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현재_통합_문서"/>
  <mc:AlternateContent xmlns:mc="http://schemas.openxmlformats.org/markup-compatibility/2006">
    <mc:Choice Requires="x15">
      <x15ac:absPath xmlns:x15ac="http://schemas.microsoft.com/office/spreadsheetml/2010/11/ac" url="C:\Users\kyabu\Desktop\Desktop\PrainGlobal\PrainReports\SKInnovation\영문\Weekly Reports\SK이노베이션 영문팀_주간보고서 양식 (2024년 1월)\9월 3주차\"/>
    </mc:Choice>
  </mc:AlternateContent>
  <xr:revisionPtr revIDLastSave="0" documentId="13_ncr:1_{811692C8-3A3C-469F-B09A-9F2A0199AA44}" xr6:coauthVersionLast="47" xr6:coauthVersionMax="47" xr10:uidLastSave="{00000000-0000-0000-0000-000000000000}"/>
  <bookViews>
    <workbookView xWindow="-120" yWindow="-120" windowWidth="57840" windowHeight="15720" tabRatio="755" activeTab="6" xr2:uid="{00000000-000D-0000-FFFF-FFFF00000000}"/>
  </bookViews>
  <sheets>
    <sheet name="주간 2p_테이블(왼)" sheetId="5" r:id="rId1"/>
    <sheet name="주간_2p 그래프(오)" sheetId="4" r:id="rId2"/>
    <sheet name="주간_3p 평균값, 그래프" sheetId="7" r:id="rId3"/>
    <sheet name="주간_4pg" sheetId="16" r:id="rId4"/>
    <sheet name="주간_5pg" sheetId="17" r:id="rId5"/>
    <sheet name="5pg 데이터" sheetId="18" r:id="rId6"/>
    <sheet name="기사 제목, 링크 정리시트" sheetId="19" r:id="rId7"/>
    <sheet name="상위 PV" sheetId="20" r:id="rId8"/>
    <sheet name="기기" sheetId="21" r:id="rId9"/>
    <sheet name="경로" sheetId="22" r:id="rId10"/>
  </sheets>
  <definedNames>
    <definedName name="_xlnm._FilterDatabase" localSheetId="5" hidden="1">'5pg 데이터'!$A$1:$H$1919</definedName>
    <definedName name="_xlnm._FilterDatabase" localSheetId="9" hidden="1">경로!$A$1:$F$960</definedName>
    <definedName name="_xlnm._FilterDatabase" localSheetId="8" hidden="1">기기!$A$1:$C$699</definedName>
    <definedName name="_xlnm._FilterDatabase" localSheetId="6" hidden="1">'기사 제목, 링크 정리시트'!$A$1:$C$144</definedName>
    <definedName name="_xlnm._FilterDatabase" localSheetId="7" hidden="1">'상위 PV'!$A$1:$D$617</definedName>
    <definedName name="_xlnm._FilterDatabase" localSheetId="3" hidden="1">주간_4pg!$B$12:$I$16</definedName>
    <definedName name="_xlnm._FilterDatabase" localSheetId="4" hidden="1">주간_5pg!$A$1:$C$91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 i="5" l="1"/>
  <c r="E5" i="5"/>
  <c r="E4" i="5"/>
  <c r="E3" i="5"/>
  <c r="K25" i="20" l="1"/>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77" i="20"/>
  <c r="K78" i="20"/>
  <c r="K79" i="20"/>
  <c r="K80" i="20"/>
  <c r="K81" i="20"/>
  <c r="K82" i="20"/>
  <c r="K83" i="20"/>
  <c r="K84" i="20"/>
  <c r="K85" i="20"/>
  <c r="K86" i="20"/>
  <c r="K87" i="20"/>
  <c r="K88" i="20"/>
  <c r="K89" i="20"/>
  <c r="K90" i="20"/>
  <c r="K91" i="20"/>
  <c r="K92" i="20"/>
  <c r="K93" i="20"/>
  <c r="K94" i="20"/>
  <c r="K95" i="20"/>
  <c r="K96" i="20"/>
  <c r="K97" i="20"/>
  <c r="K98" i="20"/>
  <c r="K99" i="20"/>
  <c r="K100" i="20"/>
  <c r="K101" i="20"/>
  <c r="K102" i="20"/>
  <c r="K103" i="20"/>
  <c r="K104" i="20"/>
  <c r="K105" i="20"/>
  <c r="K106" i="20"/>
  <c r="K107" i="20"/>
  <c r="K108" i="20"/>
  <c r="K109" i="20"/>
  <c r="K110" i="20"/>
  <c r="K111" i="20"/>
  <c r="K112" i="20"/>
  <c r="K113" i="20"/>
  <c r="K114" i="20"/>
  <c r="K115" i="20"/>
  <c r="K116" i="20"/>
  <c r="K117" i="20"/>
  <c r="K118" i="20"/>
  <c r="K119" i="20"/>
  <c r="K120" i="20"/>
  <c r="K121" i="20"/>
  <c r="K122" i="20"/>
  <c r="K123" i="20"/>
  <c r="K124" i="20"/>
  <c r="K125" i="20"/>
  <c r="K126" i="20"/>
  <c r="K127" i="20"/>
  <c r="K128" i="20"/>
  <c r="K129" i="20"/>
  <c r="K130" i="20"/>
  <c r="K131" i="20"/>
  <c r="K132" i="20"/>
  <c r="K133" i="20"/>
  <c r="K134" i="20"/>
  <c r="K135" i="20"/>
  <c r="K136" i="20"/>
  <c r="K137" i="20"/>
  <c r="K138" i="20"/>
  <c r="K139" i="20"/>
  <c r="K140" i="20"/>
  <c r="K141" i="20"/>
  <c r="K142" i="20"/>
  <c r="K143" i="20"/>
  <c r="K144" i="20"/>
  <c r="K145" i="20"/>
  <c r="K146" i="20"/>
  <c r="K147" i="20"/>
  <c r="K148" i="20"/>
  <c r="K149" i="20"/>
  <c r="K150" i="20"/>
  <c r="K151" i="20"/>
  <c r="K152" i="20"/>
  <c r="K153" i="20"/>
  <c r="K154" i="20"/>
  <c r="K155" i="20"/>
  <c r="K156" i="20"/>
  <c r="K157" i="20"/>
  <c r="K158" i="20"/>
  <c r="K159" i="20"/>
  <c r="K160" i="20"/>
  <c r="K161" i="20"/>
  <c r="K162" i="20"/>
  <c r="K163" i="20"/>
  <c r="K164" i="20"/>
  <c r="K165" i="20"/>
  <c r="K166" i="20"/>
  <c r="K167" i="20"/>
  <c r="K168" i="20"/>
  <c r="K169" i="20"/>
  <c r="K170" i="20"/>
  <c r="K171" i="20"/>
  <c r="K172" i="20"/>
  <c r="K173" i="20"/>
  <c r="K174" i="20"/>
  <c r="K175" i="20"/>
  <c r="K176" i="20"/>
  <c r="K177" i="20"/>
  <c r="K178" i="20"/>
  <c r="K179" i="20"/>
  <c r="K180" i="20"/>
  <c r="K181" i="20"/>
  <c r="K182" i="20"/>
  <c r="K183" i="20"/>
  <c r="K184" i="20"/>
  <c r="K185" i="20"/>
  <c r="K186" i="20"/>
  <c r="K187" i="20"/>
  <c r="K188" i="20"/>
  <c r="K189" i="20"/>
  <c r="K190" i="20"/>
  <c r="K191" i="20"/>
  <c r="K192" i="20"/>
  <c r="K193" i="20"/>
  <c r="K194" i="20"/>
  <c r="K195" i="20"/>
  <c r="K196" i="20"/>
  <c r="K197" i="20"/>
  <c r="K198" i="20"/>
  <c r="K199" i="20"/>
  <c r="K200" i="20"/>
  <c r="K201" i="20"/>
  <c r="K202" i="20"/>
  <c r="K203" i="20"/>
  <c r="K204" i="20"/>
  <c r="K205" i="20"/>
  <c r="K206" i="20"/>
  <c r="K207" i="20"/>
  <c r="K208" i="20"/>
  <c r="K209" i="20"/>
  <c r="K210" i="20"/>
  <c r="K211" i="20"/>
  <c r="K212" i="20"/>
  <c r="K213" i="20"/>
  <c r="K214" i="20"/>
  <c r="K215" i="20"/>
  <c r="K216" i="20"/>
  <c r="K217" i="20"/>
  <c r="K218" i="20"/>
  <c r="K219" i="20"/>
  <c r="K220" i="20"/>
  <c r="K221" i="20"/>
  <c r="K222" i="20"/>
  <c r="K223" i="20"/>
  <c r="K224" i="20"/>
  <c r="K225" i="20"/>
  <c r="K226" i="20"/>
  <c r="K227" i="20"/>
  <c r="K228" i="20"/>
  <c r="K229" i="20"/>
  <c r="K230" i="20"/>
  <c r="K231" i="20"/>
  <c r="K232" i="20"/>
  <c r="K233" i="20"/>
  <c r="K234" i="20"/>
  <c r="K235" i="20"/>
  <c r="K236" i="20"/>
  <c r="K237" i="20"/>
  <c r="K238" i="20"/>
  <c r="K239" i="20"/>
  <c r="K240" i="20"/>
  <c r="K241" i="20"/>
  <c r="K242" i="20"/>
  <c r="K243" i="20"/>
  <c r="K244" i="20"/>
  <c r="K245" i="20"/>
  <c r="K246" i="20"/>
  <c r="K247" i="20"/>
  <c r="K248" i="20"/>
  <c r="K249" i="20"/>
  <c r="K250" i="20"/>
  <c r="K251" i="20"/>
  <c r="K252" i="20"/>
  <c r="K253" i="20"/>
  <c r="K254" i="20"/>
  <c r="K255" i="20"/>
  <c r="K256" i="20"/>
  <c r="K257" i="20"/>
  <c r="K258" i="20"/>
  <c r="K259" i="20"/>
  <c r="K260" i="20"/>
  <c r="K261" i="20"/>
  <c r="K262" i="20"/>
  <c r="K263" i="20"/>
  <c r="K264" i="20"/>
  <c r="K265" i="20"/>
  <c r="K266" i="20"/>
  <c r="K267" i="20"/>
  <c r="K268" i="20"/>
  <c r="K269" i="20"/>
  <c r="K270" i="20"/>
  <c r="K271" i="20"/>
  <c r="K272" i="20"/>
  <c r="K273" i="20"/>
  <c r="K274" i="20"/>
  <c r="K275" i="20"/>
  <c r="K276" i="20"/>
  <c r="K277" i="20"/>
  <c r="K278" i="20"/>
  <c r="K279" i="20"/>
  <c r="K280" i="20"/>
  <c r="K281" i="20"/>
  <c r="K282" i="20"/>
  <c r="K283" i="20"/>
  <c r="K284" i="20"/>
  <c r="K285" i="20"/>
  <c r="K286" i="20"/>
  <c r="K287" i="20"/>
  <c r="K288" i="20"/>
  <c r="K289" i="20"/>
  <c r="K290" i="20"/>
  <c r="K291" i="20"/>
  <c r="K292" i="20"/>
  <c r="K293" i="20"/>
  <c r="K294" i="20"/>
  <c r="K295" i="20"/>
  <c r="K296" i="20"/>
  <c r="K297" i="20"/>
  <c r="K298" i="20"/>
  <c r="K299" i="20"/>
  <c r="K300" i="20"/>
  <c r="K301" i="20"/>
  <c r="K302" i="20"/>
  <c r="K303" i="20"/>
  <c r="K304" i="20"/>
  <c r="K305" i="20"/>
  <c r="K306" i="20"/>
  <c r="K307" i="20"/>
  <c r="K308" i="20"/>
  <c r="K309" i="20"/>
  <c r="K310" i="20"/>
  <c r="K311" i="20"/>
  <c r="K312" i="20"/>
  <c r="K313" i="20"/>
  <c r="K314" i="20"/>
  <c r="K315" i="20"/>
  <c r="K316" i="20"/>
  <c r="K317" i="20"/>
  <c r="K318" i="20"/>
  <c r="K319" i="20"/>
  <c r="K320" i="20"/>
  <c r="K321" i="20"/>
  <c r="K322" i="20"/>
  <c r="K323" i="20"/>
  <c r="K324" i="20"/>
  <c r="K325" i="20"/>
  <c r="K326" i="20"/>
  <c r="K327" i="20"/>
  <c r="K328" i="20"/>
  <c r="K329" i="20"/>
  <c r="K330" i="20"/>
  <c r="K331" i="20"/>
  <c r="K332" i="20"/>
  <c r="K333" i="20"/>
  <c r="K334" i="20"/>
  <c r="K335" i="20"/>
  <c r="K336" i="20"/>
  <c r="K337" i="20"/>
  <c r="K338" i="20"/>
  <c r="K339" i="20"/>
  <c r="K340" i="20"/>
  <c r="K341" i="20"/>
  <c r="K342" i="20"/>
  <c r="K343" i="20"/>
  <c r="K344" i="20"/>
  <c r="K345" i="20"/>
  <c r="K346" i="20"/>
  <c r="K347" i="20"/>
  <c r="K348" i="20"/>
  <c r="K349" i="20"/>
  <c r="K350" i="20"/>
  <c r="K351" i="20"/>
  <c r="K352" i="20"/>
  <c r="K353" i="20"/>
  <c r="K354" i="20"/>
  <c r="K355" i="20"/>
  <c r="K356" i="20"/>
  <c r="K357" i="20"/>
  <c r="K358" i="20"/>
  <c r="K359" i="20"/>
  <c r="K360" i="20"/>
  <c r="K361" i="20"/>
  <c r="K362" i="20"/>
  <c r="K363" i="20"/>
  <c r="K364" i="20"/>
  <c r="K365" i="20"/>
  <c r="K366" i="20"/>
  <c r="K367" i="20"/>
  <c r="K368" i="20"/>
  <c r="K369" i="20"/>
  <c r="K370" i="20"/>
  <c r="K371" i="20"/>
  <c r="K372" i="20"/>
  <c r="K373" i="20"/>
  <c r="K374" i="20"/>
  <c r="K375" i="20"/>
  <c r="K376" i="20"/>
  <c r="K377" i="20"/>
  <c r="K378" i="20"/>
  <c r="K379" i="20"/>
  <c r="K380" i="20"/>
  <c r="K381" i="20"/>
  <c r="K382" i="20"/>
  <c r="K383" i="20"/>
  <c r="K384" i="20"/>
  <c r="K385" i="20"/>
  <c r="K386" i="20"/>
  <c r="K387" i="20"/>
  <c r="K388" i="20"/>
  <c r="K389" i="20"/>
  <c r="K390" i="20"/>
  <c r="K391" i="20"/>
  <c r="K392" i="20"/>
  <c r="K393" i="20"/>
  <c r="K394" i="20"/>
  <c r="K395" i="20"/>
  <c r="K396" i="20"/>
  <c r="K397" i="20"/>
  <c r="K398" i="20"/>
  <c r="K399" i="20"/>
  <c r="K400" i="20"/>
  <c r="K401" i="20"/>
  <c r="K402" i="20"/>
  <c r="K403" i="20"/>
  <c r="K404" i="20"/>
  <c r="K405" i="20"/>
  <c r="K406" i="20"/>
  <c r="K407" i="20"/>
  <c r="K408" i="20"/>
  <c r="K409" i="20"/>
  <c r="K410" i="20"/>
  <c r="K411" i="20"/>
  <c r="K412" i="20"/>
  <c r="K413" i="20"/>
  <c r="K414" i="20"/>
  <c r="K415" i="20"/>
  <c r="K416" i="20"/>
  <c r="K417" i="20"/>
  <c r="K418" i="20"/>
  <c r="K419" i="20"/>
  <c r="K420" i="20"/>
  <c r="K421" i="20"/>
  <c r="K422" i="20"/>
  <c r="K423" i="20"/>
  <c r="K424" i="20"/>
  <c r="K425" i="20"/>
  <c r="K426" i="20"/>
  <c r="K427" i="20"/>
  <c r="K428" i="20"/>
  <c r="K429" i="20"/>
  <c r="K430" i="20"/>
  <c r="K431" i="20"/>
  <c r="K432" i="20"/>
  <c r="K433" i="20"/>
  <c r="K434" i="20"/>
  <c r="K435" i="20"/>
  <c r="K436" i="20"/>
  <c r="K437" i="20"/>
  <c r="K438" i="20"/>
  <c r="K439" i="20"/>
  <c r="K440" i="20"/>
  <c r="K441" i="20"/>
  <c r="K442" i="20"/>
  <c r="K443" i="20"/>
  <c r="K444" i="20"/>
  <c r="K445" i="20"/>
  <c r="K446" i="20"/>
  <c r="K447" i="20"/>
  <c r="K448" i="20"/>
  <c r="K449" i="20"/>
  <c r="K450" i="20"/>
  <c r="K451" i="20"/>
  <c r="K452" i="20"/>
  <c r="K453" i="20"/>
  <c r="K454" i="20"/>
  <c r="K455" i="20"/>
  <c r="K456" i="20"/>
  <c r="K457" i="20"/>
  <c r="K458" i="20"/>
  <c r="K459" i="20"/>
  <c r="K460" i="20"/>
  <c r="K461" i="20"/>
  <c r="K462" i="20"/>
  <c r="K463" i="20"/>
  <c r="K464" i="20"/>
  <c r="K465" i="20"/>
  <c r="K466" i="20"/>
  <c r="K467" i="20"/>
  <c r="K468" i="20"/>
  <c r="K469" i="20"/>
  <c r="K470" i="20"/>
  <c r="K471" i="20"/>
  <c r="K472" i="20"/>
  <c r="K473" i="20"/>
  <c r="K474" i="20"/>
  <c r="K475" i="20"/>
  <c r="K476" i="20"/>
  <c r="K477" i="20"/>
  <c r="K478" i="20"/>
  <c r="K479" i="20"/>
  <c r="K480" i="20"/>
  <c r="K481" i="20"/>
  <c r="G10" i="17"/>
  <c r="H10" i="17"/>
  <c r="G11" i="17"/>
  <c r="H11" i="17"/>
  <c r="G12" i="17"/>
  <c r="H12" i="17"/>
  <c r="G13" i="17"/>
  <c r="H13" i="17"/>
  <c r="G14" i="17"/>
  <c r="H14" i="17"/>
  <c r="G15" i="17"/>
  <c r="H15" i="17"/>
  <c r="G16" i="17"/>
  <c r="H16" i="17"/>
  <c r="G17" i="17"/>
  <c r="H17" i="17"/>
  <c r="G18" i="17"/>
  <c r="H18" i="17"/>
  <c r="G19" i="17"/>
  <c r="H19" i="17"/>
  <c r="G20" i="17"/>
  <c r="H20" i="17"/>
  <c r="G21" i="17"/>
  <c r="H21" i="17"/>
  <c r="G22" i="17"/>
  <c r="H22" i="17"/>
  <c r="G23" i="17"/>
  <c r="H23" i="17"/>
  <c r="G24" i="17"/>
  <c r="H24" i="17"/>
  <c r="G25" i="17"/>
  <c r="H25" i="17"/>
  <c r="G26" i="17"/>
  <c r="H26" i="17"/>
  <c r="G27" i="17"/>
  <c r="H27" i="17"/>
  <c r="G28" i="17"/>
  <c r="H28" i="17"/>
  <c r="G29" i="17"/>
  <c r="H29" i="17"/>
  <c r="G30" i="17"/>
  <c r="H30" i="17"/>
  <c r="G31" i="17"/>
  <c r="H31" i="17"/>
  <c r="G32" i="17"/>
  <c r="H32" i="17"/>
  <c r="G33" i="17"/>
  <c r="H33" i="17"/>
  <c r="G34" i="17"/>
  <c r="H34" i="17"/>
  <c r="G35" i="17"/>
  <c r="H35" i="17"/>
  <c r="G36" i="17"/>
  <c r="H36" i="17"/>
  <c r="G37" i="17"/>
  <c r="H37" i="17"/>
  <c r="G38" i="17"/>
  <c r="H38" i="17"/>
  <c r="G39" i="17"/>
  <c r="H39" i="17"/>
  <c r="G40" i="17"/>
  <c r="H40" i="17"/>
  <c r="G41" i="17"/>
  <c r="H41" i="17"/>
  <c r="G42" i="17"/>
  <c r="H42" i="17"/>
  <c r="G43" i="17"/>
  <c r="H43" i="17"/>
  <c r="G44" i="17"/>
  <c r="H44" i="17"/>
  <c r="G45" i="17"/>
  <c r="H45" i="17"/>
  <c r="G46" i="17"/>
  <c r="H46" i="17"/>
  <c r="G47" i="17"/>
  <c r="H47" i="17"/>
  <c r="G48" i="17"/>
  <c r="H48" i="17"/>
  <c r="G49" i="17"/>
  <c r="H49" i="17"/>
  <c r="G50" i="17"/>
  <c r="H50" i="17"/>
  <c r="G51" i="17"/>
  <c r="H51" i="17"/>
  <c r="G52" i="17"/>
  <c r="H52" i="17"/>
  <c r="G53" i="17"/>
  <c r="H53" i="17"/>
  <c r="G54" i="17"/>
  <c r="H54" i="17"/>
  <c r="G55" i="17"/>
  <c r="H55" i="17"/>
  <c r="G56" i="17"/>
  <c r="H56" i="17"/>
  <c r="G57" i="17"/>
  <c r="H57" i="17"/>
  <c r="G58" i="17"/>
  <c r="H58" i="17"/>
  <c r="G59" i="17"/>
  <c r="H59" i="17"/>
  <c r="G60" i="17"/>
  <c r="H60" i="17"/>
  <c r="G61" i="17"/>
  <c r="H61" i="17"/>
  <c r="G62" i="17"/>
  <c r="H62" i="17"/>
  <c r="G63" i="17"/>
  <c r="H63" i="17"/>
  <c r="G64" i="17"/>
  <c r="H64" i="17"/>
  <c r="G65" i="17"/>
  <c r="H65" i="17"/>
  <c r="G66" i="17"/>
  <c r="H66" i="17"/>
  <c r="G67" i="17"/>
  <c r="H67" i="17"/>
  <c r="G68" i="17"/>
  <c r="H68" i="17"/>
  <c r="G69" i="17"/>
  <c r="H69" i="17"/>
  <c r="G70" i="17"/>
  <c r="H70" i="17"/>
  <c r="G71" i="17"/>
  <c r="H71" i="17"/>
  <c r="G72" i="17"/>
  <c r="H72" i="17"/>
  <c r="G73" i="17"/>
  <c r="H73" i="17"/>
  <c r="G74" i="17"/>
  <c r="H74" i="17"/>
  <c r="G75" i="17"/>
  <c r="H75" i="17"/>
  <c r="G76" i="17"/>
  <c r="H76" i="17"/>
  <c r="G77" i="17"/>
  <c r="H77" i="17"/>
  <c r="G78" i="17"/>
  <c r="H78" i="17"/>
  <c r="G79" i="17"/>
  <c r="H79" i="17"/>
  <c r="G80" i="17"/>
  <c r="H80" i="17"/>
  <c r="G81" i="17"/>
  <c r="H81" i="17"/>
  <c r="G82" i="17"/>
  <c r="H82" i="17"/>
  <c r="G83" i="17"/>
  <c r="H83" i="17"/>
  <c r="G84" i="17"/>
  <c r="H84" i="17"/>
  <c r="G85" i="17"/>
  <c r="H85" i="17"/>
  <c r="G86" i="17"/>
  <c r="H86" i="17"/>
  <c r="G87" i="17"/>
  <c r="H87" i="17"/>
  <c r="G88" i="17"/>
  <c r="H88" i="17"/>
  <c r="G89" i="17"/>
  <c r="H89" i="17"/>
  <c r="G90" i="17"/>
  <c r="H90" i="17"/>
  <c r="G91" i="17"/>
  <c r="H91" i="17"/>
  <c r="G92" i="17"/>
  <c r="H92" i="17"/>
  <c r="G93" i="17"/>
  <c r="H93" i="17"/>
  <c r="G94" i="17"/>
  <c r="H94" i="17"/>
  <c r="G95" i="17"/>
  <c r="H95" i="17"/>
  <c r="G96" i="17"/>
  <c r="H96" i="17"/>
  <c r="G97" i="17"/>
  <c r="H97" i="17"/>
  <c r="G98" i="17"/>
  <c r="H98" i="17"/>
  <c r="G99" i="17"/>
  <c r="H99" i="17"/>
  <c r="G100" i="17"/>
  <c r="H100" i="17"/>
  <c r="G101" i="17"/>
  <c r="H101" i="17"/>
  <c r="G102" i="17"/>
  <c r="H102" i="17"/>
  <c r="G103" i="17"/>
  <c r="H103" i="17"/>
  <c r="G104" i="17"/>
  <c r="H104" i="17"/>
  <c r="G105" i="17"/>
  <c r="H105" i="17"/>
  <c r="G106" i="17"/>
  <c r="H106" i="17"/>
  <c r="G107" i="17"/>
  <c r="H107" i="17"/>
  <c r="G108" i="17"/>
  <c r="H108" i="17"/>
  <c r="G109" i="17"/>
  <c r="H109" i="17"/>
  <c r="G110" i="17"/>
  <c r="H110" i="17"/>
  <c r="G111" i="17"/>
  <c r="H111" i="17"/>
  <c r="G112" i="17"/>
  <c r="H112" i="17"/>
  <c r="G113" i="17"/>
  <c r="H113" i="17"/>
  <c r="G114" i="17"/>
  <c r="H114" i="17"/>
  <c r="G115" i="17"/>
  <c r="H115" i="17"/>
  <c r="G116" i="17"/>
  <c r="H116" i="17"/>
  <c r="G117" i="17"/>
  <c r="H117" i="17"/>
  <c r="G118" i="17"/>
  <c r="H118" i="17"/>
  <c r="G119" i="17"/>
  <c r="H119" i="17"/>
  <c r="G120" i="17"/>
  <c r="H120" i="17"/>
  <c r="G121" i="17"/>
  <c r="H121" i="17"/>
  <c r="G122" i="17"/>
  <c r="H122" i="17"/>
  <c r="G123" i="17"/>
  <c r="H123" i="17"/>
  <c r="G124" i="17"/>
  <c r="H124" i="17"/>
  <c r="G125" i="17"/>
  <c r="H125" i="17"/>
  <c r="G126" i="17"/>
  <c r="H126" i="17"/>
  <c r="G127" i="17"/>
  <c r="H127" i="17"/>
  <c r="G128" i="17"/>
  <c r="H128" i="17"/>
  <c r="G129" i="17"/>
  <c r="H129" i="17"/>
  <c r="G130" i="17"/>
  <c r="H130" i="17"/>
  <c r="G131" i="17"/>
  <c r="H131" i="17"/>
  <c r="G132" i="17"/>
  <c r="H132" i="17"/>
  <c r="G133" i="17"/>
  <c r="H133" i="17"/>
  <c r="G134" i="17"/>
  <c r="H134" i="17"/>
  <c r="G135" i="17"/>
  <c r="H135" i="17"/>
  <c r="G136" i="17"/>
  <c r="H136" i="17"/>
  <c r="G137" i="17"/>
  <c r="H137" i="17"/>
  <c r="G138" i="17"/>
  <c r="H138" i="17"/>
  <c r="G139" i="17"/>
  <c r="H139" i="17"/>
  <c r="H9" i="17"/>
  <c r="G9" i="17"/>
  <c r="F139" i="17"/>
  <c r="F138" i="17"/>
  <c r="F137" i="17"/>
  <c r="F136" i="17"/>
  <c r="F135" i="17"/>
  <c r="F134" i="17"/>
  <c r="F133" i="17"/>
  <c r="F132" i="17"/>
  <c r="F131" i="17"/>
  <c r="F130" i="17"/>
  <c r="F129" i="17"/>
  <c r="F128" i="17"/>
  <c r="F127" i="17"/>
  <c r="F126" i="17"/>
  <c r="F125" i="17"/>
  <c r="F124" i="17"/>
  <c r="F123" i="17"/>
  <c r="F122" i="17"/>
  <c r="F121" i="17"/>
  <c r="F120" i="17"/>
  <c r="F119" i="17"/>
  <c r="F118" i="17"/>
  <c r="F117" i="17"/>
  <c r="F116" i="17"/>
  <c r="F115" i="17"/>
  <c r="F114" i="17"/>
  <c r="F113" i="17"/>
  <c r="F112" i="17"/>
  <c r="F111" i="17"/>
  <c r="F110" i="17"/>
  <c r="F109" i="17"/>
  <c r="F108" i="17"/>
  <c r="F107" i="17"/>
  <c r="F106" i="17"/>
  <c r="F105" i="17"/>
  <c r="F104" i="17"/>
  <c r="F103" i="17"/>
  <c r="F102" i="17"/>
  <c r="F101" i="17"/>
  <c r="F100" i="17"/>
  <c r="F99" i="17"/>
  <c r="F98" i="17"/>
  <c r="F97" i="17"/>
  <c r="F96" i="17"/>
  <c r="F95" i="17"/>
  <c r="F94" i="17"/>
  <c r="F93" i="17"/>
  <c r="F92" i="17"/>
  <c r="F91" i="17"/>
  <c r="F90" i="17"/>
  <c r="F89" i="17"/>
  <c r="F88" i="17"/>
  <c r="F87" i="17"/>
  <c r="F86" i="17"/>
  <c r="F85" i="17"/>
  <c r="F84" i="17"/>
  <c r="F83" i="17"/>
  <c r="F82" i="17"/>
  <c r="F81" i="17"/>
  <c r="F80" i="17"/>
  <c r="F79" i="17"/>
  <c r="F78" i="17"/>
  <c r="F77" i="17"/>
  <c r="F76" i="17"/>
  <c r="F75" i="17"/>
  <c r="F74" i="17"/>
  <c r="F73" i="17"/>
  <c r="F72" i="17"/>
  <c r="F71" i="17"/>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M14" i="5" l="1"/>
  <c r="M15" i="5"/>
  <c r="M16" i="5"/>
  <c r="M17" i="5"/>
  <c r="M18" i="5"/>
  <c r="M19" i="5"/>
  <c r="M13" i="5"/>
  <c r="D286" i="19" l="1"/>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285" i="19"/>
  <c r="D280" i="19"/>
  <c r="D281" i="19"/>
  <c r="D282" i="19"/>
  <c r="D283" i="19"/>
  <c r="D284" i="19"/>
  <c r="D1543" i="18" l="1"/>
  <c r="D1583" i="18"/>
  <c r="D1586" i="18"/>
  <c r="D1589" i="18"/>
  <c r="D1596" i="18"/>
  <c r="D1597" i="18"/>
  <c r="D1599" i="18"/>
  <c r="D1611" i="18"/>
  <c r="D1633" i="18"/>
  <c r="D1668" i="18"/>
  <c r="D1745" i="18"/>
  <c r="D1746" i="18"/>
  <c r="D1747" i="18"/>
  <c r="D1748" i="18"/>
  <c r="D1749" i="18"/>
  <c r="D1750" i="18"/>
  <c r="D1755" i="18"/>
  <c r="D1789" i="18"/>
  <c r="D1802" i="18"/>
  <c r="D1804" i="18"/>
  <c r="D1807" i="18"/>
  <c r="D1808" i="18"/>
  <c r="D1813" i="18"/>
  <c r="D1821" i="18"/>
  <c r="D1822" i="18"/>
  <c r="D1823" i="18"/>
  <c r="D1826" i="18"/>
  <c r="D1831" i="18"/>
  <c r="D1845" i="18"/>
  <c r="D1847" i="18"/>
  <c r="D1881" i="18"/>
  <c r="D1896" i="18"/>
  <c r="D1904" i="18"/>
  <c r="D1915" i="18"/>
  <c r="I110" i="4"/>
  <c r="H110" i="4"/>
  <c r="H109" i="4"/>
  <c r="H108" i="4"/>
  <c r="H111" i="4"/>
  <c r="D279" i="19" l="1"/>
  <c r="D278" i="19"/>
  <c r="F27" i="22" l="1"/>
  <c r="D277" i="19" l="1"/>
  <c r="D276" i="19"/>
  <c r="D275" i="19"/>
  <c r="D274" i="19" l="1"/>
  <c r="D273" i="19" l="1"/>
  <c r="H3" i="18" l="1"/>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1002" i="18"/>
  <c r="H1003" i="18"/>
  <c r="H1004" i="18"/>
  <c r="H1005" i="18"/>
  <c r="H1006" i="18"/>
  <c r="H1007" i="18"/>
  <c r="H1008" i="18"/>
  <c r="H1009" i="18"/>
  <c r="H1010" i="18"/>
  <c r="H1011" i="18"/>
  <c r="H1012" i="18"/>
  <c r="H1013" i="18"/>
  <c r="H1014" i="18"/>
  <c r="H1015" i="18"/>
  <c r="H1016" i="18"/>
  <c r="H1017" i="18"/>
  <c r="H1018" i="18"/>
  <c r="H1019" i="18"/>
  <c r="H1020" i="18"/>
  <c r="H1021" i="18"/>
  <c r="H1022" i="18"/>
  <c r="H1023" i="18"/>
  <c r="H1024" i="18"/>
  <c r="H1025" i="18"/>
  <c r="H1026" i="18"/>
  <c r="H1027" i="18"/>
  <c r="H1028" i="18"/>
  <c r="H1029" i="18"/>
  <c r="H1030" i="18"/>
  <c r="H1031" i="18"/>
  <c r="H1032" i="18"/>
  <c r="H1033" i="18"/>
  <c r="H1034" i="18"/>
  <c r="H1035" i="18"/>
  <c r="H1036" i="18"/>
  <c r="H1037" i="18"/>
  <c r="H1038" i="18"/>
  <c r="H1039" i="18"/>
  <c r="H1040" i="18"/>
  <c r="H1041" i="18"/>
  <c r="H1042" i="18"/>
  <c r="H1043" i="18"/>
  <c r="H1044" i="18"/>
  <c r="H1045" i="18"/>
  <c r="H1046" i="18"/>
  <c r="H1047" i="18"/>
  <c r="H1048" i="18"/>
  <c r="H1049" i="18"/>
  <c r="H1050" i="18"/>
  <c r="H1051" i="18"/>
  <c r="H1052" i="18"/>
  <c r="H1053" i="18"/>
  <c r="H1054" i="18"/>
  <c r="H1055" i="18"/>
  <c r="H1056" i="18"/>
  <c r="H1057" i="18"/>
  <c r="H1058" i="18"/>
  <c r="H1059" i="18"/>
  <c r="H1060" i="18"/>
  <c r="H1061" i="18"/>
  <c r="H1062" i="18"/>
  <c r="H1063" i="18"/>
  <c r="H1064" i="18"/>
  <c r="H1065" i="18"/>
  <c r="H1066" i="18"/>
  <c r="H1067" i="18"/>
  <c r="H1068" i="18"/>
  <c r="H1069" i="18"/>
  <c r="H1070" i="18"/>
  <c r="H1071" i="18"/>
  <c r="H1072" i="18"/>
  <c r="H1073" i="18"/>
  <c r="H1074" i="18"/>
  <c r="H1075" i="18"/>
  <c r="H1076" i="18"/>
  <c r="H1077" i="18"/>
  <c r="H1078" i="18"/>
  <c r="H1079" i="18"/>
  <c r="H1080" i="18"/>
  <c r="H1081" i="18"/>
  <c r="H1082" i="18"/>
  <c r="H1083" i="18"/>
  <c r="H1084" i="18"/>
  <c r="H1085" i="18"/>
  <c r="H1086" i="18"/>
  <c r="H1087" i="18"/>
  <c r="H1088" i="18"/>
  <c r="H1089" i="18"/>
  <c r="H1090" i="18"/>
  <c r="H1091" i="18"/>
  <c r="H1092" i="18"/>
  <c r="H1093" i="18"/>
  <c r="H1094" i="18"/>
  <c r="H1095" i="18"/>
  <c r="H1096" i="18"/>
  <c r="H1097" i="18"/>
  <c r="H1098" i="18"/>
  <c r="H1099" i="18"/>
  <c r="H1100" i="18"/>
  <c r="H1101" i="18"/>
  <c r="H1102" i="18"/>
  <c r="H1103" i="18"/>
  <c r="H1104" i="18"/>
  <c r="H1105" i="18"/>
  <c r="H1106" i="18"/>
  <c r="H1107" i="18"/>
  <c r="H1108" i="18"/>
  <c r="H1109" i="18"/>
  <c r="H1110" i="18"/>
  <c r="H1111" i="18"/>
  <c r="H1112" i="18"/>
  <c r="H1113" i="18"/>
  <c r="H1114" i="18"/>
  <c r="H1115" i="18"/>
  <c r="H1116" i="18"/>
  <c r="H1117" i="18"/>
  <c r="H1118" i="18"/>
  <c r="H1119" i="18"/>
  <c r="H1120" i="18"/>
  <c r="H1121" i="18"/>
  <c r="H1122" i="18"/>
  <c r="H1123" i="18"/>
  <c r="H1124" i="18"/>
  <c r="H1125" i="18"/>
  <c r="H1126" i="18"/>
  <c r="H1127" i="18"/>
  <c r="H1128" i="18"/>
  <c r="H1129" i="18"/>
  <c r="H1130" i="18"/>
  <c r="H1131" i="18"/>
  <c r="H1132" i="18"/>
  <c r="H1133" i="18"/>
  <c r="H1134" i="18"/>
  <c r="H1135" i="18"/>
  <c r="H1136" i="18"/>
  <c r="H1137" i="18"/>
  <c r="H1138" i="18"/>
  <c r="H1139" i="18"/>
  <c r="H1140" i="18"/>
  <c r="H1141" i="18"/>
  <c r="H1142" i="18"/>
  <c r="H1143" i="18"/>
  <c r="H1144" i="18"/>
  <c r="H1145" i="18"/>
  <c r="H1146" i="18"/>
  <c r="H1147" i="18"/>
  <c r="H1148" i="18"/>
  <c r="H1149" i="18"/>
  <c r="H1150" i="18"/>
  <c r="H1151" i="18"/>
  <c r="H1152" i="18"/>
  <c r="H1153" i="18"/>
  <c r="H1154" i="18"/>
  <c r="H1155" i="18"/>
  <c r="H1156" i="18"/>
  <c r="H1157" i="18"/>
  <c r="H1158" i="18"/>
  <c r="H1159" i="18"/>
  <c r="H1160" i="18"/>
  <c r="H1161" i="18"/>
  <c r="H1162" i="18"/>
  <c r="H1163" i="18"/>
  <c r="H1164" i="18"/>
  <c r="H1165" i="18"/>
  <c r="H1166" i="18"/>
  <c r="H1167" i="18"/>
  <c r="H1168" i="18"/>
  <c r="H1169" i="18"/>
  <c r="H1170" i="18"/>
  <c r="H1171" i="18"/>
  <c r="H1172" i="18"/>
  <c r="H1173" i="18"/>
  <c r="H1174" i="18"/>
  <c r="H1175" i="18"/>
  <c r="H1176" i="18"/>
  <c r="H1177" i="18"/>
  <c r="H1178" i="18"/>
  <c r="H1179" i="18"/>
  <c r="H1180" i="18"/>
  <c r="H1181" i="18"/>
  <c r="H1182" i="18"/>
  <c r="H1183" i="18"/>
  <c r="H1184" i="18"/>
  <c r="H1185" i="18"/>
  <c r="H1186" i="18"/>
  <c r="H1187" i="18"/>
  <c r="H1188" i="18"/>
  <c r="H1189" i="18"/>
  <c r="H1190" i="18"/>
  <c r="H1191" i="18"/>
  <c r="H1192" i="18"/>
  <c r="H1193" i="18"/>
  <c r="H1194" i="18"/>
  <c r="H1195" i="18"/>
  <c r="H1196" i="18"/>
  <c r="H1197" i="18"/>
  <c r="H1198" i="18"/>
  <c r="H1199" i="18"/>
  <c r="H1200" i="18"/>
  <c r="H1201" i="18"/>
  <c r="H1202" i="18"/>
  <c r="H1203" i="18"/>
  <c r="H1204" i="18"/>
  <c r="H1205" i="18"/>
  <c r="H1206" i="18"/>
  <c r="H1207" i="18"/>
  <c r="H1208" i="18"/>
  <c r="H1209" i="18"/>
  <c r="H1210" i="18"/>
  <c r="H1211" i="18"/>
  <c r="H1212" i="18"/>
  <c r="H1213" i="18"/>
  <c r="H1214" i="18"/>
  <c r="H1215" i="18"/>
  <c r="H1216" i="18"/>
  <c r="H1217" i="18"/>
  <c r="H1218" i="18"/>
  <c r="H1219" i="18"/>
  <c r="H1220" i="18"/>
  <c r="H1221" i="18"/>
  <c r="H1222" i="18"/>
  <c r="H1223" i="18"/>
  <c r="H1224" i="18"/>
  <c r="H1225" i="18"/>
  <c r="H1226" i="18"/>
  <c r="H1227" i="18"/>
  <c r="H1228" i="18"/>
  <c r="H1229" i="18"/>
  <c r="H1230" i="18"/>
  <c r="H1231" i="18"/>
  <c r="H1232" i="18"/>
  <c r="H1233" i="18"/>
  <c r="H1234" i="18"/>
  <c r="H1235" i="18"/>
  <c r="H1236" i="18"/>
  <c r="H1237" i="18"/>
  <c r="H1238" i="18"/>
  <c r="H1239" i="18"/>
  <c r="H1240" i="18"/>
  <c r="H1241" i="18"/>
  <c r="H1242" i="18"/>
  <c r="H1243" i="18"/>
  <c r="H1244" i="18"/>
  <c r="H1245" i="18"/>
  <c r="H1246" i="18"/>
  <c r="H1247" i="18"/>
  <c r="H1248" i="18"/>
  <c r="H1249" i="18"/>
  <c r="H1250" i="18"/>
  <c r="H1251" i="18"/>
  <c r="H1252" i="18"/>
  <c r="H1253" i="18"/>
  <c r="H1254" i="18"/>
  <c r="H1255" i="18"/>
  <c r="H1256" i="18"/>
  <c r="H1257" i="18"/>
  <c r="H1258" i="18"/>
  <c r="H1259" i="18"/>
  <c r="H1260" i="18"/>
  <c r="H1261" i="18"/>
  <c r="H1262" i="18"/>
  <c r="H1263" i="18"/>
  <c r="H1264" i="18"/>
  <c r="H1265" i="18"/>
  <c r="H1266" i="18"/>
  <c r="H1267" i="18"/>
  <c r="H1268" i="18"/>
  <c r="H1269" i="18"/>
  <c r="H1270" i="18"/>
  <c r="H1271" i="18"/>
  <c r="H1272" i="18"/>
  <c r="H1273" i="18"/>
  <c r="H1274" i="18"/>
  <c r="H1275" i="18"/>
  <c r="H1276" i="18"/>
  <c r="H1277" i="18"/>
  <c r="H1278" i="18"/>
  <c r="H1279" i="18"/>
  <c r="H1280" i="18"/>
  <c r="H1281" i="18"/>
  <c r="H1282" i="18"/>
  <c r="H1283" i="18"/>
  <c r="H1284" i="18"/>
  <c r="H1285" i="18"/>
  <c r="H1286" i="18"/>
  <c r="H1287" i="18"/>
  <c r="H1288" i="18"/>
  <c r="H1289" i="18"/>
  <c r="H1290" i="18"/>
  <c r="H1291" i="18"/>
  <c r="H1292" i="18"/>
  <c r="H1293" i="18"/>
  <c r="H1294" i="18"/>
  <c r="H1295" i="18"/>
  <c r="H1296" i="18"/>
  <c r="H1297" i="18"/>
  <c r="H1298" i="18"/>
  <c r="H1299" i="18"/>
  <c r="H1300" i="18"/>
  <c r="H1301" i="18"/>
  <c r="H1302" i="18"/>
  <c r="H1303" i="18"/>
  <c r="H1304" i="18"/>
  <c r="H1305" i="18"/>
  <c r="H1306" i="18"/>
  <c r="H1307" i="18"/>
  <c r="H1308" i="18"/>
  <c r="H1309" i="18"/>
  <c r="H1310" i="18"/>
  <c r="H1311" i="18"/>
  <c r="H1312" i="18"/>
  <c r="H1313" i="18"/>
  <c r="H1314" i="18"/>
  <c r="H1315" i="18"/>
  <c r="H1316" i="18"/>
  <c r="H1317" i="18"/>
  <c r="H1318" i="18"/>
  <c r="H1319" i="18"/>
  <c r="H1320" i="18"/>
  <c r="H1321" i="18"/>
  <c r="H1322" i="18"/>
  <c r="H1323" i="18"/>
  <c r="H1324" i="18"/>
  <c r="H1325" i="18"/>
  <c r="H1326" i="18"/>
  <c r="H1327" i="18"/>
  <c r="H1328" i="18"/>
  <c r="H1329" i="18"/>
  <c r="H1330" i="18"/>
  <c r="H1331" i="18"/>
  <c r="H1332" i="18"/>
  <c r="H1333" i="18"/>
  <c r="H1334" i="18"/>
  <c r="H1335" i="18"/>
  <c r="H1336" i="18"/>
  <c r="H1337" i="18"/>
  <c r="H1338" i="18"/>
  <c r="H1339" i="18"/>
  <c r="H1340" i="18"/>
  <c r="H1341" i="18"/>
  <c r="H1342" i="18"/>
  <c r="H1343" i="18"/>
  <c r="H1344" i="18"/>
  <c r="H1345" i="18"/>
  <c r="H1346" i="18"/>
  <c r="H1347" i="18"/>
  <c r="H1348" i="18"/>
  <c r="H1349" i="18"/>
  <c r="H1350" i="18"/>
  <c r="H1351" i="18"/>
  <c r="H1352" i="18"/>
  <c r="H1353" i="18"/>
  <c r="H1354" i="18"/>
  <c r="H1355" i="18"/>
  <c r="H1356" i="18"/>
  <c r="H1357" i="18"/>
  <c r="H1358" i="18"/>
  <c r="H1359" i="18"/>
  <c r="H1360" i="18"/>
  <c r="H1361" i="18"/>
  <c r="H1362" i="18"/>
  <c r="H1363" i="18"/>
  <c r="H1364" i="18"/>
  <c r="H1365" i="18"/>
  <c r="H1366" i="18"/>
  <c r="H1367" i="18"/>
  <c r="H1368" i="18"/>
  <c r="H1369" i="18"/>
  <c r="H1370" i="18"/>
  <c r="H1371" i="18"/>
  <c r="H1372" i="18"/>
  <c r="H1373" i="18"/>
  <c r="H1374" i="18"/>
  <c r="H1375" i="18"/>
  <c r="H1376" i="18"/>
  <c r="H1377" i="18"/>
  <c r="H1378" i="18"/>
  <c r="H1379" i="18"/>
  <c r="H1380" i="18"/>
  <c r="H1381" i="18"/>
  <c r="H1382" i="18"/>
  <c r="H1383" i="18"/>
  <c r="H1384" i="18"/>
  <c r="H1385" i="18"/>
  <c r="H1386" i="18"/>
  <c r="H1387" i="18"/>
  <c r="H1388" i="18"/>
  <c r="H1389" i="18"/>
  <c r="H1390" i="18"/>
  <c r="H1391" i="18"/>
  <c r="H1392" i="18"/>
  <c r="H1393" i="18"/>
  <c r="H1394" i="18"/>
  <c r="H1395" i="18"/>
  <c r="H1396" i="18"/>
  <c r="H1397" i="18"/>
  <c r="H1398" i="18"/>
  <c r="H1399" i="18"/>
  <c r="H1400" i="18"/>
  <c r="H1401" i="18"/>
  <c r="H1402" i="18"/>
  <c r="H1403" i="18"/>
  <c r="H1404" i="18"/>
  <c r="H1405" i="18"/>
  <c r="H1406" i="18"/>
  <c r="H1407" i="18"/>
  <c r="H1408" i="18"/>
  <c r="H1409" i="18"/>
  <c r="H1410" i="18"/>
  <c r="H1411" i="18"/>
  <c r="H1412" i="18"/>
  <c r="H1413" i="18"/>
  <c r="H1414" i="18"/>
  <c r="H1415" i="18"/>
  <c r="H1416" i="18"/>
  <c r="H1417" i="18"/>
  <c r="H1418" i="18"/>
  <c r="H1419" i="18"/>
  <c r="H1420" i="18"/>
  <c r="H1421" i="18"/>
  <c r="H1422" i="18"/>
  <c r="H1423" i="18"/>
  <c r="H1424" i="18"/>
  <c r="H1425" i="18"/>
  <c r="H1426" i="18"/>
  <c r="H1427" i="18"/>
  <c r="H1428" i="18"/>
  <c r="H1429" i="18"/>
  <c r="H1430" i="18"/>
  <c r="H1431" i="18"/>
  <c r="H1432" i="18"/>
  <c r="H1433" i="18"/>
  <c r="H1434" i="18"/>
  <c r="H1435" i="18"/>
  <c r="H1436" i="18"/>
  <c r="H1437" i="18"/>
  <c r="H1438" i="18"/>
  <c r="H1439" i="18"/>
  <c r="H1440" i="18"/>
  <c r="H1441" i="18"/>
  <c r="H1442" i="18"/>
  <c r="H1443" i="18"/>
  <c r="H1444" i="18"/>
  <c r="H1445" i="18"/>
  <c r="H1446" i="18"/>
  <c r="H1447" i="18"/>
  <c r="H1448" i="18"/>
  <c r="H1449" i="18"/>
  <c r="H1450" i="18"/>
  <c r="H1451" i="18"/>
  <c r="H1452" i="18"/>
  <c r="H1453" i="18"/>
  <c r="H1454" i="18"/>
  <c r="H1455" i="18"/>
  <c r="H1456" i="18"/>
  <c r="H1457" i="18"/>
  <c r="H1458" i="18"/>
  <c r="H1459" i="18"/>
  <c r="H1460" i="18"/>
  <c r="H1461" i="18"/>
  <c r="H1462" i="18"/>
  <c r="H1463" i="18"/>
  <c r="H1464" i="18"/>
  <c r="H1465" i="18"/>
  <c r="H1466" i="18"/>
  <c r="H1467" i="18"/>
  <c r="H1468" i="18"/>
  <c r="H1469" i="18"/>
  <c r="H1470" i="18"/>
  <c r="H1471" i="18"/>
  <c r="H1472" i="18"/>
  <c r="H1473" i="18"/>
  <c r="H1474" i="18"/>
  <c r="H1475" i="18"/>
  <c r="H1476" i="18"/>
  <c r="H1477" i="18"/>
  <c r="H1478" i="18"/>
  <c r="H1479" i="18"/>
  <c r="H1480" i="18"/>
  <c r="H1481" i="18"/>
  <c r="H1482" i="18"/>
  <c r="H1483" i="18"/>
  <c r="H1484" i="18"/>
  <c r="H1485" i="18"/>
  <c r="H1486" i="18"/>
  <c r="H1487" i="18"/>
  <c r="H1488" i="18"/>
  <c r="H1489" i="18"/>
  <c r="H1490" i="18"/>
  <c r="H1491" i="18"/>
  <c r="H1492" i="18"/>
  <c r="H1493" i="18"/>
  <c r="H1494" i="18"/>
  <c r="H1495" i="18"/>
  <c r="H1496" i="18"/>
  <c r="H1497" i="18"/>
  <c r="H1498" i="18"/>
  <c r="H1499" i="18"/>
  <c r="H1500" i="18"/>
  <c r="H1501" i="18"/>
  <c r="H1502" i="18"/>
  <c r="H1503" i="18"/>
  <c r="H1504" i="18"/>
  <c r="H1505" i="18"/>
  <c r="H1506" i="18"/>
  <c r="H1507" i="18"/>
  <c r="H1508" i="18"/>
  <c r="H1509" i="18"/>
  <c r="H1510" i="18"/>
  <c r="H1511" i="18"/>
  <c r="H1512" i="18"/>
  <c r="H1513" i="18"/>
  <c r="H1514" i="18"/>
  <c r="H1515" i="18"/>
  <c r="H1516" i="18"/>
  <c r="H1517" i="18"/>
  <c r="H1518" i="18"/>
  <c r="H1519" i="18"/>
  <c r="H1520" i="18"/>
  <c r="H1521" i="18"/>
  <c r="H1522" i="18"/>
  <c r="H1523" i="18"/>
  <c r="H1524" i="18"/>
  <c r="H1525" i="18"/>
  <c r="H1526" i="18"/>
  <c r="H1527" i="18"/>
  <c r="H1528" i="18"/>
  <c r="H1529" i="18"/>
  <c r="H1530" i="18"/>
  <c r="H1531" i="18"/>
  <c r="H1532" i="18"/>
  <c r="H1533" i="18"/>
  <c r="H1534" i="18"/>
  <c r="H1535" i="18"/>
  <c r="H1536" i="18"/>
  <c r="H1537" i="18"/>
  <c r="H1538" i="18"/>
  <c r="H1539" i="18"/>
  <c r="H1540" i="18"/>
  <c r="H1541" i="18"/>
  <c r="H1542" i="18"/>
  <c r="H1543" i="18"/>
  <c r="H1544" i="18"/>
  <c r="H1545" i="18"/>
  <c r="H1546" i="18"/>
  <c r="H1547" i="18"/>
  <c r="H1548" i="18"/>
  <c r="H1549" i="18"/>
  <c r="H1550" i="18"/>
  <c r="H1551" i="18"/>
  <c r="H1552" i="18"/>
  <c r="H1553" i="18"/>
  <c r="H1554" i="18"/>
  <c r="H1555" i="18"/>
  <c r="H1556" i="18"/>
  <c r="H1557" i="18"/>
  <c r="H1558" i="18"/>
  <c r="H1559" i="18"/>
  <c r="H1560" i="18"/>
  <c r="H1561" i="18"/>
  <c r="H1562" i="18"/>
  <c r="H1563" i="18"/>
  <c r="H1564" i="18"/>
  <c r="H1565" i="18"/>
  <c r="H1566" i="18"/>
  <c r="H1567" i="18"/>
  <c r="H1568" i="18"/>
  <c r="H1569" i="18"/>
  <c r="H1570" i="18"/>
  <c r="H1571" i="18"/>
  <c r="H1572" i="18"/>
  <c r="H1573" i="18"/>
  <c r="H1574" i="18"/>
  <c r="H1575" i="18"/>
  <c r="H1576" i="18"/>
  <c r="H1577" i="18"/>
  <c r="H1578" i="18"/>
  <c r="H1579" i="18"/>
  <c r="H1580" i="18"/>
  <c r="H1581" i="18"/>
  <c r="H1582" i="18"/>
  <c r="H1583" i="18"/>
  <c r="H1584" i="18"/>
  <c r="H1585" i="18"/>
  <c r="H1586" i="18"/>
  <c r="H1587" i="18"/>
  <c r="H1588" i="18"/>
  <c r="H1589" i="18"/>
  <c r="H1590" i="18"/>
  <c r="H1591" i="18"/>
  <c r="H1592" i="18"/>
  <c r="H1593" i="18"/>
  <c r="H1594" i="18"/>
  <c r="H1595" i="18"/>
  <c r="H1596" i="18"/>
  <c r="H1597" i="18"/>
  <c r="H1598" i="18"/>
  <c r="H1599" i="18"/>
  <c r="H1600" i="18"/>
  <c r="H1601" i="18"/>
  <c r="H1602" i="18"/>
  <c r="H1603" i="18"/>
  <c r="H1604" i="18"/>
  <c r="H1605" i="18"/>
  <c r="H1606" i="18"/>
  <c r="H1607" i="18"/>
  <c r="H1608" i="18"/>
  <c r="H1609" i="18"/>
  <c r="H1610" i="18"/>
  <c r="H1611" i="18"/>
  <c r="H1612" i="18"/>
  <c r="H1613" i="18"/>
  <c r="H1614" i="18"/>
  <c r="H1615" i="18"/>
  <c r="H1616" i="18"/>
  <c r="H1617" i="18"/>
  <c r="H1618" i="18"/>
  <c r="H1619" i="18"/>
  <c r="H1620" i="18"/>
  <c r="H1621" i="18"/>
  <c r="H1622" i="18"/>
  <c r="H1623" i="18"/>
  <c r="H1624" i="18"/>
  <c r="H1625" i="18"/>
  <c r="H1626" i="18"/>
  <c r="H1627" i="18"/>
  <c r="H1628" i="18"/>
  <c r="H1629" i="18"/>
  <c r="H1630" i="18"/>
  <c r="H1631" i="18"/>
  <c r="H1632" i="18"/>
  <c r="H1633" i="18"/>
  <c r="H1634" i="18"/>
  <c r="H1635" i="18"/>
  <c r="H1636" i="18"/>
  <c r="H1637" i="18"/>
  <c r="H1638" i="18"/>
  <c r="H1639" i="18"/>
  <c r="H1640" i="18"/>
  <c r="H1641" i="18"/>
  <c r="H1642" i="18"/>
  <c r="H1643" i="18"/>
  <c r="H1644" i="18"/>
  <c r="H1645" i="18"/>
  <c r="H1646" i="18"/>
  <c r="H1647" i="18"/>
  <c r="H1648" i="18"/>
  <c r="H1649" i="18"/>
  <c r="H1650" i="18"/>
  <c r="H1651" i="18"/>
  <c r="H1652" i="18"/>
  <c r="H1653" i="18"/>
  <c r="H1654" i="18"/>
  <c r="H1655" i="18"/>
  <c r="H1656" i="18"/>
  <c r="H1657" i="18"/>
  <c r="H1658" i="18"/>
  <c r="H1659" i="18"/>
  <c r="H1660" i="18"/>
  <c r="H1661" i="18"/>
  <c r="H1662" i="18"/>
  <c r="H1663" i="18"/>
  <c r="H1664" i="18"/>
  <c r="H1665" i="18"/>
  <c r="H1666" i="18"/>
  <c r="H1667" i="18"/>
  <c r="H1668" i="18"/>
  <c r="H1669" i="18"/>
  <c r="H1670" i="18"/>
  <c r="H1671" i="18"/>
  <c r="H1672" i="18"/>
  <c r="H1673" i="18"/>
  <c r="H1674" i="18"/>
  <c r="H1675" i="18"/>
  <c r="H1676" i="18"/>
  <c r="H1677" i="18"/>
  <c r="H1678" i="18"/>
  <c r="H1679" i="18"/>
  <c r="H1680" i="18"/>
  <c r="H1681" i="18"/>
  <c r="H1682" i="18"/>
  <c r="H1683" i="18"/>
  <c r="H1684" i="18"/>
  <c r="H1685" i="18"/>
  <c r="H1686" i="18"/>
  <c r="H1687" i="18"/>
  <c r="H1688" i="18"/>
  <c r="H1689" i="18"/>
  <c r="H1690" i="18"/>
  <c r="H1691" i="18"/>
  <c r="H1692" i="18"/>
  <c r="H1693" i="18"/>
  <c r="H1694" i="18"/>
  <c r="H1695" i="18"/>
  <c r="H1696" i="18"/>
  <c r="H1697" i="18"/>
  <c r="H1698" i="18"/>
  <c r="H1699" i="18"/>
  <c r="H1700" i="18"/>
  <c r="H1701" i="18"/>
  <c r="H1702" i="18"/>
  <c r="H1703" i="18"/>
  <c r="H1704" i="18"/>
  <c r="H1705" i="18"/>
  <c r="H1706" i="18"/>
  <c r="H1707" i="18"/>
  <c r="H1708" i="18"/>
  <c r="H1709" i="18"/>
  <c r="H1710" i="18"/>
  <c r="H1711" i="18"/>
  <c r="H1712" i="18"/>
  <c r="H1713" i="18"/>
  <c r="H1714" i="18"/>
  <c r="H1715" i="18"/>
  <c r="H1716" i="18"/>
  <c r="H1717" i="18"/>
  <c r="H1718" i="18"/>
  <c r="H1719" i="18"/>
  <c r="H1720" i="18"/>
  <c r="H1721" i="18"/>
  <c r="H1722" i="18"/>
  <c r="H1723" i="18"/>
  <c r="H1724" i="18"/>
  <c r="H1725" i="18"/>
  <c r="H1726" i="18"/>
  <c r="H1727" i="18"/>
  <c r="H1728" i="18"/>
  <c r="H1729" i="18"/>
  <c r="H1730" i="18"/>
  <c r="H1731" i="18"/>
  <c r="H1732" i="18"/>
  <c r="H1733" i="18"/>
  <c r="H1734" i="18"/>
  <c r="H1735" i="18"/>
  <c r="H1736" i="18"/>
  <c r="H1737" i="18"/>
  <c r="H1738" i="18"/>
  <c r="H1739" i="18"/>
  <c r="H1740" i="18"/>
  <c r="H1741" i="18"/>
  <c r="H1742" i="18"/>
  <c r="H1743" i="18"/>
  <c r="H1744" i="18"/>
  <c r="H1745" i="18"/>
  <c r="H1746" i="18"/>
  <c r="H1747" i="18"/>
  <c r="H1748" i="18"/>
  <c r="H1749" i="18"/>
  <c r="H1750" i="18"/>
  <c r="H1751" i="18"/>
  <c r="H1752" i="18"/>
  <c r="H1753" i="18"/>
  <c r="H1754" i="18"/>
  <c r="H1755" i="18"/>
  <c r="H1756" i="18"/>
  <c r="H1757" i="18"/>
  <c r="H1758" i="18"/>
  <c r="H1759" i="18"/>
  <c r="H1760" i="18"/>
  <c r="H1761" i="18"/>
  <c r="H1762" i="18"/>
  <c r="H1763" i="18"/>
  <c r="H1764" i="18"/>
  <c r="H1765" i="18"/>
  <c r="H1766" i="18"/>
  <c r="H1767" i="18"/>
  <c r="H1768" i="18"/>
  <c r="H1769" i="18"/>
  <c r="H1770" i="18"/>
  <c r="H1771" i="18"/>
  <c r="H1772" i="18"/>
  <c r="H1773" i="18"/>
  <c r="H1774" i="18"/>
  <c r="H1775" i="18"/>
  <c r="H1776" i="18"/>
  <c r="H1777" i="18"/>
  <c r="H1778" i="18"/>
  <c r="H1779" i="18"/>
  <c r="H1780" i="18"/>
  <c r="H1781" i="18"/>
  <c r="H1782" i="18"/>
  <c r="H1783" i="18"/>
  <c r="H1784" i="18"/>
  <c r="H1785" i="18"/>
  <c r="H1786" i="18"/>
  <c r="H1787" i="18"/>
  <c r="H1788" i="18"/>
  <c r="H1789" i="18"/>
  <c r="H1790" i="18"/>
  <c r="H1791" i="18"/>
  <c r="H1792" i="18"/>
  <c r="H1793" i="18"/>
  <c r="H1794" i="18"/>
  <c r="H1795" i="18"/>
  <c r="H1796" i="18"/>
  <c r="H1797" i="18"/>
  <c r="H1798" i="18"/>
  <c r="H1799" i="18"/>
  <c r="H1800" i="18"/>
  <c r="H1801" i="18"/>
  <c r="H1802" i="18"/>
  <c r="H1803" i="18"/>
  <c r="H1804" i="18"/>
  <c r="H1805" i="18"/>
  <c r="H1806" i="18"/>
  <c r="H1807" i="18"/>
  <c r="H1808" i="18"/>
  <c r="H1809" i="18"/>
  <c r="H1810" i="18"/>
  <c r="H1811" i="18"/>
  <c r="H1812" i="18"/>
  <c r="H1813" i="18"/>
  <c r="H1814" i="18"/>
  <c r="H1815" i="18"/>
  <c r="H1816" i="18"/>
  <c r="H1817" i="18"/>
  <c r="H1818" i="18"/>
  <c r="H1819" i="18"/>
  <c r="H1820" i="18"/>
  <c r="H1821" i="18"/>
  <c r="H1822" i="18"/>
  <c r="H1823" i="18"/>
  <c r="H1824" i="18"/>
  <c r="H1825" i="18"/>
  <c r="H1826" i="18"/>
  <c r="H1827" i="18"/>
  <c r="H1828" i="18"/>
  <c r="H1829" i="18"/>
  <c r="H1830" i="18"/>
  <c r="H1831" i="18"/>
  <c r="H1832" i="18"/>
  <c r="H1833" i="18"/>
  <c r="H1834" i="18"/>
  <c r="H1835" i="18"/>
  <c r="H1836" i="18"/>
  <c r="H1837" i="18"/>
  <c r="H1838" i="18"/>
  <c r="H1839" i="18"/>
  <c r="H1840" i="18"/>
  <c r="H1841" i="18"/>
  <c r="H1842" i="18"/>
  <c r="H1843" i="18"/>
  <c r="H1844" i="18"/>
  <c r="H1845" i="18"/>
  <c r="H1846" i="18"/>
  <c r="H1847" i="18"/>
  <c r="H1848" i="18"/>
  <c r="H1849" i="18"/>
  <c r="H1850" i="18"/>
  <c r="H1851" i="18"/>
  <c r="H1852" i="18"/>
  <c r="H1853" i="18"/>
  <c r="H1854" i="18"/>
  <c r="H1855" i="18"/>
  <c r="H1856" i="18"/>
  <c r="H1857" i="18"/>
  <c r="H1858" i="18"/>
  <c r="H1859" i="18"/>
  <c r="H1860" i="18"/>
  <c r="H1861" i="18"/>
  <c r="H1862" i="18"/>
  <c r="H1863" i="18"/>
  <c r="H1864" i="18"/>
  <c r="H1865" i="18"/>
  <c r="H1866" i="18"/>
  <c r="H1867" i="18"/>
  <c r="H1868" i="18"/>
  <c r="H1869" i="18"/>
  <c r="H1870" i="18"/>
  <c r="H1871" i="18"/>
  <c r="H1872" i="18"/>
  <c r="H1873" i="18"/>
  <c r="H1874" i="18"/>
  <c r="H1875" i="18"/>
  <c r="H1876" i="18"/>
  <c r="H1877" i="18"/>
  <c r="H1878" i="18"/>
  <c r="H1879" i="18"/>
  <c r="H1880" i="18"/>
  <c r="H1881" i="18"/>
  <c r="H1882" i="18"/>
  <c r="H1883" i="18"/>
  <c r="H1884" i="18"/>
  <c r="H1885" i="18"/>
  <c r="H1886" i="18"/>
  <c r="H1887" i="18"/>
  <c r="H1888" i="18"/>
  <c r="H1889" i="18"/>
  <c r="H1890" i="18"/>
  <c r="H1891" i="18"/>
  <c r="H1892" i="18"/>
  <c r="H1893" i="18"/>
  <c r="H1894" i="18"/>
  <c r="H1895" i="18"/>
  <c r="H1896" i="18"/>
  <c r="H1897" i="18"/>
  <c r="H1898" i="18"/>
  <c r="H1899" i="18"/>
  <c r="H1900" i="18"/>
  <c r="H1901" i="18"/>
  <c r="H1902" i="18"/>
  <c r="H1903" i="18"/>
  <c r="H1904" i="18"/>
  <c r="H1905" i="18"/>
  <c r="H1906" i="18"/>
  <c r="H1907" i="18"/>
  <c r="H1908" i="18"/>
  <c r="H1909" i="18"/>
  <c r="H1910" i="18"/>
  <c r="H1911" i="18"/>
  <c r="H1912" i="18"/>
  <c r="H1913" i="18"/>
  <c r="H1914" i="18"/>
  <c r="H1915" i="18"/>
  <c r="H1916" i="18"/>
  <c r="H1917" i="18"/>
  <c r="H1918" i="18"/>
  <c r="H1919" i="18"/>
  <c r="H2" i="18"/>
  <c r="M9" i="18"/>
  <c r="M10" i="18"/>
  <c r="M11" i="18"/>
  <c r="M12" i="18"/>
  <c r="M13" i="18"/>
  <c r="M14" i="18"/>
  <c r="M15" i="18"/>
  <c r="M16" i="18"/>
  <c r="M17" i="18"/>
  <c r="M18" i="18"/>
  <c r="M19" i="18"/>
  <c r="M20" i="18"/>
  <c r="M21" i="18"/>
  <c r="M22" i="18"/>
  <c r="M23" i="18"/>
  <c r="M24" i="18"/>
  <c r="M25" i="18"/>
  <c r="M26" i="18"/>
  <c r="M27" i="18"/>
  <c r="M28" i="18"/>
  <c r="M29" i="18"/>
  <c r="M30" i="18"/>
  <c r="M31" i="18"/>
  <c r="M32" i="18"/>
  <c r="M33" i="18"/>
  <c r="M34" i="18"/>
  <c r="M35" i="18"/>
  <c r="M36" i="18"/>
  <c r="M37" i="18"/>
  <c r="M38" i="18"/>
  <c r="M39" i="18"/>
  <c r="M40" i="18"/>
  <c r="M41" i="18"/>
  <c r="M42" i="18"/>
  <c r="M43" i="18"/>
  <c r="M44" i="18"/>
  <c r="M45" i="18"/>
  <c r="M46" i="18"/>
  <c r="M47" i="18"/>
  <c r="M48" i="18"/>
  <c r="M49" i="18"/>
  <c r="M50" i="18"/>
  <c r="M51" i="18"/>
  <c r="M52" i="18"/>
  <c r="M53" i="18"/>
  <c r="M54" i="18"/>
  <c r="M55" i="18"/>
  <c r="M56" i="18"/>
  <c r="M57" i="18"/>
  <c r="M58" i="18"/>
  <c r="M59" i="18"/>
  <c r="M60" i="18"/>
  <c r="M61" i="18"/>
  <c r="M62" i="18"/>
  <c r="M63" i="18"/>
  <c r="M64" i="18"/>
  <c r="M65" i="18"/>
  <c r="M66" i="18"/>
  <c r="M67" i="18"/>
  <c r="M68" i="18"/>
  <c r="M69" i="18"/>
  <c r="M70" i="18"/>
  <c r="M71" i="18"/>
  <c r="M72" i="18"/>
  <c r="M73" i="18"/>
  <c r="M74" i="18"/>
  <c r="M75" i="18"/>
  <c r="M76" i="18"/>
  <c r="M77" i="18"/>
  <c r="M78" i="18"/>
  <c r="M79" i="18"/>
  <c r="M80" i="18"/>
  <c r="M81" i="18"/>
  <c r="M82" i="18"/>
  <c r="M83" i="18"/>
  <c r="M84" i="18"/>
  <c r="M85" i="18"/>
  <c r="M86" i="18"/>
  <c r="M87" i="18"/>
  <c r="M88" i="18"/>
  <c r="M89" i="18"/>
  <c r="M90" i="18"/>
  <c r="M91" i="18"/>
  <c r="M92" i="18"/>
  <c r="M93" i="18"/>
  <c r="M94" i="18"/>
  <c r="M95" i="18"/>
  <c r="M96" i="18"/>
  <c r="M97" i="18"/>
  <c r="M98" i="18"/>
  <c r="M99" i="18"/>
  <c r="M100" i="18"/>
  <c r="M101" i="18"/>
  <c r="M102" i="18"/>
  <c r="M103" i="18"/>
  <c r="M104" i="18"/>
  <c r="M105" i="18"/>
  <c r="M106" i="18"/>
  <c r="M107" i="18"/>
  <c r="M108" i="18"/>
  <c r="M109" i="18"/>
  <c r="M110" i="18"/>
  <c r="M111" i="18"/>
  <c r="M112" i="18"/>
  <c r="M113"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1" i="18"/>
  <c r="M172" i="18"/>
  <c r="M173" i="18"/>
  <c r="M174" i="18"/>
  <c r="M175" i="18"/>
  <c r="M176" i="18"/>
  <c r="M177" i="18"/>
  <c r="M178" i="18"/>
  <c r="M179" i="18"/>
  <c r="M180" i="18"/>
  <c r="M181" i="18"/>
  <c r="M182" i="18"/>
  <c r="M183" i="18"/>
  <c r="M184" i="18"/>
  <c r="M185" i="18"/>
  <c r="M186" i="18"/>
  <c r="M187" i="18"/>
  <c r="M188" i="18"/>
  <c r="M189" i="18"/>
  <c r="M190" i="18"/>
  <c r="M191" i="18"/>
  <c r="M192" i="18"/>
  <c r="M193" i="18"/>
  <c r="M194" i="18"/>
  <c r="M195" i="18"/>
  <c r="M196" i="18"/>
  <c r="M197" i="18"/>
  <c r="M198" i="18"/>
  <c r="M199" i="18"/>
  <c r="M200" i="18"/>
  <c r="M201" i="18"/>
  <c r="M202" i="18"/>
  <c r="M203" i="18"/>
  <c r="M204" i="18"/>
  <c r="M205" i="18"/>
  <c r="M206" i="18"/>
  <c r="M207" i="18"/>
  <c r="M208" i="18"/>
  <c r="M209" i="18"/>
  <c r="M210" i="18"/>
  <c r="M211" i="18"/>
  <c r="M212" i="18"/>
  <c r="M213" i="18"/>
  <c r="M214" i="18"/>
  <c r="M215" i="18"/>
  <c r="M216" i="18"/>
  <c r="M217" i="18"/>
  <c r="M218" i="18"/>
  <c r="M219" i="18"/>
  <c r="M220" i="18"/>
  <c r="M221" i="18"/>
  <c r="M222" i="18"/>
  <c r="M223" i="18"/>
  <c r="M224" i="18"/>
  <c r="M225" i="18"/>
  <c r="M226" i="18"/>
  <c r="M227" i="18"/>
  <c r="M228" i="18"/>
  <c r="M229" i="18"/>
  <c r="M230" i="18"/>
  <c r="M231" i="18"/>
  <c r="M232" i="18"/>
  <c r="M233" i="18"/>
  <c r="M234" i="18"/>
  <c r="M235" i="18"/>
  <c r="M236" i="18"/>
  <c r="M237" i="18"/>
  <c r="M238" i="18"/>
  <c r="M239" i="18"/>
  <c r="M240" i="18"/>
  <c r="M241" i="18"/>
  <c r="M242" i="18"/>
  <c r="M243" i="18"/>
  <c r="M244" i="18"/>
  <c r="M245" i="18"/>
  <c r="M246" i="18"/>
  <c r="M247" i="18"/>
  <c r="M248" i="18"/>
  <c r="M249" i="18"/>
  <c r="M250" i="18"/>
  <c r="M251" i="18"/>
  <c r="M252" i="18"/>
  <c r="M253" i="18"/>
  <c r="M254" i="18"/>
  <c r="M255" i="18"/>
  <c r="M256" i="18"/>
  <c r="M257" i="18"/>
  <c r="M258" i="18"/>
  <c r="M259" i="18"/>
  <c r="M260" i="18"/>
  <c r="M261" i="18"/>
  <c r="M262" i="18"/>
  <c r="M263" i="18"/>
  <c r="M264" i="18"/>
  <c r="M265" i="18"/>
  <c r="M266" i="18"/>
  <c r="M267" i="18"/>
  <c r="M268" i="18"/>
  <c r="M269" i="18"/>
  <c r="M270" i="18"/>
  <c r="M271" i="18"/>
  <c r="M272" i="18"/>
  <c r="M273" i="18"/>
  <c r="M274" i="18"/>
  <c r="M275" i="18"/>
  <c r="M276" i="18"/>
  <c r="M277" i="18"/>
  <c r="M278" i="18"/>
  <c r="M279" i="18"/>
  <c r="M280" i="18"/>
  <c r="M281" i="18"/>
  <c r="M282" i="18"/>
  <c r="M283" i="18"/>
  <c r="M284" i="18"/>
  <c r="M285" i="18"/>
  <c r="M286" i="18"/>
  <c r="M287" i="18"/>
  <c r="M288" i="18"/>
  <c r="M289" i="18"/>
  <c r="M290" i="18"/>
  <c r="M291" i="18"/>
  <c r="M292" i="18"/>
  <c r="M293" i="18"/>
  <c r="M294" i="18"/>
  <c r="M295" i="18"/>
  <c r="M296" i="18"/>
  <c r="M297" i="18"/>
  <c r="M298" i="18"/>
  <c r="M299" i="18"/>
  <c r="M300" i="18"/>
  <c r="M301" i="18"/>
  <c r="M302" i="18"/>
  <c r="M303" i="18"/>
  <c r="M304" i="18"/>
  <c r="M305" i="18"/>
  <c r="M306" i="18"/>
  <c r="M307" i="18"/>
  <c r="M308" i="18"/>
  <c r="M309" i="18"/>
  <c r="M310" i="18"/>
  <c r="M311" i="18"/>
  <c r="M312" i="18"/>
  <c r="M313" i="18"/>
  <c r="M314" i="18"/>
  <c r="M315" i="18"/>
  <c r="M316" i="18"/>
  <c r="M317" i="18"/>
  <c r="M318" i="18"/>
  <c r="M319" i="18"/>
  <c r="M320" i="18"/>
  <c r="M321" i="18"/>
  <c r="M322" i="18"/>
  <c r="M323" i="18"/>
  <c r="M324" i="18"/>
  <c r="M325" i="18"/>
  <c r="M326" i="18"/>
  <c r="M327" i="18"/>
  <c r="M328" i="18"/>
  <c r="M329" i="18"/>
  <c r="M330" i="18"/>
  <c r="M331" i="18"/>
  <c r="M332" i="18"/>
  <c r="M333" i="18"/>
  <c r="M334" i="18"/>
  <c r="M335" i="18"/>
  <c r="M336" i="18"/>
  <c r="M337" i="18"/>
  <c r="M338" i="18"/>
  <c r="M339" i="18"/>
  <c r="M340" i="18"/>
  <c r="M341" i="18"/>
  <c r="M342" i="18"/>
  <c r="M343" i="18"/>
  <c r="M344" i="18"/>
  <c r="M345" i="18"/>
  <c r="M346" i="18"/>
  <c r="M347" i="18"/>
  <c r="M348" i="18"/>
  <c r="M349" i="18"/>
  <c r="M350" i="18"/>
  <c r="M351" i="18"/>
  <c r="M352" i="18"/>
  <c r="M353" i="18"/>
  <c r="M354" i="18"/>
  <c r="M355" i="18"/>
  <c r="M356" i="18"/>
  <c r="M357" i="18"/>
  <c r="M358" i="18"/>
  <c r="M359" i="18"/>
  <c r="M360" i="18"/>
  <c r="M361" i="18"/>
  <c r="M362" i="18"/>
  <c r="M363" i="18"/>
  <c r="M364" i="18"/>
  <c r="M365" i="18"/>
  <c r="M366" i="18"/>
  <c r="M367" i="18"/>
  <c r="M368" i="18"/>
  <c r="M369" i="18"/>
  <c r="M370" i="18"/>
  <c r="M371" i="18"/>
  <c r="M372" i="18"/>
  <c r="M373" i="18"/>
  <c r="M374" i="18"/>
  <c r="M375" i="18"/>
  <c r="M376" i="18"/>
  <c r="M377" i="18"/>
  <c r="M378" i="18"/>
  <c r="M379" i="18"/>
  <c r="M380" i="18"/>
  <c r="M381" i="18"/>
  <c r="M382" i="18"/>
  <c r="M383" i="18"/>
  <c r="M384" i="18"/>
  <c r="M385" i="18"/>
  <c r="M386" i="18"/>
  <c r="M387" i="18"/>
  <c r="M388" i="18"/>
  <c r="M389" i="18"/>
  <c r="M390" i="18"/>
  <c r="M391" i="18"/>
  <c r="M392" i="18"/>
  <c r="M393" i="18"/>
  <c r="M394" i="18"/>
  <c r="M395" i="18"/>
  <c r="M396" i="18"/>
  <c r="M397" i="18"/>
  <c r="M398" i="18"/>
  <c r="M399" i="18"/>
  <c r="M400" i="18"/>
  <c r="M401" i="18"/>
  <c r="M402" i="18"/>
  <c r="M403" i="18"/>
  <c r="M404" i="18"/>
  <c r="M405" i="18"/>
  <c r="M406" i="18"/>
  <c r="M407" i="18"/>
  <c r="M408" i="18"/>
  <c r="M409" i="18"/>
  <c r="M410" i="18"/>
  <c r="M411" i="18"/>
  <c r="M412" i="18"/>
  <c r="M413" i="18"/>
  <c r="M414" i="18"/>
  <c r="M415" i="18"/>
  <c r="M416" i="18"/>
  <c r="M417" i="18"/>
  <c r="M418" i="18"/>
  <c r="M419" i="18"/>
  <c r="M420" i="18"/>
  <c r="M421" i="18"/>
  <c r="M422" i="18"/>
  <c r="M423" i="18"/>
  <c r="M424" i="18"/>
  <c r="M425" i="18"/>
  <c r="M426" i="18"/>
  <c r="M427" i="18"/>
  <c r="M428" i="18"/>
  <c r="M429" i="18"/>
  <c r="M430" i="18"/>
  <c r="M431" i="18"/>
  <c r="M432" i="18"/>
  <c r="M433" i="18"/>
  <c r="M434" i="18"/>
  <c r="M435" i="18"/>
  <c r="M436" i="18"/>
  <c r="M437" i="18"/>
  <c r="M438" i="18"/>
  <c r="M439" i="18"/>
  <c r="M440" i="18"/>
  <c r="M441"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65" i="18"/>
  <c r="M466" i="18"/>
  <c r="M467" i="18"/>
  <c r="M468" i="18"/>
  <c r="M469" i="18"/>
  <c r="M470" i="18"/>
  <c r="M471" i="18"/>
  <c r="M472" i="18"/>
  <c r="M473" i="18"/>
  <c r="M474" i="18"/>
  <c r="M475" i="18"/>
  <c r="M476" i="18"/>
  <c r="M477" i="18"/>
  <c r="M478" i="18"/>
  <c r="M479" i="18"/>
  <c r="M480" i="18"/>
  <c r="M481" i="18"/>
  <c r="M482" i="18"/>
  <c r="M483" i="18"/>
  <c r="M484" i="18"/>
  <c r="M485" i="18"/>
  <c r="M486" i="18"/>
  <c r="M487" i="18"/>
  <c r="M488" i="18"/>
  <c r="M489" i="18"/>
  <c r="M490" i="18"/>
  <c r="M491" i="18"/>
  <c r="M492" i="18"/>
  <c r="M493" i="18"/>
  <c r="M494" i="18"/>
  <c r="M495" i="18"/>
  <c r="M496" i="18"/>
  <c r="M497" i="18"/>
  <c r="M498" i="18"/>
  <c r="M499" i="18"/>
  <c r="M500" i="18"/>
  <c r="M501" i="18"/>
  <c r="M502" i="18"/>
  <c r="M503" i="18"/>
  <c r="M504" i="18"/>
  <c r="M505" i="18"/>
  <c r="M506" i="18"/>
  <c r="M507" i="18"/>
  <c r="M508" i="18"/>
  <c r="M509" i="18"/>
  <c r="M510" i="18"/>
  <c r="M511" i="18"/>
  <c r="M512" i="18"/>
  <c r="M513" i="18"/>
  <c r="M514" i="18"/>
  <c r="M515" i="18"/>
  <c r="M516" i="18"/>
  <c r="M517" i="18"/>
  <c r="M518" i="18"/>
  <c r="M519" i="18"/>
  <c r="M520" i="18"/>
  <c r="M521" i="18"/>
  <c r="M522" i="18"/>
  <c r="M523" i="18"/>
  <c r="M524" i="18"/>
  <c r="M525" i="18"/>
  <c r="M526" i="18"/>
  <c r="M527" i="18"/>
  <c r="M528" i="18"/>
  <c r="M529" i="18"/>
  <c r="M530" i="18"/>
  <c r="M531" i="18"/>
  <c r="M532" i="18"/>
  <c r="M533" i="18"/>
  <c r="M534" i="18"/>
  <c r="M535" i="18"/>
  <c r="M536" i="18"/>
  <c r="M537" i="18"/>
  <c r="M538" i="18"/>
  <c r="M539" i="18"/>
  <c r="M540" i="18"/>
  <c r="M541" i="18"/>
  <c r="M542" i="18"/>
  <c r="M543" i="18"/>
  <c r="M544" i="18"/>
  <c r="M545" i="18"/>
  <c r="M546" i="18"/>
  <c r="M547" i="18"/>
  <c r="M548" i="18"/>
  <c r="M549" i="18"/>
  <c r="M550" i="18"/>
  <c r="M551" i="18"/>
  <c r="M552" i="18"/>
  <c r="M553" i="18"/>
  <c r="M554" i="18"/>
  <c r="M555" i="18"/>
  <c r="M556" i="18"/>
  <c r="M557" i="18"/>
  <c r="M558" i="18"/>
  <c r="M559" i="18"/>
  <c r="M560" i="18"/>
  <c r="M561" i="18"/>
  <c r="M562" i="18"/>
  <c r="M563" i="18"/>
  <c r="M564" i="18"/>
  <c r="M565" i="18"/>
  <c r="M566" i="18"/>
  <c r="M567" i="18"/>
  <c r="M568" i="18"/>
  <c r="M569" i="18"/>
  <c r="M570" i="18"/>
  <c r="M571" i="18"/>
  <c r="M572" i="18"/>
  <c r="M573" i="18"/>
  <c r="M574" i="18"/>
  <c r="M575" i="18"/>
  <c r="M576" i="18"/>
  <c r="M577" i="18"/>
  <c r="M578" i="18"/>
  <c r="M579" i="18"/>
  <c r="M580" i="18"/>
  <c r="M581" i="18"/>
  <c r="M582" i="18"/>
  <c r="M583" i="18"/>
  <c r="M584" i="18"/>
  <c r="M585" i="18"/>
  <c r="M586" i="18"/>
  <c r="M587" i="18"/>
  <c r="M588" i="18"/>
  <c r="M589" i="18"/>
  <c r="M590" i="18"/>
  <c r="M591" i="18"/>
  <c r="M592" i="18"/>
  <c r="M593" i="18"/>
  <c r="M594" i="18"/>
  <c r="M595" i="18"/>
  <c r="M596" i="18"/>
  <c r="M597" i="18"/>
  <c r="M598" i="18"/>
  <c r="M599" i="18"/>
  <c r="M600" i="18"/>
  <c r="M601" i="18"/>
  <c r="M602" i="18"/>
  <c r="M603" i="18"/>
  <c r="M604" i="18"/>
  <c r="M605" i="18"/>
  <c r="M606" i="18"/>
  <c r="M607" i="18"/>
  <c r="M608" i="18"/>
  <c r="M609" i="18"/>
  <c r="M610" i="18"/>
  <c r="M611" i="18"/>
  <c r="M612" i="18"/>
  <c r="M613" i="18"/>
  <c r="M614" i="18"/>
  <c r="M615" i="18"/>
  <c r="M616" i="18"/>
  <c r="M617" i="18"/>
  <c r="M618" i="18"/>
  <c r="M619" i="18"/>
  <c r="M620" i="18"/>
  <c r="M621" i="18"/>
  <c r="M622" i="18"/>
  <c r="M623" i="18"/>
  <c r="M624" i="18"/>
  <c r="M625" i="18"/>
  <c r="M626" i="18"/>
  <c r="M627" i="18"/>
  <c r="M628" i="18"/>
  <c r="M629" i="18"/>
  <c r="M630" i="18"/>
  <c r="M631" i="18"/>
  <c r="M632" i="18"/>
  <c r="M633" i="18"/>
  <c r="M634" i="18"/>
  <c r="M635" i="18"/>
  <c r="M636" i="18"/>
  <c r="M637" i="18"/>
  <c r="M638" i="18"/>
  <c r="M639" i="18"/>
  <c r="M640" i="18"/>
  <c r="M641" i="18"/>
  <c r="M642" i="18"/>
  <c r="M643" i="18"/>
  <c r="M644" i="18"/>
  <c r="M645" i="18"/>
  <c r="M646" i="18"/>
  <c r="M647" i="18"/>
  <c r="M648" i="18"/>
  <c r="M649" i="18"/>
  <c r="M650" i="18"/>
  <c r="M651" i="18"/>
  <c r="M652" i="18"/>
  <c r="M653" i="18"/>
  <c r="M654" i="18"/>
  <c r="M655" i="18"/>
  <c r="M656" i="18"/>
  <c r="M657" i="18"/>
  <c r="M658" i="18"/>
  <c r="M659" i="18"/>
  <c r="M660" i="18"/>
  <c r="M661" i="18"/>
  <c r="M662" i="18"/>
  <c r="M663" i="18"/>
  <c r="M664" i="18"/>
  <c r="M665" i="18"/>
  <c r="M666" i="18"/>
  <c r="M667" i="18"/>
  <c r="M668" i="18"/>
  <c r="M669" i="18"/>
  <c r="M670" i="18"/>
  <c r="M671" i="18"/>
  <c r="M672" i="18"/>
  <c r="M673" i="18"/>
  <c r="M674" i="18"/>
  <c r="M675" i="18"/>
  <c r="M676" i="18"/>
  <c r="M677" i="18"/>
  <c r="M678" i="18"/>
  <c r="M679" i="18"/>
  <c r="M680" i="18"/>
  <c r="M681" i="18"/>
  <c r="M682" i="18"/>
  <c r="M683" i="18"/>
  <c r="M684" i="18"/>
  <c r="M685" i="18"/>
  <c r="M686" i="18"/>
  <c r="M687" i="18"/>
  <c r="M688" i="18"/>
  <c r="M689" i="18"/>
  <c r="M690" i="18"/>
  <c r="M691" i="18"/>
  <c r="M692" i="18"/>
  <c r="M693" i="18"/>
  <c r="M694" i="18"/>
  <c r="M695" i="18"/>
  <c r="M696" i="18"/>
  <c r="M697" i="18"/>
  <c r="M698" i="18"/>
  <c r="M699" i="18"/>
  <c r="M700" i="18"/>
  <c r="M701" i="18"/>
  <c r="M702" i="18"/>
  <c r="M703" i="18"/>
  <c r="M704" i="18"/>
  <c r="M705" i="18"/>
  <c r="M706" i="18"/>
  <c r="M707" i="18"/>
  <c r="M708" i="18"/>
  <c r="M709" i="18"/>
  <c r="M710" i="18"/>
  <c r="M711" i="18"/>
  <c r="M712" i="18"/>
  <c r="M713" i="18"/>
  <c r="M714" i="18"/>
  <c r="M715" i="18"/>
  <c r="M716" i="18"/>
  <c r="M717" i="18"/>
  <c r="M718" i="18"/>
  <c r="M719" i="18"/>
  <c r="M720" i="18"/>
  <c r="M721" i="18"/>
  <c r="M722" i="18"/>
  <c r="M723" i="18"/>
  <c r="M724" i="18"/>
  <c r="M725" i="18"/>
  <c r="M726" i="18"/>
  <c r="M727" i="18"/>
  <c r="M728" i="18"/>
  <c r="M729" i="18"/>
  <c r="M730" i="18"/>
  <c r="M731" i="18"/>
  <c r="M732" i="18"/>
  <c r="M733" i="18"/>
  <c r="M734" i="18"/>
  <c r="M735" i="18"/>
  <c r="M736" i="18"/>
  <c r="M737" i="18"/>
  <c r="M738" i="18"/>
  <c r="M739" i="18"/>
  <c r="M740" i="18"/>
  <c r="M741" i="18"/>
  <c r="M742" i="18"/>
  <c r="M743" i="18"/>
  <c r="M744" i="18"/>
  <c r="M745" i="18"/>
  <c r="M746" i="18"/>
  <c r="M747" i="18"/>
  <c r="M748" i="18"/>
  <c r="M749" i="18"/>
  <c r="M750" i="18"/>
  <c r="M751" i="18"/>
  <c r="M752" i="18"/>
  <c r="M753" i="18"/>
  <c r="M754" i="18"/>
  <c r="M755" i="18"/>
  <c r="M756" i="18"/>
  <c r="M757" i="18"/>
  <c r="M758" i="18"/>
  <c r="M759" i="18"/>
  <c r="M760" i="18"/>
  <c r="M761" i="18"/>
  <c r="M762" i="18"/>
  <c r="M763" i="18"/>
  <c r="M764" i="18"/>
  <c r="M765" i="18"/>
  <c r="M766" i="18"/>
  <c r="M767" i="18"/>
  <c r="M768" i="18"/>
  <c r="M769" i="18"/>
  <c r="M770" i="18"/>
  <c r="M771" i="18"/>
  <c r="M772" i="18"/>
  <c r="M773" i="18"/>
  <c r="M774" i="18"/>
  <c r="M775" i="18"/>
  <c r="M776" i="18"/>
  <c r="M777" i="18"/>
  <c r="M778" i="18"/>
  <c r="M779" i="18"/>
  <c r="M780" i="18"/>
  <c r="M781" i="18"/>
  <c r="M782" i="18"/>
  <c r="M783" i="18"/>
  <c r="M784" i="18"/>
  <c r="M785" i="18"/>
  <c r="M786" i="18"/>
  <c r="M787" i="18"/>
  <c r="M788" i="18"/>
  <c r="M789" i="18"/>
  <c r="M790" i="18"/>
  <c r="M791" i="18"/>
  <c r="M792" i="18"/>
  <c r="M793" i="18"/>
  <c r="M794" i="18"/>
  <c r="M795" i="18"/>
  <c r="M796" i="18"/>
  <c r="M797" i="18"/>
  <c r="M798" i="18"/>
  <c r="M799" i="18"/>
  <c r="M800" i="18"/>
  <c r="M801" i="18"/>
  <c r="M802" i="18"/>
  <c r="M803" i="18"/>
  <c r="M804" i="18"/>
  <c r="M805" i="18"/>
  <c r="M806" i="18"/>
  <c r="M807" i="18"/>
  <c r="M808" i="18"/>
  <c r="M809" i="18"/>
  <c r="M810" i="18"/>
  <c r="M811" i="18"/>
  <c r="M812" i="18"/>
  <c r="M813" i="18"/>
  <c r="M814" i="18"/>
  <c r="M815" i="18"/>
  <c r="M816" i="18"/>
  <c r="M817" i="18"/>
  <c r="M818" i="18"/>
  <c r="M819" i="18"/>
  <c r="M820" i="18"/>
  <c r="M821" i="18"/>
  <c r="M822" i="18"/>
  <c r="M823" i="18"/>
  <c r="M824" i="18"/>
  <c r="M825" i="18"/>
  <c r="M826" i="18"/>
  <c r="M827" i="18"/>
  <c r="M828" i="18"/>
  <c r="M829" i="18"/>
  <c r="M830" i="18"/>
  <c r="M831" i="18"/>
  <c r="M832" i="18"/>
  <c r="M833" i="18"/>
  <c r="M834" i="18"/>
  <c r="M835" i="18"/>
  <c r="M836" i="18"/>
  <c r="M837" i="18"/>
  <c r="M838" i="18"/>
  <c r="M839" i="18"/>
  <c r="M840" i="18"/>
  <c r="M841" i="18"/>
  <c r="M842" i="18"/>
  <c r="M843" i="18"/>
  <c r="M844" i="18"/>
  <c r="M845" i="18"/>
  <c r="M846" i="18"/>
  <c r="M847" i="18"/>
  <c r="M848" i="18"/>
  <c r="M849" i="18"/>
  <c r="M850" i="18"/>
  <c r="M851" i="18"/>
  <c r="M852" i="18"/>
  <c r="M853" i="18"/>
  <c r="M854" i="18"/>
  <c r="M855" i="18"/>
  <c r="M856" i="18"/>
  <c r="M857" i="18"/>
  <c r="M858" i="18"/>
  <c r="M859" i="18"/>
  <c r="M860" i="18"/>
  <c r="M861" i="18"/>
  <c r="M862" i="18"/>
  <c r="M863" i="18"/>
  <c r="M864" i="18"/>
  <c r="M865" i="18"/>
  <c r="M866" i="18"/>
  <c r="M867" i="18"/>
  <c r="M868" i="18"/>
  <c r="M869" i="18"/>
  <c r="M870" i="18"/>
  <c r="M871" i="18"/>
  <c r="M872" i="18"/>
  <c r="M873" i="18"/>
  <c r="M874" i="18"/>
  <c r="M875" i="18"/>
  <c r="M876" i="18"/>
  <c r="M877" i="18"/>
  <c r="M878" i="18"/>
  <c r="M879" i="18"/>
  <c r="M880" i="18"/>
  <c r="M881" i="18"/>
  <c r="M882" i="18"/>
  <c r="M883" i="18"/>
  <c r="M884" i="18"/>
  <c r="M885" i="18"/>
  <c r="M886" i="18"/>
  <c r="M887" i="18"/>
  <c r="M888" i="18"/>
  <c r="M889" i="18"/>
  <c r="M890" i="18"/>
  <c r="M891" i="18"/>
  <c r="M892" i="18"/>
  <c r="M893" i="18"/>
  <c r="M894" i="18"/>
  <c r="M895" i="18"/>
  <c r="M896" i="18"/>
  <c r="M897" i="18"/>
  <c r="M898" i="18"/>
  <c r="M899" i="18"/>
  <c r="M900" i="18"/>
  <c r="M901" i="18"/>
  <c r="M902" i="18"/>
  <c r="M903" i="18"/>
  <c r="M904" i="18"/>
  <c r="M905" i="18"/>
  <c r="M906" i="18"/>
  <c r="M907" i="18"/>
  <c r="M908" i="18"/>
  <c r="M909" i="18"/>
  <c r="M910" i="18"/>
  <c r="M911" i="18"/>
  <c r="M912" i="18"/>
  <c r="M913" i="18"/>
  <c r="M914" i="18"/>
  <c r="M915" i="18"/>
  <c r="M916" i="18"/>
  <c r="M917" i="18"/>
  <c r="M918" i="18"/>
  <c r="M919" i="18"/>
  <c r="M920" i="18"/>
  <c r="M921" i="18"/>
  <c r="M922" i="18"/>
  <c r="M923" i="18"/>
  <c r="M924" i="18"/>
  <c r="M925" i="18"/>
  <c r="M926" i="18"/>
  <c r="M927" i="18"/>
  <c r="M928" i="18"/>
  <c r="M929" i="18"/>
  <c r="M930" i="18"/>
  <c r="M931" i="18"/>
  <c r="M932" i="18"/>
  <c r="M933" i="18"/>
  <c r="M934" i="18"/>
  <c r="M935" i="18"/>
  <c r="M936" i="18"/>
  <c r="M937" i="18"/>
  <c r="M938" i="18"/>
  <c r="M939" i="18"/>
  <c r="M940" i="18"/>
  <c r="M941" i="18"/>
  <c r="M942" i="18"/>
  <c r="M943" i="18"/>
  <c r="M944" i="18"/>
  <c r="M945" i="18"/>
  <c r="M946" i="18"/>
  <c r="M947" i="18"/>
  <c r="M948" i="18"/>
  <c r="M949" i="18"/>
  <c r="M950" i="18"/>
  <c r="M951" i="18"/>
  <c r="M952" i="18"/>
  <c r="M953" i="18"/>
  <c r="M954" i="18"/>
  <c r="M955" i="18"/>
  <c r="M956" i="18"/>
  <c r="M957" i="18"/>
  <c r="M958" i="18"/>
  <c r="M959" i="18"/>
  <c r="M960" i="18"/>
  <c r="M961" i="18"/>
  <c r="M962" i="18"/>
  <c r="M963" i="18"/>
  <c r="M964" i="18"/>
  <c r="M965" i="18"/>
  <c r="M966" i="18"/>
  <c r="M967" i="18"/>
  <c r="M968" i="18"/>
  <c r="M969" i="18"/>
  <c r="M970" i="18"/>
  <c r="M971" i="18"/>
  <c r="M972" i="18"/>
  <c r="M973" i="18"/>
  <c r="M974" i="18"/>
  <c r="M975" i="18"/>
  <c r="M976" i="18"/>
  <c r="M977" i="18"/>
  <c r="M978" i="18"/>
  <c r="M979" i="18"/>
  <c r="M980" i="18"/>
  <c r="M981" i="18"/>
  <c r="M982" i="18"/>
  <c r="M983" i="18"/>
  <c r="M984" i="18"/>
  <c r="M985" i="18"/>
  <c r="M986" i="18"/>
  <c r="M987" i="18"/>
  <c r="M988" i="18"/>
  <c r="M989" i="18"/>
  <c r="M990" i="18"/>
  <c r="M991" i="18"/>
  <c r="M992" i="18"/>
  <c r="M993" i="18"/>
  <c r="M994" i="18"/>
  <c r="M995" i="18"/>
  <c r="M996" i="18"/>
  <c r="M997" i="18"/>
  <c r="M998" i="18"/>
  <c r="M999" i="18"/>
  <c r="M1000" i="18"/>
  <c r="M1001" i="18"/>
  <c r="M1002" i="18"/>
  <c r="M1003" i="18"/>
  <c r="M1004" i="18"/>
  <c r="M1005" i="18"/>
  <c r="M1006" i="18"/>
  <c r="M1007" i="18"/>
  <c r="M1008" i="18"/>
  <c r="M1009" i="18"/>
  <c r="M1010" i="18"/>
  <c r="M1011" i="18"/>
  <c r="M1012" i="18"/>
  <c r="M1013" i="18"/>
  <c r="M1014" i="18"/>
  <c r="M1015" i="18"/>
  <c r="M1016" i="18"/>
  <c r="M1017" i="18"/>
  <c r="M1018" i="18"/>
  <c r="M1019" i="18"/>
  <c r="M1020" i="18"/>
  <c r="M1021" i="18"/>
  <c r="M1022" i="18"/>
  <c r="M1023" i="18"/>
  <c r="M1024" i="18"/>
  <c r="M1025" i="18"/>
  <c r="M1026" i="18"/>
  <c r="M1027" i="18"/>
  <c r="M1028" i="18"/>
  <c r="M1029" i="18"/>
  <c r="M1030" i="18"/>
  <c r="M1031" i="18"/>
  <c r="M1032" i="18"/>
  <c r="M1033" i="18"/>
  <c r="M1034" i="18"/>
  <c r="M1035" i="18"/>
  <c r="M1036" i="18"/>
  <c r="M1037" i="18"/>
  <c r="M1038" i="18"/>
  <c r="M1039" i="18"/>
  <c r="M1040" i="18"/>
  <c r="M1041" i="18"/>
  <c r="M1042" i="18"/>
  <c r="M1043" i="18"/>
  <c r="M1044" i="18"/>
  <c r="M1045" i="18"/>
  <c r="M1046" i="18"/>
  <c r="M1047" i="18"/>
  <c r="M1048" i="18"/>
  <c r="M1049" i="18"/>
  <c r="M1050" i="18"/>
  <c r="M1051" i="18"/>
  <c r="M1052" i="18"/>
  <c r="M1053" i="18"/>
  <c r="M1054" i="18"/>
  <c r="M1055" i="18"/>
  <c r="M1056" i="18"/>
  <c r="M1057" i="18"/>
  <c r="M1058" i="18"/>
  <c r="M1059" i="18"/>
  <c r="M1060" i="18"/>
  <c r="M1061" i="18"/>
  <c r="M1062" i="18"/>
  <c r="M1063" i="18"/>
  <c r="M1064" i="18"/>
  <c r="M1065" i="18"/>
  <c r="M1066" i="18"/>
  <c r="M1067" i="18"/>
  <c r="M1068" i="18"/>
  <c r="M1069" i="18"/>
  <c r="M1070" i="18"/>
  <c r="M1071" i="18"/>
  <c r="M1072" i="18"/>
  <c r="M1073" i="18"/>
  <c r="M1074" i="18"/>
  <c r="M1075" i="18"/>
  <c r="M1076" i="18"/>
  <c r="M1077" i="18"/>
  <c r="M1078" i="18"/>
  <c r="M1079" i="18"/>
  <c r="M1080" i="18"/>
  <c r="M1081" i="18"/>
  <c r="M1082" i="18"/>
  <c r="M1083" i="18"/>
  <c r="M1084" i="18"/>
  <c r="M1085" i="18"/>
  <c r="M1086" i="18"/>
  <c r="M1087" i="18"/>
  <c r="M1088" i="18"/>
  <c r="M1089" i="18"/>
  <c r="M1090" i="18"/>
  <c r="M1091" i="18"/>
  <c r="M1092" i="18"/>
  <c r="M1093" i="18"/>
  <c r="M1094" i="18"/>
  <c r="M1095" i="18"/>
  <c r="M1096" i="18"/>
  <c r="M1097" i="18"/>
  <c r="M1098" i="18"/>
  <c r="M1099" i="18"/>
  <c r="M1100" i="18"/>
  <c r="M1101" i="18"/>
  <c r="M1102" i="18"/>
  <c r="M1103" i="18"/>
  <c r="M1104" i="18"/>
  <c r="M1105" i="18"/>
  <c r="M1106" i="18"/>
  <c r="M1107" i="18"/>
  <c r="M1108" i="18"/>
  <c r="M1109" i="18"/>
  <c r="M1110" i="18"/>
  <c r="M1111" i="18"/>
  <c r="M1112" i="18"/>
  <c r="M1113" i="18"/>
  <c r="M1114" i="18"/>
  <c r="M1115" i="18"/>
  <c r="M1116" i="18"/>
  <c r="M1117" i="18"/>
  <c r="M1118" i="18"/>
  <c r="M1119" i="18"/>
  <c r="M1120" i="18"/>
  <c r="M1121" i="18"/>
  <c r="M1122" i="18"/>
  <c r="M1123" i="18"/>
  <c r="M1124" i="18"/>
  <c r="M1125" i="18"/>
  <c r="M1126" i="18"/>
  <c r="M1127" i="18"/>
  <c r="M1128" i="18"/>
  <c r="M1129" i="18"/>
  <c r="M1130" i="18"/>
  <c r="M1131" i="18"/>
  <c r="M1132" i="18"/>
  <c r="M1133" i="18"/>
  <c r="M1134" i="18"/>
  <c r="M1135" i="18"/>
  <c r="M1136" i="18"/>
  <c r="M1137" i="18"/>
  <c r="M1138" i="18"/>
  <c r="M1139" i="18"/>
  <c r="M1140" i="18"/>
  <c r="M1141" i="18"/>
  <c r="M1142" i="18"/>
  <c r="M1143" i="18"/>
  <c r="M1144" i="18"/>
  <c r="M1145" i="18"/>
  <c r="M1146" i="18"/>
  <c r="M1147" i="18"/>
  <c r="M1148" i="18"/>
  <c r="M1149" i="18"/>
  <c r="M1150" i="18"/>
  <c r="M1151" i="18"/>
  <c r="M1152" i="18"/>
  <c r="M1153" i="18"/>
  <c r="M1154" i="18"/>
  <c r="M1155" i="18"/>
  <c r="M1156" i="18"/>
  <c r="M1157" i="18"/>
  <c r="M1158" i="18"/>
  <c r="M1159" i="18"/>
  <c r="M1160" i="18"/>
  <c r="M1161" i="18"/>
  <c r="M1162" i="18"/>
  <c r="M1163" i="18"/>
  <c r="M1164" i="18"/>
  <c r="M1165" i="18"/>
  <c r="M1166" i="18"/>
  <c r="M1167" i="18"/>
  <c r="M1168" i="18"/>
  <c r="M1169" i="18"/>
  <c r="M1170" i="18"/>
  <c r="M1171" i="18"/>
  <c r="M1172" i="18"/>
  <c r="M1173" i="18"/>
  <c r="M1174" i="18"/>
  <c r="M1175" i="18"/>
  <c r="M1176" i="18"/>
  <c r="M1177" i="18"/>
  <c r="M1178" i="18"/>
  <c r="M1179" i="18"/>
  <c r="M1180" i="18"/>
  <c r="M1181" i="18"/>
  <c r="M1182" i="18"/>
  <c r="M1183" i="18"/>
  <c r="M1184" i="18"/>
  <c r="M1185" i="18"/>
  <c r="M1186" i="18"/>
  <c r="M1187" i="18"/>
  <c r="M1188" i="18"/>
  <c r="M1189" i="18"/>
  <c r="M1190" i="18"/>
  <c r="M1191" i="18"/>
  <c r="M1192" i="18"/>
  <c r="M1193" i="18"/>
  <c r="M1194" i="18"/>
  <c r="M1195" i="18"/>
  <c r="M1196" i="18"/>
  <c r="M1197" i="18"/>
  <c r="M1198" i="18"/>
  <c r="M1199" i="18"/>
  <c r="M1200" i="18"/>
  <c r="M1201" i="18"/>
  <c r="M1202" i="18"/>
  <c r="M1203" i="18"/>
  <c r="M1204" i="18"/>
  <c r="M1205" i="18"/>
  <c r="M1206" i="18"/>
  <c r="M1207" i="18"/>
  <c r="M1208" i="18"/>
  <c r="M1209" i="18"/>
  <c r="M1210" i="18"/>
  <c r="M1211" i="18"/>
  <c r="M1212" i="18"/>
  <c r="M1213" i="18"/>
  <c r="M1214" i="18"/>
  <c r="M1215" i="18"/>
  <c r="M1216" i="18"/>
  <c r="M1217" i="18"/>
  <c r="M1218" i="18"/>
  <c r="M1219" i="18"/>
  <c r="M1220" i="18"/>
  <c r="M1221" i="18"/>
  <c r="M1222" i="18"/>
  <c r="M1223" i="18"/>
  <c r="M1224" i="18"/>
  <c r="M1225" i="18"/>
  <c r="M1226" i="18"/>
  <c r="M1227" i="18"/>
  <c r="M1228" i="18"/>
  <c r="M1229" i="18"/>
  <c r="M1230" i="18"/>
  <c r="M1231" i="18"/>
  <c r="M1232" i="18"/>
  <c r="M1233" i="18"/>
  <c r="M1234" i="18"/>
  <c r="M1235" i="18"/>
  <c r="M1236" i="18"/>
  <c r="M1237" i="18"/>
  <c r="M1238" i="18"/>
  <c r="M1239" i="18"/>
  <c r="M1240" i="18"/>
  <c r="M1241" i="18"/>
  <c r="M1242" i="18"/>
  <c r="M1243" i="18"/>
  <c r="M1244" i="18"/>
  <c r="M1245" i="18"/>
  <c r="M1246" i="18"/>
  <c r="M1247" i="18"/>
  <c r="M1248" i="18"/>
  <c r="M1249" i="18"/>
  <c r="M1250" i="18"/>
  <c r="M1251" i="18"/>
  <c r="M1252" i="18"/>
  <c r="M1253" i="18"/>
  <c r="M1254" i="18"/>
  <c r="M1255" i="18"/>
  <c r="M1256" i="18"/>
  <c r="M1257" i="18"/>
  <c r="M1258" i="18"/>
  <c r="M1259" i="18"/>
  <c r="M1260" i="18"/>
  <c r="M1261" i="18"/>
  <c r="M1262" i="18"/>
  <c r="M1263" i="18"/>
  <c r="M1264" i="18"/>
  <c r="M1265" i="18"/>
  <c r="M1266" i="18"/>
  <c r="M1267" i="18"/>
  <c r="M1268" i="18"/>
  <c r="M1269" i="18"/>
  <c r="M1270" i="18"/>
  <c r="M1271" i="18"/>
  <c r="M1272" i="18"/>
  <c r="M1273" i="18"/>
  <c r="M1274" i="18"/>
  <c r="M1275" i="18"/>
  <c r="M1276" i="18"/>
  <c r="M1277" i="18"/>
  <c r="M1278" i="18"/>
  <c r="M1279" i="18"/>
  <c r="M1280" i="18"/>
  <c r="M1281" i="18"/>
  <c r="M1282" i="18"/>
  <c r="M1283" i="18"/>
  <c r="M1284" i="18"/>
  <c r="M1285" i="18"/>
  <c r="M1286" i="18"/>
  <c r="M1287" i="18"/>
  <c r="M1288" i="18"/>
  <c r="M1289" i="18"/>
  <c r="M1290" i="18"/>
  <c r="M1291" i="18"/>
  <c r="M1292" i="18"/>
  <c r="M1293" i="18"/>
  <c r="M1294" i="18"/>
  <c r="M1295" i="18"/>
  <c r="M1296" i="18"/>
  <c r="M1297" i="18"/>
  <c r="M1298" i="18"/>
  <c r="M1299" i="18"/>
  <c r="M1300" i="18"/>
  <c r="M1301" i="18"/>
  <c r="M1302" i="18"/>
  <c r="M1303" i="18"/>
  <c r="M1304" i="18"/>
  <c r="M1305" i="18"/>
  <c r="M1306" i="18"/>
  <c r="M1307" i="18"/>
  <c r="M1308" i="18"/>
  <c r="M1309" i="18"/>
  <c r="M1310" i="18"/>
  <c r="M1311" i="18"/>
  <c r="M1312" i="18"/>
  <c r="M1313" i="18"/>
  <c r="M1314" i="18"/>
  <c r="M1315" i="18"/>
  <c r="M1316" i="18"/>
  <c r="M1317" i="18"/>
  <c r="M1318" i="18"/>
  <c r="M1319" i="18"/>
  <c r="M1320" i="18"/>
  <c r="M1321" i="18"/>
  <c r="M1322" i="18"/>
  <c r="M1323" i="18"/>
  <c r="M1324" i="18"/>
  <c r="M1325" i="18"/>
  <c r="M1326" i="18"/>
  <c r="M1327" i="18"/>
  <c r="M1328" i="18"/>
  <c r="M1329" i="18"/>
  <c r="M1330" i="18"/>
  <c r="M1331" i="18"/>
  <c r="M1332" i="18"/>
  <c r="M1333" i="18"/>
  <c r="M1334" i="18"/>
  <c r="M1335" i="18"/>
  <c r="M1336" i="18"/>
  <c r="M1337" i="18"/>
  <c r="M1338" i="18"/>
  <c r="M1339" i="18"/>
  <c r="M1340" i="18"/>
  <c r="M1341" i="18"/>
  <c r="M1342" i="18"/>
  <c r="M1343" i="18"/>
  <c r="M1344" i="18"/>
  <c r="M1345" i="18"/>
  <c r="M1346" i="18"/>
  <c r="M1347" i="18"/>
  <c r="M1348" i="18"/>
  <c r="M1349" i="18"/>
  <c r="M1350" i="18"/>
  <c r="M1351" i="18"/>
  <c r="M1352" i="18"/>
  <c r="M1353" i="18"/>
  <c r="M1354" i="18"/>
  <c r="M1355" i="18"/>
  <c r="M1356" i="18"/>
  <c r="M1357" i="18"/>
  <c r="M1358" i="18"/>
  <c r="M1359" i="18"/>
  <c r="M1360" i="18"/>
  <c r="M1361" i="18"/>
  <c r="M1362" i="18"/>
  <c r="M1363" i="18"/>
  <c r="M1364" i="18"/>
  <c r="M1365" i="18"/>
  <c r="M1366" i="18"/>
  <c r="M1367" i="18"/>
  <c r="M1368" i="18"/>
  <c r="M1369" i="18"/>
  <c r="M1370" i="18"/>
  <c r="M1371" i="18"/>
  <c r="M1372" i="18"/>
  <c r="M1373" i="18"/>
  <c r="M1374" i="18"/>
  <c r="M1375" i="18"/>
  <c r="M1376" i="18"/>
  <c r="M1377" i="18"/>
  <c r="M1378" i="18"/>
  <c r="M1379" i="18"/>
  <c r="M1380" i="18"/>
  <c r="M1381" i="18"/>
  <c r="M1382" i="18"/>
  <c r="M1383" i="18"/>
  <c r="M1384" i="18"/>
  <c r="M1385" i="18"/>
  <c r="M1386" i="18"/>
  <c r="M1387" i="18"/>
  <c r="M1388" i="18"/>
  <c r="M1389" i="18"/>
  <c r="M1390" i="18"/>
  <c r="M1391" i="18"/>
  <c r="M1392" i="18"/>
  <c r="M1393" i="18"/>
  <c r="M1394" i="18"/>
  <c r="M1395" i="18"/>
  <c r="M1396" i="18"/>
  <c r="M1397" i="18"/>
  <c r="M1398" i="18"/>
  <c r="M1399" i="18"/>
  <c r="M1400" i="18"/>
  <c r="M1401" i="18"/>
  <c r="M1402" i="18"/>
  <c r="M1403" i="18"/>
  <c r="M1404" i="18"/>
  <c r="M1405" i="18"/>
  <c r="M1406" i="18"/>
  <c r="M1407" i="18"/>
  <c r="M1408" i="18"/>
  <c r="M1409" i="18"/>
  <c r="M1410" i="18"/>
  <c r="M1411" i="18"/>
  <c r="M1412" i="18"/>
  <c r="M1413" i="18"/>
  <c r="M1414" i="18"/>
  <c r="M1415" i="18"/>
  <c r="M1416" i="18"/>
  <c r="M1417" i="18"/>
  <c r="M1418" i="18"/>
  <c r="M1419" i="18"/>
  <c r="M1420" i="18"/>
  <c r="M1421" i="18"/>
  <c r="M1422" i="18"/>
  <c r="M1423" i="18"/>
  <c r="M1424" i="18"/>
  <c r="M1425" i="18"/>
  <c r="M1426" i="18"/>
  <c r="M1427" i="18"/>
  <c r="M1428" i="18"/>
  <c r="M1429" i="18"/>
  <c r="M1430" i="18"/>
  <c r="M1431" i="18"/>
  <c r="M1432" i="18"/>
  <c r="M1433" i="18"/>
  <c r="M1434" i="18"/>
  <c r="M1435" i="18"/>
  <c r="M1436" i="18"/>
  <c r="M1437" i="18"/>
  <c r="M1438" i="18"/>
  <c r="M1439" i="18"/>
  <c r="M1440" i="18"/>
  <c r="M1441" i="18"/>
  <c r="M1442" i="18"/>
  <c r="M1443" i="18"/>
  <c r="M1444" i="18"/>
  <c r="M1445" i="18"/>
  <c r="M1446" i="18"/>
  <c r="M1447" i="18"/>
  <c r="M1448" i="18"/>
  <c r="M1449" i="18"/>
  <c r="M1450" i="18"/>
  <c r="M1451" i="18"/>
  <c r="M1452" i="18"/>
  <c r="M1453" i="18"/>
  <c r="M1454" i="18"/>
  <c r="M1455" i="18"/>
  <c r="M1456" i="18"/>
  <c r="M1457" i="18"/>
  <c r="M1458" i="18"/>
  <c r="M1459" i="18"/>
  <c r="M1460" i="18"/>
  <c r="M1461" i="18"/>
  <c r="M1462" i="18"/>
  <c r="M1463" i="18"/>
  <c r="M1464" i="18"/>
  <c r="M1465" i="18"/>
  <c r="M1466" i="18"/>
  <c r="M1467" i="18"/>
  <c r="M1468" i="18"/>
  <c r="M1469" i="18"/>
  <c r="M1470" i="18"/>
  <c r="M1471" i="18"/>
  <c r="M1472" i="18"/>
  <c r="M1473" i="18"/>
  <c r="M1474" i="18"/>
  <c r="M1475" i="18"/>
  <c r="M1476" i="18"/>
  <c r="M1477" i="18"/>
  <c r="M1478" i="18"/>
  <c r="M1479" i="18"/>
  <c r="M1480" i="18"/>
  <c r="M1481" i="18"/>
  <c r="M1482" i="18"/>
  <c r="M1483" i="18"/>
  <c r="M1484" i="18"/>
  <c r="M1485" i="18"/>
  <c r="M1486" i="18"/>
  <c r="M1487" i="18"/>
  <c r="M1488" i="18"/>
  <c r="M1489" i="18"/>
  <c r="M1490" i="18"/>
  <c r="M1491" i="18"/>
  <c r="M1492" i="18"/>
  <c r="M1493" i="18"/>
  <c r="M1494" i="18"/>
  <c r="M1495" i="18"/>
  <c r="M1496" i="18"/>
  <c r="M1497" i="18"/>
  <c r="M1498" i="18"/>
  <c r="M1499" i="18"/>
  <c r="M1500" i="18"/>
  <c r="M1501" i="18"/>
  <c r="M1502" i="18"/>
  <c r="M1503" i="18"/>
  <c r="M1504" i="18"/>
  <c r="M1505" i="18"/>
  <c r="M1506" i="18"/>
  <c r="M1507" i="18"/>
  <c r="M1508" i="18"/>
  <c r="M1509" i="18"/>
  <c r="M1510" i="18"/>
  <c r="M1511" i="18"/>
  <c r="M1512" i="18"/>
  <c r="M1513" i="18"/>
  <c r="M1514" i="18"/>
  <c r="M1515" i="18"/>
  <c r="M1516" i="18"/>
  <c r="M1517" i="18"/>
  <c r="M1518" i="18"/>
  <c r="M1519" i="18"/>
  <c r="M1520" i="18"/>
  <c r="M1521" i="18"/>
  <c r="M1522" i="18"/>
  <c r="M1523" i="18"/>
  <c r="M1524" i="18"/>
  <c r="M1525" i="18"/>
  <c r="M1526" i="18"/>
  <c r="M1527" i="18"/>
  <c r="M1528" i="18"/>
  <c r="M1529" i="18"/>
  <c r="M1530" i="18"/>
  <c r="M1531" i="18"/>
  <c r="M1532" i="18"/>
  <c r="M1533" i="18"/>
  <c r="M1534" i="18"/>
  <c r="M1535" i="18"/>
  <c r="M1536" i="18"/>
  <c r="M1537" i="18"/>
  <c r="M1538" i="18"/>
  <c r="M1539" i="18"/>
  <c r="M1540" i="18"/>
  <c r="M1541" i="18"/>
  <c r="M1542" i="18"/>
  <c r="M1543" i="18"/>
  <c r="M1544" i="18"/>
  <c r="M1545" i="18"/>
  <c r="M1546" i="18"/>
  <c r="M1547" i="18"/>
  <c r="M1548" i="18"/>
  <c r="M1549" i="18"/>
  <c r="M1550" i="18"/>
  <c r="M1551" i="18"/>
  <c r="M1552" i="18"/>
  <c r="M1553" i="18"/>
  <c r="M1554" i="18"/>
  <c r="M1555" i="18"/>
  <c r="M1556" i="18"/>
  <c r="M1557" i="18"/>
  <c r="M1558" i="18"/>
  <c r="M1559" i="18"/>
  <c r="M1560" i="18"/>
  <c r="M1561" i="18"/>
  <c r="M1562" i="18"/>
  <c r="M1563" i="18"/>
  <c r="M1564" i="18"/>
  <c r="M1565" i="18"/>
  <c r="M1566" i="18"/>
  <c r="M1567" i="18"/>
  <c r="M1568" i="18"/>
  <c r="M1569" i="18"/>
  <c r="M1570" i="18"/>
  <c r="M1571" i="18"/>
  <c r="M1572" i="18"/>
  <c r="M1573" i="18"/>
  <c r="M1574" i="18"/>
  <c r="M1575" i="18"/>
  <c r="M1576" i="18"/>
  <c r="M1577" i="18"/>
  <c r="M1578" i="18"/>
  <c r="M1579" i="18"/>
  <c r="M1580" i="18"/>
  <c r="M1581" i="18"/>
  <c r="M1582" i="18"/>
  <c r="M1583" i="18"/>
  <c r="M1584" i="18"/>
  <c r="M1585" i="18"/>
  <c r="M1586" i="18"/>
  <c r="M1587" i="18"/>
  <c r="M1588" i="18"/>
  <c r="M1589" i="18"/>
  <c r="M1590" i="18"/>
  <c r="M1591" i="18"/>
  <c r="M1592" i="18"/>
  <c r="M1593" i="18"/>
  <c r="M1594" i="18"/>
  <c r="M1595" i="18"/>
  <c r="M1596" i="18"/>
  <c r="M1597" i="18"/>
  <c r="M1598" i="18"/>
  <c r="M1599" i="18"/>
  <c r="M1600" i="18"/>
  <c r="M1601" i="18"/>
  <c r="M1602" i="18"/>
  <c r="M1603" i="18"/>
  <c r="M1604" i="18"/>
  <c r="M1605" i="18"/>
  <c r="M1606" i="18"/>
  <c r="M1607" i="18"/>
  <c r="M1608" i="18"/>
  <c r="M1609" i="18"/>
  <c r="M1610" i="18"/>
  <c r="M1611" i="18"/>
  <c r="M1612" i="18"/>
  <c r="M1613" i="18"/>
  <c r="M1614" i="18"/>
  <c r="M1615" i="18"/>
  <c r="M1616" i="18"/>
  <c r="M1617" i="18"/>
  <c r="M1618" i="18"/>
  <c r="M1619" i="18"/>
  <c r="M1620" i="18"/>
  <c r="M1621" i="18"/>
  <c r="M1622" i="18"/>
  <c r="M1623" i="18"/>
  <c r="M1624" i="18"/>
  <c r="M1625" i="18"/>
  <c r="M1626" i="18"/>
  <c r="M1627" i="18"/>
  <c r="M1628" i="18"/>
  <c r="M1629" i="18"/>
  <c r="M1630" i="18"/>
  <c r="M1631" i="18"/>
  <c r="M1632" i="18"/>
  <c r="M1633" i="18"/>
  <c r="M1634" i="18"/>
  <c r="M1635" i="18"/>
  <c r="M1636" i="18"/>
  <c r="M1637" i="18"/>
  <c r="M1638" i="18"/>
  <c r="M1639" i="18"/>
  <c r="M1640" i="18"/>
  <c r="M1641" i="18"/>
  <c r="M1642" i="18"/>
  <c r="M1643" i="18"/>
  <c r="M1644" i="18"/>
  <c r="M1645" i="18"/>
  <c r="M1646" i="18"/>
  <c r="M1647" i="18"/>
  <c r="M1648" i="18"/>
  <c r="M1649" i="18"/>
  <c r="M1650" i="18"/>
  <c r="M1651" i="18"/>
  <c r="M1652" i="18"/>
  <c r="M1653" i="18"/>
  <c r="M1654" i="18"/>
  <c r="M1655" i="18"/>
  <c r="M1656" i="18"/>
  <c r="M1657" i="18"/>
  <c r="M1658" i="18"/>
  <c r="M1659" i="18"/>
  <c r="M1660" i="18"/>
  <c r="M1661" i="18"/>
  <c r="M1662" i="18"/>
  <c r="M1663" i="18"/>
  <c r="M1664" i="18"/>
  <c r="M1665" i="18"/>
  <c r="M1666" i="18"/>
  <c r="M1667" i="18"/>
  <c r="M1668" i="18"/>
  <c r="M1669" i="18"/>
  <c r="M1670" i="18"/>
  <c r="M1671" i="18"/>
  <c r="M1672" i="18"/>
  <c r="M1673" i="18"/>
  <c r="M1674" i="18"/>
  <c r="M1675" i="18"/>
  <c r="M1676" i="18"/>
  <c r="M1677" i="18"/>
  <c r="M1678" i="18"/>
  <c r="M1679" i="18"/>
  <c r="M1680" i="18"/>
  <c r="M1681" i="18"/>
  <c r="M1682" i="18"/>
  <c r="M1683" i="18"/>
  <c r="M1684" i="18"/>
  <c r="M1685" i="18"/>
  <c r="M1686" i="18"/>
  <c r="M1687" i="18"/>
  <c r="M1688" i="18"/>
  <c r="M1689" i="18"/>
  <c r="M1690" i="18"/>
  <c r="M1691" i="18"/>
  <c r="M1692" i="18"/>
  <c r="M1693" i="18"/>
  <c r="M1694" i="18"/>
  <c r="M1695" i="18"/>
  <c r="M1696" i="18"/>
  <c r="M1697" i="18"/>
  <c r="M1698" i="18"/>
  <c r="M1699" i="18"/>
  <c r="M1700" i="18"/>
  <c r="M1701" i="18"/>
  <c r="M1702" i="18"/>
  <c r="M1703" i="18"/>
  <c r="M1704" i="18"/>
  <c r="M1705" i="18"/>
  <c r="M1706" i="18"/>
  <c r="M1707" i="18"/>
  <c r="M1708" i="18"/>
  <c r="M1709" i="18"/>
  <c r="M1710" i="18"/>
  <c r="M1711" i="18"/>
  <c r="M1712" i="18"/>
  <c r="M1713" i="18"/>
  <c r="M1714" i="18"/>
  <c r="M1715" i="18"/>
  <c r="M1716" i="18"/>
  <c r="M1717" i="18"/>
  <c r="M1718" i="18"/>
  <c r="M1719" i="18"/>
  <c r="M1720" i="18"/>
  <c r="M1721" i="18"/>
  <c r="M1722" i="18"/>
  <c r="M1723" i="18"/>
  <c r="M1724" i="18"/>
  <c r="M1725" i="18"/>
  <c r="M1726" i="18"/>
  <c r="M1727" i="18"/>
  <c r="M1728" i="18"/>
  <c r="M1729" i="18"/>
  <c r="M1730" i="18"/>
  <c r="M1731" i="18"/>
  <c r="M1732" i="18"/>
  <c r="M1733" i="18"/>
  <c r="M1734" i="18"/>
  <c r="M1735" i="18"/>
  <c r="M1736" i="18"/>
  <c r="M1737" i="18"/>
  <c r="M1738" i="18"/>
  <c r="M1739" i="18"/>
  <c r="M1740" i="18"/>
  <c r="M1741" i="18"/>
  <c r="M1742" i="18"/>
  <c r="M1743" i="18"/>
  <c r="M1744" i="18"/>
  <c r="M1745" i="18"/>
  <c r="M1746" i="18"/>
  <c r="M1747" i="18"/>
  <c r="M1748" i="18"/>
  <c r="M1749" i="18"/>
  <c r="M1750" i="18"/>
  <c r="M1751" i="18"/>
  <c r="M1752" i="18"/>
  <c r="M1753" i="18"/>
  <c r="M1754" i="18"/>
  <c r="M1755" i="18"/>
  <c r="M1756" i="18"/>
  <c r="M1757" i="18"/>
  <c r="M1758" i="18"/>
  <c r="M1759" i="18"/>
  <c r="M1760" i="18"/>
  <c r="M1761" i="18"/>
  <c r="M1762" i="18"/>
  <c r="M1763" i="18"/>
  <c r="M1764" i="18"/>
  <c r="M1765" i="18"/>
  <c r="M1766" i="18"/>
  <c r="M1767" i="18"/>
  <c r="M1768" i="18"/>
  <c r="M1769" i="18"/>
  <c r="M1770" i="18"/>
  <c r="M1771" i="18"/>
  <c r="M1772" i="18"/>
  <c r="M1773" i="18"/>
  <c r="M1774" i="18"/>
  <c r="M1775" i="18"/>
  <c r="M1776" i="18"/>
  <c r="M1777" i="18"/>
  <c r="M1778" i="18"/>
  <c r="M1779" i="18"/>
  <c r="M1780" i="18"/>
  <c r="M1781" i="18"/>
  <c r="M1782" i="18"/>
  <c r="M1783" i="18"/>
  <c r="M1784" i="18"/>
  <c r="M1785" i="18"/>
  <c r="M1786" i="18"/>
  <c r="M1787" i="18"/>
  <c r="M1788" i="18"/>
  <c r="M1789" i="18"/>
  <c r="M1790" i="18"/>
  <c r="M1791" i="18"/>
  <c r="M1792" i="18"/>
  <c r="M1793" i="18"/>
  <c r="M1794" i="18"/>
  <c r="M1795" i="18"/>
  <c r="M1796" i="18"/>
  <c r="M1797" i="18"/>
  <c r="M1798" i="18"/>
  <c r="M1799" i="18"/>
  <c r="M1800" i="18"/>
  <c r="M1801" i="18"/>
  <c r="M1802" i="18"/>
  <c r="M1803" i="18"/>
  <c r="M1804" i="18"/>
  <c r="M1805" i="18"/>
  <c r="M1806" i="18"/>
  <c r="M1807" i="18"/>
  <c r="M1808" i="18"/>
  <c r="M1809" i="18"/>
  <c r="M1810" i="18"/>
  <c r="M1811" i="18"/>
  <c r="M1812" i="18"/>
  <c r="M1813" i="18"/>
  <c r="M1814" i="18"/>
  <c r="M1815" i="18"/>
  <c r="M1816" i="18"/>
  <c r="M1817" i="18"/>
  <c r="M1818" i="18"/>
  <c r="M1819" i="18"/>
  <c r="M1820" i="18"/>
  <c r="M1821" i="18"/>
  <c r="M1822" i="18"/>
  <c r="M1823" i="18"/>
  <c r="M1824" i="18"/>
  <c r="M1825" i="18"/>
  <c r="M1826" i="18"/>
  <c r="M1827" i="18"/>
  <c r="M1828" i="18"/>
  <c r="M1829" i="18"/>
  <c r="M1830" i="18"/>
  <c r="M1831" i="18"/>
  <c r="M1832" i="18"/>
  <c r="M1833" i="18"/>
  <c r="M1834" i="18"/>
  <c r="M1835" i="18"/>
  <c r="M1836" i="18"/>
  <c r="M1837" i="18"/>
  <c r="M1838" i="18"/>
  <c r="M1839" i="18"/>
  <c r="M1840" i="18"/>
  <c r="M1841" i="18"/>
  <c r="M1842" i="18"/>
  <c r="M1843" i="18"/>
  <c r="M1844" i="18"/>
  <c r="M1845" i="18"/>
  <c r="M1846" i="18"/>
  <c r="M1847" i="18"/>
  <c r="M1848" i="18"/>
  <c r="M1849" i="18"/>
  <c r="M1850" i="18"/>
  <c r="M1851" i="18"/>
  <c r="M1852" i="18"/>
  <c r="M1853" i="18"/>
  <c r="M1854" i="18"/>
  <c r="M1855" i="18"/>
  <c r="M1856" i="18"/>
  <c r="M1857" i="18"/>
  <c r="M1858" i="18"/>
  <c r="M1859" i="18"/>
  <c r="M1860" i="18"/>
  <c r="M1861" i="18"/>
  <c r="M1862" i="18"/>
  <c r="M1863" i="18"/>
  <c r="M1864" i="18"/>
  <c r="M1865" i="18"/>
  <c r="M1866" i="18"/>
  <c r="M1867" i="18"/>
  <c r="M1868" i="18"/>
  <c r="M1869" i="18"/>
  <c r="M1870" i="18"/>
  <c r="M1871" i="18"/>
  <c r="M1872" i="18"/>
  <c r="M1873" i="18"/>
  <c r="M1874" i="18"/>
  <c r="M1875" i="18"/>
  <c r="M1876" i="18"/>
  <c r="M1877" i="18"/>
  <c r="M1878" i="18"/>
  <c r="M1879" i="18"/>
  <c r="M1880" i="18"/>
  <c r="M1881" i="18"/>
  <c r="M1882" i="18"/>
  <c r="M1883" i="18"/>
  <c r="M1884" i="18"/>
  <c r="M1885" i="18"/>
  <c r="M1886" i="18"/>
  <c r="M1887" i="18"/>
  <c r="M1888" i="18"/>
  <c r="M1889" i="18"/>
  <c r="M1890" i="18"/>
  <c r="M1891" i="18"/>
  <c r="M1892" i="18"/>
  <c r="M1893" i="18"/>
  <c r="M1894" i="18"/>
  <c r="M1895" i="18"/>
  <c r="M1896" i="18"/>
  <c r="M1897" i="18"/>
  <c r="M1898" i="18"/>
  <c r="M1899" i="18"/>
  <c r="M1900" i="18"/>
  <c r="M1901" i="18"/>
  <c r="M1902" i="18"/>
  <c r="M1903" i="18"/>
  <c r="M1904" i="18"/>
  <c r="M1905" i="18"/>
  <c r="M1906" i="18"/>
  <c r="M1907" i="18"/>
  <c r="M1908" i="18"/>
  <c r="M1909" i="18"/>
  <c r="M1910" i="18"/>
  <c r="M1911" i="18"/>
  <c r="M1912" i="18"/>
  <c r="M1913" i="18"/>
  <c r="M1914" i="18"/>
  <c r="M1915" i="18"/>
  <c r="M1916" i="18"/>
  <c r="M1917" i="18"/>
  <c r="M1918" i="18"/>
  <c r="M1919" i="18"/>
  <c r="H3" i="17" l="1"/>
  <c r="H4" i="17"/>
  <c r="H5" i="17"/>
  <c r="H6" i="17"/>
  <c r="H7" i="17"/>
  <c r="H8" i="17"/>
  <c r="H2" i="17"/>
  <c r="G3" i="17"/>
  <c r="G4" i="17"/>
  <c r="G5" i="17"/>
  <c r="G6" i="17"/>
  <c r="G7" i="17"/>
  <c r="G8" i="17"/>
  <c r="G2" i="17"/>
  <c r="F3" i="17"/>
  <c r="F4" i="17"/>
  <c r="F5" i="17"/>
  <c r="F6" i="17"/>
  <c r="F7" i="17"/>
  <c r="F8" i="17"/>
  <c r="F2" i="17"/>
  <c r="E3" i="18" l="1"/>
  <c r="E7" i="18"/>
  <c r="E11" i="18"/>
  <c r="E15" i="18"/>
  <c r="E19" i="18"/>
  <c r="E23" i="18"/>
  <c r="E27" i="18"/>
  <c r="E31" i="18"/>
  <c r="E35" i="18"/>
  <c r="E39" i="18"/>
  <c r="E43" i="18"/>
  <c r="E47" i="18"/>
  <c r="E51" i="18"/>
  <c r="E55" i="18"/>
  <c r="E59" i="18"/>
  <c r="E63" i="18"/>
  <c r="E67" i="18"/>
  <c r="E71" i="18"/>
  <c r="E75" i="18"/>
  <c r="E79" i="18"/>
  <c r="E83" i="18"/>
  <c r="E87" i="18"/>
  <c r="E91" i="18"/>
  <c r="E95" i="18"/>
  <c r="E99" i="18"/>
  <c r="E103" i="18"/>
  <c r="E107" i="18"/>
  <c r="E111" i="18"/>
  <c r="E115" i="18"/>
  <c r="E119" i="18"/>
  <c r="E123" i="18"/>
  <c r="E127" i="18"/>
  <c r="E131" i="18"/>
  <c r="E135" i="18"/>
  <c r="E139" i="18"/>
  <c r="E143" i="18"/>
  <c r="E147" i="18"/>
  <c r="E151" i="18"/>
  <c r="E155" i="18"/>
  <c r="E159" i="18"/>
  <c r="E163" i="18"/>
  <c r="E167" i="18"/>
  <c r="E171" i="18"/>
  <c r="E175" i="18"/>
  <c r="E179" i="18"/>
  <c r="E183" i="18"/>
  <c r="E187" i="18"/>
  <c r="E191" i="18"/>
  <c r="E195" i="18"/>
  <c r="E199" i="18"/>
  <c r="E203" i="18"/>
  <c r="E207" i="18"/>
  <c r="E211" i="18"/>
  <c r="E215" i="18"/>
  <c r="E219" i="18"/>
  <c r="E223" i="18"/>
  <c r="E227" i="18"/>
  <c r="E231" i="18"/>
  <c r="E235" i="18"/>
  <c r="E239" i="18"/>
  <c r="E243" i="18"/>
  <c r="E247" i="18"/>
  <c r="E251" i="18"/>
  <c r="E255" i="18"/>
  <c r="E259" i="18"/>
  <c r="E263" i="18"/>
  <c r="E267" i="18"/>
  <c r="E271" i="18"/>
  <c r="E275" i="18"/>
  <c r="E279" i="18"/>
  <c r="E283" i="18"/>
  <c r="E287" i="18"/>
  <c r="E291" i="18"/>
  <c r="E295" i="18"/>
  <c r="E299" i="18"/>
  <c r="E303" i="18"/>
  <c r="E307" i="18"/>
  <c r="E311" i="18"/>
  <c r="E4" i="18"/>
  <c r="E8" i="18"/>
  <c r="E12" i="18"/>
  <c r="E16" i="18"/>
  <c r="E20" i="18"/>
  <c r="E24" i="18"/>
  <c r="E28" i="18"/>
  <c r="E32" i="18"/>
  <c r="E36" i="18"/>
  <c r="E40" i="18"/>
  <c r="E44" i="18"/>
  <c r="E48" i="18"/>
  <c r="E52" i="18"/>
  <c r="E56" i="18"/>
  <c r="E60" i="18"/>
  <c r="E64" i="18"/>
  <c r="E68" i="18"/>
  <c r="E72" i="18"/>
  <c r="E76" i="18"/>
  <c r="E80" i="18"/>
  <c r="E84" i="18"/>
  <c r="E88" i="18"/>
  <c r="E92" i="18"/>
  <c r="E96" i="18"/>
  <c r="E100" i="18"/>
  <c r="E104" i="18"/>
  <c r="E108" i="18"/>
  <c r="E112" i="18"/>
  <c r="E116" i="18"/>
  <c r="E120" i="18"/>
  <c r="E124" i="18"/>
  <c r="E128" i="18"/>
  <c r="E132" i="18"/>
  <c r="E136" i="18"/>
  <c r="E140" i="18"/>
  <c r="E144" i="18"/>
  <c r="E148" i="18"/>
  <c r="E152" i="18"/>
  <c r="E156" i="18"/>
  <c r="E160" i="18"/>
  <c r="E164" i="18"/>
  <c r="E168" i="18"/>
  <c r="E172" i="18"/>
  <c r="E176" i="18"/>
  <c r="E180" i="18"/>
  <c r="E184" i="18"/>
  <c r="E188" i="18"/>
  <c r="E192" i="18"/>
  <c r="E196" i="18"/>
  <c r="E200" i="18"/>
  <c r="E204" i="18"/>
  <c r="E208" i="18"/>
  <c r="E212" i="18"/>
  <c r="E216" i="18"/>
  <c r="E220" i="18"/>
  <c r="E224" i="18"/>
  <c r="E228" i="18"/>
  <c r="E232" i="18"/>
  <c r="E236" i="18"/>
  <c r="E240" i="18"/>
  <c r="E244" i="18"/>
  <c r="E248" i="18"/>
  <c r="E252" i="18"/>
  <c r="E256" i="18"/>
  <c r="E260" i="18"/>
  <c r="E264" i="18"/>
  <c r="E268" i="18"/>
  <c r="E272" i="18"/>
  <c r="E276" i="18"/>
  <c r="E280" i="18"/>
  <c r="E284" i="18"/>
  <c r="E288" i="18"/>
  <c r="E292" i="18"/>
  <c r="E296" i="18"/>
  <c r="E300" i="18"/>
  <c r="E304" i="18"/>
  <c r="E308" i="18"/>
  <c r="E312" i="18"/>
  <c r="E316" i="18"/>
  <c r="E320" i="18"/>
  <c r="E324" i="18"/>
  <c r="E328" i="18"/>
  <c r="E332" i="18"/>
  <c r="E336" i="18"/>
  <c r="E340" i="18"/>
  <c r="E5" i="18"/>
  <c r="E6" i="18"/>
  <c r="E10" i="18"/>
  <c r="E14" i="18"/>
  <c r="E18" i="18"/>
  <c r="E22" i="18"/>
  <c r="E26" i="18"/>
  <c r="E30" i="18"/>
  <c r="E34" i="18"/>
  <c r="E38" i="18"/>
  <c r="E42" i="18"/>
  <c r="E46" i="18"/>
  <c r="E50" i="18"/>
  <c r="E54" i="18"/>
  <c r="E58" i="18"/>
  <c r="E62" i="18"/>
  <c r="E66" i="18"/>
  <c r="E70" i="18"/>
  <c r="E74" i="18"/>
  <c r="E78" i="18"/>
  <c r="E82" i="18"/>
  <c r="E86" i="18"/>
  <c r="E90" i="18"/>
  <c r="E94" i="18"/>
  <c r="E98" i="18"/>
  <c r="E102" i="18"/>
  <c r="E106" i="18"/>
  <c r="E110" i="18"/>
  <c r="E114" i="18"/>
  <c r="E118" i="18"/>
  <c r="E122" i="18"/>
  <c r="E126" i="18"/>
  <c r="E130" i="18"/>
  <c r="E134" i="18"/>
  <c r="E138" i="18"/>
  <c r="E142" i="18"/>
  <c r="E146" i="18"/>
  <c r="E150" i="18"/>
  <c r="E154" i="18"/>
  <c r="E158" i="18"/>
  <c r="E162" i="18"/>
  <c r="E166" i="18"/>
  <c r="E170" i="18"/>
  <c r="E174" i="18"/>
  <c r="E178" i="18"/>
  <c r="E182" i="18"/>
  <c r="E186" i="18"/>
  <c r="E190" i="18"/>
  <c r="E194" i="18"/>
  <c r="E198" i="18"/>
  <c r="E202" i="18"/>
  <c r="E206" i="18"/>
  <c r="E210" i="18"/>
  <c r="E214" i="18"/>
  <c r="E218" i="18"/>
  <c r="E222" i="18"/>
  <c r="E226" i="18"/>
  <c r="E230" i="18"/>
  <c r="E234" i="18"/>
  <c r="E238" i="18"/>
  <c r="E242" i="18"/>
  <c r="E246" i="18"/>
  <c r="E250" i="18"/>
  <c r="E254" i="18"/>
  <c r="E258" i="18"/>
  <c r="E262" i="18"/>
  <c r="E266" i="18"/>
  <c r="E270" i="18"/>
  <c r="E274" i="18"/>
  <c r="E278" i="18"/>
  <c r="E282" i="18"/>
  <c r="E286" i="18"/>
  <c r="E290" i="18"/>
  <c r="E294" i="18"/>
  <c r="E298" i="18"/>
  <c r="E302" i="18"/>
  <c r="E306" i="18"/>
  <c r="E310" i="18"/>
  <c r="E314" i="18"/>
  <c r="E318" i="18"/>
  <c r="E322" i="18"/>
  <c r="E326" i="18"/>
  <c r="E330" i="18"/>
  <c r="E334" i="18"/>
  <c r="E338" i="18"/>
  <c r="E342" i="18"/>
  <c r="E9" i="18"/>
  <c r="E25" i="18"/>
  <c r="E41" i="18"/>
  <c r="E57" i="18"/>
  <c r="E73" i="18"/>
  <c r="E89" i="18"/>
  <c r="E105" i="18"/>
  <c r="E121" i="18"/>
  <c r="E137" i="18"/>
  <c r="E153" i="18"/>
  <c r="E169" i="18"/>
  <c r="E185" i="18"/>
  <c r="E201" i="18"/>
  <c r="E217" i="18"/>
  <c r="E233" i="18"/>
  <c r="E249" i="18"/>
  <c r="E265" i="18"/>
  <c r="E281" i="18"/>
  <c r="E297" i="18"/>
  <c r="E313" i="18"/>
  <c r="E321" i="18"/>
  <c r="E329" i="18"/>
  <c r="E337" i="18"/>
  <c r="E344" i="18"/>
  <c r="E348" i="18"/>
  <c r="E352" i="18"/>
  <c r="E356" i="18"/>
  <c r="E360" i="18"/>
  <c r="E364" i="18"/>
  <c r="E368" i="18"/>
  <c r="E372" i="18"/>
  <c r="E376" i="18"/>
  <c r="E380" i="18"/>
  <c r="E384" i="18"/>
  <c r="E388" i="18"/>
  <c r="E392" i="18"/>
  <c r="E396" i="18"/>
  <c r="E400" i="18"/>
  <c r="E404" i="18"/>
  <c r="E408" i="18"/>
  <c r="E412" i="18"/>
  <c r="E416" i="18"/>
  <c r="E420" i="18"/>
  <c r="E424" i="18"/>
  <c r="E428" i="18"/>
  <c r="E432" i="18"/>
  <c r="E436" i="18"/>
  <c r="E440" i="18"/>
  <c r="E444" i="18"/>
  <c r="E448" i="18"/>
  <c r="E452" i="18"/>
  <c r="E456" i="18"/>
  <c r="E460" i="18"/>
  <c r="E464" i="18"/>
  <c r="E468" i="18"/>
  <c r="E472" i="18"/>
  <c r="E476" i="18"/>
  <c r="E480" i="18"/>
  <c r="E484" i="18"/>
  <c r="E488" i="18"/>
  <c r="E492" i="18"/>
  <c r="E496" i="18"/>
  <c r="E500" i="18"/>
  <c r="E504" i="18"/>
  <c r="E508" i="18"/>
  <c r="E512" i="18"/>
  <c r="E516" i="18"/>
  <c r="E520" i="18"/>
  <c r="E524" i="18"/>
  <c r="E528" i="18"/>
  <c r="E532" i="18"/>
  <c r="E536" i="18"/>
  <c r="E540" i="18"/>
  <c r="E544" i="18"/>
  <c r="E548" i="18"/>
  <c r="E552" i="18"/>
  <c r="E556" i="18"/>
  <c r="E560" i="18"/>
  <c r="E564" i="18"/>
  <c r="E568" i="18"/>
  <c r="E572" i="18"/>
  <c r="E576" i="18"/>
  <c r="E580" i="18"/>
  <c r="E584" i="18"/>
  <c r="E588" i="18"/>
  <c r="E13" i="18"/>
  <c r="E29" i="18"/>
  <c r="E45" i="18"/>
  <c r="E61" i="18"/>
  <c r="E77" i="18"/>
  <c r="E93" i="18"/>
  <c r="E109" i="18"/>
  <c r="E125" i="18"/>
  <c r="E141" i="18"/>
  <c r="E157" i="18"/>
  <c r="E173" i="18"/>
  <c r="E189" i="18"/>
  <c r="E205" i="18"/>
  <c r="E221" i="18"/>
  <c r="E237" i="18"/>
  <c r="E253" i="18"/>
  <c r="E269" i="18"/>
  <c r="E285" i="18"/>
  <c r="E301" i="18"/>
  <c r="E315" i="18"/>
  <c r="E323" i="18"/>
  <c r="E331" i="18"/>
  <c r="E339" i="18"/>
  <c r="E345" i="18"/>
  <c r="E349" i="18"/>
  <c r="E353" i="18"/>
  <c r="E357" i="18"/>
  <c r="E361" i="18"/>
  <c r="E365" i="18"/>
  <c r="E369" i="18"/>
  <c r="E373" i="18"/>
  <c r="E377" i="18"/>
  <c r="E381" i="18"/>
  <c r="E385" i="18"/>
  <c r="E389" i="18"/>
  <c r="E393" i="18"/>
  <c r="E397" i="18"/>
  <c r="E401" i="18"/>
  <c r="E405" i="18"/>
  <c r="E409" i="18"/>
  <c r="E413" i="18"/>
  <c r="E417" i="18"/>
  <c r="E421" i="18"/>
  <c r="E425" i="18"/>
  <c r="E429" i="18"/>
  <c r="E433" i="18"/>
  <c r="E437" i="18"/>
  <c r="E441" i="18"/>
  <c r="E445" i="18"/>
  <c r="E449" i="18"/>
  <c r="E453" i="18"/>
  <c r="E457" i="18"/>
  <c r="E461" i="18"/>
  <c r="E465" i="18"/>
  <c r="E469" i="18"/>
  <c r="E473" i="18"/>
  <c r="E477" i="18"/>
  <c r="E481" i="18"/>
  <c r="E485" i="18"/>
  <c r="E489" i="18"/>
  <c r="E493" i="18"/>
  <c r="E497" i="18"/>
  <c r="E501" i="18"/>
  <c r="E505" i="18"/>
  <c r="E509" i="18"/>
  <c r="E513" i="18"/>
  <c r="E517" i="18"/>
  <c r="E521" i="18"/>
  <c r="E525" i="18"/>
  <c r="E529" i="18"/>
  <c r="E533" i="18"/>
  <c r="E537" i="18"/>
  <c r="E541" i="18"/>
  <c r="E545" i="18"/>
  <c r="E549" i="18"/>
  <c r="E553" i="18"/>
  <c r="E557" i="18"/>
  <c r="E561" i="18"/>
  <c r="E565" i="18"/>
  <c r="E569" i="18"/>
  <c r="E573" i="18"/>
  <c r="E577" i="18"/>
  <c r="E581" i="18"/>
  <c r="E585" i="18"/>
  <c r="E589" i="18"/>
  <c r="E17" i="18"/>
  <c r="E33" i="18"/>
  <c r="E49" i="18"/>
  <c r="E65" i="18"/>
  <c r="E81" i="18"/>
  <c r="E97" i="18"/>
  <c r="E113" i="18"/>
  <c r="E129" i="18"/>
  <c r="E145" i="18"/>
  <c r="E161" i="18"/>
  <c r="E177" i="18"/>
  <c r="E193" i="18"/>
  <c r="E209" i="18"/>
  <c r="E225" i="18"/>
  <c r="E241" i="18"/>
  <c r="E257" i="18"/>
  <c r="E273" i="18"/>
  <c r="E289" i="18"/>
  <c r="E305" i="18"/>
  <c r="E317" i="18"/>
  <c r="E325" i="18"/>
  <c r="E333" i="18"/>
  <c r="E341" i="18"/>
  <c r="E346" i="18"/>
  <c r="E350" i="18"/>
  <c r="E354" i="18"/>
  <c r="E358" i="18"/>
  <c r="E362" i="18"/>
  <c r="E366" i="18"/>
  <c r="E370" i="18"/>
  <c r="E374" i="18"/>
  <c r="E378" i="18"/>
  <c r="E382" i="18"/>
  <c r="E386" i="18"/>
  <c r="E390" i="18"/>
  <c r="E394" i="18"/>
  <c r="E398" i="18"/>
  <c r="E402" i="18"/>
  <c r="E406" i="18"/>
  <c r="E410" i="18"/>
  <c r="E414" i="18"/>
  <c r="E418" i="18"/>
  <c r="E422" i="18"/>
  <c r="E426" i="18"/>
  <c r="E430" i="18"/>
  <c r="E434" i="18"/>
  <c r="E438" i="18"/>
  <c r="E442" i="18"/>
  <c r="E446" i="18"/>
  <c r="E450" i="18"/>
  <c r="E454" i="18"/>
  <c r="E458" i="18"/>
  <c r="E462" i="18"/>
  <c r="E466" i="18"/>
  <c r="E470" i="18"/>
  <c r="E474" i="18"/>
  <c r="E478" i="18"/>
  <c r="E482" i="18"/>
  <c r="E486" i="18"/>
  <c r="E490" i="18"/>
  <c r="E494" i="18"/>
  <c r="E498" i="18"/>
  <c r="E502" i="18"/>
  <c r="E506" i="18"/>
  <c r="E510" i="18"/>
  <c r="E514" i="18"/>
  <c r="E518" i="18"/>
  <c r="E522" i="18"/>
  <c r="E526" i="18"/>
  <c r="E530" i="18"/>
  <c r="E534" i="18"/>
  <c r="E538" i="18"/>
  <c r="E542" i="18"/>
  <c r="E546" i="18"/>
  <c r="E550" i="18"/>
  <c r="E554" i="18"/>
  <c r="E558" i="18"/>
  <c r="E562" i="18"/>
  <c r="E566" i="18"/>
  <c r="E570" i="18"/>
  <c r="E574" i="18"/>
  <c r="E578" i="18"/>
  <c r="E582" i="18"/>
  <c r="E586" i="18"/>
  <c r="E590" i="18"/>
  <c r="E21" i="18"/>
  <c r="E37" i="18"/>
  <c r="E53" i="18"/>
  <c r="E69" i="18"/>
  <c r="E85" i="18"/>
  <c r="E101" i="18"/>
  <c r="E117" i="18"/>
  <c r="E133" i="18"/>
  <c r="E149" i="18"/>
  <c r="E165" i="18"/>
  <c r="E181" i="18"/>
  <c r="E197" i="18"/>
  <c r="E213" i="18"/>
  <c r="E229" i="18"/>
  <c r="E245" i="18"/>
  <c r="E261" i="18"/>
  <c r="E277" i="18"/>
  <c r="E293" i="18"/>
  <c r="E309" i="18"/>
  <c r="E319" i="18"/>
  <c r="E327" i="18"/>
  <c r="E335" i="18"/>
  <c r="E343" i="18"/>
  <c r="E359" i="18"/>
  <c r="E375" i="18"/>
  <c r="E391" i="18"/>
  <c r="E407" i="18"/>
  <c r="E423" i="18"/>
  <c r="E439" i="18"/>
  <c r="E455" i="18"/>
  <c r="E471" i="18"/>
  <c r="E487" i="18"/>
  <c r="E503" i="18"/>
  <c r="E519" i="18"/>
  <c r="E535" i="18"/>
  <c r="E551" i="18"/>
  <c r="E567" i="18"/>
  <c r="E583" i="18"/>
  <c r="E593" i="18"/>
  <c r="E597" i="18"/>
  <c r="E601" i="18"/>
  <c r="E605" i="18"/>
  <c r="E609" i="18"/>
  <c r="E613" i="18"/>
  <c r="E617" i="18"/>
  <c r="E621" i="18"/>
  <c r="E625" i="18"/>
  <c r="E629" i="18"/>
  <c r="E633" i="18"/>
  <c r="E637" i="18"/>
  <c r="E641" i="18"/>
  <c r="E645" i="18"/>
  <c r="E649" i="18"/>
  <c r="E653" i="18"/>
  <c r="E657" i="18"/>
  <c r="E661" i="18"/>
  <c r="E665" i="18"/>
  <c r="E669" i="18"/>
  <c r="E673" i="18"/>
  <c r="E677" i="18"/>
  <c r="E681" i="18"/>
  <c r="E685" i="18"/>
  <c r="E689" i="18"/>
  <c r="E693" i="18"/>
  <c r="E697" i="18"/>
  <c r="E701" i="18"/>
  <c r="E705" i="18"/>
  <c r="E709" i="18"/>
  <c r="E713" i="18"/>
  <c r="E717" i="18"/>
  <c r="E721" i="18"/>
  <c r="E725" i="18"/>
  <c r="E729" i="18"/>
  <c r="E733" i="18"/>
  <c r="E737" i="18"/>
  <c r="E741" i="18"/>
  <c r="E745" i="18"/>
  <c r="E749" i="18"/>
  <c r="E753" i="18"/>
  <c r="E757" i="18"/>
  <c r="E761" i="18"/>
  <c r="E765" i="18"/>
  <c r="E769" i="18"/>
  <c r="E773" i="18"/>
  <c r="E777" i="18"/>
  <c r="E781" i="18"/>
  <c r="E785" i="18"/>
  <c r="E789" i="18"/>
  <c r="E793" i="18"/>
  <c r="E797" i="18"/>
  <c r="E801" i="18"/>
  <c r="E805" i="18"/>
  <c r="E809" i="18"/>
  <c r="E813" i="18"/>
  <c r="E817" i="18"/>
  <c r="E821" i="18"/>
  <c r="E825" i="18"/>
  <c r="E829" i="18"/>
  <c r="E833" i="18"/>
  <c r="E837" i="18"/>
  <c r="E841" i="18"/>
  <c r="E845" i="18"/>
  <c r="E849" i="18"/>
  <c r="E853" i="18"/>
  <c r="E857" i="18"/>
  <c r="E861" i="18"/>
  <c r="E865" i="18"/>
  <c r="E869" i="18"/>
  <c r="E873" i="18"/>
  <c r="E877" i="18"/>
  <c r="E881" i="18"/>
  <c r="E885" i="18"/>
  <c r="E889" i="18"/>
  <c r="E893" i="18"/>
  <c r="E897" i="18"/>
  <c r="E901" i="18"/>
  <c r="E905" i="18"/>
  <c r="E909" i="18"/>
  <c r="E913" i="18"/>
  <c r="E917" i="18"/>
  <c r="E921" i="18"/>
  <c r="E925" i="18"/>
  <c r="E929" i="18"/>
  <c r="E933" i="18"/>
  <c r="E937" i="18"/>
  <c r="E941" i="18"/>
  <c r="E945" i="18"/>
  <c r="E949" i="18"/>
  <c r="E953" i="18"/>
  <c r="E957" i="18"/>
  <c r="E961" i="18"/>
  <c r="E965" i="18"/>
  <c r="E969" i="18"/>
  <c r="E973" i="18"/>
  <c r="E977" i="18"/>
  <c r="E981" i="18"/>
  <c r="E985" i="18"/>
  <c r="E989" i="18"/>
  <c r="E993" i="18"/>
  <c r="E997" i="18"/>
  <c r="E1001" i="18"/>
  <c r="E1005" i="18"/>
  <c r="E1009" i="18"/>
  <c r="E1013" i="18"/>
  <c r="E1017" i="18"/>
  <c r="E1021" i="18"/>
  <c r="E1025" i="18"/>
  <c r="E1029" i="18"/>
  <c r="E1033" i="18"/>
  <c r="E1037" i="18"/>
  <c r="E1041" i="18"/>
  <c r="E1045" i="18"/>
  <c r="E1049" i="18"/>
  <c r="E1053" i="18"/>
  <c r="E1057" i="18"/>
  <c r="E1061" i="18"/>
  <c r="E1065" i="18"/>
  <c r="E1069" i="18"/>
  <c r="E1073" i="18"/>
  <c r="E1077" i="18"/>
  <c r="E1081" i="18"/>
  <c r="E1085" i="18"/>
  <c r="E1089" i="18"/>
  <c r="E1093" i="18"/>
  <c r="E1097" i="18"/>
  <c r="E1101" i="18"/>
  <c r="E1105" i="18"/>
  <c r="E1109" i="18"/>
  <c r="E1113" i="18"/>
  <c r="E1117" i="18"/>
  <c r="E1121" i="18"/>
  <c r="E1125" i="18"/>
  <c r="E1129" i="18"/>
  <c r="E1133" i="18"/>
  <c r="E1137" i="18"/>
  <c r="E1141" i="18"/>
  <c r="E1145" i="18"/>
  <c r="E1149" i="18"/>
  <c r="E1153" i="18"/>
  <c r="E1157" i="18"/>
  <c r="E1161" i="18"/>
  <c r="E1165" i="18"/>
  <c r="E1169" i="18"/>
  <c r="E1173" i="18"/>
  <c r="E1177" i="18"/>
  <c r="E1181" i="18"/>
  <c r="E1185" i="18"/>
  <c r="E1189" i="18"/>
  <c r="E1193" i="18"/>
  <c r="E1197" i="18"/>
  <c r="E1201" i="18"/>
  <c r="E1205" i="18"/>
  <c r="E347" i="18"/>
  <c r="E363" i="18"/>
  <c r="E379" i="18"/>
  <c r="E395" i="18"/>
  <c r="E411" i="18"/>
  <c r="E427" i="18"/>
  <c r="E443" i="18"/>
  <c r="E459" i="18"/>
  <c r="E475" i="18"/>
  <c r="E491" i="18"/>
  <c r="E507" i="18"/>
  <c r="E523" i="18"/>
  <c r="E539" i="18"/>
  <c r="E555" i="18"/>
  <c r="E571" i="18"/>
  <c r="E587" i="18"/>
  <c r="E594" i="18"/>
  <c r="E598" i="18"/>
  <c r="E602" i="18"/>
  <c r="E606" i="18"/>
  <c r="E610" i="18"/>
  <c r="E614" i="18"/>
  <c r="E618" i="18"/>
  <c r="E622" i="18"/>
  <c r="E626" i="18"/>
  <c r="E630" i="18"/>
  <c r="E634" i="18"/>
  <c r="E638" i="18"/>
  <c r="E642" i="18"/>
  <c r="E646" i="18"/>
  <c r="E650" i="18"/>
  <c r="E654" i="18"/>
  <c r="E658" i="18"/>
  <c r="E662" i="18"/>
  <c r="E666" i="18"/>
  <c r="E670" i="18"/>
  <c r="E674" i="18"/>
  <c r="E678" i="18"/>
  <c r="E682" i="18"/>
  <c r="E686" i="18"/>
  <c r="E690" i="18"/>
  <c r="E694" i="18"/>
  <c r="E698" i="18"/>
  <c r="E702" i="18"/>
  <c r="E706" i="18"/>
  <c r="E710" i="18"/>
  <c r="E714" i="18"/>
  <c r="E718" i="18"/>
  <c r="E722" i="18"/>
  <c r="E726" i="18"/>
  <c r="E730" i="18"/>
  <c r="E734" i="18"/>
  <c r="E738" i="18"/>
  <c r="E742" i="18"/>
  <c r="E746" i="18"/>
  <c r="E750" i="18"/>
  <c r="E754" i="18"/>
  <c r="E758" i="18"/>
  <c r="E762" i="18"/>
  <c r="E766" i="18"/>
  <c r="E770" i="18"/>
  <c r="E774" i="18"/>
  <c r="E778" i="18"/>
  <c r="E782" i="18"/>
  <c r="E786" i="18"/>
  <c r="E790" i="18"/>
  <c r="E794" i="18"/>
  <c r="E798" i="18"/>
  <c r="E802" i="18"/>
  <c r="E806" i="18"/>
  <c r="E810" i="18"/>
  <c r="E814" i="18"/>
  <c r="E818" i="18"/>
  <c r="E822" i="18"/>
  <c r="E826" i="18"/>
  <c r="E830" i="18"/>
  <c r="E834" i="18"/>
  <c r="E838" i="18"/>
  <c r="E842" i="18"/>
  <c r="E846" i="18"/>
  <c r="E850" i="18"/>
  <c r="E854" i="18"/>
  <c r="E858" i="18"/>
  <c r="E862" i="18"/>
  <c r="E866" i="18"/>
  <c r="E870" i="18"/>
  <c r="E874" i="18"/>
  <c r="E878" i="18"/>
  <c r="E882" i="18"/>
  <c r="E886" i="18"/>
  <c r="E890" i="18"/>
  <c r="E894" i="18"/>
  <c r="E898" i="18"/>
  <c r="E902" i="18"/>
  <c r="E906" i="18"/>
  <c r="E910" i="18"/>
  <c r="E914" i="18"/>
  <c r="E918" i="18"/>
  <c r="E922" i="18"/>
  <c r="E926" i="18"/>
  <c r="E930" i="18"/>
  <c r="E934" i="18"/>
  <c r="E938" i="18"/>
  <c r="E942" i="18"/>
  <c r="E946" i="18"/>
  <c r="E950" i="18"/>
  <c r="E954" i="18"/>
  <c r="E958" i="18"/>
  <c r="E962" i="18"/>
  <c r="E966" i="18"/>
  <c r="E970" i="18"/>
  <c r="E974" i="18"/>
  <c r="E978" i="18"/>
  <c r="E982" i="18"/>
  <c r="E986" i="18"/>
  <c r="E990" i="18"/>
  <c r="E994" i="18"/>
  <c r="E998" i="18"/>
  <c r="E1002" i="18"/>
  <c r="E1006" i="18"/>
  <c r="E1010" i="18"/>
  <c r="E1014" i="18"/>
  <c r="E1018" i="18"/>
  <c r="E1022" i="18"/>
  <c r="E1026" i="18"/>
  <c r="E1030" i="18"/>
  <c r="E1034" i="18"/>
  <c r="E1038" i="18"/>
  <c r="E1042" i="18"/>
  <c r="E1046" i="18"/>
  <c r="E1050" i="18"/>
  <c r="E1054" i="18"/>
  <c r="E1058" i="18"/>
  <c r="E1062" i="18"/>
  <c r="E1066" i="18"/>
  <c r="E1070" i="18"/>
  <c r="E1074" i="18"/>
  <c r="E1078" i="18"/>
  <c r="E1082" i="18"/>
  <c r="E1086" i="18"/>
  <c r="E1090" i="18"/>
  <c r="E1094" i="18"/>
  <c r="E1098" i="18"/>
  <c r="E1102" i="18"/>
  <c r="E1106" i="18"/>
  <c r="E1110" i="18"/>
  <c r="E1114" i="18"/>
  <c r="E1118" i="18"/>
  <c r="E1122" i="18"/>
  <c r="E1126" i="18"/>
  <c r="E1130" i="18"/>
  <c r="E1134" i="18"/>
  <c r="E1138" i="18"/>
  <c r="E1142" i="18"/>
  <c r="E1146" i="18"/>
  <c r="E1150" i="18"/>
  <c r="E1154" i="18"/>
  <c r="E1158" i="18"/>
  <c r="E1162" i="18"/>
  <c r="E1166" i="18"/>
  <c r="E1170" i="18"/>
  <c r="E1174" i="18"/>
  <c r="E1178" i="18"/>
  <c r="E1182" i="18"/>
  <c r="E1186" i="18"/>
  <c r="E1190" i="18"/>
  <c r="E1194" i="18"/>
  <c r="E1198" i="18"/>
  <c r="E1202" i="18"/>
  <c r="E1206" i="18"/>
  <c r="E351" i="18"/>
  <c r="E367" i="18"/>
  <c r="E383" i="18"/>
  <c r="E399" i="18"/>
  <c r="E415" i="18"/>
  <c r="E431" i="18"/>
  <c r="E447" i="18"/>
  <c r="E463" i="18"/>
  <c r="E479" i="18"/>
  <c r="E495" i="18"/>
  <c r="E511" i="18"/>
  <c r="E527" i="18"/>
  <c r="E543" i="18"/>
  <c r="E559" i="18"/>
  <c r="E575" i="18"/>
  <c r="E591" i="18"/>
  <c r="E595" i="18"/>
  <c r="E599" i="18"/>
  <c r="E603" i="18"/>
  <c r="E607" i="18"/>
  <c r="E611" i="18"/>
  <c r="E615" i="18"/>
  <c r="E619" i="18"/>
  <c r="E623" i="18"/>
  <c r="E627" i="18"/>
  <c r="E631" i="18"/>
  <c r="E635" i="18"/>
  <c r="E639" i="18"/>
  <c r="E643" i="18"/>
  <c r="E647" i="18"/>
  <c r="E651" i="18"/>
  <c r="E655" i="18"/>
  <c r="E659" i="18"/>
  <c r="E663" i="18"/>
  <c r="E667" i="18"/>
  <c r="E671" i="18"/>
  <c r="E675" i="18"/>
  <c r="E679" i="18"/>
  <c r="E683" i="18"/>
  <c r="E687" i="18"/>
  <c r="E691" i="18"/>
  <c r="E695" i="18"/>
  <c r="E699" i="18"/>
  <c r="E703" i="18"/>
  <c r="E707" i="18"/>
  <c r="E711" i="18"/>
  <c r="E715" i="18"/>
  <c r="E719" i="18"/>
  <c r="E723" i="18"/>
  <c r="E727" i="18"/>
  <c r="E731" i="18"/>
  <c r="E735" i="18"/>
  <c r="E739" i="18"/>
  <c r="E743" i="18"/>
  <c r="E747" i="18"/>
  <c r="E751" i="18"/>
  <c r="E755" i="18"/>
  <c r="E759" i="18"/>
  <c r="E763" i="18"/>
  <c r="E767" i="18"/>
  <c r="E771" i="18"/>
  <c r="E775" i="18"/>
  <c r="E779" i="18"/>
  <c r="E783" i="18"/>
  <c r="E787" i="18"/>
  <c r="E791" i="18"/>
  <c r="E795" i="18"/>
  <c r="E799" i="18"/>
  <c r="E803" i="18"/>
  <c r="E807" i="18"/>
  <c r="E811" i="18"/>
  <c r="E815" i="18"/>
  <c r="E819" i="18"/>
  <c r="E823" i="18"/>
  <c r="E827" i="18"/>
  <c r="E831" i="18"/>
  <c r="E835" i="18"/>
  <c r="E839" i="18"/>
  <c r="E843" i="18"/>
  <c r="E847" i="18"/>
  <c r="E851" i="18"/>
  <c r="E855" i="18"/>
  <c r="E859" i="18"/>
  <c r="E863" i="18"/>
  <c r="E867" i="18"/>
  <c r="E871" i="18"/>
  <c r="E875" i="18"/>
  <c r="E879" i="18"/>
  <c r="E883" i="18"/>
  <c r="E887" i="18"/>
  <c r="E891" i="18"/>
  <c r="E895" i="18"/>
  <c r="E899" i="18"/>
  <c r="E903" i="18"/>
  <c r="E907" i="18"/>
  <c r="E911" i="18"/>
  <c r="E915" i="18"/>
  <c r="E919" i="18"/>
  <c r="E923" i="18"/>
  <c r="E927" i="18"/>
  <c r="E931" i="18"/>
  <c r="E935" i="18"/>
  <c r="E939" i="18"/>
  <c r="E943" i="18"/>
  <c r="E947" i="18"/>
  <c r="E951" i="18"/>
  <c r="E955" i="18"/>
  <c r="E959" i="18"/>
  <c r="E963" i="18"/>
  <c r="E967" i="18"/>
  <c r="E971" i="18"/>
  <c r="E975" i="18"/>
  <c r="E979" i="18"/>
  <c r="E983" i="18"/>
  <c r="E987" i="18"/>
  <c r="E991" i="18"/>
  <c r="E995" i="18"/>
  <c r="E999" i="18"/>
  <c r="E1003" i="18"/>
  <c r="E1007" i="18"/>
  <c r="E1011" i="18"/>
  <c r="E1015" i="18"/>
  <c r="E1019" i="18"/>
  <c r="E1023" i="18"/>
  <c r="E1027" i="18"/>
  <c r="E1031" i="18"/>
  <c r="E1035" i="18"/>
  <c r="E1039" i="18"/>
  <c r="E1043" i="18"/>
  <c r="E1047" i="18"/>
  <c r="E1051" i="18"/>
  <c r="E1055" i="18"/>
  <c r="E1059" i="18"/>
  <c r="E1063" i="18"/>
  <c r="E1067" i="18"/>
  <c r="E1071" i="18"/>
  <c r="E1075" i="18"/>
  <c r="E1079" i="18"/>
  <c r="E1083" i="18"/>
  <c r="E1087" i="18"/>
  <c r="E1091" i="18"/>
  <c r="E1095" i="18"/>
  <c r="E1099" i="18"/>
  <c r="E1103" i="18"/>
  <c r="E1107" i="18"/>
  <c r="E1111" i="18"/>
  <c r="E1115" i="18"/>
  <c r="E1119" i="18"/>
  <c r="E1123" i="18"/>
  <c r="E1127" i="18"/>
  <c r="E1131" i="18"/>
  <c r="E1135" i="18"/>
  <c r="E1139" i="18"/>
  <c r="E1143" i="18"/>
  <c r="E1147" i="18"/>
  <c r="E1151" i="18"/>
  <c r="E1155" i="18"/>
  <c r="E1159" i="18"/>
  <c r="E1163" i="18"/>
  <c r="E1167" i="18"/>
  <c r="E1171" i="18"/>
  <c r="E1175" i="18"/>
  <c r="E1179" i="18"/>
  <c r="E1183" i="18"/>
  <c r="E1187" i="18"/>
  <c r="E1191" i="18"/>
  <c r="E1195" i="18"/>
  <c r="E1199" i="18"/>
  <c r="E1203" i="18"/>
  <c r="E1207" i="18"/>
  <c r="E355" i="18"/>
  <c r="E371" i="18"/>
  <c r="E387" i="18"/>
  <c r="E403" i="18"/>
  <c r="E419" i="18"/>
  <c r="E435" i="18"/>
  <c r="E451" i="18"/>
  <c r="E467" i="18"/>
  <c r="E483" i="18"/>
  <c r="E499" i="18"/>
  <c r="E515" i="18"/>
  <c r="E531" i="18"/>
  <c r="E547" i="18"/>
  <c r="E563" i="18"/>
  <c r="E579" i="18"/>
  <c r="E592" i="18"/>
  <c r="E596" i="18"/>
  <c r="E600" i="18"/>
  <c r="E604" i="18"/>
  <c r="E608" i="18"/>
  <c r="E612" i="18"/>
  <c r="E616" i="18"/>
  <c r="E620" i="18"/>
  <c r="E624" i="18"/>
  <c r="E628" i="18"/>
  <c r="E632" i="18"/>
  <c r="E636" i="18"/>
  <c r="E640" i="18"/>
  <c r="E644" i="18"/>
  <c r="E648" i="18"/>
  <c r="E652" i="18"/>
  <c r="E656" i="18"/>
  <c r="E660" i="18"/>
  <c r="E664" i="18"/>
  <c r="E668" i="18"/>
  <c r="E672" i="18"/>
  <c r="E676" i="18"/>
  <c r="E680" i="18"/>
  <c r="E684" i="18"/>
  <c r="E688" i="18"/>
  <c r="E692" i="18"/>
  <c r="E696" i="18"/>
  <c r="E700" i="18"/>
  <c r="E704" i="18"/>
  <c r="E708" i="18"/>
  <c r="E712" i="18"/>
  <c r="E716" i="18"/>
  <c r="E720" i="18"/>
  <c r="E724" i="18"/>
  <c r="E728" i="18"/>
  <c r="E732" i="18"/>
  <c r="E736" i="18"/>
  <c r="E740" i="18"/>
  <c r="E744" i="18"/>
  <c r="E748" i="18"/>
  <c r="E752" i="18"/>
  <c r="E756" i="18"/>
  <c r="E760" i="18"/>
  <c r="E764" i="18"/>
  <c r="E768" i="18"/>
  <c r="E772" i="18"/>
  <c r="E776" i="18"/>
  <c r="E780" i="18"/>
  <c r="E784" i="18"/>
  <c r="E788" i="18"/>
  <c r="E792" i="18"/>
  <c r="E796" i="18"/>
  <c r="E800" i="18"/>
  <c r="E804" i="18"/>
  <c r="E808" i="18"/>
  <c r="E812" i="18"/>
  <c r="E816" i="18"/>
  <c r="E820" i="18"/>
  <c r="E824" i="18"/>
  <c r="E828" i="18"/>
  <c r="E832" i="18"/>
  <c r="E836" i="18"/>
  <c r="E840" i="18"/>
  <c r="E844" i="18"/>
  <c r="E848" i="18"/>
  <c r="E852" i="18"/>
  <c r="E856" i="18"/>
  <c r="E860" i="18"/>
  <c r="E864" i="18"/>
  <c r="E868" i="18"/>
  <c r="E872" i="18"/>
  <c r="E876" i="18"/>
  <c r="E880" i="18"/>
  <c r="E884" i="18"/>
  <c r="E888" i="18"/>
  <c r="E892" i="18"/>
  <c r="E896" i="18"/>
  <c r="E900" i="18"/>
  <c r="E904" i="18"/>
  <c r="E908" i="18"/>
  <c r="E912" i="18"/>
  <c r="E916" i="18"/>
  <c r="E920" i="18"/>
  <c r="E924" i="18"/>
  <c r="E928" i="18"/>
  <c r="E932" i="18"/>
  <c r="E936" i="18"/>
  <c r="E940" i="18"/>
  <c r="E944" i="18"/>
  <c r="E948" i="18"/>
  <c r="E952" i="18"/>
  <c r="E956" i="18"/>
  <c r="E960" i="18"/>
  <c r="E964" i="18"/>
  <c r="E968" i="18"/>
  <c r="E972" i="18"/>
  <c r="E976" i="18"/>
  <c r="E980" i="18"/>
  <c r="E984" i="18"/>
  <c r="E988" i="18"/>
  <c r="E992" i="18"/>
  <c r="E996" i="18"/>
  <c r="E1000" i="18"/>
  <c r="E1004" i="18"/>
  <c r="E1008" i="18"/>
  <c r="E1012" i="18"/>
  <c r="E1016" i="18"/>
  <c r="E1020" i="18"/>
  <c r="E1024" i="18"/>
  <c r="E1028" i="18"/>
  <c r="E1032" i="18"/>
  <c r="E1036" i="18"/>
  <c r="E1040" i="18"/>
  <c r="E1044" i="18"/>
  <c r="E1048" i="18"/>
  <c r="E1052" i="18"/>
  <c r="E1056" i="18"/>
  <c r="E1060" i="18"/>
  <c r="E1064" i="18"/>
  <c r="E1068" i="18"/>
  <c r="E1072" i="18"/>
  <c r="E1076" i="18"/>
  <c r="E1080" i="18"/>
  <c r="E1084" i="18"/>
  <c r="E1088" i="18"/>
  <c r="E1092" i="18"/>
  <c r="E1096" i="18"/>
  <c r="E1100" i="18"/>
  <c r="E1104" i="18"/>
  <c r="E1108" i="18"/>
  <c r="E1112" i="18"/>
  <c r="E1116" i="18"/>
  <c r="E1120" i="18"/>
  <c r="E1124" i="18"/>
  <c r="E1128" i="18"/>
  <c r="E1132" i="18"/>
  <c r="E1136" i="18"/>
  <c r="E1140" i="18"/>
  <c r="E1144" i="18"/>
  <c r="E1148" i="18"/>
  <c r="E1152" i="18"/>
  <c r="E1156" i="18"/>
  <c r="E1160" i="18"/>
  <c r="E1164" i="18"/>
  <c r="E1168" i="18"/>
  <c r="E1172" i="18"/>
  <c r="E1176" i="18"/>
  <c r="E1180" i="18"/>
  <c r="E1184" i="18"/>
  <c r="E1188" i="18"/>
  <c r="E1192" i="18"/>
  <c r="E1196" i="18"/>
  <c r="E1200" i="18"/>
  <c r="E1204" i="18"/>
  <c r="E1208" i="18"/>
  <c r="E1209" i="18"/>
  <c r="E1213" i="18"/>
  <c r="E1217" i="18"/>
  <c r="E1221" i="18"/>
  <c r="E1225" i="18"/>
  <c r="E1229" i="18"/>
  <c r="E1233" i="18"/>
  <c r="E1237" i="18"/>
  <c r="E1241" i="18"/>
  <c r="E1245" i="18"/>
  <c r="E1249" i="18"/>
  <c r="E1253" i="18"/>
  <c r="E1257" i="18"/>
  <c r="E1261" i="18"/>
  <c r="E1265" i="18"/>
  <c r="E1269" i="18"/>
  <c r="E1273" i="18"/>
  <c r="E1277" i="18"/>
  <c r="E1281" i="18"/>
  <c r="E1285" i="18"/>
  <c r="E1289" i="18"/>
  <c r="E1293" i="18"/>
  <c r="E1297" i="18"/>
  <c r="E1301" i="18"/>
  <c r="E1305" i="18"/>
  <c r="E1309" i="18"/>
  <c r="E1313" i="18"/>
  <c r="E1317" i="18"/>
  <c r="E1321" i="18"/>
  <c r="E1325" i="18"/>
  <c r="E1329" i="18"/>
  <c r="E1333" i="18"/>
  <c r="E1337" i="18"/>
  <c r="E1341" i="18"/>
  <c r="E1345" i="18"/>
  <c r="E1349" i="18"/>
  <c r="E1353" i="18"/>
  <c r="E1357" i="18"/>
  <c r="E1361" i="18"/>
  <c r="E1365" i="18"/>
  <c r="E1369" i="18"/>
  <c r="E1373" i="18"/>
  <c r="E1377" i="18"/>
  <c r="E1381" i="18"/>
  <c r="E1385" i="18"/>
  <c r="E1389" i="18"/>
  <c r="E1393" i="18"/>
  <c r="E1397" i="18"/>
  <c r="E1401" i="18"/>
  <c r="E1405" i="18"/>
  <c r="E1409" i="18"/>
  <c r="E1413" i="18"/>
  <c r="E1417" i="18"/>
  <c r="E1421" i="18"/>
  <c r="E1425" i="18"/>
  <c r="E1429" i="18"/>
  <c r="E1433" i="18"/>
  <c r="E1437" i="18"/>
  <c r="E1441" i="18"/>
  <c r="E1445" i="18"/>
  <c r="E1449" i="18"/>
  <c r="E1453" i="18"/>
  <c r="E1457" i="18"/>
  <c r="E1461" i="18"/>
  <c r="E1465" i="18"/>
  <c r="E1469" i="18"/>
  <c r="E1473" i="18"/>
  <c r="E1477" i="18"/>
  <c r="E1481" i="18"/>
  <c r="E1485" i="18"/>
  <c r="E1489" i="18"/>
  <c r="E1493" i="18"/>
  <c r="E1497" i="18"/>
  <c r="E1501" i="18"/>
  <c r="E1505" i="18"/>
  <c r="E1509" i="18"/>
  <c r="E1513" i="18"/>
  <c r="E1517" i="18"/>
  <c r="E1521" i="18"/>
  <c r="E1525" i="18"/>
  <c r="E1529" i="18"/>
  <c r="E1533" i="18"/>
  <c r="E1537" i="18"/>
  <c r="E1541" i="18"/>
  <c r="E1545" i="18"/>
  <c r="E1549" i="18"/>
  <c r="E1553" i="18"/>
  <c r="E1557" i="18"/>
  <c r="E1561" i="18"/>
  <c r="E1565" i="18"/>
  <c r="E1569" i="18"/>
  <c r="E1573" i="18"/>
  <c r="E1577" i="18"/>
  <c r="E1581" i="18"/>
  <c r="E1585" i="18"/>
  <c r="E1589" i="18"/>
  <c r="F1589" i="18" s="1"/>
  <c r="E1593" i="18"/>
  <c r="E1597" i="18"/>
  <c r="F1597" i="18" s="1"/>
  <c r="E1601" i="18"/>
  <c r="E1605" i="18"/>
  <c r="E1609" i="18"/>
  <c r="E1613" i="18"/>
  <c r="E1617" i="18"/>
  <c r="E1621" i="18"/>
  <c r="E1625" i="18"/>
  <c r="E1629" i="18"/>
  <c r="E1633" i="18"/>
  <c r="E1637" i="18"/>
  <c r="E1641" i="18"/>
  <c r="E1645" i="18"/>
  <c r="E1649" i="18"/>
  <c r="E1653" i="18"/>
  <c r="E1657" i="18"/>
  <c r="E1661" i="18"/>
  <c r="E1665" i="18"/>
  <c r="E1669" i="18"/>
  <c r="E1673" i="18"/>
  <c r="E1677" i="18"/>
  <c r="E1681" i="18"/>
  <c r="E1685" i="18"/>
  <c r="E1689" i="18"/>
  <c r="E1693" i="18"/>
  <c r="E1697" i="18"/>
  <c r="E1701" i="18"/>
  <c r="E1705" i="18"/>
  <c r="E1709" i="18"/>
  <c r="E1713" i="18"/>
  <c r="E1717" i="18"/>
  <c r="E1721" i="18"/>
  <c r="E1725" i="18"/>
  <c r="E1729" i="18"/>
  <c r="E1733" i="18"/>
  <c r="E1737" i="18"/>
  <c r="E1741" i="18"/>
  <c r="E1745" i="18"/>
  <c r="E1749" i="18"/>
  <c r="E1753" i="18"/>
  <c r="E1757" i="18"/>
  <c r="E1761" i="18"/>
  <c r="E1765" i="18"/>
  <c r="E1769" i="18"/>
  <c r="E1773" i="18"/>
  <c r="E1777" i="18"/>
  <c r="E1781" i="18"/>
  <c r="E1785" i="18"/>
  <c r="E1789" i="18"/>
  <c r="E1793" i="18"/>
  <c r="E1797" i="18"/>
  <c r="E1801" i="18"/>
  <c r="E1805" i="18"/>
  <c r="E1809" i="18"/>
  <c r="E1813" i="18"/>
  <c r="E1817" i="18"/>
  <c r="E1821" i="18"/>
  <c r="E1825" i="18"/>
  <c r="E1829" i="18"/>
  <c r="E1833" i="18"/>
  <c r="E1837" i="18"/>
  <c r="E1841" i="18"/>
  <c r="E1845" i="18"/>
  <c r="E1849" i="18"/>
  <c r="E1853" i="18"/>
  <c r="E1857" i="18"/>
  <c r="E1861" i="18"/>
  <c r="E1865" i="18"/>
  <c r="E1869" i="18"/>
  <c r="E1873" i="18"/>
  <c r="E1877" i="18"/>
  <c r="E1881" i="18"/>
  <c r="E1885" i="18"/>
  <c r="E1889" i="18"/>
  <c r="E1893" i="18"/>
  <c r="E1897" i="18"/>
  <c r="E1901" i="18"/>
  <c r="E1905" i="18"/>
  <c r="E1909" i="18"/>
  <c r="E1913" i="18"/>
  <c r="E1917" i="18"/>
  <c r="E1210" i="18"/>
  <c r="E1214" i="18"/>
  <c r="E1218" i="18"/>
  <c r="E1222" i="18"/>
  <c r="E1226" i="18"/>
  <c r="E1230" i="18"/>
  <c r="E1234" i="18"/>
  <c r="E1238" i="18"/>
  <c r="E1242" i="18"/>
  <c r="E1246" i="18"/>
  <c r="E1250" i="18"/>
  <c r="E1254" i="18"/>
  <c r="E1258" i="18"/>
  <c r="E1262" i="18"/>
  <c r="E1266" i="18"/>
  <c r="E1270" i="18"/>
  <c r="E1274" i="18"/>
  <c r="E1278" i="18"/>
  <c r="E1282" i="18"/>
  <c r="E1286" i="18"/>
  <c r="E1290" i="18"/>
  <c r="E1294" i="18"/>
  <c r="E1298" i="18"/>
  <c r="E1302" i="18"/>
  <c r="E1306" i="18"/>
  <c r="E1310" i="18"/>
  <c r="E1314" i="18"/>
  <c r="E1318" i="18"/>
  <c r="E1322" i="18"/>
  <c r="E1326" i="18"/>
  <c r="E1330" i="18"/>
  <c r="E1334" i="18"/>
  <c r="E1338" i="18"/>
  <c r="E1342" i="18"/>
  <c r="E1346" i="18"/>
  <c r="E1350" i="18"/>
  <c r="E1354" i="18"/>
  <c r="E1358" i="18"/>
  <c r="E1362" i="18"/>
  <c r="E1366" i="18"/>
  <c r="E1370" i="18"/>
  <c r="E1374" i="18"/>
  <c r="E1378" i="18"/>
  <c r="E1382" i="18"/>
  <c r="E1386" i="18"/>
  <c r="E1390" i="18"/>
  <c r="E1394" i="18"/>
  <c r="E1398" i="18"/>
  <c r="E1402" i="18"/>
  <c r="E1406" i="18"/>
  <c r="E1410" i="18"/>
  <c r="E1414" i="18"/>
  <c r="E1418" i="18"/>
  <c r="E1422" i="18"/>
  <c r="E1426" i="18"/>
  <c r="E1430" i="18"/>
  <c r="E1434" i="18"/>
  <c r="E1438" i="18"/>
  <c r="E1442" i="18"/>
  <c r="E1446" i="18"/>
  <c r="E1450" i="18"/>
  <c r="E1454" i="18"/>
  <c r="E1458" i="18"/>
  <c r="E1462" i="18"/>
  <c r="E1466" i="18"/>
  <c r="E1470" i="18"/>
  <c r="E1474" i="18"/>
  <c r="E1478" i="18"/>
  <c r="E1482" i="18"/>
  <c r="E1486" i="18"/>
  <c r="E1490" i="18"/>
  <c r="E1494" i="18"/>
  <c r="E1498" i="18"/>
  <c r="E1502" i="18"/>
  <c r="E1506" i="18"/>
  <c r="E1510" i="18"/>
  <c r="E1514" i="18"/>
  <c r="E1518" i="18"/>
  <c r="E1522" i="18"/>
  <c r="E1526" i="18"/>
  <c r="E1530" i="18"/>
  <c r="E1534" i="18"/>
  <c r="E1538" i="18"/>
  <c r="E1542" i="18"/>
  <c r="E1546" i="18"/>
  <c r="E1550" i="18"/>
  <c r="E1554" i="18"/>
  <c r="E1558" i="18"/>
  <c r="E1562" i="18"/>
  <c r="E1566" i="18"/>
  <c r="E1570" i="18"/>
  <c r="E1574" i="18"/>
  <c r="E1578" i="18"/>
  <c r="E1582" i="18"/>
  <c r="E1586" i="18"/>
  <c r="E1590" i="18"/>
  <c r="E1594" i="18"/>
  <c r="E1598" i="18"/>
  <c r="E1602" i="18"/>
  <c r="E1606" i="18"/>
  <c r="E1610" i="18"/>
  <c r="E1614" i="18"/>
  <c r="E1618" i="18"/>
  <c r="E1622" i="18"/>
  <c r="E1626" i="18"/>
  <c r="E1630" i="18"/>
  <c r="E1634" i="18"/>
  <c r="E1638" i="18"/>
  <c r="E1642" i="18"/>
  <c r="E1646" i="18"/>
  <c r="E1650" i="18"/>
  <c r="E1654" i="18"/>
  <c r="E1658" i="18"/>
  <c r="E1662" i="18"/>
  <c r="E1666" i="18"/>
  <c r="E1670" i="18"/>
  <c r="E1674" i="18"/>
  <c r="E1678" i="18"/>
  <c r="E1682" i="18"/>
  <c r="E1686" i="18"/>
  <c r="E1690" i="18"/>
  <c r="E1694" i="18"/>
  <c r="E1698" i="18"/>
  <c r="E1702" i="18"/>
  <c r="E1706" i="18"/>
  <c r="E1710" i="18"/>
  <c r="E1714" i="18"/>
  <c r="E1718" i="18"/>
  <c r="E1722" i="18"/>
  <c r="E1726" i="18"/>
  <c r="E1730" i="18"/>
  <c r="E1734" i="18"/>
  <c r="E1738" i="18"/>
  <c r="E1742" i="18"/>
  <c r="E1746" i="18"/>
  <c r="E1750" i="18"/>
  <c r="E1754" i="18"/>
  <c r="E1758" i="18"/>
  <c r="E1762" i="18"/>
  <c r="E1766" i="18"/>
  <c r="E1770" i="18"/>
  <c r="E1774" i="18"/>
  <c r="E1778" i="18"/>
  <c r="E1782" i="18"/>
  <c r="E1786" i="18"/>
  <c r="E1790" i="18"/>
  <c r="E1794" i="18"/>
  <c r="E1798" i="18"/>
  <c r="E1802" i="18"/>
  <c r="E1806" i="18"/>
  <c r="E1810" i="18"/>
  <c r="E1814" i="18"/>
  <c r="E1818" i="18"/>
  <c r="E1822" i="18"/>
  <c r="E1826" i="18"/>
  <c r="E1830" i="18"/>
  <c r="E1834" i="18"/>
  <c r="E1838" i="18"/>
  <c r="E1842" i="18"/>
  <c r="E1846" i="18"/>
  <c r="E1850" i="18"/>
  <c r="E1854" i="18"/>
  <c r="E1858" i="18"/>
  <c r="E1862" i="18"/>
  <c r="E1866" i="18"/>
  <c r="E1870" i="18"/>
  <c r="E1874" i="18"/>
  <c r="E1878" i="18"/>
  <c r="E1882" i="18"/>
  <c r="E1886" i="18"/>
  <c r="E1890" i="18"/>
  <c r="E1894" i="18"/>
  <c r="E1898" i="18"/>
  <c r="E1902" i="18"/>
  <c r="E1906" i="18"/>
  <c r="E1910" i="18"/>
  <c r="E1914" i="18"/>
  <c r="E1918" i="18"/>
  <c r="E1211" i="18"/>
  <c r="E1215" i="18"/>
  <c r="E1219" i="18"/>
  <c r="E1223" i="18"/>
  <c r="E1227" i="18"/>
  <c r="E1231" i="18"/>
  <c r="E1235" i="18"/>
  <c r="E1239" i="18"/>
  <c r="E1243" i="18"/>
  <c r="E1247" i="18"/>
  <c r="E1251" i="18"/>
  <c r="E1255" i="18"/>
  <c r="E1259" i="18"/>
  <c r="E1263" i="18"/>
  <c r="E1267" i="18"/>
  <c r="E1271" i="18"/>
  <c r="E1275" i="18"/>
  <c r="E1279" i="18"/>
  <c r="E1283" i="18"/>
  <c r="E1287" i="18"/>
  <c r="E1291" i="18"/>
  <c r="E1295" i="18"/>
  <c r="E1299" i="18"/>
  <c r="E1303" i="18"/>
  <c r="E1307" i="18"/>
  <c r="E1311" i="18"/>
  <c r="E1315" i="18"/>
  <c r="E1319" i="18"/>
  <c r="E1323" i="18"/>
  <c r="E1327" i="18"/>
  <c r="E1331" i="18"/>
  <c r="E1335" i="18"/>
  <c r="E1339" i="18"/>
  <c r="E1343" i="18"/>
  <c r="E1347" i="18"/>
  <c r="E1351" i="18"/>
  <c r="E1355" i="18"/>
  <c r="E1359" i="18"/>
  <c r="E1363" i="18"/>
  <c r="E1367" i="18"/>
  <c r="E1371" i="18"/>
  <c r="E1375" i="18"/>
  <c r="E1379" i="18"/>
  <c r="E1383" i="18"/>
  <c r="E1387" i="18"/>
  <c r="E1391" i="18"/>
  <c r="E1395" i="18"/>
  <c r="E1399" i="18"/>
  <c r="E1403" i="18"/>
  <c r="E1407" i="18"/>
  <c r="E1411" i="18"/>
  <c r="E1415" i="18"/>
  <c r="E1419" i="18"/>
  <c r="E1423" i="18"/>
  <c r="E1427" i="18"/>
  <c r="E1431" i="18"/>
  <c r="E1435" i="18"/>
  <c r="E1439" i="18"/>
  <c r="E1443" i="18"/>
  <c r="E1447" i="18"/>
  <c r="E1451" i="18"/>
  <c r="E1455" i="18"/>
  <c r="E1459" i="18"/>
  <c r="E1463" i="18"/>
  <c r="E1467" i="18"/>
  <c r="E1471" i="18"/>
  <c r="E1475" i="18"/>
  <c r="E1479" i="18"/>
  <c r="E1483" i="18"/>
  <c r="E1487" i="18"/>
  <c r="E1491" i="18"/>
  <c r="E1495" i="18"/>
  <c r="E1499" i="18"/>
  <c r="E1503" i="18"/>
  <c r="E1507" i="18"/>
  <c r="E1511" i="18"/>
  <c r="E1515" i="18"/>
  <c r="E1519" i="18"/>
  <c r="E1523" i="18"/>
  <c r="E1527" i="18"/>
  <c r="E1531" i="18"/>
  <c r="E1535" i="18"/>
  <c r="E1539" i="18"/>
  <c r="E1543" i="18"/>
  <c r="F1543" i="18" s="1"/>
  <c r="E1547" i="18"/>
  <c r="E1551" i="18"/>
  <c r="E1555" i="18"/>
  <c r="E1559" i="18"/>
  <c r="E1563" i="18"/>
  <c r="E1567" i="18"/>
  <c r="E1571" i="18"/>
  <c r="E1575" i="18"/>
  <c r="E1579" i="18"/>
  <c r="E1583" i="18"/>
  <c r="F1583" i="18" s="1"/>
  <c r="E1587" i="18"/>
  <c r="E1591" i="18"/>
  <c r="E1595" i="18"/>
  <c r="E1599" i="18"/>
  <c r="F1599" i="18" s="1"/>
  <c r="E1603" i="18"/>
  <c r="E1607" i="18"/>
  <c r="E1611" i="18"/>
  <c r="F1611" i="18" s="1"/>
  <c r="E1615" i="18"/>
  <c r="E1619" i="18"/>
  <c r="E1623" i="18"/>
  <c r="E1627" i="18"/>
  <c r="E1631" i="18"/>
  <c r="E1635" i="18"/>
  <c r="E1639" i="18"/>
  <c r="E1643" i="18"/>
  <c r="E1647" i="18"/>
  <c r="E1651" i="18"/>
  <c r="E1655" i="18"/>
  <c r="E1659" i="18"/>
  <c r="E1663" i="18"/>
  <c r="E1667" i="18"/>
  <c r="E1671" i="18"/>
  <c r="E1675" i="18"/>
  <c r="E1679" i="18"/>
  <c r="E1683" i="18"/>
  <c r="E1687" i="18"/>
  <c r="E1691" i="18"/>
  <c r="E1695" i="18"/>
  <c r="E1699" i="18"/>
  <c r="E1703" i="18"/>
  <c r="E1707" i="18"/>
  <c r="E1711" i="18"/>
  <c r="E1715" i="18"/>
  <c r="E1719" i="18"/>
  <c r="E1723" i="18"/>
  <c r="E1727" i="18"/>
  <c r="E1731" i="18"/>
  <c r="E1735" i="18"/>
  <c r="E1739" i="18"/>
  <c r="E1743" i="18"/>
  <c r="E1747" i="18"/>
  <c r="E1751" i="18"/>
  <c r="E1755" i="18"/>
  <c r="E1759" i="18"/>
  <c r="E1763" i="18"/>
  <c r="E1767" i="18"/>
  <c r="E1771" i="18"/>
  <c r="E1775" i="18"/>
  <c r="E1779" i="18"/>
  <c r="E1783" i="18"/>
  <c r="E1787" i="18"/>
  <c r="E1791" i="18"/>
  <c r="E1795" i="18"/>
  <c r="E1799" i="18"/>
  <c r="E1803" i="18"/>
  <c r="E1807" i="18"/>
  <c r="E1811" i="18"/>
  <c r="E1815" i="18"/>
  <c r="E1819" i="18"/>
  <c r="E1823" i="18"/>
  <c r="E1827" i="18"/>
  <c r="E1831" i="18"/>
  <c r="E1835" i="18"/>
  <c r="E1839" i="18"/>
  <c r="E1843" i="18"/>
  <c r="E1847" i="18"/>
  <c r="E1851" i="18"/>
  <c r="E1855" i="18"/>
  <c r="E1859" i="18"/>
  <c r="E1863" i="18"/>
  <c r="E1867" i="18"/>
  <c r="E1871" i="18"/>
  <c r="E1875" i="18"/>
  <c r="E1879" i="18"/>
  <c r="E1883" i="18"/>
  <c r="E1887" i="18"/>
  <c r="E1891" i="18"/>
  <c r="E1895" i="18"/>
  <c r="E1899" i="18"/>
  <c r="E1903" i="18"/>
  <c r="E1907" i="18"/>
  <c r="E1911" i="18"/>
  <c r="E1915" i="18"/>
  <c r="F1915" i="18" s="1"/>
  <c r="E1919" i="18"/>
  <c r="E1212" i="18"/>
  <c r="E1216" i="18"/>
  <c r="E1220" i="18"/>
  <c r="E1224" i="18"/>
  <c r="E1228" i="18"/>
  <c r="E1232" i="18"/>
  <c r="E1236" i="18"/>
  <c r="E1240" i="18"/>
  <c r="E1244" i="18"/>
  <c r="E1248" i="18"/>
  <c r="E1252" i="18"/>
  <c r="E1256" i="18"/>
  <c r="E1260" i="18"/>
  <c r="E1264" i="18"/>
  <c r="E1268" i="18"/>
  <c r="E1272" i="18"/>
  <c r="E1276" i="18"/>
  <c r="E1280" i="18"/>
  <c r="E1284" i="18"/>
  <c r="E1288" i="18"/>
  <c r="E1292" i="18"/>
  <c r="E1296" i="18"/>
  <c r="E1300" i="18"/>
  <c r="E1304" i="18"/>
  <c r="E1308" i="18"/>
  <c r="E1312" i="18"/>
  <c r="E1316" i="18"/>
  <c r="E1320" i="18"/>
  <c r="E1324" i="18"/>
  <c r="E1328" i="18"/>
  <c r="E1332" i="18"/>
  <c r="E1336" i="18"/>
  <c r="E1340" i="18"/>
  <c r="E1344" i="18"/>
  <c r="E1348" i="18"/>
  <c r="E1352" i="18"/>
  <c r="E1356" i="18"/>
  <c r="E1360" i="18"/>
  <c r="E1364" i="18"/>
  <c r="E1368" i="18"/>
  <c r="E1372" i="18"/>
  <c r="E1376" i="18"/>
  <c r="E1380" i="18"/>
  <c r="E1384" i="18"/>
  <c r="E1388" i="18"/>
  <c r="E1392" i="18"/>
  <c r="E1396" i="18"/>
  <c r="E1400" i="18"/>
  <c r="E1404" i="18"/>
  <c r="E1408" i="18"/>
  <c r="E1412" i="18"/>
  <c r="E1416" i="18"/>
  <c r="E1420" i="18"/>
  <c r="E1424" i="18"/>
  <c r="E1428" i="18"/>
  <c r="E1432" i="18"/>
  <c r="E1436" i="18"/>
  <c r="E1440" i="18"/>
  <c r="E1444" i="18"/>
  <c r="E1448" i="18"/>
  <c r="E1452" i="18"/>
  <c r="E1456" i="18"/>
  <c r="E1460" i="18"/>
  <c r="E1464" i="18"/>
  <c r="E1468" i="18"/>
  <c r="E1472" i="18"/>
  <c r="E1476" i="18"/>
  <c r="E1480" i="18"/>
  <c r="E1484" i="18"/>
  <c r="E1488" i="18"/>
  <c r="E1492" i="18"/>
  <c r="E1496" i="18"/>
  <c r="E1500" i="18"/>
  <c r="E1504" i="18"/>
  <c r="E1508" i="18"/>
  <c r="E1512" i="18"/>
  <c r="E1516" i="18"/>
  <c r="E1520" i="18"/>
  <c r="E1524" i="18"/>
  <c r="E1528" i="18"/>
  <c r="E1532" i="18"/>
  <c r="E1536" i="18"/>
  <c r="E1540" i="18"/>
  <c r="E1544" i="18"/>
  <c r="E1548" i="18"/>
  <c r="E1552" i="18"/>
  <c r="E1556" i="18"/>
  <c r="E1560" i="18"/>
  <c r="E1564" i="18"/>
  <c r="E1568" i="18"/>
  <c r="E1572" i="18"/>
  <c r="E1576" i="18"/>
  <c r="E1580" i="18"/>
  <c r="E1584" i="18"/>
  <c r="E1588" i="18"/>
  <c r="E1592" i="18"/>
  <c r="E1596" i="18"/>
  <c r="F1596" i="18" s="1"/>
  <c r="E1600" i="18"/>
  <c r="E1604" i="18"/>
  <c r="E1608" i="18"/>
  <c r="E1612" i="18"/>
  <c r="E1616" i="18"/>
  <c r="E1620" i="18"/>
  <c r="E1624" i="18"/>
  <c r="E1628" i="18"/>
  <c r="E1632" i="18"/>
  <c r="E1636" i="18"/>
  <c r="E1640" i="18"/>
  <c r="E1644" i="18"/>
  <c r="E1648" i="18"/>
  <c r="E1652" i="18"/>
  <c r="E1656" i="18"/>
  <c r="E1660" i="18"/>
  <c r="E1664" i="18"/>
  <c r="E1668" i="18"/>
  <c r="F1668" i="18" s="1"/>
  <c r="E1672" i="18"/>
  <c r="E1676" i="18"/>
  <c r="E1680" i="18"/>
  <c r="E1684" i="18"/>
  <c r="E1688" i="18"/>
  <c r="E1692" i="18"/>
  <c r="E1696" i="18"/>
  <c r="E1700" i="18"/>
  <c r="E1704" i="18"/>
  <c r="E1708" i="18"/>
  <c r="E1712" i="18"/>
  <c r="E1716" i="18"/>
  <c r="E1720" i="18"/>
  <c r="E1724" i="18"/>
  <c r="E1728" i="18"/>
  <c r="E1732" i="18"/>
  <c r="E1736" i="18"/>
  <c r="E1740" i="18"/>
  <c r="E1744" i="18"/>
  <c r="E1748" i="18"/>
  <c r="E1752" i="18"/>
  <c r="E1756" i="18"/>
  <c r="E1760" i="18"/>
  <c r="E1764" i="18"/>
  <c r="E1768" i="18"/>
  <c r="E1772" i="18"/>
  <c r="E1776" i="18"/>
  <c r="E1780" i="18"/>
  <c r="E1784" i="18"/>
  <c r="E1788" i="18"/>
  <c r="E1792" i="18"/>
  <c r="E1796" i="18"/>
  <c r="E1800" i="18"/>
  <c r="E1804" i="18"/>
  <c r="E1808" i="18"/>
  <c r="E1812" i="18"/>
  <c r="E1816" i="18"/>
  <c r="E1820" i="18"/>
  <c r="E1824" i="18"/>
  <c r="E1828" i="18"/>
  <c r="E1832" i="18"/>
  <c r="E1836" i="18"/>
  <c r="E1840" i="18"/>
  <c r="E1844" i="18"/>
  <c r="E1848" i="18"/>
  <c r="E1852" i="18"/>
  <c r="E1856" i="18"/>
  <c r="E1860" i="18"/>
  <c r="E1864" i="18"/>
  <c r="E1868" i="18"/>
  <c r="E1872" i="18"/>
  <c r="E1876" i="18"/>
  <c r="E1880" i="18"/>
  <c r="E1884" i="18"/>
  <c r="E1888" i="18"/>
  <c r="E1892" i="18"/>
  <c r="E1896" i="18"/>
  <c r="F1896" i="18" s="1"/>
  <c r="E1900" i="18"/>
  <c r="E1904" i="18"/>
  <c r="F1904" i="18" s="1"/>
  <c r="E1908" i="18"/>
  <c r="E1912" i="18"/>
  <c r="E1916" i="18"/>
  <c r="E2" i="18"/>
  <c r="F1633" i="18"/>
  <c r="F1586" i="18"/>
  <c r="F1881" i="18"/>
  <c r="M8" i="18"/>
  <c r="M7" i="18"/>
  <c r="M6" i="18"/>
  <c r="M4" i="18"/>
  <c r="M3" i="18"/>
  <c r="M5" i="18"/>
  <c r="M2" i="18"/>
  <c r="F3" i="22"/>
  <c r="F4" i="22"/>
  <c r="F5" i="22"/>
  <c r="F6" i="22"/>
  <c r="F7" i="22"/>
  <c r="F8" i="22"/>
  <c r="F9" i="22"/>
  <c r="F10" i="22"/>
  <c r="F11" i="22"/>
  <c r="F12" i="22"/>
  <c r="F13" i="22"/>
  <c r="F14" i="22"/>
  <c r="F15" i="22"/>
  <c r="F16" i="22"/>
  <c r="F17" i="22"/>
  <c r="F18" i="22"/>
  <c r="F19" i="22"/>
  <c r="F20" i="22"/>
  <c r="F21" i="22"/>
  <c r="F22" i="22"/>
  <c r="F23" i="22"/>
  <c r="F24" i="22"/>
  <c r="F25" i="22"/>
  <c r="F26"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178" i="22"/>
  <c r="F179" i="22"/>
  <c r="F180" i="22"/>
  <c r="F181" i="22"/>
  <c r="F182"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423" i="22"/>
  <c r="F424" i="22"/>
  <c r="F425" i="22"/>
  <c r="F426" i="22"/>
  <c r="F427" i="22"/>
  <c r="F428" i="22"/>
  <c r="F429" i="22"/>
  <c r="F430" i="22"/>
  <c r="F431" i="22"/>
  <c r="F432" i="22"/>
  <c r="F433" i="22"/>
  <c r="F434" i="22"/>
  <c r="F435" i="22"/>
  <c r="F436" i="22"/>
  <c r="F437" i="22"/>
  <c r="F438" i="22"/>
  <c r="F439" i="22"/>
  <c r="F440" i="22"/>
  <c r="F441" i="22"/>
  <c r="F442" i="22"/>
  <c r="F443" i="22"/>
  <c r="F444" i="22"/>
  <c r="F445" i="22"/>
  <c r="F446" i="22"/>
  <c r="F447" i="22"/>
  <c r="F448" i="22"/>
  <c r="F449" i="22"/>
  <c r="F450" i="22"/>
  <c r="F451" i="22"/>
  <c r="F452" i="22"/>
  <c r="F453" i="22"/>
  <c r="F454" i="22"/>
  <c r="F455" i="22"/>
  <c r="F456" i="22"/>
  <c r="F457" i="22"/>
  <c r="F458" i="22"/>
  <c r="F459" i="22"/>
  <c r="F460" i="22"/>
  <c r="F461" i="22"/>
  <c r="F462" i="22"/>
  <c r="F463" i="22"/>
  <c r="F464" i="22"/>
  <c r="F465" i="22"/>
  <c r="F466" i="22"/>
  <c r="F467" i="22"/>
  <c r="F468" i="22"/>
  <c r="F469" i="22"/>
  <c r="F470" i="22"/>
  <c r="F471" i="22"/>
  <c r="F472" i="22"/>
  <c r="F473" i="22"/>
  <c r="F474" i="22"/>
  <c r="F475" i="22"/>
  <c r="F476" i="22"/>
  <c r="F477" i="22"/>
  <c r="F478" i="22"/>
  <c r="F479" i="22"/>
  <c r="F480" i="22"/>
  <c r="F481" i="22"/>
  <c r="F482" i="22"/>
  <c r="F483" i="22"/>
  <c r="F484" i="22"/>
  <c r="F485" i="22"/>
  <c r="F486" i="22"/>
  <c r="F487" i="22"/>
  <c r="F488" i="22"/>
  <c r="F489" i="22"/>
  <c r="F490" i="22"/>
  <c r="F491" i="22"/>
  <c r="F492" i="22"/>
  <c r="F493" i="22"/>
  <c r="F494" i="22"/>
  <c r="F495" i="22"/>
  <c r="F496" i="22"/>
  <c r="F497" i="22"/>
  <c r="F498" i="22"/>
  <c r="F499" i="22"/>
  <c r="F500" i="22"/>
  <c r="F501" i="22"/>
  <c r="F502" i="22"/>
  <c r="F503" i="22"/>
  <c r="F504" i="22"/>
  <c r="F505" i="22"/>
  <c r="F506" i="22"/>
  <c r="F507" i="22"/>
  <c r="F508" i="22"/>
  <c r="F509" i="22"/>
  <c r="F510" i="22"/>
  <c r="F511" i="22"/>
  <c r="F512" i="22"/>
  <c r="F513" i="22"/>
  <c r="F514" i="22"/>
  <c r="F515" i="22"/>
  <c r="F516" i="22"/>
  <c r="F517" i="22"/>
  <c r="F518" i="22"/>
  <c r="F519" i="22"/>
  <c r="F520" i="22"/>
  <c r="F521" i="22"/>
  <c r="F522" i="22"/>
  <c r="F523" i="22"/>
  <c r="F524" i="22"/>
  <c r="F525" i="22"/>
  <c r="F526" i="22"/>
  <c r="F527" i="22"/>
  <c r="F528" i="22"/>
  <c r="F529" i="22"/>
  <c r="F530" i="22"/>
  <c r="F531" i="22"/>
  <c r="F532" i="22"/>
  <c r="F533" i="22"/>
  <c r="F534" i="22"/>
  <c r="F535" i="22"/>
  <c r="F536" i="22"/>
  <c r="F537" i="22"/>
  <c r="F538" i="22"/>
  <c r="F539" i="22"/>
  <c r="F540" i="22"/>
  <c r="F541" i="22"/>
  <c r="F542" i="22"/>
  <c r="F543" i="22"/>
  <c r="F544" i="22"/>
  <c r="F545" i="22"/>
  <c r="F546" i="22"/>
  <c r="F547" i="22"/>
  <c r="F548" i="22"/>
  <c r="F549" i="22"/>
  <c r="F550" i="22"/>
  <c r="F551" i="22"/>
  <c r="F552" i="22"/>
  <c r="F553" i="22"/>
  <c r="F554" i="22"/>
  <c r="F555" i="22"/>
  <c r="F556" i="22"/>
  <c r="F557" i="22"/>
  <c r="F558" i="22"/>
  <c r="F559" i="22"/>
  <c r="F560" i="22"/>
  <c r="F561" i="22"/>
  <c r="F562" i="22"/>
  <c r="F563" i="22"/>
  <c r="F564" i="22"/>
  <c r="F565" i="22"/>
  <c r="F566" i="22"/>
  <c r="F567" i="22"/>
  <c r="F568" i="22"/>
  <c r="F569" i="22"/>
  <c r="F570" i="22"/>
  <c r="F571" i="22"/>
  <c r="F572" i="22"/>
  <c r="F573" i="22"/>
  <c r="F574" i="22"/>
  <c r="F575" i="22"/>
  <c r="F576" i="22"/>
  <c r="F577" i="22"/>
  <c r="F578" i="22"/>
  <c r="F579" i="22"/>
  <c r="F580" i="22"/>
  <c r="F581" i="22"/>
  <c r="F582" i="22"/>
  <c r="F583" i="22"/>
  <c r="F584" i="22"/>
  <c r="F585" i="22"/>
  <c r="F586" i="22"/>
  <c r="F587" i="22"/>
  <c r="F588" i="22"/>
  <c r="F589" i="22"/>
  <c r="F590" i="22"/>
  <c r="F591" i="22"/>
  <c r="F592" i="22"/>
  <c r="F593" i="22"/>
  <c r="F594" i="22"/>
  <c r="F595" i="22"/>
  <c r="F596" i="22"/>
  <c r="F597" i="22"/>
  <c r="F598" i="22"/>
  <c r="F599" i="22"/>
  <c r="F600" i="22"/>
  <c r="F601" i="22"/>
  <c r="F602" i="22"/>
  <c r="F603" i="22"/>
  <c r="F604" i="22"/>
  <c r="F605" i="22"/>
  <c r="F606" i="22"/>
  <c r="F607" i="22"/>
  <c r="F608" i="22"/>
  <c r="F609" i="22"/>
  <c r="F610" i="22"/>
  <c r="F611" i="22"/>
  <c r="F612" i="22"/>
  <c r="F613" i="22"/>
  <c r="F614" i="22"/>
  <c r="F615" i="22"/>
  <c r="F616" i="22"/>
  <c r="F617" i="22"/>
  <c r="F618" i="22"/>
  <c r="F619" i="22"/>
  <c r="F620" i="22"/>
  <c r="F621" i="22"/>
  <c r="F622" i="22"/>
  <c r="F623" i="22"/>
  <c r="F624" i="22"/>
  <c r="F625" i="22"/>
  <c r="F626" i="22"/>
  <c r="F627" i="22"/>
  <c r="F628" i="22"/>
  <c r="F629" i="22"/>
  <c r="F630" i="22"/>
  <c r="F631" i="22"/>
  <c r="F632" i="22"/>
  <c r="F633" i="22"/>
  <c r="F634" i="22"/>
  <c r="F635" i="22"/>
  <c r="F636" i="22"/>
  <c r="F637" i="22"/>
  <c r="F638" i="22"/>
  <c r="F639" i="22"/>
  <c r="F640" i="22"/>
  <c r="F641" i="22"/>
  <c r="F642" i="22"/>
  <c r="F643" i="22"/>
  <c r="F644" i="22"/>
  <c r="F645" i="22"/>
  <c r="F646" i="22"/>
  <c r="F647" i="22"/>
  <c r="F648" i="22"/>
  <c r="F649" i="22"/>
  <c r="F650" i="22"/>
  <c r="F651" i="22"/>
  <c r="F652" i="22"/>
  <c r="F653" i="22"/>
  <c r="F654" i="22"/>
  <c r="F655" i="22"/>
  <c r="F656" i="22"/>
  <c r="F657" i="22"/>
  <c r="F658" i="22"/>
  <c r="F659" i="22"/>
  <c r="F660" i="22"/>
  <c r="F661" i="22"/>
  <c r="F662" i="22"/>
  <c r="F663" i="22"/>
  <c r="F664" i="22"/>
  <c r="F665" i="22"/>
  <c r="F666" i="22"/>
  <c r="F667" i="22"/>
  <c r="F668" i="22"/>
  <c r="F669" i="22"/>
  <c r="F670" i="22"/>
  <c r="F671" i="22"/>
  <c r="F672" i="22"/>
  <c r="F673" i="22"/>
  <c r="F674" i="22"/>
  <c r="F675" i="22"/>
  <c r="F676" i="22"/>
  <c r="F677" i="22"/>
  <c r="F678" i="22"/>
  <c r="F679" i="22"/>
  <c r="F680" i="22"/>
  <c r="F681" i="22"/>
  <c r="F682" i="22"/>
  <c r="F683" i="22"/>
  <c r="F684" i="22"/>
  <c r="F685" i="22"/>
  <c r="F686" i="22"/>
  <c r="F687" i="22"/>
  <c r="F688" i="22"/>
  <c r="F689" i="22"/>
  <c r="F690" i="22"/>
  <c r="F691" i="22"/>
  <c r="F692" i="22"/>
  <c r="F693" i="22"/>
  <c r="F694" i="22"/>
  <c r="F695" i="22"/>
  <c r="F696" i="22"/>
  <c r="F697" i="22"/>
  <c r="F698" i="22"/>
  <c r="F699" i="22"/>
  <c r="F700" i="22"/>
  <c r="F701" i="22"/>
  <c r="F702" i="22"/>
  <c r="F703" i="22"/>
  <c r="F704" i="22"/>
  <c r="F705" i="22"/>
  <c r="F706" i="22"/>
  <c r="F707" i="22"/>
  <c r="F708" i="22"/>
  <c r="F709" i="22"/>
  <c r="F710" i="22"/>
  <c r="F711" i="22"/>
  <c r="F712" i="22"/>
  <c r="F713" i="22"/>
  <c r="F714" i="22"/>
  <c r="F715" i="22"/>
  <c r="F716" i="22"/>
  <c r="F717" i="22"/>
  <c r="F718" i="22"/>
  <c r="F719" i="22"/>
  <c r="F720" i="22"/>
  <c r="F721" i="22"/>
  <c r="F722" i="22"/>
  <c r="F723" i="22"/>
  <c r="F724" i="22"/>
  <c r="F725" i="22"/>
  <c r="F726" i="22"/>
  <c r="F727" i="22"/>
  <c r="F728" i="22"/>
  <c r="F729" i="22"/>
  <c r="F730" i="22"/>
  <c r="F731" i="22"/>
  <c r="F732" i="22"/>
  <c r="F733" i="22"/>
  <c r="F734" i="22"/>
  <c r="F735" i="22"/>
  <c r="F736" i="22"/>
  <c r="F737" i="22"/>
  <c r="F738" i="22"/>
  <c r="F739" i="22"/>
  <c r="F740" i="22"/>
  <c r="F741" i="22"/>
  <c r="F742" i="22"/>
  <c r="F743" i="22"/>
  <c r="F744" i="22"/>
  <c r="F745" i="22"/>
  <c r="F746" i="22"/>
  <c r="F747" i="22"/>
  <c r="F748" i="22"/>
  <c r="F749" i="22"/>
  <c r="F750" i="22"/>
  <c r="F751" i="22"/>
  <c r="F752" i="22"/>
  <c r="F753" i="22"/>
  <c r="F754" i="22"/>
  <c r="F755" i="22"/>
  <c r="F756" i="22"/>
  <c r="F757" i="22"/>
  <c r="F758" i="22"/>
  <c r="F759" i="22"/>
  <c r="F760" i="22"/>
  <c r="F761" i="22"/>
  <c r="F762" i="22"/>
  <c r="F763" i="22"/>
  <c r="F764" i="22"/>
  <c r="F765" i="22"/>
  <c r="F766" i="22"/>
  <c r="F767" i="22"/>
  <c r="F768" i="22"/>
  <c r="F769" i="22"/>
  <c r="F770" i="22"/>
  <c r="F771" i="22"/>
  <c r="F772" i="22"/>
  <c r="F773" i="22"/>
  <c r="F774" i="22"/>
  <c r="F775" i="22"/>
  <c r="F776" i="22"/>
  <c r="F777" i="22"/>
  <c r="F778" i="22"/>
  <c r="F779" i="22"/>
  <c r="F780" i="22"/>
  <c r="F781" i="22"/>
  <c r="F782" i="22"/>
  <c r="F783" i="22"/>
  <c r="F784" i="22"/>
  <c r="F785" i="22"/>
  <c r="F786" i="22"/>
  <c r="F787" i="22"/>
  <c r="F788" i="22"/>
  <c r="F789" i="22"/>
  <c r="F790" i="22"/>
  <c r="F791" i="22"/>
  <c r="F792" i="22"/>
  <c r="F793" i="22"/>
  <c r="F794" i="22"/>
  <c r="F795" i="22"/>
  <c r="F796" i="22"/>
  <c r="F797" i="22"/>
  <c r="F798" i="22"/>
  <c r="F799" i="22"/>
  <c r="F800" i="22"/>
  <c r="F801" i="22"/>
  <c r="F802" i="22"/>
  <c r="F803" i="22"/>
  <c r="F804" i="22"/>
  <c r="F805" i="22"/>
  <c r="F806" i="22"/>
  <c r="F807" i="22"/>
  <c r="F808" i="22"/>
  <c r="F809" i="22"/>
  <c r="F810" i="22"/>
  <c r="F811" i="22"/>
  <c r="F812" i="22"/>
  <c r="F813" i="22"/>
  <c r="F814" i="22"/>
  <c r="F815" i="22"/>
  <c r="F816" i="22"/>
  <c r="F817" i="22"/>
  <c r="F818" i="22"/>
  <c r="F819" i="22"/>
  <c r="F820" i="22"/>
  <c r="F821" i="22"/>
  <c r="F822" i="22"/>
  <c r="F823" i="22"/>
  <c r="F824" i="22"/>
  <c r="F825" i="22"/>
  <c r="F826" i="22"/>
  <c r="F827" i="22"/>
  <c r="F828" i="22"/>
  <c r="F829" i="22"/>
  <c r="F830" i="22"/>
  <c r="F831" i="22"/>
  <c r="F832" i="22"/>
  <c r="F833" i="22"/>
  <c r="F834" i="22"/>
  <c r="F835" i="22"/>
  <c r="F836" i="22"/>
  <c r="F837" i="22"/>
  <c r="F838" i="22"/>
  <c r="F839" i="22"/>
  <c r="F840" i="22"/>
  <c r="F841" i="22"/>
  <c r="F842" i="22"/>
  <c r="F843" i="22"/>
  <c r="F844" i="22"/>
  <c r="F845" i="22"/>
  <c r="F846" i="22"/>
  <c r="F847" i="22"/>
  <c r="F848" i="22"/>
  <c r="F849" i="22"/>
  <c r="F850" i="22"/>
  <c r="F851" i="22"/>
  <c r="F852" i="22"/>
  <c r="F853" i="22"/>
  <c r="F854" i="22"/>
  <c r="F855" i="22"/>
  <c r="F856" i="22"/>
  <c r="F857" i="22"/>
  <c r="F858" i="22"/>
  <c r="F859" i="22"/>
  <c r="F860" i="22"/>
  <c r="F861" i="22"/>
  <c r="F862" i="22"/>
  <c r="F863" i="22"/>
  <c r="F864" i="22"/>
  <c r="F865" i="22"/>
  <c r="F866" i="22"/>
  <c r="F867" i="22"/>
  <c r="F868" i="22"/>
  <c r="F869" i="22"/>
  <c r="F870" i="22"/>
  <c r="F871" i="22"/>
  <c r="F872" i="22"/>
  <c r="F873" i="22"/>
  <c r="F874" i="22"/>
  <c r="F875" i="22"/>
  <c r="F876" i="22"/>
  <c r="F877" i="22"/>
  <c r="F878" i="22"/>
  <c r="F879" i="22"/>
  <c r="F880" i="22"/>
  <c r="F881" i="22"/>
  <c r="F882" i="22"/>
  <c r="F883" i="22"/>
  <c r="F884" i="22"/>
  <c r="F885" i="22"/>
  <c r="F886" i="22"/>
  <c r="F887" i="22"/>
  <c r="F888" i="22"/>
  <c r="F889" i="22"/>
  <c r="F890" i="22"/>
  <c r="F891" i="22"/>
  <c r="F892" i="22"/>
  <c r="F893" i="22"/>
  <c r="F894" i="22"/>
  <c r="F895" i="22"/>
  <c r="F896" i="22"/>
  <c r="F897" i="22"/>
  <c r="F898" i="22"/>
  <c r="F899" i="22"/>
  <c r="F900" i="22"/>
  <c r="F901" i="22"/>
  <c r="F902" i="22"/>
  <c r="F903" i="22"/>
  <c r="F904" i="22"/>
  <c r="F905" i="22"/>
  <c r="F906" i="22"/>
  <c r="F907" i="22"/>
  <c r="F2" i="22"/>
  <c r="D272" i="19" l="1"/>
  <c r="D271" i="19"/>
  <c r="D270" i="19"/>
  <c r="D269" i="19"/>
  <c r="C3" i="20" l="1"/>
  <c r="C4" i="20"/>
  <c r="C5" i="20"/>
  <c r="C6" i="20"/>
  <c r="C7" i="20"/>
  <c r="C8" i="20"/>
  <c r="C9" i="20"/>
  <c r="C10" i="20"/>
  <c r="C11" i="20"/>
  <c r="C12" i="20"/>
  <c r="C13" i="20"/>
  <c r="D1539" i="18" s="1"/>
  <c r="F1539" i="18" s="1"/>
  <c r="G1539" i="18" s="1"/>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D1763" i="18" s="1"/>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D1801" i="18" s="1"/>
  <c r="C145" i="20"/>
  <c r="C146" i="20"/>
  <c r="C147" i="20"/>
  <c r="C148" i="20"/>
  <c r="C149" i="20"/>
  <c r="C150" i="20"/>
  <c r="C151" i="20"/>
  <c r="C152" i="20"/>
  <c r="C153" i="20"/>
  <c r="C154" i="20"/>
  <c r="C155" i="20"/>
  <c r="C156" i="20"/>
  <c r="C157" i="20"/>
  <c r="C158" i="20"/>
  <c r="D1730" i="18" s="1"/>
  <c r="C159" i="20"/>
  <c r="C160" i="20"/>
  <c r="C161" i="20"/>
  <c r="C162" i="20"/>
  <c r="C163" i="20"/>
  <c r="C164" i="20"/>
  <c r="C165" i="20"/>
  <c r="D1895" i="18" s="1"/>
  <c r="F1895" i="18" s="1"/>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D1626" i="18" s="1"/>
  <c r="F1626" i="18" s="1"/>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D1851" i="18" s="1"/>
  <c r="C214" i="20"/>
  <c r="C215" i="20"/>
  <c r="D1608" i="18" s="1"/>
  <c r="F1608" i="18" s="1"/>
  <c r="C216" i="20"/>
  <c r="C217" i="20"/>
  <c r="C218" i="20"/>
  <c r="C219" i="20"/>
  <c r="C220" i="20"/>
  <c r="D1734" i="18" s="1"/>
  <c r="C221" i="20"/>
  <c r="C222" i="20"/>
  <c r="C223" i="20"/>
  <c r="C224" i="20"/>
  <c r="C225" i="20"/>
  <c r="C226" i="20"/>
  <c r="C227" i="20"/>
  <c r="C228" i="20"/>
  <c r="C229" i="20"/>
  <c r="D1561" i="18" s="1"/>
  <c r="F1561" i="18" s="1"/>
  <c r="C230" i="20"/>
  <c r="C231" i="20"/>
  <c r="C232" i="20"/>
  <c r="C233" i="20"/>
  <c r="C234" i="20"/>
  <c r="C235" i="20"/>
  <c r="C236" i="20"/>
  <c r="C237" i="20"/>
  <c r="C238" i="20"/>
  <c r="C239" i="20"/>
  <c r="C240" i="20"/>
  <c r="C241" i="20"/>
  <c r="C242" i="20"/>
  <c r="C243" i="20"/>
  <c r="C244" i="20"/>
  <c r="C245" i="20"/>
  <c r="C246" i="20"/>
  <c r="D1811" i="18" s="1"/>
  <c r="C247" i="20"/>
  <c r="C248" i="20"/>
  <c r="C249" i="20"/>
  <c r="C250" i="20"/>
  <c r="D1742" i="18" s="1"/>
  <c r="C251" i="20"/>
  <c r="C252" i="20"/>
  <c r="C253" i="20"/>
  <c r="C254" i="20"/>
  <c r="D1437" i="18" s="1"/>
  <c r="F1437" i="18" s="1"/>
  <c r="C255" i="20"/>
  <c r="C256" i="20"/>
  <c r="D1595" i="18" s="1"/>
  <c r="F1595" i="18" s="1"/>
  <c r="G1595" i="18" s="1"/>
  <c r="C257" i="20"/>
  <c r="C258" i="20"/>
  <c r="C259" i="20"/>
  <c r="C260" i="20"/>
  <c r="C261" i="20"/>
  <c r="C262" i="20"/>
  <c r="D1395" i="18" s="1"/>
  <c r="F1395" i="18" s="1"/>
  <c r="G1395" i="18" s="1"/>
  <c r="C263" i="20"/>
  <c r="C264" i="20"/>
  <c r="C265" i="20"/>
  <c r="C266" i="20"/>
  <c r="D1530" i="18" s="1"/>
  <c r="F1530" i="18" s="1"/>
  <c r="C267" i="20"/>
  <c r="C268" i="20"/>
  <c r="C269" i="20"/>
  <c r="C270" i="20"/>
  <c r="C271" i="20"/>
  <c r="C272" i="20"/>
  <c r="C273" i="20"/>
  <c r="C274" i="20"/>
  <c r="C275" i="20"/>
  <c r="C276" i="20"/>
  <c r="C277" i="20"/>
  <c r="D1625" i="18" s="1"/>
  <c r="F1625" i="18" s="1"/>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C301" i="20"/>
  <c r="C302" i="20"/>
  <c r="C303" i="20"/>
  <c r="C304" i="20"/>
  <c r="C305" i="20"/>
  <c r="C306" i="20"/>
  <c r="C307" i="20"/>
  <c r="C308" i="20"/>
  <c r="C309" i="20"/>
  <c r="C310" i="20"/>
  <c r="C311" i="20"/>
  <c r="C312" i="20"/>
  <c r="C313" i="20"/>
  <c r="C314" i="20"/>
  <c r="C315" i="20"/>
  <c r="C316" i="20"/>
  <c r="C317" i="20"/>
  <c r="C318" i="20"/>
  <c r="C319" i="20"/>
  <c r="D1777" i="18" s="1"/>
  <c r="C320" i="20"/>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D1466" i="18" s="1"/>
  <c r="F1466" i="18" s="1"/>
  <c r="C371" i="20"/>
  <c r="C372" i="20"/>
  <c r="C373" i="20"/>
  <c r="C374" i="20"/>
  <c r="C375" i="20"/>
  <c r="C376" i="20"/>
  <c r="C377" i="20"/>
  <c r="C378" i="20"/>
  <c r="C379" i="20"/>
  <c r="C380" i="20"/>
  <c r="C381" i="20"/>
  <c r="C382" i="20"/>
  <c r="C383" i="20"/>
  <c r="C384" i="20"/>
  <c r="C385" i="20"/>
  <c r="C386" i="20"/>
  <c r="C387" i="20"/>
  <c r="C388" i="20"/>
  <c r="D1654" i="18" s="1"/>
  <c r="F1654" i="18" s="1"/>
  <c r="C389" i="20"/>
  <c r="C390" i="20"/>
  <c r="C391" i="20"/>
  <c r="C392" i="20"/>
  <c r="C393" i="20"/>
  <c r="C394" i="20"/>
  <c r="C395" i="20"/>
  <c r="C396" i="20"/>
  <c r="C397" i="20"/>
  <c r="C398" i="20"/>
  <c r="C399" i="20"/>
  <c r="C400" i="20"/>
  <c r="C401" i="20"/>
  <c r="C402" i="20"/>
  <c r="D1743" i="18" s="1"/>
  <c r="C403" i="20"/>
  <c r="C404" i="20"/>
  <c r="C405" i="20"/>
  <c r="C406" i="20"/>
  <c r="C407" i="20"/>
  <c r="C408" i="20"/>
  <c r="C409" i="20"/>
  <c r="C410" i="20"/>
  <c r="C411" i="20"/>
  <c r="C412" i="20"/>
  <c r="D1598" i="18" s="1"/>
  <c r="F1598" i="18" s="1"/>
  <c r="G1598" i="18" s="1"/>
  <c r="C413" i="20"/>
  <c r="C414" i="20"/>
  <c r="C415" i="20"/>
  <c r="C416" i="20"/>
  <c r="C417" i="20"/>
  <c r="C418" i="20"/>
  <c r="C419" i="20"/>
  <c r="C420" i="20"/>
  <c r="C421" i="20"/>
  <c r="C422" i="20"/>
  <c r="C423" i="20"/>
  <c r="C424" i="20"/>
  <c r="C425" i="20"/>
  <c r="C426" i="20"/>
  <c r="C427" i="20"/>
  <c r="C428" i="20"/>
  <c r="C429" i="20"/>
  <c r="C430" i="20"/>
  <c r="C431" i="20"/>
  <c r="C432" i="20"/>
  <c r="D1442" i="18" s="1"/>
  <c r="F1442" i="18" s="1"/>
  <c r="G1442" i="18" s="1"/>
  <c r="C433" i="20"/>
  <c r="C434" i="20"/>
  <c r="C435" i="20"/>
  <c r="C436" i="20"/>
  <c r="C437" i="20"/>
  <c r="C438" i="20"/>
  <c r="C439" i="20"/>
  <c r="C440" i="20"/>
  <c r="C441" i="20"/>
  <c r="C442" i="20"/>
  <c r="C443" i="20"/>
  <c r="C444" i="20"/>
  <c r="C445" i="20"/>
  <c r="C446" i="20"/>
  <c r="C447" i="20"/>
  <c r="C448" i="20"/>
  <c r="C449" i="20"/>
  <c r="C450" i="20"/>
  <c r="C451" i="20"/>
  <c r="C452" i="20"/>
  <c r="C453" i="20"/>
  <c r="C454" i="20"/>
  <c r="C455" i="20"/>
  <c r="C456" i="20"/>
  <c r="C457" i="20"/>
  <c r="C458" i="20"/>
  <c r="C459" i="20"/>
  <c r="C460" i="20"/>
  <c r="C461" i="20"/>
  <c r="C462" i="20"/>
  <c r="C463" i="20"/>
  <c r="C464" i="20"/>
  <c r="C465" i="20"/>
  <c r="C466" i="20"/>
  <c r="C467" i="20"/>
  <c r="C468" i="20"/>
  <c r="C469" i="20"/>
  <c r="D469" i="20" s="1"/>
  <c r="C470" i="20"/>
  <c r="C471" i="20"/>
  <c r="D471" i="20" s="1"/>
  <c r="C472" i="20"/>
  <c r="C473" i="20"/>
  <c r="D473" i="20" s="1"/>
  <c r="C474" i="20"/>
  <c r="C475" i="20"/>
  <c r="C476" i="20"/>
  <c r="C477" i="20"/>
  <c r="C478" i="20"/>
  <c r="C479" i="20"/>
  <c r="C480" i="20"/>
  <c r="C481" i="20"/>
  <c r="D481" i="20" s="1"/>
  <c r="C482" i="20"/>
  <c r="C483" i="20"/>
  <c r="C484" i="20"/>
  <c r="D484" i="20" s="1"/>
  <c r="C485" i="20"/>
  <c r="C486" i="20"/>
  <c r="C487" i="20"/>
  <c r="C488" i="20"/>
  <c r="D488" i="20" s="1"/>
  <c r="C489" i="20"/>
  <c r="C490" i="20"/>
  <c r="C491" i="20"/>
  <c r="C492" i="20"/>
  <c r="D492" i="20" s="1"/>
  <c r="C493" i="20"/>
  <c r="D493" i="20" s="1"/>
  <c r="C494" i="20"/>
  <c r="D494" i="20" s="1"/>
  <c r="C495" i="20"/>
  <c r="D495" i="20" s="1"/>
  <c r="C496" i="20"/>
  <c r="C497" i="20"/>
  <c r="C498" i="20"/>
  <c r="D1443" i="18" s="1"/>
  <c r="F1443" i="18" s="1"/>
  <c r="G1443" i="18" s="1"/>
  <c r="C499" i="20"/>
  <c r="C500" i="20"/>
  <c r="C501" i="20"/>
  <c r="C502" i="20"/>
  <c r="D502" i="20" s="1"/>
  <c r="C503" i="20"/>
  <c r="D503" i="20" s="1"/>
  <c r="C504" i="20"/>
  <c r="D504" i="20" s="1"/>
  <c r="C505" i="20"/>
  <c r="D505" i="20" s="1"/>
  <c r="C506" i="20"/>
  <c r="C507" i="20"/>
  <c r="D507" i="20" s="1"/>
  <c r="C508" i="20"/>
  <c r="D508" i="20" s="1"/>
  <c r="C509" i="20"/>
  <c r="D509" i="20" s="1"/>
  <c r="C510" i="20"/>
  <c r="D510" i="20" s="1"/>
  <c r="C511" i="20"/>
  <c r="D511" i="20" s="1"/>
  <c r="C512" i="20"/>
  <c r="C513" i="20"/>
  <c r="C514" i="20"/>
  <c r="D514" i="20" s="1"/>
  <c r="C515" i="20"/>
  <c r="D515" i="20" s="1"/>
  <c r="C516" i="20"/>
  <c r="D516" i="20" s="1"/>
  <c r="C517" i="20"/>
  <c r="D517" i="20" s="1"/>
  <c r="C518" i="20"/>
  <c r="D518" i="20" s="1"/>
  <c r="C519" i="20"/>
  <c r="C520" i="20"/>
  <c r="D520" i="20" s="1"/>
  <c r="C521" i="20"/>
  <c r="C2" i="20"/>
  <c r="G1896" i="18"/>
  <c r="G1611" i="18"/>
  <c r="G1586" i="18"/>
  <c r="G1915" i="18"/>
  <c r="G1668" i="18"/>
  <c r="G1596" i="18"/>
  <c r="G1597" i="18"/>
  <c r="G1599" i="18"/>
  <c r="G1589" i="18"/>
  <c r="G1904" i="18"/>
  <c r="G1583" i="18"/>
  <c r="D519" i="20" l="1"/>
  <c r="D738" i="18"/>
  <c r="F738" i="18" s="1"/>
  <c r="D506" i="20"/>
  <c r="D1326" i="18"/>
  <c r="F1326" i="18" s="1"/>
  <c r="D1337" i="18"/>
  <c r="F1337" i="18" s="1"/>
  <c r="D1048" i="18"/>
  <c r="F1048" i="18" s="1"/>
  <c r="D1507" i="18"/>
  <c r="F1507" i="18" s="1"/>
  <c r="D1066" i="18"/>
  <c r="D1504" i="18"/>
  <c r="F1504" i="18" s="1"/>
  <c r="D448" i="20"/>
  <c r="D460" i="20"/>
  <c r="D452" i="20"/>
  <c r="D918" i="18"/>
  <c r="F918" i="18" s="1"/>
  <c r="D824" i="18"/>
  <c r="D1018" i="18"/>
  <c r="F1018" i="18" s="1"/>
  <c r="D1053" i="18"/>
  <c r="F1053" i="18" s="1"/>
  <c r="D414" i="18"/>
  <c r="F414" i="18" s="1"/>
  <c r="D487" i="20"/>
  <c r="D1108" i="18"/>
  <c r="D318" i="18"/>
  <c r="F318" i="18" s="1"/>
  <c r="D501" i="20"/>
  <c r="D1060" i="18"/>
  <c r="F1060" i="18" s="1"/>
  <c r="D779" i="18"/>
  <c r="F779" i="18" s="1"/>
  <c r="D1293" i="18"/>
  <c r="D1057" i="18"/>
  <c r="F1057" i="18" s="1"/>
  <c r="D1426" i="18"/>
  <c r="F1426" i="18" s="1"/>
  <c r="D1431" i="18"/>
  <c r="F1431" i="18" s="1"/>
  <c r="D1292" i="18"/>
  <c r="F1292" i="18" s="1"/>
  <c r="D1407" i="18"/>
  <c r="F1407" i="18" s="1"/>
  <c r="G1407" i="18" s="1"/>
  <c r="D1423" i="18"/>
  <c r="F1423" i="18" s="1"/>
  <c r="D1297" i="18"/>
  <c r="F1297" i="18" s="1"/>
  <c r="D499" i="20"/>
  <c r="D500" i="20"/>
  <c r="D496" i="20"/>
  <c r="D1439" i="18"/>
  <c r="F1439" i="18" s="1"/>
  <c r="G1439" i="18" s="1"/>
  <c r="D1412" i="18"/>
  <c r="F1412" i="18" s="1"/>
  <c r="G1412" i="18" s="1"/>
  <c r="D1322" i="18"/>
  <c r="F1322" i="18" s="1"/>
  <c r="D1465" i="18"/>
  <c r="F1465" i="18" s="1"/>
  <c r="D1316" i="18"/>
  <c r="F1316" i="18" s="1"/>
  <c r="D947" i="18"/>
  <c r="F947" i="18" s="1"/>
  <c r="D513" i="20"/>
  <c r="D1338" i="18"/>
  <c r="F1338" i="18" s="1"/>
  <c r="D1134" i="18"/>
  <c r="F1134" i="18" s="1"/>
  <c r="D1196" i="18"/>
  <c r="F1196" i="18" s="1"/>
  <c r="D1069" i="18"/>
  <c r="F1069" i="18" s="1"/>
  <c r="D428" i="20"/>
  <c r="D427" i="20"/>
  <c r="D1039" i="18"/>
  <c r="F1039" i="18" s="1"/>
  <c r="D713" i="18"/>
  <c r="F713" i="18" s="1"/>
  <c r="D476" i="20"/>
  <c r="D459" i="18"/>
  <c r="F459" i="18" s="1"/>
  <c r="D1013" i="18"/>
  <c r="F1013" i="18" s="1"/>
  <c r="D1174" i="18"/>
  <c r="F1174" i="18" s="1"/>
  <c r="D771" i="18"/>
  <c r="F771" i="18" s="1"/>
  <c r="D201" i="18"/>
  <c r="F201" i="18" s="1"/>
  <c r="D1268" i="18"/>
  <c r="F1268" i="18" s="1"/>
  <c r="D1179" i="18"/>
  <c r="F1179" i="18" s="1"/>
  <c r="D1017" i="18"/>
  <c r="F1017" i="18" s="1"/>
  <c r="D1262" i="18"/>
  <c r="F1262" i="18" s="1"/>
  <c r="D1274" i="18"/>
  <c r="D480" i="20"/>
  <c r="D1290" i="18"/>
  <c r="F1290" i="18" s="1"/>
  <c r="D403" i="18"/>
  <c r="F403" i="18" s="1"/>
  <c r="D1307" i="18"/>
  <c r="D1308" i="18"/>
  <c r="F1308" i="18" s="1"/>
  <c r="D491" i="20"/>
  <c r="D1312" i="18"/>
  <c r="F1312" i="18" s="1"/>
  <c r="D490" i="20"/>
  <c r="D1311" i="18"/>
  <c r="F1311" i="18" s="1"/>
  <c r="D1315" i="18"/>
  <c r="F1315" i="18" s="1"/>
  <c r="D1317" i="18"/>
  <c r="F1317" i="18" s="1"/>
  <c r="D983" i="18"/>
  <c r="F983" i="18" s="1"/>
  <c r="D913" i="18"/>
  <c r="D551" i="18"/>
  <c r="F551" i="18" s="1"/>
  <c r="D1024" i="18"/>
  <c r="F1024" i="18" s="1"/>
  <c r="D304" i="18"/>
  <c r="D893" i="18"/>
  <c r="F893" i="18" s="1"/>
  <c r="D1082" i="18"/>
  <c r="F1082" i="18" s="1"/>
  <c r="D1022" i="18"/>
  <c r="F1022" i="18" s="1"/>
  <c r="D846" i="18"/>
  <c r="D373" i="18"/>
  <c r="F373" i="18" s="1"/>
  <c r="D402" i="18"/>
  <c r="F402" i="18" s="1"/>
  <c r="D1177" i="18"/>
  <c r="F1177" i="18" s="1"/>
  <c r="D300" i="18"/>
  <c r="D108" i="18"/>
  <c r="F108" i="18" s="1"/>
  <c r="D1271" i="18"/>
  <c r="F1271" i="18" s="1"/>
  <c r="D769" i="18"/>
  <c r="F769" i="18" s="1"/>
  <c r="D768" i="18"/>
  <c r="D467" i="18"/>
  <c r="F467" i="18" s="1"/>
  <c r="D814" i="18"/>
  <c r="F814" i="18" s="1"/>
  <c r="D345" i="18"/>
  <c r="F345" i="18" s="1"/>
  <c r="D1127" i="18"/>
  <c r="F1127" i="18" s="1"/>
  <c r="D239" i="18"/>
  <c r="F239" i="18" s="1"/>
  <c r="D759" i="18"/>
  <c r="F759" i="18" s="1"/>
  <c r="D776" i="18"/>
  <c r="F776" i="18" s="1"/>
  <c r="D757" i="18"/>
  <c r="F757" i="18" s="1"/>
  <c r="D754" i="18"/>
  <c r="F754" i="18" s="1"/>
  <c r="D797" i="18"/>
  <c r="F797" i="18" s="1"/>
  <c r="D772" i="18"/>
  <c r="F772" i="18" s="1"/>
  <c r="D753" i="18"/>
  <c r="F753" i="18" s="1"/>
  <c r="D939" i="18"/>
  <c r="F939" i="18" s="1"/>
  <c r="D770" i="18"/>
  <c r="F770" i="18" s="1"/>
  <c r="D1273" i="18"/>
  <c r="F1273" i="18" s="1"/>
  <c r="D309" i="18"/>
  <c r="F309" i="18" s="1"/>
  <c r="D1266" i="18"/>
  <c r="F1266" i="18" s="1"/>
  <c r="D420" i="18"/>
  <c r="F420" i="18" s="1"/>
  <c r="D739" i="18"/>
  <c r="F739" i="18" s="1"/>
  <c r="D221" i="18"/>
  <c r="F221" i="18" s="1"/>
  <c r="D1159" i="18"/>
  <c r="F1159" i="18" s="1"/>
  <c r="D1023" i="18"/>
  <c r="F1023" i="18" s="1"/>
  <c r="D688" i="18"/>
  <c r="F688" i="18" s="1"/>
  <c r="D480" i="18"/>
  <c r="F480" i="18" s="1"/>
  <c r="D751" i="18"/>
  <c r="F751" i="18" s="1"/>
  <c r="D747" i="18"/>
  <c r="F747" i="18" s="1"/>
  <c r="D419" i="18"/>
  <c r="F419" i="18" s="1"/>
  <c r="D410" i="20"/>
  <c r="D1667" i="18"/>
  <c r="F1667" i="18" s="1"/>
  <c r="G1667" i="18" s="1"/>
  <c r="D1799" i="18"/>
  <c r="D1376" i="18"/>
  <c r="F1376" i="18" s="1"/>
  <c r="D521" i="18"/>
  <c r="F521" i="18" s="1"/>
  <c r="D1259" i="18"/>
  <c r="F1259" i="18" s="1"/>
  <c r="D1314" i="18"/>
  <c r="F1314" i="18" s="1"/>
  <c r="D909" i="18"/>
  <c r="F909" i="18" s="1"/>
  <c r="D1528" i="18"/>
  <c r="F1528" i="18" s="1"/>
  <c r="D1760" i="18"/>
  <c r="D1054" i="18"/>
  <c r="F1054" i="18" s="1"/>
  <c r="D1848" i="18"/>
  <c r="D441" i="18"/>
  <c r="F441" i="18" s="1"/>
  <c r="D1533" i="18"/>
  <c r="F1533" i="18" s="1"/>
  <c r="G1533" i="18" s="1"/>
  <c r="D1137" i="18"/>
  <c r="F1137" i="18" s="1"/>
  <c r="D1810" i="18"/>
  <c r="D1534" i="18"/>
  <c r="F1534" i="18" s="1"/>
  <c r="G1534" i="18" s="1"/>
  <c r="D1839" i="18"/>
  <c r="D690" i="18"/>
  <c r="F690" i="18" s="1"/>
  <c r="D143" i="18"/>
  <c r="D60" i="18"/>
  <c r="F60" i="18" s="1"/>
  <c r="D1713" i="18"/>
  <c r="D1551" i="18"/>
  <c r="F1551" i="18" s="1"/>
  <c r="D1014" i="18"/>
  <c r="F1014" i="18" s="1"/>
  <c r="D432" i="20"/>
  <c r="D1304" i="18"/>
  <c r="F1304" i="18" s="1"/>
  <c r="D1418" i="18"/>
  <c r="F1418" i="18" s="1"/>
  <c r="D529" i="18"/>
  <c r="F529" i="18" s="1"/>
  <c r="D1838" i="18"/>
  <c r="D1010" i="18"/>
  <c r="F1010" i="18" s="1"/>
  <c r="D243" i="18"/>
  <c r="F243" i="18" s="1"/>
  <c r="D942" i="18"/>
  <c r="D1701" i="18"/>
  <c r="D1028" i="18"/>
  <c r="F1028" i="18" s="1"/>
  <c r="D1425" i="18"/>
  <c r="F1425" i="18" s="1"/>
  <c r="D447" i="18"/>
  <c r="F447" i="18" s="1"/>
  <c r="D406" i="18"/>
  <c r="F406" i="18" s="1"/>
  <c r="D374" i="18"/>
  <c r="F374" i="18" s="1"/>
  <c r="D438" i="18"/>
  <c r="D1415" i="18"/>
  <c r="F1415" i="18" s="1"/>
  <c r="D1702" i="18"/>
  <c r="D1228" i="18"/>
  <c r="F1228" i="18" s="1"/>
  <c r="D1888" i="18"/>
  <c r="F1888" i="18" s="1"/>
  <c r="D727" i="18"/>
  <c r="F727" i="18" s="1"/>
  <c r="D1272" i="18"/>
  <c r="F1272" i="18" s="1"/>
  <c r="D1671" i="18"/>
  <c r="F1671" i="18" s="1"/>
  <c r="G1671" i="18" s="1"/>
  <c r="D141" i="18"/>
  <c r="D1258" i="18"/>
  <c r="F1258" i="18" s="1"/>
  <c r="D886" i="18"/>
  <c r="F886" i="18" s="1"/>
  <c r="D1803" i="18"/>
  <c r="D1270" i="18"/>
  <c r="F1270" i="18" s="1"/>
  <c r="D1133" i="18"/>
  <c r="D721" i="18"/>
  <c r="F721" i="18" s="1"/>
  <c r="D1863" i="18"/>
  <c r="F1863" i="18" s="1"/>
  <c r="D1894" i="18"/>
  <c r="F1894" i="18" s="1"/>
  <c r="D1056" i="18"/>
  <c r="F1056" i="18" s="1"/>
  <c r="D911" i="18"/>
  <c r="F911" i="18" s="1"/>
  <c r="D1055" i="18"/>
  <c r="F1055" i="18" s="1"/>
  <c r="D1029" i="18"/>
  <c r="F1029" i="18" s="1"/>
  <c r="D735" i="18"/>
  <c r="F735" i="18" s="1"/>
  <c r="D1142" i="18"/>
  <c r="F1142" i="18" s="1"/>
  <c r="D1560" i="18"/>
  <c r="F1560" i="18" s="1"/>
  <c r="D685" i="18"/>
  <c r="F685" i="18" s="1"/>
  <c r="D925" i="18"/>
  <c r="F925" i="18" s="1"/>
  <c r="D811" i="18"/>
  <c r="F811" i="18" s="1"/>
  <c r="D682" i="18"/>
  <c r="F682" i="18" s="1"/>
  <c r="D956" i="18"/>
  <c r="F956" i="18" s="1"/>
  <c r="D923" i="18"/>
  <c r="F923" i="18" s="1"/>
  <c r="D809" i="18"/>
  <c r="F809" i="18" s="1"/>
  <c r="D745" i="18"/>
  <c r="F745" i="18" s="1"/>
  <c r="D430" i="18"/>
  <c r="F430" i="18" s="1"/>
  <c r="D789" i="18"/>
  <c r="F789" i="18" s="1"/>
  <c r="D694" i="18"/>
  <c r="F694" i="18" s="1"/>
  <c r="D533" i="18"/>
  <c r="F533" i="18" s="1"/>
  <c r="D961" i="18"/>
  <c r="F961" i="18" s="1"/>
  <c r="D1021" i="18"/>
  <c r="F1021" i="18" s="1"/>
  <c r="D807" i="18"/>
  <c r="F807" i="18" s="1"/>
  <c r="D532" i="18"/>
  <c r="F532" i="18" s="1"/>
  <c r="D377" i="18"/>
  <c r="F377" i="18" s="1"/>
  <c r="D1163" i="18"/>
  <c r="F1163" i="18" s="1"/>
  <c r="D1083" i="18"/>
  <c r="F1083" i="18" s="1"/>
  <c r="D344" i="18"/>
  <c r="F344" i="18" s="1"/>
  <c r="D113" i="18"/>
  <c r="F113" i="18" s="1"/>
  <c r="D777" i="18"/>
  <c r="F777" i="18" s="1"/>
  <c r="D1261" i="18"/>
  <c r="F1261" i="18" s="1"/>
  <c r="D731" i="18"/>
  <c r="D343" i="18"/>
  <c r="F343" i="18" s="1"/>
  <c r="D924" i="18"/>
  <c r="F924" i="18" s="1"/>
  <c r="D728" i="18"/>
  <c r="F728" i="18" s="1"/>
  <c r="D1140" i="18"/>
  <c r="D1141" i="18"/>
  <c r="D1143" i="18"/>
  <c r="F1143" i="18" s="1"/>
  <c r="D512" i="20"/>
  <c r="D1128" i="18"/>
  <c r="F1128" i="18" s="1"/>
  <c r="D1129" i="18"/>
  <c r="F1129" i="18" s="1"/>
  <c r="D901" i="18"/>
  <c r="F901" i="18" s="1"/>
  <c r="D1049" i="18"/>
  <c r="F1049" i="18" s="1"/>
  <c r="D736" i="18"/>
  <c r="F736" i="18" s="1"/>
  <c r="D89" i="18"/>
  <c r="F89" i="18" s="1"/>
  <c r="D796" i="18"/>
  <c r="F796" i="18" s="1"/>
  <c r="D705" i="18"/>
  <c r="F705" i="18" s="1"/>
  <c r="D520" i="18"/>
  <c r="F520" i="18" s="1"/>
  <c r="D1886" i="18"/>
  <c r="F1886" i="18" s="1"/>
  <c r="D410" i="18"/>
  <c r="F410" i="18" s="1"/>
  <c r="D112" i="18"/>
  <c r="F112" i="18" s="1"/>
  <c r="D1037" i="18"/>
  <c r="F1037" i="18" s="1"/>
  <c r="D1038" i="18"/>
  <c r="F1038" i="18" s="1"/>
  <c r="D912" i="18"/>
  <c r="F912" i="18" s="1"/>
  <c r="D1700" i="18"/>
  <c r="D795" i="18"/>
  <c r="F795" i="18" s="1"/>
  <c r="D762" i="18"/>
  <c r="F762" i="18" s="1"/>
  <c r="D699" i="18"/>
  <c r="F699" i="18" s="1"/>
  <c r="D514" i="18"/>
  <c r="F514" i="18" s="1"/>
  <c r="D479" i="18"/>
  <c r="F479" i="18" s="1"/>
  <c r="D1374" i="18"/>
  <c r="D1834" i="18"/>
  <c r="D778" i="18"/>
  <c r="F778" i="18" s="1"/>
  <c r="D1794" i="18"/>
  <c r="D375" i="18"/>
  <c r="F375" i="18" s="1"/>
  <c r="D1649" i="18"/>
  <c r="F1649" i="18" s="1"/>
  <c r="D1178" i="18"/>
  <c r="F1178" i="18" s="1"/>
  <c r="D938" i="18"/>
  <c r="F938" i="18" s="1"/>
  <c r="D1275" i="18"/>
  <c r="F1275" i="18" s="1"/>
  <c r="D895" i="18"/>
  <c r="F895" i="18" s="1"/>
  <c r="D794" i="18"/>
  <c r="F794" i="18" s="1"/>
  <c r="D1792" i="18"/>
  <c r="D1115" i="18"/>
  <c r="F1115" i="18" s="1"/>
  <c r="D696" i="18"/>
  <c r="F696" i="18" s="1"/>
  <c r="D513" i="18"/>
  <c r="D1124" i="18"/>
  <c r="F1124" i="18" s="1"/>
  <c r="D1125" i="18"/>
  <c r="F1125" i="18" s="1"/>
  <c r="D1582" i="18"/>
  <c r="F1582" i="18" s="1"/>
  <c r="G1582" i="18" s="1"/>
  <c r="D1329" i="18"/>
  <c r="F1329" i="18" s="1"/>
  <c r="D1330" i="18"/>
  <c r="F1330" i="18" s="1"/>
  <c r="D1123" i="18"/>
  <c r="F1123" i="18" s="1"/>
  <c r="D1545" i="18"/>
  <c r="F1545" i="18" s="1"/>
  <c r="D435" i="18"/>
  <c r="F435" i="18" s="1"/>
  <c r="D1854" i="18"/>
  <c r="D408" i="18"/>
  <c r="F408" i="18" s="1"/>
  <c r="D993" i="18"/>
  <c r="F993" i="18" s="1"/>
  <c r="D994" i="18"/>
  <c r="D995" i="18"/>
  <c r="F995" i="18" s="1"/>
  <c r="D1170" i="18"/>
  <c r="F1170" i="18" s="1"/>
  <c r="D1245" i="18"/>
  <c r="F1245" i="18" s="1"/>
  <c r="D1571" i="18"/>
  <c r="F1571" i="18" s="1"/>
  <c r="D1707" i="18"/>
  <c r="D384" i="18"/>
  <c r="D264" i="18"/>
  <c r="F264" i="18" s="1"/>
  <c r="D1034" i="18"/>
  <c r="F1034" i="18" s="1"/>
  <c r="D1033" i="18"/>
  <c r="F1033" i="18" s="1"/>
  <c r="D1011" i="18"/>
  <c r="F1011" i="18" s="1"/>
  <c r="D1331" i="18"/>
  <c r="F1331" i="18" s="1"/>
  <c r="D908" i="18"/>
  <c r="F908" i="18" s="1"/>
  <c r="D1197" i="18"/>
  <c r="F1197" i="18" s="1"/>
  <c r="D894" i="18"/>
  <c r="D790" i="18"/>
  <c r="F790" i="18" s="1"/>
  <c r="D639" i="18"/>
  <c r="F639" i="18" s="1"/>
  <c r="D545" i="18"/>
  <c r="F545" i="18" s="1"/>
  <c r="D506" i="18"/>
  <c r="F506" i="18" s="1"/>
  <c r="D407" i="18"/>
  <c r="F407" i="18" s="1"/>
  <c r="D381" i="18"/>
  <c r="F381" i="18" s="1"/>
  <c r="D1531" i="18"/>
  <c r="F1531" i="18" s="1"/>
  <c r="D1554" i="18"/>
  <c r="F1554" i="18" s="1"/>
  <c r="D1627" i="18"/>
  <c r="F1627" i="18" s="1"/>
  <c r="D929" i="18"/>
  <c r="F929" i="18" s="1"/>
  <c r="D1015" i="18"/>
  <c r="F1015" i="18" s="1"/>
  <c r="D1016" i="18"/>
  <c r="F1016" i="18" s="1"/>
  <c r="D1267" i="18"/>
  <c r="F1267" i="18" s="1"/>
  <c r="D905" i="18"/>
  <c r="F905" i="18" s="1"/>
  <c r="D1535" i="18"/>
  <c r="F1535" i="18" s="1"/>
  <c r="G1535" i="18" s="1"/>
  <c r="D1184" i="18"/>
  <c r="F1184" i="18" s="1"/>
  <c r="D1183" i="18"/>
  <c r="F1183" i="18" s="1"/>
  <c r="D1399" i="18"/>
  <c r="F1399" i="18" s="1"/>
  <c r="D1657" i="18"/>
  <c r="F1657" i="18" s="1"/>
  <c r="D726" i="18"/>
  <c r="F726" i="18" s="1"/>
  <c r="D380" i="18"/>
  <c r="F380" i="18" s="1"/>
  <c r="D1835" i="18"/>
  <c r="D1619" i="18"/>
  <c r="F1619" i="18" s="1"/>
  <c r="D1775" i="18"/>
  <c r="D1910" i="18"/>
  <c r="F1910" i="18" s="1"/>
  <c r="G1910" i="18" s="1"/>
  <c r="D1121" i="18"/>
  <c r="F1121" i="18" s="1"/>
  <c r="D1901" i="18"/>
  <c r="F1901" i="18" s="1"/>
  <c r="G1901" i="18" s="1"/>
  <c r="D889" i="18"/>
  <c r="D1393" i="18"/>
  <c r="F1393" i="18" s="1"/>
  <c r="D376" i="18"/>
  <c r="D1650" i="18"/>
  <c r="F1650" i="18" s="1"/>
  <c r="D308" i="18"/>
  <c r="F308" i="18" s="1"/>
  <c r="D1618" i="18"/>
  <c r="F1618" i="18" s="1"/>
  <c r="D188" i="18"/>
  <c r="F188" i="18" s="1"/>
  <c r="D185" i="18"/>
  <c r="F185" i="18" s="1"/>
  <c r="D444" i="20"/>
  <c r="D430" i="20"/>
  <c r="D478" i="20"/>
  <c r="D489" i="20"/>
  <c r="D443" i="20"/>
  <c r="D1068" i="18"/>
  <c r="D1122" i="18"/>
  <c r="D423" i="18"/>
  <c r="F423" i="18" s="1"/>
  <c r="D1758" i="18"/>
  <c r="D346" i="18"/>
  <c r="F346" i="18" s="1"/>
  <c r="D530" i="18"/>
  <c r="F530" i="18" s="1"/>
  <c r="D531" i="18"/>
  <c r="D258" i="18"/>
  <c r="F258" i="18" s="1"/>
  <c r="D559" i="18"/>
  <c r="F559" i="18" s="1"/>
  <c r="D131" i="18"/>
  <c r="F131" i="18" s="1"/>
  <c r="D1181" i="18"/>
  <c r="F1181" i="18" s="1"/>
  <c r="D1182" i="18"/>
  <c r="F1182" i="18" s="1"/>
  <c r="D1398" i="18"/>
  <c r="F1398" i="18" s="1"/>
  <c r="D1656" i="18"/>
  <c r="F1656" i="18" s="1"/>
  <c r="D1840" i="18"/>
  <c r="D120" i="18"/>
  <c r="F120" i="18" s="1"/>
  <c r="D558" i="18"/>
  <c r="F558" i="18" s="1"/>
  <c r="D48" i="18"/>
  <c r="F48" i="18" s="1"/>
  <c r="D102" i="18"/>
  <c r="F102" i="18" s="1"/>
  <c r="D189" i="18"/>
  <c r="F189" i="18" s="1"/>
  <c r="D325" i="18"/>
  <c r="F325" i="18" s="1"/>
  <c r="D1193" i="18"/>
  <c r="F1193" i="18" s="1"/>
  <c r="D1195" i="18"/>
  <c r="F1195" i="18" s="1"/>
  <c r="D1194" i="18"/>
  <c r="F1194" i="18" s="1"/>
  <c r="D1664" i="18"/>
  <c r="F1664" i="18" s="1"/>
  <c r="D856" i="18"/>
  <c r="F856" i="18" s="1"/>
  <c r="D1227" i="18"/>
  <c r="F1227" i="18" s="1"/>
  <c r="D1226" i="18"/>
  <c r="F1226" i="18" s="1"/>
  <c r="D1397" i="18"/>
  <c r="F1397" i="18" s="1"/>
  <c r="D808" i="18"/>
  <c r="F808" i="18" s="1"/>
  <c r="D1741" i="18"/>
  <c r="D1852" i="18"/>
  <c r="D351" i="18"/>
  <c r="F351" i="18" s="1"/>
  <c r="D714" i="18"/>
  <c r="D715" i="18"/>
  <c r="F715" i="18" s="1"/>
  <c r="D1796" i="18"/>
  <c r="D717" i="18"/>
  <c r="F717" i="18" s="1"/>
  <c r="D718" i="18"/>
  <c r="F718" i="18" s="1"/>
  <c r="D719" i="18"/>
  <c r="F719" i="18" s="1"/>
  <c r="D391" i="18"/>
  <c r="F391" i="18" s="1"/>
  <c r="D392" i="18"/>
  <c r="F392" i="18" s="1"/>
  <c r="D390" i="18"/>
  <c r="D1753" i="18"/>
  <c r="D1862" i="18"/>
  <c r="F1862" i="18" s="1"/>
  <c r="D142" i="18"/>
  <c r="F142" i="18" s="1"/>
  <c r="D372" i="18"/>
  <c r="F372" i="18" s="1"/>
  <c r="D47" i="18"/>
  <c r="F47" i="18" s="1"/>
  <c r="D319" i="18"/>
  <c r="F319" i="18" s="1"/>
  <c r="D320" i="18"/>
  <c r="D321" i="18"/>
  <c r="F321" i="18" s="1"/>
  <c r="D66" i="18"/>
  <c r="F66" i="18" s="1"/>
  <c r="D802" i="18"/>
  <c r="F802" i="18" s="1"/>
  <c r="D803" i="18"/>
  <c r="F803" i="18" s="1"/>
  <c r="D800" i="18"/>
  <c r="F800" i="18" s="1"/>
  <c r="D1173" i="18"/>
  <c r="F1173" i="18" s="1"/>
  <c r="D801" i="18"/>
  <c r="F801" i="18" s="1"/>
  <c r="D798" i="18"/>
  <c r="F798" i="18" s="1"/>
  <c r="D982" i="18"/>
  <c r="F982" i="18" s="1"/>
  <c r="D1655" i="18"/>
  <c r="F1655" i="18" s="1"/>
  <c r="D1172" i="18"/>
  <c r="F1172" i="18" s="1"/>
  <c r="D1548" i="18"/>
  <c r="F1548" i="18" s="1"/>
  <c r="D799" i="18"/>
  <c r="D1740" i="18"/>
  <c r="D223" i="18"/>
  <c r="F223" i="18" s="1"/>
  <c r="D1550" i="18"/>
  <c r="F1550" i="18" s="1"/>
  <c r="D79" i="18"/>
  <c r="F79" i="18" s="1"/>
  <c r="D661" i="18"/>
  <c r="F661" i="18" s="1"/>
  <c r="D202" i="18"/>
  <c r="F202" i="18" s="1"/>
  <c r="D914" i="18"/>
  <c r="F914" i="18" s="1"/>
  <c r="D916" i="18"/>
  <c r="F916" i="18" s="1"/>
  <c r="D915" i="18"/>
  <c r="F915" i="18" s="1"/>
  <c r="D1604" i="18"/>
  <c r="F1604" i="18" s="1"/>
  <c r="D1846" i="18"/>
  <c r="D609" i="18"/>
  <c r="F609" i="18" s="1"/>
  <c r="D1485" i="18"/>
  <c r="F1485" i="18" s="1"/>
  <c r="D1527" i="18"/>
  <c r="F1527" i="18" s="1"/>
  <c r="D1225" i="18"/>
  <c r="F1225" i="18" s="1"/>
  <c r="D854" i="18"/>
  <c r="F854" i="18" s="1"/>
  <c r="D1537" i="18"/>
  <c r="F1537" i="18" s="1"/>
  <c r="G1537" i="18" s="1"/>
  <c r="D1404" i="18"/>
  <c r="F1404" i="18" s="1"/>
  <c r="G1404" i="18" s="1"/>
  <c r="D855" i="18"/>
  <c r="D1841" i="18"/>
  <c r="D233" i="18"/>
  <c r="F233" i="18" s="1"/>
  <c r="D444" i="18"/>
  <c r="F444" i="18" s="1"/>
  <c r="D445" i="18"/>
  <c r="F445" i="18" s="1"/>
  <c r="D1076" i="18"/>
  <c r="D949" i="18"/>
  <c r="F949" i="18" s="1"/>
  <c r="D950" i="18"/>
  <c r="F950" i="18" s="1"/>
  <c r="D1339" i="18"/>
  <c r="F1339" i="18" s="1"/>
  <c r="G1339" i="18" s="1"/>
  <c r="D1075" i="18"/>
  <c r="F1075" i="18" s="1"/>
  <c r="D1384" i="18"/>
  <c r="F1384" i="18" s="1"/>
  <c r="G1384" i="18" s="1"/>
  <c r="D326" i="18"/>
  <c r="D817" i="18"/>
  <c r="F817" i="18" s="1"/>
  <c r="D1402" i="18"/>
  <c r="F1402" i="18" s="1"/>
  <c r="G1402" i="18" s="1"/>
  <c r="D1508" i="18"/>
  <c r="F1508" i="18" s="1"/>
  <c r="D329" i="18"/>
  <c r="F329" i="18" s="1"/>
  <c r="D330" i="18"/>
  <c r="F330" i="18" s="1"/>
  <c r="D842" i="18"/>
  <c r="F842" i="18" s="1"/>
  <c r="D1205" i="18"/>
  <c r="F1205" i="18" s="1"/>
  <c r="D1206" i="18"/>
  <c r="F1206" i="18" s="1"/>
  <c r="D1510" i="18"/>
  <c r="F1510" i="18" s="1"/>
  <c r="D839" i="18"/>
  <c r="F839" i="18" s="1"/>
  <c r="D840" i="18"/>
  <c r="F840" i="18" s="1"/>
  <c r="D841" i="18"/>
  <c r="F841" i="18" s="1"/>
  <c r="D1617" i="18"/>
  <c r="F1617" i="18" s="1"/>
  <c r="D247" i="18"/>
  <c r="F247" i="18" s="1"/>
  <c r="D496" i="18"/>
  <c r="F496" i="18" s="1"/>
  <c r="D90" i="18"/>
  <c r="F90" i="18" s="1"/>
  <c r="D1630" i="18"/>
  <c r="F1630" i="18" s="1"/>
  <c r="D31" i="18"/>
  <c r="F31" i="18" s="1"/>
  <c r="D119" i="18"/>
  <c r="F119" i="18" s="1"/>
  <c r="D35" i="18"/>
  <c r="F35" i="18" s="1"/>
  <c r="D547" i="18"/>
  <c r="F547" i="18" s="1"/>
  <c r="D61" i="18"/>
  <c r="F61" i="18" s="1"/>
  <c r="D550" i="18"/>
  <c r="F550" i="18" s="1"/>
  <c r="D548" i="18"/>
  <c r="F548" i="18" s="1"/>
  <c r="D549" i="18"/>
  <c r="F549" i="18" s="1"/>
  <c r="D1694" i="18"/>
  <c r="D23" i="18"/>
  <c r="F23" i="18" s="1"/>
  <c r="D183" i="18"/>
  <c r="F183" i="18" s="1"/>
  <c r="D184" i="18"/>
  <c r="F184" i="18" s="1"/>
  <c r="D672" i="18"/>
  <c r="F672" i="18" s="1"/>
  <c r="D17" i="18"/>
  <c r="F17" i="18" s="1"/>
  <c r="D81" i="18"/>
  <c r="F81" i="18" s="1"/>
  <c r="D97" i="18"/>
  <c r="F97" i="18" s="1"/>
  <c r="D289" i="18"/>
  <c r="F289" i="18" s="1"/>
  <c r="D98" i="18"/>
  <c r="F98" i="18" s="1"/>
  <c r="D290" i="18"/>
  <c r="F290" i="18" s="1"/>
  <c r="D671" i="18"/>
  <c r="F671" i="18" s="1"/>
  <c r="D673" i="18"/>
  <c r="F673" i="18" s="1"/>
  <c r="D674" i="18"/>
  <c r="F674" i="18" s="1"/>
  <c r="D675" i="18"/>
  <c r="F675" i="18" s="1"/>
  <c r="D678" i="18"/>
  <c r="F678" i="18" s="1"/>
  <c r="D676" i="18"/>
  <c r="F676" i="18" s="1"/>
  <c r="D677" i="18"/>
  <c r="F677" i="18" s="1"/>
  <c r="D429" i="20"/>
  <c r="D1052" i="18"/>
  <c r="F1052" i="18" s="1"/>
  <c r="D1030" i="18"/>
  <c r="F1030" i="18" s="1"/>
  <c r="D1288" i="18"/>
  <c r="F1288" i="18" s="1"/>
  <c r="D948" i="18"/>
  <c r="F948" i="18" s="1"/>
  <c r="D1073" i="18"/>
  <c r="F1073" i="18" s="1"/>
  <c r="D1325" i="18"/>
  <c r="F1325" i="18" s="1"/>
  <c r="D936" i="18"/>
  <c r="F936" i="18" s="1"/>
  <c r="D1380" i="18"/>
  <c r="F1380" i="18" s="1"/>
  <c r="G1380" i="18" s="1"/>
  <c r="D460" i="18"/>
  <c r="F460" i="18" s="1"/>
  <c r="D1731" i="18"/>
  <c r="D207" i="18"/>
  <c r="F207" i="18" s="1"/>
  <c r="D1074" i="18"/>
  <c r="D1429" i="18"/>
  <c r="F1429" i="18" s="1"/>
  <c r="D1383" i="18"/>
  <c r="F1383" i="18" s="1"/>
  <c r="G1383" i="18" s="1"/>
  <c r="D1336" i="18"/>
  <c r="F1336" i="18" s="1"/>
  <c r="G1336" i="18" s="1"/>
  <c r="D1916" i="18"/>
  <c r="F1916" i="18" s="1"/>
  <c r="G1916" i="18" s="1"/>
  <c r="D99" i="18"/>
  <c r="F99" i="18" s="1"/>
  <c r="D294" i="18"/>
  <c r="F294" i="18" s="1"/>
  <c r="D704" i="18"/>
  <c r="F704" i="18" s="1"/>
  <c r="D700" i="18"/>
  <c r="F700" i="18" s="1"/>
  <c r="D293" i="18"/>
  <c r="F293" i="18" s="1"/>
  <c r="D703" i="18"/>
  <c r="F703" i="18" s="1"/>
  <c r="D701" i="18"/>
  <c r="F701" i="18" s="1"/>
  <c r="D702" i="18"/>
  <c r="F702" i="18" s="1"/>
  <c r="D1795" i="18"/>
  <c r="D455" i="18"/>
  <c r="F455" i="18" s="1"/>
  <c r="D456" i="18"/>
  <c r="F456" i="18" s="1"/>
  <c r="D1766" i="18"/>
  <c r="D71" i="18"/>
  <c r="F71" i="18" s="1"/>
  <c r="D443" i="18"/>
  <c r="F443" i="18" s="1"/>
  <c r="D149" i="18"/>
  <c r="F149" i="18" s="1"/>
  <c r="D1516" i="18"/>
  <c r="F1516" i="18" s="1"/>
  <c r="D967" i="18"/>
  <c r="F967" i="18" s="1"/>
  <c r="D1096" i="18"/>
  <c r="F1096" i="18" s="1"/>
  <c r="D1360" i="18"/>
  <c r="F1360" i="18" s="1"/>
  <c r="D1361" i="18"/>
  <c r="F1361" i="18" s="1"/>
  <c r="G1361" i="18" s="1"/>
  <c r="D1913" i="18"/>
  <c r="F1913" i="18" s="1"/>
  <c r="G1913" i="18" s="1"/>
  <c r="D1621" i="18"/>
  <c r="F1621" i="18" s="1"/>
  <c r="D1873" i="18"/>
  <c r="F1873" i="18" s="1"/>
  <c r="G1873" i="18" s="1"/>
  <c r="D1468" i="18"/>
  <c r="F1468" i="18" s="1"/>
  <c r="D1677" i="18"/>
  <c r="F1677" i="18" s="1"/>
  <c r="G1677" i="18" s="1"/>
  <c r="D900" i="18"/>
  <c r="F900" i="18" s="1"/>
  <c r="D1542" i="18"/>
  <c r="F1542" i="18" s="1"/>
  <c r="D888" i="18"/>
  <c r="F888" i="18" s="1"/>
  <c r="D1269" i="18"/>
  <c r="F1269" i="18" s="1"/>
  <c r="D820" i="18"/>
  <c r="F820" i="18" s="1"/>
  <c r="D1198" i="18"/>
  <c r="F1198" i="18" s="1"/>
  <c r="D568" i="18"/>
  <c r="F568" i="18" s="1"/>
  <c r="D1781" i="18"/>
  <c r="D493" i="18"/>
  <c r="F493" i="18" s="1"/>
  <c r="D1773" i="18"/>
  <c r="D397" i="18"/>
  <c r="F397" i="18" s="1"/>
  <c r="D1727" i="18"/>
  <c r="D930" i="18"/>
  <c r="F930" i="18" s="1"/>
  <c r="D931" i="18"/>
  <c r="F931" i="18" s="1"/>
  <c r="D1318" i="18"/>
  <c r="F1318" i="18" s="1"/>
  <c r="D1294" i="18"/>
  <c r="D902" i="18"/>
  <c r="F902" i="18" s="1"/>
  <c r="D903" i="18"/>
  <c r="F903" i="18" s="1"/>
  <c r="D1827" i="18"/>
  <c r="D804" i="18"/>
  <c r="F804" i="18" s="1"/>
  <c r="D805" i="18"/>
  <c r="D1175" i="18"/>
  <c r="F1175" i="18" s="1"/>
  <c r="D1176" i="18"/>
  <c r="F1176" i="18" s="1"/>
  <c r="D1662" i="18"/>
  <c r="F1662" i="18" s="1"/>
  <c r="D1814" i="18"/>
  <c r="D687" i="18"/>
  <c r="F687" i="18" s="1"/>
  <c r="D686" i="18"/>
  <c r="F686" i="18" s="1"/>
  <c r="D1790" i="18"/>
  <c r="D244" i="18"/>
  <c r="F244" i="18" s="1"/>
  <c r="D1772" i="18"/>
  <c r="D439" i="18"/>
  <c r="F439" i="18" s="1"/>
  <c r="D440" i="18"/>
  <c r="F440" i="18" s="1"/>
  <c r="D399" i="18"/>
  <c r="F399" i="18" s="1"/>
  <c r="D398" i="18"/>
  <c r="D1754" i="18"/>
  <c r="D203" i="18"/>
  <c r="D1046" i="18"/>
  <c r="F1046" i="18" s="1"/>
  <c r="D1309" i="18"/>
  <c r="F1309" i="18" s="1"/>
  <c r="D1436" i="18"/>
  <c r="F1436" i="18" s="1"/>
  <c r="D1045" i="18"/>
  <c r="D310" i="18"/>
  <c r="F310" i="18" s="1"/>
  <c r="D758" i="18"/>
  <c r="F758" i="18" s="1"/>
  <c r="D1697" i="18"/>
  <c r="D296" i="18"/>
  <c r="F296" i="18" s="1"/>
  <c r="D712" i="18"/>
  <c r="F712" i="18" s="1"/>
  <c r="D1167" i="18"/>
  <c r="F1167" i="18" s="1"/>
  <c r="D1712" i="18"/>
  <c r="D484" i="18"/>
  <c r="F484" i="18" s="1"/>
  <c r="D485" i="18"/>
  <c r="F485" i="18" s="1"/>
  <c r="D486" i="18"/>
  <c r="F486" i="18" s="1"/>
  <c r="D215" i="18"/>
  <c r="F215" i="18" s="1"/>
  <c r="D382" i="18"/>
  <c r="F382" i="18" s="1"/>
  <c r="D763" i="18"/>
  <c r="F763" i="18" s="1"/>
  <c r="D764" i="18"/>
  <c r="F764" i="18" s="1"/>
  <c r="D765" i="18"/>
  <c r="F765" i="18" s="1"/>
  <c r="D1614" i="18"/>
  <c r="F1614" i="18" s="1"/>
  <c r="D766" i="18"/>
  <c r="F766" i="18" s="1"/>
  <c r="D981" i="18"/>
  <c r="F981" i="18" s="1"/>
  <c r="D1714" i="18"/>
  <c r="D1884" i="18"/>
  <c r="F1884" i="18" s="1"/>
  <c r="D138" i="18"/>
  <c r="F138" i="18" s="1"/>
  <c r="D1381" i="18"/>
  <c r="F1381" i="18" s="1"/>
  <c r="G1381" i="18" s="1"/>
  <c r="D943" i="18"/>
  <c r="F943" i="18" s="1"/>
  <c r="D1126" i="18"/>
  <c r="F1126" i="18" s="1"/>
  <c r="D1070" i="18"/>
  <c r="F1070" i="18" s="1"/>
  <c r="D1071" i="18"/>
  <c r="D1332" i="18"/>
  <c r="F1332" i="18" s="1"/>
  <c r="D1428" i="18"/>
  <c r="F1428" i="18" s="1"/>
  <c r="D162" i="18"/>
  <c r="F162" i="18" s="1"/>
  <c r="D539" i="18"/>
  <c r="D1776" i="18"/>
  <c r="D1866" i="18"/>
  <c r="F1866" i="18" s="1"/>
  <c r="D431" i="18"/>
  <c r="D432" i="18"/>
  <c r="F432" i="18" s="1"/>
  <c r="D147" i="18"/>
  <c r="F147" i="18" s="1"/>
  <c r="D230" i="18"/>
  <c r="F230" i="18" s="1"/>
  <c r="D1161" i="18"/>
  <c r="F1161" i="18" s="1"/>
  <c r="D1762" i="18"/>
  <c r="D241" i="18"/>
  <c r="F241" i="18" s="1"/>
  <c r="D116" i="18"/>
  <c r="F116" i="18" s="1"/>
  <c r="D476" i="18"/>
  <c r="F476" i="18" s="1"/>
  <c r="D1880" i="18"/>
  <c r="F1880" i="18" s="1"/>
  <c r="D1769" i="18"/>
  <c r="D1605" i="18"/>
  <c r="F1605" i="18" s="1"/>
  <c r="D129" i="18"/>
  <c r="F129" i="18" s="1"/>
  <c r="D186" i="18"/>
  <c r="F186" i="18" s="1"/>
  <c r="D299" i="18"/>
  <c r="F299" i="18" s="1"/>
  <c r="D724" i="18"/>
  <c r="F724" i="18" s="1"/>
  <c r="D1647" i="18"/>
  <c r="F1647" i="18" s="1"/>
  <c r="D72" i="18"/>
  <c r="F72" i="18" s="1"/>
  <c r="D536" i="18"/>
  <c r="F536" i="18" s="1"/>
  <c r="D535" i="18"/>
  <c r="F535" i="18" s="1"/>
  <c r="D537" i="18"/>
  <c r="F537" i="18" s="1"/>
  <c r="D538" i="18"/>
  <c r="D1165" i="18"/>
  <c r="F1165" i="18" s="1"/>
  <c r="D600" i="18"/>
  <c r="F600" i="18" s="1"/>
  <c r="D597" i="18"/>
  <c r="F597" i="18" s="1"/>
  <c r="D598" i="18"/>
  <c r="F598" i="18" s="1"/>
  <c r="D599" i="18"/>
  <c r="F599" i="18" s="1"/>
  <c r="D601" i="18"/>
  <c r="F601" i="18" s="1"/>
  <c r="D124" i="18"/>
  <c r="F124" i="18" s="1"/>
  <c r="D602" i="18"/>
  <c r="F602" i="18" s="1"/>
  <c r="D125" i="18"/>
  <c r="F125" i="18" s="1"/>
  <c r="D603" i="18"/>
  <c r="F603" i="18" s="1"/>
  <c r="D604" i="18"/>
  <c r="F604" i="18" s="1"/>
  <c r="D1705" i="18"/>
  <c r="D1643" i="18"/>
  <c r="F1643" i="18" s="1"/>
  <c r="D56" i="18"/>
  <c r="D105" i="18"/>
  <c r="F105" i="18" s="1"/>
  <c r="D332" i="18"/>
  <c r="F332" i="18" s="1"/>
  <c r="D84" i="18"/>
  <c r="F84" i="18" s="1"/>
  <c r="D1209" i="18"/>
  <c r="F1209" i="18" s="1"/>
  <c r="D1211" i="18"/>
  <c r="F1211" i="18" s="1"/>
  <c r="D845" i="18"/>
  <c r="F845" i="18" s="1"/>
  <c r="D1817" i="18"/>
  <c r="D1210" i="18"/>
  <c r="F1210" i="18" s="1"/>
  <c r="D1212" i="18"/>
  <c r="D1496" i="18"/>
  <c r="F1496" i="18" s="1"/>
  <c r="G1496" i="18" s="1"/>
  <c r="D1536" i="18"/>
  <c r="F1536" i="18" s="1"/>
  <c r="G1536" i="18" s="1"/>
  <c r="D87" i="18"/>
  <c r="D40" i="18"/>
  <c r="F40" i="18" s="1"/>
  <c r="D134" i="18"/>
  <c r="F134" i="18" s="1"/>
  <c r="D340" i="18"/>
  <c r="F340" i="18" s="1"/>
  <c r="D874" i="18"/>
  <c r="F874" i="18" s="1"/>
  <c r="D876" i="18"/>
  <c r="F876" i="18" s="1"/>
  <c r="D996" i="18"/>
  <c r="D69" i="18"/>
  <c r="F69" i="18" s="1"/>
  <c r="D878" i="18"/>
  <c r="F878" i="18" s="1"/>
  <c r="D984" i="18"/>
  <c r="F984" i="18" s="1"/>
  <c r="D997" i="18"/>
  <c r="F997" i="18" s="1"/>
  <c r="D1249" i="18"/>
  <c r="F1249" i="18" s="1"/>
  <c r="D875" i="18"/>
  <c r="F875" i="18" s="1"/>
  <c r="D1497" i="18"/>
  <c r="F1497" i="18" s="1"/>
  <c r="G1497" i="18" s="1"/>
  <c r="D1593" i="18"/>
  <c r="F1593" i="18" s="1"/>
  <c r="G1593" i="18" s="1"/>
  <c r="D1250" i="18"/>
  <c r="F1250" i="18" s="1"/>
  <c r="D1569" i="18"/>
  <c r="F1569" i="18" s="1"/>
  <c r="D877" i="18"/>
  <c r="F877" i="18" s="1"/>
  <c r="D1564" i="18"/>
  <c r="F1564" i="18" s="1"/>
  <c r="G1564" i="18" s="1"/>
  <c r="D1724" i="18"/>
  <c r="D24" i="18"/>
  <c r="F24" i="18" s="1"/>
  <c r="D192" i="18"/>
  <c r="F192" i="18" s="1"/>
  <c r="D193" i="18"/>
  <c r="F193" i="18" s="1"/>
  <c r="D194" i="18"/>
  <c r="F194" i="18" s="1"/>
  <c r="D86" i="18"/>
  <c r="F86" i="18" s="1"/>
  <c r="D85" i="18"/>
  <c r="F85" i="18" s="1"/>
  <c r="D852" i="18"/>
  <c r="D133" i="18"/>
  <c r="F133" i="18" s="1"/>
  <c r="D1221" i="18"/>
  <c r="F1221" i="18" s="1"/>
  <c r="D1222" i="18"/>
  <c r="F1222" i="18" s="1"/>
  <c r="D132" i="18"/>
  <c r="F132" i="18" s="1"/>
  <c r="D851" i="18"/>
  <c r="D1219" i="18"/>
  <c r="F1219" i="18" s="1"/>
  <c r="D1687" i="18"/>
  <c r="D1220" i="18"/>
  <c r="F1220" i="18" s="1"/>
  <c r="D1488" i="18"/>
  <c r="F1488" i="18" s="1"/>
  <c r="G1488" i="18" s="1"/>
  <c r="D1666" i="18"/>
  <c r="F1666" i="18" s="1"/>
  <c r="G1666" i="18" s="1"/>
  <c r="D425" i="20"/>
  <c r="D1036" i="18"/>
  <c r="F1036" i="18" s="1"/>
  <c r="D1191" i="18"/>
  <c r="F1191" i="18" s="1"/>
  <c r="D1192" i="18"/>
  <c r="D1663" i="18"/>
  <c r="F1663" i="18" s="1"/>
  <c r="D1816" i="18"/>
  <c r="D940" i="18"/>
  <c r="F940" i="18" s="1"/>
  <c r="D1726" i="18"/>
  <c r="D1909" i="18"/>
  <c r="F1909" i="18" s="1"/>
  <c r="G1909" i="18" s="1"/>
  <c r="D926" i="18"/>
  <c r="F926" i="18" s="1"/>
  <c r="D1419" i="18"/>
  <c r="F1419" i="18" s="1"/>
  <c r="D899" i="18"/>
  <c r="F899" i="18" s="1"/>
  <c r="D1281" i="18"/>
  <c r="F1281" i="18" s="1"/>
  <c r="D1119" i="18"/>
  <c r="F1119" i="18" s="1"/>
  <c r="D887" i="18"/>
  <c r="F887" i="18" s="1"/>
  <c r="D1486" i="18"/>
  <c r="F1486" i="18" s="1"/>
  <c r="D767" i="18"/>
  <c r="F767" i="18" s="1"/>
  <c r="D752" i="18"/>
  <c r="F752" i="18" s="1"/>
  <c r="D1552" i="18"/>
  <c r="F1552" i="18" s="1"/>
  <c r="D734" i="18"/>
  <c r="F734" i="18" s="1"/>
  <c r="D1798" i="18"/>
  <c r="D555" i="18"/>
  <c r="F555" i="18" s="1"/>
  <c r="D1111" i="18"/>
  <c r="F1111" i="18" s="1"/>
  <c r="D1636" i="18"/>
  <c r="F1636" i="18" s="1"/>
  <c r="D389" i="18"/>
  <c r="F389" i="18" s="1"/>
  <c r="D1752" i="18"/>
  <c r="D1566" i="18"/>
  <c r="F1566" i="18" s="1"/>
  <c r="G1566" i="18" s="1"/>
  <c r="D927" i="18"/>
  <c r="F927" i="18" s="1"/>
  <c r="D928" i="18"/>
  <c r="F928" i="18" s="1"/>
  <c r="D1171" i="18"/>
  <c r="F1171" i="18" s="1"/>
  <c r="D349" i="18"/>
  <c r="F349" i="18" s="1"/>
  <c r="D1825" i="18"/>
  <c r="D884" i="18"/>
  <c r="D1012" i="18"/>
  <c r="F1012" i="18" s="1"/>
  <c r="D885" i="18"/>
  <c r="F885" i="18" s="1"/>
  <c r="D1260" i="18"/>
  <c r="F1260" i="18" s="1"/>
  <c r="D1601" i="18"/>
  <c r="F1601" i="18" s="1"/>
  <c r="D683" i="18"/>
  <c r="F683" i="18" s="1"/>
  <c r="D684" i="18"/>
  <c r="F684" i="18" s="1"/>
  <c r="D1644" i="18"/>
  <c r="F1644" i="18" s="1"/>
  <c r="D436" i="18"/>
  <c r="D437" i="18"/>
  <c r="F437" i="18" s="1"/>
  <c r="D395" i="18"/>
  <c r="F395" i="18" s="1"/>
  <c r="D396" i="18"/>
  <c r="F396" i="18" s="1"/>
  <c r="D1887" i="18"/>
  <c r="F1887" i="18" s="1"/>
  <c r="D748" i="18"/>
  <c r="F748" i="18" s="1"/>
  <c r="D749" i="18"/>
  <c r="D750" i="18"/>
  <c r="F750" i="18" s="1"/>
  <c r="D1529" i="18"/>
  <c r="F1529" i="18" s="1"/>
  <c r="D707" i="18"/>
  <c r="F707" i="18" s="1"/>
  <c r="D708" i="18"/>
  <c r="F708" i="18" s="1"/>
  <c r="D709" i="18"/>
  <c r="F709" i="18" s="1"/>
  <c r="D246" i="18"/>
  <c r="F246" i="18" s="1"/>
  <c r="D1603" i="18"/>
  <c r="F1603" i="18" s="1"/>
  <c r="D576" i="18"/>
  <c r="F576" i="18" s="1"/>
  <c r="D266" i="18"/>
  <c r="F266" i="18" s="1"/>
  <c r="D1462" i="18"/>
  <c r="F1462" i="18" s="1"/>
  <c r="D575" i="18"/>
  <c r="F575" i="18" s="1"/>
  <c r="D1784" i="18"/>
  <c r="D1877" i="18"/>
  <c r="F1877" i="18" s="1"/>
  <c r="D153" i="18"/>
  <c r="F153" i="18" s="1"/>
  <c r="D237" i="18"/>
  <c r="F237" i="18" s="1"/>
  <c r="D1162" i="18"/>
  <c r="D1889" i="18"/>
  <c r="F1889" i="18" s="1"/>
  <c r="D159" i="18"/>
  <c r="F159" i="18" s="1"/>
  <c r="D524" i="18"/>
  <c r="F524" i="18" s="1"/>
  <c r="D523" i="18"/>
  <c r="F523" i="18" s="1"/>
  <c r="D1109" i="18"/>
  <c r="F1109" i="18" s="1"/>
  <c r="D522" i="18"/>
  <c r="F522" i="18" s="1"/>
  <c r="D1634" i="18"/>
  <c r="F1634" i="18" s="1"/>
  <c r="D1774" i="18"/>
  <c r="D146" i="18"/>
  <c r="F146" i="18" s="1"/>
  <c r="D428" i="18"/>
  <c r="F428" i="18" s="1"/>
  <c r="D429" i="18"/>
  <c r="F429" i="18" s="1"/>
  <c r="D229" i="18"/>
  <c r="F229" i="18" s="1"/>
  <c r="D1708" i="18"/>
  <c r="D114" i="18"/>
  <c r="F114" i="18" s="1"/>
  <c r="D422" i="18"/>
  <c r="F422" i="18" s="1"/>
  <c r="D421" i="18"/>
  <c r="F421" i="18" s="1"/>
  <c r="D228" i="18"/>
  <c r="F228" i="18" s="1"/>
  <c r="D608" i="18"/>
  <c r="F608" i="18" s="1"/>
  <c r="D171" i="18"/>
  <c r="F171" i="18" s="1"/>
  <c r="D172" i="18"/>
  <c r="F172" i="18" s="1"/>
  <c r="D606" i="18"/>
  <c r="F606" i="18" s="1"/>
  <c r="D607" i="18"/>
  <c r="D605" i="18"/>
  <c r="F605" i="18" s="1"/>
  <c r="D1493" i="18"/>
  <c r="F1493" i="18" s="1"/>
  <c r="D1874" i="18"/>
  <c r="F1874" i="18" s="1"/>
  <c r="D1787" i="18"/>
  <c r="D512" i="18"/>
  <c r="F512" i="18" s="1"/>
  <c r="D43" i="18"/>
  <c r="F43" i="18" s="1"/>
  <c r="D511" i="18"/>
  <c r="D104" i="18"/>
  <c r="D328" i="18"/>
  <c r="F328" i="18" s="1"/>
  <c r="D826" i="18"/>
  <c r="F826" i="18" s="1"/>
  <c r="D828" i="18"/>
  <c r="F828" i="18" s="1"/>
  <c r="D825" i="18"/>
  <c r="F825" i="18" s="1"/>
  <c r="D827" i="18"/>
  <c r="F827" i="18" s="1"/>
  <c r="D1199" i="18"/>
  <c r="F1199" i="18" s="1"/>
  <c r="D829" i="18"/>
  <c r="F829" i="18" s="1"/>
  <c r="D1200" i="18"/>
  <c r="F1200" i="18" s="1"/>
  <c r="D830" i="18"/>
  <c r="D821" i="18"/>
  <c r="F821" i="18" s="1"/>
  <c r="D822" i="18"/>
  <c r="F822" i="18" s="1"/>
  <c r="D1610" i="18"/>
  <c r="F1610" i="18" s="1"/>
  <c r="G1610" i="18" s="1"/>
  <c r="D823" i="18"/>
  <c r="F823" i="18" s="1"/>
  <c r="D19" i="18"/>
  <c r="F19" i="18" s="1"/>
  <c r="D691" i="18"/>
  <c r="F691" i="18" s="1"/>
  <c r="D692" i="18"/>
  <c r="F692" i="18" s="1"/>
  <c r="D292" i="18"/>
  <c r="F292" i="18" s="1"/>
  <c r="D693" i="18"/>
  <c r="F693" i="18" s="1"/>
  <c r="D560" i="18"/>
  <c r="F560" i="18" s="1"/>
  <c r="D50" i="18"/>
  <c r="F50" i="18" s="1"/>
  <c r="D51" i="18"/>
  <c r="F51" i="18" s="1"/>
  <c r="D91" i="18"/>
  <c r="F91" i="18" s="1"/>
  <c r="D259" i="18"/>
  <c r="F259" i="18" s="1"/>
  <c r="D44" i="18"/>
  <c r="F44" i="18" s="1"/>
  <c r="D561" i="18"/>
  <c r="F561" i="18" s="1"/>
  <c r="D1501" i="18"/>
  <c r="F1501" i="18" s="1"/>
  <c r="D1558" i="18"/>
  <c r="F1558" i="18" s="1"/>
  <c r="D1637" i="18"/>
  <c r="F1637" i="18" s="1"/>
  <c r="D1695" i="18"/>
  <c r="D271" i="18"/>
  <c r="F271" i="18" s="1"/>
  <c r="D272" i="18"/>
  <c r="D592" i="18"/>
  <c r="F592" i="18" s="1"/>
  <c r="D123" i="18"/>
  <c r="F123" i="18" s="1"/>
  <c r="D38" i="18"/>
  <c r="F38" i="18" s="1"/>
  <c r="D593" i="18"/>
  <c r="F593" i="18" s="1"/>
  <c r="D596" i="18"/>
  <c r="D594" i="18"/>
  <c r="F594" i="18" s="1"/>
  <c r="D595" i="18"/>
  <c r="F595" i="18" s="1"/>
  <c r="D1642" i="18"/>
  <c r="F1642" i="18" s="1"/>
  <c r="D1692" i="18"/>
  <c r="D1085" i="18"/>
  <c r="D1136" i="18"/>
  <c r="F1136" i="18" s="1"/>
  <c r="D1388" i="18"/>
  <c r="F1388" i="18" s="1"/>
  <c r="G1388" i="18" s="1"/>
  <c r="D1346" i="18"/>
  <c r="F1346" i="18" s="1"/>
  <c r="D1084" i="18"/>
  <c r="F1084" i="18" s="1"/>
  <c r="D462" i="20"/>
  <c r="D1151" i="18"/>
  <c r="D1044" i="18"/>
  <c r="F1044" i="18" s="1"/>
  <c r="D910" i="18"/>
  <c r="F910" i="18" s="1"/>
  <c r="D1830" i="18"/>
  <c r="D898" i="18"/>
  <c r="F898" i="18" s="1"/>
  <c r="D1279" i="18"/>
  <c r="F1279" i="18" s="1"/>
  <c r="D409" i="18"/>
  <c r="F409" i="18" s="1"/>
  <c r="D1624" i="18"/>
  <c r="F1624" i="18" s="1"/>
  <c r="D388" i="18"/>
  <c r="F388" i="18" s="1"/>
  <c r="D1751" i="18"/>
  <c r="D352" i="18"/>
  <c r="F352" i="18" s="1"/>
  <c r="D1467" i="18"/>
  <c r="F1467" i="18" s="1"/>
  <c r="D1673" i="18"/>
  <c r="F1673" i="18" s="1"/>
  <c r="G1673" i="18" s="1"/>
  <c r="D1902" i="18"/>
  <c r="F1902" i="18" s="1"/>
  <c r="G1902" i="18" s="1"/>
  <c r="D348" i="18"/>
  <c r="F348" i="18" s="1"/>
  <c r="D1285" i="18"/>
  <c r="F1285" i="18" s="1"/>
  <c r="D1900" i="18"/>
  <c r="F1900" i="18" s="1"/>
  <c r="G1900" i="18" s="1"/>
  <c r="D1844" i="18"/>
  <c r="D773" i="18"/>
  <c r="F773" i="18" s="1"/>
  <c r="D774" i="18"/>
  <c r="F774" i="18" s="1"/>
  <c r="D732" i="18"/>
  <c r="F732" i="18" s="1"/>
  <c r="D733" i="18"/>
  <c r="F733" i="18" s="1"/>
  <c r="D610" i="18"/>
  <c r="F610" i="18" s="1"/>
  <c r="D611" i="18"/>
  <c r="F611" i="18" s="1"/>
  <c r="D1892" i="18"/>
  <c r="F1892" i="18" s="1"/>
  <c r="D468" i="18"/>
  <c r="F468" i="18" s="1"/>
  <c r="D469" i="18"/>
  <c r="D433" i="18"/>
  <c r="F433" i="18" s="1"/>
  <c r="D434" i="18"/>
  <c r="F434" i="18" s="1"/>
  <c r="D1555" i="18"/>
  <c r="F1555" i="18" s="1"/>
  <c r="D393" i="18"/>
  <c r="F393" i="18" s="1"/>
  <c r="D394" i="18"/>
  <c r="F394" i="18" s="1"/>
  <c r="D200" i="18"/>
  <c r="F200" i="18" s="1"/>
  <c r="D1438" i="18"/>
  <c r="F1438" i="18" s="1"/>
  <c r="G1438" i="18" s="1"/>
  <c r="D1019" i="18"/>
  <c r="F1019" i="18" s="1"/>
  <c r="D303" i="18"/>
  <c r="F303" i="18" s="1"/>
  <c r="D746" i="18"/>
  <c r="D295" i="18"/>
  <c r="D706" i="18"/>
  <c r="F706" i="18" s="1"/>
  <c r="D482" i="18"/>
  <c r="F482" i="18" s="1"/>
  <c r="D245" i="18"/>
  <c r="F245" i="18" s="1"/>
  <c r="D356" i="18"/>
  <c r="F356" i="18" s="1"/>
  <c r="D1087" i="18"/>
  <c r="F1087" i="18" s="1"/>
  <c r="D957" i="18"/>
  <c r="F957" i="18" s="1"/>
  <c r="D958" i="18"/>
  <c r="F958" i="18" s="1"/>
  <c r="D1138" i="18"/>
  <c r="F1138" i="18" s="1"/>
  <c r="D1139" i="18"/>
  <c r="F1139" i="18" s="1"/>
  <c r="D492" i="18"/>
  <c r="F492" i="18" s="1"/>
  <c r="D1629" i="18"/>
  <c r="F1629" i="18" s="1"/>
  <c r="D400" i="18"/>
  <c r="F400" i="18" s="1"/>
  <c r="D401" i="18"/>
  <c r="D219" i="18"/>
  <c r="F219" i="18" s="1"/>
  <c r="D1688" i="18"/>
  <c r="D860" i="18"/>
  <c r="F860" i="18" s="1"/>
  <c r="D859" i="18"/>
  <c r="F859" i="18" s="1"/>
  <c r="D861" i="18"/>
  <c r="F861" i="18" s="1"/>
  <c r="D862" i="18"/>
  <c r="F862" i="18" s="1"/>
  <c r="D863" i="18"/>
  <c r="F863" i="18" s="1"/>
  <c r="D1235" i="18"/>
  <c r="F1235" i="18" s="1"/>
  <c r="D1914" i="18"/>
  <c r="F1914" i="18" s="1"/>
  <c r="G1914" i="18" s="1"/>
  <c r="D1819" i="18"/>
  <c r="D1234" i="18"/>
  <c r="F1234" i="18" s="1"/>
  <c r="D152" i="18"/>
  <c r="F152" i="18" s="1"/>
  <c r="D449" i="18"/>
  <c r="F449" i="18" s="1"/>
  <c r="D450" i="18"/>
  <c r="F450" i="18" s="1"/>
  <c r="D1764" i="18"/>
  <c r="D235" i="18"/>
  <c r="F235" i="18" s="1"/>
  <c r="D454" i="18"/>
  <c r="F454" i="18" s="1"/>
  <c r="D236" i="18"/>
  <c r="F236" i="18" s="1"/>
  <c r="D453" i="18"/>
  <c r="F453" i="18" s="1"/>
  <c r="D1709" i="18"/>
  <c r="D224" i="18"/>
  <c r="F224" i="18" s="1"/>
  <c r="D225" i="18"/>
  <c r="F225" i="18" s="1"/>
  <c r="D411" i="18"/>
  <c r="D412" i="18"/>
  <c r="F412" i="18" s="1"/>
  <c r="D413" i="18"/>
  <c r="F413" i="18" s="1"/>
  <c r="D1879" i="18"/>
  <c r="F1879" i="18" s="1"/>
  <c r="D1728" i="18"/>
  <c r="D130" i="18"/>
  <c r="F130" i="18" s="1"/>
  <c r="D100" i="18"/>
  <c r="F100" i="18" s="1"/>
  <c r="D1800" i="18"/>
  <c r="D158" i="18"/>
  <c r="F158" i="18" s="1"/>
  <c r="D507" i="18"/>
  <c r="F507" i="18" s="1"/>
  <c r="D508" i="18"/>
  <c r="F508" i="18" s="1"/>
  <c r="D509" i="18"/>
  <c r="F509" i="18" s="1"/>
  <c r="D157" i="18"/>
  <c r="F157" i="18" s="1"/>
  <c r="D510" i="18"/>
  <c r="F510" i="18" s="1"/>
  <c r="D1632" i="18"/>
  <c r="F1632" i="18" s="1"/>
  <c r="D1718" i="18"/>
  <c r="D169" i="18"/>
  <c r="F169" i="18" s="1"/>
  <c r="D74" i="18"/>
  <c r="D170" i="18"/>
  <c r="F170" i="18" s="1"/>
  <c r="D1737" i="18"/>
  <c r="D1607" i="18"/>
  <c r="F1607" i="18" s="1"/>
  <c r="D176" i="18"/>
  <c r="F176" i="18" s="1"/>
  <c r="D177" i="18"/>
  <c r="F177" i="18" s="1"/>
  <c r="D78" i="18"/>
  <c r="F78" i="18" s="1"/>
  <c r="D278" i="18"/>
  <c r="F278" i="18" s="1"/>
  <c r="D644" i="18"/>
  <c r="F644" i="18" s="1"/>
  <c r="D645" i="18"/>
  <c r="F645" i="18" s="1"/>
  <c r="D646" i="18"/>
  <c r="F646" i="18" s="1"/>
  <c r="D1684" i="18"/>
  <c r="D160" i="18"/>
  <c r="D30" i="18"/>
  <c r="F30" i="18" s="1"/>
  <c r="D118" i="18"/>
  <c r="F118" i="18" s="1"/>
  <c r="D525" i="18"/>
  <c r="F525" i="18" s="1"/>
  <c r="D526" i="18"/>
  <c r="F526" i="18" s="1"/>
  <c r="D252" i="18"/>
  <c r="F252" i="18" s="1"/>
  <c r="D1719" i="18"/>
  <c r="D1520" i="18"/>
  <c r="F1520" i="18" s="1"/>
  <c r="D167" i="18"/>
  <c r="F167" i="18" s="1"/>
  <c r="D121" i="18"/>
  <c r="F121" i="18" s="1"/>
  <c r="D122" i="18"/>
  <c r="F122" i="18" s="1"/>
  <c r="D12" i="18"/>
  <c r="F12" i="18" s="1"/>
  <c r="D588" i="18"/>
  <c r="F588" i="18" s="1"/>
  <c r="D1711" i="18"/>
  <c r="D1641" i="18"/>
  <c r="F1641" i="18" s="1"/>
  <c r="D359" i="18"/>
  <c r="F359" i="18" s="1"/>
  <c r="D360" i="18"/>
  <c r="D361" i="18"/>
  <c r="F361" i="18" s="1"/>
  <c r="D22" i="18"/>
  <c r="F22" i="18" s="1"/>
  <c r="D70" i="18"/>
  <c r="D358" i="18"/>
  <c r="D13" i="18"/>
  <c r="F13" i="18" s="1"/>
  <c r="D962" i="18"/>
  <c r="F962" i="18" s="1"/>
  <c r="D964" i="18"/>
  <c r="F964" i="18" s="1"/>
  <c r="D357" i="18"/>
  <c r="F357" i="18" s="1"/>
  <c r="D963" i="18"/>
  <c r="F963" i="18" s="1"/>
  <c r="D1149" i="18"/>
  <c r="F1149" i="18" s="1"/>
  <c r="D965" i="18"/>
  <c r="F965" i="18" s="1"/>
  <c r="D1094" i="18"/>
  <c r="F1094" i="18" s="1"/>
  <c r="D1150" i="18"/>
  <c r="F1150" i="18" s="1"/>
  <c r="D966" i="18"/>
  <c r="F966" i="18" s="1"/>
  <c r="D1095" i="18"/>
  <c r="F1095" i="18" s="1"/>
  <c r="D1146" i="18"/>
  <c r="F1146" i="18" s="1"/>
  <c r="D1147" i="18"/>
  <c r="F1147" i="18" s="1"/>
  <c r="D1476" i="18"/>
  <c r="F1476" i="18" s="1"/>
  <c r="G1476" i="18" s="1"/>
  <c r="D1669" i="18"/>
  <c r="F1669" i="18" s="1"/>
  <c r="G1669" i="18" s="1"/>
  <c r="D1690" i="18"/>
  <c r="D1356" i="18"/>
  <c r="F1356" i="18" s="1"/>
  <c r="D1495" i="18"/>
  <c r="F1495" i="18" s="1"/>
  <c r="G1495" i="18" s="1"/>
  <c r="D1148" i="18"/>
  <c r="F1148" i="18" s="1"/>
  <c r="D1676" i="18"/>
  <c r="F1676" i="18" s="1"/>
  <c r="G1676" i="18" s="1"/>
  <c r="D1869" i="18"/>
  <c r="F1869" i="18" s="1"/>
  <c r="G1869" i="18" s="1"/>
  <c r="D15" i="18"/>
  <c r="F15" i="18" s="1"/>
  <c r="D111" i="18"/>
  <c r="F111" i="18" s="1"/>
  <c r="D367" i="18"/>
  <c r="F367" i="18" s="1"/>
  <c r="D208" i="18"/>
  <c r="D368" i="18"/>
  <c r="F368" i="18" s="1"/>
  <c r="D9" i="18"/>
  <c r="D209" i="18"/>
  <c r="F209" i="18" s="1"/>
  <c r="D369" i="18"/>
  <c r="F369" i="18" s="1"/>
  <c r="D34" i="18"/>
  <c r="F34" i="18" s="1"/>
  <c r="D210" i="18"/>
  <c r="F210" i="18" s="1"/>
  <c r="D370" i="18"/>
  <c r="F370" i="18" s="1"/>
  <c r="D27" i="18"/>
  <c r="F27" i="18" s="1"/>
  <c r="D59" i="18"/>
  <c r="F59" i="18" s="1"/>
  <c r="D139" i="18"/>
  <c r="F139" i="18" s="1"/>
  <c r="D211" i="18"/>
  <c r="F211" i="18" s="1"/>
  <c r="D371" i="18"/>
  <c r="F371" i="18" s="1"/>
  <c r="D110" i="18"/>
  <c r="F110" i="18" s="1"/>
  <c r="D366" i="18"/>
  <c r="F366" i="18" s="1"/>
  <c r="D140" i="18"/>
  <c r="F140" i="18" s="1"/>
  <c r="D364" i="18"/>
  <c r="F364" i="18" s="1"/>
  <c r="D109" i="18"/>
  <c r="F109" i="18" s="1"/>
  <c r="D365" i="18"/>
  <c r="F365" i="18" s="1"/>
  <c r="D212" i="18"/>
  <c r="F212" i="18" s="1"/>
  <c r="D29" i="18"/>
  <c r="F29" i="18" s="1"/>
  <c r="D1576" i="18"/>
  <c r="F1576" i="18" s="1"/>
  <c r="D1602" i="18"/>
  <c r="F1602" i="18" s="1"/>
  <c r="D1479" i="18"/>
  <c r="F1479" i="18" s="1"/>
  <c r="D1612" i="18"/>
  <c r="F1612" i="18" s="1"/>
  <c r="D1865" i="18"/>
  <c r="F1865" i="18" s="1"/>
  <c r="D1490" i="18"/>
  <c r="F1490" i="18" s="1"/>
  <c r="D1500" i="18"/>
  <c r="F1500" i="18" s="1"/>
  <c r="D1682" i="18"/>
  <c r="D1876" i="18"/>
  <c r="F1876" i="18" s="1"/>
  <c r="D1341" i="18"/>
  <c r="F1341" i="18" s="1"/>
  <c r="D1077" i="18"/>
  <c r="F1077" i="18" s="1"/>
  <c r="D1675" i="18"/>
  <c r="F1675" i="18" s="1"/>
  <c r="G1675" i="18" s="1"/>
  <c r="D470" i="20"/>
  <c r="D1340" i="18"/>
  <c r="F1340" i="18" s="1"/>
  <c r="G1340" i="18" s="1"/>
  <c r="D454" i="20"/>
  <c r="D1089" i="18"/>
  <c r="F1089" i="18" s="1"/>
  <c r="D1064" i="18"/>
  <c r="D1674" i="18"/>
  <c r="F1674" i="18" s="1"/>
  <c r="G1674" i="18" s="1"/>
  <c r="D1026" i="18"/>
  <c r="F1026" i="18" s="1"/>
  <c r="D1283" i="18"/>
  <c r="F1283" i="18" s="1"/>
  <c r="D424" i="20"/>
  <c r="D1035" i="18"/>
  <c r="F1035" i="18" s="1"/>
  <c r="D1025" i="18"/>
  <c r="F1025" i="18" s="1"/>
  <c r="D1282" i="18"/>
  <c r="D1824" i="18"/>
  <c r="D955" i="18"/>
  <c r="F955" i="18" s="1"/>
  <c r="D1343" i="18"/>
  <c r="F1343" i="18" s="1"/>
  <c r="G1343" i="18" s="1"/>
  <c r="D1079" i="18"/>
  <c r="F1079" i="18" s="1"/>
  <c r="D1080" i="18"/>
  <c r="F1080" i="18" s="1"/>
  <c r="D1081" i="18"/>
  <c r="F1081" i="18" s="1"/>
  <c r="D1857" i="18"/>
  <c r="D1850" i="18"/>
  <c r="D1254" i="18"/>
  <c r="F1254" i="18" s="1"/>
  <c r="D883" i="18"/>
  <c r="F883" i="18" s="1"/>
  <c r="D1699" i="18"/>
  <c r="D1843" i="18"/>
  <c r="D810" i="18"/>
  <c r="F810" i="18" s="1"/>
  <c r="D1169" i="18"/>
  <c r="F1169" i="18" s="1"/>
  <c r="D775" i="18"/>
  <c r="F775" i="18" s="1"/>
  <c r="D1809" i="18"/>
  <c r="D761" i="18"/>
  <c r="F761" i="18" s="1"/>
  <c r="D1867" i="18"/>
  <c r="F1867" i="18" s="1"/>
  <c r="D647" i="18"/>
  <c r="F647" i="18" s="1"/>
  <c r="D1788" i="18"/>
  <c r="D1893" i="18"/>
  <c r="F1893" i="18" s="1"/>
  <c r="D546" i="18"/>
  <c r="F546" i="18" s="1"/>
  <c r="D1110" i="18"/>
  <c r="F1110" i="18" s="1"/>
  <c r="D959" i="18"/>
  <c r="F959" i="18" s="1"/>
  <c r="D960" i="18"/>
  <c r="F960" i="18" s="1"/>
  <c r="D922" i="18"/>
  <c r="F922" i="18" s="1"/>
  <c r="D1050" i="18"/>
  <c r="F1050" i="18" s="1"/>
  <c r="D921" i="18"/>
  <c r="F921" i="18" s="1"/>
  <c r="D1051" i="18"/>
  <c r="F1051" i="18" s="1"/>
  <c r="D1313" i="18"/>
  <c r="F1313" i="18" s="1"/>
  <c r="D1659" i="18"/>
  <c r="F1659" i="18" s="1"/>
  <c r="G1659" i="18" s="1"/>
  <c r="D347" i="18"/>
  <c r="F347" i="18" s="1"/>
  <c r="D1658" i="18"/>
  <c r="F1658" i="18" s="1"/>
  <c r="G1658" i="18" s="1"/>
  <c r="D882" i="18"/>
  <c r="F882" i="18" s="1"/>
  <c r="D1005" i="18"/>
  <c r="F1005" i="18" s="1"/>
  <c r="D1253" i="18"/>
  <c r="D1006" i="18"/>
  <c r="F1006" i="18" s="1"/>
  <c r="D1007" i="18"/>
  <c r="F1007" i="18" s="1"/>
  <c r="D881" i="18"/>
  <c r="F881" i="18" s="1"/>
  <c r="D1008" i="18"/>
  <c r="F1008" i="18" s="1"/>
  <c r="D1009" i="18"/>
  <c r="F1009" i="18" s="1"/>
  <c r="D1594" i="18"/>
  <c r="F1594" i="18" s="1"/>
  <c r="G1594" i="18" s="1"/>
  <c r="D1252" i="18"/>
  <c r="F1252" i="18" s="1"/>
  <c r="D1820" i="18"/>
  <c r="D1885" i="18"/>
  <c r="F1885" i="18" s="1"/>
  <c r="D312" i="18"/>
  <c r="F312" i="18" s="1"/>
  <c r="D1738" i="18"/>
  <c r="D1609" i="18"/>
  <c r="F1609" i="18" s="1"/>
  <c r="D729" i="18"/>
  <c r="F729" i="18" s="1"/>
  <c r="D730" i="18"/>
  <c r="F730" i="18" s="1"/>
  <c r="D1723" i="18"/>
  <c r="D231" i="18"/>
  <c r="F231" i="18" s="1"/>
  <c r="D1515" i="18"/>
  <c r="F1515" i="18" s="1"/>
  <c r="D378" i="18"/>
  <c r="F378" i="18" s="1"/>
  <c r="D379" i="18"/>
  <c r="F379" i="18" s="1"/>
  <c r="D337" i="18"/>
  <c r="D868" i="18"/>
  <c r="F868" i="18" s="1"/>
  <c r="D1241" i="18"/>
  <c r="F1241" i="18" s="1"/>
  <c r="D301" i="18"/>
  <c r="D737" i="18"/>
  <c r="F737" i="18" s="1"/>
  <c r="D1648" i="18"/>
  <c r="F1648" i="18" s="1"/>
  <c r="D643" i="18"/>
  <c r="F643" i="18" s="1"/>
  <c r="D642" i="18"/>
  <c r="F642" i="18" s="1"/>
  <c r="D641" i="18"/>
  <c r="F641" i="18" s="1"/>
  <c r="D1683" i="18"/>
  <c r="D1463" i="18"/>
  <c r="F1463" i="18" s="1"/>
  <c r="D242" i="18"/>
  <c r="D478" i="18"/>
  <c r="F478" i="18" s="1"/>
  <c r="D1770" i="18"/>
  <c r="D137" i="18"/>
  <c r="F137" i="18" s="1"/>
  <c r="D1027" i="18"/>
  <c r="F1027" i="18" s="1"/>
  <c r="D464" i="18"/>
  <c r="F464" i="18" s="1"/>
  <c r="D465" i="18"/>
  <c r="F465" i="18" s="1"/>
  <c r="D466" i="18"/>
  <c r="F466" i="18" s="1"/>
  <c r="D463" i="18"/>
  <c r="D1768" i="18"/>
  <c r="D217" i="18"/>
  <c r="D218" i="18"/>
  <c r="F218" i="18" s="1"/>
  <c r="D1623" i="18"/>
  <c r="F1623" i="18" s="1"/>
  <c r="D1513" i="18"/>
  <c r="F1513" i="18" s="1"/>
  <c r="D314" i="18"/>
  <c r="F314" i="18" s="1"/>
  <c r="D315" i="18"/>
  <c r="F315" i="18" s="1"/>
  <c r="D784" i="18"/>
  <c r="F784" i="18" s="1"/>
  <c r="D1652" i="18"/>
  <c r="F1652" i="18" s="1"/>
  <c r="D88" i="18"/>
  <c r="F88" i="18" s="1"/>
  <c r="D1761" i="18"/>
  <c r="D151" i="18"/>
  <c r="F151" i="18" s="1"/>
  <c r="D448" i="18"/>
  <c r="F448" i="18" s="1"/>
  <c r="D234" i="18"/>
  <c r="F234" i="18" s="1"/>
  <c r="D1715" i="18"/>
  <c r="D144" i="18"/>
  <c r="F144" i="18" s="1"/>
  <c r="D222" i="18"/>
  <c r="F222" i="18" s="1"/>
  <c r="D404" i="18"/>
  <c r="D405" i="18"/>
  <c r="F405" i="18" s="1"/>
  <c r="D1160" i="18"/>
  <c r="F1160" i="18" s="1"/>
  <c r="D562" i="18"/>
  <c r="F562" i="18" s="1"/>
  <c r="D563" i="18"/>
  <c r="D564" i="18"/>
  <c r="F564" i="18" s="1"/>
  <c r="D565" i="18"/>
  <c r="F565" i="18" s="1"/>
  <c r="D261" i="18"/>
  <c r="F261" i="18" s="1"/>
  <c r="D1638" i="18"/>
  <c r="F1638" i="18" s="1"/>
  <c r="D566" i="18"/>
  <c r="F566" i="18" s="1"/>
  <c r="D260" i="18"/>
  <c r="F260" i="18" s="1"/>
  <c r="D1523" i="18"/>
  <c r="F1523" i="18" s="1"/>
  <c r="D1780" i="18"/>
  <c r="D154" i="18"/>
  <c r="F154" i="18" s="1"/>
  <c r="D474" i="18"/>
  <c r="D155" i="18"/>
  <c r="F155" i="18" s="1"/>
  <c r="D156" i="18"/>
  <c r="F156" i="18" s="1"/>
  <c r="D1503" i="18"/>
  <c r="F1503" i="18" s="1"/>
  <c r="D1716" i="18"/>
  <c r="D385" i="18"/>
  <c r="F385" i="18" s="1"/>
  <c r="D42" i="18"/>
  <c r="F42" i="18" s="1"/>
  <c r="D386" i="18"/>
  <c r="D387" i="18"/>
  <c r="F387" i="18" s="1"/>
  <c r="D1512" i="18"/>
  <c r="F1512" i="18" s="1"/>
  <c r="D1686" i="18"/>
  <c r="D49" i="18"/>
  <c r="F49" i="18" s="1"/>
  <c r="D250" i="18"/>
  <c r="F250" i="18" s="1"/>
  <c r="D251" i="18"/>
  <c r="F251" i="18" s="1"/>
  <c r="D515" i="18"/>
  <c r="F515" i="18" s="1"/>
  <c r="D516" i="18"/>
  <c r="F516" i="18" s="1"/>
  <c r="D517" i="18"/>
  <c r="F517" i="18" s="1"/>
  <c r="D518" i="18"/>
  <c r="F518" i="18" s="1"/>
  <c r="D519" i="18"/>
  <c r="F519" i="18" s="1"/>
  <c r="D1519" i="18"/>
  <c r="F1519" i="18" s="1"/>
  <c r="D1480" i="18"/>
  <c r="F1480" i="18" s="1"/>
  <c r="D1732" i="18"/>
  <c r="D584" i="18"/>
  <c r="F584" i="18" s="1"/>
  <c r="D62" i="18"/>
  <c r="F62" i="18" s="1"/>
  <c r="D166" i="18"/>
  <c r="F166" i="18" s="1"/>
  <c r="D53" i="18"/>
  <c r="F53" i="18" s="1"/>
  <c r="D583" i="18"/>
  <c r="F583" i="18" s="1"/>
  <c r="D587" i="18"/>
  <c r="F587" i="18" s="1"/>
  <c r="D585" i="18"/>
  <c r="F585" i="18" s="1"/>
  <c r="D1640" i="18"/>
  <c r="F1640" i="18" s="1"/>
  <c r="D1570" i="18"/>
  <c r="F1570" i="18" s="1"/>
  <c r="D1722" i="18"/>
  <c r="D586" i="18"/>
  <c r="F586" i="18" s="1"/>
  <c r="D8" i="18"/>
  <c r="F8" i="18" s="1"/>
  <c r="D64" i="18"/>
  <c r="F64" i="18" s="1"/>
  <c r="D640" i="18"/>
  <c r="F640" i="18" s="1"/>
  <c r="D1689" i="18"/>
  <c r="D7" i="18"/>
  <c r="F7" i="18" s="1"/>
  <c r="D135" i="18"/>
  <c r="F135" i="18" s="1"/>
  <c r="D199" i="18"/>
  <c r="F199" i="18" s="1"/>
  <c r="D136" i="18"/>
  <c r="F136" i="18" s="1"/>
  <c r="D41" i="18"/>
  <c r="F41" i="18" s="1"/>
  <c r="D57" i="18"/>
  <c r="F57" i="18" s="1"/>
  <c r="D58" i="18"/>
  <c r="F58" i="18" s="1"/>
  <c r="D107" i="18"/>
  <c r="F107" i="18" s="1"/>
  <c r="D198" i="18"/>
  <c r="F198" i="18" s="1"/>
  <c r="D342" i="18"/>
  <c r="F342" i="18" s="1"/>
  <c r="D1002" i="18"/>
  <c r="F1002" i="18" s="1"/>
  <c r="D341" i="18"/>
  <c r="F341" i="18" s="1"/>
  <c r="D1004" i="18"/>
  <c r="F1004" i="18" s="1"/>
  <c r="D879" i="18"/>
  <c r="F879" i="18" s="1"/>
  <c r="D880" i="18"/>
  <c r="F880" i="18" s="1"/>
  <c r="D998" i="18"/>
  <c r="F998" i="18" s="1"/>
  <c r="D999" i="18"/>
  <c r="F999" i="18" s="1"/>
  <c r="D1000" i="18"/>
  <c r="D1001" i="18"/>
  <c r="F1001" i="18" s="1"/>
  <c r="D1251" i="18"/>
  <c r="F1251" i="18" s="1"/>
  <c r="D1003" i="18"/>
  <c r="F1003" i="18" s="1"/>
  <c r="D1511" i="18"/>
  <c r="F1511" i="18" s="1"/>
  <c r="D1693" i="18"/>
  <c r="D1908" i="18"/>
  <c r="F1908" i="18" s="1"/>
  <c r="G1908" i="18" s="1"/>
  <c r="D455" i="20"/>
  <c r="D1144" i="18"/>
  <c r="F1144" i="18" s="1"/>
  <c r="D1090" i="18"/>
  <c r="D1065" i="18"/>
  <c r="F1065" i="18" s="1"/>
  <c r="D1324" i="18"/>
  <c r="D1832" i="18"/>
  <c r="D475" i="20"/>
  <c r="D1135" i="18"/>
  <c r="F1135" i="18" s="1"/>
  <c r="D1345" i="18"/>
  <c r="F1345" i="18" s="1"/>
  <c r="D1093" i="18"/>
  <c r="F1093" i="18" s="1"/>
  <c r="D1145" i="18"/>
  <c r="F1145" i="18" s="1"/>
  <c r="D1091" i="18"/>
  <c r="F1091" i="18" s="1"/>
  <c r="D1092" i="18"/>
  <c r="F1092" i="18" s="1"/>
  <c r="D1088" i="18"/>
  <c r="F1088" i="18" s="1"/>
  <c r="D1358" i="18"/>
  <c r="F1358" i="18" s="1"/>
  <c r="D1344" i="18"/>
  <c r="F1344" i="18" s="1"/>
  <c r="G1344" i="18" s="1"/>
  <c r="D1387" i="18"/>
  <c r="F1387" i="18" s="1"/>
  <c r="G1387" i="18" s="1"/>
  <c r="D1421" i="18"/>
  <c r="F1421" i="18" s="1"/>
  <c r="D1062" i="18"/>
  <c r="F1062" i="18" s="1"/>
  <c r="D423" i="20"/>
  <c r="D1032" i="18"/>
  <c r="F1032" i="18" s="1"/>
  <c r="D479" i="20"/>
  <c r="D1389" i="18"/>
  <c r="F1389" i="18" s="1"/>
  <c r="G1389" i="18" s="1"/>
  <c r="D1112" i="18"/>
  <c r="F1112" i="18" s="1"/>
  <c r="D1786" i="18"/>
  <c r="D451" i="20"/>
  <c r="D1086" i="18"/>
  <c r="F1086" i="18" s="1"/>
  <c r="D1348" i="18"/>
  <c r="F1348" i="18" s="1"/>
  <c r="D1905" i="18"/>
  <c r="F1905" i="18" s="1"/>
  <c r="G1905" i="18" s="1"/>
  <c r="D1858" i="18"/>
  <c r="D1899" i="18"/>
  <c r="F1899" i="18" s="1"/>
  <c r="G1899" i="18" s="1"/>
  <c r="D1061" i="18"/>
  <c r="F1061" i="18" s="1"/>
  <c r="D1725" i="18"/>
  <c r="D1031" i="18"/>
  <c r="F1031" i="18" s="1"/>
  <c r="D1289" i="18"/>
  <c r="F1289" i="18" s="1"/>
  <c r="D1853" i="18"/>
  <c r="D1580" i="18"/>
  <c r="F1580" i="18" s="1"/>
  <c r="G1580" i="18" s="1"/>
  <c r="D1396" i="18"/>
  <c r="F1396" i="18" s="1"/>
  <c r="D954" i="18"/>
  <c r="F954" i="18" s="1"/>
  <c r="D1849" i="18"/>
  <c r="D1546" i="18"/>
  <c r="F1546" i="18" s="1"/>
  <c r="D937" i="18"/>
  <c r="F937" i="18" s="1"/>
  <c r="D1544" i="18"/>
  <c r="F1544" i="18" s="1"/>
  <c r="D869" i="18"/>
  <c r="F869" i="18" s="1"/>
  <c r="D987" i="18"/>
  <c r="F987" i="18" s="1"/>
  <c r="D760" i="18"/>
  <c r="F760" i="18" s="1"/>
  <c r="D1806" i="18"/>
  <c r="D695" i="18"/>
  <c r="D1793" i="18"/>
  <c r="D952" i="18"/>
  <c r="F952" i="18" s="1"/>
  <c r="D953" i="18"/>
  <c r="F953" i="18" s="1"/>
  <c r="D1342" i="18"/>
  <c r="F1342" i="18" s="1"/>
  <c r="D1131" i="18"/>
  <c r="F1131" i="18" s="1"/>
  <c r="D1132" i="18"/>
  <c r="D920" i="18"/>
  <c r="F920" i="18" s="1"/>
  <c r="D1047" i="18"/>
  <c r="F1047" i="18" s="1"/>
  <c r="D919" i="18"/>
  <c r="F919" i="18" s="1"/>
  <c r="D1553" i="18"/>
  <c r="F1553" i="18" s="1"/>
  <c r="D1278" i="18"/>
  <c r="F1278" i="18" s="1"/>
  <c r="D896" i="18"/>
  <c r="F896" i="18" s="1"/>
  <c r="D897" i="18"/>
  <c r="F897" i="18" s="1"/>
  <c r="D858" i="18"/>
  <c r="D1229" i="18"/>
  <c r="F1229" i="18" s="1"/>
  <c r="D857" i="18"/>
  <c r="F857" i="18" s="1"/>
  <c r="D1231" i="18"/>
  <c r="F1231" i="18" s="1"/>
  <c r="D1232" i="18"/>
  <c r="F1232" i="18" s="1"/>
  <c r="D1581" i="18"/>
  <c r="F1581" i="18" s="1"/>
  <c r="G1581" i="18" s="1"/>
  <c r="D311" i="18"/>
  <c r="F311" i="18" s="1"/>
  <c r="D722" i="18"/>
  <c r="F722" i="18" s="1"/>
  <c r="D723" i="18"/>
  <c r="F723" i="18" s="1"/>
  <c r="D556" i="18"/>
  <c r="F556" i="18" s="1"/>
  <c r="D1779" i="18"/>
  <c r="D462" i="18"/>
  <c r="F462" i="18" s="1"/>
  <c r="D461" i="18"/>
  <c r="F461" i="18" s="1"/>
  <c r="D415" i="18"/>
  <c r="D416" i="18"/>
  <c r="F416" i="18" s="1"/>
  <c r="D974" i="18"/>
  <c r="F974" i="18" s="1"/>
  <c r="D975" i="18"/>
  <c r="F975" i="18" s="1"/>
  <c r="D976" i="18"/>
  <c r="F976" i="18" s="1"/>
  <c r="D1368" i="18"/>
  <c r="F1368" i="18" s="1"/>
  <c r="G1368" i="18" s="1"/>
  <c r="D1153" i="18"/>
  <c r="F1153" i="18" s="1"/>
  <c r="D1369" i="18"/>
  <c r="F1369" i="18" s="1"/>
  <c r="G1369" i="18" s="1"/>
  <c r="D1154" i="18"/>
  <c r="D1679" i="18"/>
  <c r="F1679" i="18" s="1"/>
  <c r="G1679" i="18" s="1"/>
  <c r="D1587" i="18"/>
  <c r="F1587" i="18" s="1"/>
  <c r="G1587" i="18" s="1"/>
  <c r="D1661" i="18"/>
  <c r="F1661" i="18" s="1"/>
  <c r="G1661" i="18" s="1"/>
  <c r="D1918" i="18"/>
  <c r="F1918" i="18" s="1"/>
  <c r="G1918" i="18" s="1"/>
  <c r="D1549" i="18"/>
  <c r="F1549" i="18" s="1"/>
  <c r="D1201" i="18"/>
  <c r="F1201" i="18" s="1"/>
  <c r="D831" i="18"/>
  <c r="D832" i="18"/>
  <c r="F832" i="18" s="1"/>
  <c r="D833" i="18"/>
  <c r="F833" i="18" s="1"/>
  <c r="D1665" i="18"/>
  <c r="F1665" i="18" s="1"/>
  <c r="G1665" i="18" s="1"/>
  <c r="D1698" i="18"/>
  <c r="D1202" i="18"/>
  <c r="F1202" i="18" s="1"/>
  <c r="D1473" i="18"/>
  <c r="F1473" i="18" s="1"/>
  <c r="D298" i="18"/>
  <c r="F298" i="18" s="1"/>
  <c r="D720" i="18"/>
  <c r="F720" i="18" s="1"/>
  <c r="D1579" i="18"/>
  <c r="F1579" i="18" s="1"/>
  <c r="D268" i="18"/>
  <c r="F268" i="18" s="1"/>
  <c r="D582" i="18"/>
  <c r="F582" i="18" s="1"/>
  <c r="D458" i="18"/>
  <c r="F458" i="18" s="1"/>
  <c r="D238" i="18"/>
  <c r="F238" i="18" s="1"/>
  <c r="D812" i="18"/>
  <c r="D1189" i="18"/>
  <c r="F1189" i="18" s="1"/>
  <c r="D324" i="18"/>
  <c r="F324" i="18" s="1"/>
  <c r="D1190" i="18"/>
  <c r="D1377" i="18"/>
  <c r="F1377" i="18" s="1"/>
  <c r="D1188" i="18"/>
  <c r="F1188" i="18" s="1"/>
  <c r="D1815" i="18"/>
  <c r="D813" i="18"/>
  <c r="F813" i="18" s="1"/>
  <c r="D150" i="18"/>
  <c r="F150" i="18" s="1"/>
  <c r="D446" i="18"/>
  <c r="F446" i="18" s="1"/>
  <c r="D1704" i="18"/>
  <c r="D214" i="18"/>
  <c r="F214" i="18" s="1"/>
  <c r="D213" i="18"/>
  <c r="D1622" i="18"/>
  <c r="F1622" i="18" s="1"/>
  <c r="D313" i="18"/>
  <c r="D780" i="18"/>
  <c r="F780" i="18" s="1"/>
  <c r="D781" i="18"/>
  <c r="F781" i="18" s="1"/>
  <c r="D782" i="18"/>
  <c r="F782" i="18" s="1"/>
  <c r="D1739" i="18"/>
  <c r="D1562" i="18"/>
  <c r="F1562" i="18" s="1"/>
  <c r="D1651" i="18"/>
  <c r="F1651" i="18" s="1"/>
  <c r="D1572" i="18"/>
  <c r="F1572" i="18" s="1"/>
  <c r="D204" i="18"/>
  <c r="F204" i="18" s="1"/>
  <c r="D205" i="18"/>
  <c r="D103" i="18"/>
  <c r="F103" i="18" s="1"/>
  <c r="D815" i="18"/>
  <c r="F815" i="18" s="1"/>
  <c r="D816" i="18"/>
  <c r="F816" i="18" s="1"/>
  <c r="D1591" i="18"/>
  <c r="F1591" i="18" s="1"/>
  <c r="G1591" i="18" s="1"/>
  <c r="D362" i="18"/>
  <c r="F362" i="18" s="1"/>
  <c r="D970" i="18"/>
  <c r="D972" i="18"/>
  <c r="F972" i="18" s="1"/>
  <c r="D1365" i="18"/>
  <c r="F1365" i="18" s="1"/>
  <c r="G1365" i="18" s="1"/>
  <c r="D1367" i="18"/>
  <c r="F1367" i="18" s="1"/>
  <c r="G1367" i="18" s="1"/>
  <c r="D1152" i="18"/>
  <c r="F1152" i="18" s="1"/>
  <c r="D968" i="18"/>
  <c r="F968" i="18" s="1"/>
  <c r="D1097" i="18"/>
  <c r="F1097" i="18" s="1"/>
  <c r="D969" i="18"/>
  <c r="F969" i="18" s="1"/>
  <c r="D1098" i="18"/>
  <c r="F1098" i="18" s="1"/>
  <c r="D971" i="18"/>
  <c r="D1099" i="18"/>
  <c r="F1099" i="18" s="1"/>
  <c r="D1903" i="18"/>
  <c r="F1903" i="18" s="1"/>
  <c r="G1903" i="18" s="1"/>
  <c r="D1540" i="18"/>
  <c r="F1540" i="18" s="1"/>
  <c r="D1691" i="18"/>
  <c r="D973" i="18"/>
  <c r="F973" i="18" s="1"/>
  <c r="D1660" i="18"/>
  <c r="F1660" i="18" s="1"/>
  <c r="G1660" i="18" s="1"/>
  <c r="D1678" i="18"/>
  <c r="F1678" i="18" s="1"/>
  <c r="G1678" i="18" s="1"/>
  <c r="D248" i="18"/>
  <c r="D249" i="18"/>
  <c r="F249" i="18" s="1"/>
  <c r="D498" i="18"/>
  <c r="F498" i="18" s="1"/>
  <c r="D1518" i="18"/>
  <c r="F1518" i="18" s="1"/>
  <c r="D1615" i="18"/>
  <c r="F1615" i="18" s="1"/>
  <c r="D1717" i="18"/>
  <c r="D240" i="18"/>
  <c r="F240" i="18" s="1"/>
  <c r="D473" i="18"/>
  <c r="F473" i="18" s="1"/>
  <c r="D115" i="18"/>
  <c r="F115" i="18" s="1"/>
  <c r="D471" i="18"/>
  <c r="F471" i="18" s="1"/>
  <c r="D1461" i="18"/>
  <c r="F1461" i="18" s="1"/>
  <c r="D1517" i="18"/>
  <c r="F1517" i="18" s="1"/>
  <c r="D1628" i="18"/>
  <c r="F1628" i="18" s="1"/>
  <c r="D1556" i="18"/>
  <c r="F1556" i="18" s="1"/>
  <c r="D255" i="18"/>
  <c r="F255" i="18" s="1"/>
  <c r="D256" i="18"/>
  <c r="D544" i="18"/>
  <c r="F544" i="18" s="1"/>
  <c r="D257" i="18"/>
  <c r="F257" i="18" s="1"/>
  <c r="D163" i="18"/>
  <c r="F163" i="18" s="1"/>
  <c r="D542" i="18"/>
  <c r="F542" i="18" s="1"/>
  <c r="D543" i="18"/>
  <c r="F543" i="18" s="1"/>
  <c r="D541" i="18"/>
  <c r="F541" i="18" s="1"/>
  <c r="D1166" i="18"/>
  <c r="F1166" i="18" s="1"/>
  <c r="D1735" i="18"/>
  <c r="D1882" i="18"/>
  <c r="F1882" i="18" s="1"/>
  <c r="D1635" i="18"/>
  <c r="F1635" i="18" s="1"/>
  <c r="D680" i="18"/>
  <c r="F680" i="18" s="1"/>
  <c r="D33" i="18"/>
  <c r="F33" i="18" s="1"/>
  <c r="D291" i="18"/>
  <c r="F291" i="18" s="1"/>
  <c r="D679" i="18"/>
  <c r="F679" i="18" s="1"/>
  <c r="D681" i="18"/>
  <c r="F681" i="18" s="1"/>
  <c r="D280" i="18"/>
  <c r="F280" i="18" s="1"/>
  <c r="D281" i="18"/>
  <c r="F281" i="18" s="1"/>
  <c r="D282" i="18"/>
  <c r="F282" i="18" s="1"/>
  <c r="D283" i="18"/>
  <c r="F283" i="18" s="1"/>
  <c r="D20" i="18"/>
  <c r="F20" i="18" s="1"/>
  <c r="D11" i="18"/>
  <c r="F11" i="18" s="1"/>
  <c r="D579" i="18"/>
  <c r="F579" i="18" s="1"/>
  <c r="D45" i="18"/>
  <c r="F45" i="18" s="1"/>
  <c r="D580" i="18"/>
  <c r="F580" i="18" s="1"/>
  <c r="D581" i="18"/>
  <c r="F581" i="18" s="1"/>
  <c r="D1525" i="18"/>
  <c r="F1525" i="18" s="1"/>
  <c r="D1606" i="18"/>
  <c r="F1606" i="18" s="1"/>
  <c r="D1639" i="18"/>
  <c r="F1639" i="18" s="1"/>
  <c r="D1785" i="18"/>
  <c r="D95" i="18"/>
  <c r="F95" i="18" s="1"/>
  <c r="D32" i="18"/>
  <c r="F32" i="18" s="1"/>
  <c r="D656" i="18"/>
  <c r="D180" i="18"/>
  <c r="F180" i="18" s="1"/>
  <c r="D655" i="18"/>
  <c r="F655" i="18" s="1"/>
  <c r="D657" i="18"/>
  <c r="F657" i="18" s="1"/>
  <c r="D660" i="18"/>
  <c r="F660" i="18" s="1"/>
  <c r="D658" i="18"/>
  <c r="F658" i="18" s="1"/>
  <c r="D659" i="18"/>
  <c r="F659" i="18" s="1"/>
  <c r="D483" i="20"/>
  <c r="D1919" i="18"/>
  <c r="F1919" i="18" s="1"/>
  <c r="G1919" i="18" s="1"/>
  <c r="D1168" i="18"/>
  <c r="F1168" i="18" s="1"/>
  <c r="D1472" i="18"/>
  <c r="F1472" i="18" s="1"/>
  <c r="D1805" i="18"/>
  <c r="D1106" i="18"/>
  <c r="F1106" i="18" s="1"/>
  <c r="D1588" i="18"/>
  <c r="F1588" i="18" s="1"/>
  <c r="G1588" i="18" s="1"/>
  <c r="D442" i="20"/>
  <c r="D1067" i="18"/>
  <c r="F1067" i="18" s="1"/>
  <c r="D935" i="18"/>
  <c r="D1063" i="18"/>
  <c r="F1063" i="18" s="1"/>
  <c r="D1323" i="18"/>
  <c r="F1323" i="18" s="1"/>
  <c r="D1855" i="18"/>
  <c r="D1310" i="18"/>
  <c r="F1310" i="18" s="1"/>
  <c r="D917" i="18"/>
  <c r="D1672" i="18"/>
  <c r="F1672" i="18" s="1"/>
  <c r="G1672" i="18" s="1"/>
  <c r="D1295" i="18"/>
  <c r="F1295" i="18" s="1"/>
  <c r="D1296" i="18"/>
  <c r="D904" i="18"/>
  <c r="F904" i="18" s="1"/>
  <c r="D1416" i="18"/>
  <c r="F1416" i="18" s="1"/>
  <c r="D1828" i="18"/>
  <c r="D890" i="18"/>
  <c r="F890" i="18" s="1"/>
  <c r="D1020" i="18"/>
  <c r="F1020" i="18" s="1"/>
  <c r="D1408" i="18"/>
  <c r="F1408" i="18" s="1"/>
  <c r="G1408" i="18" s="1"/>
  <c r="D1223" i="18"/>
  <c r="F1223" i="18" s="1"/>
  <c r="D1224" i="18"/>
  <c r="F1224" i="18" s="1"/>
  <c r="D853" i="18"/>
  <c r="F853" i="18" s="1"/>
  <c r="D1868" i="18"/>
  <c r="F1868" i="18" s="1"/>
  <c r="G1868" i="18" s="1"/>
  <c r="D783" i="18"/>
  <c r="F783" i="18" s="1"/>
  <c r="D1563" i="18"/>
  <c r="F1563" i="18" s="1"/>
  <c r="D725" i="18"/>
  <c r="F725" i="18" s="1"/>
  <c r="D1797" i="18"/>
  <c r="D1721" i="18"/>
  <c r="D502" i="18"/>
  <c r="F502" i="18" s="1"/>
  <c r="D1492" i="18"/>
  <c r="F1492" i="18" s="1"/>
  <c r="D1164" i="18"/>
  <c r="F1164" i="18" s="1"/>
  <c r="D1333" i="18"/>
  <c r="F1333" i="18" s="1"/>
  <c r="D944" i="18"/>
  <c r="F944" i="18" s="1"/>
  <c r="D945" i="18"/>
  <c r="F945" i="18" s="1"/>
  <c r="D1072" i="18"/>
  <c r="F1072" i="18" s="1"/>
  <c r="D906" i="18"/>
  <c r="D1042" i="18"/>
  <c r="F1042" i="18" s="1"/>
  <c r="D1040" i="18"/>
  <c r="F1040" i="18" s="1"/>
  <c r="D1041" i="18"/>
  <c r="F1041" i="18" s="1"/>
  <c r="D907" i="18"/>
  <c r="F907" i="18" s="1"/>
  <c r="D1043" i="18"/>
  <c r="F1043" i="18" s="1"/>
  <c r="D1829" i="18"/>
  <c r="D323" i="18"/>
  <c r="F323" i="18" s="1"/>
  <c r="D1185" i="18"/>
  <c r="F1185" i="18" s="1"/>
  <c r="D1401" i="18"/>
  <c r="F1401" i="18" s="1"/>
  <c r="D1186" i="18"/>
  <c r="F1186" i="18" s="1"/>
  <c r="D1187" i="18"/>
  <c r="F1187" i="18" s="1"/>
  <c r="D755" i="18"/>
  <c r="F755" i="18" s="1"/>
  <c r="D756" i="18"/>
  <c r="F756" i="18" s="1"/>
  <c r="D711" i="18"/>
  <c r="F711" i="18" s="1"/>
  <c r="D710" i="18"/>
  <c r="F710" i="18" s="1"/>
  <c r="D504" i="18"/>
  <c r="F504" i="18" s="1"/>
  <c r="D505" i="18"/>
  <c r="F505" i="18" s="1"/>
  <c r="D1557" i="18"/>
  <c r="F1557" i="18" s="1"/>
  <c r="D1631" i="18"/>
  <c r="F1631" i="18" s="1"/>
  <c r="D451" i="18"/>
  <c r="F451" i="18" s="1"/>
  <c r="D452" i="18"/>
  <c r="F452" i="18" s="1"/>
  <c r="D1765" i="18"/>
  <c r="D206" i="18"/>
  <c r="F206" i="18" s="1"/>
  <c r="D1334" i="18"/>
  <c r="F1334" i="18" s="1"/>
  <c r="D1382" i="18"/>
  <c r="F1382" i="18" s="1"/>
  <c r="G1382" i="18" s="1"/>
  <c r="D1335" i="18"/>
  <c r="F1335" i="18" s="1"/>
  <c r="G1335" i="18" s="1"/>
  <c r="D317" i="18"/>
  <c r="D1541" i="18"/>
  <c r="F1541" i="18" s="1"/>
  <c r="D793" i="18"/>
  <c r="F793" i="18" s="1"/>
  <c r="D297" i="18"/>
  <c r="D716" i="18"/>
  <c r="F716" i="18" s="1"/>
  <c r="D552" i="18"/>
  <c r="F552" i="18" s="1"/>
  <c r="D553" i="18"/>
  <c r="F553" i="18" s="1"/>
  <c r="D554" i="18"/>
  <c r="F554" i="18" s="1"/>
  <c r="D1736" i="18"/>
  <c r="D1522" i="18"/>
  <c r="F1522" i="18" s="1"/>
  <c r="D316" i="18"/>
  <c r="F316" i="18" s="1"/>
  <c r="D791" i="18"/>
  <c r="F791" i="18" s="1"/>
  <c r="D792" i="18"/>
  <c r="D1653" i="18"/>
  <c r="F1653" i="18" s="1"/>
  <c r="D442" i="18"/>
  <c r="F442" i="18" s="1"/>
  <c r="D148" i="18"/>
  <c r="F148" i="18" s="1"/>
  <c r="D363" i="18"/>
  <c r="F363" i="18" s="1"/>
  <c r="D1101" i="18"/>
  <c r="F1101" i="18" s="1"/>
  <c r="D1157" i="18"/>
  <c r="F1157" i="18" s="1"/>
  <c r="D1469" i="18"/>
  <c r="F1469" i="18" s="1"/>
  <c r="D1102" i="18"/>
  <c r="F1102" i="18" s="1"/>
  <c r="D1158" i="18"/>
  <c r="F1158" i="18" s="1"/>
  <c r="D1574" i="18"/>
  <c r="F1574" i="18" s="1"/>
  <c r="G1574" i="18" s="1"/>
  <c r="D1103" i="18"/>
  <c r="F1103" i="18" s="1"/>
  <c r="D977" i="18"/>
  <c r="F977" i="18" s="1"/>
  <c r="D1104" i="18"/>
  <c r="D1105" i="18"/>
  <c r="F1105" i="18" s="1"/>
  <c r="D1155" i="18"/>
  <c r="F1155" i="18" s="1"/>
  <c r="D1567" i="18"/>
  <c r="F1567" i="18" s="1"/>
  <c r="G1567" i="18" s="1"/>
  <c r="D1568" i="18"/>
  <c r="F1568" i="18" s="1"/>
  <c r="G1568" i="18" s="1"/>
  <c r="D1680" i="18"/>
  <c r="F1680" i="18" s="1"/>
  <c r="G1680" i="18" s="1"/>
  <c r="D1906" i="18"/>
  <c r="F1906" i="18" s="1"/>
  <c r="G1906" i="18" s="1"/>
  <c r="D1156" i="18"/>
  <c r="F1156" i="18" s="1"/>
  <c r="D1100" i="18"/>
  <c r="F1100" i="18" s="1"/>
  <c r="D1670" i="18"/>
  <c r="F1670" i="18" s="1"/>
  <c r="G1670" i="18" s="1"/>
  <c r="D1861" i="18"/>
  <c r="F1861" i="18" s="1"/>
  <c r="D1911" i="18"/>
  <c r="F1911" i="18" s="1"/>
  <c r="G1911" i="18" s="1"/>
  <c r="D528" i="18"/>
  <c r="F528" i="18" s="1"/>
  <c r="D161" i="18"/>
  <c r="F161" i="18" s="1"/>
  <c r="D527" i="18"/>
  <c r="F527" i="18" s="1"/>
  <c r="D1733" i="18"/>
  <c r="D1484" i="18"/>
  <c r="F1484" i="18" s="1"/>
  <c r="D331" i="18"/>
  <c r="F331" i="18" s="1"/>
  <c r="D190" i="18"/>
  <c r="F190" i="18" s="1"/>
  <c r="D1207" i="18"/>
  <c r="F1207" i="18" s="1"/>
  <c r="D1208" i="18"/>
  <c r="F1208" i="18" s="1"/>
  <c r="D843" i="18"/>
  <c r="F843" i="18" s="1"/>
  <c r="D1464" i="18"/>
  <c r="F1464" i="18" s="1"/>
  <c r="D265" i="18"/>
  <c r="F265" i="18" s="1"/>
  <c r="D573" i="18"/>
  <c r="F573" i="18" s="1"/>
  <c r="D574" i="18"/>
  <c r="F574" i="18" s="1"/>
  <c r="D1710" i="18"/>
  <c r="D168" i="18"/>
  <c r="F168" i="18" s="1"/>
  <c r="D270" i="18"/>
  <c r="F270" i="18" s="1"/>
  <c r="D589" i="18"/>
  <c r="F589" i="18" s="1"/>
  <c r="D590" i="18"/>
  <c r="F590" i="18" s="1"/>
  <c r="D591" i="18"/>
  <c r="F591" i="18" s="1"/>
  <c r="D1526" i="18"/>
  <c r="F1526" i="18" s="1"/>
  <c r="D1559" i="18"/>
  <c r="F1559" i="18" s="1"/>
  <c r="D145" i="18"/>
  <c r="F145" i="18" s="1"/>
  <c r="D417" i="18"/>
  <c r="D226" i="18"/>
  <c r="F226" i="18" s="1"/>
  <c r="D418" i="18"/>
  <c r="F418" i="18" s="1"/>
  <c r="D227" i="18"/>
  <c r="F227" i="18" s="1"/>
  <c r="D1757" i="18"/>
  <c r="D1460" i="18"/>
  <c r="F1460" i="18" s="1"/>
  <c r="D1514" i="18"/>
  <c r="F1514" i="18" s="1"/>
  <c r="D335" i="18"/>
  <c r="D336" i="18"/>
  <c r="F336" i="18" s="1"/>
  <c r="D195" i="18"/>
  <c r="F195" i="18" s="1"/>
  <c r="D866" i="18"/>
  <c r="F866" i="18" s="1"/>
  <c r="D986" i="18"/>
  <c r="D867" i="18"/>
  <c r="F867" i="18" s="1"/>
  <c r="D1237" i="18"/>
  <c r="F1237" i="18" s="1"/>
  <c r="D1238" i="18"/>
  <c r="F1238" i="18" s="1"/>
  <c r="D864" i="18"/>
  <c r="F864" i="18" s="1"/>
  <c r="D1538" i="18"/>
  <c r="F1538" i="18" s="1"/>
  <c r="G1538" i="18" s="1"/>
  <c r="D865" i="18"/>
  <c r="F865" i="18" s="1"/>
  <c r="D1842" i="18"/>
  <c r="D187" i="18"/>
  <c r="F187" i="18" s="1"/>
  <c r="D302" i="18"/>
  <c r="F302" i="18" s="1"/>
  <c r="D744" i="18"/>
  <c r="F744" i="18" s="1"/>
  <c r="D740" i="18"/>
  <c r="F740" i="18" s="1"/>
  <c r="D101" i="18"/>
  <c r="F101" i="18" s="1"/>
  <c r="D1478" i="18"/>
  <c r="F1478" i="18" s="1"/>
  <c r="D741" i="18"/>
  <c r="F741" i="18" s="1"/>
  <c r="D742" i="18"/>
  <c r="F742" i="18" s="1"/>
  <c r="D743" i="18"/>
  <c r="F743" i="18" s="1"/>
  <c r="D1616" i="18"/>
  <c r="F1616" i="18" s="1"/>
  <c r="D1685" i="18"/>
  <c r="D1506" i="18"/>
  <c r="F1506" i="18" s="1"/>
  <c r="D338" i="18"/>
  <c r="F338" i="18" s="1"/>
  <c r="D339" i="18"/>
  <c r="F339" i="18" s="1"/>
  <c r="D988" i="18"/>
  <c r="F988" i="18" s="1"/>
  <c r="D197" i="18"/>
  <c r="F197" i="18" s="1"/>
  <c r="D68" i="18"/>
  <c r="F68" i="18" s="1"/>
  <c r="D1118" i="18"/>
  <c r="F1118" i="18" s="1"/>
  <c r="D1502" i="18"/>
  <c r="F1502" i="18" s="1"/>
  <c r="D870" i="18"/>
  <c r="F870" i="18" s="1"/>
  <c r="D871" i="18"/>
  <c r="F871" i="18" s="1"/>
  <c r="D989" i="18"/>
  <c r="F989" i="18" s="1"/>
  <c r="D872" i="18"/>
  <c r="F872" i="18" s="1"/>
  <c r="D990" i="18"/>
  <c r="F990" i="18" s="1"/>
  <c r="D196" i="18"/>
  <c r="F196" i="18" s="1"/>
  <c r="D873" i="18"/>
  <c r="D991" i="18"/>
  <c r="F991" i="18" s="1"/>
  <c r="D992" i="18"/>
  <c r="F992" i="18" s="1"/>
  <c r="D1243" i="18"/>
  <c r="F1243" i="18" s="1"/>
  <c r="D1744" i="18"/>
  <c r="D1872" i="18"/>
  <c r="F1872" i="18" s="1"/>
  <c r="G1872" i="18" s="1"/>
  <c r="D1242" i="18"/>
  <c r="F1242" i="18" s="1"/>
  <c r="D1244" i="18"/>
  <c r="F1244" i="18" s="1"/>
  <c r="D10" i="18"/>
  <c r="F10" i="18" s="1"/>
  <c r="D267" i="18"/>
  <c r="F267" i="18" s="1"/>
  <c r="D578" i="18"/>
  <c r="F578" i="18" s="1"/>
  <c r="D55" i="18"/>
  <c r="F55" i="18" s="1"/>
  <c r="D16" i="18"/>
  <c r="F16" i="18" s="1"/>
  <c r="D128" i="18"/>
  <c r="F128" i="18" s="1"/>
  <c r="D670" i="18"/>
  <c r="F670" i="18" s="1"/>
  <c r="D37" i="18"/>
  <c r="F37" i="18" s="1"/>
  <c r="D669" i="18"/>
  <c r="F669" i="18" s="1"/>
  <c r="D63" i="18"/>
  <c r="F63" i="18" s="1"/>
  <c r="D616" i="18"/>
  <c r="F616" i="18" s="1"/>
  <c r="D624" i="18"/>
  <c r="F624" i="18" s="1"/>
  <c r="D632" i="18"/>
  <c r="F632" i="18" s="1"/>
  <c r="D25" i="18"/>
  <c r="D273" i="18"/>
  <c r="F273" i="18" s="1"/>
  <c r="D274" i="18"/>
  <c r="F274" i="18" s="1"/>
  <c r="D75" i="18"/>
  <c r="F75" i="18" s="1"/>
  <c r="D275" i="18"/>
  <c r="F275" i="18" s="1"/>
  <c r="D46" i="18"/>
  <c r="F46" i="18" s="1"/>
  <c r="D94" i="18"/>
  <c r="F94" i="18" s="1"/>
  <c r="D126" i="18"/>
  <c r="F126" i="18" s="1"/>
  <c r="D76" i="18"/>
  <c r="F76" i="18" s="1"/>
  <c r="D615" i="18"/>
  <c r="D625" i="18"/>
  <c r="F625" i="18" s="1"/>
  <c r="D634" i="18"/>
  <c r="F634" i="18" s="1"/>
  <c r="D77" i="18"/>
  <c r="F77" i="18" s="1"/>
  <c r="D173" i="18"/>
  <c r="F173" i="18" s="1"/>
  <c r="D617" i="18"/>
  <c r="F617" i="18" s="1"/>
  <c r="D626" i="18"/>
  <c r="F626" i="18" s="1"/>
  <c r="D635" i="18"/>
  <c r="F635" i="18" s="1"/>
  <c r="D276" i="18"/>
  <c r="F276" i="18" s="1"/>
  <c r="D618" i="18"/>
  <c r="F618" i="18" s="1"/>
  <c r="D627" i="18"/>
  <c r="F627" i="18" s="1"/>
  <c r="D636" i="18"/>
  <c r="F636" i="18" s="1"/>
  <c r="D277" i="18"/>
  <c r="F277" i="18" s="1"/>
  <c r="D619" i="18"/>
  <c r="F619" i="18" s="1"/>
  <c r="D628" i="18"/>
  <c r="F628" i="18" s="1"/>
  <c r="D637" i="18"/>
  <c r="F637" i="18" s="1"/>
  <c r="D28" i="18"/>
  <c r="F28" i="18" s="1"/>
  <c r="D620" i="18"/>
  <c r="F620" i="18" s="1"/>
  <c r="D629" i="18"/>
  <c r="F629" i="18" s="1"/>
  <c r="D638" i="18"/>
  <c r="F638" i="18" s="1"/>
  <c r="D93" i="18"/>
  <c r="F93" i="18" s="1"/>
  <c r="D614" i="18"/>
  <c r="D623" i="18"/>
  <c r="F623" i="18" s="1"/>
  <c r="D633" i="18"/>
  <c r="F633" i="18" s="1"/>
  <c r="D36" i="18"/>
  <c r="F36" i="18" s="1"/>
  <c r="D630" i="18"/>
  <c r="F630" i="18" s="1"/>
  <c r="D1477" i="18"/>
  <c r="F1477" i="18" s="1"/>
  <c r="D631" i="18"/>
  <c r="F631" i="18" s="1"/>
  <c r="D1590" i="18"/>
  <c r="F1590" i="18" s="1"/>
  <c r="D612" i="18"/>
  <c r="F612" i="18" s="1"/>
  <c r="D1113" i="18"/>
  <c r="F1113" i="18" s="1"/>
  <c r="D613" i="18"/>
  <c r="F613" i="18" s="1"/>
  <c r="D621" i="18"/>
  <c r="D1547" i="18"/>
  <c r="F1547" i="18" s="1"/>
  <c r="D1584" i="18"/>
  <c r="F1584" i="18" s="1"/>
  <c r="D1871" i="18"/>
  <c r="F1871" i="18" s="1"/>
  <c r="D1620" i="18"/>
  <c r="F1620" i="18" s="1"/>
  <c r="D1912" i="18"/>
  <c r="F1912" i="18" s="1"/>
  <c r="D1706" i="18"/>
  <c r="D1859" i="18"/>
  <c r="F1859" i="18" s="1"/>
  <c r="D1907" i="18"/>
  <c r="F1907" i="18" s="1"/>
  <c r="D1457" i="18"/>
  <c r="F1457" i="18" s="1"/>
  <c r="D1573" i="18"/>
  <c r="F1573" i="18" s="1"/>
  <c r="D622" i="18"/>
  <c r="F622" i="18" s="1"/>
  <c r="D1575" i="18"/>
  <c r="F1575" i="18" s="1"/>
  <c r="D1600" i="18"/>
  <c r="F1600" i="18" s="1"/>
  <c r="D1878" i="18"/>
  <c r="F1878" i="18" s="1"/>
  <c r="D1870" i="18"/>
  <c r="F1870" i="18" s="1"/>
  <c r="G1870" i="18" s="1"/>
  <c r="D477" i="20"/>
  <c r="D1347" i="18"/>
  <c r="D1833" i="18"/>
  <c r="D946" i="18"/>
  <c r="F946" i="18" s="1"/>
  <c r="D1856" i="18"/>
  <c r="D934" i="18"/>
  <c r="F934" i="18" s="1"/>
  <c r="D1420" i="18"/>
  <c r="F1420" i="18" s="1"/>
  <c r="D806" i="18"/>
  <c r="F806" i="18" s="1"/>
  <c r="D1180" i="18"/>
  <c r="F1180" i="18" s="1"/>
  <c r="D689" i="18"/>
  <c r="D1791" i="18"/>
  <c r="D1883" i="18"/>
  <c r="F1883" i="18" s="1"/>
  <c r="D1860" i="18"/>
  <c r="F1860" i="18" s="1"/>
  <c r="D1645" i="18"/>
  <c r="F1645" i="18" s="1"/>
  <c r="D569" i="18"/>
  <c r="F569" i="18" s="1"/>
  <c r="D1565" i="18"/>
  <c r="F1565" i="18" s="1"/>
  <c r="G1565" i="18" s="1"/>
  <c r="D1782" i="18"/>
  <c r="D457" i="18"/>
  <c r="D1767" i="18"/>
  <c r="D1058" i="18"/>
  <c r="F1058" i="18" s="1"/>
  <c r="D932" i="18"/>
  <c r="F932" i="18" s="1"/>
  <c r="D933" i="18"/>
  <c r="F933" i="18" s="1"/>
  <c r="D1059" i="18"/>
  <c r="F1059" i="18" s="1"/>
  <c r="D892" i="18"/>
  <c r="F892" i="18" s="1"/>
  <c r="D891" i="18"/>
  <c r="F891" i="18" s="1"/>
  <c r="D322" i="18"/>
  <c r="F322" i="18" s="1"/>
  <c r="D1117" i="18"/>
  <c r="F1117" i="18" s="1"/>
  <c r="D1400" i="18"/>
  <c r="F1400" i="18" s="1"/>
  <c r="D697" i="18"/>
  <c r="D698" i="18"/>
  <c r="F698" i="18" s="1"/>
  <c r="D1646" i="18"/>
  <c r="F1646" i="18" s="1"/>
  <c r="D487" i="18"/>
  <c r="F487" i="18" s="1"/>
  <c r="D232" i="18"/>
  <c r="F232" i="18" s="1"/>
  <c r="D1729" i="18"/>
  <c r="D220" i="18"/>
  <c r="F220" i="18" s="1"/>
  <c r="D1756" i="18"/>
  <c r="D353" i="18"/>
  <c r="F353" i="18" s="1"/>
  <c r="D1327" i="18"/>
  <c r="F1327" i="18" s="1"/>
  <c r="D1120" i="18"/>
  <c r="D1328" i="18"/>
  <c r="F1328" i="18" s="1"/>
  <c r="D941" i="18"/>
  <c r="F941" i="18" s="1"/>
  <c r="D1898" i="18"/>
  <c r="F1898" i="18" s="1"/>
  <c r="G1898" i="18" s="1"/>
  <c r="D254" i="18"/>
  <c r="F254" i="18" s="1"/>
  <c r="D540" i="18"/>
  <c r="F540" i="18" s="1"/>
  <c r="D1521" i="18"/>
  <c r="F1521" i="18" s="1"/>
  <c r="D1778" i="18"/>
  <c r="D383" i="18"/>
  <c r="F383" i="18" s="1"/>
  <c r="D216" i="18"/>
  <c r="F216" i="18" s="1"/>
  <c r="D1703" i="18"/>
  <c r="D786" i="18"/>
  <c r="F786" i="18" s="1"/>
  <c r="D787" i="18"/>
  <c r="F787" i="18" s="1"/>
  <c r="D788" i="18"/>
  <c r="F788" i="18" s="1"/>
  <c r="D1532" i="18"/>
  <c r="F1532" i="18" s="1"/>
  <c r="G1532" i="18" s="1"/>
  <c r="D785" i="18"/>
  <c r="F785" i="18" s="1"/>
  <c r="D1812" i="18"/>
  <c r="D1116" i="18"/>
  <c r="F1116" i="18" s="1"/>
  <c r="D424" i="18"/>
  <c r="F424" i="18" s="1"/>
  <c r="D425" i="18"/>
  <c r="F425" i="18" s="1"/>
  <c r="D426" i="18"/>
  <c r="F426" i="18" s="1"/>
  <c r="D427" i="18"/>
  <c r="F427" i="18" s="1"/>
  <c r="D1759" i="18"/>
  <c r="D354" i="18"/>
  <c r="F354" i="18" s="1"/>
  <c r="D355" i="18"/>
  <c r="F355" i="18" s="1"/>
  <c r="D985" i="18"/>
  <c r="F985" i="18" s="1"/>
  <c r="D1078" i="18"/>
  <c r="F1078" i="18" s="1"/>
  <c r="D1130" i="18"/>
  <c r="F1130" i="18" s="1"/>
  <c r="D951" i="18"/>
  <c r="F951" i="18" s="1"/>
  <c r="D1917" i="18"/>
  <c r="F1917" i="18" s="1"/>
  <c r="G1917" i="18" s="1"/>
  <c r="D481" i="18"/>
  <c r="F481" i="18" s="1"/>
  <c r="D117" i="18"/>
  <c r="F117" i="18" s="1"/>
  <c r="D1890" i="18"/>
  <c r="F1890" i="18" s="1"/>
  <c r="D1771" i="18"/>
  <c r="D1491" i="18"/>
  <c r="F1491" i="18" s="1"/>
  <c r="D305" i="18"/>
  <c r="F305" i="18" s="1"/>
  <c r="D306" i="18"/>
  <c r="F306" i="18" s="1"/>
  <c r="D307" i="18"/>
  <c r="F307" i="18" s="1"/>
  <c r="D92" i="18"/>
  <c r="F92" i="18" s="1"/>
  <c r="D567" i="18"/>
  <c r="F567" i="18" s="1"/>
  <c r="D1720" i="18"/>
  <c r="D1891" i="18"/>
  <c r="F1891" i="18" s="1"/>
  <c r="D327" i="18"/>
  <c r="F327" i="18" s="1"/>
  <c r="D82" i="18"/>
  <c r="D818" i="18"/>
  <c r="F818" i="18" s="1"/>
  <c r="D819" i="18"/>
  <c r="D83" i="18"/>
  <c r="D834" i="18"/>
  <c r="F834" i="18" s="1"/>
  <c r="D836" i="18"/>
  <c r="F836" i="18" s="1"/>
  <c r="D835" i="18"/>
  <c r="F835" i="18" s="1"/>
  <c r="D1509" i="18"/>
  <c r="F1509" i="18" s="1"/>
  <c r="D837" i="18"/>
  <c r="F837" i="18" s="1"/>
  <c r="D838" i="18"/>
  <c r="F838" i="18" s="1"/>
  <c r="D1203" i="18"/>
  <c r="F1203" i="18" s="1"/>
  <c r="D1585" i="18"/>
  <c r="F1585" i="18" s="1"/>
  <c r="G1585" i="18" s="1"/>
  <c r="D1378" i="18"/>
  <c r="D1204" i="18"/>
  <c r="F1204" i="18" s="1"/>
  <c r="D1836" i="18"/>
  <c r="D1592" i="18"/>
  <c r="F1592" i="18" s="1"/>
  <c r="G1592" i="18" s="1"/>
  <c r="D1837" i="18"/>
  <c r="D73" i="18"/>
  <c r="F73" i="18" s="1"/>
  <c r="D52" i="18"/>
  <c r="F52" i="18" s="1"/>
  <c r="D572" i="18"/>
  <c r="F572" i="18" s="1"/>
  <c r="D1783" i="18"/>
  <c r="D1864" i="18"/>
  <c r="F1864" i="18" s="1"/>
  <c r="D191" i="18"/>
  <c r="F191" i="18" s="1"/>
  <c r="D106" i="18"/>
  <c r="F106" i="18" s="1"/>
  <c r="D67" i="18"/>
  <c r="D334" i="18"/>
  <c r="D333" i="18"/>
  <c r="F333" i="18" s="1"/>
  <c r="D850" i="18"/>
  <c r="F850" i="18" s="1"/>
  <c r="D1213" i="18"/>
  <c r="F1213" i="18" s="1"/>
  <c r="D847" i="18"/>
  <c r="F847" i="18" s="1"/>
  <c r="D1214" i="18"/>
  <c r="F1214" i="18" s="1"/>
  <c r="D848" i="18"/>
  <c r="F848" i="18" s="1"/>
  <c r="D1215" i="18"/>
  <c r="F1215" i="18" s="1"/>
  <c r="D849" i="18"/>
  <c r="F849" i="18" s="1"/>
  <c r="D1216" i="18"/>
  <c r="F1216" i="18" s="1"/>
  <c r="D1217" i="18"/>
  <c r="D1218" i="18"/>
  <c r="F1218" i="18" s="1"/>
  <c r="D1487" i="18"/>
  <c r="F1487" i="18" s="1"/>
  <c r="G1487" i="18" s="1"/>
  <c r="D1489" i="18"/>
  <c r="F1489" i="18" s="1"/>
  <c r="G1489" i="18" s="1"/>
  <c r="D1897" i="18"/>
  <c r="F1897" i="18" s="1"/>
  <c r="G1897" i="18" s="1"/>
  <c r="D1818" i="18"/>
  <c r="D263" i="18"/>
  <c r="F263" i="18" s="1"/>
  <c r="D14" i="18"/>
  <c r="F14" i="18" s="1"/>
  <c r="D570" i="18"/>
  <c r="D571" i="18"/>
  <c r="F571" i="18" s="1"/>
  <c r="D164" i="18"/>
  <c r="F164" i="18" s="1"/>
  <c r="D1577" i="18"/>
  <c r="F1577" i="18" s="1"/>
  <c r="D1696" i="18"/>
  <c r="D1524" i="18"/>
  <c r="F1524" i="18" s="1"/>
  <c r="D39" i="18"/>
  <c r="F39" i="18" s="1"/>
  <c r="D279" i="18"/>
  <c r="D648" i="18"/>
  <c r="F648" i="18" s="1"/>
  <c r="D65" i="18"/>
  <c r="F65" i="18" s="1"/>
  <c r="D26" i="18"/>
  <c r="F26" i="18" s="1"/>
  <c r="D178" i="18"/>
  <c r="F178" i="18" s="1"/>
  <c r="D179" i="18"/>
  <c r="F179" i="18" s="1"/>
  <c r="D652" i="18"/>
  <c r="D653" i="18"/>
  <c r="D654" i="18"/>
  <c r="F654" i="18" s="1"/>
  <c r="D651" i="18"/>
  <c r="D1494" i="18"/>
  <c r="F1494" i="18" s="1"/>
  <c r="D649" i="18"/>
  <c r="F649" i="18" s="1"/>
  <c r="D650" i="18"/>
  <c r="F650" i="18" s="1"/>
  <c r="D1114" i="18"/>
  <c r="F1114" i="18" s="1"/>
  <c r="D1578" i="18"/>
  <c r="F1578" i="18" s="1"/>
  <c r="D1681" i="18"/>
  <c r="D1613" i="18"/>
  <c r="F1613" i="18" s="1"/>
  <c r="D1875" i="18"/>
  <c r="F1875" i="18" s="1"/>
  <c r="D1505" i="18"/>
  <c r="F1505" i="18" s="1"/>
  <c r="D127" i="18"/>
  <c r="F127" i="18" s="1"/>
  <c r="D287" i="18"/>
  <c r="F287" i="18" s="1"/>
  <c r="D80" i="18"/>
  <c r="F80" i="18" s="1"/>
  <c r="D96" i="18"/>
  <c r="F96" i="18" s="1"/>
  <c r="D288" i="18"/>
  <c r="F288" i="18" s="1"/>
  <c r="D664" i="18"/>
  <c r="F664" i="18" s="1"/>
  <c r="D18" i="18"/>
  <c r="F18" i="18" s="1"/>
  <c r="D54" i="18"/>
  <c r="D182" i="18"/>
  <c r="F182" i="18" s="1"/>
  <c r="D286" i="18"/>
  <c r="F286" i="18" s="1"/>
  <c r="D662" i="18"/>
  <c r="F662" i="18" s="1"/>
  <c r="D663" i="18"/>
  <c r="D21" i="18"/>
  <c r="F21" i="18" s="1"/>
  <c r="D181" i="18"/>
  <c r="F181" i="18" s="1"/>
  <c r="D665" i="18"/>
  <c r="D284" i="18"/>
  <c r="F284" i="18" s="1"/>
  <c r="D666" i="18"/>
  <c r="F666" i="18" s="1"/>
  <c r="D980" i="18"/>
  <c r="F980" i="18" s="1"/>
  <c r="D285" i="18"/>
  <c r="F285" i="18" s="1"/>
  <c r="D667" i="18"/>
  <c r="D668" i="18"/>
  <c r="F668" i="18" s="1"/>
  <c r="D270" i="20"/>
  <c r="D457" i="20"/>
  <c r="D458" i="20"/>
  <c r="D445" i="20"/>
  <c r="D439" i="20"/>
  <c r="D453" i="20"/>
  <c r="D8" i="20"/>
  <c r="D15" i="20"/>
  <c r="D459" i="20"/>
  <c r="D441" i="20"/>
  <c r="D421" i="20"/>
  <c r="D9" i="20"/>
  <c r="D24" i="20"/>
  <c r="D55" i="20"/>
  <c r="D466" i="20"/>
  <c r="D464" i="20"/>
  <c r="D420" i="20"/>
  <c r="D461" i="20"/>
  <c r="D449" i="20"/>
  <c r="D436" i="20"/>
  <c r="D279" i="20"/>
  <c r="D43" i="20"/>
  <c r="D85" i="20"/>
  <c r="D431" i="20"/>
  <c r="D20" i="20"/>
  <c r="D446" i="20"/>
  <c r="D223" i="20"/>
  <c r="D3" i="18"/>
  <c r="F3" i="18" s="1"/>
  <c r="D151" i="20"/>
  <c r="D285" i="20"/>
  <c r="D222" i="20"/>
  <c r="D440" i="20"/>
  <c r="D426" i="20"/>
  <c r="D300" i="20"/>
  <c r="D269" i="20"/>
  <c r="D221" i="20"/>
  <c r="D4" i="18"/>
  <c r="F4" i="18" s="1"/>
  <c r="D283" i="20"/>
  <c r="D2" i="18"/>
  <c r="F2" i="18" s="1"/>
  <c r="D282" i="20"/>
  <c r="D28" i="20"/>
  <c r="D5" i="18"/>
  <c r="D6" i="18"/>
  <c r="D27" i="20"/>
  <c r="D468" i="20"/>
  <c r="D4" i="20"/>
  <c r="D434" i="20"/>
  <c r="D296" i="20"/>
  <c r="D3" i="20"/>
  <c r="D136" i="20"/>
  <c r="D220" i="20"/>
  <c r="D210" i="20"/>
  <c r="D287" i="20"/>
  <c r="D224" i="20"/>
  <c r="D166" i="20"/>
  <c r="D138" i="20"/>
  <c r="D62" i="20"/>
  <c r="D167" i="20"/>
  <c r="D94" i="20"/>
  <c r="D215" i="20"/>
  <c r="D12" i="20"/>
  <c r="D140" i="20"/>
  <c r="D284" i="20"/>
  <c r="D297" i="20"/>
  <c r="D326" i="20"/>
  <c r="D216" i="20"/>
  <c r="D422" i="20"/>
  <c r="D343" i="20"/>
  <c r="D225" i="20"/>
  <c r="D171" i="20"/>
  <c r="D36" i="20"/>
  <c r="D23" i="20"/>
  <c r="D113" i="20"/>
  <c r="D289" i="20"/>
  <c r="D438" i="20"/>
  <c r="D302" i="20"/>
  <c r="D168" i="20"/>
  <c r="D38" i="20"/>
  <c r="D47" i="20"/>
  <c r="D450" i="20"/>
  <c r="D301" i="20"/>
  <c r="D152" i="20"/>
  <c r="D467" i="20"/>
  <c r="D295" i="20"/>
  <c r="D26" i="20"/>
  <c r="D218" i="20"/>
  <c r="D437" i="20"/>
  <c r="D139" i="20"/>
  <c r="D435" i="20"/>
  <c r="D299" i="20"/>
  <c r="D137" i="20"/>
  <c r="D5" i="20"/>
  <c r="D217" i="20"/>
  <c r="D102" i="20"/>
  <c r="D214" i="20"/>
  <c r="D447" i="20"/>
  <c r="D280" i="20"/>
  <c r="D120" i="20"/>
  <c r="D61" i="20"/>
  <c r="D2" i="20"/>
  <c r="D18" i="20"/>
  <c r="D169" i="20"/>
  <c r="D199" i="20"/>
  <c r="D117" i="20"/>
  <c r="D170" i="20"/>
  <c r="D294" i="20"/>
  <c r="D292" i="20"/>
  <c r="D219" i="20"/>
  <c r="D192" i="20"/>
  <c r="D162" i="20"/>
  <c r="D119" i="20"/>
  <c r="D104" i="20"/>
  <c r="D48" i="20"/>
  <c r="D291" i="20"/>
  <c r="D231" i="20"/>
  <c r="D134" i="20"/>
  <c r="D31" i="20"/>
  <c r="D118" i="20"/>
  <c r="D173" i="20"/>
  <c r="D160" i="20"/>
  <c r="D75" i="20"/>
  <c r="D32" i="20"/>
  <c r="D463" i="20"/>
  <c r="D200" i="20"/>
  <c r="D46" i="20"/>
  <c r="D19" i="20"/>
  <c r="D353" i="20"/>
  <c r="D293" i="20"/>
  <c r="D59" i="20"/>
  <c r="D142" i="20"/>
  <c r="D100" i="20"/>
  <c r="D86" i="20"/>
  <c r="D6" i="20"/>
  <c r="D456" i="20"/>
  <c r="D400" i="20"/>
  <c r="D352" i="20"/>
  <c r="D328" i="20"/>
  <c r="D304" i="20"/>
  <c r="D257" i="20"/>
  <c r="D213" i="20"/>
  <c r="D176" i="20"/>
  <c r="D130" i="20"/>
  <c r="D70" i="20"/>
  <c r="D35" i="20"/>
  <c r="D497" i="20"/>
  <c r="D389" i="20"/>
  <c r="D376" i="20"/>
  <c r="D363" i="20"/>
  <c r="D327" i="20"/>
  <c r="D315" i="20"/>
  <c r="D232" i="20"/>
  <c r="D141" i="20"/>
  <c r="D105" i="20"/>
  <c r="D95" i="20"/>
  <c r="D83" i="20"/>
  <c r="D58" i="20"/>
  <c r="D34" i="20"/>
  <c r="D11" i="20"/>
  <c r="D486" i="20"/>
  <c r="D465" i="20"/>
  <c r="D433" i="20"/>
  <c r="D399" i="20"/>
  <c r="D388" i="20"/>
  <c r="D362" i="20"/>
  <c r="D351" i="20"/>
  <c r="D314" i="20"/>
  <c r="D281" i="20"/>
  <c r="D211" i="20"/>
  <c r="D174" i="20"/>
  <c r="D163" i="20"/>
  <c r="D57" i="20"/>
  <c r="D10" i="20"/>
  <c r="D474" i="20"/>
  <c r="D240" i="20"/>
  <c r="D482" i="20"/>
  <c r="D472" i="20"/>
  <c r="D419" i="20"/>
  <c r="D396" i="20"/>
  <c r="D371" i="20"/>
  <c r="D346" i="20"/>
  <c r="D311" i="20"/>
  <c r="D298" i="20"/>
  <c r="D288" i="20"/>
  <c r="D278" i="20"/>
  <c r="D251" i="20"/>
  <c r="D183" i="20"/>
  <c r="D256" i="20"/>
  <c r="D72" i="20"/>
  <c r="D129" i="20"/>
  <c r="D198" i="20"/>
  <c r="D226" i="20"/>
  <c r="D209" i="20"/>
  <c r="D103" i="20"/>
  <c r="D229" i="20"/>
  <c r="D418" i="20"/>
  <c r="D407" i="20"/>
  <c r="D383" i="20"/>
  <c r="D370" i="20"/>
  <c r="D358" i="20"/>
  <c r="D345" i="20"/>
  <c r="D334" i="20"/>
  <c r="D323" i="20"/>
  <c r="D264" i="20"/>
  <c r="D250" i="20"/>
  <c r="D239" i="20"/>
  <c r="D123" i="20"/>
  <c r="D64" i="20"/>
  <c r="D54" i="20"/>
  <c r="D41" i="20"/>
  <c r="D17" i="20"/>
  <c r="D241" i="20"/>
  <c r="D230" i="20"/>
  <c r="D127" i="20"/>
  <c r="D408" i="20"/>
  <c r="D125" i="20"/>
  <c r="D78" i="20"/>
  <c r="D65" i="20"/>
  <c r="D30" i="20"/>
  <c r="D382" i="20"/>
  <c r="D309" i="20"/>
  <c r="D206" i="20"/>
  <c r="D182" i="20"/>
  <c r="D159" i="20"/>
  <c r="D122" i="20"/>
  <c r="D112" i="20"/>
  <c r="D89" i="20"/>
  <c r="D374" i="20"/>
  <c r="D337" i="20"/>
  <c r="D409" i="20"/>
  <c r="D398" i="20"/>
  <c r="D387" i="20"/>
  <c r="D373" i="20"/>
  <c r="D336" i="20"/>
  <c r="D115" i="20"/>
  <c r="D56" i="20"/>
  <c r="D161" i="20"/>
  <c r="D114" i="20"/>
  <c r="D385" i="20"/>
  <c r="D360" i="20"/>
  <c r="D335" i="20"/>
  <c r="D324" i="20"/>
  <c r="D417" i="20"/>
  <c r="D406" i="20"/>
  <c r="D394" i="20"/>
  <c r="D369" i="20"/>
  <c r="D344" i="20"/>
  <c r="D321" i="20"/>
  <c r="D262" i="20"/>
  <c r="D249" i="20"/>
  <c r="D238" i="20"/>
  <c r="D193" i="20"/>
  <c r="D135" i="20"/>
  <c r="D74" i="20"/>
  <c r="D63" i="20"/>
  <c r="D39" i="20"/>
  <c r="D381" i="20"/>
  <c r="D355" i="20"/>
  <c r="D332" i="20"/>
  <c r="D307" i="20"/>
  <c r="D261" i="20"/>
  <c r="D181" i="20"/>
  <c r="D121" i="20"/>
  <c r="D111" i="20"/>
  <c r="D87" i="20"/>
  <c r="D416" i="20"/>
  <c r="D392" i="20"/>
  <c r="D380" i="20"/>
  <c r="D367" i="20"/>
  <c r="D354" i="20"/>
  <c r="D319" i="20"/>
  <c r="D306" i="20"/>
  <c r="D248" i="20"/>
  <c r="D144" i="20"/>
  <c r="D73" i="20"/>
  <c r="D313" i="20"/>
  <c r="D290" i="20"/>
  <c r="D66" i="20"/>
  <c r="D391" i="20"/>
  <c r="D318" i="20"/>
  <c r="D273" i="20"/>
  <c r="D259" i="20"/>
  <c r="D202" i="20"/>
  <c r="D191" i="20"/>
  <c r="D179" i="20"/>
  <c r="D143" i="20"/>
  <c r="D133" i="20"/>
  <c r="D98" i="20"/>
  <c r="D372" i="20"/>
  <c r="D267" i="20"/>
  <c r="D150" i="20"/>
  <c r="D415" i="20"/>
  <c r="D379" i="20"/>
  <c r="D342" i="20"/>
  <c r="D330" i="20"/>
  <c r="D305" i="20"/>
  <c r="D258" i="20"/>
  <c r="D247" i="20"/>
  <c r="D178" i="20"/>
  <c r="D67" i="20"/>
  <c r="D361" i="20"/>
  <c r="D325" i="20"/>
  <c r="D498" i="20"/>
  <c r="D401" i="20"/>
  <c r="D390" i="20"/>
  <c r="D378" i="20"/>
  <c r="D364" i="20"/>
  <c r="D317" i="20"/>
  <c r="D271" i="20"/>
  <c r="D234" i="20"/>
  <c r="D201" i="20"/>
  <c r="D190" i="20"/>
  <c r="D153" i="20"/>
  <c r="D131" i="20"/>
  <c r="D96" i="20"/>
  <c r="D397" i="20"/>
  <c r="D333" i="20"/>
  <c r="D286" i="20"/>
  <c r="D277" i="20"/>
  <c r="D266" i="20"/>
  <c r="D227" i="20"/>
  <c r="D208" i="20"/>
  <c r="D189" i="20"/>
  <c r="D82" i="20"/>
  <c r="D25" i="20"/>
  <c r="D16" i="20"/>
  <c r="D7" i="20"/>
  <c r="D91" i="20"/>
  <c r="D414" i="20"/>
  <c r="D386" i="20"/>
  <c r="D368" i="20"/>
  <c r="D350" i="20"/>
  <c r="D322" i="20"/>
  <c r="D303" i="20"/>
  <c r="D265" i="20"/>
  <c r="D246" i="20"/>
  <c r="D207" i="20"/>
  <c r="D177" i="20"/>
  <c r="D158" i="20"/>
  <c r="D110" i="20"/>
  <c r="D90" i="20"/>
  <c r="D81" i="20"/>
  <c r="D42" i="20"/>
  <c r="D33" i="20"/>
  <c r="D404" i="20"/>
  <c r="D395" i="20"/>
  <c r="D340" i="20"/>
  <c r="D331" i="20"/>
  <c r="D312" i="20"/>
  <c r="D274" i="20"/>
  <c r="D255" i="20"/>
  <c r="D235" i="20"/>
  <c r="D197" i="20"/>
  <c r="D186" i="20"/>
  <c r="D147" i="20"/>
  <c r="D128" i="20"/>
  <c r="D71" i="20"/>
  <c r="D44" i="20"/>
  <c r="D52" i="20"/>
  <c r="D60" i="20"/>
  <c r="D68" i="20"/>
  <c r="D76" i="20"/>
  <c r="D84" i="20"/>
  <c r="D92" i="20"/>
  <c r="D108" i="20"/>
  <c r="D116" i="20"/>
  <c r="D124" i="20"/>
  <c r="D132" i="20"/>
  <c r="D148" i="20"/>
  <c r="D156" i="20"/>
  <c r="D164" i="20"/>
  <c r="D172" i="20"/>
  <c r="D180" i="20"/>
  <c r="D188" i="20"/>
  <c r="D196" i="20"/>
  <c r="D204" i="20"/>
  <c r="D212" i="20"/>
  <c r="D228" i="20"/>
  <c r="D236" i="20"/>
  <c r="D244" i="20"/>
  <c r="D252" i="20"/>
  <c r="D260" i="20"/>
  <c r="D268" i="20"/>
  <c r="D276" i="20"/>
  <c r="D308" i="20"/>
  <c r="D316" i="20"/>
  <c r="D13" i="20"/>
  <c r="D21" i="20"/>
  <c r="D29" i="20"/>
  <c r="D37" i="20"/>
  <c r="D45" i="20"/>
  <c r="D53" i="20"/>
  <c r="D69" i="20"/>
  <c r="D77" i="20"/>
  <c r="D93" i="20"/>
  <c r="D101" i="20"/>
  <c r="D109" i="20"/>
  <c r="D405" i="20"/>
  <c r="D377" i="20"/>
  <c r="D359" i="20"/>
  <c r="D341" i="20"/>
  <c r="D275" i="20"/>
  <c r="D187" i="20"/>
  <c r="D413" i="20"/>
  <c r="D349" i="20"/>
  <c r="D245" i="20"/>
  <c r="D157" i="20"/>
  <c r="D146" i="20"/>
  <c r="D99" i="20"/>
  <c r="D80" i="20"/>
  <c r="D51" i="20"/>
  <c r="D14" i="20"/>
  <c r="D412" i="20"/>
  <c r="D403" i="20"/>
  <c r="D348" i="20"/>
  <c r="D339" i="20"/>
  <c r="D254" i="20"/>
  <c r="D195" i="20"/>
  <c r="D185" i="20"/>
  <c r="D50" i="20"/>
  <c r="D521" i="20"/>
  <c r="D485" i="20"/>
  <c r="D402" i="20"/>
  <c r="D393" i="20"/>
  <c r="D384" i="20"/>
  <c r="D375" i="20"/>
  <c r="D366" i="20"/>
  <c r="D357" i="20"/>
  <c r="D338" i="20"/>
  <c r="D329" i="20"/>
  <c r="D320" i="20"/>
  <c r="D263" i="20"/>
  <c r="D243" i="20"/>
  <c r="D233" i="20"/>
  <c r="D205" i="20"/>
  <c r="D194" i="20"/>
  <c r="D175" i="20"/>
  <c r="D155" i="20"/>
  <c r="D145" i="20"/>
  <c r="D107" i="20"/>
  <c r="D88" i="20"/>
  <c r="D79" i="20"/>
  <c r="D40" i="20"/>
  <c r="D22" i="20"/>
  <c r="D411" i="20"/>
  <c r="D356" i="20"/>
  <c r="D347" i="20"/>
  <c r="D310" i="20"/>
  <c r="D272" i="20"/>
  <c r="D253" i="20"/>
  <c r="D242" i="20"/>
  <c r="D184" i="20"/>
  <c r="D165" i="20"/>
  <c r="D154" i="20"/>
  <c r="D126" i="20"/>
  <c r="D106" i="20"/>
  <c r="D97" i="20"/>
  <c r="D49" i="20"/>
  <c r="D237" i="20"/>
  <c r="D149" i="20"/>
  <c r="D365" i="20"/>
  <c r="D203" i="20"/>
  <c r="G1420" i="18" l="1"/>
  <c r="G1426" i="18"/>
  <c r="G1436" i="18"/>
  <c r="G4" i="18"/>
  <c r="D268" i="19"/>
  <c r="D267" i="19" l="1"/>
  <c r="D261" i="19" l="1"/>
  <c r="D262" i="19"/>
  <c r="D263" i="19"/>
  <c r="D264" i="19"/>
  <c r="D265" i="19"/>
  <c r="D266" i="19"/>
  <c r="F6" i="5" l="1"/>
  <c r="F5" i="5"/>
  <c r="F4" i="5"/>
  <c r="F3" i="5" l="1"/>
  <c r="N3" i="7"/>
  <c r="C522" i="20"/>
  <c r="D522" i="20" s="1"/>
  <c r="C523" i="20"/>
  <c r="C524" i="20"/>
  <c r="D1434" i="18" s="1"/>
  <c r="F1434" i="18" s="1"/>
  <c r="C525" i="20"/>
  <c r="D1435" i="18" s="1"/>
  <c r="F1435" i="18" s="1"/>
  <c r="G1435" i="18" s="1"/>
  <c r="C526" i="20"/>
  <c r="C527" i="20"/>
  <c r="C528" i="20"/>
  <c r="C529" i="20"/>
  <c r="D1300" i="18" s="1"/>
  <c r="F1300" i="18" s="1"/>
  <c r="C530" i="20"/>
  <c r="C531" i="20"/>
  <c r="C532" i="20"/>
  <c r="D532" i="20" s="1"/>
  <c r="C533" i="20"/>
  <c r="C534" i="20"/>
  <c r="C535" i="20"/>
  <c r="D1451" i="18" s="1"/>
  <c r="F1451" i="18" s="1"/>
  <c r="G1451" i="18" s="1"/>
  <c r="C536" i="20"/>
  <c r="D536" i="20" s="1"/>
  <c r="C537" i="20"/>
  <c r="D1475" i="18" s="1"/>
  <c r="F1475" i="18" s="1"/>
  <c r="G1475" i="18" s="1"/>
  <c r="C538" i="20"/>
  <c r="D1456" i="18" s="1"/>
  <c r="F1456" i="18" s="1"/>
  <c r="D1453" i="18" l="1"/>
  <c r="F1453" i="18" s="1"/>
  <c r="G1453" i="18" s="1"/>
  <c r="D1446" i="18"/>
  <c r="F1446" i="18" s="1"/>
  <c r="G1446" i="18" s="1"/>
  <c r="D534" i="20"/>
  <c r="D1450" i="18"/>
  <c r="F1450" i="18" s="1"/>
  <c r="G1450" i="18" s="1"/>
  <c r="D533" i="20"/>
  <c r="D1449" i="18"/>
  <c r="F1449" i="18" s="1"/>
  <c r="G1449" i="18" s="1"/>
  <c r="D527" i="20"/>
  <c r="D491" i="18"/>
  <c r="F491" i="18" s="1"/>
  <c r="D1351" i="18"/>
  <c r="F1351" i="18" s="1"/>
  <c r="D1298" i="18"/>
  <c r="F1298" i="18" s="1"/>
  <c r="D1299" i="18"/>
  <c r="D525" i="20"/>
  <c r="D1291" i="18"/>
  <c r="F1291" i="18" s="1"/>
  <c r="D174" i="18"/>
  <c r="F174" i="18" s="1"/>
  <c r="D1471" i="18"/>
  <c r="F1471" i="18" s="1"/>
  <c r="D1349" i="18"/>
  <c r="F1349" i="18" s="1"/>
  <c r="D489" i="18"/>
  <c r="F489" i="18" s="1"/>
  <c r="D1350" i="18"/>
  <c r="F1350" i="18" s="1"/>
  <c r="D577" i="18"/>
  <c r="F577" i="18" s="1"/>
  <c r="D1455" i="18"/>
  <c r="F1455" i="18" s="1"/>
  <c r="G1455" i="18" s="1"/>
  <c r="D1454" i="18"/>
  <c r="F1454" i="18" s="1"/>
  <c r="G1454" i="18" s="1"/>
  <c r="D531" i="20"/>
  <c r="D1355" i="18"/>
  <c r="F1355" i="18" s="1"/>
  <c r="D530" i="20"/>
  <c r="D1354" i="18"/>
  <c r="F1354" i="18" s="1"/>
  <c r="D537" i="20"/>
  <c r="D1359" i="18"/>
  <c r="F1359" i="18" s="1"/>
  <c r="D529" i="20"/>
  <c r="D1353" i="18"/>
  <c r="F1353" i="18" s="1"/>
  <c r="D535" i="20"/>
  <c r="D1357" i="18"/>
  <c r="F1357" i="18" s="1"/>
  <c r="D528" i="20"/>
  <c r="D1352" i="18"/>
  <c r="F1352" i="18" s="1"/>
  <c r="D523" i="20"/>
  <c r="D1230" i="18"/>
  <c r="F1230" i="18" s="1"/>
  <c r="D526" i="20"/>
  <c r="D1236" i="18"/>
  <c r="D538" i="20"/>
  <c r="D1239" i="18"/>
  <c r="F1239" i="18" s="1"/>
  <c r="D524" i="20"/>
  <c r="D1233" i="18"/>
  <c r="F1233" i="18" s="1"/>
  <c r="G1571" i="18"/>
  <c r="G1864" i="18"/>
  <c r="G1877" i="18"/>
  <c r="G1912" i="18"/>
  <c r="G1882" i="18"/>
  <c r="G1569" i="18"/>
  <c r="G1570" i="18"/>
  <c r="G1602" i="18"/>
  <c r="G1501" i="18"/>
  <c r="G1500" i="18"/>
  <c r="G1590" i="18"/>
  <c r="G1861" i="18"/>
  <c r="G1884" i="18"/>
  <c r="F6" i="18"/>
  <c r="G1886" i="18"/>
  <c r="G1456" i="18"/>
  <c r="G1881" i="18"/>
  <c r="G1604" i="18"/>
  <c r="G1490" i="18"/>
  <c r="G1621" i="18"/>
  <c r="G1334" i="18"/>
  <c r="G1345" i="18"/>
  <c r="G1885" i="18"/>
  <c r="F5" i="18"/>
  <c r="G1603" i="18"/>
  <c r="G1342" i="18"/>
  <c r="G1573" i="18"/>
  <c r="G1511" i="18"/>
  <c r="G1576" i="18"/>
  <c r="G1865" i="18"/>
  <c r="G1553" i="18"/>
  <c r="G7" i="18" l="1"/>
  <c r="G1491" i="18"/>
  <c r="G1494" i="18"/>
  <c r="G1572" i="18"/>
  <c r="D242" i="19"/>
  <c r="D245" i="19"/>
  <c r="D246" i="19"/>
  <c r="D247" i="19"/>
  <c r="D248" i="19"/>
  <c r="D249" i="19"/>
  <c r="D250" i="19"/>
  <c r="D251" i="19"/>
  <c r="D252" i="19"/>
  <c r="D253" i="19"/>
  <c r="D254" i="19"/>
  <c r="D255" i="19"/>
  <c r="D256" i="19"/>
  <c r="D257" i="19"/>
  <c r="D258" i="19"/>
  <c r="D259" i="19"/>
  <c r="D260" i="19"/>
  <c r="D239" i="19" l="1"/>
  <c r="D240" i="19"/>
  <c r="D241" i="19"/>
  <c r="D236" i="19" l="1"/>
  <c r="D235" i="19"/>
  <c r="D234" i="19"/>
  <c r="D233" i="19"/>
  <c r="C617" i="20" l="1"/>
  <c r="D617" i="20" s="1"/>
  <c r="C616" i="20"/>
  <c r="D616" i="20" s="1"/>
  <c r="C615" i="20"/>
  <c r="D615" i="20" s="1"/>
  <c r="C614" i="20"/>
  <c r="D614" i="20" s="1"/>
  <c r="C613" i="20"/>
  <c r="D613" i="20" s="1"/>
  <c r="C612" i="20"/>
  <c r="D612" i="20" s="1"/>
  <c r="C611" i="20"/>
  <c r="D611" i="20" s="1"/>
  <c r="C610" i="20"/>
  <c r="D610" i="20" s="1"/>
  <c r="C609" i="20"/>
  <c r="D609" i="20" s="1"/>
  <c r="C608" i="20"/>
  <c r="D608" i="20" s="1"/>
  <c r="C607" i="20"/>
  <c r="C606" i="20"/>
  <c r="C605" i="20"/>
  <c r="C604" i="20"/>
  <c r="D1362" i="18" s="1"/>
  <c r="F1362" i="18" s="1"/>
  <c r="G1362" i="18" s="1"/>
  <c r="C603" i="20"/>
  <c r="C602" i="20"/>
  <c r="C601" i="20"/>
  <c r="C600" i="20"/>
  <c r="C599" i="20"/>
  <c r="C598" i="20"/>
  <c r="C597" i="20"/>
  <c r="D597" i="20" s="1"/>
  <c r="C596" i="20"/>
  <c r="C595" i="20"/>
  <c r="D595" i="20" s="1"/>
  <c r="C594" i="20"/>
  <c r="D1452" i="18" s="1"/>
  <c r="F1452" i="18" s="1"/>
  <c r="G1452" i="18" s="1"/>
  <c r="C593" i="20"/>
  <c r="C592" i="20"/>
  <c r="C591" i="20"/>
  <c r="C590" i="20"/>
  <c r="C589" i="20"/>
  <c r="C588" i="20"/>
  <c r="C587" i="20"/>
  <c r="C586" i="20"/>
  <c r="C585" i="20"/>
  <c r="D585" i="20" s="1"/>
  <c r="C584" i="20"/>
  <c r="D1432" i="18" s="1"/>
  <c r="F1432" i="18" s="1"/>
  <c r="C583" i="20"/>
  <c r="C582" i="20"/>
  <c r="C581" i="20"/>
  <c r="C580" i="20"/>
  <c r="D1424" i="18" s="1"/>
  <c r="F1424" i="18" s="1"/>
  <c r="C579" i="20"/>
  <c r="D579" i="20" s="1"/>
  <c r="C578" i="20"/>
  <c r="C577" i="20"/>
  <c r="C576" i="20"/>
  <c r="C575" i="20"/>
  <c r="C574" i="20"/>
  <c r="C573" i="20"/>
  <c r="C572" i="20"/>
  <c r="D1410" i="18" s="1"/>
  <c r="F1410" i="18" s="1"/>
  <c r="G1410" i="18" s="1"/>
  <c r="C571" i="20"/>
  <c r="C570" i="20"/>
  <c r="D570" i="20" s="1"/>
  <c r="C569" i="20"/>
  <c r="D1406" i="18" s="1"/>
  <c r="F1406" i="18" s="1"/>
  <c r="G1406" i="18" s="1"/>
  <c r="C568" i="20"/>
  <c r="C567" i="20"/>
  <c r="C566" i="20"/>
  <c r="D475" i="18" s="1"/>
  <c r="F475" i="18" s="1"/>
  <c r="C565" i="20"/>
  <c r="D565" i="20" s="1"/>
  <c r="C564" i="20"/>
  <c r="C563" i="20"/>
  <c r="D563" i="20" s="1"/>
  <c r="C562" i="20"/>
  <c r="C561" i="20"/>
  <c r="D561" i="20" s="1"/>
  <c r="C560" i="20"/>
  <c r="D560" i="20" s="1"/>
  <c r="C559" i="20"/>
  <c r="D559" i="20" s="1"/>
  <c r="C558" i="20"/>
  <c r="C557" i="20"/>
  <c r="D557" i="20" s="1"/>
  <c r="C556" i="20"/>
  <c r="D556" i="20" s="1"/>
  <c r="C555" i="20"/>
  <c r="C554" i="20"/>
  <c r="D1386" i="18" s="1"/>
  <c r="F1386" i="18" s="1"/>
  <c r="G1386" i="18" s="1"/>
  <c r="C553" i="20"/>
  <c r="C552" i="20"/>
  <c r="C551" i="20"/>
  <c r="C550" i="20"/>
  <c r="D550" i="20" s="1"/>
  <c r="C549" i="20"/>
  <c r="C548" i="20"/>
  <c r="C547" i="20"/>
  <c r="D547" i="20" s="1"/>
  <c r="C546" i="20"/>
  <c r="D1373" i="18" s="1"/>
  <c r="F1373" i="18" s="1"/>
  <c r="G1373" i="18" s="1"/>
  <c r="C545" i="20"/>
  <c r="C544" i="20"/>
  <c r="C543" i="20"/>
  <c r="C542" i="20"/>
  <c r="C541" i="20"/>
  <c r="C540" i="20"/>
  <c r="D1458" i="18" s="1"/>
  <c r="F1458" i="18" s="1"/>
  <c r="C539" i="20"/>
  <c r="D238" i="19"/>
  <c r="D237"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3" i="19"/>
  <c r="D2" i="19"/>
  <c r="D146" i="17"/>
  <c r="D1107" i="18" l="1"/>
  <c r="F1107" i="18" s="1"/>
  <c r="D1474" i="18"/>
  <c r="F1474" i="18" s="1"/>
  <c r="D1481" i="18"/>
  <c r="F1481" i="18" s="1"/>
  <c r="G1481" i="18" s="1"/>
  <c r="D1482" i="18"/>
  <c r="F1482" i="18" s="1"/>
  <c r="D1305" i="18"/>
  <c r="F1305" i="18" s="1"/>
  <c r="D1483" i="18"/>
  <c r="F1483" i="18" s="1"/>
  <c r="D497" i="18"/>
  <c r="F497" i="18" s="1"/>
  <c r="D1306" i="18"/>
  <c r="F1306" i="18" s="1"/>
  <c r="D542" i="20"/>
  <c r="D503" i="18"/>
  <c r="F503" i="18" s="1"/>
  <c r="D1499" i="18"/>
  <c r="F1499" i="18" s="1"/>
  <c r="G1499" i="18" s="1"/>
  <c r="D1498" i="18"/>
  <c r="F1498" i="18" s="1"/>
  <c r="G1498" i="18" s="1"/>
  <c r="D1320" i="18"/>
  <c r="F1320" i="18" s="1"/>
  <c r="D1319" i="18"/>
  <c r="F1319" i="18" s="1"/>
  <c r="D1321" i="18"/>
  <c r="F1321" i="18" s="1"/>
  <c r="D175" i="18"/>
  <c r="F175" i="18" s="1"/>
  <c r="D551" i="20"/>
  <c r="D1379" i="18"/>
  <c r="F1379" i="18" s="1"/>
  <c r="G1379" i="18" s="1"/>
  <c r="D599" i="20"/>
  <c r="D534" i="18"/>
  <c r="F534" i="18" s="1"/>
  <c r="D603" i="20"/>
  <c r="D574" i="20"/>
  <c r="D477" i="18"/>
  <c r="F477" i="18" s="1"/>
  <c r="D590" i="20"/>
  <c r="D1445" i="18"/>
  <c r="F1445" i="18" s="1"/>
  <c r="G1445" i="18" s="1"/>
  <c r="D602" i="20"/>
  <c r="D1470" i="18"/>
  <c r="F1470" i="18" s="1"/>
  <c r="D571" i="20"/>
  <c r="D1409" i="18"/>
  <c r="F1409" i="18" s="1"/>
  <c r="G1409" i="18" s="1"/>
  <c r="D583" i="20"/>
  <c r="D1430" i="18"/>
  <c r="F1430" i="18" s="1"/>
  <c r="D544" i="20"/>
  <c r="D1370" i="18"/>
  <c r="F1370" i="18" s="1"/>
  <c r="G1370" i="18" s="1"/>
  <c r="D552" i="20"/>
  <c r="D472" i="18"/>
  <c r="F472" i="18" s="1"/>
  <c r="D564" i="20"/>
  <c r="D1403" i="18"/>
  <c r="F1403" i="18" s="1"/>
  <c r="G1403" i="18" s="1"/>
  <c r="D576" i="20"/>
  <c r="D1414" i="18"/>
  <c r="F1414" i="18" s="1"/>
  <c r="G1414" i="18" s="1"/>
  <c r="D588" i="20"/>
  <c r="D1441" i="18"/>
  <c r="F1441" i="18" s="1"/>
  <c r="G1441" i="18" s="1"/>
  <c r="D592" i="20"/>
  <c r="D1448" i="18"/>
  <c r="F1448" i="18" s="1"/>
  <c r="G1448" i="18" s="1"/>
  <c r="D1447" i="18"/>
  <c r="F1447" i="18" s="1"/>
  <c r="G1447" i="18" s="1"/>
  <c r="D596" i="20"/>
  <c r="D1459" i="18"/>
  <c r="F1459" i="18" s="1"/>
  <c r="G1459" i="18" s="1"/>
  <c r="D600" i="20"/>
  <c r="D557" i="18"/>
  <c r="F557" i="18" s="1"/>
  <c r="D558" i="20"/>
  <c r="D1394" i="18"/>
  <c r="F1394" i="18" s="1"/>
  <c r="D578" i="20"/>
  <c r="D1422" i="18"/>
  <c r="F1422" i="18" s="1"/>
  <c r="D586" i="20"/>
  <c r="D1433" i="18"/>
  <c r="F1433" i="18" s="1"/>
  <c r="D598" i="20"/>
  <c r="D499" i="18"/>
  <c r="F499" i="18" s="1"/>
  <c r="D269" i="18"/>
  <c r="F269" i="18" s="1"/>
  <c r="D500" i="18"/>
  <c r="F500" i="18" s="1"/>
  <c r="D501" i="18"/>
  <c r="F501" i="18" s="1"/>
  <c r="D543" i="20"/>
  <c r="D1366" i="18"/>
  <c r="F1366" i="18" s="1"/>
  <c r="G1366" i="18" s="1"/>
  <c r="D1390" i="18"/>
  <c r="F1390" i="18" s="1"/>
  <c r="G1390" i="18" s="1"/>
  <c r="D1391" i="18"/>
  <c r="F1391" i="18" s="1"/>
  <c r="G1391" i="18" s="1"/>
  <c r="D1392" i="18"/>
  <c r="F1392" i="18" s="1"/>
  <c r="G1392" i="18" s="1"/>
  <c r="D567" i="20"/>
  <c r="D1405" i="18"/>
  <c r="F1405" i="18" s="1"/>
  <c r="G1405" i="18" s="1"/>
  <c r="D253" i="18"/>
  <c r="F253" i="18" s="1"/>
  <c r="D575" i="20"/>
  <c r="D1413" i="18"/>
  <c r="F1413" i="18" s="1"/>
  <c r="G1413" i="18" s="1"/>
  <c r="D587" i="20"/>
  <c r="D1440" i="18"/>
  <c r="F1440" i="18" s="1"/>
  <c r="G1440" i="18" s="1"/>
  <c r="D540" i="20"/>
  <c r="D1363" i="18"/>
  <c r="F1363" i="18" s="1"/>
  <c r="G1363" i="18" s="1"/>
  <c r="D548" i="20"/>
  <c r="D470" i="18"/>
  <c r="F470" i="18" s="1"/>
  <c r="D541" i="20"/>
  <c r="D1364" i="18"/>
  <c r="F1364" i="18" s="1"/>
  <c r="G1364" i="18" s="1"/>
  <c r="D545" i="20"/>
  <c r="D1371" i="18"/>
  <c r="F1371" i="18" s="1"/>
  <c r="D1372" i="18"/>
  <c r="F1372" i="18" s="1"/>
  <c r="D549" i="20"/>
  <c r="D1375" i="18"/>
  <c r="D553" i="20"/>
  <c r="D1385" i="18"/>
  <c r="F1385" i="18" s="1"/>
  <c r="G1385" i="18" s="1"/>
  <c r="D573" i="20"/>
  <c r="D1411" i="18"/>
  <c r="F1411" i="18" s="1"/>
  <c r="G1411" i="18" s="1"/>
  <c r="D577" i="20"/>
  <c r="D1417" i="18"/>
  <c r="F1417" i="18" s="1"/>
  <c r="D581" i="20"/>
  <c r="D1427" i="18"/>
  <c r="F1427" i="18" s="1"/>
  <c r="D589" i="20"/>
  <c r="D1444" i="18"/>
  <c r="F1444" i="18" s="1"/>
  <c r="G1444" i="18" s="1"/>
  <c r="D601" i="20"/>
  <c r="D350" i="18"/>
  <c r="F350" i="18" s="1"/>
  <c r="D844" i="18"/>
  <c r="F844" i="18" s="1"/>
  <c r="D539" i="20"/>
  <c r="D1240" i="18"/>
  <c r="F1240" i="18" s="1"/>
  <c r="D555" i="20"/>
  <c r="D1257" i="18"/>
  <c r="D591" i="20"/>
  <c r="D1284" i="18"/>
  <c r="F1284" i="18" s="1"/>
  <c r="D546" i="20"/>
  <c r="D483" i="18"/>
  <c r="F483" i="18" s="1"/>
  <c r="D1247" i="18"/>
  <c r="F1247" i="18" s="1"/>
  <c r="G1357" i="18" s="1"/>
  <c r="D1248" i="18"/>
  <c r="F1248" i="18" s="1"/>
  <c r="D1246" i="18"/>
  <c r="F1246" i="18" s="1"/>
  <c r="D554" i="20"/>
  <c r="D1256" i="18"/>
  <c r="F1256" i="18" s="1"/>
  <c r="D1255" i="18"/>
  <c r="D562" i="20"/>
  <c r="D165" i="18"/>
  <c r="D488" i="18"/>
  <c r="F488" i="18" s="1"/>
  <c r="D566" i="20"/>
  <c r="D1263" i="18"/>
  <c r="F1263" i="18" s="1"/>
  <c r="D582" i="20"/>
  <c r="D1277" i="18"/>
  <c r="F1277" i="18" s="1"/>
  <c r="D594" i="20"/>
  <c r="D495" i="18"/>
  <c r="F495" i="18" s="1"/>
  <c r="D606" i="20"/>
  <c r="D978" i="18"/>
  <c r="F978" i="18" s="1"/>
  <c r="D979" i="18"/>
  <c r="F979" i="18" s="1"/>
  <c r="D607" i="20"/>
  <c r="D568" i="20"/>
  <c r="D1264" i="18"/>
  <c r="F1264" i="18" s="1"/>
  <c r="D572" i="20"/>
  <c r="D490" i="18"/>
  <c r="F490" i="18" s="1"/>
  <c r="D580" i="20"/>
  <c r="D1276" i="18"/>
  <c r="F1276" i="18" s="1"/>
  <c r="D584" i="20"/>
  <c r="D494" i="18"/>
  <c r="F494" i="18" s="1"/>
  <c r="D1280" i="18"/>
  <c r="F1280" i="18" s="1"/>
  <c r="D604" i="20"/>
  <c r="D1301" i="18"/>
  <c r="F1301" i="18" s="1"/>
  <c r="D569" i="20"/>
  <c r="D1265" i="18"/>
  <c r="F1265" i="18" s="1"/>
  <c r="D593" i="20"/>
  <c r="D1286" i="18"/>
  <c r="F1286" i="18" s="1"/>
  <c r="D1287" i="18"/>
  <c r="D605" i="20"/>
  <c r="D1303" i="18"/>
  <c r="F1303" i="18" s="1"/>
  <c r="D262" i="18"/>
  <c r="F262" i="18" s="1"/>
  <c r="D1302" i="18"/>
  <c r="G1875" i="18"/>
  <c r="G1871" i="18"/>
  <c r="G1612" i="18"/>
  <c r="G1907" i="18"/>
  <c r="G1584" i="18"/>
  <c r="G1874" i="18"/>
  <c r="G1863" i="18"/>
  <c r="G1606" i="18"/>
  <c r="I2" i="16" l="1"/>
  <c r="G1889" i="18"/>
  <c r="G1888" i="18"/>
  <c r="G1890" i="18"/>
  <c r="G1893" i="18"/>
  <c r="G1605" i="18"/>
  <c r="G1609" i="18"/>
  <c r="G1529" i="18"/>
  <c r="G1515" i="18"/>
  <c r="G1526" i="18"/>
  <c r="G1521" i="18"/>
  <c r="G1514" i="18"/>
  <c r="G1520" i="18"/>
  <c r="G1522" i="18"/>
  <c r="G1517" i="18"/>
  <c r="G1531" i="18"/>
  <c r="G1512" i="18"/>
  <c r="G1516" i="18"/>
  <c r="G1527" i="18"/>
  <c r="G1575" i="18"/>
  <c r="G1577" i="18"/>
  <c r="G1862" i="18"/>
  <c r="G1866" i="18"/>
  <c r="G1486" i="18"/>
  <c r="G1560" i="18"/>
  <c r="G1555" i="18"/>
  <c r="G1556" i="18"/>
  <c r="G1562" i="18"/>
  <c r="G1558" i="18"/>
  <c r="G1561" i="18"/>
  <c r="G1563" i="18"/>
  <c r="G1523" i="18"/>
  <c r="G1892" i="18"/>
  <c r="G1552" i="18"/>
  <c r="G1524" i="18"/>
  <c r="G1578" i="18"/>
  <c r="G1333" i="18"/>
  <c r="G1458" i="18"/>
  <c r="G5" i="18"/>
  <c r="G1557" i="18"/>
  <c r="G1513" i="18"/>
  <c r="G1601" i="18"/>
  <c r="G1880" i="18"/>
  <c r="G1867" i="18"/>
  <c r="G1887" i="18"/>
  <c r="G1891" i="18"/>
  <c r="G1338" i="18"/>
  <c r="G1878" i="18"/>
  <c r="G1859" i="18"/>
  <c r="G1608" i="18"/>
  <c r="G1341" i="18"/>
  <c r="G1876" i="18"/>
  <c r="G1579" i="18"/>
  <c r="G1518" i="18"/>
  <c r="G1551" i="18"/>
  <c r="G6" i="18"/>
  <c r="G1457" i="18"/>
  <c r="G1607" i="18"/>
  <c r="G1493" i="18"/>
  <c r="G1321" i="18"/>
  <c r="G1554" i="18"/>
  <c r="G1460" i="18"/>
  <c r="G1525" i="18"/>
  <c r="G1617" i="18"/>
  <c r="G1600" i="18"/>
  <c r="G1519" i="18"/>
  <c r="G1492" i="18"/>
  <c r="G1879" i="18"/>
  <c r="G1337" i="18"/>
  <c r="G1530" i="18"/>
  <c r="G1559" i="18"/>
  <c r="G1894" i="18"/>
  <c r="G1860" i="18"/>
  <c r="G1883" i="18"/>
  <c r="G1895" i="18"/>
  <c r="G1528" i="18"/>
  <c r="G1477" i="18"/>
  <c r="C2" i="16"/>
  <c r="C3" i="16"/>
  <c r="C5" i="16"/>
  <c r="D4" i="16"/>
  <c r="D2" i="16"/>
  <c r="C7" i="16"/>
  <c r="D3" i="16"/>
  <c r="D5" i="16"/>
  <c r="D6" i="16"/>
  <c r="D7" i="16"/>
  <c r="C4" i="16"/>
  <c r="C6" i="16"/>
  <c r="H2" i="20"/>
  <c r="H6" i="20"/>
  <c r="K6" i="20" s="1"/>
  <c r="H11" i="20"/>
  <c r="K11" i="20" s="1"/>
  <c r="H4" i="20"/>
  <c r="K4" i="20" s="1"/>
  <c r="H7" i="20"/>
  <c r="K7" i="20" s="1"/>
  <c r="H15" i="20"/>
  <c r="K15" i="20" s="1"/>
  <c r="H5" i="20"/>
  <c r="K5" i="20" s="1"/>
  <c r="H12" i="20"/>
  <c r="K12" i="20" s="1"/>
  <c r="H13" i="20"/>
  <c r="K13" i="20" s="1"/>
  <c r="H18" i="20"/>
  <c r="K18" i="20" s="1"/>
  <c r="H17" i="20"/>
  <c r="K17" i="20" s="1"/>
  <c r="H8" i="20"/>
  <c r="K8" i="20" s="1"/>
  <c r="H23" i="20"/>
  <c r="K23" i="20" s="1"/>
  <c r="I3" i="16"/>
  <c r="I4" i="16"/>
  <c r="I5" i="16"/>
  <c r="I6" i="16"/>
  <c r="I7" i="16"/>
  <c r="B2" i="16"/>
  <c r="A2" i="16" s="1"/>
  <c r="H14" i="20"/>
  <c r="K14" i="20" s="1"/>
  <c r="H10" i="20"/>
  <c r="K10" i="20" s="1"/>
  <c r="H20" i="20"/>
  <c r="K20" i="20" s="1"/>
  <c r="H9" i="20"/>
  <c r="K9" i="20" s="1"/>
  <c r="H16" i="20"/>
  <c r="K16" i="20" s="1"/>
  <c r="H3" i="20"/>
  <c r="K3" i="20" s="1"/>
  <c r="H19" i="20"/>
  <c r="K19" i="20" s="1"/>
  <c r="H24" i="20"/>
  <c r="K24" i="20" s="1"/>
  <c r="H22" i="20"/>
  <c r="K22" i="20" s="1"/>
  <c r="H21" i="20"/>
  <c r="K21" i="20" s="1"/>
  <c r="E5" i="16" l="1"/>
  <c r="E2" i="16"/>
  <c r="E6" i="16"/>
  <c r="E3" i="16"/>
  <c r="E4" i="16"/>
  <c r="E7" i="16"/>
  <c r="B7" i="16"/>
  <c r="A7" i="16" s="1"/>
  <c r="B4" i="16"/>
  <c r="A4" i="16" s="1"/>
  <c r="B3" i="16"/>
  <c r="J3" i="16" s="1"/>
  <c r="B6" i="16"/>
  <c r="J6" i="16" s="1"/>
  <c r="D11" i="22"/>
  <c r="D27" i="22"/>
  <c r="D43" i="22"/>
  <c r="D59" i="22"/>
  <c r="D75" i="22"/>
  <c r="D91" i="22"/>
  <c r="D107" i="22"/>
  <c r="D123" i="22"/>
  <c r="D139" i="22"/>
  <c r="D155" i="22"/>
  <c r="D171" i="22"/>
  <c r="D187" i="22"/>
  <c r="D203" i="22"/>
  <c r="D219" i="22"/>
  <c r="D235" i="22"/>
  <c r="D251" i="22"/>
  <c r="D267" i="22"/>
  <c r="D283" i="22"/>
  <c r="E283" i="22" s="1"/>
  <c r="D299" i="22"/>
  <c r="D315" i="22"/>
  <c r="D331" i="22"/>
  <c r="D347" i="22"/>
  <c r="E347" i="22" s="1"/>
  <c r="D363" i="22"/>
  <c r="D379" i="22"/>
  <c r="E379" i="22" s="1"/>
  <c r="D395" i="22"/>
  <c r="D411" i="22"/>
  <c r="D427" i="22"/>
  <c r="D443" i="22"/>
  <c r="E443" i="22" s="1"/>
  <c r="D459" i="22"/>
  <c r="D475" i="22"/>
  <c r="D491" i="22"/>
  <c r="D507" i="22"/>
  <c r="D523" i="22"/>
  <c r="D539" i="22"/>
  <c r="D555" i="22"/>
  <c r="D571" i="22"/>
  <c r="D587" i="22"/>
  <c r="D603" i="22"/>
  <c r="D619" i="22"/>
  <c r="D635" i="22"/>
  <c r="E635" i="22" s="1"/>
  <c r="D651" i="22"/>
  <c r="D667" i="22"/>
  <c r="D683" i="22"/>
  <c r="D699" i="22"/>
  <c r="D715" i="22"/>
  <c r="D731" i="22"/>
  <c r="D747" i="22"/>
  <c r="D763" i="22"/>
  <c r="E763" i="22" s="1"/>
  <c r="D779" i="22"/>
  <c r="D795" i="22"/>
  <c r="D811" i="22"/>
  <c r="E811" i="22" s="1"/>
  <c r="D827" i="22"/>
  <c r="E827" i="22" s="1"/>
  <c r="D843" i="22"/>
  <c r="E843" i="22" s="1"/>
  <c r="D859" i="22"/>
  <c r="E859" i="22" s="1"/>
  <c r="D875" i="22"/>
  <c r="E875" i="22" s="1"/>
  <c r="D891" i="22"/>
  <c r="D907" i="22"/>
  <c r="E907" i="22" s="1"/>
  <c r="D12" i="22"/>
  <c r="D28" i="22"/>
  <c r="D44" i="22"/>
  <c r="D60" i="22"/>
  <c r="D76" i="22"/>
  <c r="D92" i="22"/>
  <c r="E92" i="22" s="1"/>
  <c r="D108" i="22"/>
  <c r="D124" i="22"/>
  <c r="D140" i="22"/>
  <c r="D156" i="22"/>
  <c r="D172" i="22"/>
  <c r="D188" i="22"/>
  <c r="D204" i="22"/>
  <c r="D220" i="22"/>
  <c r="D236" i="22"/>
  <c r="E236" i="22" s="1"/>
  <c r="D252" i="22"/>
  <c r="D268" i="22"/>
  <c r="D284" i="22"/>
  <c r="D300" i="22"/>
  <c r="D316" i="22"/>
  <c r="D332" i="22"/>
  <c r="D348" i="22"/>
  <c r="D364" i="22"/>
  <c r="D380" i="22"/>
  <c r="D396" i="22"/>
  <c r="D412" i="22"/>
  <c r="E412" i="22" s="1"/>
  <c r="D428" i="22"/>
  <c r="D444" i="22"/>
  <c r="E444" i="22" s="1"/>
  <c r="D460" i="22"/>
  <c r="E460" i="22" s="1"/>
  <c r="D476" i="22"/>
  <c r="D492" i="22"/>
  <c r="D508" i="22"/>
  <c r="D524" i="22"/>
  <c r="D540" i="22"/>
  <c r="D556" i="22"/>
  <c r="D572" i="22"/>
  <c r="D588" i="22"/>
  <c r="D604" i="22"/>
  <c r="D620" i="22"/>
  <c r="D636" i="22"/>
  <c r="E636" i="22" s="1"/>
  <c r="D652" i="22"/>
  <c r="D668" i="22"/>
  <c r="E668" i="22" s="1"/>
  <c r="D684" i="22"/>
  <c r="E684" i="22" s="1"/>
  <c r="D700" i="22"/>
  <c r="D716" i="22"/>
  <c r="D732" i="22"/>
  <c r="D748" i="22"/>
  <c r="D764" i="22"/>
  <c r="E764" i="22" s="1"/>
  <c r="D780" i="22"/>
  <c r="E780" i="22" s="1"/>
  <c r="D796" i="22"/>
  <c r="E796" i="22" s="1"/>
  <c r="D812" i="22"/>
  <c r="E812" i="22" s="1"/>
  <c r="D828" i="22"/>
  <c r="E828" i="22" s="1"/>
  <c r="D844" i="22"/>
  <c r="E844" i="22" s="1"/>
  <c r="D860" i="22"/>
  <c r="E860" i="22" s="1"/>
  <c r="D876" i="22"/>
  <c r="E876" i="22" s="1"/>
  <c r="D892" i="22"/>
  <c r="D908" i="22"/>
  <c r="D13" i="22"/>
  <c r="D29" i="22"/>
  <c r="D45" i="22"/>
  <c r="D61" i="22"/>
  <c r="D77" i="22"/>
  <c r="D93" i="22"/>
  <c r="D109" i="22"/>
  <c r="D125" i="22"/>
  <c r="D141" i="22"/>
  <c r="D157" i="22"/>
  <c r="D173" i="22"/>
  <c r="D189" i="22"/>
  <c r="D205" i="22"/>
  <c r="D221" i="22"/>
  <c r="D237" i="22"/>
  <c r="D253" i="22"/>
  <c r="D269" i="22"/>
  <c r="D285" i="22"/>
  <c r="D301" i="22"/>
  <c r="D317" i="22"/>
  <c r="D333" i="22"/>
  <c r="D349" i="22"/>
  <c r="E349" i="22" s="1"/>
  <c r="D365" i="22"/>
  <c r="D381" i="22"/>
  <c r="D397" i="22"/>
  <c r="D413" i="22"/>
  <c r="E413" i="22" s="1"/>
  <c r="D429" i="22"/>
  <c r="D445" i="22"/>
  <c r="D461" i="22"/>
  <c r="D477" i="22"/>
  <c r="D493" i="22"/>
  <c r="D509" i="22"/>
  <c r="D525" i="22"/>
  <c r="D541" i="22"/>
  <c r="D557" i="22"/>
  <c r="D573" i="22"/>
  <c r="D589" i="22"/>
  <c r="D605" i="22"/>
  <c r="D621" i="22"/>
  <c r="D637" i="22"/>
  <c r="D653" i="22"/>
  <c r="D669" i="22"/>
  <c r="E669" i="22" s="1"/>
  <c r="D685" i="22"/>
  <c r="E685" i="22" s="1"/>
  <c r="D701" i="22"/>
  <c r="D717" i="22"/>
  <c r="D733" i="22"/>
  <c r="D749" i="22"/>
  <c r="E749" i="22" s="1"/>
  <c r="D765" i="22"/>
  <c r="D781" i="22"/>
  <c r="E781" i="22" s="1"/>
  <c r="D797" i="22"/>
  <c r="E797" i="22" s="1"/>
  <c r="D813" i="22"/>
  <c r="E813" i="22" s="1"/>
  <c r="D829" i="22"/>
  <c r="D845" i="22"/>
  <c r="E845" i="22" s="1"/>
  <c r="D861" i="22"/>
  <c r="E861" i="22" s="1"/>
  <c r="D877" i="22"/>
  <c r="E877" i="22" s="1"/>
  <c r="D893" i="22"/>
  <c r="D3" i="22"/>
  <c r="D15" i="22"/>
  <c r="D14" i="22"/>
  <c r="D30" i="22"/>
  <c r="D46" i="22"/>
  <c r="D62" i="22"/>
  <c r="D78" i="22"/>
  <c r="D94" i="22"/>
  <c r="D110" i="22"/>
  <c r="D126" i="22"/>
  <c r="D142" i="22"/>
  <c r="D158" i="22"/>
  <c r="D174" i="22"/>
  <c r="D190" i="22"/>
  <c r="D206" i="22"/>
  <c r="D222" i="22"/>
  <c r="D238" i="22"/>
  <c r="D254" i="22"/>
  <c r="D270" i="22"/>
  <c r="D286" i="22"/>
  <c r="D302" i="22"/>
  <c r="D318" i="22"/>
  <c r="D334" i="22"/>
  <c r="D350" i="22"/>
  <c r="D366" i="22"/>
  <c r="D382" i="22"/>
  <c r="D398" i="22"/>
  <c r="D414" i="22"/>
  <c r="E414" i="22" s="1"/>
  <c r="D430" i="22"/>
  <c r="E430" i="22" s="1"/>
  <c r="D446" i="22"/>
  <c r="E446" i="22" s="1"/>
  <c r="D462" i="22"/>
  <c r="D478" i="22"/>
  <c r="D494" i="22"/>
  <c r="D510" i="22"/>
  <c r="D526" i="22"/>
  <c r="D542" i="22"/>
  <c r="D558" i="22"/>
  <c r="D574" i="22"/>
  <c r="D590" i="22"/>
  <c r="D606" i="22"/>
  <c r="D622" i="22"/>
  <c r="D638" i="22"/>
  <c r="D654" i="22"/>
  <c r="D670" i="22"/>
  <c r="E670" i="22" s="1"/>
  <c r="D686" i="22"/>
  <c r="E686" i="22" s="1"/>
  <c r="D702" i="22"/>
  <c r="D718" i="22"/>
  <c r="D734" i="22"/>
  <c r="D750" i="22"/>
  <c r="E750" i="22" s="1"/>
  <c r="D766" i="22"/>
  <c r="E766" i="22" s="1"/>
  <c r="D782" i="22"/>
  <c r="E782" i="22" s="1"/>
  <c r="D798" i="22"/>
  <c r="E798" i="22" s="1"/>
  <c r="D814" i="22"/>
  <c r="D830" i="22"/>
  <c r="D846" i="22"/>
  <c r="E846" i="22" s="1"/>
  <c r="D862" i="22"/>
  <c r="E862" i="22" s="1"/>
  <c r="D878" i="22"/>
  <c r="D894" i="22"/>
  <c r="D4" i="22"/>
  <c r="D26" i="22"/>
  <c r="D42" i="22"/>
  <c r="D58" i="22"/>
  <c r="D74" i="22"/>
  <c r="D90" i="22"/>
  <c r="D106" i="22"/>
  <c r="D122" i="22"/>
  <c r="D138" i="22"/>
  <c r="D154" i="22"/>
  <c r="D170" i="22"/>
  <c r="D186" i="22"/>
  <c r="D202" i="22"/>
  <c r="D218" i="22"/>
  <c r="D234" i="22"/>
  <c r="D250" i="22"/>
  <c r="D266" i="22"/>
  <c r="D282" i="22"/>
  <c r="D298" i="22"/>
  <c r="D314" i="22"/>
  <c r="D330" i="22"/>
  <c r="D346" i="22"/>
  <c r="E346" i="22" s="1"/>
  <c r="D362" i="22"/>
  <c r="D378" i="22"/>
  <c r="E378" i="22" s="1"/>
  <c r="D394" i="22"/>
  <c r="D410" i="22"/>
  <c r="E410" i="22" s="1"/>
  <c r="D426" i="22"/>
  <c r="D442" i="22"/>
  <c r="D458" i="22"/>
  <c r="D474" i="22"/>
  <c r="D490" i="22"/>
  <c r="D506" i="22"/>
  <c r="D522" i="22"/>
  <c r="D538" i="22"/>
  <c r="D554" i="22"/>
  <c r="D570" i="22"/>
  <c r="D586" i="22"/>
  <c r="D602" i="22"/>
  <c r="D618" i="22"/>
  <c r="D634" i="22"/>
  <c r="E634" i="22" s="1"/>
  <c r="D650" i="22"/>
  <c r="D666" i="22"/>
  <c r="D682" i="22"/>
  <c r="E682" i="22" s="1"/>
  <c r="D698" i="22"/>
  <c r="E698" i="22" s="1"/>
  <c r="D714" i="22"/>
  <c r="D730" i="22"/>
  <c r="E730" i="22" s="1"/>
  <c r="D746" i="22"/>
  <c r="D762" i="22"/>
  <c r="E762" i="22" s="1"/>
  <c r="D778" i="22"/>
  <c r="E778" i="22" s="1"/>
  <c r="D794" i="22"/>
  <c r="E794" i="22" s="1"/>
  <c r="D810" i="22"/>
  <c r="E810" i="22" s="1"/>
  <c r="D826" i="22"/>
  <c r="D842" i="22"/>
  <c r="E842" i="22" s="1"/>
  <c r="D858" i="22"/>
  <c r="E858" i="22" s="1"/>
  <c r="D874" i="22"/>
  <c r="D890" i="22"/>
  <c r="E890" i="22" s="1"/>
  <c r="D906" i="22"/>
  <c r="E906" i="22" s="1"/>
  <c r="D16" i="22"/>
  <c r="D37" i="22"/>
  <c r="D63" i="22"/>
  <c r="D84" i="22"/>
  <c r="D105" i="22"/>
  <c r="D131" i="22"/>
  <c r="D152" i="22"/>
  <c r="D178" i="22"/>
  <c r="D199" i="22"/>
  <c r="D225" i="22"/>
  <c r="D246" i="22"/>
  <c r="D272" i="22"/>
  <c r="D293" i="22"/>
  <c r="D319" i="22"/>
  <c r="D340" i="22"/>
  <c r="D361" i="22"/>
  <c r="D387" i="22"/>
  <c r="D408" i="22"/>
  <c r="E408" i="22" s="1"/>
  <c r="D434" i="22"/>
  <c r="E434" i="22" s="1"/>
  <c r="D455" i="22"/>
  <c r="D481" i="22"/>
  <c r="E481" i="22" s="1"/>
  <c r="D502" i="22"/>
  <c r="E502" i="22" s="1"/>
  <c r="D528" i="22"/>
  <c r="D549" i="22"/>
  <c r="D575" i="22"/>
  <c r="D596" i="22"/>
  <c r="D617" i="22"/>
  <c r="D643" i="22"/>
  <c r="D664" i="22"/>
  <c r="D690" i="22"/>
  <c r="E690" i="22" s="1"/>
  <c r="D711" i="22"/>
  <c r="D737" i="22"/>
  <c r="D758" i="22"/>
  <c r="D784" i="22"/>
  <c r="D805" i="22"/>
  <c r="E805" i="22" s="1"/>
  <c r="D831" i="22"/>
  <c r="D852" i="22"/>
  <c r="E852" i="22" s="1"/>
  <c r="D873" i="22"/>
  <c r="E873" i="22" s="1"/>
  <c r="D899" i="22"/>
  <c r="E899" i="22" s="1"/>
  <c r="D17" i="22"/>
  <c r="D38" i="22"/>
  <c r="D64" i="22"/>
  <c r="D85" i="22"/>
  <c r="D111" i="22"/>
  <c r="D132" i="22"/>
  <c r="D153" i="22"/>
  <c r="D179" i="22"/>
  <c r="D200" i="22"/>
  <c r="D226" i="22"/>
  <c r="D247" i="22"/>
  <c r="D273" i="22"/>
  <c r="D294" i="22"/>
  <c r="D320" i="22"/>
  <c r="D341" i="22"/>
  <c r="D367" i="22"/>
  <c r="D388" i="22"/>
  <c r="E388" i="22" s="1"/>
  <c r="D409" i="22"/>
  <c r="D435" i="22"/>
  <c r="E435" i="22" s="1"/>
  <c r="D456" i="22"/>
  <c r="D482" i="22"/>
  <c r="D503" i="22"/>
  <c r="D529" i="22"/>
  <c r="D550" i="22"/>
  <c r="D576" i="22"/>
  <c r="D597" i="22"/>
  <c r="D623" i="22"/>
  <c r="D644" i="22"/>
  <c r="D665" i="22"/>
  <c r="D691" i="22"/>
  <c r="E691" i="22" s="1"/>
  <c r="D712" i="22"/>
  <c r="D738" i="22"/>
  <c r="D759" i="22"/>
  <c r="D785" i="22"/>
  <c r="E785" i="22" s="1"/>
  <c r="D806" i="22"/>
  <c r="E806" i="22" s="1"/>
  <c r="D832" i="22"/>
  <c r="D853" i="22"/>
  <c r="D879" i="22"/>
  <c r="E879" i="22" s="1"/>
  <c r="D900" i="22"/>
  <c r="E900" i="22" s="1"/>
  <c r="D18" i="22"/>
  <c r="D39" i="22"/>
  <c r="D65" i="22"/>
  <c r="D86" i="22"/>
  <c r="D112" i="22"/>
  <c r="D133" i="22"/>
  <c r="D159" i="22"/>
  <c r="D180" i="22"/>
  <c r="D201" i="22"/>
  <c r="D227" i="22"/>
  <c r="D248" i="22"/>
  <c r="D274" i="22"/>
  <c r="D295" i="22"/>
  <c r="E295" i="22" s="1"/>
  <c r="D321" i="22"/>
  <c r="D342" i="22"/>
  <c r="E342" i="22" s="1"/>
  <c r="D368" i="22"/>
  <c r="D389" i="22"/>
  <c r="D415" i="22"/>
  <c r="E415" i="22" s="1"/>
  <c r="D436" i="22"/>
  <c r="E436" i="22" s="1"/>
  <c r="D457" i="22"/>
  <c r="D483" i="22"/>
  <c r="D504" i="22"/>
  <c r="D530" i="22"/>
  <c r="D551" i="22"/>
  <c r="D577" i="22"/>
  <c r="D598" i="22"/>
  <c r="D624" i="22"/>
  <c r="D645" i="22"/>
  <c r="D671" i="22"/>
  <c r="E671" i="22" s="1"/>
  <c r="D692" i="22"/>
  <c r="D713" i="22"/>
  <c r="D739" i="22"/>
  <c r="D760" i="22"/>
  <c r="E760" i="22" s="1"/>
  <c r="D786" i="22"/>
  <c r="E786" i="22" s="1"/>
  <c r="D807" i="22"/>
  <c r="E807" i="22" s="1"/>
  <c r="D833" i="22"/>
  <c r="D854" i="22"/>
  <c r="E854" i="22" s="1"/>
  <c r="D880" i="22"/>
  <c r="E880" i="22" s="1"/>
  <c r="D901" i="22"/>
  <c r="E901" i="22" s="1"/>
  <c r="D21" i="22"/>
  <c r="D89" i="22"/>
  <c r="D115" i="22"/>
  <c r="D136" i="22"/>
  <c r="D162" i="22"/>
  <c r="D183" i="22"/>
  <c r="E183" i="22" s="1"/>
  <c r="D209" i="22"/>
  <c r="D230" i="22"/>
  <c r="D256" i="22"/>
  <c r="D277" i="22"/>
  <c r="D303" i="22"/>
  <c r="D324" i="22"/>
  <c r="D345" i="22"/>
  <c r="E345" i="22" s="1"/>
  <c r="D371" i="22"/>
  <c r="D392" i="22"/>
  <c r="D418" i="22"/>
  <c r="E418" i="22" s="1"/>
  <c r="D439" i="22"/>
  <c r="E439" i="22" s="1"/>
  <c r="D465" i="22"/>
  <c r="D486" i="22"/>
  <c r="D512" i="22"/>
  <c r="D533" i="22"/>
  <c r="D559" i="22"/>
  <c r="D580" i="22"/>
  <c r="D627" i="22"/>
  <c r="D648" i="22"/>
  <c r="D695" i="22"/>
  <c r="D742" i="22"/>
  <c r="D815" i="22"/>
  <c r="E815" i="22" s="1"/>
  <c r="D883" i="22"/>
  <c r="E883" i="22" s="1"/>
  <c r="D19" i="22"/>
  <c r="D40" i="22"/>
  <c r="D66" i="22"/>
  <c r="D87" i="22"/>
  <c r="D113" i="22"/>
  <c r="D134" i="22"/>
  <c r="D160" i="22"/>
  <c r="D181" i="22"/>
  <c r="E181" i="22" s="1"/>
  <c r="D207" i="22"/>
  <c r="D228" i="22"/>
  <c r="D249" i="22"/>
  <c r="D275" i="22"/>
  <c r="D296" i="22"/>
  <c r="D322" i="22"/>
  <c r="D343" i="22"/>
  <c r="D369" i="22"/>
  <c r="D390" i="22"/>
  <c r="D416" i="22"/>
  <c r="E416" i="22" s="1"/>
  <c r="D437" i="22"/>
  <c r="E437" i="22" s="1"/>
  <c r="D463" i="22"/>
  <c r="E463" i="22" s="1"/>
  <c r="D484" i="22"/>
  <c r="D505" i="22"/>
  <c r="D531" i="22"/>
  <c r="D552" i="22"/>
  <c r="D578" i="22"/>
  <c r="D599" i="22"/>
  <c r="D625" i="22"/>
  <c r="D646" i="22"/>
  <c r="E646" i="22" s="1"/>
  <c r="D672" i="22"/>
  <c r="E672" i="22" s="1"/>
  <c r="D693" i="22"/>
  <c r="E693" i="22" s="1"/>
  <c r="D719" i="22"/>
  <c r="D740" i="22"/>
  <c r="D761" i="22"/>
  <c r="E761" i="22" s="1"/>
  <c r="D787" i="22"/>
  <c r="D808" i="22"/>
  <c r="E808" i="22" s="1"/>
  <c r="D834" i="22"/>
  <c r="D855" i="22"/>
  <c r="E855" i="22" s="1"/>
  <c r="D881" i="22"/>
  <c r="E881" i="22" s="1"/>
  <c r="D902" i="22"/>
  <c r="E902" i="22" s="1"/>
  <c r="D68" i="22"/>
  <c r="D601" i="22"/>
  <c r="D721" i="22"/>
  <c r="D768" i="22"/>
  <c r="E768" i="22" s="1"/>
  <c r="D789" i="22"/>
  <c r="E789" i="22" s="1"/>
  <c r="D836" i="22"/>
  <c r="D857" i="22"/>
  <c r="E857" i="22" s="1"/>
  <c r="D904" i="22"/>
  <c r="E904" i="22" s="1"/>
  <c r="D48" i="22"/>
  <c r="D69" i="22"/>
  <c r="D95" i="22"/>
  <c r="D116" i="22"/>
  <c r="D137" i="22"/>
  <c r="D163" i="22"/>
  <c r="D184" i="22"/>
  <c r="D210" i="22"/>
  <c r="D231" i="22"/>
  <c r="D257" i="22"/>
  <c r="D278" i="22"/>
  <c r="D304" i="22"/>
  <c r="D325" i="22"/>
  <c r="D351" i="22"/>
  <c r="D372" i="22"/>
  <c r="D393" i="22"/>
  <c r="D419" i="22"/>
  <c r="E419" i="22" s="1"/>
  <c r="D440" i="22"/>
  <c r="E440" i="22" s="1"/>
  <c r="D466" i="22"/>
  <c r="D487" i="22"/>
  <c r="D20" i="22"/>
  <c r="D41" i="22"/>
  <c r="D67" i="22"/>
  <c r="D88" i="22"/>
  <c r="D114" i="22"/>
  <c r="D135" i="22"/>
  <c r="D161" i="22"/>
  <c r="D182" i="22"/>
  <c r="D208" i="22"/>
  <c r="D229" i="22"/>
  <c r="D255" i="22"/>
  <c r="D276" i="22"/>
  <c r="D297" i="22"/>
  <c r="D323" i="22"/>
  <c r="D344" i="22"/>
  <c r="E344" i="22" s="1"/>
  <c r="D370" i="22"/>
  <c r="D391" i="22"/>
  <c r="D417" i="22"/>
  <c r="E417" i="22" s="1"/>
  <c r="D438" i="22"/>
  <c r="E438" i="22" s="1"/>
  <c r="D464" i="22"/>
  <c r="D485" i="22"/>
  <c r="D511" i="22"/>
  <c r="D532" i="22"/>
  <c r="D553" i="22"/>
  <c r="D579" i="22"/>
  <c r="D600" i="22"/>
  <c r="D626" i="22"/>
  <c r="D647" i="22"/>
  <c r="D673" i="22"/>
  <c r="E673" i="22" s="1"/>
  <c r="D694" i="22"/>
  <c r="E694" i="22" s="1"/>
  <c r="D720" i="22"/>
  <c r="D741" i="22"/>
  <c r="D767" i="22"/>
  <c r="E767" i="22" s="1"/>
  <c r="D788" i="22"/>
  <c r="E788" i="22" s="1"/>
  <c r="D809" i="22"/>
  <c r="E809" i="22" s="1"/>
  <c r="D835" i="22"/>
  <c r="D856" i="22"/>
  <c r="E856" i="22" s="1"/>
  <c r="D882" i="22"/>
  <c r="E882" i="22" s="1"/>
  <c r="D903" i="22"/>
  <c r="E903" i="22" s="1"/>
  <c r="D47" i="22"/>
  <c r="D674" i="22"/>
  <c r="E674" i="22" s="1"/>
  <c r="D22" i="22"/>
  <c r="D23" i="22"/>
  <c r="D56" i="22"/>
  <c r="D101" i="22"/>
  <c r="D146" i="22"/>
  <c r="D191" i="22"/>
  <c r="D224" i="22"/>
  <c r="D264" i="22"/>
  <c r="E264" i="22" s="1"/>
  <c r="D309" i="22"/>
  <c r="D354" i="22"/>
  <c r="E354" i="22" s="1"/>
  <c r="D399" i="22"/>
  <c r="D432" i="22"/>
  <c r="E432" i="22" s="1"/>
  <c r="D472" i="22"/>
  <c r="D516" i="22"/>
  <c r="D548" i="22"/>
  <c r="D591" i="22"/>
  <c r="D629" i="22"/>
  <c r="D661" i="22"/>
  <c r="D704" i="22"/>
  <c r="E704" i="22" s="1"/>
  <c r="D736" i="22"/>
  <c r="D774" i="22"/>
  <c r="D817" i="22"/>
  <c r="D849" i="22"/>
  <c r="D887" i="22"/>
  <c r="E887" i="22" s="1"/>
  <c r="D34" i="22"/>
  <c r="D119" i="22"/>
  <c r="D164" i="22"/>
  <c r="D197" i="22"/>
  <c r="D242" i="22"/>
  <c r="D287" i="22"/>
  <c r="D327" i="22"/>
  <c r="D405" i="22"/>
  <c r="E405" i="22" s="1"/>
  <c r="D450" i="22"/>
  <c r="D495" i="22"/>
  <c r="D527" i="22"/>
  <c r="D565" i="22"/>
  <c r="D608" i="22"/>
  <c r="D640" i="22"/>
  <c r="D678" i="22"/>
  <c r="E678" i="22" s="1"/>
  <c r="D710" i="22"/>
  <c r="D753" i="22"/>
  <c r="D791" i="22"/>
  <c r="E791" i="22" s="1"/>
  <c r="D823" i="22"/>
  <c r="E823" i="22" s="1"/>
  <c r="D866" i="22"/>
  <c r="D898" i="22"/>
  <c r="E898" i="22" s="1"/>
  <c r="D96" i="22"/>
  <c r="D52" i="22"/>
  <c r="D175" i="22"/>
  <c r="D215" i="22"/>
  <c r="E215" i="22" s="1"/>
  <c r="D260" i="22"/>
  <c r="E260" i="22" s="1"/>
  <c r="D305" i="22"/>
  <c r="D338" i="22"/>
  <c r="D383" i="22"/>
  <c r="E383" i="22" s="1"/>
  <c r="D468" i="22"/>
  <c r="D501" i="22"/>
  <c r="D582" i="22"/>
  <c r="D614" i="22"/>
  <c r="D689" i="22"/>
  <c r="E689" i="22" s="1"/>
  <c r="D770" i="22"/>
  <c r="D802" i="22"/>
  <c r="E802" i="22" s="1"/>
  <c r="D872" i="22"/>
  <c r="E872" i="22" s="1"/>
  <c r="D24" i="22"/>
  <c r="D57" i="22"/>
  <c r="D102" i="22"/>
  <c r="D147" i="22"/>
  <c r="D192" i="22"/>
  <c r="D232" i="22"/>
  <c r="D265" i="22"/>
  <c r="E265" i="22" s="1"/>
  <c r="D310" i="22"/>
  <c r="D355" i="22"/>
  <c r="E355" i="22" s="1"/>
  <c r="D400" i="22"/>
  <c r="D433" i="22"/>
  <c r="E433" i="22" s="1"/>
  <c r="D473" i="22"/>
  <c r="D517" i="22"/>
  <c r="D560" i="22"/>
  <c r="D592" i="22"/>
  <c r="D630" i="22"/>
  <c r="D662" i="22"/>
  <c r="D705" i="22"/>
  <c r="E705" i="22" s="1"/>
  <c r="D743" i="22"/>
  <c r="D775" i="22"/>
  <c r="D818" i="22"/>
  <c r="E818" i="22" s="1"/>
  <c r="D850" i="22"/>
  <c r="E850" i="22" s="1"/>
  <c r="D888" i="22"/>
  <c r="E888" i="22" s="1"/>
  <c r="D35" i="22"/>
  <c r="D80" i="22"/>
  <c r="D120" i="22"/>
  <c r="E120" i="22" s="1"/>
  <c r="D165" i="22"/>
  <c r="D198" i="22"/>
  <c r="D243" i="22"/>
  <c r="D288" i="22"/>
  <c r="D328" i="22"/>
  <c r="D373" i="22"/>
  <c r="D406" i="22"/>
  <c r="D451" i="22"/>
  <c r="E451" i="22" s="1"/>
  <c r="D496" i="22"/>
  <c r="D534" i="22"/>
  <c r="D566" i="22"/>
  <c r="D609" i="22"/>
  <c r="D641" i="22"/>
  <c r="D679" i="22"/>
  <c r="E679" i="22" s="1"/>
  <c r="D722" i="22"/>
  <c r="D754" i="22"/>
  <c r="E754" i="22" s="1"/>
  <c r="D792" i="22"/>
  <c r="D824" i="22"/>
  <c r="D905" i="22"/>
  <c r="E905" i="22" s="1"/>
  <c r="D83" i="22"/>
  <c r="D97" i="22"/>
  <c r="D423" i="22"/>
  <c r="D544" i="22"/>
  <c r="D657" i="22"/>
  <c r="D727" i="22"/>
  <c r="E727" i="22" s="1"/>
  <c r="D840" i="22"/>
  <c r="D9" i="22"/>
  <c r="D53" i="22"/>
  <c r="D143" i="22"/>
  <c r="D176" i="22"/>
  <c r="D216" i="22"/>
  <c r="D261" i="22"/>
  <c r="D306" i="22"/>
  <c r="D339" i="22"/>
  <c r="D384" i="22"/>
  <c r="D424" i="22"/>
  <c r="D469" i="22"/>
  <c r="D25" i="22"/>
  <c r="D70" i="22"/>
  <c r="D103" i="22"/>
  <c r="D148" i="22"/>
  <c r="D193" i="22"/>
  <c r="D233" i="22"/>
  <c r="D271" i="22"/>
  <c r="D311" i="22"/>
  <c r="D356" i="22"/>
  <c r="D401" i="22"/>
  <c r="D441" i="22"/>
  <c r="E441" i="22" s="1"/>
  <c r="D479" i="22"/>
  <c r="D518" i="22"/>
  <c r="D561" i="22"/>
  <c r="D593" i="22"/>
  <c r="D631" i="22"/>
  <c r="D663" i="22"/>
  <c r="D706" i="22"/>
  <c r="E706" i="22" s="1"/>
  <c r="D744" i="22"/>
  <c r="D776" i="22"/>
  <c r="D819" i="22"/>
  <c r="E819" i="22" s="1"/>
  <c r="D851" i="22"/>
  <c r="E851" i="22" s="1"/>
  <c r="D889" i="22"/>
  <c r="D867" i="22"/>
  <c r="E867" i="22" s="1"/>
  <c r="D49" i="22"/>
  <c r="D82" i="22"/>
  <c r="D127" i="22"/>
  <c r="D167" i="22"/>
  <c r="D212" i="22"/>
  <c r="D245" i="22"/>
  <c r="E245" i="22" s="1"/>
  <c r="D290" i="22"/>
  <c r="D335" i="22"/>
  <c r="D375" i="22"/>
  <c r="D420" i="22"/>
  <c r="E420" i="22" s="1"/>
  <c r="D453" i="22"/>
  <c r="D498" i="22"/>
  <c r="D536" i="22"/>
  <c r="D568" i="22"/>
  <c r="D611" i="22"/>
  <c r="D649" i="22"/>
  <c r="D681" i="22"/>
  <c r="E681" i="22" s="1"/>
  <c r="D724" i="22"/>
  <c r="E724" i="22" s="1"/>
  <c r="D756" i="22"/>
  <c r="D799" i="22"/>
  <c r="E799" i="22" s="1"/>
  <c r="D837" i="22"/>
  <c r="D869" i="22"/>
  <c r="E869" i="22" s="1"/>
  <c r="D6" i="22"/>
  <c r="D31" i="22"/>
  <c r="D71" i="22"/>
  <c r="D104" i="22"/>
  <c r="D149" i="22"/>
  <c r="D194" i="22"/>
  <c r="D239" i="22"/>
  <c r="E239" i="22" s="1"/>
  <c r="D279" i="22"/>
  <c r="D312" i="22"/>
  <c r="D357" i="22"/>
  <c r="E357" i="22" s="1"/>
  <c r="D402" i="22"/>
  <c r="D447" i="22"/>
  <c r="D480" i="22"/>
  <c r="D519" i="22"/>
  <c r="D562" i="22"/>
  <c r="D594" i="22"/>
  <c r="D632" i="22"/>
  <c r="E632" i="22" s="1"/>
  <c r="D675" i="22"/>
  <c r="D707" i="22"/>
  <c r="E707" i="22" s="1"/>
  <c r="D745" i="22"/>
  <c r="D777" i="22"/>
  <c r="D820" i="22"/>
  <c r="E820" i="22" s="1"/>
  <c r="D863" i="22"/>
  <c r="E863" i="22" s="1"/>
  <c r="D895" i="22"/>
  <c r="E895" i="22" s="1"/>
  <c r="D32" i="22"/>
  <c r="D72" i="22"/>
  <c r="D117" i="22"/>
  <c r="E117" i="22" s="1"/>
  <c r="D150" i="22"/>
  <c r="D195" i="22"/>
  <c r="D240" i="22"/>
  <c r="E240" i="22" s="1"/>
  <c r="D280" i="22"/>
  <c r="D313" i="22"/>
  <c r="D358" i="22"/>
  <c r="D403" i="22"/>
  <c r="E403" i="22" s="1"/>
  <c r="D448" i="22"/>
  <c r="D488" i="22"/>
  <c r="D520" i="22"/>
  <c r="D563" i="22"/>
  <c r="D595" i="22"/>
  <c r="D633" i="22"/>
  <c r="D676" i="22"/>
  <c r="E676" i="22" s="1"/>
  <c r="D708" i="22"/>
  <c r="E708" i="22" s="1"/>
  <c r="D751" i="22"/>
  <c r="E751" i="22" s="1"/>
  <c r="D783" i="22"/>
  <c r="E783" i="22" s="1"/>
  <c r="D821" i="22"/>
  <c r="E821" i="22" s="1"/>
  <c r="D864" i="22"/>
  <c r="D896" i="22"/>
  <c r="E896" i="22" s="1"/>
  <c r="D360" i="22"/>
  <c r="D50" i="22"/>
  <c r="D128" i="22"/>
  <c r="D168" i="22"/>
  <c r="D213" i="22"/>
  <c r="D258" i="22"/>
  <c r="E258" i="22" s="1"/>
  <c r="D291" i="22"/>
  <c r="D336" i="22"/>
  <c r="D376" i="22"/>
  <c r="D421" i="22"/>
  <c r="D454" i="22"/>
  <c r="D499" i="22"/>
  <c r="D537" i="22"/>
  <c r="E537" i="22" s="1"/>
  <c r="D569" i="22"/>
  <c r="D612" i="22"/>
  <c r="D655" i="22"/>
  <c r="D687" i="22"/>
  <c r="E687" i="22" s="1"/>
  <c r="D725" i="22"/>
  <c r="E725" i="22" s="1"/>
  <c r="D757" i="22"/>
  <c r="E757" i="22" s="1"/>
  <c r="D800" i="22"/>
  <c r="E800" i="22" s="1"/>
  <c r="D838" i="22"/>
  <c r="D870" i="22"/>
  <c r="E870" i="22" s="1"/>
  <c r="D7" i="22"/>
  <c r="D51" i="22"/>
  <c r="D129" i="22"/>
  <c r="D169" i="22"/>
  <c r="D214" i="22"/>
  <c r="D259" i="22"/>
  <c r="D292" i="22"/>
  <c r="D337" i="22"/>
  <c r="D377" i="22"/>
  <c r="E377" i="22" s="1"/>
  <c r="D422" i="22"/>
  <c r="D467" i="22"/>
  <c r="D500" i="22"/>
  <c r="D543" i="22"/>
  <c r="D581" i="22"/>
  <c r="D613" i="22"/>
  <c r="D656" i="22"/>
  <c r="D688" i="22"/>
  <c r="E688" i="22" s="1"/>
  <c r="D726" i="22"/>
  <c r="E726" i="22" s="1"/>
  <c r="D769" i="22"/>
  <c r="E769" i="22" s="1"/>
  <c r="D801" i="22"/>
  <c r="E801" i="22" s="1"/>
  <c r="D839" i="22"/>
  <c r="E839" i="22" s="1"/>
  <c r="D871" i="22"/>
  <c r="E871" i="22" s="1"/>
  <c r="D8" i="22"/>
  <c r="D33" i="22"/>
  <c r="D73" i="22"/>
  <c r="D118" i="22"/>
  <c r="D151" i="22"/>
  <c r="D196" i="22"/>
  <c r="D241" i="22"/>
  <c r="E241" i="22" s="1"/>
  <c r="D281" i="22"/>
  <c r="E281" i="22" s="1"/>
  <c r="D326" i="22"/>
  <c r="D359" i="22"/>
  <c r="D404" i="22"/>
  <c r="E404" i="22" s="1"/>
  <c r="D449" i="22"/>
  <c r="D489" i="22"/>
  <c r="D521" i="22"/>
  <c r="D564" i="22"/>
  <c r="D607" i="22"/>
  <c r="D639" i="22"/>
  <c r="D677" i="22"/>
  <c r="D709" i="22"/>
  <c r="D752" i="22"/>
  <c r="E752" i="22" s="1"/>
  <c r="D790" i="22"/>
  <c r="E790" i="22" s="1"/>
  <c r="D822" i="22"/>
  <c r="E822" i="22" s="1"/>
  <c r="D865" i="22"/>
  <c r="E865" i="22" s="1"/>
  <c r="D897" i="22"/>
  <c r="E897" i="22" s="1"/>
  <c r="D79" i="22"/>
  <c r="D130" i="22"/>
  <c r="D36" i="22"/>
  <c r="D81" i="22"/>
  <c r="D121" i="22"/>
  <c r="E121" i="22" s="1"/>
  <c r="D166" i="22"/>
  <c r="D211" i="22"/>
  <c r="D244" i="22"/>
  <c r="D289" i="22"/>
  <c r="D329" i="22"/>
  <c r="D374" i="22"/>
  <c r="D407" i="22"/>
  <c r="E407" i="22" s="1"/>
  <c r="D452" i="22"/>
  <c r="E452" i="22" s="1"/>
  <c r="D497" i="22"/>
  <c r="D535" i="22"/>
  <c r="D567" i="22"/>
  <c r="D610" i="22"/>
  <c r="D642" i="22"/>
  <c r="D680" i="22"/>
  <c r="E680" i="22" s="1"/>
  <c r="D723" i="22"/>
  <c r="E723" i="22" s="1"/>
  <c r="D755" i="22"/>
  <c r="E755" i="22" s="1"/>
  <c r="D793" i="22"/>
  <c r="E793" i="22" s="1"/>
  <c r="D825" i="22"/>
  <c r="D868" i="22"/>
  <c r="E868" i="22" s="1"/>
  <c r="D5" i="22"/>
  <c r="D54" i="22"/>
  <c r="D353" i="22"/>
  <c r="D615" i="22"/>
  <c r="D804" i="22"/>
  <c r="E804" i="22" s="1"/>
  <c r="D660" i="22"/>
  <c r="D885" i="22"/>
  <c r="E885" i="22" s="1"/>
  <c r="D515" i="22"/>
  <c r="D307" i="22"/>
  <c r="D583" i="22"/>
  <c r="D772" i="22"/>
  <c r="E772" i="22" s="1"/>
  <c r="D55" i="22"/>
  <c r="D385" i="22"/>
  <c r="D616" i="22"/>
  <c r="D816" i="22"/>
  <c r="E816" i="22" s="1"/>
  <c r="D425" i="22"/>
  <c r="D658" i="22"/>
  <c r="D847" i="22"/>
  <c r="D696" i="22"/>
  <c r="D177" i="22"/>
  <c r="D262" i="22"/>
  <c r="D546" i="22"/>
  <c r="D735" i="22"/>
  <c r="D352" i="22"/>
  <c r="D803" i="22"/>
  <c r="E803" i="22" s="1"/>
  <c r="D98" i="22"/>
  <c r="D386" i="22"/>
  <c r="D628" i="22"/>
  <c r="D841" i="22"/>
  <c r="D99" i="22"/>
  <c r="D470" i="22"/>
  <c r="D471" i="22"/>
  <c r="D697" i="22"/>
  <c r="D217" i="22"/>
  <c r="D728" i="22"/>
  <c r="E728" i="22" s="1"/>
  <c r="D263" i="22"/>
  <c r="E263" i="22" s="1"/>
  <c r="D547" i="22"/>
  <c r="D771" i="22"/>
  <c r="E771" i="22" s="1"/>
  <c r="D308" i="22"/>
  <c r="D584" i="22"/>
  <c r="D773" i="22"/>
  <c r="E773" i="22" s="1"/>
  <c r="D585" i="22"/>
  <c r="D185" i="22"/>
  <c r="D514" i="22"/>
  <c r="D703" i="22"/>
  <c r="D10" i="22"/>
  <c r="D223" i="22"/>
  <c r="D545" i="22"/>
  <c r="D729" i="22"/>
  <c r="D100" i="22"/>
  <c r="D431" i="22"/>
  <c r="E431" i="22" s="1"/>
  <c r="D659" i="22"/>
  <c r="D848" i="22"/>
  <c r="D144" i="22"/>
  <c r="E144" i="22" s="1"/>
  <c r="D884" i="22"/>
  <c r="E884" i="22" s="1"/>
  <c r="D145" i="22"/>
  <c r="E145" i="22" s="1"/>
  <c r="D513" i="22"/>
  <c r="D886" i="22"/>
  <c r="E886" i="22" s="1"/>
  <c r="B5" i="16"/>
  <c r="J5" i="16" s="1"/>
  <c r="K2" i="20"/>
  <c r="D2" i="22"/>
  <c r="J2" i="16"/>
  <c r="I4" i="7"/>
  <c r="H4" i="7"/>
  <c r="E784" i="22" l="1"/>
  <c r="E411" i="22"/>
  <c r="E424" i="22"/>
  <c r="E837" i="22"/>
  <c r="E423" i="22"/>
  <c r="E428" i="22"/>
  <c r="E421" i="22"/>
  <c r="E425" i="22"/>
  <c r="E429" i="22"/>
  <c r="E422" i="22"/>
  <c r="E683" i="22"/>
  <c r="E409" i="22"/>
  <c r="E178" i="22"/>
  <c r="E426" i="22"/>
  <c r="E174" i="22"/>
  <c r="E427" i="22"/>
  <c r="E829" i="22"/>
  <c r="E824" i="22"/>
  <c r="E301" i="22"/>
  <c r="E303" i="22"/>
  <c r="E814" i="22"/>
  <c r="E69" i="22"/>
  <c r="E817" i="22"/>
  <c r="I817" i="22" s="1"/>
  <c r="E146" i="22"/>
  <c r="E161" i="22"/>
  <c r="E343" i="22"/>
  <c r="E233" i="22"/>
  <c r="E232" i="22"/>
  <c r="E520" i="22"/>
  <c r="E831" i="22"/>
  <c r="E830" i="22"/>
  <c r="I830" i="22" s="1"/>
  <c r="E199" i="22"/>
  <c r="E832" i="22"/>
  <c r="I832" i="22" s="1"/>
  <c r="E358" i="22"/>
  <c r="E359" i="22"/>
  <c r="E637" i="22"/>
  <c r="E647" i="22"/>
  <c r="E119" i="22"/>
  <c r="E758" i="22"/>
  <c r="E382" i="22"/>
  <c r="E256" i="22"/>
  <c r="E406" i="22"/>
  <c r="E191" i="22"/>
  <c r="E380" i="22"/>
  <c r="E244" i="22"/>
  <c r="E123" i="22"/>
  <c r="E641" i="22"/>
  <c r="E162" i="22"/>
  <c r="E243" i="22"/>
  <c r="E598" i="22"/>
  <c r="E847" i="22"/>
  <c r="E849" i="22"/>
  <c r="E217" i="22"/>
  <c r="E715" i="22"/>
  <c r="E696" i="22"/>
  <c r="E712" i="22"/>
  <c r="E703" i="22"/>
  <c r="E713" i="22"/>
  <c r="E716" i="22"/>
  <c r="E697" i="22"/>
  <c r="E722" i="22"/>
  <c r="E720" i="22"/>
  <c r="E721" i="22"/>
  <c r="E692" i="22"/>
  <c r="E111" i="22"/>
  <c r="E714" i="22"/>
  <c r="E718" i="22"/>
  <c r="E695" i="22"/>
  <c r="E719" i="22"/>
  <c r="E72" i="22"/>
  <c r="E717" i="22"/>
  <c r="E711" i="22"/>
  <c r="E709" i="22"/>
  <c r="E710" i="22"/>
  <c r="E381" i="22"/>
  <c r="E277" i="22"/>
  <c r="E738" i="22"/>
  <c r="E276" i="22"/>
  <c r="E701" i="22"/>
  <c r="E731" i="22"/>
  <c r="E742" i="22"/>
  <c r="E737" i="22"/>
  <c r="E700" i="22"/>
  <c r="E743" i="22"/>
  <c r="E739" i="22"/>
  <c r="E746" i="22"/>
  <c r="E677" i="22"/>
  <c r="E744" i="22"/>
  <c r="E741" i="22"/>
  <c r="E734" i="22"/>
  <c r="E745" i="22"/>
  <c r="E389" i="22"/>
  <c r="E390" i="22"/>
  <c r="E702" i="22"/>
  <c r="E733" i="22"/>
  <c r="E729" i="22"/>
  <c r="E735" i="22"/>
  <c r="E128" i="22"/>
  <c r="E740" i="22"/>
  <c r="E732" i="22"/>
  <c r="E747" i="22"/>
  <c r="E536" i="22"/>
  <c r="E779" i="22"/>
  <c r="E597" i="22"/>
  <c r="E599" i="22"/>
  <c r="E826" i="22"/>
  <c r="I826" i="22" s="1"/>
  <c r="E61" i="22"/>
  <c r="E825" i="22"/>
  <c r="I825" i="22" s="1"/>
  <c r="E299" i="22"/>
  <c r="E205" i="22"/>
  <c r="E149" i="22"/>
  <c r="E290" i="22"/>
  <c r="E66" i="22"/>
  <c r="E575" i="22"/>
  <c r="E833" i="22"/>
  <c r="E77" i="22"/>
  <c r="E195" i="22"/>
  <c r="E787" i="22"/>
  <c r="I787" i="22" s="1"/>
  <c r="E207" i="22"/>
  <c r="E150" i="22"/>
  <c r="E566" i="22"/>
  <c r="E759" i="22"/>
  <c r="E124" i="22"/>
  <c r="E116" i="22"/>
  <c r="E675" i="22"/>
  <c r="E792" i="22"/>
  <c r="I792" i="22" s="1"/>
  <c r="E165" i="22"/>
  <c r="E155" i="22"/>
  <c r="E565" i="22"/>
  <c r="E298" i="22"/>
  <c r="E48" i="22"/>
  <c r="E480" i="22"/>
  <c r="E192" i="22"/>
  <c r="E193" i="22"/>
  <c r="E442" i="22"/>
  <c r="E466" i="22"/>
  <c r="E756" i="22"/>
  <c r="E660" i="22"/>
  <c r="E642" i="22"/>
  <c r="E656" i="22"/>
  <c r="E889" i="22"/>
  <c r="E657" i="22"/>
  <c r="E664" i="22"/>
  <c r="E666" i="22"/>
  <c r="E350" i="22"/>
  <c r="E893" i="22"/>
  <c r="E652" i="22"/>
  <c r="E667" i="22"/>
  <c r="E658" i="22"/>
  <c r="E662" i="22"/>
  <c r="E661" i="22"/>
  <c r="E372" i="22"/>
  <c r="E665" i="22"/>
  <c r="E643" i="22"/>
  <c r="E361" i="22"/>
  <c r="E650" i="22"/>
  <c r="E654" i="22"/>
  <c r="E365" i="22"/>
  <c r="E892" i="22"/>
  <c r="E651" i="22"/>
  <c r="E659" i="22"/>
  <c r="E655" i="22"/>
  <c r="E663" i="22"/>
  <c r="E356" i="22"/>
  <c r="E351" i="22"/>
  <c r="E371" i="22"/>
  <c r="E644" i="22"/>
  <c r="E367" i="22"/>
  <c r="E246" i="22"/>
  <c r="E894" i="22"/>
  <c r="E638" i="22"/>
  <c r="E364" i="22"/>
  <c r="E891" i="22"/>
  <c r="E649" i="22"/>
  <c r="E175" i="22"/>
  <c r="E648" i="22"/>
  <c r="E645" i="22"/>
  <c r="E368" i="22"/>
  <c r="E247" i="22"/>
  <c r="E362" i="22"/>
  <c r="E366" i="22"/>
  <c r="E653" i="22"/>
  <c r="E363" i="22"/>
  <c r="E154" i="22"/>
  <c r="E70" i="22"/>
  <c r="E216" i="22"/>
  <c r="E853" i="22"/>
  <c r="E331" i="22"/>
  <c r="E231" i="22"/>
  <c r="E453" i="22"/>
  <c r="E271" i="22"/>
  <c r="E41" i="22"/>
  <c r="E454" i="22"/>
  <c r="E736" i="22"/>
  <c r="E68" i="22"/>
  <c r="E184" i="22"/>
  <c r="E294" i="22"/>
  <c r="E489" i="22"/>
  <c r="E490" i="22"/>
  <c r="E553" i="22"/>
  <c r="E606" i="22"/>
  <c r="E296" i="22"/>
  <c r="E300" i="22"/>
  <c r="E305" i="22"/>
  <c r="E304" i="22"/>
  <c r="E151" i="22"/>
  <c r="E200" i="22"/>
  <c r="E297" i="22"/>
  <c r="E114" i="22"/>
  <c r="E554" i="22"/>
  <c r="E555" i="22"/>
  <c r="E464" i="22"/>
  <c r="E249" i="22"/>
  <c r="E248" i="22"/>
  <c r="E253" i="22"/>
  <c r="E255" i="22"/>
  <c r="E455" i="22"/>
  <c r="E257" i="22"/>
  <c r="E465" i="22"/>
  <c r="E456" i="22"/>
  <c r="E59" i="22"/>
  <c r="E470" i="22"/>
  <c r="E457" i="22"/>
  <c r="E360" i="22"/>
  <c r="E224" i="22"/>
  <c r="E625" i="22"/>
  <c r="E624" i="22"/>
  <c r="E226" i="22"/>
  <c r="E603" i="22"/>
  <c r="E594" i="22"/>
  <c r="E24" i="22"/>
  <c r="E626" i="22"/>
  <c r="E228" i="22"/>
  <c r="E227" i="22"/>
  <c r="E334" i="22"/>
  <c r="E173" i="22"/>
  <c r="E595" i="22"/>
  <c r="E339" i="22"/>
  <c r="E623" i="22"/>
  <c r="E225" i="22"/>
  <c r="E182" i="22"/>
  <c r="E627" i="22"/>
  <c r="E633" i="22"/>
  <c r="E640" i="22"/>
  <c r="E639" i="22"/>
  <c r="E628" i="22"/>
  <c r="E336" i="22"/>
  <c r="E630" i="22"/>
  <c r="E629" i="22"/>
  <c r="E340" i="22"/>
  <c r="E605" i="22"/>
  <c r="E44" i="22"/>
  <c r="E335" i="22"/>
  <c r="E631" i="22"/>
  <c r="E97" i="22"/>
  <c r="E338" i="22"/>
  <c r="E341" i="22"/>
  <c r="E604" i="22"/>
  <c r="E337" i="22"/>
  <c r="E230" i="22"/>
  <c r="E132" i="22"/>
  <c r="E838" i="22"/>
  <c r="E607" i="22"/>
  <c r="E229" i="22"/>
  <c r="E617" i="22"/>
  <c r="E620" i="22"/>
  <c r="E172" i="22"/>
  <c r="E596" i="22"/>
  <c r="E618" i="22"/>
  <c r="E170" i="22"/>
  <c r="E619" i="22"/>
  <c r="E235" i="22"/>
  <c r="E293" i="22"/>
  <c r="E125" i="22"/>
  <c r="E169" i="22"/>
  <c r="E564" i="22"/>
  <c r="E102" i="22"/>
  <c r="E101" i="22"/>
  <c r="E795" i="22"/>
  <c r="I795" i="22" s="1"/>
  <c r="E76" i="22"/>
  <c r="E306" i="22"/>
  <c r="E552" i="22"/>
  <c r="E609" i="22"/>
  <c r="E517" i="22"/>
  <c r="E516" i="22"/>
  <c r="E219" i="22"/>
  <c r="E81" i="22"/>
  <c r="E608" i="22"/>
  <c r="E37" i="22"/>
  <c r="E98" i="22"/>
  <c r="E610" i="22"/>
  <c r="E112" i="22"/>
  <c r="E589" i="22"/>
  <c r="E611" i="22"/>
  <c r="E593" i="22"/>
  <c r="E590" i="22"/>
  <c r="E592" i="22"/>
  <c r="E591" i="22"/>
  <c r="E109" i="22"/>
  <c r="E268" i="22"/>
  <c r="E180" i="22"/>
  <c r="E461" i="22"/>
  <c r="E269" i="22"/>
  <c r="E130" i="22"/>
  <c r="E261" i="22"/>
  <c r="E462" i="22"/>
  <c r="E270" i="22"/>
  <c r="E179" i="22"/>
  <c r="E266" i="22"/>
  <c r="E267" i="22"/>
  <c r="E518" i="22"/>
  <c r="E242" i="22"/>
  <c r="E262" i="22"/>
  <c r="E259" i="22"/>
  <c r="E50" i="22"/>
  <c r="E196" i="22"/>
  <c r="E148" i="22"/>
  <c r="E197" i="22"/>
  <c r="E509" i="22"/>
  <c r="E510" i="22"/>
  <c r="E503" i="22"/>
  <c r="E286" i="22"/>
  <c r="E445" i="22"/>
  <c r="E507" i="22"/>
  <c r="E504" i="22"/>
  <c r="E65" i="22"/>
  <c r="E282" i="22"/>
  <c r="E289" i="22"/>
  <c r="E508" i="22"/>
  <c r="E147" i="22"/>
  <c r="E118" i="22"/>
  <c r="E185" i="22"/>
  <c r="E35" i="22"/>
  <c r="E521" i="22"/>
  <c r="E538" i="22"/>
  <c r="E522" i="22"/>
  <c r="E237" i="22"/>
  <c r="E523" i="22"/>
  <c r="E176" i="22"/>
  <c r="E89" i="22"/>
  <c r="E748" i="22"/>
  <c r="E238" i="22"/>
  <c r="E177" i="22"/>
  <c r="E87" i="22"/>
  <c r="E234" i="22"/>
  <c r="E621" i="22"/>
  <c r="E622" i="22"/>
  <c r="E848" i="22"/>
  <c r="E878" i="22"/>
  <c r="E323" i="22"/>
  <c r="E160" i="22"/>
  <c r="E561" i="22"/>
  <c r="E557" i="22"/>
  <c r="E562" i="22"/>
  <c r="E71" i="22"/>
  <c r="E163" i="22"/>
  <c r="E563" i="22"/>
  <c r="E519" i="22"/>
  <c r="E558" i="22"/>
  <c r="E60" i="22"/>
  <c r="E318" i="22"/>
  <c r="E126" i="22"/>
  <c r="E115" i="22"/>
  <c r="E501" i="22"/>
  <c r="E500" i="22"/>
  <c r="E273" i="22"/>
  <c r="E16" i="22"/>
  <c r="E275" i="22"/>
  <c r="E272" i="22"/>
  <c r="E13" i="22"/>
  <c r="E471" i="22"/>
  <c r="E753" i="22"/>
  <c r="E551" i="22"/>
  <c r="E131" i="22"/>
  <c r="E158" i="22"/>
  <c r="E292" i="22"/>
  <c r="E129" i="22"/>
  <c r="E84" i="22"/>
  <c r="E472" i="22"/>
  <c r="E550" i="22"/>
  <c r="E36" i="22"/>
  <c r="E291" i="22"/>
  <c r="E204" i="22"/>
  <c r="E864" i="22"/>
  <c r="E58" i="22"/>
  <c r="E545" i="22"/>
  <c r="E579" i="22"/>
  <c r="E153" i="22"/>
  <c r="E213" i="22"/>
  <c r="E568" i="22"/>
  <c r="E287" i="22"/>
  <c r="E577" i="22"/>
  <c r="E56" i="22"/>
  <c r="E317" i="22"/>
  <c r="E841" i="22"/>
  <c r="E576" i="22"/>
  <c r="E288" i="22"/>
  <c r="E578" i="22"/>
  <c r="E840" i="22"/>
  <c r="E15" i="22"/>
  <c r="E214" i="22"/>
  <c r="E33" i="22"/>
  <c r="E159" i="22"/>
  <c r="E567" i="22"/>
  <c r="E79" i="22"/>
  <c r="E866" i="22"/>
  <c r="E127" i="22"/>
  <c r="E765" i="22"/>
  <c r="I765" i="22" s="1"/>
  <c r="E529" i="22"/>
  <c r="E530" i="22"/>
  <c r="E218" i="22"/>
  <c r="E93" i="22"/>
  <c r="E314" i="22"/>
  <c r="E315" i="22"/>
  <c r="E223" i="22"/>
  <c r="E540" i="22"/>
  <c r="E528" i="22"/>
  <c r="E546" i="22"/>
  <c r="E307" i="22"/>
  <c r="E511" i="22"/>
  <c r="E113" i="22"/>
  <c r="E541" i="22"/>
  <c r="E310" i="22"/>
  <c r="E533" i="22"/>
  <c r="E525" i="22"/>
  <c r="E548" i="22"/>
  <c r="E26" i="22"/>
  <c r="E542" i="22"/>
  <c r="E309" i="22"/>
  <c r="E544" i="22"/>
  <c r="E80" i="22"/>
  <c r="E23" i="22"/>
  <c r="E526" i="22"/>
  <c r="E534" i="22"/>
  <c r="E775" i="22"/>
  <c r="I775" i="22" s="1"/>
  <c r="E308" i="22"/>
  <c r="E535" i="22"/>
  <c r="E543" i="22"/>
  <c r="E776" i="22"/>
  <c r="I776" i="22" s="1"/>
  <c r="E311" i="22"/>
  <c r="E302" i="22"/>
  <c r="E220" i="22"/>
  <c r="E171" i="22"/>
  <c r="E774" i="22"/>
  <c r="I774" i="22" s="1"/>
  <c r="E777" i="22"/>
  <c r="I777" i="22" s="1"/>
  <c r="E312" i="22"/>
  <c r="E770" i="22"/>
  <c r="I770" i="22" s="1"/>
  <c r="E527" i="22"/>
  <c r="E88" i="22"/>
  <c r="E539" i="22"/>
  <c r="E547" i="22"/>
  <c r="E313" i="22"/>
  <c r="E549" i="22"/>
  <c r="E332" i="22"/>
  <c r="E86" i="22"/>
  <c r="E333" i="22"/>
  <c r="E94" i="22"/>
  <c r="E571" i="22"/>
  <c r="E583" i="22"/>
  <c r="E327" i="22"/>
  <c r="E320" i="22"/>
  <c r="E326" i="22"/>
  <c r="E82" i="22"/>
  <c r="E96" i="22"/>
  <c r="E580" i="22"/>
  <c r="E321" i="22"/>
  <c r="E330" i="22"/>
  <c r="E319" i="22"/>
  <c r="E581" i="22"/>
  <c r="E135" i="22"/>
  <c r="E559" i="22"/>
  <c r="E85" i="22"/>
  <c r="E63" i="22"/>
  <c r="E570" i="22"/>
  <c r="E574" i="22"/>
  <c r="E221" i="22"/>
  <c r="E108" i="22"/>
  <c r="E329" i="22"/>
  <c r="E222" i="22"/>
  <c r="E584" i="22"/>
  <c r="E328" i="22"/>
  <c r="E325" i="22"/>
  <c r="E569" i="22"/>
  <c r="E83" i="22"/>
  <c r="E560" i="22"/>
  <c r="E164" i="22"/>
  <c r="E324" i="22"/>
  <c r="E573" i="22"/>
  <c r="E582" i="22"/>
  <c r="E585" i="22"/>
  <c r="E322" i="22"/>
  <c r="E134" i="22"/>
  <c r="E14" i="22"/>
  <c r="E572" i="22"/>
  <c r="E316" i="22"/>
  <c r="E449" i="22"/>
  <c r="E450" i="22"/>
  <c r="E34" i="22"/>
  <c r="E484" i="22"/>
  <c r="E250" i="22"/>
  <c r="E254" i="22"/>
  <c r="E167" i="22"/>
  <c r="E479" i="22"/>
  <c r="E28" i="22"/>
  <c r="E100" i="22"/>
  <c r="E103" i="22"/>
  <c r="E105" i="22"/>
  <c r="E474" i="22"/>
  <c r="E478" i="22"/>
  <c r="E27" i="22"/>
  <c r="E447" i="22"/>
  <c r="E104" i="22"/>
  <c r="E468" i="22"/>
  <c r="E133" i="22"/>
  <c r="E482" i="22"/>
  <c r="E458" i="22"/>
  <c r="E62" i="22"/>
  <c r="E477" i="22"/>
  <c r="E251" i="22"/>
  <c r="E448" i="22"/>
  <c r="E469" i="22"/>
  <c r="E485" i="22"/>
  <c r="E476" i="22"/>
  <c r="E166" i="22"/>
  <c r="E53" i="22"/>
  <c r="E168" i="22"/>
  <c r="E467" i="22"/>
  <c r="E459" i="22"/>
  <c r="E43" i="22"/>
  <c r="E75" i="22"/>
  <c r="E57" i="22"/>
  <c r="E138" i="22"/>
  <c r="E206" i="22"/>
  <c r="E394" i="22"/>
  <c r="E201" i="22"/>
  <c r="E556" i="22"/>
  <c r="E374" i="22"/>
  <c r="E21" i="22"/>
  <c r="E397" i="22"/>
  <c r="E141" i="22"/>
  <c r="E400" i="22"/>
  <c r="E47" i="22"/>
  <c r="E370" i="22"/>
  <c r="E396" i="22"/>
  <c r="E22" i="22"/>
  <c r="E386" i="22"/>
  <c r="E208" i="22"/>
  <c r="E401" i="22"/>
  <c r="E95" i="22"/>
  <c r="E209" i="22"/>
  <c r="E395" i="22"/>
  <c r="E373" i="22"/>
  <c r="E211" i="22"/>
  <c r="E143" i="22"/>
  <c r="E369" i="22"/>
  <c r="E64" i="22"/>
  <c r="E385" i="22"/>
  <c r="E376" i="22"/>
  <c r="E384" i="22"/>
  <c r="E17" i="22"/>
  <c r="E212" i="22"/>
  <c r="E29" i="22"/>
  <c r="E391" i="22"/>
  <c r="E392" i="22"/>
  <c r="E202" i="22"/>
  <c r="E402" i="22"/>
  <c r="E375" i="22"/>
  <c r="E99" i="22"/>
  <c r="E399" i="22"/>
  <c r="E393" i="22"/>
  <c r="E210" i="22"/>
  <c r="E387" i="22"/>
  <c r="E398" i="22"/>
  <c r="E142" i="22"/>
  <c r="E473" i="22"/>
  <c r="E9" i="22"/>
  <c r="E39" i="22"/>
  <c r="E497" i="22"/>
  <c r="E32" i="22"/>
  <c r="E136" i="22"/>
  <c r="E38" i="22"/>
  <c r="E475" i="22"/>
  <c r="E280" i="22"/>
  <c r="E699" i="22"/>
  <c r="E45" i="22"/>
  <c r="E73" i="22"/>
  <c r="E194" i="22"/>
  <c r="E498" i="22"/>
  <c r="E496" i="22"/>
  <c r="E106" i="22"/>
  <c r="E494" i="22"/>
  <c r="E54" i="22"/>
  <c r="E487" i="22"/>
  <c r="E495" i="22"/>
  <c r="E486" i="22"/>
  <c r="E488" i="22"/>
  <c r="E278" i="22"/>
  <c r="E74" i="22"/>
  <c r="E493" i="22"/>
  <c r="E499" i="22"/>
  <c r="E25" i="22"/>
  <c r="E483" i="22"/>
  <c r="E492" i="22"/>
  <c r="E31" i="22"/>
  <c r="E491" i="22"/>
  <c r="E107" i="22"/>
  <c r="E4" i="22"/>
  <c r="J7" i="16"/>
  <c r="E274" i="22"/>
  <c r="E506" i="22"/>
  <c r="E285" i="22"/>
  <c r="E190" i="22"/>
  <c r="E188" i="22"/>
  <c r="E137" i="22"/>
  <c r="E110" i="22"/>
  <c r="E505" i="22"/>
  <c r="E140" i="22"/>
  <c r="E67" i="22"/>
  <c r="E40" i="22"/>
  <c r="E49" i="22"/>
  <c r="E19" i="22"/>
  <c r="E186" i="22"/>
  <c r="E189" i="22"/>
  <c r="E42" i="22"/>
  <c r="E512" i="22"/>
  <c r="E279" i="22"/>
  <c r="E18" i="22"/>
  <c r="E187" i="22"/>
  <c r="E531" i="22"/>
  <c r="E55" i="22"/>
  <c r="E284" i="22"/>
  <c r="E514" i="22"/>
  <c r="E524" i="22"/>
  <c r="E12" i="22"/>
  <c r="E515" i="22"/>
  <c r="E10" i="22"/>
  <c r="E7" i="22"/>
  <c r="E513" i="22"/>
  <c r="E532" i="22"/>
  <c r="E139" i="22"/>
  <c r="E616" i="22"/>
  <c r="E352" i="22"/>
  <c r="E601" i="22"/>
  <c r="E587" i="22"/>
  <c r="E612" i="22"/>
  <c r="E6" i="22"/>
  <c r="E835" i="22"/>
  <c r="E91" i="22"/>
  <c r="E834" i="22"/>
  <c r="E615" i="22"/>
  <c r="E198" i="22"/>
  <c r="E78" i="22"/>
  <c r="E46" i="22"/>
  <c r="E348" i="22"/>
  <c r="E2" i="22"/>
  <c r="E30" i="22"/>
  <c r="E588" i="22"/>
  <c r="E20" i="22"/>
  <c r="E203" i="22"/>
  <c r="E51" i="22"/>
  <c r="E600" i="22"/>
  <c r="E836" i="22"/>
  <c r="E122" i="22"/>
  <c r="E157" i="22"/>
  <c r="E353" i="22"/>
  <c r="E8" i="22"/>
  <c r="E11" i="22"/>
  <c r="E874" i="22"/>
  <c r="E3" i="22"/>
  <c r="E152" i="22"/>
  <c r="E52" i="22"/>
  <c r="E602" i="22"/>
  <c r="E90" i="22"/>
  <c r="E614" i="22"/>
  <c r="E156" i="22"/>
  <c r="E5" i="22"/>
  <c r="E613" i="22"/>
  <c r="E586" i="22"/>
  <c r="E252" i="22"/>
  <c r="J4" i="16"/>
  <c r="A5" i="16"/>
  <c r="A6" i="16"/>
  <c r="A3" i="16"/>
  <c r="I768" i="22"/>
  <c r="I798" i="22"/>
  <c r="I772" i="22"/>
  <c r="I786" i="22"/>
  <c r="I831" i="22"/>
  <c r="I811" i="22"/>
  <c r="I815" i="22"/>
  <c r="I793" i="22"/>
  <c r="I790" i="22"/>
  <c r="I818" i="22"/>
  <c r="I804" i="22"/>
  <c r="I802" i="22"/>
  <c r="I783" i="22"/>
  <c r="I796" i="22"/>
  <c r="I785" i="22"/>
  <c r="I812" i="22"/>
  <c r="I828" i="22"/>
  <c r="I781" i="22"/>
  <c r="I780" i="22"/>
  <c r="I807" i="22"/>
  <c r="I806" i="22"/>
  <c r="I791" i="22"/>
  <c r="I821" i="22"/>
  <c r="I788" i="22"/>
  <c r="I800" i="22"/>
  <c r="I829" i="22"/>
  <c r="I801" i="22"/>
  <c r="I824" i="22"/>
  <c r="I799" i="22"/>
  <c r="I803" i="22"/>
  <c r="I808" i="22"/>
  <c r="I789" i="22"/>
  <c r="I782" i="22"/>
  <c r="I769" i="22"/>
  <c r="I820" i="22"/>
  <c r="I778" i="22"/>
  <c r="I771" i="22"/>
  <c r="I827" i="22"/>
  <c r="I794" i="22"/>
  <c r="I816" i="22"/>
  <c r="I822" i="22"/>
  <c r="I784" i="22"/>
  <c r="I810" i="22"/>
  <c r="I814" i="22"/>
  <c r="I779" i="22"/>
  <c r="I813" i="22"/>
  <c r="I767" i="22"/>
  <c r="I766" i="22"/>
  <c r="I823" i="22"/>
  <c r="I809" i="22"/>
  <c r="I819" i="22"/>
  <c r="I797" i="22"/>
  <c r="I773" i="22"/>
  <c r="I805" i="22"/>
  <c r="H20" i="7"/>
  <c r="F2" i="16" l="1"/>
  <c r="F4" i="16"/>
  <c r="F5" i="16"/>
  <c r="F6" i="16"/>
  <c r="F7" i="16"/>
  <c r="F3" i="16"/>
  <c r="I5" i="5"/>
  <c r="L3" i="7" s="1"/>
  <c r="L5" i="5"/>
  <c r="I111" i="4" l="1"/>
  <c r="N15" i="5"/>
  <c r="O15" i="5"/>
  <c r="H107" i="4"/>
  <c r="I109" i="4"/>
  <c r="I108" i="4"/>
  <c r="I107" i="4"/>
  <c r="I106" i="4"/>
  <c r="I105" i="4"/>
  <c r="I104" i="4"/>
  <c r="I103" i="4"/>
  <c r="H106" i="4"/>
  <c r="H105" i="4"/>
  <c r="H104" i="4"/>
  <c r="H103" i="4"/>
  <c r="G111" i="4"/>
  <c r="G110" i="4"/>
  <c r="G109" i="4"/>
  <c r="G108" i="4"/>
  <c r="G107" i="4"/>
  <c r="G106" i="4"/>
  <c r="G105" i="4"/>
  <c r="G104" i="4"/>
  <c r="G103" i="4"/>
  <c r="A10" i="5" l="1"/>
  <c r="K19" i="5" l="1"/>
  <c r="K18" i="5"/>
  <c r="K17" i="5"/>
  <c r="K16" i="5"/>
  <c r="K15" i="5"/>
  <c r="K14" i="5"/>
  <c r="K13" i="5"/>
  <c r="E7" i="5" l="1"/>
  <c r="F7" i="5"/>
  <c r="P3" i="7"/>
  <c r="E87" i="7" s="1"/>
  <c r="J3" i="4" l="1"/>
  <c r="I3" i="4"/>
  <c r="H19" i="7" l="1"/>
  <c r="M3" i="4" l="1"/>
  <c r="Q11" i="5"/>
  <c r="E26" i="7" l="1"/>
  <c r="E25" i="7" l="1"/>
  <c r="E24" i="7" l="1"/>
  <c r="E23" i="7" l="1"/>
  <c r="E22" i="7" l="1"/>
  <c r="O19" i="5" l="1"/>
  <c r="N14" i="5"/>
  <c r="O14" i="5"/>
  <c r="N16" i="5"/>
  <c r="O16" i="5"/>
  <c r="N17" i="5"/>
  <c r="O17" i="5"/>
  <c r="N18" i="5"/>
  <c r="O18" i="5"/>
  <c r="N19" i="5"/>
  <c r="O13" i="5"/>
  <c r="N13" i="5"/>
  <c r="G17" i="7"/>
  <c r="E7" i="7"/>
  <c r="E8" i="7"/>
  <c r="E9" i="7"/>
  <c r="E10" i="7"/>
  <c r="E11" i="7"/>
  <c r="E12" i="7"/>
  <c r="E13" i="7"/>
  <c r="E14" i="7"/>
  <c r="E15" i="7"/>
  <c r="E16" i="7"/>
  <c r="E17" i="7"/>
  <c r="E18" i="7"/>
  <c r="E19" i="7"/>
  <c r="E20" i="7"/>
  <c r="E21" i="7"/>
  <c r="E6" i="7"/>
  <c r="I17" i="7" l="1"/>
  <c r="J17" i="7"/>
  <c r="G16" i="7"/>
  <c r="H17" i="7"/>
  <c r="H16" i="7" l="1"/>
  <c r="I16" i="7"/>
  <c r="L6" i="7" s="1"/>
  <c r="G15" i="7"/>
  <c r="G14" i="7" l="1"/>
  <c r="I15" i="7"/>
  <c r="H15" i="7"/>
  <c r="G13" i="7" l="1"/>
  <c r="I14" i="7"/>
  <c r="H14" i="7"/>
  <c r="G12" i="7" l="1"/>
  <c r="H13" i="7"/>
  <c r="I13" i="7"/>
  <c r="G11" i="7" l="1"/>
  <c r="I12" i="7"/>
  <c r="H12" i="7"/>
  <c r="G10" i="7" l="1"/>
  <c r="I11" i="7"/>
  <c r="H11" i="7"/>
  <c r="G9" i="7" l="1"/>
  <c r="I10" i="7"/>
  <c r="H10" i="7"/>
  <c r="H9" i="7" l="1"/>
  <c r="I9" i="7"/>
  <c r="M2" i="5" l="1"/>
  <c r="M4" i="5" s="1"/>
  <c r="M3" i="5" l="1"/>
  <c r="M5" i="5" l="1"/>
  <c r="M6" i="5"/>
  <c r="Q9" i="5" l="1"/>
  <c r="J2" i="5"/>
  <c r="H3" i="4" s="1"/>
  <c r="J5" i="5"/>
  <c r="M3" i="7" s="1"/>
  <c r="O3" i="7" l="1"/>
  <c r="D87" i="7" s="1"/>
  <c r="J10" i="7" l="1"/>
  <c r="J9" i="7"/>
  <c r="J12" i="7"/>
  <c r="J11" i="7"/>
  <c r="J14" i="7"/>
  <c r="J13" i="7"/>
  <c r="J16" i="7"/>
  <c r="L7" i="7" s="1"/>
  <c r="J15" i="7"/>
  <c r="G1633" i="18" l="1"/>
  <c r="F1856" i="18"/>
  <c r="G1856" i="18" s="1"/>
  <c r="F1836" i="18"/>
  <c r="G1836" i="18" s="1"/>
  <c r="F1786" i="18"/>
  <c r="F1772" i="18"/>
  <c r="F1132" i="18"/>
  <c r="F1780" i="18"/>
  <c r="F1154" i="18"/>
  <c r="F1236" i="18"/>
  <c r="F511" i="18"/>
  <c r="F1833" i="18"/>
  <c r="G1833" i="18" s="1"/>
  <c r="F1691" i="18"/>
  <c r="G1691" i="18" s="1"/>
  <c r="F376" i="18"/>
  <c r="F1684" i="18"/>
  <c r="F300" i="18"/>
  <c r="F1108" i="18"/>
  <c r="F82" i="18"/>
  <c r="F25" i="18"/>
  <c r="F1697" i="18"/>
  <c r="F1794" i="18"/>
  <c r="F1766" i="18"/>
  <c r="F1809" i="18"/>
  <c r="F203" i="18"/>
  <c r="F205" i="18"/>
  <c r="F1324" i="18"/>
  <c r="G1324" i="18" s="1"/>
  <c r="F1816" i="18"/>
  <c r="F851" i="18"/>
  <c r="F621" i="18"/>
  <c r="F1832" i="18"/>
  <c r="G1832" i="18" s="1"/>
  <c r="F1217" i="18"/>
  <c r="F1682" i="18"/>
  <c r="G1682" i="18" s="1"/>
  <c r="F531" i="18"/>
  <c r="G1330" i="18" s="1"/>
  <c r="F799" i="18"/>
  <c r="F1712" i="18"/>
  <c r="F436" i="18"/>
  <c r="F1190" i="18"/>
  <c r="F1689" i="18"/>
  <c r="F1140" i="18"/>
  <c r="F855" i="18"/>
  <c r="F1255" i="18"/>
  <c r="F830" i="18"/>
  <c r="F1287" i="18"/>
  <c r="F1798" i="18"/>
  <c r="F651" i="18"/>
  <c r="F1855" i="18"/>
  <c r="G1855" i="18" s="1"/>
  <c r="F1707" i="18"/>
  <c r="G1707" i="18" s="1"/>
  <c r="F689" i="18"/>
  <c r="F695" i="18"/>
  <c r="F1710" i="18"/>
  <c r="F304" i="18"/>
  <c r="G1483" i="18" s="1"/>
  <c r="F563" i="18"/>
  <c r="F1716" i="18"/>
  <c r="F873" i="18"/>
  <c r="F1753" i="18"/>
  <c r="F1847" i="18"/>
  <c r="G1847" i="18" s="1"/>
  <c r="F67" i="18"/>
  <c r="F1141" i="18"/>
  <c r="F1737" i="18"/>
  <c r="F1714" i="18"/>
  <c r="F1843" i="18"/>
  <c r="G1843" i="18" s="1"/>
  <c r="F1795" i="18"/>
  <c r="F1687" i="18"/>
  <c r="G1687" i="18" s="1"/>
  <c r="F1133" i="18"/>
  <c r="F1802" i="18"/>
  <c r="G1802" i="18" s="1"/>
  <c r="F1727" i="18"/>
  <c r="F971" i="18"/>
  <c r="G1547" i="18" s="1"/>
  <c r="F667" i="18"/>
  <c r="F805" i="18"/>
  <c r="F1769" i="18"/>
  <c r="F1773" i="18"/>
  <c r="F570" i="18"/>
  <c r="F819" i="18"/>
  <c r="F1736" i="18"/>
  <c r="F917" i="18"/>
  <c r="F1854" i="18"/>
  <c r="G1854" i="18" s="1"/>
  <c r="F1779" i="18"/>
  <c r="F1782" i="18"/>
  <c r="F884" i="18"/>
  <c r="F1821" i="18"/>
  <c r="G1821" i="18" s="1"/>
  <c r="F256" i="18"/>
  <c r="F1747" i="18"/>
  <c r="G1747" i="18" s="1"/>
  <c r="F295" i="18"/>
  <c r="F1685" i="18"/>
  <c r="F1756" i="18"/>
  <c r="F1849" i="18"/>
  <c r="G1849" i="18" s="1"/>
  <c r="F1820" i="18"/>
  <c r="G1820" i="18" s="1"/>
  <c r="F1693" i="18"/>
  <c r="G1693" i="18" s="1"/>
  <c r="F1718" i="18"/>
  <c r="F1810" i="18"/>
  <c r="F1846" i="18"/>
  <c r="G1846" i="18" s="1"/>
  <c r="F994" i="18"/>
  <c r="F74" i="18"/>
  <c r="F1302" i="18"/>
  <c r="F1735" i="18"/>
  <c r="F404" i="18"/>
  <c r="F1709" i="18"/>
  <c r="F1739" i="18"/>
  <c r="F656" i="18"/>
  <c r="G1349" i="18" s="1"/>
  <c r="F513" i="18"/>
  <c r="G1356" i="18" s="1"/>
  <c r="F1731" i="18"/>
  <c r="F1722" i="18"/>
  <c r="F1791" i="18"/>
  <c r="F1764" i="18"/>
  <c r="F1706" i="18"/>
  <c r="F1733" i="18"/>
  <c r="F474" i="18"/>
  <c r="F1690" i="18"/>
  <c r="G1690" i="18" s="1"/>
  <c r="F317" i="18"/>
  <c r="F1806" i="18"/>
  <c r="F935" i="18"/>
  <c r="F1704" i="18"/>
  <c r="F104" i="18"/>
  <c r="F1742" i="18"/>
  <c r="F411" i="18"/>
  <c r="G1509" i="18" s="1"/>
  <c r="F996" i="18"/>
  <c r="F1068" i="18"/>
  <c r="F1378" i="18"/>
  <c r="F1708" i="18"/>
  <c r="F1837" i="18"/>
  <c r="G1837" i="18" s="1"/>
  <c r="F1294" i="18"/>
  <c r="G1294" i="18" s="1"/>
  <c r="F1749" i="18"/>
  <c r="G1749" i="18" s="1"/>
  <c r="F1789" i="18"/>
  <c r="G1789" i="18" s="1"/>
  <c r="F1797" i="18"/>
  <c r="F615" i="18"/>
  <c r="F1686" i="18"/>
  <c r="F1844" i="18"/>
  <c r="G1844" i="18" s="1"/>
  <c r="F1850" i="18"/>
  <c r="G1850" i="18" s="1"/>
  <c r="F1702" i="18"/>
  <c r="G1702" i="18" s="1"/>
  <c r="F1074" i="18"/>
  <c r="F335" i="18"/>
  <c r="F1717" i="18"/>
  <c r="F160" i="18"/>
  <c r="F1765" i="18"/>
  <c r="F1767" i="18"/>
  <c r="F1763" i="18"/>
  <c r="F1151" i="18"/>
  <c r="F1784" i="18"/>
  <c r="F213" i="18"/>
  <c r="F1700" i="18"/>
  <c r="G1700" i="18" s="1"/>
  <c r="F1803" i="18"/>
  <c r="G1803" i="18" s="1"/>
  <c r="F469" i="18"/>
  <c r="F1822" i="18"/>
  <c r="G1822" i="18" s="1"/>
  <c r="F1000" i="18"/>
  <c r="F731" i="18"/>
  <c r="F87" i="18"/>
  <c r="F1801" i="18"/>
  <c r="F1835" i="18"/>
  <c r="F1705" i="18"/>
  <c r="F1831" i="18"/>
  <c r="G1831" i="18" s="1"/>
  <c r="F401" i="18"/>
  <c r="F1815" i="18"/>
  <c r="F1814" i="18"/>
  <c r="F1374" i="18"/>
  <c r="F1770" i="18"/>
  <c r="F1785" i="18"/>
  <c r="F665" i="18"/>
  <c r="F1783" i="18"/>
  <c r="F1307" i="18"/>
  <c r="F1858" i="18"/>
  <c r="G1858" i="18" s="1"/>
  <c r="F1729" i="18"/>
  <c r="F1724" i="18"/>
  <c r="G1724" i="18" s="1"/>
  <c r="F1793" i="18"/>
  <c r="F1759" i="18"/>
  <c r="F1741" i="18"/>
  <c r="F1768" i="18"/>
  <c r="F1776" i="18"/>
  <c r="F1744" i="18"/>
  <c r="G1744" i="18" s="1"/>
  <c r="F417" i="18"/>
  <c r="G1326" i="18" s="1"/>
  <c r="F1696" i="18"/>
  <c r="F1192" i="18"/>
  <c r="G1216" i="18" s="1"/>
  <c r="F1792" i="18"/>
  <c r="F1778" i="18"/>
  <c r="F1818" i="18"/>
  <c r="G1818" i="18" s="1"/>
  <c r="F986" i="18"/>
  <c r="F1828" i="18"/>
  <c r="G1828" i="18" s="1"/>
  <c r="F1728" i="18"/>
  <c r="F1811" i="18"/>
  <c r="F1842" i="18"/>
  <c r="G1842" i="18" s="1"/>
  <c r="F1777" i="18"/>
  <c r="F1805" i="18"/>
  <c r="F1071" i="18"/>
  <c r="F358" i="18"/>
  <c r="G1503" i="18" s="1"/>
  <c r="F1293" i="18"/>
  <c r="G1293" i="18" s="1"/>
  <c r="F1120" i="18"/>
  <c r="F607" i="18"/>
  <c r="F297" i="18"/>
  <c r="F1781" i="18"/>
  <c r="F457" i="18"/>
  <c r="F360" i="18"/>
  <c r="G1196" i="18" s="1"/>
  <c r="F653" i="18"/>
  <c r="F1752" i="18"/>
  <c r="F1799" i="18"/>
  <c r="F1839" i="18"/>
  <c r="F1719" i="18"/>
  <c r="F438" i="18"/>
  <c r="F1748" i="18"/>
  <c r="G1748" i="18" s="1"/>
  <c r="F398" i="18"/>
  <c r="F1848" i="18"/>
  <c r="G1848" i="18" s="1"/>
  <c r="F1701" i="18"/>
  <c r="G1701" i="18" s="1"/>
  <c r="F852" i="18"/>
  <c r="F1804" i="18"/>
  <c r="G1804" i="18" s="1"/>
  <c r="F463" i="18"/>
  <c r="G1351" i="18" s="1"/>
  <c r="F906" i="18"/>
  <c r="F1775" i="18"/>
  <c r="F1732" i="18"/>
  <c r="F970" i="18"/>
  <c r="F1253" i="18"/>
  <c r="F1257" i="18"/>
  <c r="F1771" i="18"/>
  <c r="F1857" i="18"/>
  <c r="G1857" i="18" s="1"/>
  <c r="F858" i="18"/>
  <c r="F1817" i="18"/>
  <c r="G1817" i="18" s="1"/>
  <c r="F1723" i="18"/>
  <c r="F1711" i="18"/>
  <c r="F1090" i="18"/>
  <c r="F768" i="18"/>
  <c r="G1298" i="18" s="1"/>
  <c r="F1699" i="18"/>
  <c r="G1699" i="18" s="1"/>
  <c r="F326" i="18"/>
  <c r="F1790" i="18"/>
  <c r="F1852" i="18"/>
  <c r="F1829" i="18"/>
  <c r="G1829" i="18" s="1"/>
  <c r="F538" i="18"/>
  <c r="F1853" i="18"/>
  <c r="G1853" i="18" s="1"/>
  <c r="F1715" i="18"/>
  <c r="F1796" i="18"/>
  <c r="F1695" i="18"/>
  <c r="F1838" i="18"/>
  <c r="F1760" i="18"/>
  <c r="F1076" i="18"/>
  <c r="F714" i="18"/>
  <c r="F1745" i="18"/>
  <c r="G1745" i="18" s="1"/>
  <c r="F1085" i="18"/>
  <c r="F208" i="18"/>
  <c r="F1845" i="18"/>
  <c r="G1845" i="18" s="1"/>
  <c r="F1812" i="18"/>
  <c r="F1726" i="18"/>
  <c r="G1726" i="18" s="1"/>
  <c r="F1692" i="18"/>
  <c r="F242" i="18"/>
  <c r="F1834" i="18"/>
  <c r="F415" i="18"/>
  <c r="G1348" i="18" s="1"/>
  <c r="F1824" i="18"/>
  <c r="G1824" i="18" s="1"/>
  <c r="F1698" i="18"/>
  <c r="G1698" i="18" s="1"/>
  <c r="F1830" i="18"/>
  <c r="G1830" i="18" s="1"/>
  <c r="F56" i="18"/>
  <c r="F1688" i="18"/>
  <c r="F1296" i="18"/>
  <c r="F337" i="18"/>
  <c r="F1827" i="18"/>
  <c r="G1827" i="18" s="1"/>
  <c r="F913" i="18"/>
  <c r="G1462" i="18" s="1"/>
  <c r="F1851" i="18"/>
  <c r="F1761" i="18"/>
  <c r="F272" i="18"/>
  <c r="G1327" i="18" s="1"/>
  <c r="F143" i="18"/>
  <c r="F1122" i="18"/>
  <c r="F824" i="18"/>
  <c r="F1064" i="18"/>
  <c r="F652" i="18"/>
  <c r="F141" i="18"/>
  <c r="F248" i="18"/>
  <c r="F663" i="18"/>
  <c r="F1813" i="18"/>
  <c r="G1813" i="18" s="1"/>
  <c r="F1819" i="18"/>
  <c r="G1819" i="18" s="1"/>
  <c r="F301" i="18"/>
  <c r="G1319" i="18" s="1"/>
  <c r="F614" i="18"/>
  <c r="F1734" i="18"/>
  <c r="F1754" i="18"/>
  <c r="F749" i="18"/>
  <c r="F1788" i="18"/>
  <c r="F1808" i="18"/>
  <c r="G1808" i="18" s="1"/>
  <c r="F831" i="18"/>
  <c r="F313" i="18"/>
  <c r="F1840" i="18"/>
  <c r="F1738" i="18"/>
  <c r="F1720" i="18"/>
  <c r="F746" i="18"/>
  <c r="F1725" i="18"/>
  <c r="G1725" i="18" s="1"/>
  <c r="F792" i="18"/>
  <c r="F1282" i="18"/>
  <c r="F165" i="18"/>
  <c r="G1350" i="18" s="1"/>
  <c r="F1694" i="18"/>
  <c r="F942" i="18"/>
  <c r="F1800" i="18"/>
  <c r="F1212" i="18"/>
  <c r="F1757" i="18"/>
  <c r="F894" i="18"/>
  <c r="F1762" i="18"/>
  <c r="F1703" i="18"/>
  <c r="F1755" i="18"/>
  <c r="G1755" i="18" s="1"/>
  <c r="F1162" i="18"/>
  <c r="F1751" i="18"/>
  <c r="F1746" i="18"/>
  <c r="G1746" i="18" s="1"/>
  <c r="F1730" i="18"/>
  <c r="F1774" i="18"/>
  <c r="F539" i="18"/>
  <c r="F1823" i="18"/>
  <c r="G1823" i="18" s="1"/>
  <c r="F1681" i="18"/>
  <c r="F1721" i="18"/>
  <c r="F697" i="18"/>
  <c r="F1740" i="18"/>
  <c r="F386" i="18"/>
  <c r="F846" i="18"/>
  <c r="F1299" i="18"/>
  <c r="F889" i="18"/>
  <c r="F1274" i="18"/>
  <c r="F1758" i="18"/>
  <c r="F1743" i="18"/>
  <c r="F217" i="18"/>
  <c r="F1826" i="18"/>
  <c r="G1826" i="18" s="1"/>
  <c r="F1825" i="18"/>
  <c r="G1825" i="18" s="1"/>
  <c r="F1375" i="18"/>
  <c r="F1807" i="18"/>
  <c r="G1807" i="18" s="1"/>
  <c r="F1713" i="18"/>
  <c r="F1045" i="18"/>
  <c r="F596" i="18"/>
  <c r="F431" i="18"/>
  <c r="G1346" i="18" s="1"/>
  <c r="F1683" i="18"/>
  <c r="F1750" i="18"/>
  <c r="G1750" i="18" s="1"/>
  <c r="F390" i="18"/>
  <c r="F1787" i="18"/>
  <c r="F1066" i="18"/>
  <c r="F1104" i="18"/>
  <c r="F1347" i="18"/>
  <c r="F320" i="18"/>
  <c r="F384" i="18"/>
  <c r="F334" i="18"/>
  <c r="G1328" i="18" s="1"/>
  <c r="F83" i="18"/>
  <c r="F1841" i="18"/>
  <c r="G1841" i="18" s="1"/>
  <c r="F9" i="18"/>
  <c r="F279" i="18"/>
  <c r="G1545" i="18" s="1"/>
  <c r="F54" i="18"/>
  <c r="F70" i="18"/>
  <c r="G1331" i="18" s="1"/>
  <c r="F812" i="18"/>
  <c r="G1309" i="18" l="1"/>
  <c r="G1549" i="18"/>
  <c r="G1548" i="18"/>
  <c r="G1543" i="18"/>
  <c r="G1540" i="18"/>
  <c r="G1314" i="18"/>
  <c r="G1550" i="18"/>
  <c r="G1546" i="18"/>
  <c r="G1329" i="18"/>
  <c r="G1300" i="18"/>
  <c r="G1320" i="18"/>
  <c r="G1317" i="18"/>
  <c r="G1544" i="18"/>
  <c r="G1313" i="18"/>
  <c r="G1542" i="18"/>
  <c r="G1541" i="18"/>
  <c r="G1347" i="18"/>
  <c r="G1358" i="18"/>
  <c r="G11" i="18"/>
  <c r="G14" i="18"/>
  <c r="G1354" i="18"/>
  <c r="G1470" i="18"/>
  <c r="G1360" i="18"/>
  <c r="G1353" i="18"/>
  <c r="G1352" i="18"/>
  <c r="G1166" i="18"/>
  <c r="G1359" i="18"/>
  <c r="G1355" i="18"/>
  <c r="G1210" i="18"/>
  <c r="G1474" i="18"/>
  <c r="G1471" i="18"/>
  <c r="G1473" i="18"/>
  <c r="G1472" i="18"/>
  <c r="G1507" i="18"/>
  <c r="G1325" i="18"/>
  <c r="G1261" i="18"/>
  <c r="G1502" i="18"/>
  <c r="G1505" i="18"/>
  <c r="G1252" i="18"/>
  <c r="G1506" i="18"/>
  <c r="G1225" i="18"/>
  <c r="G1282" i="18"/>
  <c r="G1504" i="18"/>
  <c r="G1508" i="18"/>
  <c r="G1510" i="18"/>
  <c r="G1266" i="18"/>
  <c r="G1179" i="18"/>
  <c r="G1194" i="18"/>
  <c r="G1239" i="18"/>
  <c r="G1273" i="18"/>
  <c r="G1256" i="18"/>
  <c r="G1124" i="18"/>
  <c r="G1201" i="18"/>
  <c r="G1258" i="18"/>
  <c r="G1181" i="18"/>
  <c r="G1259" i="18"/>
  <c r="G1217" i="18"/>
  <c r="G1183" i="18"/>
  <c r="G1240" i="18"/>
  <c r="G1231" i="18"/>
  <c r="G1187" i="18"/>
  <c r="G1203" i="18"/>
  <c r="G1260" i="18"/>
  <c r="G1485" i="18"/>
  <c r="G1482" i="18"/>
  <c r="G1480" i="18"/>
  <c r="G1208" i="18"/>
  <c r="G1478" i="18"/>
  <c r="G1248" i="18"/>
  <c r="G1244" i="18"/>
  <c r="G1237" i="18"/>
  <c r="G1176" i="18"/>
  <c r="G1232" i="18"/>
  <c r="G1197" i="18"/>
  <c r="G1269" i="18"/>
  <c r="G1198" i="18"/>
  <c r="G1242" i="18"/>
  <c r="G1209" i="18"/>
  <c r="G49" i="18"/>
  <c r="G1274" i="18"/>
  <c r="G1159" i="18"/>
  <c r="G1257" i="18"/>
  <c r="G1150" i="18"/>
  <c r="G1241" i="18"/>
  <c r="G1479" i="18"/>
  <c r="G1254" i="18"/>
  <c r="G1163" i="18"/>
  <c r="G1191" i="18"/>
  <c r="G1484" i="18"/>
  <c r="G1195" i="18"/>
  <c r="G1283" i="18"/>
  <c r="G1291" i="18"/>
  <c r="G1285" i="18"/>
  <c r="G1289" i="18"/>
  <c r="G1281" i="18"/>
  <c r="G1279" i="18"/>
  <c r="G1280" i="18"/>
  <c r="G1284" i="18"/>
  <c r="G1250" i="18"/>
  <c r="G1243" i="18"/>
  <c r="G1202" i="18"/>
  <c r="G1251" i="18"/>
  <c r="G1253" i="18"/>
  <c r="G1249" i="18"/>
  <c r="G1245" i="18"/>
  <c r="G1246" i="18"/>
  <c r="G1247" i="18"/>
  <c r="G1157" i="18"/>
  <c r="G472" i="18"/>
  <c r="G1233" i="18"/>
  <c r="G1224" i="18"/>
  <c r="G1222" i="18"/>
  <c r="G1223" i="18"/>
  <c r="G1226" i="18"/>
  <c r="G1220" i="18"/>
  <c r="G1230" i="18"/>
  <c r="G1221" i="18"/>
  <c r="G1227" i="18"/>
  <c r="G1228" i="18"/>
  <c r="G1229" i="18"/>
  <c r="G1290" i="18"/>
  <c r="G1200" i="18"/>
  <c r="G461" i="18"/>
  <c r="G1206" i="18"/>
  <c r="G1204" i="18"/>
  <c r="G1207" i="18"/>
  <c r="G1199" i="18"/>
  <c r="G1205" i="18"/>
  <c r="G454" i="18"/>
  <c r="G463" i="18"/>
  <c r="G10" i="18"/>
  <c r="G46" i="18"/>
  <c r="G1177" i="18"/>
  <c r="G1175" i="18"/>
  <c r="G40" i="18"/>
  <c r="G826" i="18"/>
  <c r="G1148" i="18"/>
  <c r="G369" i="18"/>
  <c r="G1156" i="18"/>
  <c r="G1153" i="18"/>
  <c r="G1140" i="18"/>
  <c r="G1168" i="18"/>
  <c r="G1139" i="18"/>
  <c r="G1144" i="18"/>
  <c r="G1158" i="18"/>
  <c r="G1138" i="18"/>
  <c r="G1378" i="18"/>
  <c r="G1141" i="18"/>
  <c r="G1171" i="18"/>
  <c r="G1173" i="18"/>
  <c r="G1146" i="18"/>
  <c r="G1165" i="18"/>
  <c r="G1174" i="18"/>
  <c r="G1164" i="18"/>
  <c r="G1149" i="18"/>
  <c r="G1170" i="18"/>
  <c r="G1371" i="18"/>
  <c r="G1151" i="18"/>
  <c r="G1172" i="18"/>
  <c r="G1169" i="18"/>
  <c r="G1154" i="18"/>
  <c r="G1102" i="18"/>
  <c r="G1377" i="18"/>
  <c r="G1372" i="18"/>
  <c r="G1469" i="18"/>
  <c r="G1295" i="18"/>
  <c r="G27" i="18"/>
  <c r="G1299" i="18"/>
  <c r="G1302" i="18"/>
  <c r="G1304" i="18"/>
  <c r="G1297" i="18"/>
  <c r="G26" i="18"/>
  <c r="G1306" i="18"/>
  <c r="G1305" i="18"/>
  <c r="G1301" i="18"/>
  <c r="G1296" i="18"/>
  <c r="G1145" i="18"/>
  <c r="G1303" i="18"/>
  <c r="G476" i="18"/>
  <c r="G457" i="18"/>
  <c r="G905" i="18"/>
  <c r="G465" i="18"/>
  <c r="G1106" i="18"/>
  <c r="G1287" i="18"/>
  <c r="G1292" i="18"/>
  <c r="G1286" i="18"/>
  <c r="G507" i="18"/>
  <c r="G1465" i="18"/>
  <c r="G1288" i="18"/>
  <c r="G1123" i="18"/>
  <c r="G1084" i="18"/>
  <c r="G1098" i="18"/>
  <c r="G1461" i="18"/>
  <c r="G1425" i="18"/>
  <c r="G1433" i="18"/>
  <c r="G1097" i="18"/>
  <c r="G1432" i="18"/>
  <c r="G1431" i="18"/>
  <c r="G1428" i="18"/>
  <c r="G1238" i="18"/>
  <c r="G1417" i="18"/>
  <c r="G1427" i="18"/>
  <c r="G1463" i="18"/>
  <c r="G1421" i="18"/>
  <c r="G1429" i="18"/>
  <c r="G1118" i="18"/>
  <c r="G877" i="18"/>
  <c r="G1419" i="18"/>
  <c r="G1424" i="18"/>
  <c r="G1430" i="18"/>
  <c r="G3" i="18"/>
  <c r="G1434" i="18"/>
  <c r="G1415" i="18"/>
  <c r="G1423" i="18"/>
  <c r="G1418" i="18"/>
  <c r="G1422" i="18"/>
  <c r="G1416" i="18"/>
  <c r="G1437" i="18"/>
  <c r="G1093" i="18"/>
  <c r="G1125" i="18"/>
  <c r="G1130" i="18"/>
  <c r="G1152" i="18"/>
  <c r="G1137" i="18"/>
  <c r="G1115" i="18"/>
  <c r="G1467" i="18"/>
  <c r="G1466" i="18"/>
  <c r="G1464" i="18"/>
  <c r="G1143" i="18"/>
  <c r="G1147" i="18"/>
  <c r="G19" i="18"/>
  <c r="G1128" i="18"/>
  <c r="G498" i="18"/>
  <c r="G1468" i="18"/>
  <c r="G1142" i="18"/>
  <c r="G1135" i="18"/>
  <c r="G1119" i="18"/>
  <c r="G1155" i="18"/>
  <c r="G1129" i="18"/>
  <c r="G867" i="18"/>
  <c r="G276" i="18"/>
  <c r="G1323" i="18"/>
  <c r="G17" i="18"/>
  <c r="G1087" i="18"/>
  <c r="G1322" i="18"/>
  <c r="G1312" i="18"/>
  <c r="G1316" i="18"/>
  <c r="G1308" i="18"/>
  <c r="G1311" i="18"/>
  <c r="G1315" i="18"/>
  <c r="G1307" i="18"/>
  <c r="G1318" i="18"/>
  <c r="G853" i="18"/>
  <c r="G1310" i="18"/>
  <c r="G28" i="18"/>
  <c r="G843" i="18"/>
  <c r="G18" i="18"/>
  <c r="G1236" i="18"/>
  <c r="G1234" i="18"/>
  <c r="G499" i="18"/>
  <c r="G1111" i="18"/>
  <c r="G1235" i="18"/>
  <c r="G1108" i="18"/>
  <c r="G8" i="18"/>
  <c r="G1275" i="18"/>
  <c r="G22" i="18"/>
  <c r="G21" i="18"/>
  <c r="G12" i="18"/>
  <c r="G36" i="18"/>
  <c r="G2" i="18"/>
  <c r="G51" i="18"/>
  <c r="G29" i="18"/>
  <c r="G33" i="18"/>
  <c r="G23" i="18"/>
  <c r="G501" i="18"/>
  <c r="G1268" i="18"/>
  <c r="G253" i="18"/>
  <c r="G255" i="18"/>
  <c r="G1080" i="18"/>
  <c r="G1089" i="18"/>
  <c r="G41" i="18"/>
  <c r="G52" i="18"/>
  <c r="G1127" i="18"/>
  <c r="G1122" i="18"/>
  <c r="G1134" i="18"/>
  <c r="G1099" i="18"/>
  <c r="G1104" i="18"/>
  <c r="G909" i="18"/>
  <c r="G1082" i="18"/>
  <c r="G1116" i="18"/>
  <c r="G1096" i="18"/>
  <c r="G1081" i="18"/>
  <c r="G415" i="18"/>
  <c r="G940" i="18"/>
  <c r="G1063" i="18"/>
  <c r="G845" i="18"/>
  <c r="G1100" i="18"/>
  <c r="G1088" i="18"/>
  <c r="G1085" i="18"/>
  <c r="G1120" i="18"/>
  <c r="G1068" i="18"/>
  <c r="G1107" i="18"/>
  <c r="G133" i="18"/>
  <c r="G1113" i="18"/>
  <c r="G1136" i="18"/>
  <c r="G1114" i="18"/>
  <c r="G1121" i="18"/>
  <c r="G1075" i="18"/>
  <c r="G1103" i="18"/>
  <c r="G1092" i="18"/>
  <c r="G1091" i="18"/>
  <c r="G1094" i="18"/>
  <c r="G1086" i="18"/>
  <c r="G1132" i="18"/>
  <c r="G1045" i="18"/>
  <c r="G166" i="18"/>
  <c r="G1090" i="18"/>
  <c r="G1133" i="18"/>
  <c r="G1332" i="18"/>
  <c r="G453" i="18"/>
  <c r="G1101" i="18"/>
  <c r="G1109" i="18"/>
  <c r="G1112" i="18"/>
  <c r="G1131" i="18"/>
  <c r="G1095" i="18"/>
  <c r="G1126" i="18"/>
  <c r="G58" i="18"/>
  <c r="G870" i="18"/>
  <c r="G1105" i="18"/>
  <c r="G1276" i="18"/>
  <c r="G13" i="18"/>
  <c r="G1277" i="18"/>
  <c r="G1061" i="18"/>
  <c r="G605" i="18"/>
  <c r="G1052" i="18"/>
  <c r="G780" i="18"/>
  <c r="G516" i="18"/>
  <c r="G114" i="18"/>
  <c r="G352" i="18"/>
  <c r="G1059" i="18"/>
  <c r="G416" i="18"/>
  <c r="G945" i="18"/>
  <c r="G178" i="18"/>
  <c r="G1278" i="18"/>
  <c r="G364" i="18"/>
  <c r="G901" i="18"/>
  <c r="G223" i="18"/>
  <c r="G205" i="18"/>
  <c r="G111" i="18"/>
  <c r="G842" i="18"/>
  <c r="G196" i="18"/>
  <c r="G887" i="18"/>
  <c r="G810" i="18"/>
  <c r="G935" i="18"/>
  <c r="G899" i="18"/>
  <c r="G366" i="18"/>
  <c r="G525" i="18"/>
  <c r="G497" i="18"/>
  <c r="G278" i="18"/>
  <c r="G902" i="18"/>
  <c r="G504" i="18"/>
  <c r="G1215" i="18"/>
  <c r="G139" i="18"/>
  <c r="G69" i="18"/>
  <c r="G142" i="18"/>
  <c r="G39" i="18"/>
  <c r="G1218" i="18"/>
  <c r="G16" i="18"/>
  <c r="G35" i="18"/>
  <c r="G768" i="18"/>
  <c r="G871" i="18"/>
  <c r="G1007" i="18"/>
  <c r="G850" i="18"/>
  <c r="G888" i="18"/>
  <c r="G889" i="18"/>
  <c r="G514" i="18"/>
  <c r="G1039" i="18"/>
  <c r="G830" i="18"/>
  <c r="G802" i="18"/>
  <c r="G1212" i="18"/>
  <c r="G955" i="18"/>
  <c r="G372" i="18"/>
  <c r="G482" i="18"/>
  <c r="G494" i="18"/>
  <c r="G885" i="18"/>
  <c r="G273" i="18"/>
  <c r="G803" i="18"/>
  <c r="G473" i="18"/>
  <c r="G277" i="18"/>
  <c r="G824" i="18"/>
  <c r="G851" i="18"/>
  <c r="G1213" i="18"/>
  <c r="G77" i="18"/>
  <c r="G73" i="18"/>
  <c r="G146" i="18"/>
  <c r="G132" i="18"/>
  <c r="G683" i="18"/>
  <c r="G484" i="18"/>
  <c r="G267" i="18"/>
  <c r="G1214" i="18"/>
  <c r="G172" i="18"/>
  <c r="G181" i="18"/>
  <c r="G195" i="18"/>
  <c r="G374" i="18"/>
  <c r="G886" i="18"/>
  <c r="G279" i="18"/>
  <c r="G808" i="18"/>
  <c r="G1211" i="18"/>
  <c r="G486" i="18"/>
  <c r="G612" i="18"/>
  <c r="G869" i="18"/>
  <c r="G1041" i="18"/>
  <c r="G275" i="18"/>
  <c r="G809" i="18"/>
  <c r="G15" i="18"/>
  <c r="G171" i="18"/>
  <c r="G271" i="18"/>
  <c r="G274" i="18"/>
  <c r="G1219" i="18"/>
  <c r="G270" i="18"/>
  <c r="G285" i="18"/>
  <c r="G980" i="18"/>
  <c r="G890" i="18"/>
  <c r="G183" i="18"/>
  <c r="G124" i="18"/>
  <c r="G471" i="18"/>
  <c r="G185" i="18"/>
  <c r="G946" i="18"/>
  <c r="G412" i="18"/>
  <c r="G367" i="18"/>
  <c r="G1017" i="18"/>
  <c r="G954" i="18"/>
  <c r="G823" i="18"/>
  <c r="G863" i="18"/>
  <c r="G759" i="18"/>
  <c r="G939" i="18"/>
  <c r="G1851" i="18"/>
  <c r="G399" i="18"/>
  <c r="G199" i="18"/>
  <c r="G742" i="18"/>
  <c r="G873" i="18"/>
  <c r="G856" i="18"/>
  <c r="G937" i="18"/>
  <c r="G694" i="18"/>
  <c r="G1654" i="18"/>
  <c r="G896" i="18"/>
  <c r="G974" i="18"/>
  <c r="G141" i="18"/>
  <c r="G1022" i="18"/>
  <c r="G861" i="18"/>
  <c r="G807" i="18"/>
  <c r="G986" i="18"/>
  <c r="G380" i="18"/>
  <c r="G1811" i="18"/>
  <c r="G190" i="18"/>
  <c r="G831" i="18"/>
  <c r="G900" i="18"/>
  <c r="G819" i="18"/>
  <c r="G85" i="18"/>
  <c r="G619" i="18"/>
  <c r="G290" i="18"/>
  <c r="G105" i="18"/>
  <c r="G47" i="18"/>
  <c r="G37" i="18"/>
  <c r="G38" i="18"/>
  <c r="G43" i="18"/>
  <c r="G1064" i="18"/>
  <c r="G880" i="18"/>
  <c r="G194" i="18"/>
  <c r="G82" i="18"/>
  <c r="G800" i="18"/>
  <c r="G93" i="18"/>
  <c r="G881" i="18"/>
  <c r="G638" i="18"/>
  <c r="G932" i="18"/>
  <c r="G188" i="18"/>
  <c r="G197" i="18"/>
  <c r="G109" i="18"/>
  <c r="G110" i="18"/>
  <c r="G135" i="18"/>
  <c r="G1062" i="18"/>
  <c r="G702" i="18"/>
  <c r="G289" i="18"/>
  <c r="G78" i="18"/>
  <c r="G821" i="18"/>
  <c r="G874" i="18"/>
  <c r="G883" i="18"/>
  <c r="G280" i="18"/>
  <c r="G589" i="18"/>
  <c r="G192" i="18"/>
  <c r="G798" i="18"/>
  <c r="G368" i="18"/>
  <c r="G284" i="18"/>
  <c r="G1394" i="18"/>
  <c r="G1267" i="18"/>
  <c r="G200" i="18"/>
  <c r="G299" i="18"/>
  <c r="G1270" i="18"/>
  <c r="G286" i="18"/>
  <c r="G1265" i="18"/>
  <c r="G140" i="18"/>
  <c r="G138" i="18"/>
  <c r="G1272" i="18"/>
  <c r="G50" i="18"/>
  <c r="G103" i="18"/>
  <c r="G287" i="18"/>
  <c r="G1010" i="18"/>
  <c r="G198" i="18"/>
  <c r="G1001" i="18"/>
  <c r="G113" i="18"/>
  <c r="G193" i="18"/>
  <c r="G191" i="18"/>
  <c r="G108" i="18"/>
  <c r="G293" i="18"/>
  <c r="G1030" i="18"/>
  <c r="G987" i="18"/>
  <c r="G982" i="18"/>
  <c r="G515" i="18"/>
  <c r="G334" i="18"/>
  <c r="G841" i="18"/>
  <c r="G914" i="18"/>
  <c r="G726" i="18"/>
  <c r="G846" i="18"/>
  <c r="G1034" i="18"/>
  <c r="G1626" i="18"/>
  <c r="G662" i="18"/>
  <c r="G1271" i="18"/>
  <c r="G673" i="18"/>
  <c r="G245" i="18"/>
  <c r="G288" i="18"/>
  <c r="G882" i="18"/>
  <c r="G879" i="18"/>
  <c r="G402" i="18"/>
  <c r="G573" i="18"/>
  <c r="G120" i="18"/>
  <c r="G403" i="18"/>
  <c r="G417" i="18"/>
  <c r="G876" i="18"/>
  <c r="G96" i="18"/>
  <c r="G1742" i="18"/>
  <c r="G1023" i="18"/>
  <c r="G875" i="18"/>
  <c r="G1376" i="18"/>
  <c r="G1734" i="18"/>
  <c r="G1839" i="18"/>
  <c r="G1777" i="18"/>
  <c r="G173" i="18"/>
  <c r="G1050" i="18"/>
  <c r="G384" i="18"/>
  <c r="G1009" i="18"/>
  <c r="G767" i="18"/>
  <c r="G715" i="18"/>
  <c r="G411" i="18"/>
  <c r="G1066" i="18"/>
  <c r="G201" i="18"/>
  <c r="G591" i="18"/>
  <c r="G927" i="18"/>
  <c r="G225" i="18"/>
  <c r="G1021" i="18"/>
  <c r="G838" i="18"/>
  <c r="G319" i="18"/>
  <c r="G349" i="18"/>
  <c r="G844" i="18"/>
  <c r="G794" i="18"/>
  <c r="G164" i="18"/>
  <c r="G1012" i="18"/>
  <c r="G864" i="18"/>
  <c r="G934" i="18"/>
  <c r="G985" i="18"/>
  <c r="G855" i="18"/>
  <c r="G916" i="18"/>
  <c r="G651" i="18"/>
  <c r="G858" i="18"/>
  <c r="G727" i="18"/>
  <c r="G350" i="18"/>
  <c r="G930" i="18"/>
  <c r="G976" i="18"/>
  <c r="G996" i="18"/>
  <c r="G994" i="18"/>
  <c r="G667" i="18"/>
  <c r="G710" i="18"/>
  <c r="G942" i="18"/>
  <c r="G918" i="18"/>
  <c r="G622" i="18"/>
  <c r="G827" i="18"/>
  <c r="G782" i="18"/>
  <c r="G1018" i="18"/>
  <c r="G1069" i="18"/>
  <c r="G1078" i="18"/>
  <c r="G666" i="18"/>
  <c r="G549" i="18"/>
  <c r="G971" i="18"/>
  <c r="G353" i="18"/>
  <c r="G1264" i="18"/>
  <c r="G264" i="18"/>
  <c r="G834" i="18"/>
  <c r="G340" i="18"/>
  <c r="G336" i="18"/>
  <c r="G840" i="18"/>
  <c r="G31" i="18"/>
  <c r="G339" i="18"/>
  <c r="G343" i="18"/>
  <c r="G230" i="18"/>
  <c r="G822" i="18"/>
  <c r="G338" i="18"/>
  <c r="G257" i="18"/>
  <c r="G618" i="18"/>
  <c r="G682" i="18"/>
  <c r="G555" i="18"/>
  <c r="G204" i="18"/>
  <c r="G357" i="18"/>
  <c r="G174" i="18"/>
  <c r="G961" i="18"/>
  <c r="G763" i="18"/>
  <c r="G568" i="18"/>
  <c r="G1077" i="18"/>
  <c r="G1067" i="18"/>
  <c r="G440" i="18"/>
  <c r="G572" i="18"/>
  <c r="G655" i="18"/>
  <c r="G631" i="18"/>
  <c r="G923" i="18"/>
  <c r="G828" i="18"/>
  <c r="G675" i="18"/>
  <c r="G123" i="18"/>
  <c r="G973" i="18"/>
  <c r="G61" i="18"/>
  <c r="G849" i="18"/>
  <c r="G393" i="18"/>
  <c r="G331" i="18"/>
  <c r="G789" i="18"/>
  <c r="G441" i="18"/>
  <c r="G1035" i="18"/>
  <c r="G548" i="18"/>
  <c r="G1051" i="18"/>
  <c r="G965" i="18"/>
  <c r="G708" i="18"/>
  <c r="G770" i="18"/>
  <c r="G677" i="18"/>
  <c r="G435" i="18"/>
  <c r="G762" i="18"/>
  <c r="G733" i="18"/>
  <c r="G1076" i="18"/>
  <c r="G1071" i="18"/>
  <c r="G1024" i="18"/>
  <c r="G868" i="18"/>
  <c r="G917" i="18"/>
  <c r="G304" i="18"/>
  <c r="G859" i="18"/>
  <c r="G836" i="18"/>
  <c r="G993" i="18"/>
  <c r="G847" i="18"/>
  <c r="G1263" i="18"/>
  <c r="G791" i="18"/>
  <c r="G1031" i="18"/>
  <c r="G1046" i="18"/>
  <c r="G944" i="18"/>
  <c r="G389" i="18"/>
  <c r="G358" i="18"/>
  <c r="G862" i="18"/>
  <c r="G872" i="18"/>
  <c r="G1044" i="18"/>
  <c r="G685" i="18"/>
  <c r="G1038" i="18"/>
  <c r="G866" i="18"/>
  <c r="G740" i="18"/>
  <c r="G848" i="18"/>
  <c r="G1760" i="18"/>
  <c r="G1799" i="18"/>
  <c r="G579" i="18"/>
  <c r="G669" i="18"/>
  <c r="G1019" i="18"/>
  <c r="G53" i="18"/>
  <c r="G614" i="18"/>
  <c r="G746" i="18"/>
  <c r="G301" i="18"/>
  <c r="G897" i="18"/>
  <c r="G639" i="18"/>
  <c r="G984" i="18"/>
  <c r="G755" i="18"/>
  <c r="G228" i="18"/>
  <c r="G970" i="18"/>
  <c r="G1713" i="18"/>
  <c r="G1079" i="18"/>
  <c r="G1026" i="18"/>
  <c r="G701" i="18"/>
  <c r="G1025" i="18"/>
  <c r="G634" i="18"/>
  <c r="G920" i="18"/>
  <c r="G686" i="18"/>
  <c r="G796" i="18"/>
  <c r="G365" i="18"/>
  <c r="G1015" i="18"/>
  <c r="G1003" i="18"/>
  <c r="G693" i="18"/>
  <c r="G752" i="18"/>
  <c r="G653" i="18"/>
  <c r="G1083" i="18"/>
  <c r="G1070" i="18"/>
  <c r="G829" i="18"/>
  <c r="G570" i="18"/>
  <c r="G203" i="18"/>
  <c r="G344" i="18"/>
  <c r="G709" i="18"/>
  <c r="G806" i="18"/>
  <c r="G68" i="18"/>
  <c r="G144" i="18"/>
  <c r="G359" i="18"/>
  <c r="G628" i="18"/>
  <c r="G1053" i="18"/>
  <c r="G625" i="18"/>
  <c r="G233" i="18"/>
  <c r="G617" i="18"/>
  <c r="G342" i="18"/>
  <c r="G45" i="18"/>
  <c r="G825" i="18"/>
  <c r="G34" i="18"/>
  <c r="G42" i="18"/>
  <c r="G1042" i="18"/>
  <c r="G81" i="18"/>
  <c r="G341" i="18"/>
  <c r="G24" i="18"/>
  <c r="G62" i="18"/>
  <c r="G80" i="18"/>
  <c r="G603" i="18"/>
  <c r="G244" i="18"/>
  <c r="G222" i="18"/>
  <c r="G157" i="18"/>
  <c r="G711" i="18"/>
  <c r="G161" i="18"/>
  <c r="G931" i="18"/>
  <c r="G212" i="18"/>
  <c r="G998" i="18"/>
  <c r="G361" i="18"/>
  <c r="G202" i="18"/>
  <c r="G20" i="18"/>
  <c r="G1072" i="18"/>
  <c r="G1073" i="18"/>
  <c r="G564" i="18"/>
  <c r="G567" i="18"/>
  <c r="G756" i="18"/>
  <c r="G943" i="18"/>
  <c r="G913" i="18"/>
  <c r="G360" i="18"/>
  <c r="G818" i="18"/>
  <c r="G640" i="18"/>
  <c r="G641" i="18"/>
  <c r="G891" i="18"/>
  <c r="G663" i="18"/>
  <c r="G852" i="18"/>
  <c r="G975" i="18"/>
  <c r="G1074" i="18"/>
  <c r="G799" i="18"/>
  <c r="G259" i="18"/>
  <c r="G648" i="18"/>
  <c r="G1763" i="18"/>
  <c r="G104" i="18"/>
  <c r="G903" i="18"/>
  <c r="G317" i="18"/>
  <c r="G936" i="18"/>
  <c r="G418" i="18"/>
  <c r="G652" i="18"/>
  <c r="G431" i="18"/>
  <c r="G777" i="18"/>
  <c r="G184" i="18"/>
  <c r="G67" i="18"/>
  <c r="G1043" i="18"/>
  <c r="G926" i="18"/>
  <c r="G820" i="18"/>
  <c r="G928" i="18"/>
  <c r="G706" i="18"/>
  <c r="G60" i="18"/>
  <c r="G613" i="18"/>
  <c r="G610" i="18"/>
  <c r="G180" i="18"/>
  <c r="G378" i="18"/>
  <c r="G814" i="18"/>
  <c r="G908" i="18"/>
  <c r="G345" i="18"/>
  <c r="G395" i="18"/>
  <c r="G626" i="18"/>
  <c r="G587" i="18"/>
  <c r="G904" i="18"/>
  <c r="G419" i="18"/>
  <c r="G997" i="18"/>
  <c r="G1008" i="18"/>
  <c r="G978" i="18"/>
  <c r="G1838" i="18"/>
  <c r="G906" i="18"/>
  <c r="G1625" i="18"/>
  <c r="G1792" i="18"/>
  <c r="G1016" i="18"/>
  <c r="G950" i="18"/>
  <c r="G953" i="18"/>
  <c r="G910" i="18"/>
  <c r="G1000" i="18"/>
  <c r="G300" i="18"/>
  <c r="G1040" i="18"/>
  <c r="G635" i="18"/>
  <c r="G94" i="18"/>
  <c r="G747" i="18"/>
  <c r="G753" i="18"/>
  <c r="G661" i="18"/>
  <c r="G1399" i="18"/>
  <c r="G211" i="18"/>
  <c r="G325" i="18"/>
  <c r="G1047" i="18"/>
  <c r="G363" i="18"/>
  <c r="G624" i="18"/>
  <c r="G990" i="18"/>
  <c r="G100" i="18"/>
  <c r="G382" i="18"/>
  <c r="G227" i="18"/>
  <c r="G1020" i="18"/>
  <c r="G915" i="18"/>
  <c r="G601" i="18"/>
  <c r="G968" i="18"/>
  <c r="G210" i="18"/>
  <c r="G137" i="18"/>
  <c r="G608" i="18"/>
  <c r="G136" i="18"/>
  <c r="G1029" i="18"/>
  <c r="G952" i="18"/>
  <c r="G328" i="18"/>
  <c r="G347" i="18"/>
  <c r="G155" i="18"/>
  <c r="G893" i="18"/>
  <c r="G348" i="18"/>
  <c r="G691" i="18"/>
  <c r="G560" i="18"/>
  <c r="G207" i="18"/>
  <c r="G523" i="18"/>
  <c r="G179" i="18"/>
  <c r="G977" i="18"/>
  <c r="G370" i="18"/>
  <c r="G1011" i="18"/>
  <c r="G837" i="18"/>
  <c r="G1033" i="18"/>
  <c r="G649" i="18"/>
  <c r="G948" i="18"/>
  <c r="G519" i="18"/>
  <c r="G577" i="18"/>
  <c r="G995" i="18"/>
  <c r="G326" i="18"/>
  <c r="G1032" i="18"/>
  <c r="G1055" i="18"/>
  <c r="G992" i="18"/>
  <c r="G833" i="18"/>
  <c r="G949" i="18"/>
  <c r="G884" i="18"/>
  <c r="G600" i="18"/>
  <c r="G743" i="18"/>
  <c r="G76" i="18"/>
  <c r="G716" i="18"/>
  <c r="G892" i="18"/>
  <c r="G224" i="18"/>
  <c r="G1054" i="18"/>
  <c r="G960" i="18"/>
  <c r="G912" i="18"/>
  <c r="G817" i="18"/>
  <c r="G988" i="18"/>
  <c r="G330" i="18"/>
  <c r="G327" i="18"/>
  <c r="G925" i="18"/>
  <c r="G332" i="18"/>
  <c r="G537" i="18"/>
  <c r="G559" i="18"/>
  <c r="G252" i="18"/>
  <c r="G854" i="18"/>
  <c r="G272" i="18"/>
  <c r="G318" i="18"/>
  <c r="G951" i="18"/>
  <c r="G664" i="18"/>
  <c r="G322" i="18"/>
  <c r="G707" i="18"/>
  <c r="G963" i="18"/>
  <c r="G356" i="18"/>
  <c r="G424" i="18"/>
  <c r="G351" i="18"/>
  <c r="G580" i="18"/>
  <c r="G569" i="18"/>
  <c r="G517" i="18"/>
  <c r="G670" i="18"/>
  <c r="G546" i="18"/>
  <c r="G765" i="18"/>
  <c r="G922" i="18"/>
  <c r="G320" i="18"/>
  <c r="G957" i="18"/>
  <c r="G665" i="18"/>
  <c r="G160" i="18"/>
  <c r="G615" i="18"/>
  <c r="G966" i="18"/>
  <c r="G1005" i="18"/>
  <c r="G629" i="18"/>
  <c r="G632" i="18"/>
  <c r="G962" i="18"/>
  <c r="G938" i="18"/>
  <c r="G106" i="18"/>
  <c r="G1262" i="18"/>
  <c r="G75" i="18"/>
  <c r="G921" i="18"/>
  <c r="G98" i="18"/>
  <c r="G562" i="18"/>
  <c r="G674" i="18"/>
  <c r="G1065" i="18"/>
  <c r="G1049" i="18"/>
  <c r="G621" i="18"/>
  <c r="G898" i="18"/>
  <c r="G176" i="18"/>
  <c r="G535" i="18"/>
  <c r="G129" i="18"/>
  <c r="G633" i="18"/>
  <c r="G575" i="18"/>
  <c r="G1060" i="18"/>
  <c r="G832" i="18"/>
  <c r="G208" i="18"/>
  <c r="G907" i="18"/>
  <c r="G313" i="18"/>
  <c r="G1006" i="18"/>
  <c r="G972" i="18"/>
  <c r="G956" i="18"/>
  <c r="G563" i="18"/>
  <c r="G736" i="18"/>
  <c r="G584" i="18"/>
  <c r="G924" i="18"/>
  <c r="G175" i="18"/>
  <c r="G97" i="18"/>
  <c r="G65" i="18"/>
  <c r="G1255" i="18"/>
  <c r="G967" i="18"/>
  <c r="G1013" i="18"/>
  <c r="G337" i="18"/>
  <c r="G1375" i="18"/>
  <c r="G895" i="18"/>
  <c r="G396" i="18"/>
  <c r="G835" i="18"/>
  <c r="G668" i="18"/>
  <c r="G929" i="18"/>
  <c r="G616" i="18"/>
  <c r="G999" i="18"/>
  <c r="G333" i="18"/>
  <c r="G627" i="18"/>
  <c r="G857" i="18"/>
  <c r="G991" i="18"/>
  <c r="G316" i="18"/>
  <c r="G354" i="18"/>
  <c r="G692" i="18"/>
  <c r="G1014" i="18"/>
  <c r="G335" i="18"/>
  <c r="G656" i="18"/>
  <c r="G295" i="18"/>
  <c r="G25" i="18"/>
  <c r="G167" i="18"/>
  <c r="G59" i="18"/>
  <c r="G1004" i="18"/>
  <c r="G48" i="18"/>
  <c r="G209" i="18"/>
  <c r="G919" i="18"/>
  <c r="G696" i="18"/>
  <c r="G815" i="18"/>
  <c r="G32" i="18"/>
  <c r="G355" i="18"/>
  <c r="G134" i="18"/>
  <c r="G128" i="18"/>
  <c r="G1027" i="18"/>
  <c r="G102" i="18"/>
  <c r="G215" i="18"/>
  <c r="G588" i="18"/>
  <c r="G933" i="18"/>
  <c r="G592" i="18"/>
  <c r="G1058" i="18"/>
  <c r="G659" i="18"/>
  <c r="G89" i="18"/>
  <c r="G429" i="18"/>
  <c r="G329" i="18"/>
  <c r="G620" i="18"/>
  <c r="G623" i="18"/>
  <c r="G44" i="18"/>
  <c r="G594" i="18"/>
  <c r="G964" i="18"/>
  <c r="G126" i="18"/>
  <c r="G346" i="18"/>
  <c r="G989" i="18"/>
  <c r="G654" i="18"/>
  <c r="G250" i="18"/>
  <c r="G941" i="18"/>
  <c r="G84" i="18"/>
  <c r="G1056" i="18"/>
  <c r="G541" i="18"/>
  <c r="G1036" i="18"/>
  <c r="G979" i="18"/>
  <c r="G425" i="18"/>
  <c r="G421" i="18"/>
  <c r="G373" i="18"/>
  <c r="G547" i="18"/>
  <c r="G117" i="18"/>
  <c r="G302" i="18"/>
  <c r="G107" i="18"/>
  <c r="G57" i="18"/>
  <c r="G371" i="18"/>
  <c r="G362" i="18"/>
  <c r="G565" i="18"/>
  <c r="G522" i="18"/>
  <c r="G533" i="18"/>
  <c r="G741" i="18"/>
  <c r="G583" i="18"/>
  <c r="G969" i="18"/>
  <c r="G526" i="18"/>
  <c r="G644" i="18"/>
  <c r="G206" i="18"/>
  <c r="G681" i="18"/>
  <c r="G744" i="18"/>
  <c r="G1028" i="18"/>
  <c r="G671" i="18"/>
  <c r="G30" i="18"/>
  <c r="G738" i="18"/>
  <c r="G947" i="18"/>
  <c r="G611" i="18"/>
  <c r="G552" i="18"/>
  <c r="G676" i="18"/>
  <c r="G83" i="18"/>
  <c r="G714" i="18"/>
  <c r="G1619" i="18"/>
  <c r="G911" i="18"/>
  <c r="G86" i="18"/>
  <c r="G658" i="18"/>
  <c r="G385" i="18"/>
  <c r="G839" i="18"/>
  <c r="G1002" i="18"/>
  <c r="G423" i="18"/>
  <c r="G959" i="18"/>
  <c r="G163" i="18"/>
  <c r="G865" i="18"/>
  <c r="G1057" i="18"/>
  <c r="G153" i="18"/>
  <c r="G894" i="18"/>
  <c r="G816" i="18"/>
  <c r="G958" i="18"/>
  <c r="G1048" i="18"/>
  <c r="G87" i="18"/>
  <c r="G1037" i="18"/>
  <c r="G878" i="18"/>
  <c r="G182" i="18"/>
  <c r="G422" i="18"/>
  <c r="G630" i="18"/>
  <c r="G303" i="18"/>
  <c r="G860" i="18"/>
  <c r="G597" i="18"/>
  <c r="G1650" i="18"/>
  <c r="G1649" i="18"/>
  <c r="G1618" i="18"/>
  <c r="G1834" i="18"/>
  <c r="G1794" i="18"/>
  <c r="G1835" i="18"/>
  <c r="G237" i="18"/>
  <c r="G1657" i="18"/>
  <c r="G1184" i="18"/>
  <c r="G1801" i="18"/>
  <c r="G1627" i="18"/>
  <c r="G390" i="18"/>
  <c r="G1730" i="18"/>
  <c r="G1393" i="18"/>
  <c r="G1775" i="18"/>
  <c r="G1374" i="18"/>
  <c r="G764" i="18"/>
  <c r="G801" i="18"/>
  <c r="G534" i="18"/>
  <c r="G376" i="18"/>
  <c r="G248" i="18"/>
  <c r="G593" i="18"/>
  <c r="G672" i="18"/>
  <c r="G1180" i="18"/>
  <c r="G705" i="18"/>
  <c r="G449" i="18"/>
  <c r="G260" i="18"/>
  <c r="G606" i="18"/>
  <c r="G477" i="18"/>
  <c r="G700" i="18"/>
  <c r="G470" i="18"/>
  <c r="G443" i="18"/>
  <c r="G305" i="18"/>
  <c r="G442" i="18"/>
  <c r="G527" i="18"/>
  <c r="G561" i="18"/>
  <c r="G506" i="18"/>
  <c r="G771" i="18"/>
  <c r="G769" i="18"/>
  <c r="G760" i="18"/>
  <c r="G679" i="18"/>
  <c r="G398" i="18"/>
  <c r="G474" i="18"/>
  <c r="G737" i="18"/>
  <c r="G1161" i="18"/>
  <c r="G754" i="18"/>
  <c r="G1787" i="18"/>
  <c r="G503" i="18"/>
  <c r="G54" i="18"/>
  <c r="G757" i="18"/>
  <c r="G602" i="18"/>
  <c r="G1696" i="18"/>
  <c r="G165" i="18"/>
  <c r="G703" i="18"/>
  <c r="G596" i="18"/>
  <c r="G217" i="18"/>
  <c r="G386" i="18"/>
  <c r="G1791" i="18"/>
  <c r="G438" i="18"/>
  <c r="G1806" i="18"/>
  <c r="G539" i="18"/>
  <c r="G697" i="18"/>
  <c r="G242" i="18"/>
  <c r="G717" i="18"/>
  <c r="G297" i="18"/>
  <c r="G1805" i="18"/>
  <c r="G511" i="18"/>
  <c r="G607" i="18"/>
  <c r="G704" i="18"/>
  <c r="G1793" i="18"/>
  <c r="G531" i="18"/>
  <c r="G1723" i="18"/>
  <c r="G1770" i="18"/>
  <c r="G456" i="18"/>
  <c r="G478" i="18"/>
  <c r="G216" i="18"/>
  <c r="G246" i="18"/>
  <c r="G247" i="18"/>
  <c r="G397" i="18"/>
  <c r="G101" i="18"/>
  <c r="G254" i="18"/>
  <c r="G387" i="18"/>
  <c r="G71" i="18"/>
  <c r="G231" i="18"/>
  <c r="G249" i="18"/>
  <c r="G448" i="18"/>
  <c r="G158" i="18"/>
  <c r="G115" i="18"/>
  <c r="G432" i="18"/>
  <c r="G159" i="18"/>
  <c r="G309" i="18"/>
  <c r="G307" i="18"/>
  <c r="G437" i="18"/>
  <c r="G446" i="18"/>
  <c r="G410" i="18"/>
  <c r="G92" i="18"/>
  <c r="G156" i="18"/>
  <c r="G420" i="18"/>
  <c r="G427" i="18"/>
  <c r="G1684" i="18"/>
  <c r="G1779" i="18"/>
  <c r="G1756" i="18"/>
  <c r="G1718" i="18"/>
  <c r="G74" i="18"/>
  <c r="G1708" i="18"/>
  <c r="G1798" i="18"/>
  <c r="G1731" i="18"/>
  <c r="G1705" i="18"/>
  <c r="G460" i="18"/>
  <c r="G311" i="18"/>
  <c r="G734" i="18"/>
  <c r="G125" i="18"/>
  <c r="G118" i="18"/>
  <c r="G723" i="18"/>
  <c r="G637" i="18"/>
  <c r="G409" i="18"/>
  <c r="G291" i="18"/>
  <c r="G646" i="18"/>
  <c r="G162" i="18"/>
  <c r="G698" i="18"/>
  <c r="G1768" i="18"/>
  <c r="G1192" i="18"/>
  <c r="G1852" i="18"/>
  <c r="G725" i="18"/>
  <c r="G761" i="18"/>
  <c r="G1740" i="18"/>
  <c r="G551" i="18"/>
  <c r="G766" i="18"/>
  <c r="G790" i="18"/>
  <c r="G1728" i="18"/>
  <c r="G1709" i="18"/>
  <c r="G1710" i="18"/>
  <c r="G1706" i="18"/>
  <c r="G1767" i="18"/>
  <c r="G1814" i="18"/>
  <c r="G1785" i="18"/>
  <c r="G434" i="18"/>
  <c r="G797" i="18"/>
  <c r="G751" i="18"/>
  <c r="G251" i="18"/>
  <c r="G1689" i="18"/>
  <c r="G1714" i="18"/>
  <c r="G1729" i="18"/>
  <c r="G1759" i="18"/>
  <c r="G1786" i="18"/>
  <c r="G1815" i="18"/>
  <c r="G310" i="18"/>
  <c r="G95" i="18"/>
  <c r="G775" i="18"/>
  <c r="G214" i="18"/>
  <c r="G122" i="18"/>
  <c r="G1774" i="18"/>
  <c r="G1772" i="18"/>
  <c r="G1766" i="18"/>
  <c r="G1188" i="18"/>
  <c r="G553" i="18"/>
  <c r="G1762" i="18"/>
  <c r="G1761" i="18"/>
  <c r="G64" i="18"/>
  <c r="G218" i="18"/>
  <c r="G79" i="18"/>
  <c r="G221" i="18"/>
  <c r="G458" i="18"/>
  <c r="G232" i="18"/>
  <c r="G324" i="18"/>
  <c r="G258" i="18"/>
  <c r="G268" i="18"/>
  <c r="G131" i="18"/>
  <c r="G88" i="18"/>
  <c r="G219" i="18"/>
  <c r="G66" i="18"/>
  <c r="G229" i="18"/>
  <c r="G483" i="18"/>
  <c r="G145" i="18"/>
  <c r="G147" i="18"/>
  <c r="G63" i="18"/>
  <c r="G451" i="18"/>
  <c r="G220" i="18"/>
  <c r="G262" i="18"/>
  <c r="G90" i="18"/>
  <c r="G413" i="18"/>
  <c r="G168" i="18"/>
  <c r="G148" i="18"/>
  <c r="G243" i="18"/>
  <c r="G239" i="18"/>
  <c r="G112" i="18"/>
  <c r="G91" i="18"/>
  <c r="G377" i="18"/>
  <c r="G151" i="18"/>
  <c r="G149" i="18"/>
  <c r="G406" i="18"/>
  <c r="G445" i="18"/>
  <c r="G405" i="18"/>
  <c r="G116" i="18"/>
  <c r="G314" i="18"/>
  <c r="G426" i="18"/>
  <c r="G308" i="18"/>
  <c r="G407" i="18"/>
  <c r="G488" i="18"/>
  <c r="G433" i="18"/>
  <c r="G475" i="18"/>
  <c r="G269" i="18"/>
  <c r="G256" i="18"/>
  <c r="G99" i="18"/>
  <c r="G532" i="18"/>
  <c r="G170" i="18"/>
  <c r="G772" i="18"/>
  <c r="G263" i="18"/>
  <c r="G804" i="18"/>
  <c r="G436" i="18"/>
  <c r="G240" i="18"/>
  <c r="G609" i="18"/>
  <c r="G500" i="18"/>
  <c r="G130" i="18"/>
  <c r="G509" i="18"/>
  <c r="G450" i="18"/>
  <c r="G121" i="18"/>
  <c r="G154" i="18"/>
  <c r="G745" i="18"/>
  <c r="G576" i="18"/>
  <c r="G578" i="18"/>
  <c r="G464" i="18"/>
  <c r="G718" i="18"/>
  <c r="G720" i="18"/>
  <c r="G512" i="18"/>
  <c r="G528" i="18"/>
  <c r="G235" i="18"/>
  <c r="G187" i="18"/>
  <c r="G468" i="18"/>
  <c r="G721" i="18"/>
  <c r="G536" i="18"/>
  <c r="G713" i="18"/>
  <c r="G1189" i="18"/>
  <c r="G447" i="18"/>
  <c r="G394" i="18"/>
  <c r="G150" i="18"/>
  <c r="G383" i="18"/>
  <c r="G793" i="18"/>
  <c r="G1397" i="18"/>
  <c r="G143" i="18"/>
  <c r="G213" i="18"/>
  <c r="G1396" i="18"/>
  <c r="G261" i="18"/>
  <c r="G1398" i="18"/>
  <c r="G732" i="18"/>
  <c r="G56" i="18"/>
  <c r="G119" i="18"/>
  <c r="G781" i="18"/>
  <c r="G381" i="18"/>
  <c r="G1178" i="18"/>
  <c r="G1400" i="18"/>
  <c r="G690" i="18"/>
  <c r="G502" i="18"/>
  <c r="G647" i="18"/>
  <c r="G643" i="18"/>
  <c r="G521" i="18"/>
  <c r="G186" i="18"/>
  <c r="G645" i="18"/>
  <c r="G983" i="18"/>
  <c r="G518" i="18"/>
  <c r="G408" i="18"/>
  <c r="G776" i="18"/>
  <c r="G684" i="18"/>
  <c r="G687" i="18"/>
  <c r="G1401" i="18"/>
  <c r="G1790" i="18"/>
  <c r="G1776" i="18"/>
  <c r="G283" i="18"/>
  <c r="G750" i="18"/>
  <c r="G236" i="18"/>
  <c r="G492" i="18"/>
  <c r="G735" i="18"/>
  <c r="G1630" i="18"/>
  <c r="G490" i="18"/>
  <c r="G529" i="18"/>
  <c r="G1717" i="18"/>
  <c r="G1686" i="18"/>
  <c r="G513" i="18"/>
  <c r="G1773" i="18"/>
  <c r="G1753" i="18"/>
  <c r="G689" i="18"/>
  <c r="G1190" i="18"/>
  <c r="G1810" i="18"/>
  <c r="G1765" i="18"/>
  <c r="G1685" i="18"/>
  <c r="G1712" i="18"/>
  <c r="G812" i="18"/>
  <c r="G1688" i="18"/>
  <c r="G1732" i="18"/>
  <c r="G189" i="18"/>
  <c r="G520" i="18"/>
  <c r="G1647" i="18"/>
  <c r="G542" i="18"/>
  <c r="G1738" i="18"/>
  <c r="G1694" i="18"/>
  <c r="G1711" i="18"/>
  <c r="G388" i="18"/>
  <c r="G430" i="18"/>
  <c r="G298" i="18"/>
  <c r="G586" i="18"/>
  <c r="G1186" i="18"/>
  <c r="G786" i="18"/>
  <c r="G496" i="18"/>
  <c r="G595" i="18"/>
  <c r="G379" i="18"/>
  <c r="G414" i="18"/>
  <c r="G1193" i="18"/>
  <c r="G321" i="18"/>
  <c r="G1110" i="18"/>
  <c r="G485" i="18"/>
  <c r="G554" i="18"/>
  <c r="G292" i="18"/>
  <c r="G758" i="18"/>
  <c r="G981" i="18"/>
  <c r="G657" i="18"/>
  <c r="G294" i="18"/>
  <c r="G495" i="18"/>
  <c r="G598" i="18"/>
  <c r="G749" i="18"/>
  <c r="G1796" i="18"/>
  <c r="G557" i="18"/>
  <c r="G544" i="18"/>
  <c r="G152" i="18"/>
  <c r="G571" i="18"/>
  <c r="G545" i="18"/>
  <c r="G1769" i="18"/>
  <c r="G1795" i="18"/>
  <c r="G1697" i="18"/>
  <c r="G1727" i="18"/>
  <c r="G469" i="18"/>
  <c r="G281" i="18"/>
  <c r="G1771" i="18"/>
  <c r="G1695" i="18"/>
  <c r="G1721" i="18"/>
  <c r="G1692" i="18"/>
  <c r="G1781" i="18"/>
  <c r="G774" i="18"/>
  <c r="G70" i="18"/>
  <c r="G599" i="18"/>
  <c r="G1643" i="18"/>
  <c r="G1741" i="18"/>
  <c r="G1783" i="18"/>
  <c r="G731" i="18"/>
  <c r="G784" i="18"/>
  <c r="G1160" i="18"/>
  <c r="G813" i="18"/>
  <c r="G739" i="18"/>
  <c r="G1784" i="18"/>
  <c r="G1797" i="18"/>
  <c r="G1704" i="18"/>
  <c r="G1733" i="18"/>
  <c r="G1716" i="18"/>
  <c r="G404" i="18"/>
  <c r="G566" i="18"/>
  <c r="G1683" i="18"/>
  <c r="G788" i="18"/>
  <c r="G719" i="18"/>
  <c r="G510" i="18"/>
  <c r="G1782" i="18"/>
  <c r="G724" i="18"/>
  <c r="G1758" i="18"/>
  <c r="G1788" i="18"/>
  <c r="G226" i="18"/>
  <c r="G1840" i="18"/>
  <c r="G1185" i="18"/>
  <c r="G1703" i="18"/>
  <c r="G1752" i="18"/>
  <c r="G712" i="18"/>
  <c r="G323" i="18"/>
  <c r="G688" i="18"/>
  <c r="G1632" i="18"/>
  <c r="G1629" i="18"/>
  <c r="G401" i="18"/>
  <c r="G1739" i="18"/>
  <c r="G1736" i="18"/>
  <c r="G805" i="18"/>
  <c r="G650" i="18"/>
  <c r="G1743" i="18"/>
  <c r="G1719" i="18"/>
  <c r="G312" i="18"/>
  <c r="G1722" i="18"/>
  <c r="G695" i="18"/>
  <c r="G1720" i="18"/>
  <c r="G1778" i="18"/>
  <c r="G1735" i="18"/>
  <c r="G581" i="18"/>
  <c r="G1757" i="18"/>
  <c r="G1715" i="18"/>
  <c r="G699" i="18"/>
  <c r="G556" i="18"/>
  <c r="G1751" i="18"/>
  <c r="G1754" i="18"/>
  <c r="G785" i="18"/>
  <c r="G306" i="18"/>
  <c r="G1681" i="18"/>
  <c r="G1162" i="18"/>
  <c r="G1800" i="18"/>
  <c r="G1812" i="18"/>
  <c r="G538" i="18"/>
  <c r="G779" i="18"/>
  <c r="G391" i="18"/>
  <c r="G1764" i="18"/>
  <c r="G1737" i="18"/>
  <c r="G1809" i="18"/>
  <c r="G1780" i="18"/>
  <c r="G1816" i="18"/>
  <c r="G487" i="18"/>
  <c r="G72" i="18"/>
  <c r="G481" i="18"/>
  <c r="G265" i="18"/>
  <c r="G234" i="18"/>
  <c r="G241" i="18"/>
  <c r="G55" i="18"/>
  <c r="G266" i="18"/>
  <c r="G439" i="18"/>
  <c r="G375" i="18"/>
  <c r="G428" i="18"/>
  <c r="G444" i="18"/>
  <c r="G400" i="18"/>
  <c r="G722" i="18"/>
  <c r="G505" i="18"/>
  <c r="G169" i="18"/>
  <c r="G680" i="18"/>
  <c r="G811" i="18"/>
  <c r="G491" i="18"/>
  <c r="G1663" i="18"/>
  <c r="G1640" i="18"/>
  <c r="G1620" i="18"/>
  <c r="G1624" i="18"/>
  <c r="G778" i="18"/>
  <c r="G1639" i="18"/>
  <c r="G1652" i="18"/>
  <c r="G787" i="18"/>
  <c r="G550" i="18"/>
  <c r="G1117" i="18"/>
  <c r="G678" i="18"/>
  <c r="G282" i="18"/>
  <c r="G795" i="18"/>
  <c r="G493" i="18"/>
  <c r="G1638" i="18"/>
  <c r="G1651" i="18"/>
  <c r="G1637" i="18"/>
  <c r="G1644" i="18"/>
  <c r="G1622" i="18"/>
  <c r="G1615" i="18"/>
  <c r="G604" i="18"/>
  <c r="G1641" i="18"/>
  <c r="G1631" i="18"/>
  <c r="G728" i="18"/>
  <c r="G9" i="18"/>
  <c r="G585" i="18"/>
  <c r="G773" i="18"/>
  <c r="G177" i="18"/>
  <c r="G489" i="18"/>
  <c r="G524" i="18"/>
  <c r="G574" i="18"/>
  <c r="G1645" i="18"/>
  <c r="G1614" i="18"/>
  <c r="G1648" i="18"/>
  <c r="G730" i="18"/>
  <c r="G792" i="18"/>
  <c r="G642" i="18"/>
  <c r="G466" i="18"/>
  <c r="G479" i="18"/>
  <c r="G455" i="18"/>
  <c r="G452" i="18"/>
  <c r="G480" i="18"/>
  <c r="G459" i="18"/>
  <c r="G462" i="18"/>
  <c r="G467" i="18"/>
  <c r="G127" i="18"/>
  <c r="G238" i="18"/>
  <c r="G315" i="18"/>
  <c r="G296" i="18"/>
  <c r="G748" i="18"/>
  <c r="G508" i="18"/>
  <c r="G582" i="18"/>
  <c r="G590" i="18"/>
  <c r="G1167" i="18"/>
  <c r="G729" i="18"/>
  <c r="G1646" i="18"/>
  <c r="G1653" i="18"/>
  <c r="G1642" i="18"/>
  <c r="G392" i="18"/>
  <c r="G1662" i="18"/>
  <c r="G1613" i="18"/>
  <c r="G1182" i="18"/>
  <c r="G1628" i="18"/>
  <c r="G540" i="18"/>
  <c r="G1616" i="18"/>
  <c r="G530" i="18"/>
  <c r="G1656" i="18"/>
  <c r="G1635" i="18"/>
  <c r="G1636" i="18"/>
  <c r="G543" i="18"/>
  <c r="G783" i="18"/>
  <c r="G636" i="18"/>
  <c r="G660" i="18"/>
  <c r="G1634" i="18"/>
  <c r="G1623" i="18"/>
  <c r="G558" i="18"/>
  <c r="G1655" i="18"/>
  <c r="G1664" i="18"/>
  <c r="I5" i="17" l="1"/>
  <c r="I8" i="17"/>
  <c r="I7" i="17"/>
  <c r="I2" i="17"/>
  <c r="I3" i="17"/>
  <c r="I6" i="17"/>
  <c r="I4" i="17"/>
  <c r="J4" i="17"/>
  <c r="M4" i="17"/>
  <c r="J2" i="17"/>
  <c r="M2" i="17"/>
  <c r="M5" i="17"/>
  <c r="J8" i="17"/>
  <c r="J5" i="17"/>
  <c r="J7" i="17"/>
  <c r="M3" i="17"/>
  <c r="M8" i="17"/>
  <c r="M7" i="17"/>
  <c r="M6" i="17"/>
  <c r="J6" i="17"/>
  <c r="J3" i="17"/>
</calcChain>
</file>

<file path=xl/sharedStrings.xml><?xml version="1.0" encoding="utf-8"?>
<sst xmlns="http://schemas.openxmlformats.org/spreadsheetml/2006/main" count="10839" uniqueCount="1979">
  <si>
    <r>
      <rPr>
        <b/>
        <sz val="11"/>
        <color theme="1"/>
        <rFont val="맑은 고딕"/>
        <family val="3"/>
        <charset val="129"/>
      </rPr>
      <t xml:space="preserve">■ </t>
    </r>
    <r>
      <rPr>
        <b/>
        <sz val="11"/>
        <color theme="1"/>
        <rFont val="맑은 고딕"/>
        <family val="3"/>
        <charset val="129"/>
        <scheme val="minor"/>
      </rPr>
      <t>UV, PV 주간 수치</t>
    </r>
    <phoneticPr fontId="9" type="noConversion"/>
  </si>
  <si>
    <t>주차</t>
    <phoneticPr fontId="9" type="noConversion"/>
  </si>
  <si>
    <t>6월 2주</t>
    <phoneticPr fontId="9" type="noConversion"/>
  </si>
  <si>
    <t>6월 3주</t>
    <phoneticPr fontId="9" type="noConversion"/>
  </si>
  <si>
    <t>6월 4주</t>
  </si>
  <si>
    <t>6월 5주</t>
  </si>
  <si>
    <t>7월 1주</t>
    <phoneticPr fontId="9" type="noConversion"/>
  </si>
  <si>
    <t>7월 2주</t>
  </si>
  <si>
    <t>7월 3주</t>
  </si>
  <si>
    <t>7월 4주</t>
  </si>
  <si>
    <t>8월 1주</t>
    <phoneticPr fontId="9" type="noConversion"/>
  </si>
  <si>
    <t>8월 2주</t>
  </si>
  <si>
    <t>8월 3주</t>
  </si>
  <si>
    <t>8월 4주</t>
  </si>
  <si>
    <t>9월 1주</t>
    <phoneticPr fontId="9" type="noConversion"/>
  </si>
  <si>
    <t>9월 2주</t>
  </si>
  <si>
    <t>9월 3주</t>
  </si>
  <si>
    <t>9월 4주</t>
  </si>
  <si>
    <t>9월 5주</t>
  </si>
  <si>
    <t>10월 1주</t>
    <phoneticPr fontId="9" type="noConversion"/>
  </si>
  <si>
    <t>10월 2주</t>
    <phoneticPr fontId="9" type="noConversion"/>
  </si>
  <si>
    <t>10월 3주</t>
    <phoneticPr fontId="9" type="noConversion"/>
  </si>
  <si>
    <t>10월 4주</t>
    <phoneticPr fontId="9" type="noConversion"/>
  </si>
  <si>
    <t xml:space="preserve">11월 1주 </t>
    <phoneticPr fontId="9" type="noConversion"/>
  </si>
  <si>
    <t xml:space="preserve">11월 2주 </t>
    <phoneticPr fontId="9" type="noConversion"/>
  </si>
  <si>
    <t xml:space="preserve">11월 3주 </t>
    <phoneticPr fontId="9" type="noConversion"/>
  </si>
  <si>
    <t xml:space="preserve">11월 4주 </t>
    <phoneticPr fontId="9" type="noConversion"/>
  </si>
  <si>
    <t xml:space="preserve">12월 1주 </t>
    <phoneticPr fontId="9" type="noConversion"/>
  </si>
  <si>
    <t xml:space="preserve">12월 2주 </t>
    <phoneticPr fontId="9" type="noConversion"/>
  </si>
  <si>
    <t>12월 3주</t>
  </si>
  <si>
    <t>12월 4주</t>
  </si>
  <si>
    <t>12월 5주</t>
  </si>
  <si>
    <t>1월 1주</t>
    <phoneticPr fontId="9" type="noConversion"/>
  </si>
  <si>
    <t>1월 2주</t>
  </si>
  <si>
    <t>1월 3주</t>
  </si>
  <si>
    <t>1월 4주</t>
  </si>
  <si>
    <t>2월 1주</t>
    <phoneticPr fontId="9" type="noConversion"/>
  </si>
  <si>
    <t>2월 2주</t>
  </si>
  <si>
    <t>2월 3주</t>
  </si>
  <si>
    <t>2월 4주</t>
  </si>
  <si>
    <t>3월 1주</t>
    <phoneticPr fontId="9" type="noConversion"/>
  </si>
  <si>
    <t>3월 2주</t>
  </si>
  <si>
    <t>3월 3주</t>
    <phoneticPr fontId="9" type="noConversion"/>
  </si>
  <si>
    <t>3월 4주</t>
    <phoneticPr fontId="9" type="noConversion"/>
  </si>
  <si>
    <t>4월 1주</t>
    <phoneticPr fontId="9" type="noConversion"/>
  </si>
  <si>
    <t>4월 2주</t>
    <phoneticPr fontId="9" type="noConversion"/>
  </si>
  <si>
    <t>4월 3주</t>
  </si>
  <si>
    <t>4월 4주</t>
    <phoneticPr fontId="9" type="noConversion"/>
  </si>
  <si>
    <t>5월 1주</t>
    <phoneticPr fontId="9" type="noConversion"/>
  </si>
  <si>
    <t>5월 2주</t>
    <phoneticPr fontId="9" type="noConversion"/>
  </si>
  <si>
    <t>5월 3주</t>
  </si>
  <si>
    <t>5월 4주</t>
    <phoneticPr fontId="9" type="noConversion"/>
  </si>
  <si>
    <t>6월 1주</t>
    <phoneticPr fontId="9" type="noConversion"/>
  </si>
  <si>
    <t>6월 2주</t>
    <phoneticPr fontId="9" type="noConversion"/>
  </si>
  <si>
    <t>6월 3주</t>
    <phoneticPr fontId="9" type="noConversion"/>
  </si>
  <si>
    <t>6월 4주</t>
    <phoneticPr fontId="9" type="noConversion"/>
  </si>
  <si>
    <t>7월 1주</t>
    <phoneticPr fontId="9" type="noConversion"/>
  </si>
  <si>
    <t>7월 2주</t>
    <phoneticPr fontId="9" type="noConversion"/>
  </si>
  <si>
    <t>7월 3주</t>
    <phoneticPr fontId="9" type="noConversion"/>
  </si>
  <si>
    <t>7월 4주</t>
    <phoneticPr fontId="9" type="noConversion"/>
  </si>
  <si>
    <t>7월 5주</t>
    <phoneticPr fontId="9" type="noConversion"/>
  </si>
  <si>
    <t>8월 1주</t>
    <phoneticPr fontId="9" type="noConversion"/>
  </si>
  <si>
    <t>8월 2주</t>
    <phoneticPr fontId="9" type="noConversion"/>
  </si>
  <si>
    <t>8월 3주</t>
    <phoneticPr fontId="9" type="noConversion"/>
  </si>
  <si>
    <t>9월 1주</t>
    <phoneticPr fontId="9" type="noConversion"/>
  </si>
  <si>
    <t>9월 3주</t>
    <phoneticPr fontId="9" type="noConversion"/>
  </si>
  <si>
    <t>9월 4주</t>
    <phoneticPr fontId="9" type="noConversion"/>
  </si>
  <si>
    <t>9월 5주</t>
    <phoneticPr fontId="9" type="noConversion"/>
  </si>
  <si>
    <t>10월 1주</t>
    <phoneticPr fontId="9" type="noConversion"/>
  </si>
  <si>
    <t>10월 2주</t>
    <phoneticPr fontId="9" type="noConversion"/>
  </si>
  <si>
    <t>10월 3주</t>
    <phoneticPr fontId="9" type="noConversion"/>
  </si>
  <si>
    <t>10월 4주</t>
    <phoneticPr fontId="9" type="noConversion"/>
  </si>
  <si>
    <t>11월 1주</t>
    <phoneticPr fontId="9" type="noConversion"/>
  </si>
  <si>
    <t>11월 2주</t>
    <phoneticPr fontId="9" type="noConversion"/>
  </si>
  <si>
    <t>11월 3주</t>
  </si>
  <si>
    <t>11월 4주</t>
    <phoneticPr fontId="9" type="noConversion"/>
  </si>
  <si>
    <t>12월 1주</t>
    <phoneticPr fontId="9" type="noConversion"/>
  </si>
  <si>
    <t>12월 2주</t>
    <phoneticPr fontId="9" type="noConversion"/>
  </si>
  <si>
    <t>12월 4주</t>
    <phoneticPr fontId="9" type="noConversion"/>
  </si>
  <si>
    <t>1월 1주</t>
    <phoneticPr fontId="9" type="noConversion"/>
  </si>
  <si>
    <t>1월 2주</t>
    <phoneticPr fontId="9" type="noConversion"/>
  </si>
  <si>
    <t>1월 3주</t>
    <phoneticPr fontId="9" type="noConversion"/>
  </si>
  <si>
    <t>1월 4주</t>
    <phoneticPr fontId="9" type="noConversion"/>
  </si>
  <si>
    <t>2월 3주</t>
    <phoneticPr fontId="9" type="noConversion"/>
  </si>
  <si>
    <t>3월 3주</t>
  </si>
  <si>
    <t>3월 4주</t>
  </si>
  <si>
    <t>3월 5주</t>
  </si>
  <si>
    <t>4월 2주</t>
  </si>
  <si>
    <t>4월 4주</t>
  </si>
  <si>
    <t>전주</t>
  </si>
  <si>
    <t>금주</t>
  </si>
  <si>
    <t>증감</t>
  </si>
  <si>
    <t>주간 총 방문자 수</t>
  </si>
  <si>
    <t>일 방문자 수</t>
  </si>
  <si>
    <t>주간 총 페이지뷰</t>
  </si>
  <si>
    <t>일페이지뷰</t>
  </si>
  <si>
    <t>콘텐츠</t>
  </si>
  <si>
    <t>UV</t>
    <phoneticPr fontId="5" type="noConversion"/>
  </si>
  <si>
    <t>PV</t>
    <phoneticPr fontId="5" type="noConversion"/>
  </si>
  <si>
    <t>게재 콘텐츠</t>
    <phoneticPr fontId="5" type="noConversion"/>
  </si>
  <si>
    <t>6월 1주</t>
  </si>
  <si>
    <t>6월 1주
(5/30~6/5)</t>
  </si>
  <si>
    <t>5월 4주
(5/23~5/29)</t>
    <phoneticPr fontId="9" type="noConversion"/>
  </si>
  <si>
    <t>5월 3주
(5/16~5/22)</t>
  </si>
  <si>
    <t>5월 2주
(5/9~5/15)</t>
  </si>
  <si>
    <t>5월 1주
(5/2~5/8)</t>
  </si>
  <si>
    <t>4월 4주
(4/25~5/1)</t>
  </si>
  <si>
    <t>4월 3주
(4/18~4/24)</t>
  </si>
  <si>
    <t>4월 2주
(4/11~4/17)</t>
  </si>
  <si>
    <t>4월 1주
(4/4~4/10)</t>
  </si>
  <si>
    <t>3월 5주
(3/28~4/3)</t>
    <phoneticPr fontId="9" type="noConversion"/>
  </si>
  <si>
    <t>월요일</t>
    <phoneticPr fontId="5" type="noConversion"/>
  </si>
  <si>
    <t>월요일</t>
    <phoneticPr fontId="9" type="noConversion"/>
  </si>
  <si>
    <t>UV 평균치</t>
  </si>
  <si>
    <t>PV 평균치</t>
  </si>
  <si>
    <t xml:space="preserve"> </t>
  </si>
  <si>
    <t>3월 1주</t>
  </si>
  <si>
    <t>4월 1주</t>
  </si>
  <si>
    <t>5월 1주</t>
  </si>
  <si>
    <t>5월 2주</t>
  </si>
  <si>
    <t>5월 4주</t>
    <phoneticPr fontId="5" type="noConversion"/>
  </si>
  <si>
    <t>한국 방문자 수</t>
    <phoneticPr fontId="5" type="noConversion"/>
  </si>
  <si>
    <t>외국 방문자</t>
    <phoneticPr fontId="5" type="noConversion"/>
  </si>
  <si>
    <t>주차</t>
    <phoneticPr fontId="5" type="noConversion"/>
  </si>
  <si>
    <t>복사용</t>
    <phoneticPr fontId="5" type="noConversion"/>
  </si>
  <si>
    <t>복사용</t>
    <phoneticPr fontId="5" type="noConversion"/>
  </si>
  <si>
    <t>1시트에 월요일 날짜기준 일일보고서 붙여넣기 하면 자동최신화됨</t>
    <phoneticPr fontId="9" type="noConversion"/>
  </si>
  <si>
    <t>uv</t>
    <phoneticPr fontId="5" type="noConversion"/>
  </si>
  <si>
    <t>pv</t>
    <phoneticPr fontId="5" type="noConversion"/>
  </si>
  <si>
    <t>우선 E3~E7을 D3~D7로 값만 붙여넣기</t>
    <phoneticPr fontId="5" type="noConversion"/>
  </si>
  <si>
    <t>복사용 H9부터 I23까지 복사해서 피피티 표에 붙여넣기</t>
    <phoneticPr fontId="5" type="noConversion"/>
  </si>
  <si>
    <t>K5 복사해서 아래 텍스트상자에 서식없는 텍스트로 붙여넣기(증감에 따른 빨강 파랑은 직접 표기하기)</t>
    <phoneticPr fontId="5" type="noConversion"/>
  </si>
  <si>
    <t>링크</t>
    <phoneticPr fontId="5" type="noConversion"/>
  </si>
  <si>
    <t>SK ZIC, SK EnClean ranked No. 1 in Korea Brand Power Index for 23 consecutive year</t>
  </si>
  <si>
    <t>SK Innovation’s endeavor to achieve Decarbonization by taking Green Transformation ⑤ SK Lubricants aims for “Zero environmental concerns” to make a green sustainable future.</t>
  </si>
  <si>
    <t>SK Energy, SK Networks, Daeho Industries partner to push forward with pyrolysis business by recycling waste tire</t>
  </si>
  <si>
    <t>http://skinnonews.com/global/archives/7245</t>
    <phoneticPr fontId="5" type="noConversion"/>
  </si>
  <si>
    <t>게재날짜</t>
    <phoneticPr fontId="5" type="noConversion"/>
  </si>
  <si>
    <t>6월 2주
(6/6~6/12)</t>
  </si>
  <si>
    <t>6월 2주</t>
  </si>
  <si>
    <t>Introduction</t>
    <phoneticPr fontId="5" type="noConversion"/>
  </si>
  <si>
    <t>Event</t>
    <phoneticPr fontId="5" type="noConversion"/>
  </si>
  <si>
    <t>6월 3주
(6/13~6/19)</t>
    <phoneticPr fontId="5" type="noConversion"/>
  </si>
  <si>
    <t>6월 3주</t>
  </si>
  <si>
    <t>6월 4주
(6/20~6/26)</t>
    <phoneticPr fontId="5" type="noConversion"/>
  </si>
  <si>
    <t>6월 5주
(6/27~7/3)</t>
  </si>
  <si>
    <t>7월 1주
(7/4~7/10)</t>
  </si>
  <si>
    <t>7월 1주</t>
  </si>
  <si>
    <t>7월 2주
(7/11~7/17)</t>
  </si>
  <si>
    <r>
      <t xml:space="preserve">K3부터 O3까지를 </t>
    </r>
    <r>
      <rPr>
        <b/>
        <sz val="11"/>
        <rFont val="나눔고딕"/>
        <family val="3"/>
        <charset val="129"/>
      </rPr>
      <t>A열(B열아님)</t>
    </r>
    <r>
      <rPr>
        <sz val="11"/>
        <rFont val="나눔고딕"/>
        <family val="3"/>
        <charset val="129"/>
      </rPr>
      <t>에 값만 붙여넣기하면 복사용 표와 K5에 증감율까지 자동 반영됨</t>
    </r>
    <phoneticPr fontId="5" type="noConversion"/>
  </si>
  <si>
    <t>7월 3주
(7/18~7/24)</t>
  </si>
  <si>
    <t>7월 4주
(7/25~7/31)</t>
  </si>
  <si>
    <t>8월 1주
(8/1~8/7)</t>
  </si>
  <si>
    <t>8월 1주</t>
  </si>
  <si>
    <t xml:space="preserve">  </t>
    <phoneticPr fontId="5" type="noConversion"/>
  </si>
  <si>
    <t>http://skinnonews.com/global/archives/10913</t>
    <phoneticPr fontId="5" type="noConversion"/>
  </si>
  <si>
    <t>http://skinnonews.com/global/archives/10939</t>
    <phoneticPr fontId="5" type="noConversion"/>
  </si>
  <si>
    <t>http://skinnonews.com/global/archives/10977</t>
    <phoneticPr fontId="5" type="noConversion"/>
  </si>
  <si>
    <t>8월 2주
(8/8~8/14)</t>
  </si>
  <si>
    <t>8월 3주
(8/15~8/21)</t>
  </si>
  <si>
    <t>8월 4주
(8/22~8/28)</t>
  </si>
  <si>
    <t>9월 1주
(8/29~9/4)</t>
  </si>
  <si>
    <t>9월 1주</t>
  </si>
  <si>
    <t>9월 2주
(9/5~9/11)</t>
  </si>
  <si>
    <t>9월 3주
(9/12~9/18)</t>
  </si>
  <si>
    <t>http://skinnonews.com/global/archives/6647</t>
    <phoneticPr fontId="5" type="noConversion"/>
  </si>
  <si>
    <t>9월 4주
(9/19~9/25)</t>
  </si>
  <si>
    <t>http://skinnonews.com/global/archives/11328</t>
    <phoneticPr fontId="5" type="noConversion"/>
  </si>
  <si>
    <t>9월 5주
(9/26~10/2)</t>
  </si>
  <si>
    <t>10월 1주
(10/3~10/9)</t>
  </si>
  <si>
    <t>10월 1주</t>
  </si>
  <si>
    <t>10월 2주
(10/10~10/16)</t>
  </si>
  <si>
    <t>10월 2주</t>
  </si>
  <si>
    <t>10월 3주
(10/17~10/23)</t>
  </si>
  <si>
    <t>10월 3주</t>
  </si>
  <si>
    <t>한국 방문자</t>
    <phoneticPr fontId="5" type="noConversion"/>
  </si>
  <si>
    <t>10월 4주
(10/24~10/30)</t>
  </si>
  <si>
    <t>10월 4주</t>
  </si>
  <si>
    <t>11월 1주
(10/31~11/6)</t>
  </si>
  <si>
    <t>11월 1주</t>
  </si>
  <si>
    <t>11월 2주
(11/7~11/13)</t>
  </si>
  <si>
    <t>11월 2주</t>
  </si>
  <si>
    <t>11월 3주
(11/14~11/20)</t>
  </si>
  <si>
    <t>http://skinnonews.com/global/archives/11992</t>
    <phoneticPr fontId="5" type="noConversion"/>
  </si>
  <si>
    <t>http://skinnonews.com/global/archives/12008</t>
    <phoneticPr fontId="5" type="noConversion"/>
  </si>
  <si>
    <t>http://skinnonews.com/global/archives/11937</t>
    <phoneticPr fontId="5" type="noConversion"/>
  </si>
  <si>
    <t>11월 4주
(11/21~11/27)</t>
  </si>
  <si>
    <t>11월 4주</t>
  </si>
  <si>
    <t>http://skinnonews.com/global/archives/12072</t>
    <phoneticPr fontId="5" type="noConversion"/>
  </si>
  <si>
    <t>http://skinnonews.com/global/archives/12036</t>
    <phoneticPr fontId="5" type="noConversion"/>
  </si>
  <si>
    <t>12월 1주
(11/28~12/4)</t>
  </si>
  <si>
    <t>12월 1주</t>
  </si>
  <si>
    <t>12월 2주
(12/5~12/11)</t>
  </si>
  <si>
    <t>12월 2주</t>
  </si>
  <si>
    <t>12월 3주
(12/12~12/18)</t>
  </si>
  <si>
    <t>12월 4주
(12/19~12/25)</t>
  </si>
  <si>
    <t>12월 5주
(12/26~1/1)</t>
  </si>
  <si>
    <t>http://skinnonews.com/global/archives/12306</t>
    <phoneticPr fontId="5" type="noConversion"/>
  </si>
  <si>
    <t>1월 1주
(1/2~1/8)</t>
  </si>
  <si>
    <t>1월 1주</t>
  </si>
  <si>
    <t>http://skinnonews.com/global/archives/12427</t>
    <phoneticPr fontId="5" type="noConversion"/>
  </si>
  <si>
    <t>1월 2주
(1/9~1/15)</t>
  </si>
  <si>
    <t>1월 3주
(1/16~1/22)</t>
  </si>
  <si>
    <t>1월 4주
(1/23~1/29)</t>
  </si>
  <si>
    <t>2월 1주
(1/30~2/5)</t>
  </si>
  <si>
    <t>2월 1주</t>
  </si>
  <si>
    <t>http://skinnonews.com/global/archives/13060</t>
    <phoneticPr fontId="5" type="noConversion"/>
  </si>
  <si>
    <t>2월 2주
(2/6~2/12)</t>
  </si>
  <si>
    <t>http://skinnonews.com/global/archives/5205</t>
    <phoneticPr fontId="5" type="noConversion"/>
  </si>
  <si>
    <t>2월 3주
(2/13~2/19)</t>
  </si>
  <si>
    <t>G3~J3를 A열 최신칸에 값만 붙여넣기(B열아님주의)</t>
    <phoneticPr fontId="9" type="noConversion"/>
  </si>
  <si>
    <t>2월 4주
(2/20~2/26)</t>
  </si>
  <si>
    <t>http://skinnonews.com/global/archives/13329</t>
    <phoneticPr fontId="5" type="noConversion"/>
  </si>
  <si>
    <t>3월 1주
(2/27~3/5)</t>
  </si>
  <si>
    <t>3월 2주
(3/6~3/12)</t>
  </si>
  <si>
    <t>월</t>
  </si>
  <si>
    <t>-</t>
  </si>
  <si>
    <t>화</t>
  </si>
  <si>
    <t>수</t>
  </si>
  <si>
    <t>목</t>
  </si>
  <si>
    <t>금</t>
  </si>
  <si>
    <t>토</t>
  </si>
  <si>
    <t>일</t>
  </si>
  <si>
    <t>국가</t>
  </si>
  <si>
    <t>페이지뷰 수</t>
  </si>
  <si>
    <t>United States</t>
  </si>
  <si>
    <t>South Korea</t>
  </si>
  <si>
    <t>Japan</t>
  </si>
  <si>
    <t>Germany</t>
  </si>
  <si>
    <t>India</t>
  </si>
  <si>
    <t>Singapore</t>
  </si>
  <si>
    <t>China</t>
  </si>
  <si>
    <t>Canada</t>
  </si>
  <si>
    <t>Hong Kong</t>
  </si>
  <si>
    <t>United Kingdom</t>
  </si>
  <si>
    <t>Hungary</t>
  </si>
  <si>
    <t>France</t>
  </si>
  <si>
    <t>Malaysia</t>
  </si>
  <si>
    <t>Sweden</t>
  </si>
  <si>
    <t>Austria</t>
  </si>
  <si>
    <t>Spain</t>
  </si>
  <si>
    <t>Netherlands</t>
  </si>
  <si>
    <t>Taiwan</t>
  </si>
  <si>
    <t>Thailand</t>
  </si>
  <si>
    <t>Indonesia</t>
  </si>
  <si>
    <t>Belgium</t>
  </si>
  <si>
    <t>Poland</t>
  </si>
  <si>
    <t>Vietnam</t>
  </si>
  <si>
    <t>Italy</t>
  </si>
  <si>
    <t>Australia</t>
  </si>
  <si>
    <t>Philippines</t>
  </si>
  <si>
    <t>Russia</t>
  </si>
  <si>
    <t>(not set)</t>
  </si>
  <si>
    <t>페이지</t>
  </si>
  <si>
    <t>/global/</t>
  </si>
  <si>
    <t>/global/archives/13521</t>
  </si>
  <si>
    <t>/global/archives/13595</t>
  </si>
  <si>
    <t>/global/archives/7245</t>
  </si>
  <si>
    <t>/global/archives/13544</t>
  </si>
  <si>
    <t>/global/archives/category/corporate/sk-on</t>
  </si>
  <si>
    <t>/global/archives/category/press-room/press-release</t>
  </si>
  <si>
    <t>/global/archives/category/press-room/financial-results</t>
  </si>
  <si>
    <t>/global/archives/13130</t>
  </si>
  <si>
    <t>/global/latestnews</t>
  </si>
  <si>
    <t>/global/archives/10774</t>
  </si>
  <si>
    <t>/global/archives/category/corporate/sk-innovation</t>
  </si>
  <si>
    <t>/global/archives/12269</t>
  </si>
  <si>
    <t>/global/archives/11807</t>
  </si>
  <si>
    <t>/global/archives/6216</t>
  </si>
  <si>
    <t>/global/archives/12106</t>
  </si>
  <si>
    <t>/global/sustainability-report</t>
  </si>
  <si>
    <t>/global/archives/13313</t>
  </si>
  <si>
    <t>/global/archives/10835</t>
  </si>
  <si>
    <t>/global/archives/9236</t>
  </si>
  <si>
    <t>/global/archives/category/press-room</t>
  </si>
  <si>
    <t>/global/archives/12306</t>
  </si>
  <si>
    <t>/global/archives/9548</t>
  </si>
  <si>
    <t>/global/archives/category/corporate/sk-geo-centric</t>
  </si>
  <si>
    <t>/global/archives/category/people/ceo-leaders</t>
  </si>
  <si>
    <t>/global/archives/3820</t>
  </si>
  <si>
    <t>/global/who-we-are</t>
  </si>
  <si>
    <t>/global/archives/category/corporate</t>
  </si>
  <si>
    <t>/global/archives/12190</t>
  </si>
  <si>
    <t>/global/archives/category/ces/ces-2023</t>
  </si>
  <si>
    <t>/global/archives/category/corporate/sk-energy</t>
  </si>
  <si>
    <t>/global/archives/5892</t>
  </si>
  <si>
    <t>/global/archives/7445</t>
  </si>
  <si>
    <t>/global/archives/tag/sko</t>
  </si>
  <si>
    <t>/global/archives/10872</t>
  </si>
  <si>
    <t>/global/archives/489</t>
  </si>
  <si>
    <t>/global/archives/tag/sk-battery-america</t>
  </si>
  <si>
    <t>/global/archives/tag/skoh</t>
  </si>
  <si>
    <t>/global/archives/10654</t>
  </si>
  <si>
    <t>/global/archives/12220</t>
  </si>
  <si>
    <t>/global/archives/category/corporate/sk-ie-technology</t>
  </si>
  <si>
    <t>/global/archives/tag/lithium-ion-battery</t>
  </si>
  <si>
    <t>/global/archives/11087</t>
  </si>
  <si>
    <t>/global/archives/12950</t>
  </si>
  <si>
    <t>/global/archives/9740</t>
  </si>
  <si>
    <t>/global/archives/12688</t>
  </si>
  <si>
    <t>/global/archives/category/corporate/sk-earthon</t>
  </si>
  <si>
    <t>/global/archives/7961</t>
  </si>
  <si>
    <t>/global/archives/9910</t>
  </si>
  <si>
    <t>/global/archives/category/corporate/sk-enmove</t>
  </si>
  <si>
    <t>/global/archives/10939</t>
  </si>
  <si>
    <t>/global/archives/11853</t>
  </si>
  <si>
    <t>/global/archives/category/people</t>
  </si>
  <si>
    <t>/global/archives/10133</t>
  </si>
  <si>
    <t>/global/archives/12022</t>
  </si>
  <si>
    <t>/global/archives/4308</t>
  </si>
  <si>
    <t>/global/archives/8400</t>
  </si>
  <si>
    <t>/global/archives/9695</t>
  </si>
  <si>
    <t>/global/family-site-links</t>
  </si>
  <si>
    <t>기기 카테고리</t>
  </si>
  <si>
    <t>desktop</t>
  </si>
  <si>
    <t>mobile</t>
  </si>
  <si>
    <t>tablet</t>
  </si>
  <si>
    <t>소스</t>
  </si>
  <si>
    <t>(direct)</t>
  </si>
  <si>
    <t>google</t>
  </si>
  <si>
    <t>linkedin.com</t>
  </si>
  <si>
    <t>skinnovation.com</t>
  </si>
  <si>
    <t>ozmailer.com</t>
  </si>
  <si>
    <t>eng.sk-on.com</t>
  </si>
  <si>
    <t>eng.skietechnology.com</t>
  </si>
  <si>
    <t>statics.teams.cdn.office.net</t>
  </si>
  <si>
    <t>bing</t>
  </si>
  <si>
    <t>cn.bing.com</t>
  </si>
  <si>
    <t>3월 3주
(3/13~3/19)</t>
  </si>
  <si>
    <t>[Photo contest] International Day of Forests</t>
  </si>
  <si>
    <t>SK Geo Centric to expand the only EAA production base in Asia by building the 4th global plant</t>
  </si>
  <si>
    <t>/global/archives/13780</t>
  </si>
  <si>
    <t>3월 4주
(3/20~3/26)</t>
  </si>
  <si>
    <t>A passport ensures ethical transparency and sustainability to the battery minerals supply chain (by James Carter)</t>
  </si>
  <si>
    <t>U.S. Secretary of Transportation visits BlueOval SK Battery Park</t>
  </si>
  <si>
    <t>“The power of perseverance and self-belief to push boundaries” – Stories shared by SK Innovation female members</t>
  </si>
  <si>
    <t>SK On to unveil prismatic battery cell model at InterBattery 2023</t>
  </si>
  <si>
    <t>SK Geo Centric completes technical consultation with PureCycle Technologies, starting construction under optimized design within this year</t>
  </si>
  <si>
    <t>SK On presents next generation technologies under the theme of "Move On" at InterBattery 2023</t>
  </si>
  <si>
    <t>SKIET总经理金喆重访问海外工厂 ,强化现场经营</t>
  </si>
  <si>
    <t>SK On, EcoPro Materials and GEM to make battery precursors in Saemangeum, South Korea</t>
  </si>
  <si>
    <t>SK Innovation leads a group of global investors to fund Amogy’s ammonia technology</t>
  </si>
  <si>
    <t>[Interview] The executives of SK Innovation talk about the beginning of a new 60 years ⑨ SK Earthon CEO Myeong Seong</t>
  </si>
  <si>
    <t>[Interview] The executives of SK Innovation talk about the beginning of a new 60 years ⑩ Head of SK Innovation Institute of Environmental Science &amp; Technology Lee Seong-jun</t>
  </si>
  <si>
    <t>SK Innovation members in Korea donate relief goods to support earthquake victims in Türkiye and Syria</t>
  </si>
  <si>
    <t>President of SK IE Technology Kim Cheol-jung visited global business sites to reinforce his MBWA</t>
  </si>
  <si>
    <t>SK Geo Centric新建EAA全球第四工厂，全力广大亚洲唯一EAA生产基地</t>
  </si>
  <si>
    <t>SK IE Technology holds The 4th Annual General Meeting of Shareholders, appointing President Kim Cheol-jung as new CEO</t>
  </si>
  <si>
    <t>SKIET召开第4届股东大会，金喆重总经理当选新任CEO</t>
  </si>
  <si>
    <t>SK Battery America aims to build career pathway for veterans</t>
  </si>
  <si>
    <t>SK Geo Centric and Loop Industries confirm the successful completion of a technical due diligence of Loop’s technology at its production facility in Quebec, Canada</t>
  </si>
  <si>
    <t>SK Innovation says to "focus all management activities on enhancing corporate value" at The 16th Annual General Meeting of Shareholders</t>
  </si>
  <si>
    <t>SK Acquires a Stake in Myanmar’s Second-largest Oil Distribution Company</t>
  </si>
  <si>
    <t>The branding story of SK hi-tech battery materials Poland: “Hi, Poland. Here’s something new for you!”</t>
  </si>
  <si>
    <t>SK Innovation decided to invest in the 3rd European battery plant in Hungary</t>
  </si>
  <si>
    <t>SK Global Chemical to build a production base for EAA in China</t>
  </si>
  <si>
    <t>SK IE Technology to make the largest ever investment in separator plants in Poland</t>
  </si>
  <si>
    <t>Hyundai Motor, Kia and SK Innovation collaborate to develop HEV batteries</t>
  </si>
  <si>
    <t>InterBattery 2021: SK Innovation shows safer, faster, longer EV batteries</t>
  </si>
  <si>
    <t>Z-folding, a technique that ensures the safety of SK Innovation’s batteries</t>
  </si>
  <si>
    <t>SK Innovation to spin off battery business and E&amp;P business</t>
  </si>
  <si>
    <t>SK Innovation aims for battery recycling business, taking a further step in the EV battery market</t>
  </si>
  <si>
    <t>SK Innovation and Ford invest $11.4 billion to seize the top position in U.S. battery market via BlueOvalSK</t>
  </si>
  <si>
    <t>President of SK Innovation’s Battery Business Jee Dong-seob visits SK battery America, encouraging the company’s members</t>
  </si>
  <si>
    <t>SK IE Technology to start operating its first Lithium-ion battery separator plant in Poland</t>
  </si>
  <si>
    <t>2021 Korea Eco-friendly Packaging Forum: Private-Public-Academia gather to build a sustainable circular Economy</t>
  </si>
  <si>
    <t>From supercars leather to luxurious backpack material – The story behind Morethan’s CONTINEW premium products</t>
  </si>
  <si>
    <t>SK Innovation to unveil innovative business to reduce 11 mil. tons of carbon at CES 2022</t>
  </si>
  <si>
    <t>[CES 2022] SK Green Forest Pavilion short preview</t>
  </si>
  <si>
    <t>[SK Innovation’s 2021 Financial Results] Operating profit hit KRW 1.7656 trillion with improvements in the core businesses. EV battery business achieved annual sales of KRW 3 trillion, accelerating its growth</t>
  </si>
  <si>
    <t>Global EV sales to continue upward trend in 2022, and SK Innovation’s tactics to serve the market</t>
  </si>
  <si>
    <t>“It’s not waste, but valuable resource!” – How to reuse and recycle EV batteries</t>
  </si>
  <si>
    <t>[Interview] SK Innovation executives talk about plans in 2022, the first year of Financial Story execution ⑦ SK IE Technology CEO Roh Jae-sok: “2022 will be the first year for us to grow into a Global Top Material Company”</t>
  </si>
  <si>
    <t>Ho Nguyen Khanh Linh, SKEO Hochiminh Branch: “Every woman has the right to choose who she wants to become and what she wants to do with her life”</t>
  </si>
  <si>
    <t>SK Geo Centric making equity investment into PureCycle Technologies to expand plastic recycling business</t>
  </si>
  <si>
    <t>SK On unveils production process and future vision of “Safe Batteries” at InterBattery 2022</t>
  </si>
  <si>
    <t>SK Trading International introduces world’s first net-zero oil by signing an agreement with Occidental</t>
  </si>
  <si>
    <t>SK On, Ford and Koç signed an MOU to create a joint venture for battery production in Turkey</t>
  </si>
  <si>
    <t>SK On announces successful joint development of Battery Monitoring Integrated Circuit</t>
  </si>
  <si>
    <t>Why seamless fast charging is essential for Electric Vehicles (by James Carter)</t>
  </si>
  <si>
    <t>SK Energy transforms traditional gas stations into eco-friendly Energy Super Stations</t>
  </si>
  <si>
    <t>SK Earthon signs Production Sharing Contract for Block SK 427 offshore Malaysia with Petronas and PSEP</t>
  </si>
  <si>
    <t>[SK Innovation’s Q1 2022 Financial Results] Recording sales of KRW 16.26 trillion and operating profit of KRW 1.65 trillion</t>
  </si>
  <si>
    <t>[Into the World of SK] SK On Hungary (SKOH)</t>
  </si>
  <si>
    <t>Great Melody in the Forest – a special event at Mount Indeung joined by various ambassadors to Korea to cheer the dreams of GMF winners</t>
  </si>
  <si>
    <t>SK Innovation achieves the highest measured social value in 3 years for 2021</t>
  </si>
  <si>
    <t>[Interview] Costa Rican ambassador to Korea: “Great Melody in the Forest, an unforgettable experience during our stay in Korea”</t>
  </si>
  <si>
    <t>SK Innovation donates KRW 100 million funded by visitors at CES 2022 and starts the Mangrove Reforestation Project in Vietnam this year</t>
  </si>
  <si>
    <t>SK Innovation Vice Chairman says the company is accelerating business portfolio innovation centered on zero/low-carbon and circular economy</t>
  </si>
  <si>
    <t>SK On cooperates with Posco Holdings in rechargable battery business</t>
  </si>
  <si>
    <t>SK Geo Centric to participate as equal partner in JV with with Loop Industries and Suez to build recycled PET facility in Europe</t>
  </si>
  <si>
    <t>SK Geo Centric, Neste and Covestro cooperate to create value chain for renewable attributed MDI in APAC</t>
  </si>
  <si>
    <t>SK Innovation invests in Amogy, an ammonia-powered fuel cell system company</t>
  </si>
  <si>
    <t>SK IE Technology 中国常州法人，2022年上半期 展开与社区相成的ESG活动</t>
  </si>
  <si>
    <t>SK hi-tech battery materials China actively participates in multiple social and environmental contribution programs in the first half of 2022</t>
  </si>
  <si>
    <t>Professor Kannan Ramaswamy: “SK Innovation’s Green Transformation strategy has a very high potential for eventual success”</t>
  </si>
  <si>
    <t>SK On soars along with the popularity of Ford’s F-150 Lightning</t>
  </si>
  <si>
    <t>[Interview] Meet the SK Innovation researchers who suggested a novel bacteria-based carbon reduction technology</t>
  </si>
  <si>
    <t>[Column] Angela F. Williams, President &amp; CEO of United Way Worldwide: “Reimagining philanthropy with innovation &amp; partnership”</t>
  </si>
  <si>
    <t>SK On – Ford’s joint venture BlueOval SK officially established</t>
  </si>
  <si>
    <t>SK Innovation makes an equity investment in Fulcrum BioEnergy to adopt a next generation “waste to fuel” technology</t>
  </si>
  <si>
    <t>CEO of SK Geo Centric Na Kyung-soo joined SKGC Americas members in the EnviRun for the Earth campaign in Texas</t>
  </si>
  <si>
    <t>SK On to jointly invest in cathode material production facility with Ford and EcoPro BM</t>
  </si>
  <si>
    <t>SK Geo Centric signs an MOU with French company Veolia to expand plastic waste recycling in Asia</t>
  </si>
  <si>
    <t>How Solid State batteries will impact the future of automotive</t>
  </si>
  <si>
    <t>[SK Innovation’s Q2 2022 Financial Results] Recording sales of KRW 19.91 trillion, operating profit hit KRW 2.33 trillion with improvements in the core businesses, including large increase in refining product exports</t>
  </si>
  <si>
    <t>SK On secures USD 2 billion as investment funds for battery business in Europe</t>
  </si>
  <si>
    <t>SK Energy, SK Earthon join a Korea-Malaysia cross-border cooperation for CCS business with 5 other companies</t>
  </si>
  <si>
    <t>[Card News] A case of Digital Transformation by applying Crawler Robots</t>
  </si>
  <si>
    <t>SKIET cooperates with Vingroup to accelerate penetration into Southeast Asian and North American markets</t>
  </si>
  <si>
    <t>[Into the World of SK] SK Earthon Ho Chi Minh Branch (SKEO)</t>
  </si>
  <si>
    <t>SK Geo Centric establishes a new EAA plant in China</t>
  </si>
  <si>
    <t>SK Geo Centric 布局中国首个EAA项目，与美国、欧洲形成三足鼎立之势</t>
  </si>
  <si>
    <t>SK Innovation Ulsan CLX recycles 100% waste materials via Solid Bed Merox (SBM) process</t>
  </si>
  <si>
    <t>SK Innovation Vice Chairman Kim Jun visits Poland to support Busan’s bid to host the 2030 World Expo</t>
  </si>
  <si>
    <t>SK Innovation’s 2022 PR campaign: “Let’s Grin with Green Innovation”</t>
  </si>
  <si>
    <t>SK Innovation measures the impact of GHG from the entire process of gasoline in real time and becomes the first in Korean industry to acquire global certification</t>
  </si>
  <si>
    <t>SK Inc. and SK Energy acquire US energy solution enterprise Atom Power</t>
  </si>
  <si>
    <t>[SKinno People] Kevin Wong, SK Energy International Singapore</t>
  </si>
  <si>
    <t>SK Innovation participated in Models of Corporate Social Impact plenary session at AVPN Global Conference 2022</t>
  </si>
  <si>
    <t>SK Geo Centric and SABIC jointly invest KRW 200 billion to produce high-performance chemical products in Ulsan</t>
  </si>
  <si>
    <t>SK Geo Centric与SABIC联手，共同投资2千亿韩元，在蔚山新扩建Nexlene工厂，抢占全球高性能化学产品市场</t>
  </si>
  <si>
    <t>SK Innovation is evaluated as a leading global green energy company through “Big Picture,” and “Deep Change”</t>
  </si>
  <si>
    <t>SK Innovation releases the “2022 Net Zero Special Report”: Determined to lead the transition to Net Zero by promoting Scope 3 carbon reduction and contribute to Avoided Emissions</t>
  </si>
  <si>
    <t>[Documentary] MangLub, the Vietnamese social enterprise protecting mangrove forest</t>
  </si>
  <si>
    <t>[Card News] Ever heard of the International Day of Clean Air for blue skies?</t>
  </si>
  <si>
    <t>SK Lubricants launches Korea’s first Carbon Offset Lubricants</t>
  </si>
  <si>
    <t>Introducing the finalists of the 6th Great Music Festival, a special annual event for musicians with developmental disabilities</t>
  </si>
  <si>
    <t>SK Innovation and its affiliates launch their efforts for Busan’s bid to host the 2030 World Expo in and outside of Korea</t>
  </si>
  <si>
    <t>SK Innovation’s Ulsan Complex members take part in 2022 volunteers activities in Vietnam</t>
  </si>
  <si>
    <t>SK Innovation plants ‘SK Ulsan Forest of Happiness’ as part of its 60th anniversary celebrations</t>
  </si>
  <si>
    <t>SK Innovation developed an electrocatalyst technology that converts CO2 to CO</t>
  </si>
  <si>
    <t>SK On signs MOU with Global Lithium Resources to bolster key battery materials supply chain</t>
  </si>
  <si>
    <t>[Card News] SK Innovation’s reforestation project in Ulsan to celebrate its 60th anniversary</t>
  </si>
  <si>
    <t>SK On launches “EV My Car Management” service with SK Rent-a-car and Macarong Factory</t>
  </si>
  <si>
    <t>SK On supports the public foundations in Iváncsa, Hungary in two consecutive years</t>
  </si>
  <si>
    <t>SKTI announces new funding into electrofuels innovator Infinium</t>
  </si>
  <si>
    <t>SK On inks lithium supply deal with Australia’s Lake Resources</t>
  </si>
  <si>
    <t>“From oil to green energy,” SK Innovation declares All Time Net Zero vision on its 60th anniversary</t>
  </si>
  <si>
    <t>SK Geo Centric cooperates with Hanjin in expanding the application of lightweight materials to reduce carbon emission</t>
  </si>
  <si>
    <t>SK Innovation’s members across the world join to support Busan’s bid to host World Expo 2030</t>
  </si>
  <si>
    <t>Meet the heroes behind SK Energy and SK Geo Centric’s Zero Waste to Landfill (ZWTL) certification</t>
  </si>
  <si>
    <t>SK Geo Centric revealed the world’s first “plastic waste recycling cluster” and new eco-friendly brand “CYCLUS” at K 2022</t>
  </si>
  <si>
    <t>SK Geo Centric invests in building new plastic recycling plant jointly with PureCycle Technologies</t>
  </si>
  <si>
    <t>SK Earthon members across the world join the EnviRun for the Earth campaign to support Busan’s bid to host World Expo 2030</t>
  </si>
  <si>
    <t>SK Geo Centric to build Advanced Recycle Cluster in Ulsan by 2025</t>
  </si>
  <si>
    <t>[SK Innovation’s Q3 2022 Financial Results] Recording sales of KRW 22.75 trillion and operating profit of KRW 703.9 billion</t>
  </si>
  <si>
    <t>SKIET reviews plan on timely expansion to take lead in North American market</t>
  </si>
  <si>
    <t>SK Innovation’s endeavor to achieve Decarbonization by taking Green Transformation ⑨ SK Energy to build eco-friendly energy stations using hydrogen-rechargeable fuel cells</t>
  </si>
  <si>
    <t>SK On signs lithium hydroxide supply deal with world’s leading producer SQM</t>
  </si>
  <si>
    <t>“No place to charge means no EV purchased” – Charging infrastructure is the key to mainstream EV buyers (by James Carter)</t>
  </si>
  <si>
    <t>SK Innovation held a meeting with the Asian Corporate Governance Association (ACGA) to discuss the current state of ESG management and its outcomes</t>
  </si>
  <si>
    <t>SK Geo Centric signs HOA with Plastic Energy to establish Asia’s largest advanced recycling plant in Korea</t>
  </si>
  <si>
    <t>SK Geo Centric to raise KRW 475 billion from global banks on Sustainability-Linked Loan</t>
  </si>
  <si>
    <t>SK On and SKIET win Best of Innovation at CES 2023 Innovation Awards</t>
  </si>
  <si>
    <t>[SKinno People] Cecilia Foy (SK Earthon Lima Branch)</t>
  </si>
  <si>
    <t>SK Innovation establishes an Open Innovation Post in Silicon Valley to expedite Green Innovation</t>
  </si>
  <si>
    <t>SK Lubricants to change corporation name to SK Enmove from December 1</t>
  </si>
  <si>
    <t>SK Energy cooperates with Doosan Fuel Cell to build hybrid energy stations to simultaneously utilize green energy and hydrogen</t>
  </si>
  <si>
    <t>SK On and SK Signet sign an MOU to diagnose EV Battery lifespans and residual values with a charger</t>
  </si>
  <si>
    <t>SK On signs MOU with Hyundai Motor Group to supply EV battery in North America</t>
  </si>
  <si>
    <t>SK Innovation held 2022 Year-end Global Communication Coordinators Workshop in Korea</t>
  </si>
  <si>
    <t>SK On, EcoPro, and GEM build a nickel supply chain in Indonesia</t>
  </si>
  <si>
    <t>SK On – Ford JV breaks ground on EV battery mega campus in Kentucky</t>
  </si>
  <si>
    <t>SK Innovation joins hands with SungEel HiTech to take lead in battery metal recycling market</t>
  </si>
  <si>
    <t>SK Innovation unveils “Actions” for its green business innovation at CES 2023</t>
  </si>
  <si>
    <t>[Card News] 2022 Year-end greetings from SK Innovations members around the world</t>
  </si>
  <si>
    <t>SK Innovation makes direct investment in SK On to boost EV battery business growth</t>
  </si>
  <si>
    <t>[CES 2023] Into the 1nnovation! ① SK batteries that boost outstanding performance and safety</t>
  </si>
  <si>
    <t>From 4 micrometers to 400 km – SK to showcase multiple EV technologies at CES 2023</t>
  </si>
  <si>
    <t>[CES 2023] Into the 1nnovation! ② Next-generation EV batteries development and related services expansion with partners</t>
  </si>
  <si>
    <t>SK Earthon cooperates with Azuli to identify and develop CCS enabled solutions globally</t>
  </si>
  <si>
    <t>[CES 2023] SK takes action to reduce carbon, showcasing green innovation with its unique exhibition space</t>
  </si>
  <si>
    <t>[CES 2023] A closer look at SK booth that shows “Actions” to reach Net Zero target together</t>
  </si>
  <si>
    <t>SK IE Technology 中国常州法人与波兰法人的2022年社会公益活动</t>
  </si>
  <si>
    <t>SK Geo Centric signs MOU at CES 2023 with Plastic Energy to complete a plan for “Ulsan ARC”</t>
  </si>
  <si>
    <t>SK On’s Super Fast Battery surprises the world with 80% charged in just 18 minutes</t>
  </si>
  <si>
    <t>SK On to work with U.S. graphite processor to develop anode materials</t>
  </si>
  <si>
    <t>[CES 2023] Recap – SK’s Actions at CES 2023 through numbers and keywords</t>
  </si>
  <si>
    <t>SK Energy and Korea Hydro &amp; Nuclear Power join hands to vitalize Energy Super Station and hydrogen convergence business</t>
  </si>
  <si>
    <t>Social Venture INGINE to be funded by Innovative UK’s Energy Catalyst Round 9 (Early Stage) program</t>
  </si>
  <si>
    <t>Like father, like daughter – The love for environment of Nam Bong-woo (SK Energy) and his daughter Nam Hye-in</t>
  </si>
  <si>
    <t>SK Battery America to open U.S. IT Center, create 200 high-tech jobs in Roswell, Georgia</t>
  </si>
  <si>
    <t>[Column] “It’s time to be Together in Action” – SK shows how to reach Net Zero at CES 2023</t>
  </si>
  <si>
    <t>SK Geo Centric acquires Global Recycled Standard (GRS)</t>
  </si>
  <si>
    <t>[SK Innovation’s 2022 Financial Results] Recording sales of KRW 78.05 trillion and operating profit of KRW 3.99 trillion</t>
  </si>
  <si>
    <t>[Interview] The executives of SK Innovation talk about the beginning of a new 60 years ① SK Innovation Vice Chairman &amp; CEO Kim Jun</t>
  </si>
  <si>
    <t>[Interview] The executives of SK Innovation talk about the beginning of a new 60 years ② SK Innovation Chairman of the Board of Directors Kim Jong-hoon</t>
  </si>
  <si>
    <t>[Interview] The executives of SK Innovation talk about the beginning of a new 60 years ③ SK Energy CEO Cho Kyung-mok</t>
  </si>
  <si>
    <t>SK Global Chemical, Maeil Dairies, Tetra Pak Korea, Jushin Trading signed an MOU to promote aseptic cartons recycling</t>
  </si>
  <si>
    <t>[Into the World of SK] SK Energy International, a subsidiary in Singapore of SK Trading International</t>
  </si>
  <si>
    <t>[Interview] The executives of SK Innovation talk about the beginning of a new 60 years ④ SK Geo Centric CEO Na Kyung-soo</t>
  </si>
  <si>
    <t>[Interview] The executives of SK Innovation talk about the beginning of a new 60 years ⑤ SK Enmove CEO Park Sang-kyu</t>
  </si>
  <si>
    <t>SK Geo Centric, SUEZ, and Loop Industries selected site for joint plastic recycling plant in Saint-Avold, France</t>
  </si>
  <si>
    <t>SK Enmove joins GRC’s ElectroSafe Fluid Partner Program for data center immersion cooling</t>
  </si>
  <si>
    <t>[Interview] The executives of SK Innovation talk about the beginning of a new 60 years ⑥ SK Incheon Petrochem CEO Choi Yun-seok</t>
  </si>
  <si>
    <t>SK Innovation’s NCM9 battery wins at CES 2022 Innovation Awards</t>
  </si>
  <si>
    <t>/global/archives/13932</t>
  </si>
  <si>
    <t>3월 5주
(3/27~4/2)</t>
  </si>
  <si>
    <t>http://skinnonews.com/global/archives/14004</t>
    <phoneticPr fontId="5" type="noConversion"/>
  </si>
  <si>
    <t>4월 1주
(4/3~4/9)</t>
  </si>
  <si>
    <t>/global/archives/6343</t>
  </si>
  <si>
    <t>4월 2주
(4/10~4/16)</t>
  </si>
  <si>
    <r>
      <t xml:space="preserve">SK Geo Centric在Chinaplas 2023 </t>
    </r>
    <r>
      <rPr>
        <sz val="12"/>
        <rFont val="맑은 고딕"/>
        <family val="1"/>
        <charset val="129"/>
        <scheme val="minor"/>
      </rPr>
      <t>国</t>
    </r>
    <r>
      <rPr>
        <sz val="12"/>
        <rFont val="맑은 고딕"/>
        <family val="3"/>
        <charset val="134"/>
        <scheme val="minor"/>
      </rPr>
      <t>际</t>
    </r>
    <r>
      <rPr>
        <sz val="12"/>
        <rFont val="맑은 고딕"/>
        <family val="1"/>
        <scheme val="minor"/>
      </rPr>
      <t>橡塑展展示塑料回收再利用技</t>
    </r>
    <r>
      <rPr>
        <sz val="12"/>
        <rFont val="맑은 고딕"/>
        <family val="3"/>
        <charset val="134"/>
        <scheme val="minor"/>
      </rPr>
      <t>术</t>
    </r>
    <r>
      <rPr>
        <sz val="12"/>
        <rFont val="맑은 고딕"/>
        <family val="1"/>
        <charset val="129"/>
        <scheme val="minor"/>
      </rPr>
      <t>与</t>
    </r>
    <r>
      <rPr>
        <sz val="12"/>
        <rFont val="맑은 고딕"/>
        <family val="1"/>
        <scheme val="minor"/>
      </rPr>
      <t>高附加</t>
    </r>
    <r>
      <rPr>
        <sz val="12"/>
        <rFont val="맑은 고딕"/>
        <family val="3"/>
        <charset val="129"/>
        <scheme val="minor"/>
      </rPr>
      <t>值</t>
    </r>
    <r>
      <rPr>
        <sz val="12"/>
        <rFont val="맑은 고딕"/>
        <family val="1"/>
        <scheme val="minor"/>
      </rPr>
      <t>化</t>
    </r>
    <r>
      <rPr>
        <sz val="12"/>
        <rFont val="맑은 고딕"/>
        <family val="1"/>
        <charset val="129"/>
        <scheme val="minor"/>
      </rPr>
      <t>学</t>
    </r>
    <r>
      <rPr>
        <sz val="12"/>
        <rFont val="맑은 고딕"/>
        <family val="1"/>
        <scheme val="minor"/>
      </rPr>
      <t>材料</t>
    </r>
    <r>
      <rPr>
        <sz val="12"/>
        <rFont val="맑은 고딕"/>
        <family val="3"/>
        <charset val="134"/>
        <scheme val="minor"/>
      </rPr>
      <t>为</t>
    </r>
    <r>
      <rPr>
        <sz val="12"/>
        <rFont val="맑은 고딕"/>
        <family val="1"/>
        <scheme val="minor"/>
      </rPr>
      <t>中心的全球商</t>
    </r>
    <r>
      <rPr>
        <sz val="12"/>
        <rFont val="맑은 고딕"/>
        <family val="3"/>
        <charset val="134"/>
        <scheme val="minor"/>
      </rPr>
      <t>业战</t>
    </r>
    <r>
      <rPr>
        <sz val="12"/>
        <rFont val="맑은 고딕"/>
        <family val="1"/>
        <scheme val="minor"/>
      </rPr>
      <t>略</t>
    </r>
    <phoneticPr fontId="5" type="noConversion"/>
  </si>
  <si>
    <t>http://skinnonews.com/global/archives/14146</t>
    <phoneticPr fontId="5" type="noConversion"/>
  </si>
  <si>
    <t>/global/archives/7710</t>
  </si>
  <si>
    <t>4월 3주
(4/17~4/23)</t>
  </si>
  <si>
    <t>SK On becomes first global battery manufacturer to win Edison Award</t>
    <phoneticPr fontId="5" type="noConversion"/>
  </si>
  <si>
    <t>SK, KHNP, and TerraPower signed an Agreement for “Strategic Collaboration for SMR”, pioneering the global market through a key partner for the next-generation nuclear reactor supply chain led by the US</t>
    <phoneticPr fontId="5" type="noConversion"/>
  </si>
  <si>
    <t>SK Enmove CEO Park Sang-kyu did his first MBWA to global business sites after taking office</t>
    <phoneticPr fontId="5" type="noConversion"/>
  </si>
  <si>
    <t>SK IE Technology signs an MOU with Sunwoda, the 9th largest EV battery manufacturer, to expand its global customer base</t>
    <phoneticPr fontId="5" type="noConversion"/>
  </si>
  <si>
    <t>/global/archives/14179</t>
  </si>
  <si>
    <t>/global/archives/14243</t>
  </si>
  <si>
    <t>/global/archives/14226</t>
  </si>
  <si>
    <t>4월 4주
(4/24~4/30)</t>
  </si>
  <si>
    <t>/global/archives/14302</t>
  </si>
  <si>
    <t>/global/archives/14309</t>
  </si>
  <si>
    <t>5월 1주
(5/1~5/7)</t>
  </si>
  <si>
    <t>/global/archives/14354</t>
  </si>
  <si>
    <t>5월 2주
(5/8~5/14)</t>
  </si>
  <si>
    <t>http://skinnonews.com/global/archives/14333</t>
    <phoneticPr fontId="5" type="noConversion"/>
  </si>
  <si>
    <t>Vice Chairman &amp; CEO of SK Innovation Kim Jun visited Institute of Environmental Science &amp; Technology, encouraging the institute to lead the future energy R&amp;D</t>
    <phoneticPr fontId="5" type="noConversion"/>
  </si>
  <si>
    <t>http://skinnonews.com/global/archives/13544</t>
    <phoneticPr fontId="5" type="noConversion"/>
  </si>
  <si>
    <t>http://skinnonews.com/global/archives/4308</t>
    <phoneticPr fontId="5" type="noConversion"/>
  </si>
  <si>
    <t>http://skinnonews.com/global/archives/4499</t>
    <phoneticPr fontId="5" type="noConversion"/>
  </si>
  <si>
    <t>http://skinnonews.com/global/archives/4844</t>
    <phoneticPr fontId="5" type="noConversion"/>
  </si>
  <si>
    <t>http://skinnonews.com/global/archives/6216</t>
    <phoneticPr fontId="5" type="noConversion"/>
  </si>
  <si>
    <t>http://skinnonews.com/global/archives/7870</t>
    <phoneticPr fontId="5" type="noConversion"/>
  </si>
  <si>
    <t>http://skinnonews.com/global/archives/9333</t>
    <phoneticPr fontId="5" type="noConversion"/>
  </si>
  <si>
    <t>http://skinnonews.com/global/archives/9509</t>
    <phoneticPr fontId="5" type="noConversion"/>
  </si>
  <si>
    <t>http://skinnonews.com/global/archives/9548</t>
    <phoneticPr fontId="5" type="noConversion"/>
  </si>
  <si>
    <t>http://skinnonews.com/global/archives/9616</t>
    <phoneticPr fontId="5" type="noConversion"/>
  </si>
  <si>
    <t>http://skinnonews.com/global/archives/9493</t>
    <phoneticPr fontId="5" type="noConversion"/>
  </si>
  <si>
    <t>http://skinnonews.com/global/archives/9709</t>
    <phoneticPr fontId="5" type="noConversion"/>
  </si>
  <si>
    <t>http://skinnonews.com/global/archives/9715</t>
    <phoneticPr fontId="5" type="noConversion"/>
  </si>
  <si>
    <t>http://skinnonews.com/global/archives/9837</t>
    <phoneticPr fontId="5" type="noConversion"/>
  </si>
  <si>
    <t>http://skinnonews.com/global/archives/10133</t>
    <phoneticPr fontId="5" type="noConversion"/>
  </si>
  <si>
    <t>http://skinnonews.com/global/archives/10206</t>
    <phoneticPr fontId="5" type="noConversion"/>
  </si>
  <si>
    <t>http://skinnonews.com/global/archives/10574</t>
    <phoneticPr fontId="5" type="noConversion"/>
  </si>
  <si>
    <t>http://skinnonews.com/global/archives/10570</t>
    <phoneticPr fontId="5" type="noConversion"/>
  </si>
  <si>
    <t>http://skinnonews.com/global/archives/10802</t>
    <phoneticPr fontId="5" type="noConversion"/>
  </si>
  <si>
    <t>http://skinnonews.com/global/archives/10835</t>
    <phoneticPr fontId="5" type="noConversion"/>
  </si>
  <si>
    <t>http://skinnonews.com/global/archives/10872</t>
    <phoneticPr fontId="5" type="noConversion"/>
  </si>
  <si>
    <t>http://skinnonews.com/global/archives/10897</t>
    <phoneticPr fontId="5" type="noConversion"/>
  </si>
  <si>
    <t>http://skinnonews.com/global/archives/10845</t>
    <phoneticPr fontId="5" type="noConversion"/>
  </si>
  <si>
    <t>http://skinnonews.com/global/archives/11004</t>
    <phoneticPr fontId="5" type="noConversion"/>
  </si>
  <si>
    <t>http://skinnonews.com/global/archives/11010</t>
    <phoneticPr fontId="5" type="noConversion"/>
  </si>
  <si>
    <t>http://skinnonews.com/global/archives/11058</t>
    <phoneticPr fontId="5" type="noConversion"/>
  </si>
  <si>
    <t>http://skinnonews.com/global/archives/11082</t>
    <phoneticPr fontId="5" type="noConversion"/>
  </si>
  <si>
    <t>http://skinnonews.com/global/archives/11087</t>
    <phoneticPr fontId="5" type="noConversion"/>
  </si>
  <si>
    <t>http://skinnonews.com/global/archives/11147</t>
    <phoneticPr fontId="5" type="noConversion"/>
  </si>
  <si>
    <t>http://skinnonews.com/global/archives/11161</t>
    <phoneticPr fontId="5" type="noConversion"/>
  </si>
  <si>
    <t>http://skinnonews.com/global/archives/11189</t>
    <phoneticPr fontId="5" type="noConversion"/>
  </si>
  <si>
    <t>http://skinnonews.com/global/archives/11237</t>
    <phoneticPr fontId="5" type="noConversion"/>
  </si>
  <si>
    <t>http://skinnonews.com/global/archives/11342</t>
    <phoneticPr fontId="5" type="noConversion"/>
  </si>
  <si>
    <t>http://skinnonews.com/global/archives/11376</t>
    <phoneticPr fontId="5" type="noConversion"/>
  </si>
  <si>
    <t>http://skinnonews.com/global/archives/11415</t>
    <phoneticPr fontId="5" type="noConversion"/>
  </si>
  <si>
    <t>http://skinnonews.com/global/archives/11512</t>
    <phoneticPr fontId="5" type="noConversion"/>
  </si>
  <si>
    <t>http://skinnonews.com/global/archives/11527</t>
    <phoneticPr fontId="5" type="noConversion"/>
  </si>
  <si>
    <t>http://skinnonews.com/global/archives/11756</t>
    <phoneticPr fontId="5" type="noConversion"/>
  </si>
  <si>
    <t>http://skinnonews.com/global/archives/11807</t>
    <phoneticPr fontId="5" type="noConversion"/>
  </si>
  <si>
    <t>http://skinnonews.com/global/archives/7991</t>
    <phoneticPr fontId="5" type="noConversion"/>
  </si>
  <si>
    <t>http://skinnonews.com/global/archives/11853</t>
    <phoneticPr fontId="5" type="noConversion"/>
  </si>
  <si>
    <t>http://skinnonews.com/global/archives/11980</t>
    <phoneticPr fontId="5" type="noConversion"/>
  </si>
  <si>
    <t>http://skinnonews.com/global/archives/12022</t>
    <phoneticPr fontId="5" type="noConversion"/>
  </si>
  <si>
    <t>http://skinnonews.com/global/archives/12147</t>
    <phoneticPr fontId="5" type="noConversion"/>
  </si>
  <si>
    <t>http://skinnonews.com/global/archives/12118</t>
    <phoneticPr fontId="5" type="noConversion"/>
  </si>
  <si>
    <t>http://skinnonews.com/global/archives/12269</t>
    <phoneticPr fontId="5" type="noConversion"/>
  </si>
  <si>
    <t>http://skinnonews.com/global/archives/12389</t>
    <phoneticPr fontId="5" type="noConversion"/>
  </si>
  <si>
    <t>http://skinnonews.com/global/archives/12319</t>
    <phoneticPr fontId="5" type="noConversion"/>
  </si>
  <si>
    <t>http://skinnonews.com/global/archives/12688</t>
    <phoneticPr fontId="5" type="noConversion"/>
  </si>
  <si>
    <t>http://skinnonews.com/global/archives/12667</t>
    <phoneticPr fontId="5" type="noConversion"/>
  </si>
  <si>
    <t>http://skinnonews.com/global/archives/12928</t>
    <phoneticPr fontId="5" type="noConversion"/>
  </si>
  <si>
    <t>http://skinnonews.com/global/archives/12982</t>
    <phoneticPr fontId="5" type="noConversion"/>
  </si>
  <si>
    <t>http://skinnonews.com/global/archives/13036</t>
    <phoneticPr fontId="5" type="noConversion"/>
  </si>
  <si>
    <t>http://skinnonews.com/global/archives/13184</t>
    <phoneticPr fontId="5" type="noConversion"/>
  </si>
  <si>
    <t>http://skinnonews.com/global/archives/13443</t>
    <phoneticPr fontId="5" type="noConversion"/>
  </si>
  <si>
    <t>http://skinnonews.com/global/archives/14264</t>
    <phoneticPr fontId="5" type="noConversion"/>
  </si>
  <si>
    <t>http://skinnonews.com/global/archives/14415</t>
    <phoneticPr fontId="5" type="noConversion"/>
  </si>
  <si>
    <t>/global/archives/1399</t>
  </si>
  <si>
    <t>/global/archives/12147</t>
  </si>
  <si>
    <t>5월 3주
(5/15~5/21)</t>
  </si>
  <si>
    <t>/global/archives/14493</t>
  </si>
  <si>
    <t>/global/archives/14491</t>
  </si>
  <si>
    <t>yahoo</t>
  </si>
  <si>
    <t>5월 4주
(5/22~5/28)</t>
  </si>
  <si>
    <t>5월 4주</t>
  </si>
  <si>
    <t>[Recap] SK Innovation’s worldwide EnviRun campaign in the first half of 2023</t>
    <phoneticPr fontId="5" type="noConversion"/>
  </si>
  <si>
    <t>http://skinnonews.com/global/archives/14491</t>
    <phoneticPr fontId="5" type="noConversion"/>
  </si>
  <si>
    <t>SK IE Technology secured USD 300 million of Green Loan from IFC</t>
    <phoneticPr fontId="5" type="noConversion"/>
  </si>
  <si>
    <t>http://skinnonews.com/global/archives/14493</t>
    <phoneticPr fontId="5" type="noConversion"/>
  </si>
  <si>
    <t>/global/archives/6647</t>
  </si>
  <si>
    <t>eng.skgeocentric.com</t>
  </si>
  <si>
    <t>6월 1주
(5/29~6/4)</t>
  </si>
  <si>
    <t>[SKinno People] Kim Ngoc (SK Earthon Ho Chi Minh Branch Contract and Procurement Specialist)</t>
    <phoneticPr fontId="5" type="noConversion"/>
  </si>
  <si>
    <t>http://skinnonews.com/global/archives/14565</t>
    <phoneticPr fontId="5" type="noConversion"/>
  </si>
  <si>
    <t>Switzerland</t>
  </si>
  <si>
    <t>/global/archives/14634</t>
  </si>
  <si>
    <t>6월 2주
(6/5~6/11)</t>
  </si>
  <si>
    <t>SK Innovation resumed “Sharing Happiness, Carrying on Love” program to support the elderly living alone</t>
    <phoneticPr fontId="5" type="noConversion"/>
  </si>
  <si>
    <t>http://skinnonews.com/global/archives/14588</t>
    <phoneticPr fontId="5" type="noConversion"/>
  </si>
  <si>
    <t>SK Innovation announced its social value performance in 2022, achieved the highest record of Environmental Performance</t>
    <phoneticPr fontId="5" type="noConversion"/>
  </si>
  <si>
    <t>http://skinnonews.com/global/archives/14615</t>
    <phoneticPr fontId="5" type="noConversion"/>
  </si>
  <si>
    <t>http://skinnonews.com/global/archives/14628</t>
    <phoneticPr fontId="5" type="noConversion"/>
  </si>
  <si>
    <t>Take the power with you: Why V2L is the must-have feature for new EVs (by James Carter)</t>
    <phoneticPr fontId="5" type="noConversion"/>
  </si>
  <si>
    <t>http://skinnonews.com/global/archives/14634</t>
    <phoneticPr fontId="5" type="noConversion"/>
  </si>
  <si>
    <t>/global/archives/4518</t>
  </si>
  <si>
    <t>/global/archives/9668</t>
  </si>
  <si>
    <t>6월 3주
(6/12~6/18)</t>
  </si>
  <si>
    <t>[SKinno Tech] The core materials of secondary cells – Cathode materials</t>
    <phoneticPr fontId="5" type="noConversion"/>
  </si>
  <si>
    <t>SK Geo Centric introduces a blockchain-based recycled plastic material history management platform</t>
    <phoneticPr fontId="5" type="noConversion"/>
  </si>
  <si>
    <t>http://skinnonews.com/global/archives/14688</t>
    <phoneticPr fontId="5" type="noConversion"/>
  </si>
  <si>
    <t>/global/archives/14740</t>
  </si>
  <si>
    <t>/global/archives/14766</t>
  </si>
  <si>
    <t>/global/terms-and-conditions</t>
  </si>
  <si>
    <t>/global/archives/14770</t>
  </si>
  <si>
    <t>/global/archives/14788</t>
  </si>
  <si>
    <t>/global/archives/9709</t>
  </si>
  <si>
    <t>/global/archives/14078</t>
  </si>
  <si>
    <t>http://skinnonews.com/global/archives/14690</t>
    <phoneticPr fontId="5" type="noConversion"/>
  </si>
  <si>
    <t>6월 4주
(6/19~6/25)</t>
  </si>
  <si>
    <t>http://skinnonews.com/global/archives/14800</t>
    <phoneticPr fontId="5" type="noConversion"/>
  </si>
  <si>
    <t>/global/archives/tag/skeo</t>
  </si>
  <si>
    <t>6월 5주
(6/26~7/2)</t>
  </si>
  <si>
    <t>http://skinnonews.com/global/archives/14858</t>
    <phoneticPr fontId="5" type="noConversion"/>
  </si>
  <si>
    <t>[Tasty Inno Life] Xin chào! Do you know “somaek?” 😋 (ft. SK Earthon HCMC Branch)</t>
    <phoneticPr fontId="5" type="noConversion"/>
  </si>
  <si>
    <t>SK Innovation proudly supports the World Choir Games Gangneung 2023</t>
    <phoneticPr fontId="5" type="noConversion"/>
  </si>
  <si>
    <t>http://skinnonews.com/global/archives/14896</t>
    <phoneticPr fontId="5" type="noConversion"/>
  </si>
  <si>
    <t>United Arab Emirates</t>
  </si>
  <si>
    <t>7월 1주
(7/3~7/9)</t>
  </si>
  <si>
    <t>http://skinnonews.com/global/archives/14962</t>
    <phoneticPr fontId="5" type="noConversion"/>
  </si>
  <si>
    <t>Pakistan</t>
  </si>
  <si>
    <t>/global/archives/14962</t>
  </si>
  <si>
    <t>7월 2주
(7/10~7/16)</t>
  </si>
  <si>
    <t>http://skinnonews.com/global/archives/15067</t>
    <phoneticPr fontId="5" type="noConversion"/>
  </si>
  <si>
    <t>http://skinnonews.com/global/archives/15103</t>
    <phoneticPr fontId="5" type="noConversion"/>
  </si>
  <si>
    <t>SK Boulevard unveiled, celebrating SK On’s local impact in Jackson County</t>
    <phoneticPr fontId="5" type="noConversion"/>
  </si>
  <si>
    <t>Social enterprise Morethan receives a global LCA certificate with the support of SK Innovation</t>
    <phoneticPr fontId="5" type="noConversion"/>
  </si>
  <si>
    <t>http://skinnonews.com/global/archives/15153</t>
    <phoneticPr fontId="5" type="noConversion"/>
  </si>
  <si>
    <t>7월 3주
(7/17~7/23)</t>
  </si>
  <si>
    <t>http://skinnonews.com/global/archives/12950</t>
    <phoneticPr fontId="5" type="noConversion"/>
  </si>
  <si>
    <t>SK On opens Battery Safety Evaluation Center</t>
    <phoneticPr fontId="5" type="noConversion"/>
  </si>
  <si>
    <t>[Inno Info] From M to E, what you should know about Mangrove</t>
    <phoneticPr fontId="5" type="noConversion"/>
  </si>
  <si>
    <t>http://skinnonews.com/global/archives/15259</t>
    <phoneticPr fontId="5" type="noConversion"/>
  </si>
  <si>
    <t>/global/archives/15204</t>
  </si>
  <si>
    <t>/global/archives/15259</t>
  </si>
  <si>
    <t>/global/archives/10913</t>
  </si>
  <si>
    <t>/global/archives/7596</t>
  </si>
  <si>
    <t>eng.skenergy.com</t>
  </si>
  <si>
    <t>7월 4주
(7/24~7/30)</t>
  </si>
  <si>
    <t>T체rkiye</t>
  </si>
  <si>
    <t>Ukraine</t>
  </si>
  <si>
    <t>/global/archives/5944</t>
  </si>
  <si>
    <t>/global/archives/tag/sk-primacor-europe</t>
  </si>
  <si>
    <t>eng.skenmove.com</t>
  </si>
  <si>
    <t>8월 1주
(7/31~8/6)</t>
  </si>
  <si>
    <t>/global/archives/15353</t>
  </si>
  <si>
    <t>/global/archives/15374</t>
  </si>
  <si>
    <t>/global/archives/3962</t>
  </si>
  <si>
    <t>euc-excel.officeapps.live.com</t>
  </si>
  <si>
    <t>[SKinno People] Michelle Khor, Senior Geophysicist, SK Earthon Kuala Lumpur Branch</t>
    <phoneticPr fontId="5" type="noConversion"/>
  </si>
  <si>
    <t>http://skinnonews.com/global/archives/15353</t>
    <phoneticPr fontId="5" type="noConversion"/>
  </si>
  <si>
    <t>http://skinnonews.com/global/archives/15374</t>
    <phoneticPr fontId="5" type="noConversion"/>
  </si>
  <si>
    <t>http://skinnonews.com/global/archives/</t>
    <phoneticPr fontId="5" type="noConversion"/>
  </si>
  <si>
    <t>8월 2주
(8/7~8/13)</t>
  </si>
  <si>
    <t>[Interview] Meet Kim Joo-youn, an Independent Director of SK Innovation</t>
    <phoneticPr fontId="5" type="noConversion"/>
  </si>
  <si>
    <t>South Korea – Malaysia Carbon Capture &amp; Storage Project alliance expanded with new MOU</t>
    <phoneticPr fontId="5" type="noConversion"/>
  </si>
  <si>
    <t>All business sites of SKIET acquired ISO27001, establishing a world-class information security system</t>
  </si>
  <si>
    <t>/global/archives/15490</t>
  </si>
  <si>
    <t>/global/archives/15664</t>
  </si>
  <si>
    <t>/global/archives/15610</t>
  </si>
  <si>
    <t>/global/archives/15574</t>
  </si>
  <si>
    <t>/global/archives/15462</t>
  </si>
  <si>
    <t>/global/archives/6807</t>
  </si>
  <si>
    <t>/global/archives/2329</t>
  </si>
  <si>
    <t>/global/archives/8230</t>
  </si>
  <si>
    <t>/global/archives/tag/ulsan-clx</t>
  </si>
  <si>
    <t>/global/archives/tag/nmc</t>
  </si>
  <si>
    <t>/global/archives/tag/pouch-type-battery</t>
  </si>
  <si>
    <t>/global/archives/tag/vietnam</t>
  </si>
  <si>
    <t>8월 5주
(8/28~9/3)</t>
  </si>
  <si>
    <t>8월 5주</t>
  </si>
  <si>
    <t>8월 3주
(8/14~8/20)</t>
  </si>
  <si>
    <t>8월 4주
(8/21~8/27)</t>
  </si>
  <si>
    <t>날짜</t>
    <phoneticPr fontId="5" type="noConversion"/>
  </si>
  <si>
    <t>제목</t>
    <phoneticPr fontId="5" type="noConversion"/>
  </si>
  <si>
    <t>주간PV</t>
    <phoneticPr fontId="5" type="noConversion"/>
  </si>
  <si>
    <t>PC</t>
    <phoneticPr fontId="5" type="noConversion"/>
  </si>
  <si>
    <t>모바일</t>
    <phoneticPr fontId="5" type="noConversion"/>
  </si>
  <si>
    <t>유입경로</t>
    <phoneticPr fontId="5" type="noConversion"/>
  </si>
  <si>
    <t>url</t>
    <phoneticPr fontId="5" type="noConversion"/>
  </si>
  <si>
    <t>복사용</t>
    <phoneticPr fontId="5" type="noConversion"/>
  </si>
  <si>
    <t>기사제목</t>
    <phoneticPr fontId="5" type="noConversion"/>
  </si>
  <si>
    <t>http://skinnonews.com/global/archives/489</t>
    <phoneticPr fontId="5" type="noConversion"/>
  </si>
  <si>
    <t>ESG</t>
    <phoneticPr fontId="5" type="noConversion"/>
  </si>
  <si>
    <t>http://skinnonews.com/global/archives/2280</t>
    <phoneticPr fontId="5" type="noConversion"/>
  </si>
  <si>
    <t>Performance</t>
    <phoneticPr fontId="5" type="noConversion"/>
  </si>
  <si>
    <t>http://skinnonews.com/global/archives/3820</t>
    <phoneticPr fontId="5" type="noConversion"/>
  </si>
  <si>
    <t>http://skinnonews.com/global/archives/4518</t>
    <phoneticPr fontId="5" type="noConversion"/>
  </si>
  <si>
    <t>ESG</t>
    <phoneticPr fontId="5" type="noConversion"/>
  </si>
  <si>
    <t>http://skinnonews.com/global/archives/5892</t>
    <phoneticPr fontId="5" type="noConversion"/>
  </si>
  <si>
    <t>Introduction</t>
    <phoneticPr fontId="5" type="noConversion"/>
  </si>
  <si>
    <t>Performance</t>
    <phoneticPr fontId="5" type="noConversion"/>
  </si>
  <si>
    <t>http://skinnonews.com/global/archives/6517</t>
    <phoneticPr fontId="5" type="noConversion"/>
  </si>
  <si>
    <t>http://skinnonews.com/global/archives/7302</t>
    <phoneticPr fontId="5" type="noConversion"/>
  </si>
  <si>
    <t>http://skinnonews.com/global/archives/7445</t>
    <phoneticPr fontId="5" type="noConversion"/>
  </si>
  <si>
    <t>http://skinnonews.com/global/archives/7574</t>
    <phoneticPr fontId="5" type="noConversion"/>
  </si>
  <si>
    <t>http://skinnonews.com/global/archives/8105</t>
    <phoneticPr fontId="5" type="noConversion"/>
  </si>
  <si>
    <t>http://skinnonews.com/global/archives/8553</t>
    <phoneticPr fontId="5" type="noConversion"/>
  </si>
  <si>
    <t>http://skinnonews.com/global/archives/8643</t>
    <phoneticPr fontId="5" type="noConversion"/>
  </si>
  <si>
    <t>http://skinnonews.com/global/archives9096</t>
    <phoneticPr fontId="5" type="noConversion"/>
  </si>
  <si>
    <t>http://skinnonews.com/global/archives/9191</t>
    <phoneticPr fontId="5" type="noConversion"/>
  </si>
  <si>
    <t>http://skinnonews.com/global/archives/9236</t>
    <phoneticPr fontId="5" type="noConversion"/>
  </si>
  <si>
    <t>http://skinnonews.com/global/archives/9378</t>
    <phoneticPr fontId="5" type="noConversion"/>
  </si>
  <si>
    <t>http://skinnonews.com/global/archives/9740</t>
    <phoneticPr fontId="5" type="noConversion"/>
  </si>
  <si>
    <t>http://skinnonews.com/global/archives/9910</t>
    <phoneticPr fontId="5" type="noConversion"/>
  </si>
  <si>
    <t>http://skinnonews.com/global/archives/9978</t>
    <phoneticPr fontId="5" type="noConversion"/>
  </si>
  <si>
    <t>http://skinnonews.com/global/archives/10254</t>
    <phoneticPr fontId="5" type="noConversion"/>
  </si>
  <si>
    <t>http://skinnonews.com/global/archives/10264</t>
    <phoneticPr fontId="5" type="noConversion"/>
  </si>
  <si>
    <t>http://skinnonews.com/global/archives/10322</t>
    <phoneticPr fontId="5" type="noConversion"/>
  </si>
  <si>
    <t>http://skinnonews.com/global/archives/10404</t>
    <phoneticPr fontId="5" type="noConversion"/>
  </si>
  <si>
    <t>http://skinnonews.com/global/archives/10460</t>
    <phoneticPr fontId="5" type="noConversion"/>
  </si>
  <si>
    <t>http://skinnonews.com/global/archives/10478</t>
    <phoneticPr fontId="5" type="noConversion"/>
  </si>
  <si>
    <t>http://skinnonews.com/global/archives/10511</t>
    <phoneticPr fontId="5" type="noConversion"/>
  </si>
  <si>
    <t>http://skinnonews.com/global/archives/10535</t>
    <phoneticPr fontId="5" type="noConversion"/>
  </si>
  <si>
    <t>http://skinnonews.com/global/archives/10610</t>
    <phoneticPr fontId="5" type="noConversion"/>
  </si>
  <si>
    <t>http://skinnonews.com/global/archives/10654</t>
    <phoneticPr fontId="5" type="noConversion"/>
  </si>
  <si>
    <t>http://skinnonews.com/global/archives/10680</t>
    <phoneticPr fontId="5" type="noConversion"/>
  </si>
  <si>
    <t>http://skinnonews.com/global/archives/10746</t>
    <phoneticPr fontId="5" type="noConversion"/>
  </si>
  <si>
    <t>http://skinnonews.com/global/archives/10774</t>
    <phoneticPr fontId="5" type="noConversion"/>
  </si>
  <si>
    <t>http://skinnonews.com/global/archives/10767</t>
    <phoneticPr fontId="5" type="noConversion"/>
  </si>
  <si>
    <t>http://skinnonews.com/global/archives/10842</t>
    <phoneticPr fontId="5" type="noConversion"/>
  </si>
  <si>
    <t>http://skinnonews.com/global/archives/10985</t>
    <phoneticPr fontId="5" type="noConversion"/>
  </si>
  <si>
    <t>http://skinnonews.com/global/archives/11037</t>
    <phoneticPr fontId="5" type="noConversion"/>
  </si>
  <si>
    <t>http://skinnonews.com/global/archives/11073</t>
    <phoneticPr fontId="5" type="noConversion"/>
  </si>
  <si>
    <t>http://skinnonews.com/global/archives/11125</t>
    <phoneticPr fontId="5" type="noConversion"/>
  </si>
  <si>
    <t>http://skinnonews.com/global/archives/11180</t>
    <phoneticPr fontId="5" type="noConversion"/>
  </si>
  <si>
    <t>http://skinnonews.com/global/archives/11214</t>
    <phoneticPr fontId="5" type="noConversion"/>
  </si>
  <si>
    <t>http://skinnonews.com/global/archives/11244</t>
    <phoneticPr fontId="5" type="noConversion"/>
  </si>
  <si>
    <t>http://skinnonews.com/global/archives/11273</t>
    <phoneticPr fontId="5" type="noConversion"/>
  </si>
  <si>
    <t>http://skinnonews.com/global/archives/11286</t>
    <phoneticPr fontId="5" type="noConversion"/>
  </si>
  <si>
    <t>http://skinnonews.com/global/archives/11400</t>
    <phoneticPr fontId="5" type="noConversion"/>
  </si>
  <si>
    <t>http://skinnonews.com/global/archives/11429</t>
    <phoneticPr fontId="5" type="noConversion"/>
  </si>
  <si>
    <t>http://skinnonews.com/global/archives/11475</t>
    <phoneticPr fontId="5" type="noConversion"/>
  </si>
  <si>
    <t>http://skinnonews.com/global/archives/11486</t>
    <phoneticPr fontId="5" type="noConversion"/>
  </si>
  <si>
    <t>http://skinnonews.com/global/archives/11537</t>
    <phoneticPr fontId="5" type="noConversion"/>
  </si>
  <si>
    <t>http://skinnonews.com/global/archives/11573</t>
    <phoneticPr fontId="5" type="noConversion"/>
  </si>
  <si>
    <t>http://skinnonews.com/global/archives/11623</t>
    <phoneticPr fontId="5" type="noConversion"/>
  </si>
  <si>
    <t>http://skinnonews.com/global/archives/11596</t>
    <phoneticPr fontId="5" type="noConversion"/>
  </si>
  <si>
    <t>http://skinnonews.com/global/archives/11683</t>
    <phoneticPr fontId="5" type="noConversion"/>
  </si>
  <si>
    <t>http://skinnonews.com/global/archives/11758</t>
    <phoneticPr fontId="5" type="noConversion"/>
  </si>
  <si>
    <t>http://skinnonews.com/global/archives/11830</t>
    <phoneticPr fontId="5" type="noConversion"/>
  </si>
  <si>
    <t>http://skinnonews.com/global/archives/11842</t>
    <phoneticPr fontId="5" type="noConversion"/>
  </si>
  <si>
    <t>http://skinnonews.com/global/archives/11916</t>
    <phoneticPr fontId="5" type="noConversion"/>
  </si>
  <si>
    <t>http://skinnonews.com/global/archives/11889</t>
    <phoneticPr fontId="5" type="noConversion"/>
  </si>
  <si>
    <t>http://skinnonews.com/global/archives/12091</t>
    <phoneticPr fontId="5" type="noConversion"/>
  </si>
  <si>
    <t>http://skinnonews.com/global/archives/12106</t>
    <phoneticPr fontId="5" type="noConversion"/>
  </si>
  <si>
    <t>http://skinnonews.com/global/archives/12190</t>
    <phoneticPr fontId="5" type="noConversion"/>
  </si>
  <si>
    <t>http://skinnonews.com/global/archives/12220</t>
    <phoneticPr fontId="5" type="noConversion"/>
  </si>
  <si>
    <t>http://skinnonews.com/global/archives/12241</t>
    <phoneticPr fontId="5" type="noConversion"/>
  </si>
  <si>
    <t>http://skinnonews.com/global/archives/12274</t>
    <phoneticPr fontId="5" type="noConversion"/>
  </si>
  <si>
    <t>http://skinnonews.com/global/archives/12471</t>
    <phoneticPr fontId="5" type="noConversion"/>
  </si>
  <si>
    <t>http://skinnonews.com/global/archives/12610</t>
    <phoneticPr fontId="5" type="noConversion"/>
  </si>
  <si>
    <t>http://skinnonews.com/global/archives/12692</t>
    <phoneticPr fontId="5" type="noConversion"/>
  </si>
  <si>
    <t>http://skinnonews.com/global/archives/12878</t>
    <phoneticPr fontId="5" type="noConversion"/>
  </si>
  <si>
    <t>http://skinnonews.com/global/archives/13028</t>
    <phoneticPr fontId="5" type="noConversion"/>
  </si>
  <si>
    <t>http://skinnonews.com/global/archives/12968</t>
    <phoneticPr fontId="5" type="noConversion"/>
  </si>
  <si>
    <t>http://skinnonews.com/global/archives/13130</t>
    <phoneticPr fontId="5" type="noConversion"/>
  </si>
  <si>
    <t>http://skinnonews.com/global/archives/13103</t>
    <phoneticPr fontId="5" type="noConversion"/>
  </si>
  <si>
    <t>http://skinnonews.com/global/archives/13153</t>
    <phoneticPr fontId="5" type="noConversion"/>
  </si>
  <si>
    <t>http://skinnonews.com/global/archives/13211</t>
    <phoneticPr fontId="5" type="noConversion"/>
  </si>
  <si>
    <t>http://skinnonews.com/global/archives/7476</t>
    <phoneticPr fontId="5" type="noConversion"/>
  </si>
  <si>
    <t>http://skinnonews.com/global/archives/13230</t>
    <phoneticPr fontId="5" type="noConversion"/>
  </si>
  <si>
    <t>http://skinnonews.com/global/archives/13256</t>
    <phoneticPr fontId="5" type="noConversion"/>
  </si>
  <si>
    <t>http://skinnonews.com/global/archives/13313</t>
    <phoneticPr fontId="5" type="noConversion"/>
  </si>
  <si>
    <t>http://skinnonews.com/global/archives/13327</t>
    <phoneticPr fontId="5" type="noConversion"/>
  </si>
  <si>
    <t>http://skinnonews.com/global/archives/7961</t>
    <phoneticPr fontId="5" type="noConversion"/>
  </si>
  <si>
    <t>http://skinnonews.com/global/archives/13478</t>
    <phoneticPr fontId="5" type="noConversion"/>
  </si>
  <si>
    <t>http://skinnonews.com/global/archives/13521</t>
    <phoneticPr fontId="5" type="noConversion"/>
  </si>
  <si>
    <t>http://skinnonews.com/global/archives/13595</t>
    <phoneticPr fontId="5" type="noConversion"/>
  </si>
  <si>
    <t>http://skinnonews.com/global/archives/13669</t>
    <phoneticPr fontId="5" type="noConversion"/>
  </si>
  <si>
    <t>http://skinnonews.com/global/archives/13691</t>
    <phoneticPr fontId="5" type="noConversion"/>
  </si>
  <si>
    <t>http://skinnonews.com/global/archives/13780</t>
    <phoneticPr fontId="5" type="noConversion"/>
  </si>
  <si>
    <t>http://skinnonews.com/global/archives/13748</t>
    <phoneticPr fontId="5" type="noConversion"/>
  </si>
  <si>
    <t>http://skinnonews.com/global/archives/13795</t>
    <phoneticPr fontId="5" type="noConversion"/>
  </si>
  <si>
    <t>http://skinnonews.com/global/archives/13437</t>
    <phoneticPr fontId="5" type="noConversion"/>
  </si>
  <si>
    <t>http://skinnonews.com/global/archives/13513</t>
    <phoneticPr fontId="5" type="noConversion"/>
  </si>
  <si>
    <t>http://skinnonews.com/global/archives/13540</t>
    <phoneticPr fontId="5" type="noConversion"/>
  </si>
  <si>
    <t>http://skinnonews.com/global/archives/13667</t>
    <phoneticPr fontId="5" type="noConversion"/>
  </si>
  <si>
    <t>http://skinnonews.com/global/archives/13804</t>
    <phoneticPr fontId="5" type="noConversion"/>
  </si>
  <si>
    <t>http://skinnonews.com/global/archives/13879</t>
    <phoneticPr fontId="5" type="noConversion"/>
  </si>
  <si>
    <t>http://skinnonews.com/global/archives/13881</t>
    <phoneticPr fontId="5" type="noConversion"/>
  </si>
  <si>
    <t>http://skinnonews.com/global/archives/13850</t>
    <phoneticPr fontId="5" type="noConversion"/>
  </si>
  <si>
    <t>http://skinnonews.com/global/archives/13932</t>
    <phoneticPr fontId="5" type="noConversion"/>
  </si>
  <si>
    <t>http://skinnonews.com/global/archives/13981</t>
    <phoneticPr fontId="5" type="noConversion"/>
  </si>
  <si>
    <t>SK hi-tech battery materials Poland receives award at the Cultural Donors Gala of Dąbrowa Górnicza for its local contribution</t>
    <phoneticPr fontId="5" type="noConversion"/>
  </si>
  <si>
    <t>[SKinno Tech] The core materials of secondary cells - Anode materials</t>
    <phoneticPr fontId="5" type="noConversion"/>
  </si>
  <si>
    <t>http://skinnonews.com/global/archives/14030</t>
    <phoneticPr fontId="5" type="noConversion"/>
  </si>
  <si>
    <t>[SKinno People] Arun Tomar (SK Enmove India HR Manager)</t>
    <phoneticPr fontId="5" type="noConversion"/>
  </si>
  <si>
    <t>http://skinnonews.com/global/archives/14049</t>
    <phoneticPr fontId="5" type="noConversion"/>
  </si>
  <si>
    <t>SK IE Technology CEO Kim Cheol-jung visited production base in Poland, emphasizing the importance of securing competitive advantages through thorough preparation</t>
    <phoneticPr fontId="5" type="noConversion"/>
  </si>
  <si>
    <t>http://skinnonews.com/global/archives/14065</t>
    <phoneticPr fontId="5" type="noConversion"/>
  </si>
  <si>
    <t>SK Geo Centric unveils plastic recycling technologies and global strategies centered on high value-added chemical materials at Chinaplas 2023</t>
    <phoneticPr fontId="5" type="noConversion"/>
  </si>
  <si>
    <t>http://skinnonews.com/global/archives/14078</t>
    <phoneticPr fontId="5" type="noConversion"/>
  </si>
  <si>
    <t>http://skinnonews.com/global/archives/14083</t>
    <phoneticPr fontId="5" type="noConversion"/>
  </si>
  <si>
    <t>SK Innovation appoints Independent Director Park Jin-hei as new Chairman of the Board</t>
    <phoneticPr fontId="5" type="noConversion"/>
  </si>
  <si>
    <t>http://skinnonews.com/global/archives/14179</t>
    <phoneticPr fontId="5" type="noConversion"/>
  </si>
  <si>
    <t>http://skinnonews.com/global/archives/14193</t>
    <phoneticPr fontId="5" type="noConversion"/>
  </si>
  <si>
    <t>http://skinnonews.com/global/archives/14243</t>
    <phoneticPr fontId="5" type="noConversion"/>
  </si>
  <si>
    <t>http://skinnonews.com/global/archives/14226</t>
    <phoneticPr fontId="5" type="noConversion"/>
  </si>
  <si>
    <r>
      <t>SKIET</t>
    </r>
    <r>
      <rPr>
        <sz val="12"/>
        <rFont val="맑은 고딕"/>
        <family val="1"/>
        <charset val="129"/>
        <scheme val="minor"/>
      </rPr>
      <t>与</t>
    </r>
    <r>
      <rPr>
        <sz val="12"/>
        <rFont val="맑은 고딕"/>
        <family val="1"/>
        <scheme val="minor"/>
      </rPr>
      <t>欣旺</t>
    </r>
    <r>
      <rPr>
        <sz val="12"/>
        <rFont val="맑은 고딕"/>
        <family val="3"/>
        <charset val="134"/>
        <scheme val="minor"/>
      </rPr>
      <t>达签订谅</t>
    </r>
    <r>
      <rPr>
        <sz val="12"/>
        <rFont val="맑은 고딕"/>
        <family val="1"/>
        <scheme val="minor"/>
      </rPr>
      <t>解</t>
    </r>
    <r>
      <rPr>
        <sz val="12"/>
        <rFont val="맑은 고딕"/>
        <family val="3"/>
        <charset val="134"/>
        <scheme val="minor"/>
      </rPr>
      <t>备</t>
    </r>
    <r>
      <rPr>
        <sz val="12"/>
        <rFont val="맑은 고딕"/>
        <family val="1"/>
        <scheme val="minor"/>
      </rPr>
      <t>忘</t>
    </r>
    <r>
      <rPr>
        <sz val="12"/>
        <rFont val="맑은 고딕"/>
        <family val="3"/>
        <charset val="134"/>
        <scheme val="minor"/>
      </rPr>
      <t>录</t>
    </r>
    <r>
      <rPr>
        <sz val="12"/>
        <rFont val="맑은 고딕"/>
        <family val="1"/>
        <scheme val="minor"/>
      </rPr>
      <t>，强化隔膜供</t>
    </r>
    <r>
      <rPr>
        <sz val="12"/>
        <rFont val="맑은 고딕"/>
        <family val="3"/>
        <charset val="134"/>
        <scheme val="minor"/>
      </rPr>
      <t>应链</t>
    </r>
    <phoneticPr fontId="5" type="noConversion"/>
  </si>
  <si>
    <t>http://skinnonews.com/global/archives/14219</t>
    <phoneticPr fontId="5" type="noConversion"/>
  </si>
  <si>
    <t>SK Geo Centric and Loop Industries sign Joint Venture Agreement to commercialize Loop’s technology in the Asian market</t>
    <phoneticPr fontId="5" type="noConversion"/>
  </si>
  <si>
    <t>SK On signs deal with Westwater Resources to develop anode materials</t>
    <phoneticPr fontId="5" type="noConversion"/>
  </si>
  <si>
    <t>http://skinnonews.com/global/archives/14302</t>
    <phoneticPr fontId="5" type="noConversion"/>
  </si>
  <si>
    <t>[SK Innovation's Q1 2023 Financial Results] Recording sales of KRW 19.14 trillion and operating profit of KRW 375 billion</t>
    <phoneticPr fontId="5" type="noConversion"/>
  </si>
  <si>
    <t>http://skinnonews.com/global/archives/14309</t>
    <phoneticPr fontId="5" type="noConversion"/>
  </si>
  <si>
    <t>SK Innovation and SK IE Technology make joint equity investment in Airrane, a company with proprietary carbon capturing separator technology</t>
    <phoneticPr fontId="5" type="noConversion"/>
  </si>
  <si>
    <t>SK Innovation's Mangrove Reforestation Project creates both ecomic and environmental values with new model</t>
    <phoneticPr fontId="5" type="noConversion"/>
  </si>
  <si>
    <t>http://skinnonews.com/global/archives/14354</t>
    <phoneticPr fontId="5" type="noConversion"/>
  </si>
  <si>
    <t>SK Earthon CEO Myeong Seong: “We must yield results in both E&amp;P and green business”</t>
    <phoneticPr fontId="5" type="noConversion"/>
  </si>
  <si>
    <t>http://skinnonews.com/global/archives/14384</t>
    <phoneticPr fontId="5" type="noConversion"/>
  </si>
  <si>
    <t>SK Geo Centric attended Choose France Summit 2023 hosted by French government to expand global partnership for plastic circular economy</t>
    <phoneticPr fontId="5" type="noConversion"/>
  </si>
  <si>
    <t>http://skinnonews.com/global/archives/14400</t>
    <phoneticPr fontId="5" type="noConversion"/>
  </si>
  <si>
    <t>http://skinnonews.com/global/archives/14442</t>
    <phoneticPr fontId="5" type="noConversion"/>
  </si>
  <si>
    <t>SK On secures up to USD 944 million of investment, accelerating global expansion</t>
    <phoneticPr fontId="5" type="noConversion"/>
  </si>
  <si>
    <t>http://skinnonews.com/global/archives/14541</t>
    <phoneticPr fontId="5" type="noConversion"/>
  </si>
  <si>
    <t>SK On wins renowned cybersecurity management system certification</t>
    <phoneticPr fontId="5" type="noConversion"/>
  </si>
  <si>
    <t>SK On attracted additional investment worth KRW 530 billion</t>
    <phoneticPr fontId="5" type="noConversion"/>
  </si>
  <si>
    <t>http://skinnonews.com/global/archives/14668</t>
    <phoneticPr fontId="5" type="noConversion"/>
  </si>
  <si>
    <t>SK Geo Centric breaks ground on the 3rd EAA global manufacturing plant in China</t>
    <phoneticPr fontId="5" type="noConversion"/>
  </si>
  <si>
    <r>
      <t>SK Geo Centric</t>
    </r>
    <r>
      <rPr>
        <sz val="12"/>
        <rFont val="맑은 고딕"/>
        <family val="3"/>
        <charset val="134"/>
        <scheme val="minor"/>
      </rPr>
      <t>开</t>
    </r>
    <r>
      <rPr>
        <sz val="12"/>
        <rFont val="맑은 고딕"/>
        <family val="1"/>
        <scheme val="minor"/>
      </rPr>
      <t>工EAA全球第三工</t>
    </r>
    <r>
      <rPr>
        <sz val="12"/>
        <rFont val="맑은 고딕"/>
        <family val="3"/>
        <charset val="129"/>
        <scheme val="minor"/>
      </rPr>
      <t>厂</t>
    </r>
    <r>
      <rPr>
        <sz val="12"/>
        <rFont val="맑은 고딕"/>
        <family val="1"/>
        <scheme val="minor"/>
      </rPr>
      <t>，率先拓展</t>
    </r>
    <r>
      <rPr>
        <sz val="12"/>
        <rFont val="맑은 고딕"/>
        <family val="3"/>
        <charset val="134"/>
        <scheme val="minor"/>
      </rPr>
      <t>亚</t>
    </r>
    <r>
      <rPr>
        <sz val="12"/>
        <rFont val="맑은 고딕"/>
        <family val="1"/>
        <scheme val="minor"/>
      </rPr>
      <t>洲地</t>
    </r>
    <r>
      <rPr>
        <sz val="12"/>
        <rFont val="맑은 고딕"/>
        <family val="3"/>
        <charset val="129"/>
        <scheme val="minor"/>
      </rPr>
      <t>区</t>
    </r>
    <r>
      <rPr>
        <sz val="12"/>
        <rFont val="맑은 고딕"/>
        <family val="1"/>
        <scheme val="minor"/>
      </rPr>
      <t>高附加</t>
    </r>
    <r>
      <rPr>
        <sz val="12"/>
        <rFont val="맑은 고딕"/>
        <family val="3"/>
        <charset val="129"/>
        <scheme val="minor"/>
      </rPr>
      <t>值</t>
    </r>
    <r>
      <rPr>
        <sz val="12"/>
        <rFont val="맑은 고딕"/>
        <family val="1"/>
        <scheme val="minor"/>
      </rPr>
      <t>材料市</t>
    </r>
    <r>
      <rPr>
        <sz val="12"/>
        <rFont val="맑은 고딕"/>
        <family val="3"/>
        <charset val="134"/>
        <scheme val="minor"/>
      </rPr>
      <t>场</t>
    </r>
    <phoneticPr fontId="5" type="noConversion"/>
  </si>
  <si>
    <t>http://skinnonews.com/global/archives/14740</t>
    <phoneticPr fontId="5" type="noConversion"/>
  </si>
  <si>
    <t>SK Innovation to hold Global Forum in the US to “seek out future energy experts”</t>
    <phoneticPr fontId="5" type="noConversion"/>
  </si>
  <si>
    <t>http://skinnonews.com/global/archives/14755</t>
    <phoneticPr fontId="5" type="noConversion"/>
  </si>
  <si>
    <t>SK On-Ford JV BlueOval SK secures up to USD 9.2 billion of DOE Loan Conditional Commitment</t>
    <phoneticPr fontId="5" type="noConversion"/>
  </si>
  <si>
    <t>http://skinnonews.com/global/archives/14766</t>
    <phoneticPr fontId="5" type="noConversion"/>
  </si>
  <si>
    <t>SK hi-tech battery materials Poland awarded the title of “Sustainability Leader” by the Polish government</t>
    <phoneticPr fontId="5" type="noConversion"/>
  </si>
  <si>
    <t>http://skinnonews.com/global/archives/14770</t>
    <phoneticPr fontId="5" type="noConversion"/>
  </si>
  <si>
    <t>SK Innovation decides to increase paid-in capital by KRW 1.18 trillion</t>
    <phoneticPr fontId="5" type="noConversion"/>
  </si>
  <si>
    <t>http://skinnonews.com/global/archives/14788</t>
    <phoneticPr fontId="5" type="noConversion"/>
  </si>
  <si>
    <t>[Recap] 2023 SK Innovation Global Forum</t>
    <phoneticPr fontId="5" type="noConversion"/>
  </si>
  <si>
    <t>SK Innovation declared to secure 70% green assets by 2024 at 2023 Global Forum held in the US</t>
    <phoneticPr fontId="5" type="noConversion"/>
  </si>
  <si>
    <t>http://skinnonews.com/global/archives/14803</t>
    <phoneticPr fontId="5" type="noConversion"/>
  </si>
  <si>
    <t>http://skinnonews.com/global/archives/14869</t>
    <phoneticPr fontId="5" type="noConversion"/>
  </si>
  <si>
    <t>[Recap] Visit Gangneung to enjoy the World Choir Games 2023 with SK Innovation</t>
    <phoneticPr fontId="5" type="noConversion"/>
  </si>
  <si>
    <t>[Interview] Meet Park Jin-Hei, SK Innovation’s new Chairman of the Board</t>
    <phoneticPr fontId="5" type="noConversion"/>
  </si>
  <si>
    <t>SK Liquor Station pop-up store in Ulsan, a hot spot to refuel your life with positive energy</t>
    <phoneticPr fontId="5" type="noConversion"/>
  </si>
  <si>
    <t>http://skinnonews.com/global/archives/15007</t>
    <phoneticPr fontId="5" type="noConversion"/>
  </si>
  <si>
    <t>[Interview] Meet Lee Bok-hee, an Independent Director of SK Innovation</t>
    <phoneticPr fontId="5" type="noConversion"/>
  </si>
  <si>
    <t>http://skinnonews.com/global/archives/15204</t>
    <phoneticPr fontId="5" type="noConversion"/>
  </si>
  <si>
    <t>http://skinnonews.com/global/archives/15208</t>
    <phoneticPr fontId="5" type="noConversion"/>
  </si>
  <si>
    <t>[SK Innovation’s Q2 2023 Financial Results] Recording sales of KRW 18.73 trillion and operating loss of KRW 106.8 billion</t>
    <phoneticPr fontId="5" type="noConversion"/>
  </si>
  <si>
    <t>http://skinnonews.com/global/archives/15317</t>
    <phoneticPr fontId="5" type="noConversion"/>
  </si>
  <si>
    <t>Sinopec-SK Petrochemical celebrates the 10 th anniversary of its foundation</t>
  </si>
  <si>
    <t>http://skinnonews.com/global/archives/15409</t>
  </si>
  <si>
    <t>SK On invests up to KRW 1.5 trillion in facility expansion in Seosan City, South Korea</t>
  </si>
  <si>
    <t>http://skinnonews.com/global/archives/15462</t>
  </si>
  <si>
    <t>SK On, Ford, EcoPro BM to establish cathode plant in Quebec, Canada</t>
  </si>
  <si>
    <t>http://skinnonews.com/global/archives/15490</t>
  </si>
  <si>
    <t>SK Innovation affiliates around the world spread happiness to their members and families</t>
  </si>
  <si>
    <t>http://skinnonews.com/global/archives/15497</t>
  </si>
  <si>
    <t>SK Enmove, DELL, GRC join hands to vitalize the liquid immersion cooling market</t>
  </si>
  <si>
    <t>http://skinnonews.com/global/archives/15574</t>
  </si>
  <si>
    <t>SK Innovation's leadership drives 40 years of R&amp;D management</t>
  </si>
  <si>
    <t>http://skinnonews.com/global/archives/15610</t>
  </si>
  <si>
    <t>http://skinnonews.com/global/archives/15638</t>
  </si>
  <si>
    <t>SK Innovation completes a LifeSK Innovation completes a Life Cycle Assessment for its entire products, boosting their goal to achieving Net Zero Cycle Assessment for its entire products, boosting their goal to achieving Net Zero</t>
  </si>
  <si>
    <t>http://skinnonews.com/global/archives/15654</t>
  </si>
  <si>
    <t>SK On develops new solid electrolyte with top-level lithium-ion conductivity</t>
  </si>
  <si>
    <t>http://skinnonews.com/global/archives/15664</t>
    <phoneticPr fontId="5" type="noConversion"/>
  </si>
  <si>
    <t>기사냐</t>
    <phoneticPr fontId="5" type="noConversion"/>
  </si>
  <si>
    <t>rank</t>
    <phoneticPr fontId="5" type="noConversion"/>
  </si>
  <si>
    <t>보고 대상</t>
    <phoneticPr fontId="5" type="noConversion"/>
  </si>
  <si>
    <t>대상index</t>
    <phoneticPr fontId="5" type="noConversion"/>
  </si>
  <si>
    <t>소스 이름</t>
    <phoneticPr fontId="5" type="noConversion"/>
  </si>
  <si>
    <t>/global/archives/15687</t>
  </si>
  <si>
    <t>/global/archives/15689</t>
  </si>
  <si>
    <t>/global/archives/15592</t>
  </si>
  <si>
    <t>/global/archives/tag/green-bonds</t>
  </si>
  <si>
    <t>/global/archives/category/corporate/sk-rading-international</t>
  </si>
  <si>
    <t>/global/archives/tag/europe</t>
  </si>
  <si>
    <t>/global/archives/3005</t>
  </si>
  <si>
    <t>/global/archives/6253</t>
  </si>
  <si>
    <t>9월 1주
(9/4~9/10)</t>
  </si>
  <si>
    <t>SK Enmove expands its lubricant brand ZIC, aiming to lead the global electrical efficiency market worth KRW 54 trillion by 2040</t>
    <phoneticPr fontId="5" type="noConversion"/>
  </si>
  <si>
    <t>http://skinnonews.com/global/archives/15687</t>
    <phoneticPr fontId="5" type="noConversion"/>
  </si>
  <si>
    <t>Chey Jae-won, Executive Vice Chairman of SK On, attends the IAA Mobility 2023</t>
    <phoneticPr fontId="5" type="noConversion"/>
  </si>
  <si>
    <t>http://skinnonews.com/global/archives/15689</t>
    <phoneticPr fontId="5" type="noConversion"/>
  </si>
  <si>
    <t>SK Innovation released the 2022 ESG Report</t>
    <phoneticPr fontId="5" type="noConversion"/>
  </si>
  <si>
    <t>http://skinnonews.com/global/archives/15592</t>
    <phoneticPr fontId="5" type="noConversion"/>
  </si>
  <si>
    <t>http://skinnonews.com/global/archives/15760</t>
    <phoneticPr fontId="5" type="noConversion"/>
  </si>
  <si>
    <t>SK Innovation and Vietnam Social Value Alliance unite to expand the Mangrove Reforestation Project</t>
    <phoneticPr fontId="5" type="noConversion"/>
  </si>
  <si>
    <t>http://skinnonews.com/global/archives/15840</t>
    <phoneticPr fontId="5" type="noConversion"/>
  </si>
  <si>
    <t>Saudi Arabia</t>
  </si>
  <si>
    <t>/global/archives/15840</t>
  </si>
  <si>
    <t>9월 2주
(9/11~9/17)</t>
  </si>
  <si>
    <t>SK Innovation to expand Mangrove Reforestation Project to Malaysia</t>
    <phoneticPr fontId="5" type="noConversion"/>
  </si>
  <si>
    <t>[SKinno Tech] The core materials of secondary battery – Separator</t>
    <phoneticPr fontId="5" type="noConversion"/>
  </si>
  <si>
    <t>http://skinnonews.com/global/archives/15865</t>
    <phoneticPr fontId="5" type="noConversion"/>
  </si>
  <si>
    <t>http://skinnonews.com/global/archives/15902</t>
    <phoneticPr fontId="5" type="noConversion"/>
  </si>
  <si>
    <t>Global Boiling – A step up from global warming and how we’re tackling it</t>
    <phoneticPr fontId="5" type="noConversion"/>
  </si>
  <si>
    <t>http://skinnonews.com/global/archives/15925</t>
    <phoneticPr fontId="5" type="noConversion"/>
  </si>
  <si>
    <t>/global/archives/15865</t>
  </si>
  <si>
    <t>/global/archives/822</t>
  </si>
  <si>
    <t>/global/archives/11527</t>
  </si>
  <si>
    <t>/global/archives/9509</t>
  </si>
  <si>
    <t>9월 3주
(9/18~9/24)</t>
  </si>
  <si>
    <t>[Documentary] By your side, “Sharing Happiness, Carrying on Love”</t>
    <phoneticPr fontId="5" type="noConversion"/>
  </si>
  <si>
    <t>SK Earthon successfully produces crude oil from Block 17/03 in China, applying carbon reduction method</t>
    <phoneticPr fontId="5" type="noConversion"/>
  </si>
  <si>
    <t>http://skinnonews.com/global/archives/15937</t>
    <phoneticPr fontId="5" type="noConversion"/>
  </si>
  <si>
    <t>The pivotal role of enterprises in recovering mangroves on the coast of the Vietnamese Mekong Delta (by Dr. Tran Thi Ngoc Bich, Vice Director at Institute of Environmental Science and Technology, Tra Vinh University)</t>
    <phoneticPr fontId="5" type="noConversion"/>
  </si>
  <si>
    <t>http://skinnonews.com/global/archives/15964</t>
    <phoneticPr fontId="5" type="noConversion"/>
  </si>
  <si>
    <t>/global/archives/15937</t>
  </si>
  <si>
    <t>/global/archives/category/insight</t>
  </si>
  <si>
    <t>/global/archives/7919</t>
  </si>
  <si>
    <t>/global/archives/category/insight/trend_report</t>
  </si>
  <si>
    <t>/global/archives/category/insight/expert-voice</t>
  </si>
  <si>
    <t>/global/archives/tag/skbm</t>
  </si>
  <si>
    <t>/global/archives/11512</t>
  </si>
  <si>
    <t>/global/archives/15007</t>
  </si>
  <si>
    <t>9월 4주
(9/25~10/1)</t>
  </si>
  <si>
    <t>http://skinnonews.com/global/archives/15985</t>
  </si>
  <si>
    <t>http://skinnonews.com/global/archives/16005</t>
  </si>
  <si>
    <t>/global/archives/15985</t>
  </si>
  <si>
    <t>/global/archives/12274/skee</t>
  </si>
  <si>
    <t>/global/archives/12072</t>
  </si>
  <si>
    <t>10월 1주
(10/2~10/8)</t>
  </si>
  <si>
    <t>SK On named No. 1 in Fortune’s “Change the World” list</t>
    <phoneticPr fontId="5" type="noConversion"/>
  </si>
  <si>
    <t>[SKinno People] Paul Coupillaud, Director of PM&amp;O Department, SK Functional Polymer</t>
    <phoneticPr fontId="5" type="noConversion"/>
  </si>
  <si>
    <t>http://skinnonews.com/global/archives/16025</t>
    <phoneticPr fontId="5" type="noConversion"/>
  </si>
  <si>
    <t>/global/archives/16025</t>
  </si>
  <si>
    <t>/global/archives/10802</t>
  </si>
  <si>
    <t>/global/archives/11415</t>
  </si>
  <si>
    <t>lens.google.com</t>
  </si>
  <si>
    <t>10월 2주
(10/9~10/15)</t>
  </si>
  <si>
    <t>SK Geo Centric opens SK Geo Planet, an online platform to strengthen communication and collaboration with clients</t>
    <phoneticPr fontId="5" type="noConversion"/>
  </si>
  <si>
    <t>World Food Day: SK innovation and its subsidiaries efforts of leaving no one behind</t>
    <phoneticPr fontId="5" type="noConversion"/>
  </si>
  <si>
    <t>http://skinnonews.com/global/archives/16041</t>
    <phoneticPr fontId="5" type="noConversion"/>
  </si>
  <si>
    <t>SK Trading International invests in Daekyung O&amp;T to secure bio-aviation fuel raw materials</t>
    <phoneticPr fontId="5" type="noConversion"/>
  </si>
  <si>
    <t>http://skinnonews.com/global/archives/16060</t>
    <phoneticPr fontId="5" type="noConversion"/>
  </si>
  <si>
    <t>http://skinnonews.com/global/archives/16073</t>
    <phoneticPr fontId="5" type="noConversion"/>
  </si>
  <si>
    <t>/global/archives/16060</t>
  </si>
  <si>
    <t>/global/archives/16073</t>
  </si>
  <si>
    <t>/global/archives/7319</t>
  </si>
  <si>
    <t>/global/archives/10985</t>
  </si>
  <si>
    <t>/global/archives/category/ces/ces-2022-ces-2022</t>
  </si>
  <si>
    <t>baidu</t>
  </si>
  <si>
    <t>10월 3주
(10/16~10/22)</t>
  </si>
  <si>
    <t>국가</t>
    <phoneticPr fontId="5" type="noConversion"/>
  </si>
  <si>
    <t>페이지뷰 수</t>
    <phoneticPr fontId="5" type="noConversion"/>
  </si>
  <si>
    <t>세션수</t>
    <phoneticPr fontId="5" type="noConversion"/>
  </si>
  <si>
    <t>SK Innovation hosted the first overseas Great Music Festival for people with developmental disabilities in Atlanta, USA</t>
    <phoneticPr fontId="5" type="noConversion"/>
  </si>
  <si>
    <t>http://skinnonews.com/global/archives/16118</t>
    <phoneticPr fontId="5" type="noConversion"/>
  </si>
  <si>
    <t>SK Innovation signs an MOU with the Fijian government for mangrove reforestation to reduce carbon emissions</t>
    <phoneticPr fontId="5" type="noConversion"/>
  </si>
  <si>
    <t>http://skinnonews.com/global/archives/16131</t>
    <phoneticPr fontId="5" type="noConversion"/>
  </si>
  <si>
    <t>/global/archives/16131</t>
  </si>
  <si>
    <t>/global/archives/14668</t>
  </si>
  <si>
    <t>10월 4주
(10/23~10/29)</t>
  </si>
  <si>
    <t>SK Geo Centric signs MOU with Amcor on recycled plastic</t>
    <phoneticPr fontId="5" type="noConversion"/>
  </si>
  <si>
    <t>http://skinnonews.com/global/archives/16154</t>
    <phoneticPr fontId="5" type="noConversion"/>
  </si>
  <si>
    <t>SK Innovation and ENEOS sign MOU on Strategic Cooperation</t>
    <phoneticPr fontId="5" type="noConversion"/>
  </si>
  <si>
    <t>http://skinnonews.com/global/archives/16169</t>
    <phoneticPr fontId="5" type="noConversion"/>
  </si>
  <si>
    <t>http://skinnonews.com/global/archives/16187</t>
    <phoneticPr fontId="5" type="noConversion"/>
  </si>
  <si>
    <t>http://skinnonews.com/global/archives/16286</t>
    <phoneticPr fontId="5" type="noConversion"/>
  </si>
  <si>
    <t>Finland</t>
  </si>
  <si>
    <t>/global/archives/16154</t>
  </si>
  <si>
    <t>/global/archives/16169</t>
  </si>
  <si>
    <t>/global/archives/16286</t>
  </si>
  <si>
    <t>/global/archives/9493</t>
  </si>
  <si>
    <t>/global/archives/6313</t>
  </si>
  <si>
    <t>/global/archives/9616</t>
  </si>
  <si>
    <t>/global/archives/14688</t>
  </si>
  <si>
    <t>/global/archives/12667</t>
  </si>
  <si>
    <t>/global/archives/tag/financial-results</t>
  </si>
  <si>
    <t>/global/archives/11161</t>
  </si>
  <si>
    <t>/global/archives/12413</t>
  </si>
  <si>
    <t>/global/archives/4751</t>
  </si>
  <si>
    <t>/global/archives/category/social-value</t>
  </si>
  <si>
    <t>/global/archives/12036</t>
  </si>
  <si>
    <t>/global/archives/13795</t>
  </si>
  <si>
    <t>/global/archives/tag/ultra-pure-recycled-pp</t>
  </si>
  <si>
    <t>zalo</t>
  </si>
  <si>
    <t>11월 1주
(10/30~11/5)</t>
  </si>
  <si>
    <t>SK Geo Centric to build a pyrolysis plant in Dangjin with Plastic Energy</t>
    <phoneticPr fontId="5" type="noConversion"/>
  </si>
  <si>
    <t>United as one through music under the autumn moonlight (GMF Charity Night Gala 2023)</t>
    <phoneticPr fontId="5" type="noConversion"/>
  </si>
  <si>
    <t>[SK Innovation’s Q3 2023 Financial Results] Recording sales of KRW 19.89 trillion and operating profit of KRW 1.56 trillion</t>
    <phoneticPr fontId="5" type="noConversion"/>
  </si>
  <si>
    <t>http://skinnonews.com/global/archives/16308</t>
    <phoneticPr fontId="5" type="noConversion"/>
  </si>
  <si>
    <t>http://skinnonews.com/global/archives/16334</t>
    <phoneticPr fontId="5" type="noConversion"/>
  </si>
  <si>
    <t>Professor Kannan Ramaswamy: “SK Innovation’s core source of differentiation in the journey to an eco-friendly future”</t>
    <phoneticPr fontId="5" type="noConversion"/>
  </si>
  <si>
    <t>http://skinnonews.com/global/archives/16376</t>
    <phoneticPr fontId="5" type="noConversion"/>
  </si>
  <si>
    <t>SK On and Polestar sign battery supply agreement for Polestar 5</t>
    <phoneticPr fontId="5" type="noConversion"/>
  </si>
  <si>
    <t>http://skinnonews.com/global/archives/16405</t>
    <phoneticPr fontId="5" type="noConversion"/>
  </si>
  <si>
    <t>/global/archives/16376</t>
  </si>
  <si>
    <t>/global/archives/16308</t>
  </si>
  <si>
    <t>/global/archives/16334</t>
  </si>
  <si>
    <t>/global/archives/16405</t>
  </si>
  <si>
    <t>/global/archives/13103</t>
  </si>
  <si>
    <t>/global/archives/tag/skba</t>
  </si>
  <si>
    <t>/global/archives/11004</t>
  </si>
  <si>
    <t>/global/archives/tag/separator</t>
  </si>
  <si>
    <t>/global/archives/category/press-room/commercials</t>
  </si>
  <si>
    <t>/global/archives/2280</t>
  </si>
  <si>
    <t>/global/archives/2490</t>
  </si>
  <si>
    <t>/global/archives/2568</t>
  </si>
  <si>
    <t>/global/archives/8846</t>
  </si>
  <si>
    <t>/global/archives/8899</t>
  </si>
  <si>
    <t>/global/archives/category/corporate/sk-incheon-petrochem</t>
  </si>
  <si>
    <t>/global/archives/tag/komarom</t>
  </si>
  <si>
    <t>/global/archives/tag/sk-innovations-institute-of-environmental-science-technology</t>
  </si>
  <si>
    <t>/global/archives/tag/sk-on-hungary-skoh-and-sk-battery-manufacturing</t>
  </si>
  <si>
    <t>11월 2주
(11/6~11/12)</t>
  </si>
  <si>
    <t>기사임</t>
  </si>
  <si>
    <t>나라임</t>
  </si>
  <si>
    <t>둘다임</t>
  </si>
  <si>
    <t>SK Innovation’s Green Transformation Strategy receives the highest remarks</t>
    <phoneticPr fontId="5" type="noConversion"/>
  </si>
  <si>
    <t>SK Innovation, SK On Hungary to nurture talents of musicians with developmental disabilities</t>
    <phoneticPr fontId="5" type="noConversion"/>
  </si>
  <si>
    <t>http://skinnonews.com/global/archives/16448</t>
    <phoneticPr fontId="5" type="noConversion"/>
  </si>
  <si>
    <t>SK Energy undergoes the division of its tank terminal business and launches a logistics company</t>
    <phoneticPr fontId="5" type="noConversion"/>
  </si>
  <si>
    <t>http://skinnonews.com/global/archives/16463</t>
    <phoneticPr fontId="5" type="noConversion"/>
  </si>
  <si>
    <t>SK On – Hyundai Motor Group joint battery factory awarded “Deal of the Year”</t>
    <phoneticPr fontId="5" type="noConversion"/>
  </si>
  <si>
    <t>http://skinnonews.com/global/archives/16480</t>
    <phoneticPr fontId="5" type="noConversion"/>
  </si>
  <si>
    <t>SK On and BASF entered into an agreement to evaluate collaboration opportunities in the global lithium-ion battery market</t>
    <phoneticPr fontId="5" type="noConversion"/>
  </si>
  <si>
    <t>http://skinnonews.com/global/archives/16493</t>
    <phoneticPr fontId="5" type="noConversion"/>
  </si>
  <si>
    <t>SK Geo Centric breaks ground on the world’s first plastics recycling cluster</t>
    <phoneticPr fontId="5" type="noConversion"/>
  </si>
  <si>
    <t>http://skinnonews.com/global/archives/16532</t>
    <phoneticPr fontId="5" type="noConversion"/>
  </si>
  <si>
    <t>/global/archives/16480</t>
  </si>
  <si>
    <t>/global/archives/16532</t>
  </si>
  <si>
    <t>/global/archives/16493</t>
  </si>
  <si>
    <t>/global/archives/16463</t>
  </si>
  <si>
    <t>/global/archives/16448</t>
  </si>
  <si>
    <t>/global/archives/category/people/inno-people</t>
  </si>
  <si>
    <t>/global/privacy-policy</t>
  </si>
  <si>
    <t>/global/archives/category/ces</t>
  </si>
  <si>
    <t>/global/archives/11830</t>
  </si>
  <si>
    <t>/global/archives/4612</t>
  </si>
  <si>
    <t>/global/archives/tag/pyrolysis</t>
  </si>
  <si>
    <t>/global/archives/15497</t>
  </si>
  <si>
    <t>/global/archives/3674</t>
  </si>
  <si>
    <t>/global/archives/11328</t>
  </si>
  <si>
    <t>/global/archives/12471</t>
  </si>
  <si>
    <t>/global/archives/tag/poland</t>
  </si>
  <si>
    <t>/global/archives/tag/skgc-shanghai</t>
  </si>
  <si>
    <t>/global/archives/10535</t>
  </si>
  <si>
    <t>/global/archives/12118</t>
  </si>
  <si>
    <t>/global/archives/12319</t>
  </si>
  <si>
    <t>/global/archives/2576</t>
  </si>
  <si>
    <t>/global/archives/4309</t>
  </si>
  <si>
    <t>/global/archives/tag/korea-hydro-nuclear-power</t>
  </si>
  <si>
    <t>/global/archives/tag/sk-earthon</t>
  </si>
  <si>
    <t>/global/archives/tag/sk-geo-centric</t>
  </si>
  <si>
    <t>/global/archives/tag/sustainable-aviation-fuel</t>
  </si>
  <si>
    <t>11월 3주
(11/13~11/19)</t>
  </si>
  <si>
    <t>SK Earthon successfully discovers crude oil from Block 16-2 in Vietnam</t>
    <phoneticPr fontId="5" type="noConversion"/>
  </si>
  <si>
    <t>SK Innovation takes part in the Green Business Week 2023</t>
    <phoneticPr fontId="5" type="noConversion"/>
  </si>
  <si>
    <t>http://skinnonews.com/global/archives/16563</t>
    <phoneticPr fontId="5" type="noConversion"/>
  </si>
  <si>
    <t>SK Earthon completed its first shipment of crude oil produced at China’s Block 17/03</t>
    <phoneticPr fontId="5" type="noConversion"/>
  </si>
  <si>
    <t>http://skinnonews.com/global/archives/16583</t>
    <phoneticPr fontId="5" type="noConversion"/>
  </si>
  <si>
    <t>http://skinnonews.com/global/archives/16624</t>
    <phoneticPr fontId="5" type="noConversion"/>
  </si>
  <si>
    <t>SK Innovation holds an exchange meeting with the Ambassadors Spouses Association in Seoul (ASAS)</t>
    <phoneticPr fontId="5" type="noConversion"/>
  </si>
  <si>
    <t>SK Innovation and subsidiaries worldwide unite to support Busan’s bid to host World Expo 2030</t>
    <phoneticPr fontId="5" type="noConversion"/>
  </si>
  <si>
    <t>http://skinnonews.com/global/archives/16613</t>
    <phoneticPr fontId="5" type="noConversion"/>
  </si>
  <si>
    <t>/global/archives/16613</t>
  </si>
  <si>
    <t>/global/archives/16583</t>
  </si>
  <si>
    <t>/global/archives/16624</t>
  </si>
  <si>
    <t>/global/archives/16563</t>
  </si>
  <si>
    <t>/global/archives/category/social-value/social-enterprise</t>
  </si>
  <si>
    <t>/global/archives/tag/sk-innovation</t>
  </si>
  <si>
    <t>/global/archives/tag/skbmp</t>
  </si>
  <si>
    <t>/global/archives/tag/world-expo-2030</t>
  </si>
  <si>
    <t>/global/archives/5234</t>
  </si>
  <si>
    <t>/global/archives/7761</t>
  </si>
  <si>
    <t>/global/archives/8087</t>
  </si>
  <si>
    <t>/global/archives/8708</t>
  </si>
  <si>
    <t>/global/archives/tag/block-17-03</t>
  </si>
  <si>
    <t>/global/archives/10326</t>
  </si>
  <si>
    <t>/global/archives/12389</t>
  </si>
  <si>
    <t>/global/archives/12610</t>
  </si>
  <si>
    <t>/global/archives/14083</t>
  </si>
  <si>
    <t>/global/archives/3464</t>
  </si>
  <si>
    <t>/global/archives/3873</t>
  </si>
  <si>
    <t>/global/archives/4499</t>
  </si>
  <si>
    <t>/global/archives/4776</t>
  </si>
  <si>
    <t>/global/archives/7991</t>
  </si>
  <si>
    <t>/global/archives/8067</t>
  </si>
  <si>
    <t>/global/archives/8428</t>
  </si>
  <si>
    <t>/global/archives/category/social-value/opinions</t>
  </si>
  <si>
    <t>/global/archives/tag/ccus</t>
  </si>
  <si>
    <t>/global/archives/tag/ecopro-bm</t>
  </si>
  <si>
    <t>/global/archives/tag/ev</t>
  </si>
  <si>
    <t>/global/archives/tag/ev-battery</t>
  </si>
  <si>
    <t>/global/archives/tag/revenue</t>
  </si>
  <si>
    <t>/global/archives/tag/sk-block-427</t>
  </si>
  <si>
    <t>/global/archives/tag/ske</t>
  </si>
  <si>
    <t>/global/archives/tag/skei</t>
  </si>
  <si>
    <t>/global/archives/tag/skfp</t>
  </si>
  <si>
    <t>/global/archives/tag/skfs</t>
  </si>
  <si>
    <t>/global/archives/tag/skgc-japan</t>
  </si>
  <si>
    <t>/global/archives/tag/solid-power</t>
  </si>
  <si>
    <t>/global/archives/tag/super-gap</t>
  </si>
  <si>
    <t>/global/archives/tag/sustainability-report</t>
  </si>
  <si>
    <t>/global/archives/tag/uk</t>
  </si>
  <si>
    <t>/global/archives/tag/ulsan-complex</t>
  </si>
  <si>
    <t>/global/archives/tag/vietnam-social-value-alliance</t>
  </si>
  <si>
    <t>/global/archives/tag/yoo-jae-young</t>
  </si>
  <si>
    <t>/global/archives/tag/zhejiang-satellite</t>
  </si>
  <si>
    <t>/global/archives/tag/訝?쎖?뺠탡嶸←릤</t>
  </si>
  <si>
    <t>/global/archives/tag/?앲갬?뷸뀱?썸틦</t>
  </si>
  <si>
    <t>youtube.com</t>
  </si>
  <si>
    <t>m.youtube.com</t>
  </si>
  <si>
    <t>chn.sk-on.com</t>
  </si>
  <si>
    <t>sktradinginternational.com</t>
  </si>
  <si>
    <t>11월 4주
(11/20~11/26)</t>
  </si>
  <si>
    <t>[SKinno Tech] Plastic Recycling</t>
    <phoneticPr fontId="5" type="noConversion"/>
  </si>
  <si>
    <t>http://skinnonews.com/global/archives/16719</t>
    <phoneticPr fontId="5" type="noConversion"/>
  </si>
  <si>
    <t>/global/archives/16719</t>
  </si>
  <si>
    <t>/global/archives/14333</t>
  </si>
  <si>
    <t>/global/archives/tag/carbon-neutrality</t>
  </si>
  <si>
    <t>/global/archives/14030</t>
  </si>
  <si>
    <t>/global/archives/11400</t>
  </si>
  <si>
    <t>/global/archives/10159</t>
  </si>
  <si>
    <t>/global/archives/13850</t>
  </si>
  <si>
    <t>/global/archives/2026</t>
  </si>
  <si>
    <t>/global/archives/7633</t>
  </si>
  <si>
    <t>/global/archives/7906</t>
  </si>
  <si>
    <t>/global/archives/8105</t>
  </si>
  <si>
    <t>/global/archives/8360</t>
  </si>
  <si>
    <t>/global/archives/tag/sk-on</t>
  </si>
  <si>
    <t>/global/archives/7476</t>
  </si>
  <si>
    <t>/global/archives/10460</t>
  </si>
  <si>
    <t>/global/archives/12241</t>
  </si>
  <si>
    <t>/global/archives/1257</t>
  </si>
  <si>
    <t>/global/archives/13374</t>
  </si>
  <si>
    <t>/global/archives/13748</t>
  </si>
  <si>
    <t>/global/archives/14193</t>
  </si>
  <si>
    <t>/global/archives/14588</t>
  </si>
  <si>
    <t>/global/archives/2241</t>
  </si>
  <si>
    <t>/global/archives/3292</t>
  </si>
  <si>
    <t>/global/archives/5893</t>
  </si>
  <si>
    <t>/global/archives/6834</t>
  </si>
  <si>
    <t>/global/archives/7195</t>
  </si>
  <si>
    <t>/global/archives/8152</t>
  </si>
  <si>
    <t>/global/archives/tag/autosilicon</t>
  </si>
  <si>
    <t>/global/archives/tag/carbon-capture</t>
  </si>
  <si>
    <t>/global/archives/tag/ces-2023</t>
  </si>
  <si>
    <t>/global/archives/tag/donation</t>
  </si>
  <si>
    <t>/global/archives/tag/inobus</t>
  </si>
  <si>
    <t>/global/archives/tag/llzo</t>
  </si>
  <si>
    <t>/global/archives/tag/purecycle-technologies</t>
  </si>
  <si>
    <t>/global/archives/tag/singapore</t>
  </si>
  <si>
    <t>/global/archives/tag/sk-functional-polymer</t>
  </si>
  <si>
    <t>volvogroup.sharepoint.com</t>
  </si>
  <si>
    <t>duckduckgo</t>
  </si>
  <si>
    <t>mail.google.com</t>
  </si>
  <si>
    <t>11월 5주
(11/27~12/3)</t>
  </si>
  <si>
    <t>11월 5주</t>
  </si>
  <si>
    <t>Heartfelt stories from Great Music Festival in USA 2023 participants and their families</t>
    <phoneticPr fontId="5" type="noConversion"/>
  </si>
  <si>
    <t>http://skinnonews.com/global/archives/16738</t>
    <phoneticPr fontId="5" type="noConversion"/>
  </si>
  <si>
    <t>SK Innovation successfully demonstrates technology for producing carbon monoxide from carbon dioxide</t>
    <phoneticPr fontId="5" type="noConversion"/>
  </si>
  <si>
    <t>http://skinnonews.com/global/archives/16787</t>
    <phoneticPr fontId="5" type="noConversion"/>
  </si>
  <si>
    <t>Spreading warmth through SK Enmove’s Kimchi sharing event</t>
    <phoneticPr fontId="5" type="noConversion"/>
  </si>
  <si>
    <t>http://skinnonews.com/global/archives/16810</t>
    <phoneticPr fontId="5" type="noConversion"/>
  </si>
  <si>
    <t>SK Innovation announces reorganization and executive personnel appointments for 2024</t>
    <phoneticPr fontId="5" type="noConversion"/>
  </si>
  <si>
    <t>http://skinnonews.com/global/archives/16834</t>
    <phoneticPr fontId="5" type="noConversion"/>
  </si>
  <si>
    <t>/global/archives/16834</t>
  </si>
  <si>
    <t>/global/archives/16787</t>
  </si>
  <si>
    <t>/global/archives/16738</t>
  </si>
  <si>
    <t>/global/archives/16810</t>
  </si>
  <si>
    <t>/global/archives/12692</t>
  </si>
  <si>
    <t>/global/archives/6150</t>
  </si>
  <si>
    <t>/global/archives/12928</t>
  </si>
  <si>
    <t>/global/archives/13036</t>
  </si>
  <si>
    <t>/global/archives/13513</t>
  </si>
  <si>
    <t>/global/archives/15103</t>
  </si>
  <si>
    <t>/global/archives/3177</t>
  </si>
  <si>
    <t>/global/archives/6824</t>
  </si>
  <si>
    <t>/global/archives/14264</t>
  </si>
  <si>
    <t>/global/archives/3709</t>
  </si>
  <si>
    <t>/global/archives/4218</t>
  </si>
  <si>
    <t>/global/archives/5146</t>
  </si>
  <si>
    <t>/global/archives</t>
  </si>
  <si>
    <t>/global/archives/10610</t>
  </si>
  <si>
    <t>/global/archives/10767</t>
  </si>
  <si>
    <t>/global/archives/10842</t>
  </si>
  <si>
    <t>/global/archives/11596</t>
  </si>
  <si>
    <t>/global/archives/11916</t>
  </si>
  <si>
    <t>/global/archives/13184</t>
  </si>
  <si>
    <t>/global/archives/14803</t>
  </si>
  <si>
    <t>/global/archives/1493</t>
  </si>
  <si>
    <t>/global/archives/6517</t>
  </si>
  <si>
    <t>/global/archives/6871</t>
  </si>
  <si>
    <t>/global/archives/8022</t>
  </si>
  <si>
    <t>/global/archives/9893</t>
  </si>
  <si>
    <t>/global/archives/11475</t>
  </si>
  <si>
    <t>/global/archives/11889</t>
  </si>
  <si>
    <t>/global/archives/12293</t>
  </si>
  <si>
    <t>/global/archives/12617</t>
  </si>
  <si>
    <t>/global/archives/13153</t>
  </si>
  <si>
    <t>/global/archives/13211</t>
  </si>
  <si>
    <t>/global/archives/1473</t>
  </si>
  <si>
    <t>/global/archives/15317</t>
  </si>
  <si>
    <t>/global/archives/15430</t>
  </si>
  <si>
    <t>/global/archives/2635</t>
  </si>
  <si>
    <t>/global/archives/311</t>
  </si>
  <si>
    <t>/global/archives/3123</t>
  </si>
  <si>
    <t>/global/archives/4121</t>
  </si>
  <si>
    <t>/global/archives/4900</t>
  </si>
  <si>
    <t>/global/archives/5357</t>
  </si>
  <si>
    <t>/global/archives/6329</t>
  </si>
  <si>
    <t>/global/archives/6414</t>
  </si>
  <si>
    <t>/global/archives/6504</t>
  </si>
  <si>
    <t>/global/archives/6710</t>
  </si>
  <si>
    <t>/global/archives/7215</t>
  </si>
  <si>
    <t>/global/archives/7302</t>
  </si>
  <si>
    <t>/global/archives/7353</t>
  </si>
  <si>
    <t>/global/archives/7379</t>
  </si>
  <si>
    <t>/global/archives/7463</t>
  </si>
  <si>
    <t>/global/archives/8046</t>
  </si>
  <si>
    <t>/global/archives/8383</t>
  </si>
  <si>
    <t>/global/archives/9043</t>
  </si>
  <si>
    <t>/global/archives/9394</t>
  </si>
  <si>
    <t>/global/archives/9480</t>
  </si>
  <si>
    <t>/global/archives/category/ces/previous</t>
  </si>
  <si>
    <t>/global/archives/category/insight/series</t>
  </si>
  <si>
    <t>/global/archives/tag/battery-diagnosis</t>
  </si>
  <si>
    <t>/global/archives/tag/ccs</t>
  </si>
  <si>
    <t>/global/archives/tag/ek-energy</t>
  </si>
  <si>
    <t>/global/archives/tag/georgia</t>
  </si>
  <si>
    <t>/global/archives/tag/sk-gc-americas</t>
  </si>
  <si>
    <t>/global/archives/tag/skgca</t>
  </si>
  <si>
    <t>/global/archives/tag/turkey</t>
  </si>
  <si>
    <t>skenmove.com</t>
  </si>
  <si>
    <t>marketscreener.com</t>
  </si>
  <si>
    <t>daum</t>
  </si>
  <si>
    <t>clubalfa.it</t>
  </si>
  <si>
    <t>12월 1주
(12/4~12/10)</t>
  </si>
  <si>
    <t>SK to create a theme park of carbon-cutting technologies at CES 2024</t>
    <phoneticPr fontId="5" type="noConversion"/>
  </si>
  <si>
    <t>http://skinnonews.com/global/archives/16881</t>
    <phoneticPr fontId="5" type="noConversion"/>
  </si>
  <si>
    <t>/global/archives/16881</t>
  </si>
  <si>
    <t>/global/archives/6462</t>
  </si>
  <si>
    <t>/global/archives/11537</t>
  </si>
  <si>
    <t>/global/archives/12008</t>
  </si>
  <si>
    <t>/global/archives/11147</t>
  </si>
  <si>
    <t>/global/archives/category/people/onsite-report</t>
  </si>
  <si>
    <t>/global/archives/11214</t>
  </si>
  <si>
    <t>/global/archives/11992</t>
  </si>
  <si>
    <t>/global/archives/4193</t>
  </si>
  <si>
    <t>/global/archives/4793</t>
  </si>
  <si>
    <t>/global/archives/7670</t>
  </si>
  <si>
    <t>/global/archives/1058</t>
  </si>
  <si>
    <t>/global/archives/10713</t>
  </si>
  <si>
    <t>/global/archives/14628</t>
  </si>
  <si>
    <t>/global/archives/14800</t>
  </si>
  <si>
    <t>/global/archives/3393</t>
  </si>
  <si>
    <t>/global/archives/3830</t>
  </si>
  <si>
    <t>/global/archives/5772</t>
  </si>
  <si>
    <t>/global/archives/6546</t>
  </si>
  <si>
    <t>/global/archives/10522</t>
  </si>
  <si>
    <t>/global/archives/10697</t>
  </si>
  <si>
    <t>/global/archives/1237</t>
  </si>
  <si>
    <t>/global/archives/13230</t>
  </si>
  <si>
    <t>/global/archives/13540</t>
  </si>
  <si>
    <t>/global/archives/14384</t>
  </si>
  <si>
    <t>/global/archives/14415</t>
  </si>
  <si>
    <t>/global/archives/14565</t>
  </si>
  <si>
    <t>/global/archives/3158</t>
  </si>
  <si>
    <t>/global/archives/356</t>
  </si>
  <si>
    <t>/global/archives/4146</t>
  </si>
  <si>
    <t>/global/archives/4844</t>
  </si>
  <si>
    <t>/global/archives/638</t>
  </si>
  <si>
    <t>/global/archives/648</t>
  </si>
  <si>
    <t>/global/archives/653</t>
  </si>
  <si>
    <t>/global/archives/7064</t>
  </si>
  <si>
    <t>/global/archives/7177</t>
  </si>
  <si>
    <t>/global/archives/736</t>
  </si>
  <si>
    <t>/global/archives/8310</t>
  </si>
  <si>
    <t>/global/archives/8599</t>
  </si>
  <si>
    <t>/global/archives/8646</t>
  </si>
  <si>
    <t>/global/archives/8765</t>
  </si>
  <si>
    <t>/global/archives/9096</t>
  </si>
  <si>
    <t>/global/archives/9786</t>
  </si>
  <si>
    <t>/global/archives/tag/ccs-hub-project</t>
  </si>
  <si>
    <t>/global/archives/tag/dnv</t>
  </si>
  <si>
    <t>/global/archives/tag/human-rights</t>
  </si>
  <si>
    <t>/global/archives/tag/iscc-plus</t>
  </si>
  <si>
    <t>/global/archives/tag/lawsuit</t>
  </si>
  <si>
    <t>/global/archives/tag/net-zero</t>
  </si>
  <si>
    <t>/global/archives/tag/rosewell</t>
  </si>
  <si>
    <t>/global/archives/tag/sk-es</t>
  </si>
  <si>
    <t>/global/archives/tag/smr</t>
  </si>
  <si>
    <t>/global/archives/tag/vwbe</t>
  </si>
  <si>
    <t>/global/archives/tag/訝?쎖</t>
  </si>
  <si>
    <t>/global/archives/10445</t>
  </si>
  <si>
    <t>/global/archives/10478</t>
  </si>
  <si>
    <t>/global/archives/11842</t>
  </si>
  <si>
    <t>/global/archives/12823</t>
  </si>
  <si>
    <t>/global/archives/13018</t>
  </si>
  <si>
    <t>/global/archives/13392</t>
  </si>
  <si>
    <t>/global/archives/13437</t>
  </si>
  <si>
    <t>/global/archives/1398</t>
  </si>
  <si>
    <t>/global/archives/14004</t>
  </si>
  <si>
    <t>/global/archives/14146</t>
  </si>
  <si>
    <t>/global/archives/14442</t>
  </si>
  <si>
    <t>/global/archives/15067</t>
  </si>
  <si>
    <t>/global/archives/15153</t>
  </si>
  <si>
    <t>/global/archives/15623</t>
  </si>
  <si>
    <t>/global/archives/15902</t>
  </si>
  <si>
    <t>/global/archives/1768</t>
  </si>
  <si>
    <t>/global/archives/2293</t>
  </si>
  <si>
    <t>/global/archives/2675</t>
  </si>
  <si>
    <t>/global/archives/2701</t>
  </si>
  <si>
    <t>/global/archives/283</t>
  </si>
  <si>
    <t>/global/archives/2860</t>
  </si>
  <si>
    <t>/global/archives/303</t>
  </si>
  <si>
    <t>/global/archives/3323</t>
  </si>
  <si>
    <t>/global/archives/3568</t>
  </si>
  <si>
    <t>/global/archives/3786</t>
  </si>
  <si>
    <t>/global/archives/4275</t>
  </si>
  <si>
    <t>/global/archives/4415</t>
  </si>
  <si>
    <t>/global/archives/507</t>
  </si>
  <si>
    <t>/global/archives/528</t>
  </si>
  <si>
    <t>/global/archives/5288</t>
  </si>
  <si>
    <t>/global/archives/5404</t>
  </si>
  <si>
    <t>/global/archives/5528</t>
  </si>
  <si>
    <t>/global/archives/6323</t>
  </si>
  <si>
    <t>/global/archives/6683</t>
  </si>
  <si>
    <t>/global/archives/6760</t>
  </si>
  <si>
    <t>/global/archives/6857</t>
  </si>
  <si>
    <t>/global/archives/6870</t>
  </si>
  <si>
    <t>/global/archives/7043</t>
  </si>
  <si>
    <t>/global/archives/7555</t>
  </si>
  <si>
    <t>/global/archives/8463</t>
  </si>
  <si>
    <t>/global/archives/8488</t>
  </si>
  <si>
    <t>/global/archives/8553</t>
  </si>
  <si>
    <t>/global/archives/8763</t>
  </si>
  <si>
    <t>/global/archives/8914</t>
  </si>
  <si>
    <t>/global/archives/9264</t>
  </si>
  <si>
    <t>/global/archives/9415</t>
  </si>
  <si>
    <t>/global/archives/9417</t>
  </si>
  <si>
    <t>/global/archives/9770</t>
  </si>
  <si>
    <t>/global/archives/9968</t>
  </si>
  <si>
    <t>/global/archives/tag/2023-q3</t>
  </si>
  <si>
    <t>/global/archives/tag/advanced-recycling-cluster</t>
  </si>
  <si>
    <t>/global/archives/tag/b-environmental</t>
  </si>
  <si>
    <t>/global/archives/tag/battery-production</t>
  </si>
  <si>
    <t>/global/archives/tag/clean-mobility</t>
  </si>
  <si>
    <t>/global/archives/tag/crude-oil</t>
  </si>
  <si>
    <t>/global/archives/tag/disability</t>
  </si>
  <si>
    <t>/global/archives/tag/electrocatalyst</t>
  </si>
  <si>
    <t>/global/archives/tag/ferrari</t>
  </si>
  <si>
    <t>/global/archives/tag/forecast</t>
  </si>
  <si>
    <t>/global/archives/tag/fortune</t>
  </si>
  <si>
    <t>/global/archives/tag/hydrogen</t>
  </si>
  <si>
    <t>/global/archives/tag/iaa-mobility-2023</t>
  </si>
  <si>
    <t>/global/archives/tag/iea</t>
  </si>
  <si>
    <t>/global/archives/tag/iest</t>
  </si>
  <si>
    <t>/global/archives/tag/ira</t>
  </si>
  <si>
    <t>/global/archives/tag/korea-automotive-inspection-and-warranty-association</t>
  </si>
  <si>
    <t>/global/archives/tag/lfp</t>
  </si>
  <si>
    <t>/global/archives/tag/mbwa</t>
  </si>
  <si>
    <t>/global/archives/tag/partnership</t>
  </si>
  <si>
    <t>/global/archives/tag/pm-cic</t>
  </si>
  <si>
    <t>/global/archives/tag/roadmap</t>
  </si>
  <si>
    <t>/global/archives/tag/samsung-biologics</t>
  </si>
  <si>
    <t>/global/archives/tag/skle</t>
  </si>
  <si>
    <t>/global/archives/tag/small-modular-reactor</t>
  </si>
  <si>
    <t>/global/archives/tag/spain</t>
  </si>
  <si>
    <t>/global/archives/tag/workshop</t>
  </si>
  <si>
    <t>/global/archives/tag/zhejiang-satellite-petrochemical</t>
  </si>
  <si>
    <t>/global/archives/tag/訝?윪?녑뙑</t>
  </si>
  <si>
    <t>/global/outlook</t>
  </si>
  <si>
    <t>/search</t>
  </si>
  <si>
    <t>/global/archives/9648</t>
  </si>
  <si>
    <t>eng.skincheonpetrochem.com</t>
  </si>
  <si>
    <t>ya.ru</t>
  </si>
  <si>
    <t>yandex.ru</t>
  </si>
  <si>
    <t>theofficialboard.com</t>
  </si>
  <si>
    <t>ecosia.org</t>
  </si>
  <si>
    <t>hu.linkedin.com</t>
  </si>
  <si>
    <t>oil-club.ru</t>
  </si>
  <si>
    <t>sifoundry.com</t>
  </si>
  <si>
    <t>forums.automobile-propre.com</t>
  </si>
  <si>
    <t>greencarcongress.com</t>
  </si>
  <si>
    <t>openurls.com.cn</t>
  </si>
  <si>
    <t>l.facebook.com</t>
  </si>
  <si>
    <t>tecnoandroid.it</t>
  </si>
  <si>
    <t>callstreet.factset.com</t>
  </si>
  <si>
    <t>mitsuichemicals.cybozu.com</t>
  </si>
  <si>
    <t>teams.microsoft.com</t>
  </si>
  <si>
    <t>marklines.com</t>
  </si>
  <si>
    <t>electrive.net</t>
  </si>
  <si>
    <t>chat.openai.com</t>
  </si>
  <si>
    <t>12월 2주
(12/11~12/17)</t>
  </si>
  <si>
    <t>Conscious fashion and the paradigm for SK Geo Centric’s plastic recycling business</t>
    <phoneticPr fontId="5" type="noConversion"/>
  </si>
  <si>
    <t>http://skinnonews.com/global/archives/16904</t>
    <phoneticPr fontId="5" type="noConversion"/>
  </si>
  <si>
    <t>12월 3주
(12/18~12/24)</t>
  </si>
  <si>
    <t>SK Earthon participates in national initiative to identify CO₂ storage sites within Korean seas</t>
    <phoneticPr fontId="5" type="noConversion"/>
  </si>
  <si>
    <t>http://skinnonews.com/global/archives/16925</t>
    <phoneticPr fontId="5" type="noConversion"/>
  </si>
  <si>
    <t>SK On cooperates with domestic and foreign companies to advance the intelligence of battery production equipment</t>
    <phoneticPr fontId="5" type="noConversion"/>
  </si>
  <si>
    <t>http://skinnonews.com/global/archives/16939</t>
    <phoneticPr fontId="5" type="noConversion"/>
  </si>
  <si>
    <t>[CES 2024] Overview: SK, on the journey to inspire happiness</t>
    <phoneticPr fontId="5" type="noConversion"/>
  </si>
  <si>
    <t>http://skinnonews.com/global/archives/16952</t>
    <phoneticPr fontId="5" type="noConversion"/>
  </si>
  <si>
    <t>12월 4주
(12/25~12/31)</t>
  </si>
  <si>
    <t>SK Innovation CEO Park Sang-kyu emphasizes survival and competitiveness to drive sustainable growth in 2024 New Year’s message</t>
    <phoneticPr fontId="5" type="noConversion"/>
  </si>
  <si>
    <t>http://skinnonews.com/global/archives/16970</t>
    <phoneticPr fontId="5" type="noConversion"/>
  </si>
  <si>
    <t>[CES 2024] Happy Elephant in Wonderland</t>
    <phoneticPr fontId="5" type="noConversion"/>
  </si>
  <si>
    <t>http://skinnonews.com/global/archives/16980</t>
    <phoneticPr fontId="5" type="noConversion"/>
  </si>
  <si>
    <t>/global/archives/16970</t>
  </si>
  <si>
    <t>1월 1주
(1/1~1/7)</t>
  </si>
  <si>
    <t>SK On makes presence at CES for two consecutive years, boasting EV battery technologies</t>
    <phoneticPr fontId="5" type="noConversion"/>
  </si>
  <si>
    <t>http://skinnonews.com/global/archives/17010</t>
    <phoneticPr fontId="5" type="noConversion"/>
  </si>
  <si>
    <t>[CES 2024] SK showcases world-class AI and clean technologies</t>
    <phoneticPr fontId="5" type="noConversion"/>
  </si>
  <si>
    <t>http://skinnonews.com/global/archives/17022</t>
    <phoneticPr fontId="5" type="noConversion"/>
  </si>
  <si>
    <t>[CES 2024] SK Wonderland inspiring happiness through Net Zero (by Sierra Tiller-Davis, SK Innovation Young Ambassador)</t>
    <phoneticPr fontId="5" type="noConversion"/>
  </si>
  <si>
    <t>http://skinnonews.com/global/archives/17047</t>
    <phoneticPr fontId="5" type="noConversion"/>
  </si>
  <si>
    <t>[CES 2024] The future of plastics recycling premiered by SK (by Nicole Rossi and Brian Scott, SK Innovation Young Ambassadors)</t>
    <phoneticPr fontId="5" type="noConversion"/>
  </si>
  <si>
    <t>http://skinnonews.com/global/archives/17134</t>
    <phoneticPr fontId="5" type="noConversion"/>
  </si>
  <si>
    <t>Chey Jae-won, Executive Vice Chairman of SK Group, says SK On has made considerable progress in cylindrical battery development and completed the development of prismatic battery</t>
    <phoneticPr fontId="5" type="noConversion"/>
  </si>
  <si>
    <t>http://skinnonews.com/global/archives/17169</t>
    <phoneticPr fontId="5" type="noConversion"/>
  </si>
  <si>
    <t>/global/archives/17047</t>
  </si>
  <si>
    <t>/global/archives/17169</t>
  </si>
  <si>
    <t>1월 2주
(1/8~1/14)</t>
  </si>
  <si>
    <t>SK On strengthens partnership with Solid Power to accelerate all-solid-state battery development</t>
    <phoneticPr fontId="5" type="noConversion"/>
  </si>
  <si>
    <t>http://skinnonews.com/global/archives/17216</t>
    <phoneticPr fontId="5" type="noConversion"/>
  </si>
  <si>
    <t>[CES 2024] SK Innovation's pioneering role in shaping a carbon-less future in mobility (by Kathy Nguyen and Charles Koduru, SK Innovation Young Ambassadors)</t>
    <phoneticPr fontId="5" type="noConversion"/>
  </si>
  <si>
    <t>http://skinnonews.com/global/archives/17144</t>
    <phoneticPr fontId="5" type="noConversion"/>
  </si>
  <si>
    <t>/global/archives/17216</t>
  </si>
  <si>
    <t>1월 3주
(1/15~1/21)</t>
  </si>
  <si>
    <t>Wasted heat that becomes heating energy for our homes! – SK Incheon Petrochem Process Heat Source Recovery Project</t>
    <phoneticPr fontId="5" type="noConversion"/>
  </si>
  <si>
    <t>http://skinnonews.com/global/archives/17292</t>
    <phoneticPr fontId="5" type="noConversion"/>
  </si>
  <si>
    <t>Immersion Cooling - the next-generation thermal management solution for the era of AI</t>
    <phoneticPr fontId="5" type="noConversion"/>
  </si>
  <si>
    <t>http://skinnonews.com/global/archives/17313</t>
    <phoneticPr fontId="5" type="noConversion"/>
  </si>
  <si>
    <t>Hyundai Motor and SK Enmove drive the development of Next-Generation Vehicle Refrigerants to expand the thermal management market</t>
    <phoneticPr fontId="5" type="noConversion"/>
  </si>
  <si>
    <t>http://skinnonews.com/global/archives/17356</t>
    <phoneticPr fontId="5" type="noConversion"/>
  </si>
  <si>
    <t>/global/archives/17356</t>
  </si>
  <si>
    <t>/global/archives/17313</t>
  </si>
  <si>
    <t>/global/archives/category/people/sustainability</t>
  </si>
  <si>
    <t>/global/archives/category/press-room/issue-fact</t>
  </si>
  <si>
    <t>skenergy.com</t>
  </si>
  <si>
    <t>1월 4주
(1/22~1/28)</t>
  </si>
  <si>
    <t>[Oillusion] Dinosaur fossils turned into oil? Who told you that?</t>
    <phoneticPr fontId="5" type="noConversion"/>
  </si>
  <si>
    <t>http://skinnonews.com/global/archives/17386</t>
    <phoneticPr fontId="5" type="noConversion"/>
  </si>
  <si>
    <t>/global/archives/7292</t>
  </si>
  <si>
    <t>2월 1주
(1/29~2/4)</t>
  </si>
  <si>
    <t>/global/archives/17426</t>
  </si>
  <si>
    <t>/global/archives/category/corporates</t>
  </si>
  <si>
    <t>/global/archives/category/corporates/sk-innovation</t>
  </si>
  <si>
    <t>/global/archives/category/corporates/sk-energy</t>
  </si>
  <si>
    <t>/global/archives/category/corporates/sk-earthon</t>
  </si>
  <si>
    <t>/global/archives/category/corporates/sk-on</t>
  </si>
  <si>
    <t>/global/archives/category/corporates/sk-ie-technology</t>
  </si>
  <si>
    <t>/global/archives/category/corporates/sk-geo-centric</t>
  </si>
  <si>
    <t>2월 2주
(2/5~2/11)</t>
  </si>
  <si>
    <t>[SK Innovation’s 2023 Financial Results] Recording sales of KRW 77.29 trillion and operating profit of KRW 1.9 trillion</t>
    <phoneticPr fontId="5" type="noConversion"/>
  </si>
  <si>
    <t>http://skinnonews.com/global/archives/17426</t>
    <phoneticPr fontId="5" type="noConversion"/>
  </si>
  <si>
    <t>2월 3주
(2/12~2/18)</t>
  </si>
  <si>
    <t>Waterproof banknotes and books, are you using them?</t>
    <phoneticPr fontId="5" type="noConversion"/>
  </si>
  <si>
    <t>http://skinnonews.com/global/archives/17460</t>
    <phoneticPr fontId="5" type="noConversion"/>
  </si>
  <si>
    <t>SK On signs agreement with Westwater Resources for natural graphite</t>
    <phoneticPr fontId="5" type="noConversion"/>
  </si>
  <si>
    <t>http://skinnonews.com/global/archives/17446</t>
    <phoneticPr fontId="5" type="noConversion"/>
  </si>
  <si>
    <t>http://skinnonews.com/global/archives/10310</t>
    <phoneticPr fontId="5" type="noConversion"/>
  </si>
  <si>
    <t>SK Lubricants launches a promotional event for the cargo truck engine oil that enhances mileage and protects the DPF</t>
    <phoneticPr fontId="5" type="noConversion"/>
  </si>
  <si>
    <t>Understanding recycling symbols – Are you recycling plastic products properly?</t>
    <phoneticPr fontId="5" type="noConversion"/>
  </si>
  <si>
    <t>http://skinnonews.com/global/archives/17476</t>
    <phoneticPr fontId="5" type="noConversion"/>
  </si>
  <si>
    <t>How refrigerants work in cooling and heating systems</t>
    <phoneticPr fontId="5" type="noConversion"/>
  </si>
  <si>
    <t>http://skinnonews.com/global/archives/17499</t>
    <phoneticPr fontId="5" type="noConversion"/>
  </si>
  <si>
    <t>SK Energy collaborates with PTC Korea to go global with Smart Plant Solutions</t>
    <phoneticPr fontId="5" type="noConversion"/>
  </si>
  <si>
    <t>http://skinnonews.com/global/archives/17514</t>
    <phoneticPr fontId="5" type="noConversion"/>
  </si>
  <si>
    <t>/global/archives/17499</t>
  </si>
  <si>
    <t>/global/archives/17514</t>
  </si>
  <si>
    <t>news.google.com</t>
  </si>
  <si>
    <t>2월 4주
(2/19~2/25)</t>
  </si>
  <si>
    <t>SK Enmove collaborates with Iceotope and SK Telecom to accelerate its foray into the data center liquid cooling market</t>
    <phoneticPr fontId="5" type="noConversion"/>
  </si>
  <si>
    <t>http://skinnonews.com/global/archives/17569</t>
    <phoneticPr fontId="5" type="noConversion"/>
  </si>
  <si>
    <t>SK On to unveil upgraded fast-charging solutions at InterBattery 2024</t>
    <phoneticPr fontId="5" type="noConversion"/>
  </si>
  <si>
    <t>http://skinnonews.com/global/archives/17595</t>
    <phoneticPr fontId="5" type="noConversion"/>
  </si>
  <si>
    <t>/global/archives/17569</t>
  </si>
  <si>
    <t>2월 5주
(2/26~3/3)</t>
  </si>
  <si>
    <t>2월 5주</t>
  </si>
  <si>
    <t>[Secondary Batteries Quick Note] ① What are secondary batteries?</t>
    <phoneticPr fontId="5" type="noConversion"/>
  </si>
  <si>
    <t>http://skinnonews.com/global/archives/17623</t>
    <phoneticPr fontId="5" type="noConversion"/>
  </si>
  <si>
    <t>Norway</t>
  </si>
  <si>
    <t>/global/archives/17595</t>
  </si>
  <si>
    <t>/global/archives/17623</t>
  </si>
  <si>
    <t>3월 1주
(3/4~3/10)</t>
  </si>
  <si>
    <t>3월 2주
(3/11~3/17)</t>
  </si>
  <si>
    <t>[Oillusion] The Black Gold isn't just black</t>
    <phoneticPr fontId="5" type="noConversion"/>
  </si>
  <si>
    <t>http://skinnonews.com/global/archives/17697</t>
    <phoneticPr fontId="5" type="noConversion"/>
  </si>
  <si>
    <t>/global/archives/17737</t>
  </si>
  <si>
    <t>3월 3주
(3/18~3/24)</t>
  </si>
  <si>
    <t>[Secondary Batteries Quick Note] ② What are all-solid-state batteries?</t>
    <phoneticPr fontId="5" type="noConversion"/>
  </si>
  <si>
    <t>http://skinnonews.com/global/archives/17737</t>
    <phoneticPr fontId="5" type="noConversion"/>
  </si>
  <si>
    <t>/global/archives/17817</t>
  </si>
  <si>
    <t>/global/archives/17844</t>
  </si>
  <si>
    <t>3월 4주
(3/25~3/31)</t>
  </si>
  <si>
    <t>Kim Cheol-jung, CEO of SK IE Technology, says "New orders secure a foundation for mid-to-long term growth"</t>
    <phoneticPr fontId="5" type="noConversion"/>
  </si>
  <si>
    <t>http://skinnonews.com/global/archives/17796</t>
    <phoneticPr fontId="5" type="noConversion"/>
  </si>
  <si>
    <t>SK On and Ferrari to lead innovation in battery cell technology</t>
    <phoneticPr fontId="5" type="noConversion"/>
  </si>
  <si>
    <t>http://skinnonews.com/global/archives/17817</t>
    <phoneticPr fontId="5" type="noConversion"/>
  </si>
  <si>
    <t>SK Innovation holds the 17th Annual General Meeting of Shareholders and Board of Directors Meeting, appointing Park Sang-kyu as new Executive Director</t>
    <phoneticPr fontId="5" type="noConversion"/>
  </si>
  <si>
    <t>http://skinnonews.com/global/archives/17844</t>
    <phoneticPr fontId="5" type="noConversion"/>
  </si>
  <si>
    <t>Soon EVs will be the only vehicles purchased by lower mainstream buyers (by James Carter)</t>
    <phoneticPr fontId="5" type="noConversion"/>
  </si>
  <si>
    <t>http://skinnonews.com/global/archives/17863</t>
    <phoneticPr fontId="5" type="noConversion"/>
  </si>
  <si>
    <t>4월 1주
(4/1~4/7)</t>
  </si>
  <si>
    <t>[Oillusion] A refinery’s oil pipeline that is equivalent to a round trip between the Earth and the Moon</t>
    <phoneticPr fontId="5" type="noConversion"/>
  </si>
  <si>
    <t>http://skinnonews.com/global/archives/17893</t>
    <phoneticPr fontId="5" type="noConversion"/>
  </si>
  <si>
    <t>4월 2주
(4/8~4/14)</t>
  </si>
  <si>
    <t>SK On cooperates with Siemens Digital Industries Software to establish a smart factory system</t>
    <phoneticPr fontId="5" type="noConversion"/>
  </si>
  <si>
    <t>http://skinnonews.com/global/archives/17950</t>
    <phoneticPr fontId="5" type="noConversion"/>
  </si>
  <si>
    <t>SK Innovation CEO Park Sang-kyu, "We will achieve greater results by reviewing our portfolios"</t>
    <phoneticPr fontId="5" type="noConversion"/>
  </si>
  <si>
    <t>http://skinnonews.com/global/archives/17965</t>
    <phoneticPr fontId="5" type="noConversion"/>
  </si>
  <si>
    <t>SK Geo Centric to showcase advanced high value-added new materials at Chinaplas 2024</t>
    <phoneticPr fontId="5" type="noConversion"/>
  </si>
  <si>
    <t>http://skinnonews.com/global/archives/17978</t>
    <phoneticPr fontId="5" type="noConversion"/>
  </si>
  <si>
    <t>/global/archives/17950</t>
  </si>
  <si>
    <t>/global/archives/17965</t>
  </si>
  <si>
    <t>eng.skearthon.com</t>
  </si>
  <si>
    <t>4월 3주
(4/15~4/21)</t>
  </si>
  <si>
    <t>SK On´s cobalt-free battery wins Bronze at 2024 Edison Awards</t>
    <phoneticPr fontId="5" type="noConversion"/>
  </si>
  <si>
    <t>http://skinnonews.com/global/archives/17989</t>
    <phoneticPr fontId="5" type="noConversion"/>
  </si>
  <si>
    <t>SK Geo Centric secures technology for PLA that reduces costs and byproducts</t>
    <phoneticPr fontId="5" type="noConversion"/>
  </si>
  <si>
    <t>http://skinnonews.com/global/archives/17990</t>
    <phoneticPr fontId="5" type="noConversion"/>
  </si>
  <si>
    <t>[Battery Explorer] ① The history of battery – From dream to reality</t>
    <phoneticPr fontId="5" type="noConversion"/>
  </si>
  <si>
    <t>http://skinnonews.com/global/archives/18022</t>
    <phoneticPr fontId="5" type="noConversion"/>
  </si>
  <si>
    <t>/global/archives/17990</t>
  </si>
  <si>
    <t>/global/archives/17989</t>
  </si>
  <si>
    <t>/global/archives/18022</t>
  </si>
  <si>
    <t>/global/archives/17476</t>
  </si>
  <si>
    <t>4월 4주
(4/22~4/28)</t>
  </si>
  <si>
    <t>[SK Innovation’s Q1 2024 Financial Results] Recording sales of KRW 18.86 trillion and operating profit of KRW 624.7 billion</t>
    <phoneticPr fontId="5" type="noConversion"/>
  </si>
  <si>
    <t>http://skinnonews.com/global/archives/18065</t>
    <phoneticPr fontId="5" type="noConversion"/>
  </si>
  <si>
    <t>Turnout Gear, the special suit that protects firefighters from flames</t>
    <phoneticPr fontId="5" type="noConversion"/>
  </si>
  <si>
    <t>http://skinnonews.com/global/archives/18076</t>
    <phoneticPr fontId="5" type="noConversion"/>
  </si>
  <si>
    <t>/global/archives/18065</t>
  </si>
  <si>
    <t>/global/archives/4921</t>
  </si>
  <si>
    <t>5월 1주
(4/29~5/5)</t>
  </si>
  <si>
    <t>[Oillusion] Are we running out of oil in the next 50 years?</t>
    <phoneticPr fontId="5" type="noConversion"/>
  </si>
  <si>
    <t>http://skinnonews.com/global/archives/18107</t>
    <phoneticPr fontId="5" type="noConversion"/>
  </si>
  <si>
    <t>Portugal</t>
  </si>
  <si>
    <t>/global/archives/18107</t>
  </si>
  <si>
    <t>5월 2주
(5/6~5/12)</t>
  </si>
  <si>
    <t>Czechia</t>
  </si>
  <si>
    <t>/global/archives/category/corporates/sk-enmove</t>
  </si>
  <si>
    <t>/global/archives/tag/sk瀯쇔릦?뽩?</t>
  </si>
  <si>
    <t>5월 3주
(5/13~5/19)</t>
  </si>
  <si>
    <t>[SKinno Tech] Aviation Fuel</t>
    <phoneticPr fontId="5" type="noConversion"/>
  </si>
  <si>
    <t>http://skinnonews.com/global/archives/18140</t>
    <phoneticPr fontId="5" type="noConversion"/>
  </si>
  <si>
    <t>/global/archives/18140</t>
  </si>
  <si>
    <t>5월 4주
(5/20~5/26)</t>
  </si>
  <si>
    <t>[Energy Tidbits] Petroleum was a key ingredient in ancient mummification?</t>
    <phoneticPr fontId="5" type="noConversion"/>
  </si>
  <si>
    <t>http://skinnonews.com/global/archives/18167</t>
    <phoneticPr fontId="5" type="noConversion"/>
  </si>
  <si>
    <t>Mexico</t>
  </si>
  <si>
    <t>Ireland</t>
  </si>
  <si>
    <t>/global/archives/18167</t>
  </si>
  <si>
    <t>5월 5주
(5/27~6/2)</t>
  </si>
  <si>
    <t>5월 5주</t>
  </si>
  <si>
    <t>Brazil</t>
  </si>
  <si>
    <t>/global/archives/tag/germany</t>
  </si>
  <si>
    <t>6월 1주
(6/3~6/9)</t>
  </si>
  <si>
    <t>[Recap] SK Innovation affiliates’ volunteer activities in H1 2024 “Stand together, make it better!” – Consistent efforts for big changes</t>
    <phoneticPr fontId="5" type="noConversion"/>
  </si>
  <si>
    <t>http://skinnonews.com/global/archives/18208</t>
    <phoneticPr fontId="5" type="noConversion"/>
  </si>
  <si>
    <t>http://skinnonews.com/global/archives/18268</t>
    <phoneticPr fontId="5" type="noConversion"/>
  </si>
  <si>
    <t>The Great Music Festival in Hungary: “Breaking boundaries and discovering new abilities through music”</t>
    <phoneticPr fontId="5" type="noConversion"/>
  </si>
  <si>
    <t>Uzbekistan</t>
  </si>
  <si>
    <t>Peru</t>
  </si>
  <si>
    <t>/global/archives/category/corporates/sk-incheon-petrochem</t>
  </si>
  <si>
    <t>/global/archives/category/corporates/sk-rading-international</t>
  </si>
  <si>
    <t>6월 2주
(6/10~6/16)</t>
  </si>
  <si>
    <t>SK On develops polymer electrolytes for lithium metal batteries</t>
    <phoneticPr fontId="5" type="noConversion"/>
  </si>
  <si>
    <t>http://skinnonews.com/global/archives/18283</t>
    <phoneticPr fontId="5" type="noConversion"/>
  </si>
  <si>
    <t>A rooftop garden? A tennis court? Why are most rooftops in Korea green?</t>
    <phoneticPr fontId="5" type="noConversion"/>
  </si>
  <si>
    <t>http://skinnonews.com/global/archives/18301</t>
    <phoneticPr fontId="5" type="noConversion"/>
  </si>
  <si>
    <t>/global/archives/18283</t>
  </si>
  <si>
    <t>/global/archives/18301</t>
  </si>
  <si>
    <t>/global/archives/tag/malaysia</t>
  </si>
  <si>
    <t>/global/archives/tag/yubase</t>
  </si>
  <si>
    <t>naver</t>
  </si>
  <si>
    <t>6월 3주
(6/17~6/23)</t>
  </si>
  <si>
    <t>SK On signs MOU with ExxonMobil for lithium offtake in U.S.</t>
    <phoneticPr fontId="5" type="noConversion"/>
  </si>
  <si>
    <t>http://skinnonews.com/global/archives/18361</t>
    <phoneticPr fontId="5" type="noConversion"/>
  </si>
  <si>
    <t>[Energy Tidbits] From “Light and Salt” to “Light and Petroleum,” discovering the secrets behind “treasure hunts” through the evolution of drilling techniques</t>
    <phoneticPr fontId="5" type="noConversion"/>
  </si>
  <si>
    <t>http://skinnonews.com/global/archives/18332</t>
    <phoneticPr fontId="5" type="noConversion"/>
  </si>
  <si>
    <t>SK On recognized as “best supplier” by Ferrari</t>
    <phoneticPr fontId="5" type="noConversion"/>
  </si>
  <si>
    <t>http://skinnonews.com/global/archives/18374</t>
    <phoneticPr fontId="5" type="noConversion"/>
  </si>
  <si>
    <t>Egypt</t>
  </si>
  <si>
    <t>/global/archives/18361</t>
  </si>
  <si>
    <t>/global/archives/18374</t>
  </si>
  <si>
    <t>/global/archives/category/corporates/sk-enterm</t>
  </si>
  <si>
    <t>6월 4주
(6/24~6/30)</t>
  </si>
  <si>
    <t>Why the future of transportation in the US remains battery electric (by James Carter)</t>
    <phoneticPr fontId="5" type="noConversion"/>
  </si>
  <si>
    <t>http://skinnonews.com/global/archives/18388</t>
    <phoneticPr fontId="5" type="noConversion"/>
  </si>
  <si>
    <t>World’s first* supply chain established for more sustainable polyester fiber based on CO2-derived material as well as renewable and bio-based materials</t>
    <phoneticPr fontId="5" type="noConversion"/>
  </si>
  <si>
    <t>http://skinnonews.com/global/archives/18421</t>
    <phoneticPr fontId="5" type="noConversion"/>
  </si>
  <si>
    <t>Macao</t>
  </si>
  <si>
    <t>Nigeria</t>
  </si>
  <si>
    <t>/global/archives/18388</t>
  </si>
  <si>
    <t>/global/archives/18421</t>
  </si>
  <si>
    <t>/global/archives/tag/ncm811</t>
  </si>
  <si>
    <t>/global/archives/17022</t>
  </si>
  <si>
    <t>7월 1주
(7/1~7/7)</t>
  </si>
  <si>
    <t>SK Innovation's MSCI ESG rating upgraded to AA, recognized as a global leader</t>
    <phoneticPr fontId="5" type="noConversion"/>
  </si>
  <si>
    <t>http://skinnonews.com/global/archives/18436</t>
    <phoneticPr fontId="5" type="noConversion"/>
  </si>
  <si>
    <t>[Battery Explorer] ② The 4 key components of a secondary battery</t>
    <phoneticPr fontId="5" type="noConversion"/>
  </si>
  <si>
    <t>http://skinnonews.com/global/archives/18445</t>
    <phoneticPr fontId="5" type="noConversion"/>
  </si>
  <si>
    <t>SK Innovation to explore future energy growth strategies at Global Forum in the U.S.</t>
    <phoneticPr fontId="5" type="noConversion"/>
  </si>
  <si>
    <t>http://skinnonews.com/global/archives/18478</t>
    <phoneticPr fontId="5" type="noConversion"/>
  </si>
  <si>
    <t>Qatar</t>
  </si>
  <si>
    <t>/global/archives/18478</t>
  </si>
  <si>
    <t>/global/archives/18445</t>
  </si>
  <si>
    <t>/global/archives/18436</t>
  </si>
  <si>
    <t>/global/archives/16939</t>
  </si>
  <si>
    <t>/global/archives/6658</t>
  </si>
  <si>
    <t>/global/archives/733</t>
  </si>
  <si>
    <t>/global/archives/7775</t>
  </si>
  <si>
    <t>/global/archives/tag/tesla</t>
  </si>
  <si>
    <t>/global/archives/5310</t>
  </si>
  <si>
    <t>/global/archives/tag/sk-innovation-young-ambassador</t>
  </si>
  <si>
    <t>7월 2주
(7/8~7/14)</t>
  </si>
  <si>
    <t>http://skinnonews.com/global/archives/6824</t>
    <phoneticPr fontId="5" type="noConversion"/>
  </si>
  <si>
    <r>
      <t xml:space="preserve">SKGC </t>
    </r>
    <r>
      <rPr>
        <sz val="12"/>
        <rFont val="Microsoft YaHei"/>
        <family val="1"/>
        <charset val="134"/>
      </rPr>
      <t>变更公司名称为</t>
    </r>
    <r>
      <rPr>
        <sz val="12"/>
        <rFont val="맑은 고딕"/>
        <family val="1"/>
        <scheme val="minor"/>
      </rPr>
      <t xml:space="preserve"> SK Geo Centric, 公布</t>
    </r>
    <r>
      <rPr>
        <sz val="12"/>
        <rFont val="Yu Gothic"/>
        <family val="1"/>
        <charset val="128"/>
      </rPr>
      <t>将</t>
    </r>
    <r>
      <rPr>
        <sz val="12"/>
        <rFont val="Microsoft YaHei"/>
        <family val="1"/>
        <charset val="134"/>
      </rPr>
      <t>发展成为“全球最佳废塑料回收利用城市油田企业”的目标</t>
    </r>
    <phoneticPr fontId="5" type="noConversion"/>
  </si>
  <si>
    <t>[Interview] “Growing together with social enterprises through pro bono,” stories shared by SK Innovation CSR manager</t>
    <phoneticPr fontId="5" type="noConversion"/>
  </si>
  <si>
    <t>http://skinnonews.com/global/archives/18500</t>
    <phoneticPr fontId="5" type="noConversion"/>
  </si>
  <si>
    <t>SK Innovation and SK E&amp;S announce merger, forming Asia-Pacific's largest private energy company with assets of KRW 100 trillion</t>
    <phoneticPr fontId="5" type="noConversion"/>
  </si>
  <si>
    <t>http://skinnonews.com/global/archives/18546</t>
    <phoneticPr fontId="5" type="noConversion"/>
  </si>
  <si>
    <t>Bosnia &amp; Herzegovina</t>
  </si>
  <si>
    <t>Uganda</t>
  </si>
  <si>
    <t>/global/archives/18546</t>
  </si>
  <si>
    <t>/global/archives/18500</t>
  </si>
  <si>
    <t>/global/archives/tag/skti</t>
  </si>
  <si>
    <t>/global/archives/9682</t>
  </si>
  <si>
    <t>/global/archives/tag/ioniq-5</t>
  </si>
  <si>
    <t>/global/archives/tag/sk-tank-terminal</t>
  </si>
  <si>
    <t>/global/archives/tag/spinoff</t>
  </si>
  <si>
    <t>7월 3주
(7/15~7/21)</t>
  </si>
  <si>
    <t>“Faster, Higher, Stronger!” - Discover the secrets of high-tech sports gear in Paris!</t>
    <phoneticPr fontId="5" type="noConversion"/>
  </si>
  <si>
    <t>http://skinnonews.com/global/archives/18571</t>
    <phoneticPr fontId="5" type="noConversion"/>
  </si>
  <si>
    <t>Romania</t>
  </si>
  <si>
    <t>Sri Lanka</t>
  </si>
  <si>
    <t>7월 4주
(7/22~7/28)</t>
  </si>
  <si>
    <t>[SK Innovation’s Q2 2024 Financial Results] Recording revenue of KRW 18.8 trillion and operating loss of KRW 45.8 billion</t>
    <phoneticPr fontId="5" type="noConversion"/>
  </si>
  <si>
    <t>http://skinnonews.com/global/archives/18608</t>
    <phoneticPr fontId="5" type="noConversion"/>
  </si>
  <si>
    <t>Myanmar (Burma)</t>
  </si>
  <si>
    <t>/global/archives/18608</t>
  </si>
  <si>
    <t>/global/archives/14065</t>
  </si>
  <si>
    <t>/global/archives/16925</t>
  </si>
  <si>
    <t>/global/archives/17893</t>
  </si>
  <si>
    <t>/global/archives/8327</t>
  </si>
  <si>
    <t>/global/archives/tag/libs</t>
  </si>
  <si>
    <t>/global/archives/tag/plogging</t>
  </si>
  <si>
    <t>/global/archives/tag/skbh</t>
  </si>
  <si>
    <t>/global/archives/tag/skgc</t>
  </si>
  <si>
    <t>/global/archives/tag/sk瀯쇔릦?뽩?訝딀돈</t>
  </si>
  <si>
    <t>/global/archives/tag/social-enterprises</t>
  </si>
  <si>
    <t>/global/archives/tag/sports</t>
  </si>
  <si>
    <t>/global/archives/tag/sports-event</t>
  </si>
  <si>
    <t>/global/archives/tag/sports-gear</t>
  </si>
  <si>
    <t>/global/archives/tag/steam-purge</t>
  </si>
  <si>
    <t>/global/archives/tag/supply-chain</t>
  </si>
  <si>
    <t>/global/archives/tag/urethane</t>
  </si>
  <si>
    <t>/global/archives/tag/weixing-chemical</t>
  </si>
  <si>
    <t>chatgpt.com</t>
  </si>
  <si>
    <t>8월 1주
(7/29~8/4)</t>
  </si>
  <si>
    <t>[Daily Drop] Umbrellas: The petrochemical marvels that shield you from both rain and sun</t>
    <phoneticPr fontId="5" type="noConversion"/>
  </si>
  <si>
    <t>http://skinnonews.com/global/archives/18623</t>
    <phoneticPr fontId="5" type="noConversion"/>
  </si>
  <si>
    <t>Unveil the wonders of starry summer nights with a telescope</t>
    <phoneticPr fontId="5" type="noConversion"/>
  </si>
  <si>
    <t>http://skinnonews.com/global/archives/18639</t>
    <phoneticPr fontId="5" type="noConversion"/>
  </si>
  <si>
    <t>SK Earthon secures carbon storage exploration rights in Australia, boosting resource development and clean energy</t>
    <phoneticPr fontId="5" type="noConversion"/>
  </si>
  <si>
    <t>http://skinnonews.com/global/archives/18659</t>
    <phoneticPr fontId="5" type="noConversion"/>
  </si>
  <si>
    <t>SK Geo Centric establishes strategic partnership in Sustainable Packaging Materials value chain</t>
    <phoneticPr fontId="5" type="noConversion"/>
  </si>
  <si>
    <t>http://skinnonews.com/global/archives/18690</t>
    <phoneticPr fontId="5" type="noConversion"/>
  </si>
  <si>
    <t>Argentina</t>
  </si>
  <si>
    <t>Colombia</t>
  </si>
  <si>
    <t>/global/archives/18659</t>
  </si>
  <si>
    <t>/global/archives/18690</t>
  </si>
  <si>
    <t>/global/archives/18639</t>
  </si>
  <si>
    <t>/global/archives/15964</t>
  </si>
  <si>
    <t>/global/archives/6734</t>
  </si>
  <si>
    <t>/global/archives/tag/skipc</t>
  </si>
  <si>
    <t>/global/archives/4360</t>
  </si>
  <si>
    <t>/global/archives/tag/poe</t>
  </si>
  <si>
    <t>/global/archives/tag/ncm</t>
  </si>
  <si>
    <t>/global/archives/tag/petronas</t>
  </si>
  <si>
    <t>/global/archives/tag/sk-incheon-petrochem</t>
  </si>
  <si>
    <t>/global/archives/tag/sken</t>
  </si>
  <si>
    <t>/global/archives/tag/sustainable-packaging-materials</t>
  </si>
  <si>
    <t>8월 2주
(8/5~8/11)</t>
  </si>
  <si>
    <t>Leading global proxy advisory agencies back the merger of SK Innovation and SK E&amp;S</t>
    <phoneticPr fontId="5" type="noConversion"/>
  </si>
  <si>
    <t>http://skinnonews.com/global/archives/18743</t>
    <phoneticPr fontId="5" type="noConversion"/>
  </si>
  <si>
    <t>[Daily Drop] Suitcases: Your reliable travel companions packed with petrochemicals</t>
    <phoneticPr fontId="5" type="noConversion"/>
  </si>
  <si>
    <t>http://skinnonews.com/global/archives/18695</t>
    <phoneticPr fontId="5" type="noConversion"/>
  </si>
  <si>
    <t>Jordan</t>
  </si>
  <si>
    <t>/global/archives/18743</t>
  </si>
  <si>
    <t>/global/archives/17446</t>
  </si>
  <si>
    <t>/global/archives/17386</t>
  </si>
  <si>
    <t>/global/archives/tag/ford</t>
  </si>
  <si>
    <t>/global/archives/tag/op</t>
  </si>
  <si>
    <t>/global/archives/tag/sk-global-chemical</t>
  </si>
  <si>
    <t>8월 3주
(8/12~8/18)</t>
  </si>
  <si>
    <t>[Energy Tidbits] How kerosene that once illuminated the night now powers giant airplanes</t>
    <phoneticPr fontId="5" type="noConversion"/>
  </si>
  <si>
    <t>http://skinnonews.com/global/archives/18708</t>
    <phoneticPr fontId="5" type="noConversion"/>
  </si>
  <si>
    <t>SK Innovation enhances shareholder communication ahead of merger with SK E&amp;S</t>
    <phoneticPr fontId="5" type="noConversion"/>
  </si>
  <si>
    <t>http://skinnonews.com/global/archives/18753</t>
    <phoneticPr fontId="5" type="noConversion"/>
  </si>
  <si>
    <t>Kuwait</t>
  </si>
  <si>
    <t>Brunei</t>
  </si>
  <si>
    <t>South Africa</t>
  </si>
  <si>
    <t>/global/archives/18753</t>
  </si>
  <si>
    <t>/global/archives/8350</t>
  </si>
  <si>
    <t>/global/archives/11037</t>
  </si>
  <si>
    <t>/global/archives/tag/energy-super-station</t>
  </si>
  <si>
    <t>/global/archives/tag/ess</t>
  </si>
  <si>
    <t>/global/archives/tag/interbattery-2024</t>
  </si>
  <si>
    <t>8월 4주
(8/19~8/25)</t>
  </si>
  <si>
    <t>SK Innovation and SK E&amp;S merger approved with resounding support, launching Asia-Pacific's largest private energy firm at KRW 100 trillion</t>
    <phoneticPr fontId="5" type="noConversion"/>
  </si>
  <si>
    <t>http://skinnonews.com/global/archives/18770</t>
    <phoneticPr fontId="5" type="noConversion"/>
  </si>
  <si>
    <t>"Safety first!" - Meet SK Enterm Maritime Safety Officers, the heroes of port safety</t>
    <phoneticPr fontId="5" type="noConversion"/>
  </si>
  <si>
    <t>http://skinnonews.com/global/archives/18783</t>
    <phoneticPr fontId="5" type="noConversion"/>
  </si>
  <si>
    <t>Chile</t>
  </si>
  <si>
    <t>Greece</t>
  </si>
  <si>
    <t>Yemen</t>
  </si>
  <si>
    <t>Nepal</t>
  </si>
  <si>
    <t>Somalia</t>
  </si>
  <si>
    <t>/global/archives/18770</t>
  </si>
  <si>
    <t>/global/archives/18783</t>
  </si>
  <si>
    <t>/global/archives/2448</t>
  </si>
  <si>
    <t>/global/archives/tag/bayu-undan-ccs-project</t>
  </si>
  <si>
    <t>/global/archives/253</t>
  </si>
  <si>
    <t>/global/archives/tag/blueovalsk</t>
  </si>
  <si>
    <t>8월 5주
(8/26~9/1)</t>
  </si>
  <si>
    <t>Yellowed phone cases and faded chairs, are they really on us?</t>
    <phoneticPr fontId="5" type="noConversion"/>
  </si>
  <si>
    <t>http://skinnonews.com/global/archives/18989</t>
    <phoneticPr fontId="5" type="noConversion"/>
  </si>
  <si>
    <r>
      <t>Shifts and shutters: How Łukasz Grudzie</t>
    </r>
    <r>
      <rPr>
        <sz val="12"/>
        <rFont val="Segoe UI"/>
        <family val="1"/>
        <charset val="238"/>
      </rPr>
      <t>ń</t>
    </r>
    <r>
      <rPr>
        <sz val="12"/>
        <rFont val="맑은 고딕"/>
        <family val="1"/>
        <scheme val="minor"/>
      </rPr>
      <t xml:space="preserve"> balances work at SKBMP with his love for dog photography</t>
    </r>
    <phoneticPr fontId="5" type="noConversion"/>
  </si>
  <si>
    <t>http://skinnonews.com/global/archives/19014</t>
    <phoneticPr fontId="5" type="noConversion"/>
  </si>
  <si>
    <t>Oman</t>
  </si>
  <si>
    <t>Slovakia</t>
  </si>
  <si>
    <t>/global/archives/18989</t>
  </si>
  <si>
    <t>/global/legal-notices</t>
  </si>
  <si>
    <t>/global/archives/tag/2024-q2</t>
  </si>
  <si>
    <t>/global/archives/17460</t>
  </si>
  <si>
    <t>/global/archives/19045</t>
  </si>
  <si>
    <t>/global/archives/6377</t>
  </si>
  <si>
    <t>/global/archives/10897</t>
  </si>
  <si>
    <t>/global/archives/1960</t>
  </si>
  <si>
    <t>/global/archives/15638</t>
  </si>
  <si>
    <t>/global/archives/tag/gs-energy</t>
  </si>
  <si>
    <t>/global/archives/11058</t>
  </si>
  <si>
    <t>/global/archives/12091</t>
  </si>
  <si>
    <t>/global/archives/17144</t>
  </si>
  <si>
    <t>/global/archives/3304</t>
  </si>
  <si>
    <t>/global/archives/449</t>
  </si>
  <si>
    <t>/global/archives/5205</t>
  </si>
  <si>
    <t>/global/archives/5994</t>
  </si>
  <si>
    <t>/global/archives/631</t>
  </si>
  <si>
    <t>/global/archives/7574</t>
  </si>
  <si>
    <t>/global/archives/831</t>
  </si>
  <si>
    <t>/global/archives/8972</t>
  </si>
  <si>
    <t>/global/archives/tag/2022-esg-report</t>
  </si>
  <si>
    <t>/global/archives/tag/extraordinary-general-meeting</t>
  </si>
  <si>
    <t>smart tv</t>
  </si>
  <si>
    <t>lnkd.in</t>
  </si>
  <si>
    <t>edgeservices.bing.com</t>
  </si>
  <si>
    <t>fahnd.com</t>
  </si>
  <si>
    <t>9월 1주
(9/2~9/8)</t>
  </si>
  <si>
    <t>SK Earthon secures operatorship of Ketapu Cluster off the coast of Sarawak, Malaysia, expanding operations in Southeast Asia</t>
    <phoneticPr fontId="5" type="noConversion"/>
  </si>
  <si>
    <t>http://skinnonews.com/global/archives/19045</t>
    <phoneticPr fontId="5" type="noConversion"/>
  </si>
  <si>
    <t>SK Energy to start sustainable aviation fuel (SAF) commercial production</t>
    <phoneticPr fontId="5" type="noConversion"/>
  </si>
  <si>
    <t>http://skinnonews.com/global/archives/19078</t>
    <phoneticPr fontId="5" type="noConversion"/>
  </si>
  <si>
    <t>Cambodia</t>
  </si>
  <si>
    <t>Denmark</t>
  </si>
  <si>
    <t>Liberia</t>
  </si>
  <si>
    <t>Lebanon</t>
  </si>
  <si>
    <t>Namibia</t>
  </si>
  <si>
    <t>Algeria</t>
  </si>
  <si>
    <t>Azerbaijan</t>
  </si>
  <si>
    <t>Barbados</t>
  </si>
  <si>
    <t>Belarus</t>
  </si>
  <si>
    <t>Kenya</t>
  </si>
  <si>
    <t>Tanzania</t>
  </si>
  <si>
    <t>/pagead/aclk</t>
  </si>
  <si>
    <t>/global/archives/19078</t>
  </si>
  <si>
    <t>/global/archives/tag/ketapu-cluster</t>
  </si>
  <si>
    <t>/global/archives/tag/1-4-butanediol</t>
  </si>
  <si>
    <t>/global/archives/tag/ep-business</t>
  </si>
  <si>
    <t>/global/archives/tag/g-15-ap-block</t>
  </si>
  <si>
    <t>/global/archives/9837</t>
  </si>
  <si>
    <t>/global/archives/4482</t>
  </si>
  <si>
    <t>/global/archives/tag/sarawak</t>
  </si>
  <si>
    <t>/global/archives/10977</t>
  </si>
  <si>
    <t>/global/archives/13804</t>
  </si>
  <si>
    <t>/global/archives/7112</t>
  </si>
  <si>
    <t>/global/archives/9213</t>
  </si>
  <si>
    <t>/global/archives/category/social-value/csr-program</t>
  </si>
  <si>
    <t>/global/archives/tag/battery</t>
  </si>
  <si>
    <t>/global/archives/tag/co-processing</t>
  </si>
  <si>
    <t>/global/archives/tag/green-innovation</t>
  </si>
  <si>
    <t>/global/archives/tag/saf</t>
  </si>
  <si>
    <t>/global/archives/11010</t>
  </si>
  <si>
    <t>/global/archives/13669</t>
  </si>
  <si>
    <t>/global/archives/14219</t>
  </si>
  <si>
    <t>/global/archives/15409</t>
  </si>
  <si>
    <t>/global/archives/15760</t>
  </si>
  <si>
    <t>/global/archives/16005</t>
  </si>
  <si>
    <t>/global/archives/17047/4-sk?대끂踰좎씠??ces2024_sk?먮뜑?쒕뱶_sk-wonderland_?먰??ㅽ떛?꾩씪?쒕뱶_ai-??2</t>
  </si>
  <si>
    <t>/global/archives/255</t>
  </si>
  <si>
    <t>/global/archives/4585</t>
  </si>
  <si>
    <t>/global/archives/5247</t>
  </si>
  <si>
    <t>/global/archives/5339</t>
  </si>
  <si>
    <t>/global/archives/5651</t>
  </si>
  <si>
    <t>/global/archives/5721</t>
  </si>
  <si>
    <t>/global/archives/5981</t>
  </si>
  <si>
    <t>/global/archives/6014</t>
  </si>
  <si>
    <t>/global/archives/6619</t>
  </si>
  <si>
    <t>/global/archives/7262</t>
  </si>
  <si>
    <t>/global/archives/7848</t>
  </si>
  <si>
    <t>/global/archives/8829</t>
  </si>
  <si>
    <t>/global/archives/9191</t>
  </si>
  <si>
    <t>/global/archives/9299</t>
  </si>
  <si>
    <t>/global/archives/9715</t>
  </si>
  <si>
    <t>/global/archives/9797</t>
  </si>
  <si>
    <t>/global/archives/9877</t>
  </si>
  <si>
    <t>/global/archives/9908</t>
  </si>
  <si>
    <t>/global/archives/9978</t>
  </si>
  <si>
    <t>/global/archives/tag/2024</t>
  </si>
  <si>
    <t>/global/archives/tag/advanced-sf-battery</t>
  </si>
  <si>
    <t>/global/archives/tag/all-solid-state-battery</t>
  </si>
  <si>
    <t>/global/archives/tag/art</t>
  </si>
  <si>
    <t>/global/archives/tag/australia</t>
  </si>
  <si>
    <t>/global/archives/tag/batteries</t>
  </si>
  <si>
    <t>/global/archives/tag/bmw</t>
  </si>
  <si>
    <t>/global/archives/tag/c3VzdGFpbm</t>
  </si>
  <si>
    <t>/global/archives/tag/canada</t>
  </si>
  <si>
    <t>/global/archives/tag/daejeon</t>
  </si>
  <si>
    <t>/global/archives/tag/digital-transformation</t>
  </si>
  <si>
    <t>/global/archives/tag/dubai</t>
  </si>
  <si>
    <t>/global/archives/tag/energy-company</t>
  </si>
  <si>
    <t>/global/archives/tag/evs</t>
  </si>
  <si>
    <t>/global/archives/tag/f-150-lightning</t>
  </si>
  <si>
    <t>/global/archives/tag/flexible-display</t>
  </si>
  <si>
    <t>/global/archives/tag/group-iii-base-oil</t>
  </si>
  <si>
    <t>/global/archives/tag/life-cycle-assessment</t>
  </si>
  <si>
    <t>/global/archives/tag/myanmart</t>
  </si>
  <si>
    <t>/global/archives/tag/pat-wilson</t>
  </si>
  <si>
    <t>/global/archives/tag/pct</t>
  </si>
  <si>
    <t>/global/archives/tag/project</t>
  </si>
  <si>
    <t>/global/archives/tag/rhee-jang-weon</t>
  </si>
  <si>
    <t>/global/archives/tag/seosan-plant</t>
  </si>
  <si>
    <t>/global/archives/tag/silesia</t>
  </si>
  <si>
    <t>/global/archives/tag/sk-inside</t>
  </si>
  <si>
    <t>/global/archives/tag/sk-lubricants</t>
  </si>
  <si>
    <t>/global/archives/tag/skea</t>
  </si>
  <si>
    <t>/global/archives/tag/skhb</t>
  </si>
  <si>
    <t>/global/archives/tag/star</t>
  </si>
  <si>
    <t>/global/archives/tag/z-folding</t>
  </si>
  <si>
    <t>googleadservices.com</t>
  </si>
  <si>
    <t>safe.menlosecurity.com</t>
  </si>
  <si>
    <t>skmagic.hanbiro.net</t>
  </si>
  <si>
    <t>greenproduction.co.jp</t>
  </si>
  <si>
    <t>link.naver.com</t>
  </si>
  <si>
    <t>www4.bing.com</t>
  </si>
  <si>
    <t>kimi.moonshot.cn</t>
  </si>
  <si>
    <t>in.marketscreener.com</t>
  </si>
  <si>
    <t>m.facebook.com</t>
  </si>
  <si>
    <t>safinvestor.com</t>
  </si>
  <si>
    <t>naver.com</t>
  </si>
  <si>
    <t>evaluateenergy.com</t>
  </si>
  <si>
    <t>9월 2주
(9/9~9/15)</t>
  </si>
  <si>
    <t>SK Enmove earns Gold rating in prestigious EcoVadis ESG assessment</t>
  </si>
  <si>
    <t>SK Enmove earns Gold rating in prestigious EcoVadis ESG assessment</t>
    <phoneticPr fontId="5" type="noConversion"/>
  </si>
  <si>
    <t>http://skinnonews.com/global/archives/19095</t>
    <phoneticPr fontId="5" type="noConversion"/>
  </si>
  <si>
    <t>Iceland</t>
  </si>
  <si>
    <t>Ghana</t>
  </si>
  <si>
    <t>Iran</t>
  </si>
  <si>
    <t>Jamaica</t>
  </si>
  <si>
    <t>Bangladesh</t>
  </si>
  <si>
    <t>Kyrgyzstan</t>
  </si>
  <si>
    <t>Timor-Leste</t>
  </si>
  <si>
    <t>Croatia</t>
  </si>
  <si>
    <t>Georgia</t>
  </si>
  <si>
    <t>Kazakhstan</t>
  </si>
  <si>
    <t>Laos</t>
  </si>
  <si>
    <t>Lithuania</t>
  </si>
  <si>
    <t>New Zealand</t>
  </si>
  <si>
    <t>Paraguay</t>
  </si>
  <si>
    <t>/global/archives/19095</t>
  </si>
  <si>
    <t>/global/archives/tag/sinopec-sk-wuhan-petrochemical</t>
  </si>
  <si>
    <t>/global/archives/564</t>
  </si>
  <si>
    <t>/global/archives/tag/arc</t>
  </si>
  <si>
    <t>/global/archives/6090</t>
  </si>
  <si>
    <t>/global/archives/tag/cho-kyung-mok</t>
  </si>
  <si>
    <t>/global/archives/tag/snb-capital</t>
  </si>
  <si>
    <t>/global/archives/15007/1969-媛쒖뾽??援?궡-理쒖큹-?꾨???二쇱쑀???쒓탳??泥?린?二쇱쑀</t>
  </si>
  <si>
    <t>/global/archives/16952</t>
  </si>
  <si>
    <t>/global/archives/17978</t>
  </si>
  <si>
    <t>/global/archives/3197</t>
  </si>
  <si>
    <t>/global/archives/5016</t>
  </si>
  <si>
    <t>/global/archives/542</t>
  </si>
  <si>
    <t>/global/archives/tag/carbon-storage</t>
  </si>
  <si>
    <t>/global/archives/tag/choi-yun-seok</t>
  </si>
  <si>
    <t>/global/archives/tag/global-battery-alliance</t>
  </si>
  <si>
    <t>/global/archives/tag/kolon</t>
  </si>
  <si>
    <t>/global/archives/tag/s-pack</t>
  </si>
  <si>
    <t>/global/archives/tag/skearthon</t>
  </si>
  <si>
    <t>/global/archives/10148</t>
  </si>
  <si>
    <t>/global/archives/10322</t>
  </si>
  <si>
    <t>/global/archives/11125</t>
  </si>
  <si>
    <t>/global/archives/11429</t>
  </si>
  <si>
    <t>/global/archives/12373</t>
  </si>
  <si>
    <t>/global/archives/12878</t>
  </si>
  <si>
    <t>/global/archives/12968</t>
  </si>
  <si>
    <t>/global/archives/12982</t>
  </si>
  <si>
    <t>/global/archives/13256</t>
  </si>
  <si>
    <t>/global/archives/16980</t>
  </si>
  <si>
    <t>/global/archives/17010</t>
  </si>
  <si>
    <t>/global/archives/17047/4-sk?대끂踰좎씠??ces2024_sk?먮뜑?쒕뱶_sk-wonderland_?먰??ㅽ떛?꾩씪?쒕뱶_5</t>
  </si>
  <si>
    <t>/global/archives/18208/6-skeo-malaysia-plogging-on-28-may-sk?댁뒪??留먮젅?댁떆??1</t>
  </si>
  <si>
    <t>/global/archives/18283" /t "_blank</t>
  </si>
  <si>
    <t>/global/archives/2212</t>
  </si>
  <si>
    <t>/global/archives/2557</t>
  </si>
  <si>
    <t>/global/archives/349</t>
  </si>
  <si>
    <t>/global/archives/4110</t>
  </si>
  <si>
    <t>/global/archives/5609</t>
  </si>
  <si>
    <t>/global/archives/6119</t>
  </si>
  <si>
    <t>/global/archives/7031</t>
  </si>
  <si>
    <t>/global/archives/7784</t>
  </si>
  <si>
    <t>/global/archives/9951</t>
  </si>
  <si>
    <t>/global/archives/category/corporate/sk-enterm</t>
  </si>
  <si>
    <t>/global/archives/tag/2020鸚㏝윪麗묈쎖??퓷?낁즳溫뷴씃</t>
  </si>
  <si>
    <t>/global/archives/tag/2023-q2</t>
  </si>
  <si>
    <t>/global/archives/tag/ankara</t>
  </si>
  <si>
    <t>/global/archives/tag/aramid</t>
  </si>
  <si>
    <t>/global/archives/tag/battery-precursor</t>
  </si>
  <si>
    <t>/global/archives/tag/bev</t>
  </si>
  <si>
    <t>/global/archives/tag/cam</t>
  </si>
  <si>
    <t>/global/archives/tag/changzhou</t>
  </si>
  <si>
    <t>/global/archives/tag/decarbonization</t>
  </si>
  <si>
    <t>/global/archives/tag/dell-technologies</t>
  </si>
  <si>
    <t>/global/archives/tag/doosan</t>
  </si>
  <si>
    <t>/global/archives/tag/esg</t>
  </si>
  <si>
    <t>/global/archives/tag/india</t>
  </si>
  <si>
    <t>/global/archives/tag/ionomer</t>
  </si>
  <si>
    <t>/global/archives/tag/iscc</t>
  </si>
  <si>
    <t>/global/archives/tag/ivancsa</t>
  </si>
  <si>
    <t>/global/archives/tag/liquid-cooling</t>
  </si>
  <si>
    <t>/global/archives/tag/malayisia</t>
  </si>
  <si>
    <t>/global/archives/tag/morgan-stanley-capital-international</t>
  </si>
  <si>
    <t>/global/archives/tag/northvolt</t>
  </si>
  <si>
    <t>/global/archives/tag/oil-block</t>
  </si>
  <si>
    <t>/global/archives/tag/packaging-forum</t>
  </si>
  <si>
    <t>/global/archives/tag/pbat</t>
  </si>
  <si>
    <t>/global/archives/tag/russia</t>
  </si>
  <si>
    <t>/global/archives/tag/sk-battery-hungary</t>
  </si>
  <si>
    <t>/global/archives/tag/sk-earthon-kuala-lumpur</t>
  </si>
  <si>
    <t>/global/archives/tag/sk-hi-tech-battery-materials-poland</t>
  </si>
  <si>
    <t>/global/archives/tag/sk-liquor-store</t>
  </si>
  <si>
    <t>/global/archives/tag/sk-supex-council</t>
  </si>
  <si>
    <t>/global/archives/tag/sk-ulsan-complex</t>
  </si>
  <si>
    <t>/global/archives/tag/skbmc</t>
  </si>
  <si>
    <t>/global/archives/tag/sklc</t>
  </si>
  <si>
    <t>/global/archives/tag/smart-plant-solutions</t>
  </si>
  <si>
    <t>/global/archives/tag/sungeel-hitech</t>
  </si>
  <si>
    <t>/global/archives/tag/sustainability</t>
  </si>
  <si>
    <t>/global/archives/tag/vietnamese-mekong-delta</t>
  </si>
  <si>
    <t>/global/archives/18208/6-skeo-malaysia-plogging-on-28-may-sk?댁뒪??留먮젅?댁떆??mobile</t>
  </si>
  <si>
    <t>chn.skearthon.com</t>
  </si>
  <si>
    <t>eng.skglobalchemical.com</t>
  </si>
  <si>
    <t>apps.admob.com</t>
  </si>
  <si>
    <t>ems-urlprotect.trendmicro.com</t>
  </si>
  <si>
    <t>skincheonpetrochem.com</t>
  </si>
  <si>
    <t>aijourn.com</t>
  </si>
  <si>
    <t>lelezard.com</t>
  </si>
  <si>
    <t>exmail.qq.com</t>
  </si>
  <si>
    <t>startsiden</t>
  </si>
  <si>
    <t>/global/archives/18208/6-skeo-malaysia-plogging-on-28-may-sk?댁뒪??留먮젅?댁떆??google</t>
  </si>
  <si>
    <t>pushevs.com</t>
  </si>
  <si>
    <t>marquee.gs.com</t>
  </si>
  <si>
    <t>observatorioplastico.com</t>
  </si>
  <si>
    <t>fkoil.dn-cloud.com</t>
  </si>
  <si>
    <t>uk.search.yahoo.com</t>
  </si>
  <si>
    <t>copilot.microsoft.com</t>
  </si>
  <si>
    <t>/global/archives/18208/6-skeo-malaysia-plogging-on-28-may-sk?댁뒪??留먮젅?댁떆??Malaysia</t>
  </si>
  <si>
    <t>9월 3주
(9/16~9/22)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</si>
</sst>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0_);[Red]\(#,##0\)"/>
    <numFmt numFmtId="177" formatCode="_-* #,##0_-;\-* #,##0_-;_-* &quot;-&quot;_-;_-@"/>
    <numFmt numFmtId="178" formatCode="#,##0_ "/>
    <numFmt numFmtId="179" formatCode="mm&quot;월&quot;\w\w&quot;주&quot;"/>
    <numFmt numFmtId="180" formatCode="m&quot;/&quot;d;@"/>
    <numFmt numFmtId="181" formatCode="yy&quot;/&quot;m&quot;/&quot;d;@"/>
    <numFmt numFmtId="182" formatCode="mm&quot;월&quot;\ dd&quot;일&quot;"/>
    <numFmt numFmtId="183" formatCode="yy\/m\/d"/>
    <numFmt numFmtId="184" formatCode="[Blue]\▲#,###;[Red]\▼#,###;\-"/>
    <numFmt numFmtId="185" formatCode="0.0%"/>
  </numFmts>
  <fonts count="100">
    <font>
      <sz val="12"/>
      <name val="맑은 고딕"/>
      <family val="1"/>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1"/>
      <charset val="129"/>
      <scheme val="minor"/>
    </font>
    <font>
      <sz val="10"/>
      <name val="나눔고딕"/>
      <family val="3"/>
      <charset val="129"/>
    </font>
    <font>
      <b/>
      <sz val="11"/>
      <color theme="1"/>
      <name val="맑은 고딕"/>
      <family val="3"/>
      <charset val="129"/>
      <scheme val="minor"/>
    </font>
    <font>
      <b/>
      <sz val="11"/>
      <color theme="1"/>
      <name val="맑은 고딕"/>
      <family val="3"/>
      <charset val="129"/>
    </font>
    <font>
      <sz val="8"/>
      <name val="맑은 고딕"/>
      <family val="2"/>
      <charset val="129"/>
      <scheme val="minor"/>
    </font>
    <font>
      <sz val="10"/>
      <color rgb="FF404040"/>
      <name val="나눔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8"/>
      <color rgb="FFFFFFFF"/>
      <name val="나눔고딕"/>
      <family val="3"/>
      <charset val="129"/>
    </font>
    <font>
      <sz val="8"/>
      <color rgb="FF000000"/>
      <name val="나눔고딕"/>
      <family val="3"/>
      <charset val="129"/>
    </font>
    <font>
      <b/>
      <sz val="11"/>
      <color theme="0"/>
      <name val="Malgun Gothic"/>
      <family val="3"/>
      <charset val="129"/>
    </font>
    <font>
      <sz val="11"/>
      <color rgb="FFFF0000"/>
      <name val="맑은 고딕"/>
      <family val="3"/>
      <charset val="129"/>
      <scheme val="minor"/>
    </font>
    <font>
      <sz val="11"/>
      <name val="맑은 고딕"/>
      <family val="3"/>
      <charset val="129"/>
      <scheme val="minor"/>
    </font>
    <font>
      <sz val="11"/>
      <color theme="1"/>
      <name val="맑은 고딕"/>
      <family val="3"/>
      <charset val="129"/>
      <scheme val="minor"/>
    </font>
    <font>
      <sz val="12"/>
      <color theme="0"/>
      <name val="맑은 고딕"/>
      <family val="1"/>
      <scheme val="minor"/>
    </font>
    <font>
      <sz val="12"/>
      <color theme="0"/>
      <name val="Consolas"/>
      <family val="3"/>
    </font>
    <font>
      <b/>
      <sz val="11"/>
      <color theme="0"/>
      <name val="Noto Sans KR"/>
      <family val="2"/>
    </font>
    <font>
      <sz val="12"/>
      <name val="맑은 고딕"/>
      <family val="3"/>
      <charset val="129"/>
      <scheme val="minor"/>
    </font>
    <font>
      <sz val="11"/>
      <name val="맑은 고딕"/>
      <family val="1"/>
      <scheme val="minor"/>
    </font>
    <font>
      <sz val="11"/>
      <color theme="0"/>
      <name val="맑은 고딕"/>
      <family val="3"/>
      <charset val="129"/>
      <scheme val="minor"/>
    </font>
    <font>
      <b/>
      <sz val="18"/>
      <color theme="3"/>
      <name val="맑은 고딕"/>
      <family val="2"/>
      <charset val="129"/>
      <scheme val="major"/>
    </font>
    <font>
      <sz val="10"/>
      <color theme="1"/>
      <name val="맑은 고딕"/>
      <family val="3"/>
      <charset val="129"/>
      <scheme val="minor"/>
    </font>
    <font>
      <b/>
      <sz val="11"/>
      <color theme="0"/>
      <name val="맑은 고딕"/>
      <family val="3"/>
      <charset val="129"/>
      <scheme val="minor"/>
    </font>
    <font>
      <sz val="11"/>
      <color indexed="8"/>
      <name val="맑은 고딕"/>
      <family val="3"/>
      <charset val="129"/>
    </font>
    <font>
      <sz val="10"/>
      <name val="Arial"/>
      <family val="2"/>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b/>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u/>
      <sz val="11"/>
      <color theme="10"/>
      <name val="맑은 고딕"/>
      <family val="3"/>
      <charset val="129"/>
    </font>
    <font>
      <sz val="10"/>
      <color theme="0"/>
      <name val="맑은 고딕"/>
      <family val="3"/>
      <charset val="129"/>
      <scheme val="minor"/>
    </font>
    <font>
      <sz val="10"/>
      <color rgb="FFFF0000"/>
      <name val="맑은 고딕"/>
      <family val="3"/>
      <charset val="129"/>
      <scheme val="minor"/>
    </font>
    <font>
      <b/>
      <sz val="10"/>
      <color rgb="FFFA7D00"/>
      <name val="맑은 고딕"/>
      <family val="3"/>
      <charset val="129"/>
      <scheme val="minor"/>
    </font>
    <font>
      <sz val="10"/>
      <color rgb="FF9C0006"/>
      <name val="맑은 고딕"/>
      <family val="3"/>
      <charset val="129"/>
      <scheme val="minor"/>
    </font>
    <font>
      <sz val="10"/>
      <color rgb="FF9C6500"/>
      <name val="맑은 고딕"/>
      <family val="3"/>
      <charset val="129"/>
      <scheme val="minor"/>
    </font>
    <font>
      <i/>
      <sz val="10"/>
      <color rgb="FF7F7F7F"/>
      <name val="맑은 고딕"/>
      <family val="3"/>
      <charset val="129"/>
      <scheme val="minor"/>
    </font>
    <font>
      <b/>
      <sz val="10"/>
      <color theme="0"/>
      <name val="맑은 고딕"/>
      <family val="3"/>
      <charset val="129"/>
      <scheme val="minor"/>
    </font>
    <font>
      <sz val="10"/>
      <color rgb="FFFA7D00"/>
      <name val="맑은 고딕"/>
      <family val="3"/>
      <charset val="129"/>
      <scheme val="minor"/>
    </font>
    <font>
      <b/>
      <sz val="10"/>
      <color theme="1"/>
      <name val="맑은 고딕"/>
      <family val="3"/>
      <charset val="129"/>
      <scheme val="minor"/>
    </font>
    <font>
      <sz val="10"/>
      <color rgb="FF3F3F76"/>
      <name val="맑은 고딕"/>
      <family val="3"/>
      <charset val="129"/>
      <scheme val="minor"/>
    </font>
    <font>
      <sz val="10"/>
      <color rgb="FF006100"/>
      <name val="맑은 고딕"/>
      <family val="3"/>
      <charset val="129"/>
      <scheme val="minor"/>
    </font>
    <font>
      <b/>
      <sz val="10"/>
      <color rgb="FF3F3F3F"/>
      <name val="맑은 고딕"/>
      <family val="3"/>
      <charset val="129"/>
      <scheme val="minor"/>
    </font>
    <font>
      <u/>
      <sz val="11"/>
      <color theme="10"/>
      <name val="맑은 고딕"/>
      <family val="2"/>
      <charset val="129"/>
      <scheme val="minor"/>
    </font>
    <font>
      <sz val="11"/>
      <color indexed="9"/>
      <name val="맑은 고딕"/>
      <family val="3"/>
      <charset val="129"/>
    </font>
    <font>
      <u/>
      <sz val="11"/>
      <color theme="10"/>
      <name val="맑은 고딕"/>
      <family val="3"/>
      <charset val="129"/>
      <scheme val="minor"/>
    </font>
    <font>
      <u/>
      <sz val="11"/>
      <color indexed="12"/>
      <name val="맑은 고딕"/>
      <family val="3"/>
      <charset val="129"/>
    </font>
    <font>
      <b/>
      <sz val="11"/>
      <name val="나눔고딕"/>
      <family val="3"/>
      <charset val="129"/>
    </font>
    <font>
      <sz val="11"/>
      <name val="나눔고딕"/>
      <family val="3"/>
      <charset val="129"/>
    </font>
    <font>
      <sz val="11"/>
      <color theme="0"/>
      <name val="나눔고딕"/>
      <family val="3"/>
      <charset val="129"/>
    </font>
    <font>
      <b/>
      <sz val="11"/>
      <color rgb="FFFFFFFF"/>
      <name val="나눔고딕"/>
      <family val="3"/>
      <charset val="129"/>
    </font>
    <font>
      <sz val="11"/>
      <color rgb="FF000000"/>
      <name val="나눔고딕"/>
      <family val="3"/>
      <charset val="129"/>
    </font>
    <font>
      <sz val="10"/>
      <color rgb="FF000000"/>
      <name val="나눔고딕"/>
      <family val="3"/>
      <charset val="129"/>
    </font>
    <font>
      <u/>
      <sz val="12"/>
      <color theme="10"/>
      <name val="맑은 고딕"/>
      <family val="1"/>
      <scheme val="minor"/>
    </font>
    <font>
      <b/>
      <sz val="10"/>
      <color rgb="FFFFFFFF"/>
      <name val="나눔고딕"/>
      <family val="3"/>
      <charset val="129"/>
    </font>
    <font>
      <sz val="10"/>
      <color theme="0"/>
      <name val="나눔고딕"/>
      <family val="3"/>
      <charset val="129"/>
    </font>
    <font>
      <sz val="8"/>
      <name val="나눔고딕"/>
      <family val="3"/>
      <charset val="129"/>
    </font>
    <font>
      <sz val="12"/>
      <color rgb="FFFF0000"/>
      <name val="맑은 고딕"/>
      <family val="1"/>
      <scheme val="minor"/>
    </font>
    <font>
      <b/>
      <sz val="11"/>
      <color rgb="FFFF0000"/>
      <name val="Noto Sans KR"/>
      <family val="2"/>
    </font>
    <font>
      <sz val="8"/>
      <color theme="1"/>
      <name val="나눔고딕"/>
      <family val="3"/>
      <charset val="129"/>
    </font>
    <font>
      <b/>
      <sz val="20"/>
      <color rgb="FFFF0000"/>
      <name val="맑은 고딕"/>
      <family val="3"/>
      <charset val="129"/>
      <scheme val="minor"/>
    </font>
    <font>
      <sz val="12"/>
      <color rgb="FFFF0000"/>
      <name val="맑은 고딕"/>
      <family val="3"/>
      <charset val="129"/>
      <scheme val="minor"/>
    </font>
    <font>
      <sz val="12"/>
      <color rgb="FFFF0000"/>
      <name val="Consolas"/>
      <family val="3"/>
    </font>
    <font>
      <sz val="8"/>
      <color rgb="FFFF0000"/>
      <name val="맑은 고딕"/>
      <family val="3"/>
      <charset val="129"/>
      <scheme val="minor"/>
    </font>
    <font>
      <sz val="11"/>
      <color rgb="FFFF0000"/>
      <name val="나눔고딕"/>
      <family val="3"/>
      <charset val="129"/>
    </font>
    <font>
      <sz val="12"/>
      <name val="맑은 고딕"/>
      <family val="1"/>
      <charset val="129"/>
      <scheme val="minor"/>
    </font>
    <font>
      <sz val="12"/>
      <name val="맑은 고딕"/>
      <family val="3"/>
      <charset val="134"/>
      <scheme val="minor"/>
    </font>
    <font>
      <sz val="12"/>
      <name val="맑은 고딕"/>
      <family val="1"/>
      <scheme val="minor"/>
    </font>
    <font>
      <b/>
      <sz val="12"/>
      <color rgb="FFFF0000"/>
      <name val="맑은 고딕"/>
      <family val="3"/>
      <charset val="129"/>
      <scheme val="minor"/>
    </font>
    <font>
      <u/>
      <sz val="10"/>
      <color theme="10"/>
      <name val="나눔고딕"/>
      <family val="3"/>
      <charset val="129"/>
    </font>
    <font>
      <sz val="18"/>
      <color theme="3"/>
      <name val="맑은 고딕"/>
      <family val="2"/>
      <charset val="129"/>
      <scheme val="major"/>
    </font>
    <font>
      <sz val="11"/>
      <color rgb="FF9C5700"/>
      <name val="맑은 고딕"/>
      <family val="2"/>
      <charset val="129"/>
      <scheme val="minor"/>
    </font>
    <font>
      <sz val="12"/>
      <name val="Microsoft YaHei"/>
      <family val="1"/>
      <charset val="134"/>
    </font>
    <font>
      <sz val="12"/>
      <name val="Yu Gothic"/>
      <family val="1"/>
      <charset val="128"/>
    </font>
    <font>
      <sz val="12"/>
      <name val="Segoe UI"/>
      <family val="1"/>
      <charset val="238"/>
    </font>
  </fonts>
  <fills count="43">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79646"/>
        <bgColor indexed="64"/>
      </patternFill>
    </fill>
    <fill>
      <patternFill patternType="solid">
        <fgColor rgb="FF7F7F7F"/>
        <bgColor indexed="64"/>
      </patternFill>
    </fill>
    <fill>
      <patternFill patternType="solid">
        <fgColor theme="5"/>
        <bgColor rgb="FFD9D9D9"/>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3A8C7"/>
        <bgColor indexed="64"/>
      </patternFill>
    </fill>
    <fill>
      <patternFill patternType="solid">
        <fgColor theme="0"/>
        <bgColor indexed="64"/>
      </patternFill>
    </fill>
    <fill>
      <patternFill patternType="solid">
        <fgColor rgb="FFFFC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rgb="FFFFFFFF"/>
      </right>
      <top style="medium">
        <color indexed="64"/>
      </top>
      <bottom style="medium">
        <color rgb="FFFFFFFF"/>
      </bottom>
      <diagonal/>
    </border>
    <border>
      <left style="medium">
        <color rgb="FFFFFFFF"/>
      </left>
      <right style="medium">
        <color indexed="64"/>
      </right>
      <top style="medium">
        <color indexed="64"/>
      </top>
      <bottom style="medium">
        <color rgb="FFFFFFFF"/>
      </bottom>
      <diagonal/>
    </border>
    <border>
      <left style="medium">
        <color indexed="64"/>
      </left>
      <right style="medium">
        <color rgb="FFFFFFFF"/>
      </right>
      <top style="medium">
        <color rgb="FFFFFFFF"/>
      </top>
      <bottom style="medium">
        <color indexed="64"/>
      </bottom>
      <diagonal/>
    </border>
    <border>
      <left style="medium">
        <color rgb="FFFFFFFF"/>
      </left>
      <right style="medium">
        <color indexed="64"/>
      </right>
      <top style="medium">
        <color rgb="FFFFFFFF"/>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0"/>
      </top>
      <bottom style="thin">
        <color theme="0"/>
      </bottom>
      <diagonal/>
    </border>
    <border>
      <left/>
      <right style="medium">
        <color indexed="64"/>
      </right>
      <top style="thin">
        <color theme="0"/>
      </top>
      <bottom style="medium">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0"/>
      </left>
      <right style="thin">
        <color theme="0"/>
      </right>
      <top style="thin">
        <color theme="0"/>
      </top>
      <bottom style="medium">
        <color indexed="64"/>
      </bottom>
      <diagonal/>
    </border>
    <border>
      <left style="thin">
        <color theme="0"/>
      </left>
      <right/>
      <top style="thin">
        <color theme="0"/>
      </top>
      <bottom style="thin">
        <color theme="0"/>
      </bottom>
      <diagonal/>
    </border>
  </borders>
  <cellStyleXfs count="54572">
    <xf numFmtId="0" fontId="0" fillId="0" borderId="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4" fillId="3" borderId="0" applyNumberFormat="0" applyBorder="0" applyAlignment="0" applyProtection="0">
      <alignment vertical="center"/>
    </xf>
    <xf numFmtId="0" fontId="15" fillId="4" borderId="0" applyNumberFormat="0" applyBorder="0" applyAlignment="0" applyProtection="0">
      <alignment vertical="center"/>
    </xf>
    <xf numFmtId="0" fontId="16" fillId="5" borderId="0" applyNumberFormat="0" applyBorder="0" applyAlignment="0" applyProtection="0">
      <alignment vertical="center"/>
    </xf>
    <xf numFmtId="0" fontId="17" fillId="6" borderId="6" applyNumberFormat="0" applyAlignment="0" applyProtection="0">
      <alignment vertical="center"/>
    </xf>
    <xf numFmtId="0" fontId="18" fillId="7" borderId="7" applyNumberFormat="0" applyAlignment="0" applyProtection="0">
      <alignment vertical="center"/>
    </xf>
    <xf numFmtId="0" fontId="19" fillId="7" borderId="6" applyNumberFormat="0" applyAlignment="0" applyProtection="0">
      <alignment vertical="center"/>
    </xf>
    <xf numFmtId="0" fontId="20" fillId="0" borderId="8" applyNumberFormat="0" applyFill="0" applyAlignment="0" applyProtection="0">
      <alignment vertical="center"/>
    </xf>
    <xf numFmtId="0" fontId="21" fillId="8" borderId="9" applyNumberForma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1" applyNumberFormat="0" applyFill="0" applyAlignment="0" applyProtection="0">
      <alignment vertical="center"/>
    </xf>
    <xf numFmtId="0" fontId="25" fillId="10"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25" fillId="13" borderId="0" applyNumberFormat="0" applyBorder="0" applyAlignment="0" applyProtection="0">
      <alignment vertical="center"/>
    </xf>
    <xf numFmtId="0" fontId="25"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25" fillId="17" borderId="0" applyNumberFormat="0" applyBorder="0" applyAlignment="0" applyProtection="0">
      <alignment vertical="center"/>
    </xf>
    <xf numFmtId="0" fontId="25" fillId="18" borderId="0" applyNumberFormat="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25" fillId="21" borderId="0" applyNumberFormat="0" applyBorder="0" applyAlignment="0" applyProtection="0">
      <alignment vertical="center"/>
    </xf>
    <xf numFmtId="0" fontId="25" fillId="22" borderId="0" applyNumberFormat="0" applyBorder="0" applyAlignment="0" applyProtection="0">
      <alignment vertical="center"/>
    </xf>
    <xf numFmtId="0" fontId="4" fillId="23" borderId="0" applyNumberFormat="0" applyBorder="0" applyAlignment="0" applyProtection="0">
      <alignment vertical="center"/>
    </xf>
    <xf numFmtId="0" fontId="4" fillId="24" borderId="0" applyNumberFormat="0" applyBorder="0" applyAlignment="0" applyProtection="0">
      <alignment vertical="center"/>
    </xf>
    <xf numFmtId="0" fontId="25" fillId="25" borderId="0" applyNumberFormat="0" applyBorder="0" applyAlignment="0" applyProtection="0">
      <alignment vertical="center"/>
    </xf>
    <xf numFmtId="0" fontId="25" fillId="26" borderId="0" applyNumberFormat="0" applyBorder="0" applyAlignment="0" applyProtection="0">
      <alignment vertical="center"/>
    </xf>
    <xf numFmtId="0" fontId="4" fillId="27" borderId="0" applyNumberFormat="0" applyBorder="0" applyAlignment="0" applyProtection="0">
      <alignment vertical="center"/>
    </xf>
    <xf numFmtId="0" fontId="4" fillId="28" borderId="0" applyNumberFormat="0" applyBorder="0" applyAlignment="0" applyProtection="0">
      <alignment vertical="center"/>
    </xf>
    <xf numFmtId="0" fontId="25" fillId="29" borderId="0" applyNumberFormat="0" applyBorder="0" applyAlignment="0" applyProtection="0">
      <alignment vertical="center"/>
    </xf>
    <xf numFmtId="0" fontId="25" fillId="30" borderId="0" applyNumberFormat="0" applyBorder="0" applyAlignment="0" applyProtection="0">
      <alignment vertical="center"/>
    </xf>
    <xf numFmtId="0" fontId="4" fillId="31" borderId="0" applyNumberFormat="0" applyBorder="0" applyAlignment="0" applyProtection="0">
      <alignment vertical="center"/>
    </xf>
    <xf numFmtId="0" fontId="4" fillId="32" borderId="0" applyNumberFormat="0" applyBorder="0" applyAlignment="0" applyProtection="0">
      <alignment vertical="center"/>
    </xf>
    <xf numFmtId="0" fontId="25" fillId="33" borderId="0" applyNumberFormat="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0" fontId="4" fillId="9" borderId="10" applyNumberFormat="0" applyFont="0" applyAlignment="0" applyProtection="0">
      <alignment vertical="center"/>
    </xf>
    <xf numFmtId="41" fontId="4" fillId="0" borderId="0" applyFont="0" applyFill="0" applyBorder="0" applyAlignment="0" applyProtection="0">
      <alignment vertical="center"/>
    </xf>
    <xf numFmtId="0" fontId="38" fillId="0" borderId="0" applyNumberFormat="0" applyFill="0" applyBorder="0" applyAlignment="0" applyProtection="0">
      <alignment vertical="center"/>
    </xf>
    <xf numFmtId="41" fontId="41" fillId="0" borderId="0" applyFont="0" applyFill="0" applyBorder="0" applyAlignment="0" applyProtection="0">
      <alignment vertical="center"/>
    </xf>
    <xf numFmtId="0" fontId="31" fillId="0" borderId="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19"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23" borderId="0" applyNumberFormat="0" applyBorder="0" applyAlignment="0" applyProtection="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3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2" fillId="0" borderId="0"/>
    <xf numFmtId="0" fontId="42" fillId="0" borderId="0"/>
    <xf numFmtId="0" fontId="42" fillId="0" borderId="0"/>
    <xf numFmtId="0" fontId="31" fillId="0" borderId="0">
      <alignment vertical="center"/>
    </xf>
    <xf numFmtId="0" fontId="31" fillId="0" borderId="0">
      <alignment vertical="center"/>
    </xf>
    <xf numFmtId="0" fontId="31" fillId="0" borderId="0">
      <alignment vertical="center"/>
    </xf>
    <xf numFmtId="0" fontId="55" fillId="0" borderId="0" applyNumberFormat="0" applyFill="0" applyBorder="0" applyAlignment="0" applyProtection="0">
      <alignment vertical="top"/>
      <protection locked="0"/>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4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4" fillId="0" borderId="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69" fillId="34"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9"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15"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15"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16"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1"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21" fillId="8" borderId="9" applyNumberFormat="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0" fontId="20" fillId="0" borderId="8" applyNumberFormat="0" applyFill="0" applyAlignment="0" applyProtection="0">
      <alignment vertical="center"/>
    </xf>
    <xf numFmtId="0" fontId="20"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2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7"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1"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2"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4"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18"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18" fillId="7" borderId="7" applyNumberFormat="0" applyAlignment="0" applyProtection="0">
      <alignment vertical="center"/>
    </xf>
    <xf numFmtId="0" fontId="41"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70"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41" fontId="4" fillId="0" borderId="0" applyFont="0" applyFill="0" applyBorder="0" applyAlignment="0" applyProtection="0">
      <alignment vertical="center"/>
    </xf>
    <xf numFmtId="0" fontId="78" fillId="0" borderId="0" applyNumberFormat="0" applyFill="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9" fontId="92" fillId="0" borderId="0" applyFont="0" applyFill="0" applyBorder="0" applyAlignment="0" applyProtection="0">
      <alignment vertical="center"/>
    </xf>
    <xf numFmtId="0" fontId="95" fillId="0" borderId="0" applyNumberFormat="0" applyFill="0" applyBorder="0" applyAlignment="0" applyProtection="0">
      <alignment vertical="center"/>
    </xf>
    <xf numFmtId="0" fontId="1" fillId="0" borderId="0">
      <alignment vertical="center"/>
    </xf>
    <xf numFmtId="0" fontId="96" fillId="5" borderId="0" applyNumberFormat="0" applyBorder="0" applyAlignment="0" applyProtection="0">
      <alignment vertical="center"/>
    </xf>
    <xf numFmtId="0" fontId="1" fillId="9" borderId="10" applyNumberFormat="0" applyFont="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7"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1"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29"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33" borderId="0" applyNumberFormat="0" applyBorder="0" applyAlignment="0" applyProtection="0">
      <alignment vertical="center"/>
    </xf>
  </cellStyleXfs>
  <cellXfs count="194">
    <xf numFmtId="0" fontId="0" fillId="0" borderId="0" xfId="0">
      <alignment vertical="center"/>
    </xf>
    <xf numFmtId="0" fontId="6" fillId="0" borderId="0" xfId="0" applyFont="1" applyAlignment="1">
      <alignment horizontal="center" vertical="center"/>
    </xf>
    <xf numFmtId="0" fontId="0" fillId="0" borderId="0" xfId="0" applyProtection="1">
      <alignment vertical="center"/>
      <protection locked="0"/>
    </xf>
    <xf numFmtId="0" fontId="32" fillId="0" borderId="0" xfId="0" applyFont="1">
      <alignment vertical="center"/>
    </xf>
    <xf numFmtId="177" fontId="28" fillId="36" borderId="1" xfId="0" applyNumberFormat="1" applyFont="1" applyFill="1" applyBorder="1" applyAlignment="1" applyProtection="1">
      <alignment horizontal="center" vertical="center"/>
      <protection locked="0"/>
    </xf>
    <xf numFmtId="177" fontId="28" fillId="0" borderId="0" xfId="0" applyNumberFormat="1" applyFont="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10" fillId="0" borderId="0" xfId="0" applyFont="1" applyAlignment="1" applyProtection="1">
      <alignment horizontal="center" vertical="center" wrapText="1" readingOrder="1"/>
      <protection locked="0"/>
    </xf>
    <xf numFmtId="0" fontId="0" fillId="0" borderId="0" xfId="0" applyAlignment="1" applyProtection="1">
      <alignment horizontal="right" vertical="center"/>
      <protection locked="0"/>
    </xf>
    <xf numFmtId="14" fontId="0" fillId="0" borderId="0" xfId="0" applyNumberFormat="1" applyProtection="1">
      <alignment vertical="center"/>
      <protection locked="0"/>
    </xf>
    <xf numFmtId="180" fontId="0" fillId="0" borderId="0" xfId="0" applyNumberFormat="1" applyProtection="1">
      <alignment vertical="center"/>
      <protection locked="0"/>
    </xf>
    <xf numFmtId="0" fontId="32" fillId="0" borderId="0" xfId="0" applyFont="1" applyProtection="1">
      <alignment vertical="center"/>
      <protection locked="0"/>
    </xf>
    <xf numFmtId="179" fontId="0" fillId="0" borderId="0" xfId="0" applyNumberFormat="1" applyProtection="1">
      <alignment vertical="center"/>
      <protection locked="0"/>
    </xf>
    <xf numFmtId="176" fontId="32" fillId="0" borderId="0" xfId="0" applyNumberFormat="1" applyFont="1" applyAlignment="1">
      <alignment horizontal="center" vertical="center"/>
    </xf>
    <xf numFmtId="180" fontId="32" fillId="0" borderId="0" xfId="0" applyNumberFormat="1" applyFont="1">
      <alignment vertical="center"/>
    </xf>
    <xf numFmtId="14" fontId="33" fillId="0" borderId="0" xfId="0" applyNumberFormat="1" applyFont="1">
      <alignment vertical="center"/>
    </xf>
    <xf numFmtId="0" fontId="34" fillId="0" borderId="0" xfId="0" applyFont="1">
      <alignment vertical="center"/>
    </xf>
    <xf numFmtId="0" fontId="0" fillId="0" borderId="0" xfId="0" applyAlignment="1" applyProtection="1">
      <alignment horizontal="center" vertical="center" wrapText="1"/>
      <protection locked="0"/>
    </xf>
    <xf numFmtId="0" fontId="34" fillId="0" borderId="0" xfId="0" applyFont="1" applyAlignment="1">
      <alignment horizontal="center" vertical="center" wrapText="1"/>
    </xf>
    <xf numFmtId="0" fontId="26" fillId="0" borderId="0" xfId="0" applyFont="1" applyAlignment="1" applyProtection="1">
      <alignment vertical="center" wrapText="1" readingOrder="1"/>
      <protection locked="0"/>
    </xf>
    <xf numFmtId="0" fontId="26" fillId="34" borderId="0" xfId="0" applyFont="1" applyFill="1" applyAlignment="1" applyProtection="1">
      <alignment horizontal="center" vertical="center" wrapText="1" readingOrder="1"/>
      <protection locked="0"/>
    </xf>
    <xf numFmtId="176" fontId="7" fillId="0" borderId="0" xfId="0" applyNumberFormat="1" applyFont="1" applyAlignment="1" applyProtection="1">
      <alignment horizontal="left" vertical="center"/>
      <protection locked="0"/>
    </xf>
    <xf numFmtId="176" fontId="0" fillId="0" borderId="0" xfId="0" applyNumberFormat="1" applyProtection="1">
      <alignment vertical="center"/>
      <protection locked="0"/>
    </xf>
    <xf numFmtId="176" fontId="30" fillId="0" borderId="1" xfId="0" applyNumberFormat="1" applyFont="1" applyBorder="1" applyAlignment="1" applyProtection="1">
      <alignment horizontal="center" vertical="center"/>
      <protection locked="0"/>
    </xf>
    <xf numFmtId="0" fontId="37" fillId="0" borderId="0" xfId="0" applyFont="1" applyProtection="1">
      <alignment vertical="center"/>
      <protection locked="0"/>
    </xf>
    <xf numFmtId="176" fontId="30" fillId="0" borderId="0" xfId="0" applyNumberFormat="1" applyFont="1" applyAlignment="1" applyProtection="1">
      <alignment horizontal="center" vertical="center"/>
      <protection locked="0"/>
    </xf>
    <xf numFmtId="176" fontId="7" fillId="0" borderId="0" xfId="0" applyNumberFormat="1" applyFont="1" applyProtection="1">
      <alignment vertical="center"/>
      <protection locked="0"/>
    </xf>
    <xf numFmtId="0" fontId="35" fillId="0" borderId="0" xfId="0" applyFont="1">
      <alignment vertical="center"/>
    </xf>
    <xf numFmtId="0" fontId="72" fillId="0" borderId="0" xfId="0" applyFont="1" applyAlignment="1">
      <alignment horizontal="center" vertical="center" wrapText="1"/>
    </xf>
    <xf numFmtId="176" fontId="73" fillId="0" borderId="1" xfId="0" applyNumberFormat="1" applyFont="1" applyBorder="1" applyAlignment="1" applyProtection="1">
      <alignment horizontal="center" vertical="center"/>
      <protection locked="0"/>
    </xf>
    <xf numFmtId="0" fontId="73" fillId="0" borderId="0" xfId="0" applyFont="1">
      <alignment vertical="center"/>
    </xf>
    <xf numFmtId="0" fontId="75" fillId="34" borderId="1" xfId="0" applyFont="1" applyFill="1" applyBorder="1" applyAlignment="1">
      <alignment horizontal="center" vertical="center" wrapText="1" readingOrder="1"/>
    </xf>
    <xf numFmtId="0" fontId="75" fillId="34" borderId="24" xfId="0" applyFont="1" applyFill="1" applyBorder="1" applyAlignment="1">
      <alignment horizontal="center" vertical="center" wrapText="1" readingOrder="1"/>
    </xf>
    <xf numFmtId="0" fontId="75" fillId="34" borderId="25" xfId="0" applyFont="1" applyFill="1" applyBorder="1" applyAlignment="1">
      <alignment horizontal="center" vertical="center" wrapText="1" readingOrder="1"/>
    </xf>
    <xf numFmtId="0" fontId="73" fillId="0" borderId="0" xfId="0" applyFont="1" applyProtection="1">
      <alignment vertical="center"/>
      <protection locked="0"/>
    </xf>
    <xf numFmtId="14" fontId="73" fillId="0" borderId="0" xfId="0" applyNumberFormat="1" applyFont="1">
      <alignment vertical="center"/>
    </xf>
    <xf numFmtId="179" fontId="73" fillId="0" borderId="0" xfId="0" applyNumberFormat="1" applyFont="1" applyProtection="1">
      <alignment vertical="center"/>
      <protection locked="0"/>
    </xf>
    <xf numFmtId="0" fontId="73" fillId="0" borderId="1" xfId="0" applyFont="1" applyBorder="1" applyAlignment="1">
      <alignment horizontal="center" vertical="center"/>
    </xf>
    <xf numFmtId="176" fontId="73" fillId="0" borderId="1" xfId="0" applyNumberFormat="1" applyFont="1" applyBorder="1" applyAlignment="1">
      <alignment horizontal="center" vertical="center"/>
    </xf>
    <xf numFmtId="3" fontId="76" fillId="0" borderId="1" xfId="0" applyNumberFormat="1" applyFont="1" applyBorder="1" applyAlignment="1">
      <alignment horizontal="center" vertical="center" wrapText="1" readingOrder="1"/>
    </xf>
    <xf numFmtId="176" fontId="30" fillId="2" borderId="1" xfId="0" applyNumberFormat="1" applyFont="1" applyFill="1" applyBorder="1" applyAlignment="1" applyProtection="1">
      <alignment horizontal="center" vertical="center" wrapText="1"/>
      <protection locked="0"/>
    </xf>
    <xf numFmtId="176" fontId="73" fillId="0" borderId="13" xfId="0" applyNumberFormat="1" applyFont="1" applyBorder="1" applyAlignment="1" applyProtection="1">
      <alignment horizontal="center" vertical="center"/>
      <protection locked="0"/>
    </xf>
    <xf numFmtId="176" fontId="73" fillId="0" borderId="13" xfId="0" applyNumberFormat="1" applyFont="1" applyBorder="1" applyAlignment="1">
      <alignment horizontal="center" vertical="center"/>
    </xf>
    <xf numFmtId="180" fontId="73" fillId="2" borderId="13" xfId="40" applyNumberFormat="1" applyFont="1" applyFill="1" applyBorder="1" applyAlignment="1">
      <alignment horizontal="center" vertical="center"/>
    </xf>
    <xf numFmtId="180" fontId="73" fillId="2" borderId="1" xfId="40" applyNumberFormat="1" applyFont="1" applyFill="1" applyBorder="1" applyAlignment="1">
      <alignment horizontal="center" vertical="center"/>
    </xf>
    <xf numFmtId="3" fontId="76" fillId="2" borderId="1" xfId="0" applyNumberFormat="1" applyFont="1" applyFill="1" applyBorder="1" applyAlignment="1">
      <alignment horizontal="center" vertical="center" wrapText="1" readingOrder="1"/>
    </xf>
    <xf numFmtId="0" fontId="73" fillId="2" borderId="1" xfId="0" applyFont="1" applyFill="1" applyBorder="1" applyAlignment="1">
      <alignment horizontal="center" vertical="center"/>
    </xf>
    <xf numFmtId="176" fontId="73" fillId="0" borderId="0" xfId="0" applyNumberFormat="1" applyFont="1" applyAlignment="1">
      <alignment horizontal="center" vertical="center"/>
    </xf>
    <xf numFmtId="0" fontId="73" fillId="0" borderId="0" xfId="0" applyFont="1" applyAlignment="1">
      <alignment horizontal="center" vertical="center"/>
    </xf>
    <xf numFmtId="14" fontId="74" fillId="0" borderId="0" xfId="0" applyNumberFormat="1" applyFont="1">
      <alignment vertical="center"/>
    </xf>
    <xf numFmtId="0" fontId="75" fillId="0" borderId="0" xfId="0" applyFont="1" applyAlignment="1">
      <alignment horizontal="center" vertical="center" wrapText="1" readingOrder="1"/>
    </xf>
    <xf numFmtId="0" fontId="75" fillId="34" borderId="23" xfId="0" applyFont="1" applyFill="1" applyBorder="1" applyAlignment="1">
      <alignment horizontal="center" vertical="center" wrapText="1" readingOrder="1"/>
    </xf>
    <xf numFmtId="0" fontId="75" fillId="34" borderId="22" xfId="0" applyFont="1" applyFill="1" applyBorder="1" applyAlignment="1">
      <alignment horizontal="center" vertical="center" wrapText="1" readingOrder="1"/>
    </xf>
    <xf numFmtId="9" fontId="73" fillId="0" borderId="0" xfId="0" applyNumberFormat="1" applyFont="1">
      <alignment vertical="center"/>
    </xf>
    <xf numFmtId="177" fontId="28" fillId="36" borderId="14" xfId="0" applyNumberFormat="1" applyFont="1" applyFill="1" applyBorder="1" applyAlignment="1" applyProtection="1">
      <alignment horizontal="center" vertical="center"/>
      <protection locked="0"/>
    </xf>
    <xf numFmtId="177" fontId="28" fillId="36" borderId="15" xfId="0" applyNumberFormat="1" applyFont="1" applyFill="1" applyBorder="1" applyAlignment="1" applyProtection="1">
      <alignment horizontal="center" vertical="center"/>
      <protection locked="0"/>
    </xf>
    <xf numFmtId="177" fontId="28" fillId="36" borderId="22" xfId="0" applyNumberFormat="1" applyFont="1" applyFill="1" applyBorder="1" applyAlignment="1" applyProtection="1">
      <alignment horizontal="center" vertical="center"/>
      <protection locked="0"/>
    </xf>
    <xf numFmtId="177" fontId="28" fillId="36" borderId="23" xfId="0" applyNumberFormat="1" applyFont="1" applyFill="1" applyBorder="1" applyAlignment="1" applyProtection="1">
      <alignment horizontal="center" vertical="center"/>
      <protection locked="0"/>
    </xf>
    <xf numFmtId="0" fontId="75" fillId="34" borderId="35" xfId="0" applyFont="1" applyFill="1" applyBorder="1" applyAlignment="1">
      <alignment horizontal="center" vertical="center" wrapText="1" readingOrder="1"/>
    </xf>
    <xf numFmtId="0" fontId="75" fillId="34" borderId="36" xfId="0" applyFont="1" applyFill="1" applyBorder="1" applyAlignment="1">
      <alignment horizontal="center" vertical="center" wrapText="1" readingOrder="1"/>
    </xf>
    <xf numFmtId="0" fontId="75" fillId="34" borderId="32" xfId="0" applyFont="1" applyFill="1" applyBorder="1" applyAlignment="1">
      <alignment horizontal="center" vertical="center" wrapText="1" readingOrder="1"/>
    </xf>
    <xf numFmtId="183" fontId="0" fillId="0" borderId="0" xfId="0" applyNumberFormat="1">
      <alignment vertical="center"/>
    </xf>
    <xf numFmtId="0" fontId="75" fillId="34" borderId="37" xfId="0" applyFont="1" applyFill="1" applyBorder="1" applyAlignment="1">
      <alignment horizontal="center" vertical="center" wrapText="1" readingOrder="1"/>
    </xf>
    <xf numFmtId="182" fontId="79" fillId="0" borderId="0" xfId="0" applyNumberFormat="1" applyFont="1" applyAlignment="1">
      <alignment horizontal="center" vertical="center" wrapText="1" readingOrder="1"/>
    </xf>
    <xf numFmtId="14" fontId="79" fillId="0" borderId="0" xfId="0" applyNumberFormat="1" applyFont="1" applyAlignment="1">
      <alignment horizontal="center" vertical="center" wrapText="1" readingOrder="1"/>
    </xf>
    <xf numFmtId="0" fontId="75" fillId="34" borderId="28" xfId="0" applyFont="1" applyFill="1" applyBorder="1" applyAlignment="1">
      <alignment horizontal="center" vertical="center" wrapText="1" readingOrder="1"/>
    </xf>
    <xf numFmtId="3" fontId="35" fillId="0" borderId="0" xfId="0" applyNumberFormat="1" applyFon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3" fontId="73" fillId="0" borderId="0" xfId="0" applyNumberFormat="1" applyFont="1">
      <alignment vertical="center"/>
    </xf>
    <xf numFmtId="0" fontId="77" fillId="0" borderId="0" xfId="0" applyFont="1" applyAlignment="1">
      <alignment horizontal="left" vertical="center" wrapText="1" readingOrder="1"/>
    </xf>
    <xf numFmtId="0" fontId="75" fillId="34" borderId="40" xfId="0" applyFont="1" applyFill="1" applyBorder="1" applyAlignment="1">
      <alignment horizontal="center" vertical="center" wrapText="1" readingOrder="1"/>
    </xf>
    <xf numFmtId="0" fontId="75" fillId="34" borderId="31" xfId="0" applyFont="1" applyFill="1" applyBorder="1" applyAlignment="1">
      <alignment horizontal="center" vertical="center" wrapText="1" readingOrder="1"/>
    </xf>
    <xf numFmtId="3" fontId="76" fillId="0" borderId="0" xfId="0" applyNumberFormat="1" applyFont="1" applyAlignment="1">
      <alignment horizontal="center" vertical="center" wrapText="1" readingOrder="1"/>
    </xf>
    <xf numFmtId="0" fontId="73" fillId="0" borderId="45" xfId="0" applyFont="1" applyBorder="1">
      <alignment vertical="center"/>
    </xf>
    <xf numFmtId="0" fontId="73" fillId="0" borderId="46" xfId="0" applyFont="1" applyBorder="1">
      <alignment vertical="center"/>
    </xf>
    <xf numFmtId="0" fontId="73" fillId="0" borderId="29" xfId="0" applyFont="1" applyBorder="1" applyProtection="1">
      <alignment vertical="center"/>
      <protection locked="0"/>
    </xf>
    <xf numFmtId="0" fontId="72" fillId="0" borderId="30" xfId="0" applyFont="1" applyBorder="1">
      <alignment vertical="center"/>
    </xf>
    <xf numFmtId="0" fontId="82" fillId="0" borderId="0" xfId="0" applyFont="1">
      <alignment vertical="center"/>
    </xf>
    <xf numFmtId="0" fontId="82" fillId="0" borderId="0" xfId="0" applyFont="1" applyProtection="1">
      <alignment vertical="center"/>
      <protection locked="0"/>
    </xf>
    <xf numFmtId="0" fontId="83" fillId="0" borderId="0" xfId="0" applyFont="1" applyAlignment="1">
      <alignment horizontal="center" vertical="center" wrapText="1"/>
    </xf>
    <xf numFmtId="0" fontId="82" fillId="0" borderId="0" xfId="0" applyFont="1" applyAlignment="1" applyProtection="1">
      <alignment horizontal="center" vertical="center" wrapText="1"/>
      <protection locked="0"/>
    </xf>
    <xf numFmtId="179" fontId="82" fillId="0" borderId="0" xfId="0" applyNumberFormat="1" applyFont="1" applyProtection="1">
      <alignment vertical="center"/>
      <protection locked="0"/>
    </xf>
    <xf numFmtId="3" fontId="82" fillId="0" borderId="0" xfId="0" applyNumberFormat="1" applyFont="1">
      <alignment vertical="center"/>
    </xf>
    <xf numFmtId="14" fontId="82" fillId="0" borderId="0" xfId="0" applyNumberFormat="1" applyFont="1">
      <alignment vertical="center"/>
    </xf>
    <xf numFmtId="176" fontId="82" fillId="0" borderId="0" xfId="0" applyNumberFormat="1" applyFont="1" applyAlignment="1" applyProtection="1">
      <alignment horizontal="center" vertical="center"/>
      <protection locked="0"/>
    </xf>
    <xf numFmtId="14" fontId="29" fillId="0" borderId="0" xfId="0" applyNumberFormat="1" applyFont="1" applyProtection="1">
      <alignment vertical="center"/>
      <protection locked="0"/>
    </xf>
    <xf numFmtId="0" fontId="0" fillId="37" borderId="0" xfId="0" applyFill="1">
      <alignment vertical="center"/>
    </xf>
    <xf numFmtId="0" fontId="27" fillId="0" borderId="0" xfId="0" applyFont="1" applyAlignment="1">
      <alignment horizontal="center" vertical="center" wrapText="1" readingOrder="1"/>
    </xf>
    <xf numFmtId="3" fontId="27" fillId="0" borderId="0" xfId="0" applyNumberFormat="1" applyFont="1" applyAlignment="1">
      <alignment horizontal="center" vertical="center" wrapText="1" readingOrder="1"/>
    </xf>
    <xf numFmtId="178" fontId="27" fillId="0" borderId="0" xfId="0" applyNumberFormat="1" applyFont="1" applyAlignment="1">
      <alignment horizontal="center" vertical="center" wrapText="1" readingOrder="1"/>
    </xf>
    <xf numFmtId="0" fontId="85" fillId="38" borderId="0" xfId="0" applyFont="1" applyFill="1" applyProtection="1">
      <alignment vertical="center"/>
      <protection locked="0"/>
    </xf>
    <xf numFmtId="0" fontId="73" fillId="0" borderId="20" xfId="0" applyFont="1" applyBorder="1">
      <alignment vertical="center"/>
    </xf>
    <xf numFmtId="176" fontId="82" fillId="0" borderId="0" xfId="0" applyNumberFormat="1" applyFont="1" applyAlignment="1">
      <alignment horizontal="center" vertical="center"/>
    </xf>
    <xf numFmtId="176" fontId="86" fillId="0" borderId="0" xfId="0" applyNumberFormat="1" applyFont="1" applyAlignment="1">
      <alignment horizontal="center" vertical="center"/>
    </xf>
    <xf numFmtId="0" fontId="86" fillId="0" borderId="0" xfId="0" applyFont="1" applyProtection="1">
      <alignment vertical="center"/>
      <protection locked="0"/>
    </xf>
    <xf numFmtId="0" fontId="82" fillId="0" borderId="0" xfId="0" applyFont="1" applyAlignment="1" applyProtection="1">
      <alignment horizontal="right" vertical="center"/>
      <protection locked="0"/>
    </xf>
    <xf numFmtId="181" fontId="82" fillId="0" borderId="0" xfId="0" applyNumberFormat="1" applyFont="1">
      <alignment vertical="center"/>
    </xf>
    <xf numFmtId="180" fontId="82" fillId="0" borderId="0" xfId="0" applyNumberFormat="1" applyFont="1" applyProtection="1">
      <alignment vertical="center"/>
      <protection locked="0"/>
    </xf>
    <xf numFmtId="180" fontId="82" fillId="0" borderId="0" xfId="0" applyNumberFormat="1" applyFont="1">
      <alignment vertical="center"/>
    </xf>
    <xf numFmtId="0" fontId="86" fillId="0" borderId="0" xfId="0" applyFont="1">
      <alignment vertical="center"/>
    </xf>
    <xf numFmtId="0" fontId="89" fillId="0" borderId="0" xfId="0" applyFont="1">
      <alignment vertical="center"/>
    </xf>
    <xf numFmtId="14" fontId="89" fillId="0" borderId="0" xfId="0" applyNumberFormat="1" applyFont="1" applyProtection="1">
      <alignment vertical="center"/>
      <protection locked="0"/>
    </xf>
    <xf numFmtId="3" fontId="0" fillId="37" borderId="0" xfId="0" applyNumberFormat="1" applyFill="1">
      <alignment vertical="center"/>
    </xf>
    <xf numFmtId="0" fontId="82" fillId="39" borderId="0" xfId="0" applyFont="1" applyFill="1">
      <alignment vertical="center"/>
    </xf>
    <xf numFmtId="176" fontId="0" fillId="39" borderId="12" xfId="0" applyNumberFormat="1" applyFill="1" applyBorder="1" applyAlignment="1">
      <alignment horizontal="center" vertical="center" wrapText="1"/>
    </xf>
    <xf numFmtId="176" fontId="0" fillId="39" borderId="12" xfId="0" applyNumberFormat="1" applyFill="1" applyBorder="1" applyAlignment="1">
      <alignment horizontal="center" vertical="center"/>
    </xf>
    <xf numFmtId="176" fontId="0" fillId="39" borderId="17" xfId="0" applyNumberFormat="1" applyFill="1" applyBorder="1" applyAlignment="1">
      <alignment horizontal="center" vertical="center"/>
    </xf>
    <xf numFmtId="176" fontId="36" fillId="39" borderId="14" xfId="0" applyNumberFormat="1" applyFont="1" applyFill="1" applyBorder="1" applyAlignment="1">
      <alignment horizontal="center" vertical="center" wrapText="1"/>
    </xf>
    <xf numFmtId="180" fontId="0" fillId="39" borderId="14" xfId="0" applyNumberFormat="1" applyFill="1" applyBorder="1" applyAlignment="1">
      <alignment horizontal="center" vertical="center"/>
    </xf>
    <xf numFmtId="178" fontId="0" fillId="39" borderId="1" xfId="0" applyNumberFormat="1" applyFill="1" applyBorder="1" applyAlignment="1">
      <alignment horizontal="center" vertical="center"/>
    </xf>
    <xf numFmtId="178" fontId="0" fillId="39" borderId="15" xfId="0" applyNumberFormat="1" applyFill="1" applyBorder="1" applyAlignment="1">
      <alignment horizontal="center" vertical="center"/>
    </xf>
    <xf numFmtId="178" fontId="0" fillId="39" borderId="12" xfId="0" applyNumberFormat="1" applyFill="1" applyBorder="1" applyAlignment="1">
      <alignment horizontal="center" vertical="center"/>
    </xf>
    <xf numFmtId="178" fontId="0" fillId="39" borderId="17" xfId="0" applyNumberFormat="1" applyFill="1" applyBorder="1" applyAlignment="1">
      <alignment horizontal="center" vertical="center"/>
    </xf>
    <xf numFmtId="0" fontId="0" fillId="39" borderId="1" xfId="0" applyFill="1" applyBorder="1" applyProtection="1">
      <alignment vertical="center"/>
      <protection locked="0"/>
    </xf>
    <xf numFmtId="3" fontId="27" fillId="39" borderId="1" xfId="0" applyNumberFormat="1" applyFont="1" applyFill="1" applyBorder="1" applyAlignment="1">
      <alignment horizontal="center" vertical="center" wrapText="1" readingOrder="1"/>
    </xf>
    <xf numFmtId="184" fontId="84" fillId="39" borderId="1" xfId="0" applyNumberFormat="1" applyFont="1" applyFill="1" applyBorder="1" applyAlignment="1">
      <alignment horizontal="center" vertical="center" wrapText="1" readingOrder="1"/>
    </xf>
    <xf numFmtId="0" fontId="27" fillId="39" borderId="1" xfId="0" applyFont="1" applyFill="1" applyBorder="1" applyAlignment="1">
      <alignment horizontal="center" vertical="center" wrapText="1" readingOrder="1"/>
    </xf>
    <xf numFmtId="178" fontId="27" fillId="39" borderId="1" xfId="0" applyNumberFormat="1" applyFont="1" applyFill="1" applyBorder="1" applyAlignment="1">
      <alignment horizontal="center" vertical="center" wrapText="1" readingOrder="1"/>
    </xf>
    <xf numFmtId="178" fontId="84" fillId="39" borderId="1" xfId="0" applyNumberFormat="1" applyFont="1" applyFill="1" applyBorder="1" applyAlignment="1">
      <alignment horizontal="center" vertical="center" wrapText="1" readingOrder="1"/>
    </xf>
    <xf numFmtId="181" fontId="82" fillId="39" borderId="0" xfId="0" applyNumberFormat="1" applyFont="1" applyFill="1">
      <alignment vertical="center"/>
    </xf>
    <xf numFmtId="176" fontId="82" fillId="39" borderId="0" xfId="0" applyNumberFormat="1" applyFont="1" applyFill="1" applyAlignment="1">
      <alignment horizontal="center" vertical="center" wrapText="1"/>
    </xf>
    <xf numFmtId="14" fontId="82" fillId="39" borderId="0" xfId="0" applyNumberFormat="1" applyFont="1" applyFill="1" applyProtection="1">
      <alignment vertical="center"/>
      <protection locked="0"/>
    </xf>
    <xf numFmtId="14" fontId="87" fillId="39" borderId="0" xfId="0" applyNumberFormat="1" applyFont="1" applyFill="1">
      <alignment vertical="center"/>
    </xf>
    <xf numFmtId="180" fontId="86" fillId="39" borderId="0" xfId="0" applyNumberFormat="1" applyFont="1" applyFill="1">
      <alignment vertical="center"/>
    </xf>
    <xf numFmtId="0" fontId="83" fillId="39" borderId="0" xfId="0" applyFont="1" applyFill="1">
      <alignment vertical="center"/>
    </xf>
    <xf numFmtId="3" fontId="76" fillId="39" borderId="26" xfId="0" applyNumberFormat="1" applyFont="1" applyFill="1" applyBorder="1" applyAlignment="1">
      <alignment horizontal="center" vertical="center" wrapText="1" readingOrder="1"/>
    </xf>
    <xf numFmtId="3" fontId="76" fillId="39" borderId="27" xfId="0" applyNumberFormat="1" applyFont="1" applyFill="1" applyBorder="1" applyAlignment="1">
      <alignment horizontal="center" vertical="center" wrapText="1" readingOrder="1"/>
    </xf>
    <xf numFmtId="14" fontId="89" fillId="39" borderId="2" xfId="0" applyNumberFormat="1" applyFont="1" applyFill="1" applyBorder="1" applyAlignment="1">
      <alignment horizontal="center" vertical="center" wrapText="1" readingOrder="1"/>
    </xf>
    <xf numFmtId="3" fontId="76" fillId="39" borderId="38" xfId="0" applyNumberFormat="1" applyFont="1" applyFill="1" applyBorder="1" applyAlignment="1">
      <alignment horizontal="center" vertical="center" wrapText="1" readingOrder="1"/>
    </xf>
    <xf numFmtId="3" fontId="76" fillId="39" borderId="39" xfId="0" applyNumberFormat="1" applyFont="1" applyFill="1" applyBorder="1" applyAlignment="1">
      <alignment horizontal="center" vertical="center" wrapText="1" readingOrder="1"/>
    </xf>
    <xf numFmtId="0" fontId="6" fillId="39" borderId="28" xfId="0" applyFont="1" applyFill="1" applyBorder="1">
      <alignment vertical="center"/>
    </xf>
    <xf numFmtId="0" fontId="6" fillId="39" borderId="2" xfId="0" applyFont="1" applyFill="1" applyBorder="1">
      <alignment vertical="center"/>
    </xf>
    <xf numFmtId="3" fontId="76" fillId="39" borderId="32" xfId="0" applyNumberFormat="1" applyFont="1" applyFill="1" applyBorder="1" applyAlignment="1">
      <alignment horizontal="center" vertical="center" wrapText="1" readingOrder="1"/>
    </xf>
    <xf numFmtId="3" fontId="76" fillId="39" borderId="31" xfId="0" applyNumberFormat="1" applyFont="1" applyFill="1" applyBorder="1" applyAlignment="1">
      <alignment horizontal="center" vertical="center" wrapText="1" readingOrder="1"/>
    </xf>
    <xf numFmtId="3" fontId="76" fillId="39" borderId="40" xfId="0" applyNumberFormat="1" applyFont="1" applyFill="1" applyBorder="1" applyAlignment="1">
      <alignment horizontal="center" vertical="center" wrapText="1" readingOrder="1"/>
    </xf>
    <xf numFmtId="3" fontId="76" fillId="39" borderId="34" xfId="0" applyNumberFormat="1" applyFont="1" applyFill="1" applyBorder="1" applyAlignment="1">
      <alignment horizontal="center" vertical="center" wrapText="1" readingOrder="1"/>
    </xf>
    <xf numFmtId="3" fontId="76" fillId="39" borderId="41" xfId="0" applyNumberFormat="1" applyFont="1" applyFill="1" applyBorder="1" applyAlignment="1">
      <alignment horizontal="center" vertical="center" wrapText="1" readingOrder="1"/>
    </xf>
    <xf numFmtId="0" fontId="27" fillId="39" borderId="0" xfId="0" applyFont="1" applyFill="1" applyAlignment="1">
      <alignment horizontal="left" vertical="center" readingOrder="1"/>
    </xf>
    <xf numFmtId="0" fontId="73" fillId="39" borderId="18" xfId="0" applyFont="1" applyFill="1" applyBorder="1">
      <alignment vertical="center"/>
    </xf>
    <xf numFmtId="183" fontId="80" fillId="40" borderId="32" xfId="0" applyNumberFormat="1" applyFont="1" applyFill="1" applyBorder="1" applyAlignment="1">
      <alignment horizontal="center" vertical="center" wrapText="1" readingOrder="1"/>
    </xf>
    <xf numFmtId="0" fontId="88" fillId="0" borderId="0" xfId="0" applyFont="1">
      <alignment vertical="center"/>
    </xf>
    <xf numFmtId="14" fontId="88" fillId="0" borderId="0" xfId="0" applyNumberFormat="1" applyFont="1">
      <alignment vertical="center"/>
    </xf>
    <xf numFmtId="3" fontId="73" fillId="0" borderId="1" xfId="0" applyNumberFormat="1" applyFont="1" applyBorder="1" applyAlignment="1">
      <alignment horizontal="center" vertical="center"/>
    </xf>
    <xf numFmtId="185" fontId="0" fillId="0" borderId="0" xfId="54549" applyNumberFormat="1" applyFont="1">
      <alignment vertical="center"/>
    </xf>
    <xf numFmtId="0" fontId="82" fillId="41" borderId="0" xfId="0" applyFont="1" applyFill="1">
      <alignment vertical="center"/>
    </xf>
    <xf numFmtId="10" fontId="82" fillId="41" borderId="0" xfId="0" applyNumberFormat="1" applyFont="1" applyFill="1" applyAlignment="1"/>
    <xf numFmtId="10" fontId="86" fillId="41" borderId="0" xfId="0" applyNumberFormat="1" applyFont="1" applyFill="1" applyAlignment="1"/>
    <xf numFmtId="0" fontId="93" fillId="41" borderId="0" xfId="0" applyFont="1" applyFill="1">
      <alignment vertical="center"/>
    </xf>
    <xf numFmtId="0" fontId="32" fillId="39" borderId="0" xfId="0" applyFont="1" applyFill="1">
      <alignment vertical="center"/>
    </xf>
    <xf numFmtId="3" fontId="77" fillId="39" borderId="33" xfId="0" applyNumberFormat="1" applyFont="1" applyFill="1" applyBorder="1" applyAlignment="1">
      <alignment horizontal="left" vertical="center" wrapText="1" readingOrder="1"/>
    </xf>
    <xf numFmtId="0" fontId="0" fillId="39" borderId="0" xfId="0" applyFill="1">
      <alignment vertical="center"/>
    </xf>
    <xf numFmtId="3" fontId="76" fillId="39" borderId="51" xfId="0" applyNumberFormat="1" applyFont="1" applyFill="1" applyBorder="1" applyAlignment="1">
      <alignment horizontal="center" vertical="center" wrapText="1" readingOrder="1"/>
    </xf>
    <xf numFmtId="3" fontId="27" fillId="38" borderId="1" xfId="0" applyNumberFormat="1" applyFont="1" applyFill="1" applyBorder="1" applyAlignment="1">
      <alignment horizontal="center" vertical="center" wrapText="1" readingOrder="1"/>
    </xf>
    <xf numFmtId="0" fontId="27" fillId="38" borderId="1" xfId="0" applyFont="1" applyFill="1" applyBorder="1" applyAlignment="1">
      <alignment horizontal="center" vertical="center" wrapText="1" readingOrder="1"/>
    </xf>
    <xf numFmtId="178" fontId="27" fillId="38" borderId="1" xfId="0" applyNumberFormat="1" applyFont="1" applyFill="1" applyBorder="1" applyAlignment="1">
      <alignment horizontal="center" vertical="center" wrapText="1" readingOrder="1"/>
    </xf>
    <xf numFmtId="0" fontId="82" fillId="37" borderId="0" xfId="0" applyFont="1" applyFill="1">
      <alignment vertical="center"/>
    </xf>
    <xf numFmtId="3" fontId="94" fillId="39" borderId="31" xfId="54544" applyNumberFormat="1" applyFont="1" applyFill="1" applyBorder="1" applyAlignment="1">
      <alignment horizontal="left" vertical="center" wrapText="1" readingOrder="1"/>
    </xf>
    <xf numFmtId="3" fontId="77" fillId="39" borderId="31" xfId="0" applyNumberFormat="1" applyFont="1" applyFill="1" applyBorder="1" applyAlignment="1">
      <alignment horizontal="center" vertical="center" wrapText="1" readingOrder="1"/>
    </xf>
    <xf numFmtId="0" fontId="6" fillId="39" borderId="32" xfId="0" applyFont="1" applyFill="1" applyBorder="1" applyAlignment="1">
      <alignment horizontal="center" vertical="center"/>
    </xf>
    <xf numFmtId="0" fontId="6" fillId="39" borderId="31" xfId="0" applyFont="1" applyFill="1" applyBorder="1" applyAlignment="1">
      <alignment horizontal="center" vertical="center"/>
    </xf>
    <xf numFmtId="0" fontId="6" fillId="39" borderId="52" xfId="0" applyFont="1" applyFill="1" applyBorder="1" applyAlignment="1">
      <alignment horizontal="center" vertical="center"/>
    </xf>
    <xf numFmtId="0" fontId="94" fillId="39" borderId="33" xfId="54544" applyFont="1" applyFill="1" applyBorder="1" applyAlignment="1">
      <alignment horizontal="center" vertical="center" wrapText="1"/>
    </xf>
    <xf numFmtId="183" fontId="0" fillId="38" borderId="0" xfId="0" applyNumberFormat="1" applyFill="1">
      <alignment vertical="center"/>
    </xf>
    <xf numFmtId="0" fontId="0" fillId="38" borderId="14" xfId="0" applyFill="1" applyBorder="1">
      <alignment vertical="center"/>
    </xf>
    <xf numFmtId="0" fontId="78" fillId="38" borderId="15" xfId="54544" applyNumberFormat="1" applyFill="1" applyBorder="1">
      <alignment vertical="center"/>
    </xf>
    <xf numFmtId="0" fontId="0" fillId="38" borderId="16" xfId="0" applyFill="1" applyBorder="1">
      <alignment vertical="center"/>
    </xf>
    <xf numFmtId="0" fontId="0" fillId="38" borderId="0" xfId="0" applyFill="1">
      <alignment vertical="center"/>
    </xf>
    <xf numFmtId="0" fontId="75" fillId="42" borderId="28" xfId="0" applyFont="1" applyFill="1" applyBorder="1" applyAlignment="1">
      <alignment horizontal="center" vertical="center" wrapText="1" readingOrder="1"/>
    </xf>
    <xf numFmtId="0" fontId="75" fillId="42" borderId="21" xfId="0" applyFont="1" applyFill="1" applyBorder="1" applyAlignment="1">
      <alignment horizontal="center" vertical="center" wrapText="1" readingOrder="1"/>
    </xf>
    <xf numFmtId="0" fontId="75" fillId="42" borderId="23" xfId="0" applyFont="1" applyFill="1" applyBorder="1" applyAlignment="1">
      <alignment horizontal="center" vertical="center" wrapText="1" readingOrder="1"/>
    </xf>
    <xf numFmtId="0" fontId="6" fillId="39" borderId="0" xfId="0" applyFont="1" applyFill="1" applyAlignment="1">
      <alignment horizontal="center" vertical="center"/>
    </xf>
    <xf numFmtId="180" fontId="0" fillId="39" borderId="16" xfId="0" applyNumberFormat="1" applyFill="1" applyBorder="1" applyAlignment="1">
      <alignment horizontal="center" vertical="center"/>
    </xf>
    <xf numFmtId="14" fontId="30" fillId="37" borderId="1" xfId="54547" applyNumberFormat="1" applyFont="1" applyFill="1" applyBorder="1" applyAlignment="1">
      <alignment horizontal="center" vertical="center"/>
    </xf>
    <xf numFmtId="0" fontId="30" fillId="37" borderId="1" xfId="54547" applyFont="1" applyFill="1" applyBorder="1" applyAlignment="1">
      <alignment horizontal="center" vertical="center"/>
    </xf>
    <xf numFmtId="1" fontId="30" fillId="37" borderId="1" xfId="54547" applyNumberFormat="1" applyFont="1" applyFill="1" applyBorder="1" applyAlignment="1">
      <alignment horizontal="center" vertical="center"/>
    </xf>
    <xf numFmtId="1" fontId="30" fillId="37" borderId="47" xfId="54547" applyNumberFormat="1" applyFont="1" applyFill="1" applyBorder="1" applyAlignment="1">
      <alignment horizontal="center" vertical="center"/>
    </xf>
    <xf numFmtId="178" fontId="30" fillId="37" borderId="47" xfId="54548" applyNumberFormat="1" applyFont="1" applyFill="1" applyBorder="1" applyAlignment="1">
      <alignment horizontal="center" vertical="center"/>
    </xf>
    <xf numFmtId="0" fontId="30" fillId="37" borderId="1" xfId="54547" applyFont="1" applyFill="1" applyBorder="1" applyAlignment="1">
      <alignment vertical="center" wrapText="1"/>
    </xf>
    <xf numFmtId="0" fontId="30" fillId="37" borderId="1" xfId="54547" quotePrefix="1" applyFont="1" applyFill="1" applyBorder="1" applyAlignment="1">
      <alignment vertical="center" wrapText="1"/>
    </xf>
    <xf numFmtId="0" fontId="26" fillId="35" borderId="0" xfId="0" applyFont="1" applyFill="1" applyAlignment="1" applyProtection="1">
      <alignment horizontal="center" vertical="center" wrapText="1" readingOrder="1"/>
      <protection locked="0"/>
    </xf>
    <xf numFmtId="0" fontId="81" fillId="0" borderId="18" xfId="0" applyFont="1" applyBorder="1" applyAlignment="1" applyProtection="1">
      <alignment horizontal="center" vertical="center"/>
      <protection locked="0"/>
    </xf>
    <xf numFmtId="0" fontId="81" fillId="0" borderId="19" xfId="0" applyFont="1" applyBorder="1" applyAlignment="1" applyProtection="1">
      <alignment horizontal="center" vertical="center"/>
      <protection locked="0"/>
    </xf>
    <xf numFmtId="0" fontId="81" fillId="0" borderId="20" xfId="0" applyFont="1" applyBorder="1" applyAlignment="1" applyProtection="1">
      <alignment horizontal="center" vertical="center"/>
      <protection locked="0"/>
    </xf>
    <xf numFmtId="177" fontId="28" fillId="36" borderId="28" xfId="0" applyNumberFormat="1" applyFont="1" applyFill="1" applyBorder="1" applyAlignment="1" applyProtection="1">
      <alignment horizontal="center" vertical="center"/>
      <protection locked="0"/>
    </xf>
    <xf numFmtId="177" fontId="28" fillId="36" borderId="29" xfId="0" applyNumberFormat="1" applyFont="1" applyFill="1" applyBorder="1" applyAlignment="1" applyProtection="1">
      <alignment horizontal="center" vertical="center"/>
      <protection locked="0"/>
    </xf>
    <xf numFmtId="177" fontId="28" fillId="36" borderId="30" xfId="0" applyNumberFormat="1" applyFont="1" applyFill="1" applyBorder="1" applyAlignment="1" applyProtection="1">
      <alignment horizontal="center" vertical="center"/>
      <protection locked="0"/>
    </xf>
    <xf numFmtId="0" fontId="0" fillId="39" borderId="18" xfId="0" applyFill="1" applyBorder="1" applyAlignment="1" applyProtection="1">
      <alignment horizontal="center" vertical="center"/>
      <protection locked="0"/>
    </xf>
    <xf numFmtId="0" fontId="0" fillId="39" borderId="20" xfId="0" applyFill="1" applyBorder="1" applyAlignment="1" applyProtection="1">
      <alignment horizontal="center" vertical="center"/>
      <protection locked="0"/>
    </xf>
    <xf numFmtId="0" fontId="75" fillId="34" borderId="42" xfId="0" applyFont="1" applyFill="1" applyBorder="1" applyAlignment="1">
      <alignment horizontal="center" vertical="center" wrapText="1" readingOrder="1"/>
    </xf>
    <xf numFmtId="0" fontId="75" fillId="34" borderId="43" xfId="0" applyFont="1" applyFill="1" applyBorder="1" applyAlignment="1">
      <alignment horizontal="center" vertical="center" wrapText="1" readingOrder="1"/>
    </xf>
    <xf numFmtId="0" fontId="75" fillId="34" borderId="44" xfId="0" applyFont="1" applyFill="1" applyBorder="1" applyAlignment="1">
      <alignment horizontal="center" vertical="center" wrapText="1" readingOrder="1"/>
    </xf>
    <xf numFmtId="177" fontId="28" fillId="36" borderId="48" xfId="0" applyNumberFormat="1" applyFont="1" applyFill="1" applyBorder="1" applyAlignment="1" applyProtection="1">
      <alignment horizontal="center" vertical="center"/>
      <protection locked="0"/>
    </xf>
    <xf numFmtId="177" fontId="28" fillId="36" borderId="49" xfId="0" applyNumberFormat="1" applyFont="1" applyFill="1" applyBorder="1" applyAlignment="1" applyProtection="1">
      <alignment horizontal="center" vertical="center"/>
      <protection locked="0"/>
    </xf>
    <xf numFmtId="177" fontId="28" fillId="36" borderId="50" xfId="0" applyNumberFormat="1" applyFont="1" applyFill="1" applyBorder="1" applyAlignment="1" applyProtection="1">
      <alignment horizontal="center" vertical="center"/>
      <protection locked="0"/>
    </xf>
  </cellXfs>
  <cellStyles count="54572">
    <cellStyle name="20% - Accent1" xfId="17" builtinId="30" customBuiltin="1"/>
    <cellStyle name="20% - Accent2" xfId="21" builtinId="34" customBuiltin="1"/>
    <cellStyle name="20% - Accent3" xfId="25" builtinId="38" customBuiltin="1"/>
    <cellStyle name="20% - Accent4" xfId="29" builtinId="42" customBuiltin="1"/>
    <cellStyle name="20% - Accent5" xfId="33" builtinId="46" customBuiltin="1"/>
    <cellStyle name="20% - Accent6" xfId="37" builtinId="50" customBuiltin="1"/>
    <cellStyle name="20% - 강조색1 10" xfId="178" xr:uid="{00000000-0005-0000-0000-000001000000}"/>
    <cellStyle name="20% - 강조색1 11" xfId="179" xr:uid="{00000000-0005-0000-0000-000002000000}"/>
    <cellStyle name="20% - 강조색1 12" xfId="180" xr:uid="{00000000-0005-0000-0000-000003000000}"/>
    <cellStyle name="20% - 강조색1 13" xfId="181" xr:uid="{00000000-0005-0000-0000-000004000000}"/>
    <cellStyle name="20% - 강조색1 13 10" xfId="1859" xr:uid="{00000000-0005-0000-0000-000005000000}"/>
    <cellStyle name="20% - 강조색1 13 10 2" xfId="1860" xr:uid="{00000000-0005-0000-0000-000006000000}"/>
    <cellStyle name="20% - 강조색1 13 10 3" xfId="1861" xr:uid="{00000000-0005-0000-0000-000007000000}"/>
    <cellStyle name="20% - 강조색1 13 11" xfId="1862" xr:uid="{00000000-0005-0000-0000-000008000000}"/>
    <cellStyle name="20% - 강조색1 13 11 2" xfId="1863" xr:uid="{00000000-0005-0000-0000-000009000000}"/>
    <cellStyle name="20% - 강조색1 13 11 3" xfId="1864" xr:uid="{00000000-0005-0000-0000-00000A000000}"/>
    <cellStyle name="20% - 강조색1 13 12" xfId="1865" xr:uid="{00000000-0005-0000-0000-00000B000000}"/>
    <cellStyle name="20% - 강조색1 13 12 2" xfId="1866" xr:uid="{00000000-0005-0000-0000-00000C000000}"/>
    <cellStyle name="20% - 강조색1 13 12 3" xfId="1867" xr:uid="{00000000-0005-0000-0000-00000D000000}"/>
    <cellStyle name="20% - 강조색1 13 13" xfId="1868" xr:uid="{00000000-0005-0000-0000-00000E000000}"/>
    <cellStyle name="20% - 강조색1 13 14" xfId="1869" xr:uid="{00000000-0005-0000-0000-00000F000000}"/>
    <cellStyle name="20% - 강조색1 13 15" xfId="1870" xr:uid="{00000000-0005-0000-0000-000010000000}"/>
    <cellStyle name="20% - 강조색1 13 2" xfId="1871" xr:uid="{00000000-0005-0000-0000-000011000000}"/>
    <cellStyle name="20% - 강조색1 13 2 10" xfId="1872" xr:uid="{00000000-0005-0000-0000-000012000000}"/>
    <cellStyle name="20% - 강조색1 13 2 11" xfId="1873" xr:uid="{00000000-0005-0000-0000-000013000000}"/>
    <cellStyle name="20% - 강조색1 13 2 2" xfId="1874" xr:uid="{00000000-0005-0000-0000-000014000000}"/>
    <cellStyle name="20% - 강조색1 13 2 2 2" xfId="1875" xr:uid="{00000000-0005-0000-0000-000015000000}"/>
    <cellStyle name="20% - 강조색1 13 2 2 3" xfId="1876" xr:uid="{00000000-0005-0000-0000-000016000000}"/>
    <cellStyle name="20% - 강조색1 13 2 3" xfId="1877" xr:uid="{00000000-0005-0000-0000-000017000000}"/>
    <cellStyle name="20% - 강조색1 13 2 3 2" xfId="1878" xr:uid="{00000000-0005-0000-0000-000018000000}"/>
    <cellStyle name="20% - 강조색1 13 2 3 3" xfId="1879" xr:uid="{00000000-0005-0000-0000-000019000000}"/>
    <cellStyle name="20% - 강조색1 13 2 4" xfId="1880" xr:uid="{00000000-0005-0000-0000-00001A000000}"/>
    <cellStyle name="20% - 강조색1 13 2 4 2" xfId="1881" xr:uid="{00000000-0005-0000-0000-00001B000000}"/>
    <cellStyle name="20% - 강조색1 13 2 4 3" xfId="1882" xr:uid="{00000000-0005-0000-0000-00001C000000}"/>
    <cellStyle name="20% - 강조색1 13 2 5" xfId="1883" xr:uid="{00000000-0005-0000-0000-00001D000000}"/>
    <cellStyle name="20% - 강조색1 13 2 5 2" xfId="1884" xr:uid="{00000000-0005-0000-0000-00001E000000}"/>
    <cellStyle name="20% - 강조색1 13 2 5 3" xfId="1885" xr:uid="{00000000-0005-0000-0000-00001F000000}"/>
    <cellStyle name="20% - 강조색1 13 2 6" xfId="1886" xr:uid="{00000000-0005-0000-0000-000020000000}"/>
    <cellStyle name="20% - 강조색1 13 2 6 2" xfId="1887" xr:uid="{00000000-0005-0000-0000-000021000000}"/>
    <cellStyle name="20% - 강조색1 13 2 6 3" xfId="1888" xr:uid="{00000000-0005-0000-0000-000022000000}"/>
    <cellStyle name="20% - 강조색1 13 2 7" xfId="1889" xr:uid="{00000000-0005-0000-0000-000023000000}"/>
    <cellStyle name="20% - 강조색1 13 2 7 2" xfId="1890" xr:uid="{00000000-0005-0000-0000-000024000000}"/>
    <cellStyle name="20% - 강조색1 13 2 7 3" xfId="1891" xr:uid="{00000000-0005-0000-0000-000025000000}"/>
    <cellStyle name="20% - 강조색1 13 2 8" xfId="1892" xr:uid="{00000000-0005-0000-0000-000026000000}"/>
    <cellStyle name="20% - 강조색1 13 2 8 2" xfId="1893" xr:uid="{00000000-0005-0000-0000-000027000000}"/>
    <cellStyle name="20% - 강조색1 13 2 8 3" xfId="1894" xr:uid="{00000000-0005-0000-0000-000028000000}"/>
    <cellStyle name="20% - 강조색1 13 2 9" xfId="1895" xr:uid="{00000000-0005-0000-0000-000029000000}"/>
    <cellStyle name="20% - 강조색1 13 2 9 2" xfId="1896" xr:uid="{00000000-0005-0000-0000-00002A000000}"/>
    <cellStyle name="20% - 강조색1 13 2 9 3" xfId="1897" xr:uid="{00000000-0005-0000-0000-00002B000000}"/>
    <cellStyle name="20% - 강조색1 13 3" xfId="1898" xr:uid="{00000000-0005-0000-0000-00002C000000}"/>
    <cellStyle name="20% - 강조색1 13 3 10" xfId="1899" xr:uid="{00000000-0005-0000-0000-00002D000000}"/>
    <cellStyle name="20% - 강조색1 13 3 11" xfId="1900" xr:uid="{00000000-0005-0000-0000-00002E000000}"/>
    <cellStyle name="20% - 강조색1 13 3 2" xfId="1901" xr:uid="{00000000-0005-0000-0000-00002F000000}"/>
    <cellStyle name="20% - 강조색1 13 3 2 2" xfId="1902" xr:uid="{00000000-0005-0000-0000-000030000000}"/>
    <cellStyle name="20% - 강조색1 13 3 2 3" xfId="1903" xr:uid="{00000000-0005-0000-0000-000031000000}"/>
    <cellStyle name="20% - 강조색1 13 3 3" xfId="1904" xr:uid="{00000000-0005-0000-0000-000032000000}"/>
    <cellStyle name="20% - 강조색1 13 3 3 2" xfId="1905" xr:uid="{00000000-0005-0000-0000-000033000000}"/>
    <cellStyle name="20% - 강조색1 13 3 3 3" xfId="1906" xr:uid="{00000000-0005-0000-0000-000034000000}"/>
    <cellStyle name="20% - 강조색1 13 3 4" xfId="1907" xr:uid="{00000000-0005-0000-0000-000035000000}"/>
    <cellStyle name="20% - 강조색1 13 3 4 2" xfId="1908" xr:uid="{00000000-0005-0000-0000-000036000000}"/>
    <cellStyle name="20% - 강조색1 13 3 4 3" xfId="1909" xr:uid="{00000000-0005-0000-0000-000037000000}"/>
    <cellStyle name="20% - 강조색1 13 3 5" xfId="1910" xr:uid="{00000000-0005-0000-0000-000038000000}"/>
    <cellStyle name="20% - 강조색1 13 3 5 2" xfId="1911" xr:uid="{00000000-0005-0000-0000-000039000000}"/>
    <cellStyle name="20% - 강조색1 13 3 5 3" xfId="1912" xr:uid="{00000000-0005-0000-0000-00003A000000}"/>
    <cellStyle name="20% - 강조색1 13 3 6" xfId="1913" xr:uid="{00000000-0005-0000-0000-00003B000000}"/>
    <cellStyle name="20% - 강조색1 13 3 6 2" xfId="1914" xr:uid="{00000000-0005-0000-0000-00003C000000}"/>
    <cellStyle name="20% - 강조색1 13 3 6 3" xfId="1915" xr:uid="{00000000-0005-0000-0000-00003D000000}"/>
    <cellStyle name="20% - 강조색1 13 3 7" xfId="1916" xr:uid="{00000000-0005-0000-0000-00003E000000}"/>
    <cellStyle name="20% - 강조색1 13 3 7 2" xfId="1917" xr:uid="{00000000-0005-0000-0000-00003F000000}"/>
    <cellStyle name="20% - 강조색1 13 3 7 3" xfId="1918" xr:uid="{00000000-0005-0000-0000-000040000000}"/>
    <cellStyle name="20% - 강조색1 13 3 8" xfId="1919" xr:uid="{00000000-0005-0000-0000-000041000000}"/>
    <cellStyle name="20% - 강조색1 13 3 8 2" xfId="1920" xr:uid="{00000000-0005-0000-0000-000042000000}"/>
    <cellStyle name="20% - 강조색1 13 3 8 3" xfId="1921" xr:uid="{00000000-0005-0000-0000-000043000000}"/>
    <cellStyle name="20% - 강조색1 13 3 9" xfId="1922" xr:uid="{00000000-0005-0000-0000-000044000000}"/>
    <cellStyle name="20% - 강조색1 13 3 9 2" xfId="1923" xr:uid="{00000000-0005-0000-0000-000045000000}"/>
    <cellStyle name="20% - 강조색1 13 3 9 3" xfId="1924" xr:uid="{00000000-0005-0000-0000-000046000000}"/>
    <cellStyle name="20% - 강조색1 13 4" xfId="1925" xr:uid="{00000000-0005-0000-0000-000047000000}"/>
    <cellStyle name="20% - 강조색1 13 4 10" xfId="1926" xr:uid="{00000000-0005-0000-0000-000048000000}"/>
    <cellStyle name="20% - 강조색1 13 4 11" xfId="1927" xr:uid="{00000000-0005-0000-0000-000049000000}"/>
    <cellStyle name="20% - 강조색1 13 4 2" xfId="1928" xr:uid="{00000000-0005-0000-0000-00004A000000}"/>
    <cellStyle name="20% - 강조색1 13 4 2 2" xfId="1929" xr:uid="{00000000-0005-0000-0000-00004B000000}"/>
    <cellStyle name="20% - 강조색1 13 4 2 3" xfId="1930" xr:uid="{00000000-0005-0000-0000-00004C000000}"/>
    <cellStyle name="20% - 강조색1 13 4 3" xfId="1931" xr:uid="{00000000-0005-0000-0000-00004D000000}"/>
    <cellStyle name="20% - 강조색1 13 4 3 2" xfId="1932" xr:uid="{00000000-0005-0000-0000-00004E000000}"/>
    <cellStyle name="20% - 강조색1 13 4 3 3" xfId="1933" xr:uid="{00000000-0005-0000-0000-00004F000000}"/>
    <cellStyle name="20% - 강조색1 13 4 4" xfId="1934" xr:uid="{00000000-0005-0000-0000-000050000000}"/>
    <cellStyle name="20% - 강조색1 13 4 4 2" xfId="1935" xr:uid="{00000000-0005-0000-0000-000051000000}"/>
    <cellStyle name="20% - 강조색1 13 4 4 3" xfId="1936" xr:uid="{00000000-0005-0000-0000-000052000000}"/>
    <cellStyle name="20% - 강조색1 13 4 5" xfId="1937" xr:uid="{00000000-0005-0000-0000-000053000000}"/>
    <cellStyle name="20% - 강조색1 13 4 5 2" xfId="1938" xr:uid="{00000000-0005-0000-0000-000054000000}"/>
    <cellStyle name="20% - 강조색1 13 4 5 3" xfId="1939" xr:uid="{00000000-0005-0000-0000-000055000000}"/>
    <cellStyle name="20% - 강조색1 13 4 6" xfId="1940" xr:uid="{00000000-0005-0000-0000-000056000000}"/>
    <cellStyle name="20% - 강조색1 13 4 6 2" xfId="1941" xr:uid="{00000000-0005-0000-0000-000057000000}"/>
    <cellStyle name="20% - 강조색1 13 4 6 3" xfId="1942" xr:uid="{00000000-0005-0000-0000-000058000000}"/>
    <cellStyle name="20% - 강조색1 13 4 7" xfId="1943" xr:uid="{00000000-0005-0000-0000-000059000000}"/>
    <cellStyle name="20% - 강조색1 13 4 7 2" xfId="1944" xr:uid="{00000000-0005-0000-0000-00005A000000}"/>
    <cellStyle name="20% - 강조색1 13 4 7 3" xfId="1945" xr:uid="{00000000-0005-0000-0000-00005B000000}"/>
    <cellStyle name="20% - 강조색1 13 4 8" xfId="1946" xr:uid="{00000000-0005-0000-0000-00005C000000}"/>
    <cellStyle name="20% - 강조색1 13 4 8 2" xfId="1947" xr:uid="{00000000-0005-0000-0000-00005D000000}"/>
    <cellStyle name="20% - 강조색1 13 4 8 3" xfId="1948" xr:uid="{00000000-0005-0000-0000-00005E000000}"/>
    <cellStyle name="20% - 강조색1 13 4 9" xfId="1949" xr:uid="{00000000-0005-0000-0000-00005F000000}"/>
    <cellStyle name="20% - 강조색1 13 4 9 2" xfId="1950" xr:uid="{00000000-0005-0000-0000-000060000000}"/>
    <cellStyle name="20% - 강조색1 13 4 9 3" xfId="1951" xr:uid="{00000000-0005-0000-0000-000061000000}"/>
    <cellStyle name="20% - 강조색1 13 5" xfId="1952" xr:uid="{00000000-0005-0000-0000-000062000000}"/>
    <cellStyle name="20% - 강조색1 13 5 2" xfId="1953" xr:uid="{00000000-0005-0000-0000-000063000000}"/>
    <cellStyle name="20% - 강조색1 13 5 3" xfId="1954" xr:uid="{00000000-0005-0000-0000-000064000000}"/>
    <cellStyle name="20% - 강조색1 13 6" xfId="1955" xr:uid="{00000000-0005-0000-0000-000065000000}"/>
    <cellStyle name="20% - 강조색1 13 6 2" xfId="1956" xr:uid="{00000000-0005-0000-0000-000066000000}"/>
    <cellStyle name="20% - 강조색1 13 6 3" xfId="1957" xr:uid="{00000000-0005-0000-0000-000067000000}"/>
    <cellStyle name="20% - 강조색1 13 7" xfId="1958" xr:uid="{00000000-0005-0000-0000-000068000000}"/>
    <cellStyle name="20% - 강조색1 13 7 2" xfId="1959" xr:uid="{00000000-0005-0000-0000-000069000000}"/>
    <cellStyle name="20% - 강조색1 13 7 3" xfId="1960" xr:uid="{00000000-0005-0000-0000-00006A000000}"/>
    <cellStyle name="20% - 강조색1 13 8" xfId="1961" xr:uid="{00000000-0005-0000-0000-00006B000000}"/>
    <cellStyle name="20% - 강조색1 13 8 2" xfId="1962" xr:uid="{00000000-0005-0000-0000-00006C000000}"/>
    <cellStyle name="20% - 강조색1 13 8 3" xfId="1963" xr:uid="{00000000-0005-0000-0000-00006D000000}"/>
    <cellStyle name="20% - 강조색1 13 9" xfId="1964" xr:uid="{00000000-0005-0000-0000-00006E000000}"/>
    <cellStyle name="20% - 강조색1 13 9 2" xfId="1965" xr:uid="{00000000-0005-0000-0000-00006F000000}"/>
    <cellStyle name="20% - 강조색1 13 9 3" xfId="1966" xr:uid="{00000000-0005-0000-0000-000070000000}"/>
    <cellStyle name="20% - 강조색1 14" xfId="182" xr:uid="{00000000-0005-0000-0000-000071000000}"/>
    <cellStyle name="20% - 강조색1 14 10" xfId="1967" xr:uid="{00000000-0005-0000-0000-000072000000}"/>
    <cellStyle name="20% - 강조색1 14 10 2" xfId="1968" xr:uid="{00000000-0005-0000-0000-000073000000}"/>
    <cellStyle name="20% - 강조색1 14 10 3" xfId="1969" xr:uid="{00000000-0005-0000-0000-000074000000}"/>
    <cellStyle name="20% - 강조색1 14 11" xfId="1970" xr:uid="{00000000-0005-0000-0000-000075000000}"/>
    <cellStyle name="20% - 강조색1 14 12" xfId="1971" xr:uid="{00000000-0005-0000-0000-000076000000}"/>
    <cellStyle name="20% - 강조색1 14 13" xfId="1972" xr:uid="{00000000-0005-0000-0000-000077000000}"/>
    <cellStyle name="20% - 강조색1 14 2" xfId="1973" xr:uid="{00000000-0005-0000-0000-000078000000}"/>
    <cellStyle name="20% - 강조색1 14 2 10" xfId="1974" xr:uid="{00000000-0005-0000-0000-000079000000}"/>
    <cellStyle name="20% - 강조색1 14 2 11" xfId="1975" xr:uid="{00000000-0005-0000-0000-00007A000000}"/>
    <cellStyle name="20% - 강조색1 14 2 2" xfId="1976" xr:uid="{00000000-0005-0000-0000-00007B000000}"/>
    <cellStyle name="20% - 강조색1 14 2 2 2" xfId="1977" xr:uid="{00000000-0005-0000-0000-00007C000000}"/>
    <cellStyle name="20% - 강조색1 14 2 2 3" xfId="1978" xr:uid="{00000000-0005-0000-0000-00007D000000}"/>
    <cellStyle name="20% - 강조색1 14 2 2 4" xfId="1979" xr:uid="{00000000-0005-0000-0000-00007E000000}"/>
    <cellStyle name="20% - 강조색1 14 2 3" xfId="1980" xr:uid="{00000000-0005-0000-0000-00007F000000}"/>
    <cellStyle name="20% - 강조색1 14 2 3 2" xfId="1981" xr:uid="{00000000-0005-0000-0000-000080000000}"/>
    <cellStyle name="20% - 강조색1 14 2 3 3" xfId="1982" xr:uid="{00000000-0005-0000-0000-000081000000}"/>
    <cellStyle name="20% - 강조색1 14 2 3 4" xfId="1983" xr:uid="{00000000-0005-0000-0000-000082000000}"/>
    <cellStyle name="20% - 강조색1 14 2 4" xfId="1984" xr:uid="{00000000-0005-0000-0000-000083000000}"/>
    <cellStyle name="20% - 강조색1 14 2 4 2" xfId="1985" xr:uid="{00000000-0005-0000-0000-000084000000}"/>
    <cellStyle name="20% - 강조색1 14 2 4 3" xfId="1986" xr:uid="{00000000-0005-0000-0000-000085000000}"/>
    <cellStyle name="20% - 강조색1 14 2 4 4" xfId="1987" xr:uid="{00000000-0005-0000-0000-000086000000}"/>
    <cellStyle name="20% - 강조색1 14 2 5" xfId="1988" xr:uid="{00000000-0005-0000-0000-000087000000}"/>
    <cellStyle name="20% - 강조색1 14 2 5 2" xfId="1989" xr:uid="{00000000-0005-0000-0000-000088000000}"/>
    <cellStyle name="20% - 강조색1 14 2 5 3" xfId="1990" xr:uid="{00000000-0005-0000-0000-000089000000}"/>
    <cellStyle name="20% - 강조색1 14 2 5 4" xfId="1991" xr:uid="{00000000-0005-0000-0000-00008A000000}"/>
    <cellStyle name="20% - 강조색1 14 2 6" xfId="1992" xr:uid="{00000000-0005-0000-0000-00008B000000}"/>
    <cellStyle name="20% - 강조색1 14 2 6 2" xfId="1993" xr:uid="{00000000-0005-0000-0000-00008C000000}"/>
    <cellStyle name="20% - 강조색1 14 2 6 3" xfId="1994" xr:uid="{00000000-0005-0000-0000-00008D000000}"/>
    <cellStyle name="20% - 강조색1 14 2 6 4" xfId="1995" xr:uid="{00000000-0005-0000-0000-00008E000000}"/>
    <cellStyle name="20% - 강조색1 14 2 7" xfId="1996" xr:uid="{00000000-0005-0000-0000-00008F000000}"/>
    <cellStyle name="20% - 강조색1 14 2 7 2" xfId="1997" xr:uid="{00000000-0005-0000-0000-000090000000}"/>
    <cellStyle name="20% - 강조색1 14 2 7 3" xfId="1998" xr:uid="{00000000-0005-0000-0000-000091000000}"/>
    <cellStyle name="20% - 강조색1 14 2 7 4" xfId="1999" xr:uid="{00000000-0005-0000-0000-000092000000}"/>
    <cellStyle name="20% - 강조색1 14 2 8" xfId="2000" xr:uid="{00000000-0005-0000-0000-000093000000}"/>
    <cellStyle name="20% - 강조색1 14 2 8 2" xfId="2001" xr:uid="{00000000-0005-0000-0000-000094000000}"/>
    <cellStyle name="20% - 강조색1 14 2 8 3" xfId="2002" xr:uid="{00000000-0005-0000-0000-000095000000}"/>
    <cellStyle name="20% - 강조색1 14 2 8 4" xfId="2003" xr:uid="{00000000-0005-0000-0000-000096000000}"/>
    <cellStyle name="20% - 강조색1 14 2 9" xfId="2004" xr:uid="{00000000-0005-0000-0000-000097000000}"/>
    <cellStyle name="20% - 강조색1 14 2 9 2" xfId="2005" xr:uid="{00000000-0005-0000-0000-000098000000}"/>
    <cellStyle name="20% - 강조색1 14 2 9 3" xfId="2006" xr:uid="{00000000-0005-0000-0000-000099000000}"/>
    <cellStyle name="20% - 강조색1 14 2 9 4" xfId="2007" xr:uid="{00000000-0005-0000-0000-00009A000000}"/>
    <cellStyle name="20% - 강조색1 14 3" xfId="2008" xr:uid="{00000000-0005-0000-0000-00009B000000}"/>
    <cellStyle name="20% - 강조색1 14 3 2" xfId="2009" xr:uid="{00000000-0005-0000-0000-00009C000000}"/>
    <cellStyle name="20% - 강조색1 14 3 3" xfId="2010" xr:uid="{00000000-0005-0000-0000-00009D000000}"/>
    <cellStyle name="20% - 강조색1 14 3 4" xfId="2011" xr:uid="{00000000-0005-0000-0000-00009E000000}"/>
    <cellStyle name="20% - 강조색1 14 4" xfId="2012" xr:uid="{00000000-0005-0000-0000-00009F000000}"/>
    <cellStyle name="20% - 강조색1 14 4 2" xfId="2013" xr:uid="{00000000-0005-0000-0000-0000A0000000}"/>
    <cellStyle name="20% - 강조색1 14 4 3" xfId="2014" xr:uid="{00000000-0005-0000-0000-0000A1000000}"/>
    <cellStyle name="20% - 강조색1 14 4 4" xfId="2015" xr:uid="{00000000-0005-0000-0000-0000A2000000}"/>
    <cellStyle name="20% - 강조색1 14 5" xfId="2016" xr:uid="{00000000-0005-0000-0000-0000A3000000}"/>
    <cellStyle name="20% - 강조색1 14 5 2" xfId="2017" xr:uid="{00000000-0005-0000-0000-0000A4000000}"/>
    <cellStyle name="20% - 강조색1 14 5 3" xfId="2018" xr:uid="{00000000-0005-0000-0000-0000A5000000}"/>
    <cellStyle name="20% - 강조색1 14 5 4" xfId="2019" xr:uid="{00000000-0005-0000-0000-0000A6000000}"/>
    <cellStyle name="20% - 강조색1 14 6" xfId="2020" xr:uid="{00000000-0005-0000-0000-0000A7000000}"/>
    <cellStyle name="20% - 강조색1 14 6 2" xfId="2021" xr:uid="{00000000-0005-0000-0000-0000A8000000}"/>
    <cellStyle name="20% - 강조색1 14 6 3" xfId="2022" xr:uid="{00000000-0005-0000-0000-0000A9000000}"/>
    <cellStyle name="20% - 강조색1 14 6 4" xfId="2023" xr:uid="{00000000-0005-0000-0000-0000AA000000}"/>
    <cellStyle name="20% - 강조색1 14 7" xfId="2024" xr:uid="{00000000-0005-0000-0000-0000AB000000}"/>
    <cellStyle name="20% - 강조색1 14 7 2" xfId="2025" xr:uid="{00000000-0005-0000-0000-0000AC000000}"/>
    <cellStyle name="20% - 강조색1 14 7 3" xfId="2026" xr:uid="{00000000-0005-0000-0000-0000AD000000}"/>
    <cellStyle name="20% - 강조색1 14 7 4" xfId="2027" xr:uid="{00000000-0005-0000-0000-0000AE000000}"/>
    <cellStyle name="20% - 강조색1 14 8" xfId="2028" xr:uid="{00000000-0005-0000-0000-0000AF000000}"/>
    <cellStyle name="20% - 강조색1 14 8 2" xfId="2029" xr:uid="{00000000-0005-0000-0000-0000B0000000}"/>
    <cellStyle name="20% - 강조색1 14 8 3" xfId="2030" xr:uid="{00000000-0005-0000-0000-0000B1000000}"/>
    <cellStyle name="20% - 강조색1 14 8 4" xfId="2031" xr:uid="{00000000-0005-0000-0000-0000B2000000}"/>
    <cellStyle name="20% - 강조색1 14 9" xfId="2032" xr:uid="{00000000-0005-0000-0000-0000B3000000}"/>
    <cellStyle name="20% - 강조색1 14 9 2" xfId="2033" xr:uid="{00000000-0005-0000-0000-0000B4000000}"/>
    <cellStyle name="20% - 강조색1 14 9 3" xfId="2034" xr:uid="{00000000-0005-0000-0000-0000B5000000}"/>
    <cellStyle name="20% - 강조색1 14 9 4" xfId="2035" xr:uid="{00000000-0005-0000-0000-0000B6000000}"/>
    <cellStyle name="20% - 강조색1 15" xfId="183" xr:uid="{00000000-0005-0000-0000-0000B7000000}"/>
    <cellStyle name="20% - 강조색1 15 10" xfId="2036" xr:uid="{00000000-0005-0000-0000-0000B8000000}"/>
    <cellStyle name="20% - 강조색1 15 11" xfId="2037" xr:uid="{00000000-0005-0000-0000-0000B9000000}"/>
    <cellStyle name="20% - 강조색1 15 12" xfId="2038" xr:uid="{00000000-0005-0000-0000-0000BA000000}"/>
    <cellStyle name="20% - 강조색1 15 13" xfId="2039" xr:uid="{00000000-0005-0000-0000-0000BB000000}"/>
    <cellStyle name="20% - 강조색1 15 14" xfId="2040" xr:uid="{00000000-0005-0000-0000-0000BC000000}"/>
    <cellStyle name="20% - 강조색1 15 15" xfId="2041" xr:uid="{00000000-0005-0000-0000-0000BD000000}"/>
    <cellStyle name="20% - 강조색1 15 16" xfId="2042" xr:uid="{00000000-0005-0000-0000-0000BE000000}"/>
    <cellStyle name="20% - 강조색1 15 17" xfId="2043" xr:uid="{00000000-0005-0000-0000-0000BF000000}"/>
    <cellStyle name="20% - 강조색1 15 18" xfId="2044" xr:uid="{00000000-0005-0000-0000-0000C0000000}"/>
    <cellStyle name="20% - 강조색1 15 19" xfId="2045" xr:uid="{00000000-0005-0000-0000-0000C1000000}"/>
    <cellStyle name="20% - 강조색1 15 2" xfId="2046" xr:uid="{00000000-0005-0000-0000-0000C2000000}"/>
    <cellStyle name="20% - 강조색1 15 2 2" xfId="2047" xr:uid="{00000000-0005-0000-0000-0000C3000000}"/>
    <cellStyle name="20% - 강조색1 15 2 3" xfId="2048" xr:uid="{00000000-0005-0000-0000-0000C4000000}"/>
    <cellStyle name="20% - 강조색1 15 2 4" xfId="2049" xr:uid="{00000000-0005-0000-0000-0000C5000000}"/>
    <cellStyle name="20% - 강조색1 15 20" xfId="2050" xr:uid="{00000000-0005-0000-0000-0000C6000000}"/>
    <cellStyle name="20% - 강조색1 15 3" xfId="2051" xr:uid="{00000000-0005-0000-0000-0000C7000000}"/>
    <cellStyle name="20% - 강조색1 15 3 2" xfId="2052" xr:uid="{00000000-0005-0000-0000-0000C8000000}"/>
    <cellStyle name="20% - 강조색1 15 3 3" xfId="2053" xr:uid="{00000000-0005-0000-0000-0000C9000000}"/>
    <cellStyle name="20% - 강조색1 15 3 4" xfId="2054" xr:uid="{00000000-0005-0000-0000-0000CA000000}"/>
    <cellStyle name="20% - 강조색1 15 4" xfId="2055" xr:uid="{00000000-0005-0000-0000-0000CB000000}"/>
    <cellStyle name="20% - 강조색1 15 4 2" xfId="2056" xr:uid="{00000000-0005-0000-0000-0000CC000000}"/>
    <cellStyle name="20% - 강조색1 15 4 3" xfId="2057" xr:uid="{00000000-0005-0000-0000-0000CD000000}"/>
    <cellStyle name="20% - 강조색1 15 4 4" xfId="2058" xr:uid="{00000000-0005-0000-0000-0000CE000000}"/>
    <cellStyle name="20% - 강조색1 15 5" xfId="2059" xr:uid="{00000000-0005-0000-0000-0000CF000000}"/>
    <cellStyle name="20% - 강조색1 15 5 2" xfId="2060" xr:uid="{00000000-0005-0000-0000-0000D0000000}"/>
    <cellStyle name="20% - 강조색1 15 5 3" xfId="2061" xr:uid="{00000000-0005-0000-0000-0000D1000000}"/>
    <cellStyle name="20% - 강조색1 15 5 4" xfId="2062" xr:uid="{00000000-0005-0000-0000-0000D2000000}"/>
    <cellStyle name="20% - 강조색1 15 6" xfId="2063" xr:uid="{00000000-0005-0000-0000-0000D3000000}"/>
    <cellStyle name="20% - 강조색1 15 6 2" xfId="2064" xr:uid="{00000000-0005-0000-0000-0000D4000000}"/>
    <cellStyle name="20% - 강조색1 15 6 3" xfId="2065" xr:uid="{00000000-0005-0000-0000-0000D5000000}"/>
    <cellStyle name="20% - 강조색1 15 6 4" xfId="2066" xr:uid="{00000000-0005-0000-0000-0000D6000000}"/>
    <cellStyle name="20% - 강조색1 15 7" xfId="2067" xr:uid="{00000000-0005-0000-0000-0000D7000000}"/>
    <cellStyle name="20% - 강조색1 15 7 2" xfId="2068" xr:uid="{00000000-0005-0000-0000-0000D8000000}"/>
    <cellStyle name="20% - 강조색1 15 7 3" xfId="2069" xr:uid="{00000000-0005-0000-0000-0000D9000000}"/>
    <cellStyle name="20% - 강조색1 15 7 4" xfId="2070" xr:uid="{00000000-0005-0000-0000-0000DA000000}"/>
    <cellStyle name="20% - 강조색1 15 8" xfId="2071" xr:uid="{00000000-0005-0000-0000-0000DB000000}"/>
    <cellStyle name="20% - 강조색1 15 9" xfId="2072" xr:uid="{00000000-0005-0000-0000-0000DC000000}"/>
    <cellStyle name="20% - 강조색1 16" xfId="184" xr:uid="{00000000-0005-0000-0000-0000DD000000}"/>
    <cellStyle name="20% - 강조색1 16 10" xfId="2073" xr:uid="{00000000-0005-0000-0000-0000DE000000}"/>
    <cellStyle name="20% - 강조색1 16 11" xfId="2074" xr:uid="{00000000-0005-0000-0000-0000DF000000}"/>
    <cellStyle name="20% - 강조색1 16 12" xfId="2075" xr:uid="{00000000-0005-0000-0000-0000E0000000}"/>
    <cellStyle name="20% - 강조색1 16 13" xfId="2076" xr:uid="{00000000-0005-0000-0000-0000E1000000}"/>
    <cellStyle name="20% - 강조색1 16 14" xfId="2077" xr:uid="{00000000-0005-0000-0000-0000E2000000}"/>
    <cellStyle name="20% - 강조색1 16 15" xfId="2078" xr:uid="{00000000-0005-0000-0000-0000E3000000}"/>
    <cellStyle name="20% - 강조색1 16 16" xfId="2079" xr:uid="{00000000-0005-0000-0000-0000E4000000}"/>
    <cellStyle name="20% - 강조색1 16 17" xfId="2080" xr:uid="{00000000-0005-0000-0000-0000E5000000}"/>
    <cellStyle name="20% - 강조색1 16 2" xfId="2081" xr:uid="{00000000-0005-0000-0000-0000E6000000}"/>
    <cellStyle name="20% - 강조색1 16 2 2" xfId="2082" xr:uid="{00000000-0005-0000-0000-0000E7000000}"/>
    <cellStyle name="20% - 강조색1 16 2 3" xfId="2083" xr:uid="{00000000-0005-0000-0000-0000E8000000}"/>
    <cellStyle name="20% - 강조색1 16 2 4" xfId="2084" xr:uid="{00000000-0005-0000-0000-0000E9000000}"/>
    <cellStyle name="20% - 강조색1 16 3" xfId="2085" xr:uid="{00000000-0005-0000-0000-0000EA000000}"/>
    <cellStyle name="20% - 강조색1 16 3 2" xfId="2086" xr:uid="{00000000-0005-0000-0000-0000EB000000}"/>
    <cellStyle name="20% - 강조색1 16 3 3" xfId="2087" xr:uid="{00000000-0005-0000-0000-0000EC000000}"/>
    <cellStyle name="20% - 강조색1 16 3 4" xfId="2088" xr:uid="{00000000-0005-0000-0000-0000ED000000}"/>
    <cellStyle name="20% - 강조색1 16 4" xfId="2089" xr:uid="{00000000-0005-0000-0000-0000EE000000}"/>
    <cellStyle name="20% - 강조색1 16 4 2" xfId="2090" xr:uid="{00000000-0005-0000-0000-0000EF000000}"/>
    <cellStyle name="20% - 강조색1 16 4 3" xfId="2091" xr:uid="{00000000-0005-0000-0000-0000F0000000}"/>
    <cellStyle name="20% - 강조색1 16 4 4" xfId="2092" xr:uid="{00000000-0005-0000-0000-0000F1000000}"/>
    <cellStyle name="20% - 강조색1 16 5" xfId="2093" xr:uid="{00000000-0005-0000-0000-0000F2000000}"/>
    <cellStyle name="20% - 강조색1 16 6" xfId="2094" xr:uid="{00000000-0005-0000-0000-0000F3000000}"/>
    <cellStyle name="20% - 강조색1 16 7" xfId="2095" xr:uid="{00000000-0005-0000-0000-0000F4000000}"/>
    <cellStyle name="20% - 강조색1 16 8" xfId="2096" xr:uid="{00000000-0005-0000-0000-0000F5000000}"/>
    <cellStyle name="20% - 강조색1 16 9" xfId="2097" xr:uid="{00000000-0005-0000-0000-0000F6000000}"/>
    <cellStyle name="20% - 강조색1 17" xfId="185" xr:uid="{00000000-0005-0000-0000-0000F7000000}"/>
    <cellStyle name="20% - 강조색1 17 10" xfId="2098" xr:uid="{00000000-0005-0000-0000-0000F8000000}"/>
    <cellStyle name="20% - 강조색1 17 11" xfId="2099" xr:uid="{00000000-0005-0000-0000-0000F9000000}"/>
    <cellStyle name="20% - 강조색1 17 12" xfId="2100" xr:uid="{00000000-0005-0000-0000-0000FA000000}"/>
    <cellStyle name="20% - 강조색1 17 13" xfId="2101" xr:uid="{00000000-0005-0000-0000-0000FB000000}"/>
    <cellStyle name="20% - 강조색1 17 14" xfId="2102" xr:uid="{00000000-0005-0000-0000-0000FC000000}"/>
    <cellStyle name="20% - 강조색1 17 2" xfId="2103" xr:uid="{00000000-0005-0000-0000-0000FD000000}"/>
    <cellStyle name="20% - 강조색1 17 3" xfId="2104" xr:uid="{00000000-0005-0000-0000-0000FE000000}"/>
    <cellStyle name="20% - 강조색1 17 4" xfId="2105" xr:uid="{00000000-0005-0000-0000-0000FF000000}"/>
    <cellStyle name="20% - 강조색1 17 5" xfId="2106" xr:uid="{00000000-0005-0000-0000-000000010000}"/>
    <cellStyle name="20% - 강조색1 17 6" xfId="2107" xr:uid="{00000000-0005-0000-0000-000001010000}"/>
    <cellStyle name="20% - 강조색1 17 7" xfId="2108" xr:uid="{00000000-0005-0000-0000-000002010000}"/>
    <cellStyle name="20% - 강조색1 17 8" xfId="2109" xr:uid="{00000000-0005-0000-0000-000003010000}"/>
    <cellStyle name="20% - 강조색1 17 9" xfId="2110" xr:uid="{00000000-0005-0000-0000-000004010000}"/>
    <cellStyle name="20% - 강조색1 18" xfId="186" xr:uid="{00000000-0005-0000-0000-000005010000}"/>
    <cellStyle name="20% - 강조색1 18 2" xfId="2111" xr:uid="{00000000-0005-0000-0000-000006010000}"/>
    <cellStyle name="20% - 강조색1 18 3" xfId="2112" xr:uid="{00000000-0005-0000-0000-000007010000}"/>
    <cellStyle name="20% - 강조색1 18 4" xfId="2113" xr:uid="{00000000-0005-0000-0000-000008010000}"/>
    <cellStyle name="20% - 강조색1 19" xfId="187" xr:uid="{00000000-0005-0000-0000-000009010000}"/>
    <cellStyle name="20% - 강조색1 19 2" xfId="2114" xr:uid="{00000000-0005-0000-0000-00000A010000}"/>
    <cellStyle name="20% - 강조색1 19 3" xfId="2115" xr:uid="{00000000-0005-0000-0000-00000B010000}"/>
    <cellStyle name="20% - 강조색1 2" xfId="49" xr:uid="{00000000-0005-0000-0000-00000C010000}"/>
    <cellStyle name="20% - 강조색1 2 10" xfId="2116" xr:uid="{00000000-0005-0000-0000-00000D010000}"/>
    <cellStyle name="20% - 강조색1 2 11" xfId="2117" xr:uid="{00000000-0005-0000-0000-00000E010000}"/>
    <cellStyle name="20% - 강조색1 2 2" xfId="2118" xr:uid="{00000000-0005-0000-0000-00000F010000}"/>
    <cellStyle name="20% - 강조색1 2 2 10" xfId="2119" xr:uid="{00000000-0005-0000-0000-000010010000}"/>
    <cellStyle name="20% - 강조색1 2 2 10 2" xfId="2120" xr:uid="{00000000-0005-0000-0000-000011010000}"/>
    <cellStyle name="20% - 강조색1 2 2 10 3" xfId="2121" xr:uid="{00000000-0005-0000-0000-000012010000}"/>
    <cellStyle name="20% - 강조색1 2 2 10 4" xfId="2122" xr:uid="{00000000-0005-0000-0000-000013010000}"/>
    <cellStyle name="20% - 강조색1 2 2 11" xfId="2123" xr:uid="{00000000-0005-0000-0000-000014010000}"/>
    <cellStyle name="20% - 강조색1 2 2 11 2" xfId="2124" xr:uid="{00000000-0005-0000-0000-000015010000}"/>
    <cellStyle name="20% - 강조색1 2 2 11 3" xfId="2125" xr:uid="{00000000-0005-0000-0000-000016010000}"/>
    <cellStyle name="20% - 강조색1 2 2 11 4" xfId="2126" xr:uid="{00000000-0005-0000-0000-000017010000}"/>
    <cellStyle name="20% - 강조색1 2 2 12" xfId="2127" xr:uid="{00000000-0005-0000-0000-000018010000}"/>
    <cellStyle name="20% - 강조색1 2 2 12 2" xfId="2128" xr:uid="{00000000-0005-0000-0000-000019010000}"/>
    <cellStyle name="20% - 강조색1 2 2 12 3" xfId="2129" xr:uid="{00000000-0005-0000-0000-00001A010000}"/>
    <cellStyle name="20% - 강조색1 2 2 12 4" xfId="2130" xr:uid="{00000000-0005-0000-0000-00001B010000}"/>
    <cellStyle name="20% - 강조색1 2 2 13" xfId="2131" xr:uid="{00000000-0005-0000-0000-00001C010000}"/>
    <cellStyle name="20% - 강조색1 2 2 13 2" xfId="2132" xr:uid="{00000000-0005-0000-0000-00001D010000}"/>
    <cellStyle name="20% - 강조색1 2 2 13 3" xfId="2133" xr:uid="{00000000-0005-0000-0000-00001E010000}"/>
    <cellStyle name="20% - 강조색1 2 2 13 4" xfId="2134" xr:uid="{00000000-0005-0000-0000-00001F010000}"/>
    <cellStyle name="20% - 강조색1 2 2 14" xfId="2135" xr:uid="{00000000-0005-0000-0000-000020010000}"/>
    <cellStyle name="20% - 강조색1 2 2 14 2" xfId="2136" xr:uid="{00000000-0005-0000-0000-000021010000}"/>
    <cellStyle name="20% - 강조색1 2 2 14 3" xfId="2137" xr:uid="{00000000-0005-0000-0000-000022010000}"/>
    <cellStyle name="20% - 강조색1 2 2 14 4" xfId="2138" xr:uid="{00000000-0005-0000-0000-000023010000}"/>
    <cellStyle name="20% - 강조색1 2 2 15" xfId="2139" xr:uid="{00000000-0005-0000-0000-000024010000}"/>
    <cellStyle name="20% - 강조색1 2 2 16" xfId="2140" xr:uid="{00000000-0005-0000-0000-000025010000}"/>
    <cellStyle name="20% - 강조색1 2 2 17" xfId="2141" xr:uid="{00000000-0005-0000-0000-000026010000}"/>
    <cellStyle name="20% - 강조색1 2 2 18" xfId="2142" xr:uid="{00000000-0005-0000-0000-000027010000}"/>
    <cellStyle name="20% - 강조색1 2 2 19" xfId="2143" xr:uid="{00000000-0005-0000-0000-000028010000}"/>
    <cellStyle name="20% - 강조색1 2 2 2" xfId="2144" xr:uid="{00000000-0005-0000-0000-000029010000}"/>
    <cellStyle name="20% - 강조색1 2 2 2 10" xfId="2145" xr:uid="{00000000-0005-0000-0000-00002A010000}"/>
    <cellStyle name="20% - 강조색1 2 2 2 10 2" xfId="2146" xr:uid="{00000000-0005-0000-0000-00002B010000}"/>
    <cellStyle name="20% - 강조색1 2 2 2 10 3" xfId="2147" xr:uid="{00000000-0005-0000-0000-00002C010000}"/>
    <cellStyle name="20% - 강조색1 2 2 2 10 4" xfId="2148" xr:uid="{00000000-0005-0000-0000-00002D010000}"/>
    <cellStyle name="20% - 강조색1 2 2 2 11" xfId="2149" xr:uid="{00000000-0005-0000-0000-00002E010000}"/>
    <cellStyle name="20% - 강조색1 2 2 2 11 2" xfId="2150" xr:uid="{00000000-0005-0000-0000-00002F010000}"/>
    <cellStyle name="20% - 강조색1 2 2 2 11 3" xfId="2151" xr:uid="{00000000-0005-0000-0000-000030010000}"/>
    <cellStyle name="20% - 강조색1 2 2 2 11 4" xfId="2152" xr:uid="{00000000-0005-0000-0000-000031010000}"/>
    <cellStyle name="20% - 강조색1 2 2 2 12" xfId="2153" xr:uid="{00000000-0005-0000-0000-000032010000}"/>
    <cellStyle name="20% - 강조색1 2 2 2 12 2" xfId="2154" xr:uid="{00000000-0005-0000-0000-000033010000}"/>
    <cellStyle name="20% - 강조색1 2 2 2 12 3" xfId="2155" xr:uid="{00000000-0005-0000-0000-000034010000}"/>
    <cellStyle name="20% - 강조색1 2 2 2 12 4" xfId="2156" xr:uid="{00000000-0005-0000-0000-000035010000}"/>
    <cellStyle name="20% - 강조색1 2 2 2 13" xfId="2157" xr:uid="{00000000-0005-0000-0000-000036010000}"/>
    <cellStyle name="20% - 강조색1 2 2 2 13 2" xfId="2158" xr:uid="{00000000-0005-0000-0000-000037010000}"/>
    <cellStyle name="20% - 강조색1 2 2 2 13 3" xfId="2159" xr:uid="{00000000-0005-0000-0000-000038010000}"/>
    <cellStyle name="20% - 강조색1 2 2 2 13 4" xfId="2160" xr:uid="{00000000-0005-0000-0000-000039010000}"/>
    <cellStyle name="20% - 강조색1 2 2 2 14" xfId="2161" xr:uid="{00000000-0005-0000-0000-00003A010000}"/>
    <cellStyle name="20% - 강조색1 2 2 2 15" xfId="2162" xr:uid="{00000000-0005-0000-0000-00003B010000}"/>
    <cellStyle name="20% - 강조색1 2 2 2 16" xfId="2163" xr:uid="{00000000-0005-0000-0000-00003C010000}"/>
    <cellStyle name="20% - 강조색1 2 2 2 17" xfId="2164" xr:uid="{00000000-0005-0000-0000-00003D010000}"/>
    <cellStyle name="20% - 강조색1 2 2 2 18" xfId="2165" xr:uid="{00000000-0005-0000-0000-00003E010000}"/>
    <cellStyle name="20% - 강조색1 2 2 2 19" xfId="2166" xr:uid="{00000000-0005-0000-0000-00003F010000}"/>
    <cellStyle name="20% - 강조색1 2 2 2 2" xfId="2167" xr:uid="{00000000-0005-0000-0000-000040010000}"/>
    <cellStyle name="20% - 강조색1 2 2 2 2 10" xfId="2168" xr:uid="{00000000-0005-0000-0000-000041010000}"/>
    <cellStyle name="20% - 강조색1 2 2 2 2 10 2" xfId="2169" xr:uid="{00000000-0005-0000-0000-000042010000}"/>
    <cellStyle name="20% - 강조색1 2 2 2 2 10 3" xfId="2170" xr:uid="{00000000-0005-0000-0000-000043010000}"/>
    <cellStyle name="20% - 강조색1 2 2 2 2 10 4" xfId="2171" xr:uid="{00000000-0005-0000-0000-000044010000}"/>
    <cellStyle name="20% - 강조색1 2 2 2 2 11" xfId="2172" xr:uid="{00000000-0005-0000-0000-000045010000}"/>
    <cellStyle name="20% - 강조색1 2 2 2 2 11 2" xfId="2173" xr:uid="{00000000-0005-0000-0000-000046010000}"/>
    <cellStyle name="20% - 강조색1 2 2 2 2 11 3" xfId="2174" xr:uid="{00000000-0005-0000-0000-000047010000}"/>
    <cellStyle name="20% - 강조색1 2 2 2 2 11 4" xfId="2175" xr:uid="{00000000-0005-0000-0000-000048010000}"/>
    <cellStyle name="20% - 강조색1 2 2 2 2 12" xfId="2176" xr:uid="{00000000-0005-0000-0000-000049010000}"/>
    <cellStyle name="20% - 강조색1 2 2 2 2 12 2" xfId="2177" xr:uid="{00000000-0005-0000-0000-00004A010000}"/>
    <cellStyle name="20% - 강조색1 2 2 2 2 12 3" xfId="2178" xr:uid="{00000000-0005-0000-0000-00004B010000}"/>
    <cellStyle name="20% - 강조색1 2 2 2 2 12 4" xfId="2179" xr:uid="{00000000-0005-0000-0000-00004C010000}"/>
    <cellStyle name="20% - 강조색1 2 2 2 2 13" xfId="2180" xr:uid="{00000000-0005-0000-0000-00004D010000}"/>
    <cellStyle name="20% - 강조색1 2 2 2 2 14" xfId="2181" xr:uid="{00000000-0005-0000-0000-00004E010000}"/>
    <cellStyle name="20% - 강조색1 2 2 2 2 15" xfId="2182" xr:uid="{00000000-0005-0000-0000-00004F010000}"/>
    <cellStyle name="20% - 강조색1 2 2 2 2 16" xfId="2183" xr:uid="{00000000-0005-0000-0000-000050010000}"/>
    <cellStyle name="20% - 강조색1 2 2 2 2 17" xfId="2184" xr:uid="{00000000-0005-0000-0000-000051010000}"/>
    <cellStyle name="20% - 강조색1 2 2 2 2 18" xfId="2185" xr:uid="{00000000-0005-0000-0000-000052010000}"/>
    <cellStyle name="20% - 강조색1 2 2 2 2 19" xfId="2186" xr:uid="{00000000-0005-0000-0000-000053010000}"/>
    <cellStyle name="20% - 강조색1 2 2 2 2 2" xfId="2187" xr:uid="{00000000-0005-0000-0000-000054010000}"/>
    <cellStyle name="20% - 강조색1 2 2 2 2 2 10" xfId="2188" xr:uid="{00000000-0005-0000-0000-000055010000}"/>
    <cellStyle name="20% - 강조색1 2 2 2 2 2 11" xfId="2189" xr:uid="{00000000-0005-0000-0000-000056010000}"/>
    <cellStyle name="20% - 강조색1 2 2 2 2 2 12" xfId="2190" xr:uid="{00000000-0005-0000-0000-000057010000}"/>
    <cellStyle name="20% - 강조색1 2 2 2 2 2 2" xfId="2191" xr:uid="{00000000-0005-0000-0000-000058010000}"/>
    <cellStyle name="20% - 강조색1 2 2 2 2 2 2 2" xfId="2192" xr:uid="{00000000-0005-0000-0000-000059010000}"/>
    <cellStyle name="20% - 강조색1 2 2 2 2 2 2 3" xfId="2193" xr:uid="{00000000-0005-0000-0000-00005A010000}"/>
    <cellStyle name="20% - 강조색1 2 2 2 2 2 2 4" xfId="2194" xr:uid="{00000000-0005-0000-0000-00005B010000}"/>
    <cellStyle name="20% - 강조색1 2 2 2 2 2 3" xfId="2195" xr:uid="{00000000-0005-0000-0000-00005C010000}"/>
    <cellStyle name="20% - 강조색1 2 2 2 2 2 3 2" xfId="2196" xr:uid="{00000000-0005-0000-0000-00005D010000}"/>
    <cellStyle name="20% - 강조색1 2 2 2 2 2 3 3" xfId="2197" xr:uid="{00000000-0005-0000-0000-00005E010000}"/>
    <cellStyle name="20% - 강조색1 2 2 2 2 2 3 4" xfId="2198" xr:uid="{00000000-0005-0000-0000-00005F010000}"/>
    <cellStyle name="20% - 강조색1 2 2 2 2 2 4" xfId="2199" xr:uid="{00000000-0005-0000-0000-000060010000}"/>
    <cellStyle name="20% - 강조색1 2 2 2 2 2 4 2" xfId="2200" xr:uid="{00000000-0005-0000-0000-000061010000}"/>
    <cellStyle name="20% - 강조색1 2 2 2 2 2 4 3" xfId="2201" xr:uid="{00000000-0005-0000-0000-000062010000}"/>
    <cellStyle name="20% - 강조색1 2 2 2 2 2 4 4" xfId="2202" xr:uid="{00000000-0005-0000-0000-000063010000}"/>
    <cellStyle name="20% - 강조색1 2 2 2 2 2 5" xfId="2203" xr:uid="{00000000-0005-0000-0000-000064010000}"/>
    <cellStyle name="20% - 강조색1 2 2 2 2 2 5 2" xfId="2204" xr:uid="{00000000-0005-0000-0000-000065010000}"/>
    <cellStyle name="20% - 강조색1 2 2 2 2 2 5 3" xfId="2205" xr:uid="{00000000-0005-0000-0000-000066010000}"/>
    <cellStyle name="20% - 강조색1 2 2 2 2 2 5 4" xfId="2206" xr:uid="{00000000-0005-0000-0000-000067010000}"/>
    <cellStyle name="20% - 강조색1 2 2 2 2 2 6" xfId="2207" xr:uid="{00000000-0005-0000-0000-000068010000}"/>
    <cellStyle name="20% - 강조색1 2 2 2 2 2 6 2" xfId="2208" xr:uid="{00000000-0005-0000-0000-000069010000}"/>
    <cellStyle name="20% - 강조색1 2 2 2 2 2 6 3" xfId="2209" xr:uid="{00000000-0005-0000-0000-00006A010000}"/>
    <cellStyle name="20% - 강조색1 2 2 2 2 2 6 4" xfId="2210" xr:uid="{00000000-0005-0000-0000-00006B010000}"/>
    <cellStyle name="20% - 강조색1 2 2 2 2 2 7" xfId="2211" xr:uid="{00000000-0005-0000-0000-00006C010000}"/>
    <cellStyle name="20% - 강조색1 2 2 2 2 2 7 2" xfId="2212" xr:uid="{00000000-0005-0000-0000-00006D010000}"/>
    <cellStyle name="20% - 강조색1 2 2 2 2 2 7 3" xfId="2213" xr:uid="{00000000-0005-0000-0000-00006E010000}"/>
    <cellStyle name="20% - 강조색1 2 2 2 2 2 7 4" xfId="2214" xr:uid="{00000000-0005-0000-0000-00006F010000}"/>
    <cellStyle name="20% - 강조색1 2 2 2 2 2 8" xfId="2215" xr:uid="{00000000-0005-0000-0000-000070010000}"/>
    <cellStyle name="20% - 강조색1 2 2 2 2 2 8 2" xfId="2216" xr:uid="{00000000-0005-0000-0000-000071010000}"/>
    <cellStyle name="20% - 강조색1 2 2 2 2 2 8 3" xfId="2217" xr:uid="{00000000-0005-0000-0000-000072010000}"/>
    <cellStyle name="20% - 강조색1 2 2 2 2 2 8 4" xfId="2218" xr:uid="{00000000-0005-0000-0000-000073010000}"/>
    <cellStyle name="20% - 강조색1 2 2 2 2 2 9" xfId="2219" xr:uid="{00000000-0005-0000-0000-000074010000}"/>
    <cellStyle name="20% - 강조색1 2 2 2 2 2 9 2" xfId="2220" xr:uid="{00000000-0005-0000-0000-000075010000}"/>
    <cellStyle name="20% - 강조색1 2 2 2 2 2 9 3" xfId="2221" xr:uid="{00000000-0005-0000-0000-000076010000}"/>
    <cellStyle name="20% - 강조색1 2 2 2 2 2 9 4" xfId="2222" xr:uid="{00000000-0005-0000-0000-000077010000}"/>
    <cellStyle name="20% - 강조색1 2 2 2 2 20" xfId="2223" xr:uid="{00000000-0005-0000-0000-000078010000}"/>
    <cellStyle name="20% - 강조색1 2 2 2 2 21" xfId="2224" xr:uid="{00000000-0005-0000-0000-000079010000}"/>
    <cellStyle name="20% - 강조색1 2 2 2 2 22" xfId="2225" xr:uid="{00000000-0005-0000-0000-00007A010000}"/>
    <cellStyle name="20% - 강조색1 2 2 2 2 23" xfId="2226" xr:uid="{00000000-0005-0000-0000-00007B010000}"/>
    <cellStyle name="20% - 강조색1 2 2 2 2 24" xfId="2227" xr:uid="{00000000-0005-0000-0000-00007C010000}"/>
    <cellStyle name="20% - 강조색1 2 2 2 2 25" xfId="2228" xr:uid="{00000000-0005-0000-0000-00007D010000}"/>
    <cellStyle name="20% - 강조색1 2 2 2 2 3" xfId="2229" xr:uid="{00000000-0005-0000-0000-00007E010000}"/>
    <cellStyle name="20% - 강조색1 2 2 2 2 3 10" xfId="2230" xr:uid="{00000000-0005-0000-0000-00007F010000}"/>
    <cellStyle name="20% - 강조색1 2 2 2 2 3 11" xfId="2231" xr:uid="{00000000-0005-0000-0000-000080010000}"/>
    <cellStyle name="20% - 강조색1 2 2 2 2 3 12" xfId="2232" xr:uid="{00000000-0005-0000-0000-000081010000}"/>
    <cellStyle name="20% - 강조색1 2 2 2 2 3 2" xfId="2233" xr:uid="{00000000-0005-0000-0000-000082010000}"/>
    <cellStyle name="20% - 강조색1 2 2 2 2 3 2 2" xfId="2234" xr:uid="{00000000-0005-0000-0000-000083010000}"/>
    <cellStyle name="20% - 강조색1 2 2 2 2 3 2 3" xfId="2235" xr:uid="{00000000-0005-0000-0000-000084010000}"/>
    <cellStyle name="20% - 강조색1 2 2 2 2 3 2 4" xfId="2236" xr:uid="{00000000-0005-0000-0000-000085010000}"/>
    <cellStyle name="20% - 강조색1 2 2 2 2 3 3" xfId="2237" xr:uid="{00000000-0005-0000-0000-000086010000}"/>
    <cellStyle name="20% - 강조색1 2 2 2 2 3 3 2" xfId="2238" xr:uid="{00000000-0005-0000-0000-000087010000}"/>
    <cellStyle name="20% - 강조색1 2 2 2 2 3 3 3" xfId="2239" xr:uid="{00000000-0005-0000-0000-000088010000}"/>
    <cellStyle name="20% - 강조색1 2 2 2 2 3 3 4" xfId="2240" xr:uid="{00000000-0005-0000-0000-000089010000}"/>
    <cellStyle name="20% - 강조색1 2 2 2 2 3 4" xfId="2241" xr:uid="{00000000-0005-0000-0000-00008A010000}"/>
    <cellStyle name="20% - 강조색1 2 2 2 2 3 4 2" xfId="2242" xr:uid="{00000000-0005-0000-0000-00008B010000}"/>
    <cellStyle name="20% - 강조색1 2 2 2 2 3 4 3" xfId="2243" xr:uid="{00000000-0005-0000-0000-00008C010000}"/>
    <cellStyle name="20% - 강조색1 2 2 2 2 3 4 4" xfId="2244" xr:uid="{00000000-0005-0000-0000-00008D010000}"/>
    <cellStyle name="20% - 강조색1 2 2 2 2 3 5" xfId="2245" xr:uid="{00000000-0005-0000-0000-00008E010000}"/>
    <cellStyle name="20% - 강조색1 2 2 2 2 3 5 2" xfId="2246" xr:uid="{00000000-0005-0000-0000-00008F010000}"/>
    <cellStyle name="20% - 강조색1 2 2 2 2 3 5 3" xfId="2247" xr:uid="{00000000-0005-0000-0000-000090010000}"/>
    <cellStyle name="20% - 강조색1 2 2 2 2 3 5 4" xfId="2248" xr:uid="{00000000-0005-0000-0000-000091010000}"/>
    <cellStyle name="20% - 강조색1 2 2 2 2 3 6" xfId="2249" xr:uid="{00000000-0005-0000-0000-000092010000}"/>
    <cellStyle name="20% - 강조색1 2 2 2 2 3 6 2" xfId="2250" xr:uid="{00000000-0005-0000-0000-000093010000}"/>
    <cellStyle name="20% - 강조색1 2 2 2 2 3 6 3" xfId="2251" xr:uid="{00000000-0005-0000-0000-000094010000}"/>
    <cellStyle name="20% - 강조색1 2 2 2 2 3 6 4" xfId="2252" xr:uid="{00000000-0005-0000-0000-000095010000}"/>
    <cellStyle name="20% - 강조색1 2 2 2 2 3 7" xfId="2253" xr:uid="{00000000-0005-0000-0000-000096010000}"/>
    <cellStyle name="20% - 강조색1 2 2 2 2 3 7 2" xfId="2254" xr:uid="{00000000-0005-0000-0000-000097010000}"/>
    <cellStyle name="20% - 강조색1 2 2 2 2 3 7 3" xfId="2255" xr:uid="{00000000-0005-0000-0000-000098010000}"/>
    <cellStyle name="20% - 강조색1 2 2 2 2 3 7 4" xfId="2256" xr:uid="{00000000-0005-0000-0000-000099010000}"/>
    <cellStyle name="20% - 강조색1 2 2 2 2 3 8" xfId="2257" xr:uid="{00000000-0005-0000-0000-00009A010000}"/>
    <cellStyle name="20% - 강조색1 2 2 2 2 3 8 2" xfId="2258" xr:uid="{00000000-0005-0000-0000-00009B010000}"/>
    <cellStyle name="20% - 강조색1 2 2 2 2 3 8 3" xfId="2259" xr:uid="{00000000-0005-0000-0000-00009C010000}"/>
    <cellStyle name="20% - 강조색1 2 2 2 2 3 8 4" xfId="2260" xr:uid="{00000000-0005-0000-0000-00009D010000}"/>
    <cellStyle name="20% - 강조색1 2 2 2 2 3 9" xfId="2261" xr:uid="{00000000-0005-0000-0000-00009E010000}"/>
    <cellStyle name="20% - 강조색1 2 2 2 2 3 9 2" xfId="2262" xr:uid="{00000000-0005-0000-0000-00009F010000}"/>
    <cellStyle name="20% - 강조색1 2 2 2 2 3 9 3" xfId="2263" xr:uid="{00000000-0005-0000-0000-0000A0010000}"/>
    <cellStyle name="20% - 강조색1 2 2 2 2 3 9 4" xfId="2264" xr:uid="{00000000-0005-0000-0000-0000A1010000}"/>
    <cellStyle name="20% - 강조색1 2 2 2 2 4" xfId="2265" xr:uid="{00000000-0005-0000-0000-0000A2010000}"/>
    <cellStyle name="20% - 강조색1 2 2 2 2 4 10" xfId="2266" xr:uid="{00000000-0005-0000-0000-0000A3010000}"/>
    <cellStyle name="20% - 강조색1 2 2 2 2 4 11" xfId="2267" xr:uid="{00000000-0005-0000-0000-0000A4010000}"/>
    <cellStyle name="20% - 강조색1 2 2 2 2 4 12" xfId="2268" xr:uid="{00000000-0005-0000-0000-0000A5010000}"/>
    <cellStyle name="20% - 강조색1 2 2 2 2 4 2" xfId="2269" xr:uid="{00000000-0005-0000-0000-0000A6010000}"/>
    <cellStyle name="20% - 강조색1 2 2 2 2 4 2 2" xfId="2270" xr:uid="{00000000-0005-0000-0000-0000A7010000}"/>
    <cellStyle name="20% - 강조색1 2 2 2 2 4 2 3" xfId="2271" xr:uid="{00000000-0005-0000-0000-0000A8010000}"/>
    <cellStyle name="20% - 강조색1 2 2 2 2 4 2 4" xfId="2272" xr:uid="{00000000-0005-0000-0000-0000A9010000}"/>
    <cellStyle name="20% - 강조색1 2 2 2 2 4 3" xfId="2273" xr:uid="{00000000-0005-0000-0000-0000AA010000}"/>
    <cellStyle name="20% - 강조색1 2 2 2 2 4 3 2" xfId="2274" xr:uid="{00000000-0005-0000-0000-0000AB010000}"/>
    <cellStyle name="20% - 강조색1 2 2 2 2 4 3 3" xfId="2275" xr:uid="{00000000-0005-0000-0000-0000AC010000}"/>
    <cellStyle name="20% - 강조색1 2 2 2 2 4 3 4" xfId="2276" xr:uid="{00000000-0005-0000-0000-0000AD010000}"/>
    <cellStyle name="20% - 강조색1 2 2 2 2 4 4" xfId="2277" xr:uid="{00000000-0005-0000-0000-0000AE010000}"/>
    <cellStyle name="20% - 강조색1 2 2 2 2 4 4 2" xfId="2278" xr:uid="{00000000-0005-0000-0000-0000AF010000}"/>
    <cellStyle name="20% - 강조색1 2 2 2 2 4 4 3" xfId="2279" xr:uid="{00000000-0005-0000-0000-0000B0010000}"/>
    <cellStyle name="20% - 강조색1 2 2 2 2 4 4 4" xfId="2280" xr:uid="{00000000-0005-0000-0000-0000B1010000}"/>
    <cellStyle name="20% - 강조색1 2 2 2 2 4 5" xfId="2281" xr:uid="{00000000-0005-0000-0000-0000B2010000}"/>
    <cellStyle name="20% - 강조색1 2 2 2 2 4 5 2" xfId="2282" xr:uid="{00000000-0005-0000-0000-0000B3010000}"/>
    <cellStyle name="20% - 강조색1 2 2 2 2 4 5 3" xfId="2283" xr:uid="{00000000-0005-0000-0000-0000B4010000}"/>
    <cellStyle name="20% - 강조색1 2 2 2 2 4 5 4" xfId="2284" xr:uid="{00000000-0005-0000-0000-0000B5010000}"/>
    <cellStyle name="20% - 강조색1 2 2 2 2 4 6" xfId="2285" xr:uid="{00000000-0005-0000-0000-0000B6010000}"/>
    <cellStyle name="20% - 강조색1 2 2 2 2 4 6 2" xfId="2286" xr:uid="{00000000-0005-0000-0000-0000B7010000}"/>
    <cellStyle name="20% - 강조색1 2 2 2 2 4 6 3" xfId="2287" xr:uid="{00000000-0005-0000-0000-0000B8010000}"/>
    <cellStyle name="20% - 강조색1 2 2 2 2 4 6 4" xfId="2288" xr:uid="{00000000-0005-0000-0000-0000B9010000}"/>
    <cellStyle name="20% - 강조색1 2 2 2 2 4 7" xfId="2289" xr:uid="{00000000-0005-0000-0000-0000BA010000}"/>
    <cellStyle name="20% - 강조색1 2 2 2 2 4 7 2" xfId="2290" xr:uid="{00000000-0005-0000-0000-0000BB010000}"/>
    <cellStyle name="20% - 강조색1 2 2 2 2 4 7 3" xfId="2291" xr:uid="{00000000-0005-0000-0000-0000BC010000}"/>
    <cellStyle name="20% - 강조색1 2 2 2 2 4 7 4" xfId="2292" xr:uid="{00000000-0005-0000-0000-0000BD010000}"/>
    <cellStyle name="20% - 강조색1 2 2 2 2 4 8" xfId="2293" xr:uid="{00000000-0005-0000-0000-0000BE010000}"/>
    <cellStyle name="20% - 강조색1 2 2 2 2 4 8 2" xfId="2294" xr:uid="{00000000-0005-0000-0000-0000BF010000}"/>
    <cellStyle name="20% - 강조색1 2 2 2 2 4 8 3" xfId="2295" xr:uid="{00000000-0005-0000-0000-0000C0010000}"/>
    <cellStyle name="20% - 강조색1 2 2 2 2 4 8 4" xfId="2296" xr:uid="{00000000-0005-0000-0000-0000C1010000}"/>
    <cellStyle name="20% - 강조색1 2 2 2 2 4 9" xfId="2297" xr:uid="{00000000-0005-0000-0000-0000C2010000}"/>
    <cellStyle name="20% - 강조색1 2 2 2 2 4 9 2" xfId="2298" xr:uid="{00000000-0005-0000-0000-0000C3010000}"/>
    <cellStyle name="20% - 강조색1 2 2 2 2 4 9 3" xfId="2299" xr:uid="{00000000-0005-0000-0000-0000C4010000}"/>
    <cellStyle name="20% - 강조색1 2 2 2 2 4 9 4" xfId="2300" xr:uid="{00000000-0005-0000-0000-0000C5010000}"/>
    <cellStyle name="20% - 강조색1 2 2 2 2 5" xfId="2301" xr:uid="{00000000-0005-0000-0000-0000C6010000}"/>
    <cellStyle name="20% - 강조색1 2 2 2 2 5 2" xfId="2302" xr:uid="{00000000-0005-0000-0000-0000C7010000}"/>
    <cellStyle name="20% - 강조색1 2 2 2 2 5 3" xfId="2303" xr:uid="{00000000-0005-0000-0000-0000C8010000}"/>
    <cellStyle name="20% - 강조색1 2 2 2 2 5 4" xfId="2304" xr:uid="{00000000-0005-0000-0000-0000C9010000}"/>
    <cellStyle name="20% - 강조색1 2 2 2 2 6" xfId="2305" xr:uid="{00000000-0005-0000-0000-0000CA010000}"/>
    <cellStyle name="20% - 강조색1 2 2 2 2 6 2" xfId="2306" xr:uid="{00000000-0005-0000-0000-0000CB010000}"/>
    <cellStyle name="20% - 강조색1 2 2 2 2 6 3" xfId="2307" xr:uid="{00000000-0005-0000-0000-0000CC010000}"/>
    <cellStyle name="20% - 강조색1 2 2 2 2 6 4" xfId="2308" xr:uid="{00000000-0005-0000-0000-0000CD010000}"/>
    <cellStyle name="20% - 강조색1 2 2 2 2 7" xfId="2309" xr:uid="{00000000-0005-0000-0000-0000CE010000}"/>
    <cellStyle name="20% - 강조색1 2 2 2 2 7 2" xfId="2310" xr:uid="{00000000-0005-0000-0000-0000CF010000}"/>
    <cellStyle name="20% - 강조색1 2 2 2 2 7 3" xfId="2311" xr:uid="{00000000-0005-0000-0000-0000D0010000}"/>
    <cellStyle name="20% - 강조색1 2 2 2 2 7 4" xfId="2312" xr:uid="{00000000-0005-0000-0000-0000D1010000}"/>
    <cellStyle name="20% - 강조색1 2 2 2 2 8" xfId="2313" xr:uid="{00000000-0005-0000-0000-0000D2010000}"/>
    <cellStyle name="20% - 강조색1 2 2 2 2 8 2" xfId="2314" xr:uid="{00000000-0005-0000-0000-0000D3010000}"/>
    <cellStyle name="20% - 강조색1 2 2 2 2 8 3" xfId="2315" xr:uid="{00000000-0005-0000-0000-0000D4010000}"/>
    <cellStyle name="20% - 강조색1 2 2 2 2 8 4" xfId="2316" xr:uid="{00000000-0005-0000-0000-0000D5010000}"/>
    <cellStyle name="20% - 강조색1 2 2 2 2 9" xfId="2317" xr:uid="{00000000-0005-0000-0000-0000D6010000}"/>
    <cellStyle name="20% - 강조색1 2 2 2 2 9 2" xfId="2318" xr:uid="{00000000-0005-0000-0000-0000D7010000}"/>
    <cellStyle name="20% - 강조색1 2 2 2 2 9 3" xfId="2319" xr:uid="{00000000-0005-0000-0000-0000D8010000}"/>
    <cellStyle name="20% - 강조색1 2 2 2 2 9 4" xfId="2320" xr:uid="{00000000-0005-0000-0000-0000D9010000}"/>
    <cellStyle name="20% - 강조색1 2 2 2 20" xfId="2321" xr:uid="{00000000-0005-0000-0000-0000DA010000}"/>
    <cellStyle name="20% - 강조색1 2 2 2 21" xfId="2322" xr:uid="{00000000-0005-0000-0000-0000DB010000}"/>
    <cellStyle name="20% - 강조색1 2 2 2 22" xfId="2323" xr:uid="{00000000-0005-0000-0000-0000DC010000}"/>
    <cellStyle name="20% - 강조색1 2 2 2 23" xfId="2324" xr:uid="{00000000-0005-0000-0000-0000DD010000}"/>
    <cellStyle name="20% - 강조색1 2 2 2 24" xfId="2325" xr:uid="{00000000-0005-0000-0000-0000DE010000}"/>
    <cellStyle name="20% - 강조색1 2 2 2 25" xfId="2326" xr:uid="{00000000-0005-0000-0000-0000DF010000}"/>
    <cellStyle name="20% - 강조색1 2 2 2 26" xfId="2327" xr:uid="{00000000-0005-0000-0000-0000E0010000}"/>
    <cellStyle name="20% - 강조색1 2 2 2 3" xfId="2328" xr:uid="{00000000-0005-0000-0000-0000E1010000}"/>
    <cellStyle name="20% - 강조색1 2 2 2 3 10" xfId="2329" xr:uid="{00000000-0005-0000-0000-0000E2010000}"/>
    <cellStyle name="20% - 강조색1 2 2 2 3 11" xfId="2330" xr:uid="{00000000-0005-0000-0000-0000E3010000}"/>
    <cellStyle name="20% - 강조색1 2 2 2 3 12" xfId="2331" xr:uid="{00000000-0005-0000-0000-0000E4010000}"/>
    <cellStyle name="20% - 강조색1 2 2 2 3 2" xfId="2332" xr:uid="{00000000-0005-0000-0000-0000E5010000}"/>
    <cellStyle name="20% - 강조색1 2 2 2 3 2 2" xfId="2333" xr:uid="{00000000-0005-0000-0000-0000E6010000}"/>
    <cellStyle name="20% - 강조색1 2 2 2 3 2 3" xfId="2334" xr:uid="{00000000-0005-0000-0000-0000E7010000}"/>
    <cellStyle name="20% - 강조색1 2 2 2 3 2 4" xfId="2335" xr:uid="{00000000-0005-0000-0000-0000E8010000}"/>
    <cellStyle name="20% - 강조색1 2 2 2 3 3" xfId="2336" xr:uid="{00000000-0005-0000-0000-0000E9010000}"/>
    <cellStyle name="20% - 강조색1 2 2 2 3 3 2" xfId="2337" xr:uid="{00000000-0005-0000-0000-0000EA010000}"/>
    <cellStyle name="20% - 강조색1 2 2 2 3 3 3" xfId="2338" xr:uid="{00000000-0005-0000-0000-0000EB010000}"/>
    <cellStyle name="20% - 강조색1 2 2 2 3 3 4" xfId="2339" xr:uid="{00000000-0005-0000-0000-0000EC010000}"/>
    <cellStyle name="20% - 강조색1 2 2 2 3 4" xfId="2340" xr:uid="{00000000-0005-0000-0000-0000ED010000}"/>
    <cellStyle name="20% - 강조색1 2 2 2 3 4 2" xfId="2341" xr:uid="{00000000-0005-0000-0000-0000EE010000}"/>
    <cellStyle name="20% - 강조색1 2 2 2 3 4 3" xfId="2342" xr:uid="{00000000-0005-0000-0000-0000EF010000}"/>
    <cellStyle name="20% - 강조색1 2 2 2 3 4 4" xfId="2343" xr:uid="{00000000-0005-0000-0000-0000F0010000}"/>
    <cellStyle name="20% - 강조색1 2 2 2 3 5" xfId="2344" xr:uid="{00000000-0005-0000-0000-0000F1010000}"/>
    <cellStyle name="20% - 강조색1 2 2 2 3 5 2" xfId="2345" xr:uid="{00000000-0005-0000-0000-0000F2010000}"/>
    <cellStyle name="20% - 강조색1 2 2 2 3 5 3" xfId="2346" xr:uid="{00000000-0005-0000-0000-0000F3010000}"/>
    <cellStyle name="20% - 강조색1 2 2 2 3 5 4" xfId="2347" xr:uid="{00000000-0005-0000-0000-0000F4010000}"/>
    <cellStyle name="20% - 강조색1 2 2 2 3 6" xfId="2348" xr:uid="{00000000-0005-0000-0000-0000F5010000}"/>
    <cellStyle name="20% - 강조색1 2 2 2 3 6 2" xfId="2349" xr:uid="{00000000-0005-0000-0000-0000F6010000}"/>
    <cellStyle name="20% - 강조색1 2 2 2 3 6 3" xfId="2350" xr:uid="{00000000-0005-0000-0000-0000F7010000}"/>
    <cellStyle name="20% - 강조색1 2 2 2 3 6 4" xfId="2351" xr:uid="{00000000-0005-0000-0000-0000F8010000}"/>
    <cellStyle name="20% - 강조색1 2 2 2 3 7" xfId="2352" xr:uid="{00000000-0005-0000-0000-0000F9010000}"/>
    <cellStyle name="20% - 강조색1 2 2 2 3 7 2" xfId="2353" xr:uid="{00000000-0005-0000-0000-0000FA010000}"/>
    <cellStyle name="20% - 강조색1 2 2 2 3 7 3" xfId="2354" xr:uid="{00000000-0005-0000-0000-0000FB010000}"/>
    <cellStyle name="20% - 강조색1 2 2 2 3 7 4" xfId="2355" xr:uid="{00000000-0005-0000-0000-0000FC010000}"/>
    <cellStyle name="20% - 강조색1 2 2 2 3 8" xfId="2356" xr:uid="{00000000-0005-0000-0000-0000FD010000}"/>
    <cellStyle name="20% - 강조색1 2 2 2 3 8 2" xfId="2357" xr:uid="{00000000-0005-0000-0000-0000FE010000}"/>
    <cellStyle name="20% - 강조색1 2 2 2 3 8 3" xfId="2358" xr:uid="{00000000-0005-0000-0000-0000FF010000}"/>
    <cellStyle name="20% - 강조색1 2 2 2 3 8 4" xfId="2359" xr:uid="{00000000-0005-0000-0000-000000020000}"/>
    <cellStyle name="20% - 강조색1 2 2 2 3 9" xfId="2360" xr:uid="{00000000-0005-0000-0000-000001020000}"/>
    <cellStyle name="20% - 강조색1 2 2 2 3 9 2" xfId="2361" xr:uid="{00000000-0005-0000-0000-000002020000}"/>
    <cellStyle name="20% - 강조색1 2 2 2 3 9 3" xfId="2362" xr:uid="{00000000-0005-0000-0000-000003020000}"/>
    <cellStyle name="20% - 강조색1 2 2 2 3 9 4" xfId="2363" xr:uid="{00000000-0005-0000-0000-000004020000}"/>
    <cellStyle name="20% - 강조색1 2 2 2 4" xfId="2364" xr:uid="{00000000-0005-0000-0000-000005020000}"/>
    <cellStyle name="20% - 강조색1 2 2 2 4 10" xfId="2365" xr:uid="{00000000-0005-0000-0000-000006020000}"/>
    <cellStyle name="20% - 강조색1 2 2 2 4 11" xfId="2366" xr:uid="{00000000-0005-0000-0000-000007020000}"/>
    <cellStyle name="20% - 강조색1 2 2 2 4 12" xfId="2367" xr:uid="{00000000-0005-0000-0000-000008020000}"/>
    <cellStyle name="20% - 강조색1 2 2 2 4 2" xfId="2368" xr:uid="{00000000-0005-0000-0000-000009020000}"/>
    <cellStyle name="20% - 강조색1 2 2 2 4 2 2" xfId="2369" xr:uid="{00000000-0005-0000-0000-00000A020000}"/>
    <cellStyle name="20% - 강조색1 2 2 2 4 2 3" xfId="2370" xr:uid="{00000000-0005-0000-0000-00000B020000}"/>
    <cellStyle name="20% - 강조색1 2 2 2 4 2 4" xfId="2371" xr:uid="{00000000-0005-0000-0000-00000C020000}"/>
    <cellStyle name="20% - 강조색1 2 2 2 4 3" xfId="2372" xr:uid="{00000000-0005-0000-0000-00000D020000}"/>
    <cellStyle name="20% - 강조색1 2 2 2 4 3 2" xfId="2373" xr:uid="{00000000-0005-0000-0000-00000E020000}"/>
    <cellStyle name="20% - 강조색1 2 2 2 4 3 3" xfId="2374" xr:uid="{00000000-0005-0000-0000-00000F020000}"/>
    <cellStyle name="20% - 강조색1 2 2 2 4 3 4" xfId="2375" xr:uid="{00000000-0005-0000-0000-000010020000}"/>
    <cellStyle name="20% - 강조색1 2 2 2 4 4" xfId="2376" xr:uid="{00000000-0005-0000-0000-000011020000}"/>
    <cellStyle name="20% - 강조색1 2 2 2 4 4 2" xfId="2377" xr:uid="{00000000-0005-0000-0000-000012020000}"/>
    <cellStyle name="20% - 강조색1 2 2 2 4 4 3" xfId="2378" xr:uid="{00000000-0005-0000-0000-000013020000}"/>
    <cellStyle name="20% - 강조색1 2 2 2 4 4 4" xfId="2379" xr:uid="{00000000-0005-0000-0000-000014020000}"/>
    <cellStyle name="20% - 강조색1 2 2 2 4 5" xfId="2380" xr:uid="{00000000-0005-0000-0000-000015020000}"/>
    <cellStyle name="20% - 강조색1 2 2 2 4 5 2" xfId="2381" xr:uid="{00000000-0005-0000-0000-000016020000}"/>
    <cellStyle name="20% - 강조색1 2 2 2 4 5 3" xfId="2382" xr:uid="{00000000-0005-0000-0000-000017020000}"/>
    <cellStyle name="20% - 강조색1 2 2 2 4 5 4" xfId="2383" xr:uid="{00000000-0005-0000-0000-000018020000}"/>
    <cellStyle name="20% - 강조색1 2 2 2 4 6" xfId="2384" xr:uid="{00000000-0005-0000-0000-000019020000}"/>
    <cellStyle name="20% - 강조색1 2 2 2 4 6 2" xfId="2385" xr:uid="{00000000-0005-0000-0000-00001A020000}"/>
    <cellStyle name="20% - 강조색1 2 2 2 4 6 3" xfId="2386" xr:uid="{00000000-0005-0000-0000-00001B020000}"/>
    <cellStyle name="20% - 강조색1 2 2 2 4 6 4" xfId="2387" xr:uid="{00000000-0005-0000-0000-00001C020000}"/>
    <cellStyle name="20% - 강조색1 2 2 2 4 7" xfId="2388" xr:uid="{00000000-0005-0000-0000-00001D020000}"/>
    <cellStyle name="20% - 강조색1 2 2 2 4 7 2" xfId="2389" xr:uid="{00000000-0005-0000-0000-00001E020000}"/>
    <cellStyle name="20% - 강조색1 2 2 2 4 7 3" xfId="2390" xr:uid="{00000000-0005-0000-0000-00001F020000}"/>
    <cellStyle name="20% - 강조색1 2 2 2 4 7 4" xfId="2391" xr:uid="{00000000-0005-0000-0000-000020020000}"/>
    <cellStyle name="20% - 강조색1 2 2 2 4 8" xfId="2392" xr:uid="{00000000-0005-0000-0000-000021020000}"/>
    <cellStyle name="20% - 강조색1 2 2 2 4 8 2" xfId="2393" xr:uid="{00000000-0005-0000-0000-000022020000}"/>
    <cellStyle name="20% - 강조색1 2 2 2 4 8 3" xfId="2394" xr:uid="{00000000-0005-0000-0000-000023020000}"/>
    <cellStyle name="20% - 강조색1 2 2 2 4 8 4" xfId="2395" xr:uid="{00000000-0005-0000-0000-000024020000}"/>
    <cellStyle name="20% - 강조색1 2 2 2 4 9" xfId="2396" xr:uid="{00000000-0005-0000-0000-000025020000}"/>
    <cellStyle name="20% - 강조색1 2 2 2 4 9 2" xfId="2397" xr:uid="{00000000-0005-0000-0000-000026020000}"/>
    <cellStyle name="20% - 강조색1 2 2 2 4 9 3" xfId="2398" xr:uid="{00000000-0005-0000-0000-000027020000}"/>
    <cellStyle name="20% - 강조색1 2 2 2 4 9 4" xfId="2399" xr:uid="{00000000-0005-0000-0000-000028020000}"/>
    <cellStyle name="20% - 강조색1 2 2 2 5" xfId="2400" xr:uid="{00000000-0005-0000-0000-000029020000}"/>
    <cellStyle name="20% - 강조색1 2 2 2 5 10" xfId="2401" xr:uid="{00000000-0005-0000-0000-00002A020000}"/>
    <cellStyle name="20% - 강조색1 2 2 2 5 11" xfId="2402" xr:uid="{00000000-0005-0000-0000-00002B020000}"/>
    <cellStyle name="20% - 강조색1 2 2 2 5 12" xfId="2403" xr:uid="{00000000-0005-0000-0000-00002C020000}"/>
    <cellStyle name="20% - 강조색1 2 2 2 5 2" xfId="2404" xr:uid="{00000000-0005-0000-0000-00002D020000}"/>
    <cellStyle name="20% - 강조색1 2 2 2 5 2 2" xfId="2405" xr:uid="{00000000-0005-0000-0000-00002E020000}"/>
    <cellStyle name="20% - 강조색1 2 2 2 5 2 3" xfId="2406" xr:uid="{00000000-0005-0000-0000-00002F020000}"/>
    <cellStyle name="20% - 강조색1 2 2 2 5 2 4" xfId="2407" xr:uid="{00000000-0005-0000-0000-000030020000}"/>
    <cellStyle name="20% - 강조색1 2 2 2 5 3" xfId="2408" xr:uid="{00000000-0005-0000-0000-000031020000}"/>
    <cellStyle name="20% - 강조색1 2 2 2 5 3 2" xfId="2409" xr:uid="{00000000-0005-0000-0000-000032020000}"/>
    <cellStyle name="20% - 강조색1 2 2 2 5 3 3" xfId="2410" xr:uid="{00000000-0005-0000-0000-000033020000}"/>
    <cellStyle name="20% - 강조색1 2 2 2 5 3 4" xfId="2411" xr:uid="{00000000-0005-0000-0000-000034020000}"/>
    <cellStyle name="20% - 강조색1 2 2 2 5 4" xfId="2412" xr:uid="{00000000-0005-0000-0000-000035020000}"/>
    <cellStyle name="20% - 강조색1 2 2 2 5 4 2" xfId="2413" xr:uid="{00000000-0005-0000-0000-000036020000}"/>
    <cellStyle name="20% - 강조색1 2 2 2 5 4 3" xfId="2414" xr:uid="{00000000-0005-0000-0000-000037020000}"/>
    <cellStyle name="20% - 강조색1 2 2 2 5 4 4" xfId="2415" xr:uid="{00000000-0005-0000-0000-000038020000}"/>
    <cellStyle name="20% - 강조색1 2 2 2 5 5" xfId="2416" xr:uid="{00000000-0005-0000-0000-000039020000}"/>
    <cellStyle name="20% - 강조색1 2 2 2 5 5 2" xfId="2417" xr:uid="{00000000-0005-0000-0000-00003A020000}"/>
    <cellStyle name="20% - 강조색1 2 2 2 5 5 3" xfId="2418" xr:uid="{00000000-0005-0000-0000-00003B020000}"/>
    <cellStyle name="20% - 강조색1 2 2 2 5 5 4" xfId="2419" xr:uid="{00000000-0005-0000-0000-00003C020000}"/>
    <cellStyle name="20% - 강조색1 2 2 2 5 6" xfId="2420" xr:uid="{00000000-0005-0000-0000-00003D020000}"/>
    <cellStyle name="20% - 강조색1 2 2 2 5 6 2" xfId="2421" xr:uid="{00000000-0005-0000-0000-00003E020000}"/>
    <cellStyle name="20% - 강조색1 2 2 2 5 6 3" xfId="2422" xr:uid="{00000000-0005-0000-0000-00003F020000}"/>
    <cellStyle name="20% - 강조색1 2 2 2 5 6 4" xfId="2423" xr:uid="{00000000-0005-0000-0000-000040020000}"/>
    <cellStyle name="20% - 강조색1 2 2 2 5 7" xfId="2424" xr:uid="{00000000-0005-0000-0000-000041020000}"/>
    <cellStyle name="20% - 강조색1 2 2 2 5 7 2" xfId="2425" xr:uid="{00000000-0005-0000-0000-000042020000}"/>
    <cellStyle name="20% - 강조색1 2 2 2 5 7 3" xfId="2426" xr:uid="{00000000-0005-0000-0000-000043020000}"/>
    <cellStyle name="20% - 강조색1 2 2 2 5 7 4" xfId="2427" xr:uid="{00000000-0005-0000-0000-000044020000}"/>
    <cellStyle name="20% - 강조색1 2 2 2 5 8" xfId="2428" xr:uid="{00000000-0005-0000-0000-000045020000}"/>
    <cellStyle name="20% - 강조색1 2 2 2 5 8 2" xfId="2429" xr:uid="{00000000-0005-0000-0000-000046020000}"/>
    <cellStyle name="20% - 강조색1 2 2 2 5 8 3" xfId="2430" xr:uid="{00000000-0005-0000-0000-000047020000}"/>
    <cellStyle name="20% - 강조색1 2 2 2 5 8 4" xfId="2431" xr:uid="{00000000-0005-0000-0000-000048020000}"/>
    <cellStyle name="20% - 강조색1 2 2 2 5 9" xfId="2432" xr:uid="{00000000-0005-0000-0000-000049020000}"/>
    <cellStyle name="20% - 강조색1 2 2 2 5 9 2" xfId="2433" xr:uid="{00000000-0005-0000-0000-00004A020000}"/>
    <cellStyle name="20% - 강조색1 2 2 2 5 9 3" xfId="2434" xr:uid="{00000000-0005-0000-0000-00004B020000}"/>
    <cellStyle name="20% - 강조색1 2 2 2 5 9 4" xfId="2435" xr:uid="{00000000-0005-0000-0000-00004C020000}"/>
    <cellStyle name="20% - 강조색1 2 2 2 6" xfId="2436" xr:uid="{00000000-0005-0000-0000-00004D020000}"/>
    <cellStyle name="20% - 강조색1 2 2 2 6 2" xfId="2437" xr:uid="{00000000-0005-0000-0000-00004E020000}"/>
    <cellStyle name="20% - 강조색1 2 2 2 6 3" xfId="2438" xr:uid="{00000000-0005-0000-0000-00004F020000}"/>
    <cellStyle name="20% - 강조색1 2 2 2 6 4" xfId="2439" xr:uid="{00000000-0005-0000-0000-000050020000}"/>
    <cellStyle name="20% - 강조색1 2 2 2 7" xfId="2440" xr:uid="{00000000-0005-0000-0000-000051020000}"/>
    <cellStyle name="20% - 강조색1 2 2 2 7 2" xfId="2441" xr:uid="{00000000-0005-0000-0000-000052020000}"/>
    <cellStyle name="20% - 강조색1 2 2 2 7 3" xfId="2442" xr:uid="{00000000-0005-0000-0000-000053020000}"/>
    <cellStyle name="20% - 강조색1 2 2 2 7 4" xfId="2443" xr:uid="{00000000-0005-0000-0000-000054020000}"/>
    <cellStyle name="20% - 강조색1 2 2 2 8" xfId="2444" xr:uid="{00000000-0005-0000-0000-000055020000}"/>
    <cellStyle name="20% - 강조색1 2 2 2 8 2" xfId="2445" xr:uid="{00000000-0005-0000-0000-000056020000}"/>
    <cellStyle name="20% - 강조색1 2 2 2 8 3" xfId="2446" xr:uid="{00000000-0005-0000-0000-000057020000}"/>
    <cellStyle name="20% - 강조색1 2 2 2 8 4" xfId="2447" xr:uid="{00000000-0005-0000-0000-000058020000}"/>
    <cellStyle name="20% - 강조색1 2 2 2 9" xfId="2448" xr:uid="{00000000-0005-0000-0000-000059020000}"/>
    <cellStyle name="20% - 강조색1 2 2 2 9 2" xfId="2449" xr:uid="{00000000-0005-0000-0000-00005A020000}"/>
    <cellStyle name="20% - 강조색1 2 2 2 9 3" xfId="2450" xr:uid="{00000000-0005-0000-0000-00005B020000}"/>
    <cellStyle name="20% - 강조색1 2 2 2 9 4" xfId="2451" xr:uid="{00000000-0005-0000-0000-00005C020000}"/>
    <cellStyle name="20% - 강조색1 2 2 20" xfId="2452" xr:uid="{00000000-0005-0000-0000-00005D020000}"/>
    <cellStyle name="20% - 강조색1 2 2 21" xfId="2453" xr:uid="{00000000-0005-0000-0000-00005E020000}"/>
    <cellStyle name="20% - 강조색1 2 2 22" xfId="2454" xr:uid="{00000000-0005-0000-0000-00005F020000}"/>
    <cellStyle name="20% - 강조색1 2 2 23" xfId="2455" xr:uid="{00000000-0005-0000-0000-000060020000}"/>
    <cellStyle name="20% - 강조색1 2 2 24" xfId="2456" xr:uid="{00000000-0005-0000-0000-000061020000}"/>
    <cellStyle name="20% - 강조색1 2 2 25" xfId="2457" xr:uid="{00000000-0005-0000-0000-000062020000}"/>
    <cellStyle name="20% - 강조색1 2 2 26" xfId="2458" xr:uid="{00000000-0005-0000-0000-000063020000}"/>
    <cellStyle name="20% - 강조색1 2 2 3" xfId="2459" xr:uid="{00000000-0005-0000-0000-000064020000}"/>
    <cellStyle name="20% - 강조색1 2 2 3 10" xfId="2460" xr:uid="{00000000-0005-0000-0000-000065020000}"/>
    <cellStyle name="20% - 강조색1 2 2 3 10 2" xfId="2461" xr:uid="{00000000-0005-0000-0000-000066020000}"/>
    <cellStyle name="20% - 강조색1 2 2 3 10 3" xfId="2462" xr:uid="{00000000-0005-0000-0000-000067020000}"/>
    <cellStyle name="20% - 강조색1 2 2 3 10 4" xfId="2463" xr:uid="{00000000-0005-0000-0000-000068020000}"/>
    <cellStyle name="20% - 강조색1 2 2 3 11" xfId="2464" xr:uid="{00000000-0005-0000-0000-000069020000}"/>
    <cellStyle name="20% - 강조색1 2 2 3 11 2" xfId="2465" xr:uid="{00000000-0005-0000-0000-00006A020000}"/>
    <cellStyle name="20% - 강조색1 2 2 3 11 3" xfId="2466" xr:uid="{00000000-0005-0000-0000-00006B020000}"/>
    <cellStyle name="20% - 강조색1 2 2 3 11 4" xfId="2467" xr:uid="{00000000-0005-0000-0000-00006C020000}"/>
    <cellStyle name="20% - 강조색1 2 2 3 12" xfId="2468" xr:uid="{00000000-0005-0000-0000-00006D020000}"/>
    <cellStyle name="20% - 강조색1 2 2 3 12 2" xfId="2469" xr:uid="{00000000-0005-0000-0000-00006E020000}"/>
    <cellStyle name="20% - 강조색1 2 2 3 12 3" xfId="2470" xr:uid="{00000000-0005-0000-0000-00006F020000}"/>
    <cellStyle name="20% - 강조색1 2 2 3 12 4" xfId="2471" xr:uid="{00000000-0005-0000-0000-000070020000}"/>
    <cellStyle name="20% - 강조색1 2 2 3 13" xfId="2472" xr:uid="{00000000-0005-0000-0000-000071020000}"/>
    <cellStyle name="20% - 강조색1 2 2 3 14" xfId="2473" xr:uid="{00000000-0005-0000-0000-000072020000}"/>
    <cellStyle name="20% - 강조색1 2 2 3 15" xfId="2474" xr:uid="{00000000-0005-0000-0000-000073020000}"/>
    <cellStyle name="20% - 강조색1 2 2 3 16" xfId="2475" xr:uid="{00000000-0005-0000-0000-000074020000}"/>
    <cellStyle name="20% - 강조색1 2 2 3 17" xfId="2476" xr:uid="{00000000-0005-0000-0000-000075020000}"/>
    <cellStyle name="20% - 강조색1 2 2 3 18" xfId="2477" xr:uid="{00000000-0005-0000-0000-000076020000}"/>
    <cellStyle name="20% - 강조색1 2 2 3 19" xfId="2478" xr:uid="{00000000-0005-0000-0000-000077020000}"/>
    <cellStyle name="20% - 강조색1 2 2 3 2" xfId="2479" xr:uid="{00000000-0005-0000-0000-000078020000}"/>
    <cellStyle name="20% - 강조색1 2 2 3 2 10" xfId="2480" xr:uid="{00000000-0005-0000-0000-000079020000}"/>
    <cellStyle name="20% - 강조색1 2 2 3 2 11" xfId="2481" xr:uid="{00000000-0005-0000-0000-00007A020000}"/>
    <cellStyle name="20% - 강조색1 2 2 3 2 12" xfId="2482" xr:uid="{00000000-0005-0000-0000-00007B020000}"/>
    <cellStyle name="20% - 강조색1 2 2 3 2 2" xfId="2483" xr:uid="{00000000-0005-0000-0000-00007C020000}"/>
    <cellStyle name="20% - 강조색1 2 2 3 2 2 2" xfId="2484" xr:uid="{00000000-0005-0000-0000-00007D020000}"/>
    <cellStyle name="20% - 강조색1 2 2 3 2 2 3" xfId="2485" xr:uid="{00000000-0005-0000-0000-00007E020000}"/>
    <cellStyle name="20% - 강조색1 2 2 3 2 2 4" xfId="2486" xr:uid="{00000000-0005-0000-0000-00007F020000}"/>
    <cellStyle name="20% - 강조색1 2 2 3 2 3" xfId="2487" xr:uid="{00000000-0005-0000-0000-000080020000}"/>
    <cellStyle name="20% - 강조색1 2 2 3 2 3 2" xfId="2488" xr:uid="{00000000-0005-0000-0000-000081020000}"/>
    <cellStyle name="20% - 강조색1 2 2 3 2 3 3" xfId="2489" xr:uid="{00000000-0005-0000-0000-000082020000}"/>
    <cellStyle name="20% - 강조색1 2 2 3 2 3 4" xfId="2490" xr:uid="{00000000-0005-0000-0000-000083020000}"/>
    <cellStyle name="20% - 강조색1 2 2 3 2 4" xfId="2491" xr:uid="{00000000-0005-0000-0000-000084020000}"/>
    <cellStyle name="20% - 강조색1 2 2 3 2 4 2" xfId="2492" xr:uid="{00000000-0005-0000-0000-000085020000}"/>
    <cellStyle name="20% - 강조색1 2 2 3 2 4 3" xfId="2493" xr:uid="{00000000-0005-0000-0000-000086020000}"/>
    <cellStyle name="20% - 강조색1 2 2 3 2 4 4" xfId="2494" xr:uid="{00000000-0005-0000-0000-000087020000}"/>
    <cellStyle name="20% - 강조색1 2 2 3 2 5" xfId="2495" xr:uid="{00000000-0005-0000-0000-000088020000}"/>
    <cellStyle name="20% - 강조색1 2 2 3 2 5 2" xfId="2496" xr:uid="{00000000-0005-0000-0000-000089020000}"/>
    <cellStyle name="20% - 강조색1 2 2 3 2 5 3" xfId="2497" xr:uid="{00000000-0005-0000-0000-00008A020000}"/>
    <cellStyle name="20% - 강조색1 2 2 3 2 5 4" xfId="2498" xr:uid="{00000000-0005-0000-0000-00008B020000}"/>
    <cellStyle name="20% - 강조색1 2 2 3 2 6" xfId="2499" xr:uid="{00000000-0005-0000-0000-00008C020000}"/>
    <cellStyle name="20% - 강조색1 2 2 3 2 6 2" xfId="2500" xr:uid="{00000000-0005-0000-0000-00008D020000}"/>
    <cellStyle name="20% - 강조색1 2 2 3 2 6 3" xfId="2501" xr:uid="{00000000-0005-0000-0000-00008E020000}"/>
    <cellStyle name="20% - 강조색1 2 2 3 2 6 4" xfId="2502" xr:uid="{00000000-0005-0000-0000-00008F020000}"/>
    <cellStyle name="20% - 강조색1 2 2 3 2 7" xfId="2503" xr:uid="{00000000-0005-0000-0000-000090020000}"/>
    <cellStyle name="20% - 강조색1 2 2 3 2 7 2" xfId="2504" xr:uid="{00000000-0005-0000-0000-000091020000}"/>
    <cellStyle name="20% - 강조색1 2 2 3 2 7 3" xfId="2505" xr:uid="{00000000-0005-0000-0000-000092020000}"/>
    <cellStyle name="20% - 강조색1 2 2 3 2 7 4" xfId="2506" xr:uid="{00000000-0005-0000-0000-000093020000}"/>
    <cellStyle name="20% - 강조색1 2 2 3 2 8" xfId="2507" xr:uid="{00000000-0005-0000-0000-000094020000}"/>
    <cellStyle name="20% - 강조색1 2 2 3 2 8 2" xfId="2508" xr:uid="{00000000-0005-0000-0000-000095020000}"/>
    <cellStyle name="20% - 강조색1 2 2 3 2 8 3" xfId="2509" xr:uid="{00000000-0005-0000-0000-000096020000}"/>
    <cellStyle name="20% - 강조색1 2 2 3 2 8 4" xfId="2510" xr:uid="{00000000-0005-0000-0000-000097020000}"/>
    <cellStyle name="20% - 강조색1 2 2 3 2 9" xfId="2511" xr:uid="{00000000-0005-0000-0000-000098020000}"/>
    <cellStyle name="20% - 강조색1 2 2 3 2 9 2" xfId="2512" xr:uid="{00000000-0005-0000-0000-000099020000}"/>
    <cellStyle name="20% - 강조색1 2 2 3 2 9 3" xfId="2513" xr:uid="{00000000-0005-0000-0000-00009A020000}"/>
    <cellStyle name="20% - 강조색1 2 2 3 2 9 4" xfId="2514" xr:uid="{00000000-0005-0000-0000-00009B020000}"/>
    <cellStyle name="20% - 강조색1 2 2 3 20" xfId="2515" xr:uid="{00000000-0005-0000-0000-00009C020000}"/>
    <cellStyle name="20% - 강조색1 2 2 3 21" xfId="2516" xr:uid="{00000000-0005-0000-0000-00009D020000}"/>
    <cellStyle name="20% - 강조색1 2 2 3 22" xfId="2517" xr:uid="{00000000-0005-0000-0000-00009E020000}"/>
    <cellStyle name="20% - 강조색1 2 2 3 23" xfId="2518" xr:uid="{00000000-0005-0000-0000-00009F020000}"/>
    <cellStyle name="20% - 강조색1 2 2 3 24" xfId="2519" xr:uid="{00000000-0005-0000-0000-0000A0020000}"/>
    <cellStyle name="20% - 강조색1 2 2 3 25" xfId="2520" xr:uid="{00000000-0005-0000-0000-0000A1020000}"/>
    <cellStyle name="20% - 강조색1 2 2 3 3" xfId="2521" xr:uid="{00000000-0005-0000-0000-0000A2020000}"/>
    <cellStyle name="20% - 강조색1 2 2 3 3 10" xfId="2522" xr:uid="{00000000-0005-0000-0000-0000A3020000}"/>
    <cellStyle name="20% - 강조색1 2 2 3 3 11" xfId="2523" xr:uid="{00000000-0005-0000-0000-0000A4020000}"/>
    <cellStyle name="20% - 강조색1 2 2 3 3 12" xfId="2524" xr:uid="{00000000-0005-0000-0000-0000A5020000}"/>
    <cellStyle name="20% - 강조색1 2 2 3 3 2" xfId="2525" xr:uid="{00000000-0005-0000-0000-0000A6020000}"/>
    <cellStyle name="20% - 강조색1 2 2 3 3 2 2" xfId="2526" xr:uid="{00000000-0005-0000-0000-0000A7020000}"/>
    <cellStyle name="20% - 강조색1 2 2 3 3 2 3" xfId="2527" xr:uid="{00000000-0005-0000-0000-0000A8020000}"/>
    <cellStyle name="20% - 강조색1 2 2 3 3 2 4" xfId="2528" xr:uid="{00000000-0005-0000-0000-0000A9020000}"/>
    <cellStyle name="20% - 강조색1 2 2 3 3 3" xfId="2529" xr:uid="{00000000-0005-0000-0000-0000AA020000}"/>
    <cellStyle name="20% - 강조색1 2 2 3 3 3 2" xfId="2530" xr:uid="{00000000-0005-0000-0000-0000AB020000}"/>
    <cellStyle name="20% - 강조색1 2 2 3 3 3 3" xfId="2531" xr:uid="{00000000-0005-0000-0000-0000AC020000}"/>
    <cellStyle name="20% - 강조색1 2 2 3 3 3 4" xfId="2532" xr:uid="{00000000-0005-0000-0000-0000AD020000}"/>
    <cellStyle name="20% - 강조색1 2 2 3 3 4" xfId="2533" xr:uid="{00000000-0005-0000-0000-0000AE020000}"/>
    <cellStyle name="20% - 강조색1 2 2 3 3 4 2" xfId="2534" xr:uid="{00000000-0005-0000-0000-0000AF020000}"/>
    <cellStyle name="20% - 강조색1 2 2 3 3 4 3" xfId="2535" xr:uid="{00000000-0005-0000-0000-0000B0020000}"/>
    <cellStyle name="20% - 강조색1 2 2 3 3 4 4" xfId="2536" xr:uid="{00000000-0005-0000-0000-0000B1020000}"/>
    <cellStyle name="20% - 강조색1 2 2 3 3 5" xfId="2537" xr:uid="{00000000-0005-0000-0000-0000B2020000}"/>
    <cellStyle name="20% - 강조색1 2 2 3 3 5 2" xfId="2538" xr:uid="{00000000-0005-0000-0000-0000B3020000}"/>
    <cellStyle name="20% - 강조색1 2 2 3 3 5 3" xfId="2539" xr:uid="{00000000-0005-0000-0000-0000B4020000}"/>
    <cellStyle name="20% - 강조색1 2 2 3 3 5 4" xfId="2540" xr:uid="{00000000-0005-0000-0000-0000B5020000}"/>
    <cellStyle name="20% - 강조색1 2 2 3 3 6" xfId="2541" xr:uid="{00000000-0005-0000-0000-0000B6020000}"/>
    <cellStyle name="20% - 강조색1 2 2 3 3 6 2" xfId="2542" xr:uid="{00000000-0005-0000-0000-0000B7020000}"/>
    <cellStyle name="20% - 강조색1 2 2 3 3 6 3" xfId="2543" xr:uid="{00000000-0005-0000-0000-0000B8020000}"/>
    <cellStyle name="20% - 강조색1 2 2 3 3 6 4" xfId="2544" xr:uid="{00000000-0005-0000-0000-0000B9020000}"/>
    <cellStyle name="20% - 강조색1 2 2 3 3 7" xfId="2545" xr:uid="{00000000-0005-0000-0000-0000BA020000}"/>
    <cellStyle name="20% - 강조색1 2 2 3 3 7 2" xfId="2546" xr:uid="{00000000-0005-0000-0000-0000BB020000}"/>
    <cellStyle name="20% - 강조색1 2 2 3 3 7 3" xfId="2547" xr:uid="{00000000-0005-0000-0000-0000BC020000}"/>
    <cellStyle name="20% - 강조색1 2 2 3 3 7 4" xfId="2548" xr:uid="{00000000-0005-0000-0000-0000BD020000}"/>
    <cellStyle name="20% - 강조색1 2 2 3 3 8" xfId="2549" xr:uid="{00000000-0005-0000-0000-0000BE020000}"/>
    <cellStyle name="20% - 강조색1 2 2 3 3 8 2" xfId="2550" xr:uid="{00000000-0005-0000-0000-0000BF020000}"/>
    <cellStyle name="20% - 강조색1 2 2 3 3 8 3" xfId="2551" xr:uid="{00000000-0005-0000-0000-0000C0020000}"/>
    <cellStyle name="20% - 강조색1 2 2 3 3 8 4" xfId="2552" xr:uid="{00000000-0005-0000-0000-0000C1020000}"/>
    <cellStyle name="20% - 강조색1 2 2 3 3 9" xfId="2553" xr:uid="{00000000-0005-0000-0000-0000C2020000}"/>
    <cellStyle name="20% - 강조색1 2 2 3 3 9 2" xfId="2554" xr:uid="{00000000-0005-0000-0000-0000C3020000}"/>
    <cellStyle name="20% - 강조색1 2 2 3 3 9 3" xfId="2555" xr:uid="{00000000-0005-0000-0000-0000C4020000}"/>
    <cellStyle name="20% - 강조색1 2 2 3 3 9 4" xfId="2556" xr:uid="{00000000-0005-0000-0000-0000C5020000}"/>
    <cellStyle name="20% - 강조색1 2 2 3 4" xfId="2557" xr:uid="{00000000-0005-0000-0000-0000C6020000}"/>
    <cellStyle name="20% - 강조색1 2 2 3 4 10" xfId="2558" xr:uid="{00000000-0005-0000-0000-0000C7020000}"/>
    <cellStyle name="20% - 강조색1 2 2 3 4 11" xfId="2559" xr:uid="{00000000-0005-0000-0000-0000C8020000}"/>
    <cellStyle name="20% - 강조색1 2 2 3 4 12" xfId="2560" xr:uid="{00000000-0005-0000-0000-0000C9020000}"/>
    <cellStyle name="20% - 강조색1 2 2 3 4 2" xfId="2561" xr:uid="{00000000-0005-0000-0000-0000CA020000}"/>
    <cellStyle name="20% - 강조색1 2 2 3 4 2 2" xfId="2562" xr:uid="{00000000-0005-0000-0000-0000CB020000}"/>
    <cellStyle name="20% - 강조색1 2 2 3 4 2 3" xfId="2563" xr:uid="{00000000-0005-0000-0000-0000CC020000}"/>
    <cellStyle name="20% - 강조색1 2 2 3 4 2 4" xfId="2564" xr:uid="{00000000-0005-0000-0000-0000CD020000}"/>
    <cellStyle name="20% - 강조색1 2 2 3 4 3" xfId="2565" xr:uid="{00000000-0005-0000-0000-0000CE020000}"/>
    <cellStyle name="20% - 강조색1 2 2 3 4 3 2" xfId="2566" xr:uid="{00000000-0005-0000-0000-0000CF020000}"/>
    <cellStyle name="20% - 강조색1 2 2 3 4 3 3" xfId="2567" xr:uid="{00000000-0005-0000-0000-0000D0020000}"/>
    <cellStyle name="20% - 강조색1 2 2 3 4 3 4" xfId="2568" xr:uid="{00000000-0005-0000-0000-0000D1020000}"/>
    <cellStyle name="20% - 강조색1 2 2 3 4 4" xfId="2569" xr:uid="{00000000-0005-0000-0000-0000D2020000}"/>
    <cellStyle name="20% - 강조색1 2 2 3 4 4 2" xfId="2570" xr:uid="{00000000-0005-0000-0000-0000D3020000}"/>
    <cellStyle name="20% - 강조색1 2 2 3 4 4 3" xfId="2571" xr:uid="{00000000-0005-0000-0000-0000D4020000}"/>
    <cellStyle name="20% - 강조색1 2 2 3 4 4 4" xfId="2572" xr:uid="{00000000-0005-0000-0000-0000D5020000}"/>
    <cellStyle name="20% - 강조색1 2 2 3 4 5" xfId="2573" xr:uid="{00000000-0005-0000-0000-0000D6020000}"/>
    <cellStyle name="20% - 강조색1 2 2 3 4 5 2" xfId="2574" xr:uid="{00000000-0005-0000-0000-0000D7020000}"/>
    <cellStyle name="20% - 강조색1 2 2 3 4 5 3" xfId="2575" xr:uid="{00000000-0005-0000-0000-0000D8020000}"/>
    <cellStyle name="20% - 강조색1 2 2 3 4 5 4" xfId="2576" xr:uid="{00000000-0005-0000-0000-0000D9020000}"/>
    <cellStyle name="20% - 강조색1 2 2 3 4 6" xfId="2577" xr:uid="{00000000-0005-0000-0000-0000DA020000}"/>
    <cellStyle name="20% - 강조색1 2 2 3 4 6 2" xfId="2578" xr:uid="{00000000-0005-0000-0000-0000DB020000}"/>
    <cellStyle name="20% - 강조색1 2 2 3 4 6 3" xfId="2579" xr:uid="{00000000-0005-0000-0000-0000DC020000}"/>
    <cellStyle name="20% - 강조색1 2 2 3 4 6 4" xfId="2580" xr:uid="{00000000-0005-0000-0000-0000DD020000}"/>
    <cellStyle name="20% - 강조색1 2 2 3 4 7" xfId="2581" xr:uid="{00000000-0005-0000-0000-0000DE020000}"/>
    <cellStyle name="20% - 강조색1 2 2 3 4 7 2" xfId="2582" xr:uid="{00000000-0005-0000-0000-0000DF020000}"/>
    <cellStyle name="20% - 강조색1 2 2 3 4 7 3" xfId="2583" xr:uid="{00000000-0005-0000-0000-0000E0020000}"/>
    <cellStyle name="20% - 강조색1 2 2 3 4 7 4" xfId="2584" xr:uid="{00000000-0005-0000-0000-0000E1020000}"/>
    <cellStyle name="20% - 강조색1 2 2 3 4 8" xfId="2585" xr:uid="{00000000-0005-0000-0000-0000E2020000}"/>
    <cellStyle name="20% - 강조색1 2 2 3 4 8 2" xfId="2586" xr:uid="{00000000-0005-0000-0000-0000E3020000}"/>
    <cellStyle name="20% - 강조색1 2 2 3 4 8 3" xfId="2587" xr:uid="{00000000-0005-0000-0000-0000E4020000}"/>
    <cellStyle name="20% - 강조색1 2 2 3 4 8 4" xfId="2588" xr:uid="{00000000-0005-0000-0000-0000E5020000}"/>
    <cellStyle name="20% - 강조색1 2 2 3 4 9" xfId="2589" xr:uid="{00000000-0005-0000-0000-0000E6020000}"/>
    <cellStyle name="20% - 강조색1 2 2 3 4 9 2" xfId="2590" xr:uid="{00000000-0005-0000-0000-0000E7020000}"/>
    <cellStyle name="20% - 강조색1 2 2 3 4 9 3" xfId="2591" xr:uid="{00000000-0005-0000-0000-0000E8020000}"/>
    <cellStyle name="20% - 강조색1 2 2 3 4 9 4" xfId="2592" xr:uid="{00000000-0005-0000-0000-0000E9020000}"/>
    <cellStyle name="20% - 강조색1 2 2 3 5" xfId="2593" xr:uid="{00000000-0005-0000-0000-0000EA020000}"/>
    <cellStyle name="20% - 강조색1 2 2 3 5 2" xfId="2594" xr:uid="{00000000-0005-0000-0000-0000EB020000}"/>
    <cellStyle name="20% - 강조색1 2 2 3 5 3" xfId="2595" xr:uid="{00000000-0005-0000-0000-0000EC020000}"/>
    <cellStyle name="20% - 강조색1 2 2 3 5 4" xfId="2596" xr:uid="{00000000-0005-0000-0000-0000ED020000}"/>
    <cellStyle name="20% - 강조색1 2 2 3 6" xfId="2597" xr:uid="{00000000-0005-0000-0000-0000EE020000}"/>
    <cellStyle name="20% - 강조색1 2 2 3 6 2" xfId="2598" xr:uid="{00000000-0005-0000-0000-0000EF020000}"/>
    <cellStyle name="20% - 강조색1 2 2 3 6 3" xfId="2599" xr:uid="{00000000-0005-0000-0000-0000F0020000}"/>
    <cellStyle name="20% - 강조색1 2 2 3 6 4" xfId="2600" xr:uid="{00000000-0005-0000-0000-0000F1020000}"/>
    <cellStyle name="20% - 강조색1 2 2 3 7" xfId="2601" xr:uid="{00000000-0005-0000-0000-0000F2020000}"/>
    <cellStyle name="20% - 강조색1 2 2 3 7 2" xfId="2602" xr:uid="{00000000-0005-0000-0000-0000F3020000}"/>
    <cellStyle name="20% - 강조색1 2 2 3 7 3" xfId="2603" xr:uid="{00000000-0005-0000-0000-0000F4020000}"/>
    <cellStyle name="20% - 강조색1 2 2 3 7 4" xfId="2604" xr:uid="{00000000-0005-0000-0000-0000F5020000}"/>
    <cellStyle name="20% - 강조색1 2 2 3 8" xfId="2605" xr:uid="{00000000-0005-0000-0000-0000F6020000}"/>
    <cellStyle name="20% - 강조색1 2 2 3 8 2" xfId="2606" xr:uid="{00000000-0005-0000-0000-0000F7020000}"/>
    <cellStyle name="20% - 강조색1 2 2 3 8 3" xfId="2607" xr:uid="{00000000-0005-0000-0000-0000F8020000}"/>
    <cellStyle name="20% - 강조색1 2 2 3 8 4" xfId="2608" xr:uid="{00000000-0005-0000-0000-0000F9020000}"/>
    <cellStyle name="20% - 강조색1 2 2 3 9" xfId="2609" xr:uid="{00000000-0005-0000-0000-0000FA020000}"/>
    <cellStyle name="20% - 강조색1 2 2 3 9 2" xfId="2610" xr:uid="{00000000-0005-0000-0000-0000FB020000}"/>
    <cellStyle name="20% - 강조색1 2 2 3 9 3" xfId="2611" xr:uid="{00000000-0005-0000-0000-0000FC020000}"/>
    <cellStyle name="20% - 강조색1 2 2 3 9 4" xfId="2612" xr:uid="{00000000-0005-0000-0000-0000FD020000}"/>
    <cellStyle name="20% - 강조색1 2 2 4" xfId="2613" xr:uid="{00000000-0005-0000-0000-0000FE020000}"/>
    <cellStyle name="20% - 강조색1 2 2 4 10" xfId="2614" xr:uid="{00000000-0005-0000-0000-0000FF020000}"/>
    <cellStyle name="20% - 강조색1 2 2 4 11" xfId="2615" xr:uid="{00000000-0005-0000-0000-000000030000}"/>
    <cellStyle name="20% - 강조색1 2 2 4 12" xfId="2616" xr:uid="{00000000-0005-0000-0000-000001030000}"/>
    <cellStyle name="20% - 강조색1 2 2 4 2" xfId="2617" xr:uid="{00000000-0005-0000-0000-000002030000}"/>
    <cellStyle name="20% - 강조색1 2 2 4 2 2" xfId="2618" xr:uid="{00000000-0005-0000-0000-000003030000}"/>
    <cellStyle name="20% - 강조색1 2 2 4 2 3" xfId="2619" xr:uid="{00000000-0005-0000-0000-000004030000}"/>
    <cellStyle name="20% - 강조색1 2 2 4 2 4" xfId="2620" xr:uid="{00000000-0005-0000-0000-000005030000}"/>
    <cellStyle name="20% - 강조색1 2 2 4 3" xfId="2621" xr:uid="{00000000-0005-0000-0000-000006030000}"/>
    <cellStyle name="20% - 강조색1 2 2 4 3 2" xfId="2622" xr:uid="{00000000-0005-0000-0000-000007030000}"/>
    <cellStyle name="20% - 강조색1 2 2 4 3 3" xfId="2623" xr:uid="{00000000-0005-0000-0000-000008030000}"/>
    <cellStyle name="20% - 강조색1 2 2 4 3 4" xfId="2624" xr:uid="{00000000-0005-0000-0000-000009030000}"/>
    <cellStyle name="20% - 강조색1 2 2 4 4" xfId="2625" xr:uid="{00000000-0005-0000-0000-00000A030000}"/>
    <cellStyle name="20% - 강조색1 2 2 4 4 2" xfId="2626" xr:uid="{00000000-0005-0000-0000-00000B030000}"/>
    <cellStyle name="20% - 강조색1 2 2 4 4 3" xfId="2627" xr:uid="{00000000-0005-0000-0000-00000C030000}"/>
    <cellStyle name="20% - 강조색1 2 2 4 4 4" xfId="2628" xr:uid="{00000000-0005-0000-0000-00000D030000}"/>
    <cellStyle name="20% - 강조색1 2 2 4 5" xfId="2629" xr:uid="{00000000-0005-0000-0000-00000E030000}"/>
    <cellStyle name="20% - 강조색1 2 2 4 5 2" xfId="2630" xr:uid="{00000000-0005-0000-0000-00000F030000}"/>
    <cellStyle name="20% - 강조색1 2 2 4 5 3" xfId="2631" xr:uid="{00000000-0005-0000-0000-000010030000}"/>
    <cellStyle name="20% - 강조색1 2 2 4 5 4" xfId="2632" xr:uid="{00000000-0005-0000-0000-000011030000}"/>
    <cellStyle name="20% - 강조색1 2 2 4 6" xfId="2633" xr:uid="{00000000-0005-0000-0000-000012030000}"/>
    <cellStyle name="20% - 강조색1 2 2 4 6 2" xfId="2634" xr:uid="{00000000-0005-0000-0000-000013030000}"/>
    <cellStyle name="20% - 강조색1 2 2 4 6 3" xfId="2635" xr:uid="{00000000-0005-0000-0000-000014030000}"/>
    <cellStyle name="20% - 강조색1 2 2 4 6 4" xfId="2636" xr:uid="{00000000-0005-0000-0000-000015030000}"/>
    <cellStyle name="20% - 강조색1 2 2 4 7" xfId="2637" xr:uid="{00000000-0005-0000-0000-000016030000}"/>
    <cellStyle name="20% - 강조색1 2 2 4 7 2" xfId="2638" xr:uid="{00000000-0005-0000-0000-000017030000}"/>
    <cellStyle name="20% - 강조색1 2 2 4 7 3" xfId="2639" xr:uid="{00000000-0005-0000-0000-000018030000}"/>
    <cellStyle name="20% - 강조색1 2 2 4 7 4" xfId="2640" xr:uid="{00000000-0005-0000-0000-000019030000}"/>
    <cellStyle name="20% - 강조색1 2 2 4 8" xfId="2641" xr:uid="{00000000-0005-0000-0000-00001A030000}"/>
    <cellStyle name="20% - 강조색1 2 2 4 8 2" xfId="2642" xr:uid="{00000000-0005-0000-0000-00001B030000}"/>
    <cellStyle name="20% - 강조색1 2 2 4 8 3" xfId="2643" xr:uid="{00000000-0005-0000-0000-00001C030000}"/>
    <cellStyle name="20% - 강조색1 2 2 4 8 4" xfId="2644" xr:uid="{00000000-0005-0000-0000-00001D030000}"/>
    <cellStyle name="20% - 강조색1 2 2 4 9" xfId="2645" xr:uid="{00000000-0005-0000-0000-00001E030000}"/>
    <cellStyle name="20% - 강조색1 2 2 4 9 2" xfId="2646" xr:uid="{00000000-0005-0000-0000-00001F030000}"/>
    <cellStyle name="20% - 강조색1 2 2 4 9 3" xfId="2647" xr:uid="{00000000-0005-0000-0000-000020030000}"/>
    <cellStyle name="20% - 강조색1 2 2 4 9 4" xfId="2648" xr:uid="{00000000-0005-0000-0000-000021030000}"/>
    <cellStyle name="20% - 강조색1 2 2 5" xfId="2649" xr:uid="{00000000-0005-0000-0000-000022030000}"/>
    <cellStyle name="20% - 강조색1 2 2 5 10" xfId="2650" xr:uid="{00000000-0005-0000-0000-000023030000}"/>
    <cellStyle name="20% - 강조색1 2 2 5 11" xfId="2651" xr:uid="{00000000-0005-0000-0000-000024030000}"/>
    <cellStyle name="20% - 강조색1 2 2 5 12" xfId="2652" xr:uid="{00000000-0005-0000-0000-000025030000}"/>
    <cellStyle name="20% - 강조색1 2 2 5 2" xfId="2653" xr:uid="{00000000-0005-0000-0000-000026030000}"/>
    <cellStyle name="20% - 강조색1 2 2 5 2 2" xfId="2654" xr:uid="{00000000-0005-0000-0000-000027030000}"/>
    <cellStyle name="20% - 강조색1 2 2 5 2 3" xfId="2655" xr:uid="{00000000-0005-0000-0000-000028030000}"/>
    <cellStyle name="20% - 강조색1 2 2 5 2 4" xfId="2656" xr:uid="{00000000-0005-0000-0000-000029030000}"/>
    <cellStyle name="20% - 강조색1 2 2 5 3" xfId="2657" xr:uid="{00000000-0005-0000-0000-00002A030000}"/>
    <cellStyle name="20% - 강조색1 2 2 5 3 2" xfId="2658" xr:uid="{00000000-0005-0000-0000-00002B030000}"/>
    <cellStyle name="20% - 강조색1 2 2 5 3 3" xfId="2659" xr:uid="{00000000-0005-0000-0000-00002C030000}"/>
    <cellStyle name="20% - 강조색1 2 2 5 3 4" xfId="2660" xr:uid="{00000000-0005-0000-0000-00002D030000}"/>
    <cellStyle name="20% - 강조색1 2 2 5 4" xfId="2661" xr:uid="{00000000-0005-0000-0000-00002E030000}"/>
    <cellStyle name="20% - 강조색1 2 2 5 4 2" xfId="2662" xr:uid="{00000000-0005-0000-0000-00002F030000}"/>
    <cellStyle name="20% - 강조색1 2 2 5 4 3" xfId="2663" xr:uid="{00000000-0005-0000-0000-000030030000}"/>
    <cellStyle name="20% - 강조색1 2 2 5 4 4" xfId="2664" xr:uid="{00000000-0005-0000-0000-000031030000}"/>
    <cellStyle name="20% - 강조색1 2 2 5 5" xfId="2665" xr:uid="{00000000-0005-0000-0000-000032030000}"/>
    <cellStyle name="20% - 강조색1 2 2 5 5 2" xfId="2666" xr:uid="{00000000-0005-0000-0000-000033030000}"/>
    <cellStyle name="20% - 강조색1 2 2 5 5 3" xfId="2667" xr:uid="{00000000-0005-0000-0000-000034030000}"/>
    <cellStyle name="20% - 강조색1 2 2 5 5 4" xfId="2668" xr:uid="{00000000-0005-0000-0000-000035030000}"/>
    <cellStyle name="20% - 강조색1 2 2 5 6" xfId="2669" xr:uid="{00000000-0005-0000-0000-000036030000}"/>
    <cellStyle name="20% - 강조색1 2 2 5 6 2" xfId="2670" xr:uid="{00000000-0005-0000-0000-000037030000}"/>
    <cellStyle name="20% - 강조색1 2 2 5 6 3" xfId="2671" xr:uid="{00000000-0005-0000-0000-000038030000}"/>
    <cellStyle name="20% - 강조색1 2 2 5 6 4" xfId="2672" xr:uid="{00000000-0005-0000-0000-000039030000}"/>
    <cellStyle name="20% - 강조색1 2 2 5 7" xfId="2673" xr:uid="{00000000-0005-0000-0000-00003A030000}"/>
    <cellStyle name="20% - 강조색1 2 2 5 7 2" xfId="2674" xr:uid="{00000000-0005-0000-0000-00003B030000}"/>
    <cellStyle name="20% - 강조색1 2 2 5 7 3" xfId="2675" xr:uid="{00000000-0005-0000-0000-00003C030000}"/>
    <cellStyle name="20% - 강조색1 2 2 5 7 4" xfId="2676" xr:uid="{00000000-0005-0000-0000-00003D030000}"/>
    <cellStyle name="20% - 강조색1 2 2 5 8" xfId="2677" xr:uid="{00000000-0005-0000-0000-00003E030000}"/>
    <cellStyle name="20% - 강조색1 2 2 5 8 2" xfId="2678" xr:uid="{00000000-0005-0000-0000-00003F030000}"/>
    <cellStyle name="20% - 강조색1 2 2 5 8 3" xfId="2679" xr:uid="{00000000-0005-0000-0000-000040030000}"/>
    <cellStyle name="20% - 강조색1 2 2 5 8 4" xfId="2680" xr:uid="{00000000-0005-0000-0000-000041030000}"/>
    <cellStyle name="20% - 강조색1 2 2 5 9" xfId="2681" xr:uid="{00000000-0005-0000-0000-000042030000}"/>
    <cellStyle name="20% - 강조색1 2 2 5 9 2" xfId="2682" xr:uid="{00000000-0005-0000-0000-000043030000}"/>
    <cellStyle name="20% - 강조색1 2 2 5 9 3" xfId="2683" xr:uid="{00000000-0005-0000-0000-000044030000}"/>
    <cellStyle name="20% - 강조색1 2 2 5 9 4" xfId="2684" xr:uid="{00000000-0005-0000-0000-000045030000}"/>
    <cellStyle name="20% - 강조색1 2 2 6" xfId="2685" xr:uid="{00000000-0005-0000-0000-000046030000}"/>
    <cellStyle name="20% - 강조색1 2 2 6 10" xfId="2686" xr:uid="{00000000-0005-0000-0000-000047030000}"/>
    <cellStyle name="20% - 강조색1 2 2 6 11" xfId="2687" xr:uid="{00000000-0005-0000-0000-000048030000}"/>
    <cellStyle name="20% - 강조색1 2 2 6 12" xfId="2688" xr:uid="{00000000-0005-0000-0000-000049030000}"/>
    <cellStyle name="20% - 강조색1 2 2 6 2" xfId="2689" xr:uid="{00000000-0005-0000-0000-00004A030000}"/>
    <cellStyle name="20% - 강조색1 2 2 6 2 2" xfId="2690" xr:uid="{00000000-0005-0000-0000-00004B030000}"/>
    <cellStyle name="20% - 강조색1 2 2 6 2 3" xfId="2691" xr:uid="{00000000-0005-0000-0000-00004C030000}"/>
    <cellStyle name="20% - 강조색1 2 2 6 2 4" xfId="2692" xr:uid="{00000000-0005-0000-0000-00004D030000}"/>
    <cellStyle name="20% - 강조색1 2 2 6 3" xfId="2693" xr:uid="{00000000-0005-0000-0000-00004E030000}"/>
    <cellStyle name="20% - 강조색1 2 2 6 3 2" xfId="2694" xr:uid="{00000000-0005-0000-0000-00004F030000}"/>
    <cellStyle name="20% - 강조색1 2 2 6 3 3" xfId="2695" xr:uid="{00000000-0005-0000-0000-000050030000}"/>
    <cellStyle name="20% - 강조색1 2 2 6 3 4" xfId="2696" xr:uid="{00000000-0005-0000-0000-000051030000}"/>
    <cellStyle name="20% - 강조색1 2 2 6 4" xfId="2697" xr:uid="{00000000-0005-0000-0000-000052030000}"/>
    <cellStyle name="20% - 강조색1 2 2 6 4 2" xfId="2698" xr:uid="{00000000-0005-0000-0000-000053030000}"/>
    <cellStyle name="20% - 강조색1 2 2 6 4 3" xfId="2699" xr:uid="{00000000-0005-0000-0000-000054030000}"/>
    <cellStyle name="20% - 강조색1 2 2 6 4 4" xfId="2700" xr:uid="{00000000-0005-0000-0000-000055030000}"/>
    <cellStyle name="20% - 강조색1 2 2 6 5" xfId="2701" xr:uid="{00000000-0005-0000-0000-000056030000}"/>
    <cellStyle name="20% - 강조색1 2 2 6 5 2" xfId="2702" xr:uid="{00000000-0005-0000-0000-000057030000}"/>
    <cellStyle name="20% - 강조색1 2 2 6 5 3" xfId="2703" xr:uid="{00000000-0005-0000-0000-000058030000}"/>
    <cellStyle name="20% - 강조색1 2 2 6 5 4" xfId="2704" xr:uid="{00000000-0005-0000-0000-000059030000}"/>
    <cellStyle name="20% - 강조색1 2 2 6 6" xfId="2705" xr:uid="{00000000-0005-0000-0000-00005A030000}"/>
    <cellStyle name="20% - 강조색1 2 2 6 6 2" xfId="2706" xr:uid="{00000000-0005-0000-0000-00005B030000}"/>
    <cellStyle name="20% - 강조색1 2 2 6 6 3" xfId="2707" xr:uid="{00000000-0005-0000-0000-00005C030000}"/>
    <cellStyle name="20% - 강조색1 2 2 6 6 4" xfId="2708" xr:uid="{00000000-0005-0000-0000-00005D030000}"/>
    <cellStyle name="20% - 강조색1 2 2 6 7" xfId="2709" xr:uid="{00000000-0005-0000-0000-00005E030000}"/>
    <cellStyle name="20% - 강조색1 2 2 6 7 2" xfId="2710" xr:uid="{00000000-0005-0000-0000-00005F030000}"/>
    <cellStyle name="20% - 강조색1 2 2 6 7 3" xfId="2711" xr:uid="{00000000-0005-0000-0000-000060030000}"/>
    <cellStyle name="20% - 강조색1 2 2 6 7 4" xfId="2712" xr:uid="{00000000-0005-0000-0000-000061030000}"/>
    <cellStyle name="20% - 강조색1 2 2 6 8" xfId="2713" xr:uid="{00000000-0005-0000-0000-000062030000}"/>
    <cellStyle name="20% - 강조색1 2 2 6 8 2" xfId="2714" xr:uid="{00000000-0005-0000-0000-000063030000}"/>
    <cellStyle name="20% - 강조색1 2 2 6 8 3" xfId="2715" xr:uid="{00000000-0005-0000-0000-000064030000}"/>
    <cellStyle name="20% - 강조색1 2 2 6 8 4" xfId="2716" xr:uid="{00000000-0005-0000-0000-000065030000}"/>
    <cellStyle name="20% - 강조색1 2 2 6 9" xfId="2717" xr:uid="{00000000-0005-0000-0000-000066030000}"/>
    <cellStyle name="20% - 강조색1 2 2 6 9 2" xfId="2718" xr:uid="{00000000-0005-0000-0000-000067030000}"/>
    <cellStyle name="20% - 강조색1 2 2 6 9 3" xfId="2719" xr:uid="{00000000-0005-0000-0000-000068030000}"/>
    <cellStyle name="20% - 강조색1 2 2 6 9 4" xfId="2720" xr:uid="{00000000-0005-0000-0000-000069030000}"/>
    <cellStyle name="20% - 강조색1 2 2 7" xfId="2721" xr:uid="{00000000-0005-0000-0000-00006A030000}"/>
    <cellStyle name="20% - 강조색1 2 2 7 2" xfId="2722" xr:uid="{00000000-0005-0000-0000-00006B030000}"/>
    <cellStyle name="20% - 강조색1 2 2 7 3" xfId="2723" xr:uid="{00000000-0005-0000-0000-00006C030000}"/>
    <cellStyle name="20% - 강조색1 2 2 7 4" xfId="2724" xr:uid="{00000000-0005-0000-0000-00006D030000}"/>
    <cellStyle name="20% - 강조색1 2 2 8" xfId="2725" xr:uid="{00000000-0005-0000-0000-00006E030000}"/>
    <cellStyle name="20% - 강조색1 2 2 8 2" xfId="2726" xr:uid="{00000000-0005-0000-0000-00006F030000}"/>
    <cellStyle name="20% - 강조색1 2 2 8 3" xfId="2727" xr:uid="{00000000-0005-0000-0000-000070030000}"/>
    <cellStyle name="20% - 강조색1 2 2 8 4" xfId="2728" xr:uid="{00000000-0005-0000-0000-000071030000}"/>
    <cellStyle name="20% - 강조색1 2 2 9" xfId="2729" xr:uid="{00000000-0005-0000-0000-000072030000}"/>
    <cellStyle name="20% - 강조색1 2 2 9 2" xfId="2730" xr:uid="{00000000-0005-0000-0000-000073030000}"/>
    <cellStyle name="20% - 강조색1 2 2 9 3" xfId="2731" xr:uid="{00000000-0005-0000-0000-000074030000}"/>
    <cellStyle name="20% - 강조색1 2 2 9 4" xfId="2732" xr:uid="{00000000-0005-0000-0000-000075030000}"/>
    <cellStyle name="20% - 강조색1 2 3" xfId="2733" xr:uid="{00000000-0005-0000-0000-000076030000}"/>
    <cellStyle name="20% - 강조색1 2 3 10" xfId="2734" xr:uid="{00000000-0005-0000-0000-000077030000}"/>
    <cellStyle name="20% - 강조색1 2 3 10 2" xfId="2735" xr:uid="{00000000-0005-0000-0000-000078030000}"/>
    <cellStyle name="20% - 강조색1 2 3 10 3" xfId="2736" xr:uid="{00000000-0005-0000-0000-000079030000}"/>
    <cellStyle name="20% - 강조색1 2 3 10 4" xfId="2737" xr:uid="{00000000-0005-0000-0000-00007A030000}"/>
    <cellStyle name="20% - 강조색1 2 3 11" xfId="2738" xr:uid="{00000000-0005-0000-0000-00007B030000}"/>
    <cellStyle name="20% - 강조색1 2 3 11 2" xfId="2739" xr:uid="{00000000-0005-0000-0000-00007C030000}"/>
    <cellStyle name="20% - 강조색1 2 3 11 3" xfId="2740" xr:uid="{00000000-0005-0000-0000-00007D030000}"/>
    <cellStyle name="20% - 강조색1 2 3 11 4" xfId="2741" xr:uid="{00000000-0005-0000-0000-00007E030000}"/>
    <cellStyle name="20% - 강조색1 2 3 12" xfId="2742" xr:uid="{00000000-0005-0000-0000-00007F030000}"/>
    <cellStyle name="20% - 강조색1 2 3 12 2" xfId="2743" xr:uid="{00000000-0005-0000-0000-000080030000}"/>
    <cellStyle name="20% - 강조색1 2 3 12 3" xfId="2744" xr:uid="{00000000-0005-0000-0000-000081030000}"/>
    <cellStyle name="20% - 강조색1 2 3 12 4" xfId="2745" xr:uid="{00000000-0005-0000-0000-000082030000}"/>
    <cellStyle name="20% - 강조색1 2 3 13" xfId="2746" xr:uid="{00000000-0005-0000-0000-000083030000}"/>
    <cellStyle name="20% - 강조색1 2 3 14" xfId="2747" xr:uid="{00000000-0005-0000-0000-000084030000}"/>
    <cellStyle name="20% - 강조색1 2 3 15" xfId="2748" xr:uid="{00000000-0005-0000-0000-000085030000}"/>
    <cellStyle name="20% - 강조색1 2 3 16" xfId="2749" xr:uid="{00000000-0005-0000-0000-000086030000}"/>
    <cellStyle name="20% - 강조색1 2 3 17" xfId="2750" xr:uid="{00000000-0005-0000-0000-000087030000}"/>
    <cellStyle name="20% - 강조색1 2 3 18" xfId="2751" xr:uid="{00000000-0005-0000-0000-000088030000}"/>
    <cellStyle name="20% - 강조색1 2 3 19" xfId="2752" xr:uid="{00000000-0005-0000-0000-000089030000}"/>
    <cellStyle name="20% - 강조색1 2 3 2" xfId="2753" xr:uid="{00000000-0005-0000-0000-00008A030000}"/>
    <cellStyle name="20% - 강조색1 2 3 2 10" xfId="2754" xr:uid="{00000000-0005-0000-0000-00008B030000}"/>
    <cellStyle name="20% - 강조색1 2 3 2 11" xfId="2755" xr:uid="{00000000-0005-0000-0000-00008C030000}"/>
    <cellStyle name="20% - 강조색1 2 3 2 12" xfId="2756" xr:uid="{00000000-0005-0000-0000-00008D030000}"/>
    <cellStyle name="20% - 강조색1 2 3 2 2" xfId="2757" xr:uid="{00000000-0005-0000-0000-00008E030000}"/>
    <cellStyle name="20% - 강조색1 2 3 2 2 2" xfId="2758" xr:uid="{00000000-0005-0000-0000-00008F030000}"/>
    <cellStyle name="20% - 강조색1 2 3 2 2 3" xfId="2759" xr:uid="{00000000-0005-0000-0000-000090030000}"/>
    <cellStyle name="20% - 강조색1 2 3 2 2 4" xfId="2760" xr:uid="{00000000-0005-0000-0000-000091030000}"/>
    <cellStyle name="20% - 강조색1 2 3 2 3" xfId="2761" xr:uid="{00000000-0005-0000-0000-000092030000}"/>
    <cellStyle name="20% - 강조색1 2 3 2 3 2" xfId="2762" xr:uid="{00000000-0005-0000-0000-000093030000}"/>
    <cellStyle name="20% - 강조색1 2 3 2 3 3" xfId="2763" xr:uid="{00000000-0005-0000-0000-000094030000}"/>
    <cellStyle name="20% - 강조색1 2 3 2 3 4" xfId="2764" xr:uid="{00000000-0005-0000-0000-000095030000}"/>
    <cellStyle name="20% - 강조색1 2 3 2 4" xfId="2765" xr:uid="{00000000-0005-0000-0000-000096030000}"/>
    <cellStyle name="20% - 강조색1 2 3 2 4 2" xfId="2766" xr:uid="{00000000-0005-0000-0000-000097030000}"/>
    <cellStyle name="20% - 강조색1 2 3 2 4 3" xfId="2767" xr:uid="{00000000-0005-0000-0000-000098030000}"/>
    <cellStyle name="20% - 강조색1 2 3 2 4 4" xfId="2768" xr:uid="{00000000-0005-0000-0000-000099030000}"/>
    <cellStyle name="20% - 강조색1 2 3 2 5" xfId="2769" xr:uid="{00000000-0005-0000-0000-00009A030000}"/>
    <cellStyle name="20% - 강조색1 2 3 2 5 2" xfId="2770" xr:uid="{00000000-0005-0000-0000-00009B030000}"/>
    <cellStyle name="20% - 강조색1 2 3 2 5 3" xfId="2771" xr:uid="{00000000-0005-0000-0000-00009C030000}"/>
    <cellStyle name="20% - 강조색1 2 3 2 5 4" xfId="2772" xr:uid="{00000000-0005-0000-0000-00009D030000}"/>
    <cellStyle name="20% - 강조색1 2 3 2 6" xfId="2773" xr:uid="{00000000-0005-0000-0000-00009E030000}"/>
    <cellStyle name="20% - 강조색1 2 3 2 6 2" xfId="2774" xr:uid="{00000000-0005-0000-0000-00009F030000}"/>
    <cellStyle name="20% - 강조색1 2 3 2 6 3" xfId="2775" xr:uid="{00000000-0005-0000-0000-0000A0030000}"/>
    <cellStyle name="20% - 강조색1 2 3 2 6 4" xfId="2776" xr:uid="{00000000-0005-0000-0000-0000A1030000}"/>
    <cellStyle name="20% - 강조색1 2 3 2 7" xfId="2777" xr:uid="{00000000-0005-0000-0000-0000A2030000}"/>
    <cellStyle name="20% - 강조색1 2 3 2 7 2" xfId="2778" xr:uid="{00000000-0005-0000-0000-0000A3030000}"/>
    <cellStyle name="20% - 강조색1 2 3 2 7 3" xfId="2779" xr:uid="{00000000-0005-0000-0000-0000A4030000}"/>
    <cellStyle name="20% - 강조색1 2 3 2 7 4" xfId="2780" xr:uid="{00000000-0005-0000-0000-0000A5030000}"/>
    <cellStyle name="20% - 강조색1 2 3 2 8" xfId="2781" xr:uid="{00000000-0005-0000-0000-0000A6030000}"/>
    <cellStyle name="20% - 강조색1 2 3 2 8 2" xfId="2782" xr:uid="{00000000-0005-0000-0000-0000A7030000}"/>
    <cellStyle name="20% - 강조색1 2 3 2 8 3" xfId="2783" xr:uid="{00000000-0005-0000-0000-0000A8030000}"/>
    <cellStyle name="20% - 강조색1 2 3 2 8 4" xfId="2784" xr:uid="{00000000-0005-0000-0000-0000A9030000}"/>
    <cellStyle name="20% - 강조색1 2 3 2 9" xfId="2785" xr:uid="{00000000-0005-0000-0000-0000AA030000}"/>
    <cellStyle name="20% - 강조색1 2 3 2 9 2" xfId="2786" xr:uid="{00000000-0005-0000-0000-0000AB030000}"/>
    <cellStyle name="20% - 강조색1 2 3 2 9 3" xfId="2787" xr:uid="{00000000-0005-0000-0000-0000AC030000}"/>
    <cellStyle name="20% - 강조색1 2 3 2 9 4" xfId="2788" xr:uid="{00000000-0005-0000-0000-0000AD030000}"/>
    <cellStyle name="20% - 강조색1 2 3 20" xfId="2789" xr:uid="{00000000-0005-0000-0000-0000AE030000}"/>
    <cellStyle name="20% - 강조색1 2 3 21" xfId="2790" xr:uid="{00000000-0005-0000-0000-0000AF030000}"/>
    <cellStyle name="20% - 강조색1 2 3 22" xfId="2791" xr:uid="{00000000-0005-0000-0000-0000B0030000}"/>
    <cellStyle name="20% - 강조색1 2 3 23" xfId="2792" xr:uid="{00000000-0005-0000-0000-0000B1030000}"/>
    <cellStyle name="20% - 강조색1 2 3 24" xfId="2793" xr:uid="{00000000-0005-0000-0000-0000B2030000}"/>
    <cellStyle name="20% - 강조색1 2 3 25" xfId="2794" xr:uid="{00000000-0005-0000-0000-0000B3030000}"/>
    <cellStyle name="20% - 강조색1 2 3 3" xfId="2795" xr:uid="{00000000-0005-0000-0000-0000B4030000}"/>
    <cellStyle name="20% - 강조색1 2 3 3 10" xfId="2796" xr:uid="{00000000-0005-0000-0000-0000B5030000}"/>
    <cellStyle name="20% - 강조색1 2 3 3 11" xfId="2797" xr:uid="{00000000-0005-0000-0000-0000B6030000}"/>
    <cellStyle name="20% - 강조색1 2 3 3 12" xfId="2798" xr:uid="{00000000-0005-0000-0000-0000B7030000}"/>
    <cellStyle name="20% - 강조색1 2 3 3 2" xfId="2799" xr:uid="{00000000-0005-0000-0000-0000B8030000}"/>
    <cellStyle name="20% - 강조색1 2 3 3 2 2" xfId="2800" xr:uid="{00000000-0005-0000-0000-0000B9030000}"/>
    <cellStyle name="20% - 강조색1 2 3 3 2 3" xfId="2801" xr:uid="{00000000-0005-0000-0000-0000BA030000}"/>
    <cellStyle name="20% - 강조색1 2 3 3 2 4" xfId="2802" xr:uid="{00000000-0005-0000-0000-0000BB030000}"/>
    <cellStyle name="20% - 강조색1 2 3 3 3" xfId="2803" xr:uid="{00000000-0005-0000-0000-0000BC030000}"/>
    <cellStyle name="20% - 강조색1 2 3 3 3 2" xfId="2804" xr:uid="{00000000-0005-0000-0000-0000BD030000}"/>
    <cellStyle name="20% - 강조색1 2 3 3 3 3" xfId="2805" xr:uid="{00000000-0005-0000-0000-0000BE030000}"/>
    <cellStyle name="20% - 강조색1 2 3 3 3 4" xfId="2806" xr:uid="{00000000-0005-0000-0000-0000BF030000}"/>
    <cellStyle name="20% - 강조색1 2 3 3 4" xfId="2807" xr:uid="{00000000-0005-0000-0000-0000C0030000}"/>
    <cellStyle name="20% - 강조색1 2 3 3 4 2" xfId="2808" xr:uid="{00000000-0005-0000-0000-0000C1030000}"/>
    <cellStyle name="20% - 강조색1 2 3 3 4 3" xfId="2809" xr:uid="{00000000-0005-0000-0000-0000C2030000}"/>
    <cellStyle name="20% - 강조색1 2 3 3 4 4" xfId="2810" xr:uid="{00000000-0005-0000-0000-0000C3030000}"/>
    <cellStyle name="20% - 강조색1 2 3 3 5" xfId="2811" xr:uid="{00000000-0005-0000-0000-0000C4030000}"/>
    <cellStyle name="20% - 강조색1 2 3 3 5 2" xfId="2812" xr:uid="{00000000-0005-0000-0000-0000C5030000}"/>
    <cellStyle name="20% - 강조색1 2 3 3 5 3" xfId="2813" xr:uid="{00000000-0005-0000-0000-0000C6030000}"/>
    <cellStyle name="20% - 강조색1 2 3 3 5 4" xfId="2814" xr:uid="{00000000-0005-0000-0000-0000C7030000}"/>
    <cellStyle name="20% - 강조색1 2 3 3 6" xfId="2815" xr:uid="{00000000-0005-0000-0000-0000C8030000}"/>
    <cellStyle name="20% - 강조색1 2 3 3 6 2" xfId="2816" xr:uid="{00000000-0005-0000-0000-0000C9030000}"/>
    <cellStyle name="20% - 강조색1 2 3 3 6 3" xfId="2817" xr:uid="{00000000-0005-0000-0000-0000CA030000}"/>
    <cellStyle name="20% - 강조색1 2 3 3 6 4" xfId="2818" xr:uid="{00000000-0005-0000-0000-0000CB030000}"/>
    <cellStyle name="20% - 강조색1 2 3 3 7" xfId="2819" xr:uid="{00000000-0005-0000-0000-0000CC030000}"/>
    <cellStyle name="20% - 강조색1 2 3 3 7 2" xfId="2820" xr:uid="{00000000-0005-0000-0000-0000CD030000}"/>
    <cellStyle name="20% - 강조색1 2 3 3 7 3" xfId="2821" xr:uid="{00000000-0005-0000-0000-0000CE030000}"/>
    <cellStyle name="20% - 강조색1 2 3 3 7 4" xfId="2822" xr:uid="{00000000-0005-0000-0000-0000CF030000}"/>
    <cellStyle name="20% - 강조색1 2 3 3 8" xfId="2823" xr:uid="{00000000-0005-0000-0000-0000D0030000}"/>
    <cellStyle name="20% - 강조색1 2 3 3 8 2" xfId="2824" xr:uid="{00000000-0005-0000-0000-0000D1030000}"/>
    <cellStyle name="20% - 강조색1 2 3 3 8 3" xfId="2825" xr:uid="{00000000-0005-0000-0000-0000D2030000}"/>
    <cellStyle name="20% - 강조색1 2 3 3 8 4" xfId="2826" xr:uid="{00000000-0005-0000-0000-0000D3030000}"/>
    <cellStyle name="20% - 강조색1 2 3 3 9" xfId="2827" xr:uid="{00000000-0005-0000-0000-0000D4030000}"/>
    <cellStyle name="20% - 강조색1 2 3 3 9 2" xfId="2828" xr:uid="{00000000-0005-0000-0000-0000D5030000}"/>
    <cellStyle name="20% - 강조색1 2 3 3 9 3" xfId="2829" xr:uid="{00000000-0005-0000-0000-0000D6030000}"/>
    <cellStyle name="20% - 강조색1 2 3 3 9 4" xfId="2830" xr:uid="{00000000-0005-0000-0000-0000D7030000}"/>
    <cellStyle name="20% - 강조색1 2 3 4" xfId="2831" xr:uid="{00000000-0005-0000-0000-0000D8030000}"/>
    <cellStyle name="20% - 강조색1 2 3 4 10" xfId="2832" xr:uid="{00000000-0005-0000-0000-0000D9030000}"/>
    <cellStyle name="20% - 강조색1 2 3 4 11" xfId="2833" xr:uid="{00000000-0005-0000-0000-0000DA030000}"/>
    <cellStyle name="20% - 강조색1 2 3 4 12" xfId="2834" xr:uid="{00000000-0005-0000-0000-0000DB030000}"/>
    <cellStyle name="20% - 강조색1 2 3 4 2" xfId="2835" xr:uid="{00000000-0005-0000-0000-0000DC030000}"/>
    <cellStyle name="20% - 강조색1 2 3 4 2 2" xfId="2836" xr:uid="{00000000-0005-0000-0000-0000DD030000}"/>
    <cellStyle name="20% - 강조색1 2 3 4 2 3" xfId="2837" xr:uid="{00000000-0005-0000-0000-0000DE030000}"/>
    <cellStyle name="20% - 강조색1 2 3 4 2 4" xfId="2838" xr:uid="{00000000-0005-0000-0000-0000DF030000}"/>
    <cellStyle name="20% - 강조색1 2 3 4 3" xfId="2839" xr:uid="{00000000-0005-0000-0000-0000E0030000}"/>
    <cellStyle name="20% - 강조색1 2 3 4 3 2" xfId="2840" xr:uid="{00000000-0005-0000-0000-0000E1030000}"/>
    <cellStyle name="20% - 강조색1 2 3 4 3 3" xfId="2841" xr:uid="{00000000-0005-0000-0000-0000E2030000}"/>
    <cellStyle name="20% - 강조색1 2 3 4 3 4" xfId="2842" xr:uid="{00000000-0005-0000-0000-0000E3030000}"/>
    <cellStyle name="20% - 강조색1 2 3 4 4" xfId="2843" xr:uid="{00000000-0005-0000-0000-0000E4030000}"/>
    <cellStyle name="20% - 강조색1 2 3 4 4 2" xfId="2844" xr:uid="{00000000-0005-0000-0000-0000E5030000}"/>
    <cellStyle name="20% - 강조색1 2 3 4 4 3" xfId="2845" xr:uid="{00000000-0005-0000-0000-0000E6030000}"/>
    <cellStyle name="20% - 강조색1 2 3 4 4 4" xfId="2846" xr:uid="{00000000-0005-0000-0000-0000E7030000}"/>
    <cellStyle name="20% - 강조색1 2 3 4 5" xfId="2847" xr:uid="{00000000-0005-0000-0000-0000E8030000}"/>
    <cellStyle name="20% - 강조색1 2 3 4 5 2" xfId="2848" xr:uid="{00000000-0005-0000-0000-0000E9030000}"/>
    <cellStyle name="20% - 강조색1 2 3 4 5 3" xfId="2849" xr:uid="{00000000-0005-0000-0000-0000EA030000}"/>
    <cellStyle name="20% - 강조색1 2 3 4 5 4" xfId="2850" xr:uid="{00000000-0005-0000-0000-0000EB030000}"/>
    <cellStyle name="20% - 강조색1 2 3 4 6" xfId="2851" xr:uid="{00000000-0005-0000-0000-0000EC030000}"/>
    <cellStyle name="20% - 강조색1 2 3 4 6 2" xfId="2852" xr:uid="{00000000-0005-0000-0000-0000ED030000}"/>
    <cellStyle name="20% - 강조색1 2 3 4 6 3" xfId="2853" xr:uid="{00000000-0005-0000-0000-0000EE030000}"/>
    <cellStyle name="20% - 강조색1 2 3 4 6 4" xfId="2854" xr:uid="{00000000-0005-0000-0000-0000EF030000}"/>
    <cellStyle name="20% - 강조색1 2 3 4 7" xfId="2855" xr:uid="{00000000-0005-0000-0000-0000F0030000}"/>
    <cellStyle name="20% - 강조색1 2 3 4 7 2" xfId="2856" xr:uid="{00000000-0005-0000-0000-0000F1030000}"/>
    <cellStyle name="20% - 강조색1 2 3 4 7 3" xfId="2857" xr:uid="{00000000-0005-0000-0000-0000F2030000}"/>
    <cellStyle name="20% - 강조색1 2 3 4 7 4" xfId="2858" xr:uid="{00000000-0005-0000-0000-0000F3030000}"/>
    <cellStyle name="20% - 강조색1 2 3 4 8" xfId="2859" xr:uid="{00000000-0005-0000-0000-0000F4030000}"/>
    <cellStyle name="20% - 강조색1 2 3 4 8 2" xfId="2860" xr:uid="{00000000-0005-0000-0000-0000F5030000}"/>
    <cellStyle name="20% - 강조색1 2 3 4 8 3" xfId="2861" xr:uid="{00000000-0005-0000-0000-0000F6030000}"/>
    <cellStyle name="20% - 강조색1 2 3 4 8 4" xfId="2862" xr:uid="{00000000-0005-0000-0000-0000F7030000}"/>
    <cellStyle name="20% - 강조색1 2 3 4 9" xfId="2863" xr:uid="{00000000-0005-0000-0000-0000F8030000}"/>
    <cellStyle name="20% - 강조색1 2 3 4 9 2" xfId="2864" xr:uid="{00000000-0005-0000-0000-0000F9030000}"/>
    <cellStyle name="20% - 강조색1 2 3 4 9 3" xfId="2865" xr:uid="{00000000-0005-0000-0000-0000FA030000}"/>
    <cellStyle name="20% - 강조색1 2 3 4 9 4" xfId="2866" xr:uid="{00000000-0005-0000-0000-0000FB030000}"/>
    <cellStyle name="20% - 강조색1 2 3 5" xfId="2867" xr:uid="{00000000-0005-0000-0000-0000FC030000}"/>
    <cellStyle name="20% - 강조색1 2 3 5 2" xfId="2868" xr:uid="{00000000-0005-0000-0000-0000FD030000}"/>
    <cellStyle name="20% - 강조색1 2 3 5 3" xfId="2869" xr:uid="{00000000-0005-0000-0000-0000FE030000}"/>
    <cellStyle name="20% - 강조색1 2 3 5 4" xfId="2870" xr:uid="{00000000-0005-0000-0000-0000FF030000}"/>
    <cellStyle name="20% - 강조색1 2 3 6" xfId="2871" xr:uid="{00000000-0005-0000-0000-000000040000}"/>
    <cellStyle name="20% - 강조색1 2 3 6 2" xfId="2872" xr:uid="{00000000-0005-0000-0000-000001040000}"/>
    <cellStyle name="20% - 강조색1 2 3 6 3" xfId="2873" xr:uid="{00000000-0005-0000-0000-000002040000}"/>
    <cellStyle name="20% - 강조색1 2 3 6 4" xfId="2874" xr:uid="{00000000-0005-0000-0000-000003040000}"/>
    <cellStyle name="20% - 강조색1 2 3 7" xfId="2875" xr:uid="{00000000-0005-0000-0000-000004040000}"/>
    <cellStyle name="20% - 강조색1 2 3 7 2" xfId="2876" xr:uid="{00000000-0005-0000-0000-000005040000}"/>
    <cellStyle name="20% - 강조색1 2 3 7 3" xfId="2877" xr:uid="{00000000-0005-0000-0000-000006040000}"/>
    <cellStyle name="20% - 강조색1 2 3 7 4" xfId="2878" xr:uid="{00000000-0005-0000-0000-000007040000}"/>
    <cellStyle name="20% - 강조색1 2 3 8" xfId="2879" xr:uid="{00000000-0005-0000-0000-000008040000}"/>
    <cellStyle name="20% - 강조색1 2 3 8 2" xfId="2880" xr:uid="{00000000-0005-0000-0000-000009040000}"/>
    <cellStyle name="20% - 강조색1 2 3 8 3" xfId="2881" xr:uid="{00000000-0005-0000-0000-00000A040000}"/>
    <cellStyle name="20% - 강조색1 2 3 8 4" xfId="2882" xr:uid="{00000000-0005-0000-0000-00000B040000}"/>
    <cellStyle name="20% - 강조색1 2 3 9" xfId="2883" xr:uid="{00000000-0005-0000-0000-00000C040000}"/>
    <cellStyle name="20% - 강조색1 2 3 9 2" xfId="2884" xr:uid="{00000000-0005-0000-0000-00000D040000}"/>
    <cellStyle name="20% - 강조색1 2 3 9 3" xfId="2885" xr:uid="{00000000-0005-0000-0000-00000E040000}"/>
    <cellStyle name="20% - 강조색1 2 3 9 4" xfId="2886" xr:uid="{00000000-0005-0000-0000-00000F040000}"/>
    <cellStyle name="20% - 강조색1 2 4" xfId="2887" xr:uid="{00000000-0005-0000-0000-000010040000}"/>
    <cellStyle name="20% - 강조색1 2 4 10" xfId="2888" xr:uid="{00000000-0005-0000-0000-000011040000}"/>
    <cellStyle name="20% - 강조색1 2 4 10 2" xfId="2889" xr:uid="{00000000-0005-0000-0000-000012040000}"/>
    <cellStyle name="20% - 강조색1 2 4 10 3" xfId="2890" xr:uid="{00000000-0005-0000-0000-000013040000}"/>
    <cellStyle name="20% - 강조색1 2 4 10 4" xfId="2891" xr:uid="{00000000-0005-0000-0000-000014040000}"/>
    <cellStyle name="20% - 강조색1 2 4 11" xfId="2892" xr:uid="{00000000-0005-0000-0000-000015040000}"/>
    <cellStyle name="20% - 강조색1 2 4 12" xfId="2893" xr:uid="{00000000-0005-0000-0000-000016040000}"/>
    <cellStyle name="20% - 강조색1 2 4 13" xfId="2894" xr:uid="{00000000-0005-0000-0000-000017040000}"/>
    <cellStyle name="20% - 강조색1 2 4 14" xfId="2895" xr:uid="{00000000-0005-0000-0000-000018040000}"/>
    <cellStyle name="20% - 강조색1 2 4 15" xfId="2896" xr:uid="{00000000-0005-0000-0000-000019040000}"/>
    <cellStyle name="20% - 강조색1 2 4 16" xfId="2897" xr:uid="{00000000-0005-0000-0000-00001A040000}"/>
    <cellStyle name="20% - 강조색1 2 4 17" xfId="2898" xr:uid="{00000000-0005-0000-0000-00001B040000}"/>
    <cellStyle name="20% - 강조색1 2 4 18" xfId="2899" xr:uid="{00000000-0005-0000-0000-00001C040000}"/>
    <cellStyle name="20% - 강조색1 2 4 19" xfId="2900" xr:uid="{00000000-0005-0000-0000-00001D040000}"/>
    <cellStyle name="20% - 강조색1 2 4 2" xfId="2901" xr:uid="{00000000-0005-0000-0000-00001E040000}"/>
    <cellStyle name="20% - 강조색1 2 4 2 10" xfId="2902" xr:uid="{00000000-0005-0000-0000-00001F040000}"/>
    <cellStyle name="20% - 강조색1 2 4 2 11" xfId="2903" xr:uid="{00000000-0005-0000-0000-000020040000}"/>
    <cellStyle name="20% - 강조색1 2 4 2 12" xfId="2904" xr:uid="{00000000-0005-0000-0000-000021040000}"/>
    <cellStyle name="20% - 강조색1 2 4 2 2" xfId="2905" xr:uid="{00000000-0005-0000-0000-000022040000}"/>
    <cellStyle name="20% - 강조색1 2 4 2 2 2" xfId="2906" xr:uid="{00000000-0005-0000-0000-000023040000}"/>
    <cellStyle name="20% - 강조색1 2 4 2 2 3" xfId="2907" xr:uid="{00000000-0005-0000-0000-000024040000}"/>
    <cellStyle name="20% - 강조색1 2 4 2 2 4" xfId="2908" xr:uid="{00000000-0005-0000-0000-000025040000}"/>
    <cellStyle name="20% - 강조색1 2 4 2 3" xfId="2909" xr:uid="{00000000-0005-0000-0000-000026040000}"/>
    <cellStyle name="20% - 강조색1 2 4 2 3 2" xfId="2910" xr:uid="{00000000-0005-0000-0000-000027040000}"/>
    <cellStyle name="20% - 강조색1 2 4 2 3 3" xfId="2911" xr:uid="{00000000-0005-0000-0000-000028040000}"/>
    <cellStyle name="20% - 강조색1 2 4 2 3 4" xfId="2912" xr:uid="{00000000-0005-0000-0000-000029040000}"/>
    <cellStyle name="20% - 강조색1 2 4 2 4" xfId="2913" xr:uid="{00000000-0005-0000-0000-00002A040000}"/>
    <cellStyle name="20% - 강조색1 2 4 2 4 2" xfId="2914" xr:uid="{00000000-0005-0000-0000-00002B040000}"/>
    <cellStyle name="20% - 강조색1 2 4 2 4 3" xfId="2915" xr:uid="{00000000-0005-0000-0000-00002C040000}"/>
    <cellStyle name="20% - 강조색1 2 4 2 4 4" xfId="2916" xr:uid="{00000000-0005-0000-0000-00002D040000}"/>
    <cellStyle name="20% - 강조색1 2 4 2 5" xfId="2917" xr:uid="{00000000-0005-0000-0000-00002E040000}"/>
    <cellStyle name="20% - 강조색1 2 4 2 5 2" xfId="2918" xr:uid="{00000000-0005-0000-0000-00002F040000}"/>
    <cellStyle name="20% - 강조색1 2 4 2 5 3" xfId="2919" xr:uid="{00000000-0005-0000-0000-000030040000}"/>
    <cellStyle name="20% - 강조색1 2 4 2 5 4" xfId="2920" xr:uid="{00000000-0005-0000-0000-000031040000}"/>
    <cellStyle name="20% - 강조색1 2 4 2 6" xfId="2921" xr:uid="{00000000-0005-0000-0000-000032040000}"/>
    <cellStyle name="20% - 강조색1 2 4 2 6 2" xfId="2922" xr:uid="{00000000-0005-0000-0000-000033040000}"/>
    <cellStyle name="20% - 강조색1 2 4 2 6 3" xfId="2923" xr:uid="{00000000-0005-0000-0000-000034040000}"/>
    <cellStyle name="20% - 강조색1 2 4 2 6 4" xfId="2924" xr:uid="{00000000-0005-0000-0000-000035040000}"/>
    <cellStyle name="20% - 강조색1 2 4 2 7" xfId="2925" xr:uid="{00000000-0005-0000-0000-000036040000}"/>
    <cellStyle name="20% - 강조색1 2 4 2 7 2" xfId="2926" xr:uid="{00000000-0005-0000-0000-000037040000}"/>
    <cellStyle name="20% - 강조색1 2 4 2 7 3" xfId="2927" xr:uid="{00000000-0005-0000-0000-000038040000}"/>
    <cellStyle name="20% - 강조색1 2 4 2 7 4" xfId="2928" xr:uid="{00000000-0005-0000-0000-000039040000}"/>
    <cellStyle name="20% - 강조색1 2 4 2 8" xfId="2929" xr:uid="{00000000-0005-0000-0000-00003A040000}"/>
    <cellStyle name="20% - 강조색1 2 4 2 8 2" xfId="2930" xr:uid="{00000000-0005-0000-0000-00003B040000}"/>
    <cellStyle name="20% - 강조색1 2 4 2 8 3" xfId="2931" xr:uid="{00000000-0005-0000-0000-00003C040000}"/>
    <cellStyle name="20% - 강조색1 2 4 2 8 4" xfId="2932" xr:uid="{00000000-0005-0000-0000-00003D040000}"/>
    <cellStyle name="20% - 강조색1 2 4 2 9" xfId="2933" xr:uid="{00000000-0005-0000-0000-00003E040000}"/>
    <cellStyle name="20% - 강조색1 2 4 2 9 2" xfId="2934" xr:uid="{00000000-0005-0000-0000-00003F040000}"/>
    <cellStyle name="20% - 강조색1 2 4 2 9 3" xfId="2935" xr:uid="{00000000-0005-0000-0000-000040040000}"/>
    <cellStyle name="20% - 강조색1 2 4 2 9 4" xfId="2936" xr:uid="{00000000-0005-0000-0000-000041040000}"/>
    <cellStyle name="20% - 강조색1 2 4 20" xfId="2937" xr:uid="{00000000-0005-0000-0000-000042040000}"/>
    <cellStyle name="20% - 강조색1 2 4 21" xfId="2938" xr:uid="{00000000-0005-0000-0000-000043040000}"/>
    <cellStyle name="20% - 강조색1 2 4 22" xfId="2939" xr:uid="{00000000-0005-0000-0000-000044040000}"/>
    <cellStyle name="20% - 강조색1 2 4 23" xfId="2940" xr:uid="{00000000-0005-0000-0000-000045040000}"/>
    <cellStyle name="20% - 강조색1 2 4 3" xfId="2941" xr:uid="{00000000-0005-0000-0000-000046040000}"/>
    <cellStyle name="20% - 강조색1 2 4 3 2" xfId="2942" xr:uid="{00000000-0005-0000-0000-000047040000}"/>
    <cellStyle name="20% - 강조색1 2 4 3 3" xfId="2943" xr:uid="{00000000-0005-0000-0000-000048040000}"/>
    <cellStyle name="20% - 강조색1 2 4 3 4" xfId="2944" xr:uid="{00000000-0005-0000-0000-000049040000}"/>
    <cellStyle name="20% - 강조색1 2 4 4" xfId="2945" xr:uid="{00000000-0005-0000-0000-00004A040000}"/>
    <cellStyle name="20% - 강조색1 2 4 4 2" xfId="2946" xr:uid="{00000000-0005-0000-0000-00004B040000}"/>
    <cellStyle name="20% - 강조색1 2 4 4 3" xfId="2947" xr:uid="{00000000-0005-0000-0000-00004C040000}"/>
    <cellStyle name="20% - 강조색1 2 4 4 4" xfId="2948" xr:uid="{00000000-0005-0000-0000-00004D040000}"/>
    <cellStyle name="20% - 강조색1 2 4 5" xfId="2949" xr:uid="{00000000-0005-0000-0000-00004E040000}"/>
    <cellStyle name="20% - 강조색1 2 4 5 2" xfId="2950" xr:uid="{00000000-0005-0000-0000-00004F040000}"/>
    <cellStyle name="20% - 강조색1 2 4 5 3" xfId="2951" xr:uid="{00000000-0005-0000-0000-000050040000}"/>
    <cellStyle name="20% - 강조색1 2 4 5 4" xfId="2952" xr:uid="{00000000-0005-0000-0000-000051040000}"/>
    <cellStyle name="20% - 강조색1 2 4 6" xfId="2953" xr:uid="{00000000-0005-0000-0000-000052040000}"/>
    <cellStyle name="20% - 강조색1 2 4 6 2" xfId="2954" xr:uid="{00000000-0005-0000-0000-000053040000}"/>
    <cellStyle name="20% - 강조색1 2 4 6 3" xfId="2955" xr:uid="{00000000-0005-0000-0000-000054040000}"/>
    <cellStyle name="20% - 강조색1 2 4 6 4" xfId="2956" xr:uid="{00000000-0005-0000-0000-000055040000}"/>
    <cellStyle name="20% - 강조색1 2 4 7" xfId="2957" xr:uid="{00000000-0005-0000-0000-000056040000}"/>
    <cellStyle name="20% - 강조색1 2 4 7 2" xfId="2958" xr:uid="{00000000-0005-0000-0000-000057040000}"/>
    <cellStyle name="20% - 강조색1 2 4 7 3" xfId="2959" xr:uid="{00000000-0005-0000-0000-000058040000}"/>
    <cellStyle name="20% - 강조색1 2 4 7 4" xfId="2960" xr:uid="{00000000-0005-0000-0000-000059040000}"/>
    <cellStyle name="20% - 강조색1 2 4 8" xfId="2961" xr:uid="{00000000-0005-0000-0000-00005A040000}"/>
    <cellStyle name="20% - 강조색1 2 4 8 2" xfId="2962" xr:uid="{00000000-0005-0000-0000-00005B040000}"/>
    <cellStyle name="20% - 강조색1 2 4 8 3" xfId="2963" xr:uid="{00000000-0005-0000-0000-00005C040000}"/>
    <cellStyle name="20% - 강조색1 2 4 8 4" xfId="2964" xr:uid="{00000000-0005-0000-0000-00005D040000}"/>
    <cellStyle name="20% - 강조색1 2 4 9" xfId="2965" xr:uid="{00000000-0005-0000-0000-00005E040000}"/>
    <cellStyle name="20% - 강조색1 2 4 9 2" xfId="2966" xr:uid="{00000000-0005-0000-0000-00005F040000}"/>
    <cellStyle name="20% - 강조색1 2 4 9 3" xfId="2967" xr:uid="{00000000-0005-0000-0000-000060040000}"/>
    <cellStyle name="20% - 강조색1 2 4 9 4" xfId="2968" xr:uid="{00000000-0005-0000-0000-000061040000}"/>
    <cellStyle name="20% - 강조색1 2 5" xfId="2969" xr:uid="{00000000-0005-0000-0000-000062040000}"/>
    <cellStyle name="20% - 강조색1 2 5 10" xfId="2970" xr:uid="{00000000-0005-0000-0000-000063040000}"/>
    <cellStyle name="20% - 강조색1 2 5 11" xfId="2971" xr:uid="{00000000-0005-0000-0000-000064040000}"/>
    <cellStyle name="20% - 강조색1 2 5 12" xfId="2972" xr:uid="{00000000-0005-0000-0000-000065040000}"/>
    <cellStyle name="20% - 강조색1 2 5 13" xfId="2973" xr:uid="{00000000-0005-0000-0000-000066040000}"/>
    <cellStyle name="20% - 강조색1 2 5 14" xfId="2974" xr:uid="{00000000-0005-0000-0000-000067040000}"/>
    <cellStyle name="20% - 강조색1 2 5 15" xfId="2975" xr:uid="{00000000-0005-0000-0000-000068040000}"/>
    <cellStyle name="20% - 강조색1 2 5 16" xfId="2976" xr:uid="{00000000-0005-0000-0000-000069040000}"/>
    <cellStyle name="20% - 강조색1 2 5 17" xfId="2977" xr:uid="{00000000-0005-0000-0000-00006A040000}"/>
    <cellStyle name="20% - 강조색1 2 5 18" xfId="2978" xr:uid="{00000000-0005-0000-0000-00006B040000}"/>
    <cellStyle name="20% - 강조색1 2 5 19" xfId="2979" xr:uid="{00000000-0005-0000-0000-00006C040000}"/>
    <cellStyle name="20% - 강조색1 2 5 2" xfId="2980" xr:uid="{00000000-0005-0000-0000-00006D040000}"/>
    <cellStyle name="20% - 강조색1 2 5 2 2" xfId="2981" xr:uid="{00000000-0005-0000-0000-00006E040000}"/>
    <cellStyle name="20% - 강조색1 2 5 2 3" xfId="2982" xr:uid="{00000000-0005-0000-0000-00006F040000}"/>
    <cellStyle name="20% - 강조색1 2 5 2 4" xfId="2983" xr:uid="{00000000-0005-0000-0000-000070040000}"/>
    <cellStyle name="20% - 강조색1 2 5 20" xfId="2984" xr:uid="{00000000-0005-0000-0000-000071040000}"/>
    <cellStyle name="20% - 강조색1 2 5 3" xfId="2985" xr:uid="{00000000-0005-0000-0000-000072040000}"/>
    <cellStyle name="20% - 강조색1 2 5 3 2" xfId="2986" xr:uid="{00000000-0005-0000-0000-000073040000}"/>
    <cellStyle name="20% - 강조색1 2 5 3 3" xfId="2987" xr:uid="{00000000-0005-0000-0000-000074040000}"/>
    <cellStyle name="20% - 강조색1 2 5 3 4" xfId="2988" xr:uid="{00000000-0005-0000-0000-000075040000}"/>
    <cellStyle name="20% - 강조색1 2 5 4" xfId="2989" xr:uid="{00000000-0005-0000-0000-000076040000}"/>
    <cellStyle name="20% - 강조색1 2 5 4 2" xfId="2990" xr:uid="{00000000-0005-0000-0000-000077040000}"/>
    <cellStyle name="20% - 강조색1 2 5 4 3" xfId="2991" xr:uid="{00000000-0005-0000-0000-000078040000}"/>
    <cellStyle name="20% - 강조색1 2 5 4 4" xfId="2992" xr:uid="{00000000-0005-0000-0000-000079040000}"/>
    <cellStyle name="20% - 강조색1 2 5 5" xfId="2993" xr:uid="{00000000-0005-0000-0000-00007A040000}"/>
    <cellStyle name="20% - 강조색1 2 5 5 2" xfId="2994" xr:uid="{00000000-0005-0000-0000-00007B040000}"/>
    <cellStyle name="20% - 강조색1 2 5 5 3" xfId="2995" xr:uid="{00000000-0005-0000-0000-00007C040000}"/>
    <cellStyle name="20% - 강조색1 2 5 5 4" xfId="2996" xr:uid="{00000000-0005-0000-0000-00007D040000}"/>
    <cellStyle name="20% - 강조색1 2 5 6" xfId="2997" xr:uid="{00000000-0005-0000-0000-00007E040000}"/>
    <cellStyle name="20% - 강조색1 2 5 6 2" xfId="2998" xr:uid="{00000000-0005-0000-0000-00007F040000}"/>
    <cellStyle name="20% - 강조색1 2 5 6 3" xfId="2999" xr:uid="{00000000-0005-0000-0000-000080040000}"/>
    <cellStyle name="20% - 강조색1 2 5 6 4" xfId="3000" xr:uid="{00000000-0005-0000-0000-000081040000}"/>
    <cellStyle name="20% - 강조색1 2 5 7" xfId="3001" xr:uid="{00000000-0005-0000-0000-000082040000}"/>
    <cellStyle name="20% - 강조색1 2 5 7 2" xfId="3002" xr:uid="{00000000-0005-0000-0000-000083040000}"/>
    <cellStyle name="20% - 강조색1 2 5 7 3" xfId="3003" xr:uid="{00000000-0005-0000-0000-000084040000}"/>
    <cellStyle name="20% - 강조색1 2 5 7 4" xfId="3004" xr:uid="{00000000-0005-0000-0000-000085040000}"/>
    <cellStyle name="20% - 강조색1 2 5 8" xfId="3005" xr:uid="{00000000-0005-0000-0000-000086040000}"/>
    <cellStyle name="20% - 강조색1 2 5 9" xfId="3006" xr:uid="{00000000-0005-0000-0000-000087040000}"/>
    <cellStyle name="20% - 강조색1 2 6" xfId="3007" xr:uid="{00000000-0005-0000-0000-000088040000}"/>
    <cellStyle name="20% - 강조색1 2 6 10" xfId="3008" xr:uid="{00000000-0005-0000-0000-000089040000}"/>
    <cellStyle name="20% - 강조색1 2 6 11" xfId="3009" xr:uid="{00000000-0005-0000-0000-00008A040000}"/>
    <cellStyle name="20% - 강조색1 2 6 12" xfId="3010" xr:uid="{00000000-0005-0000-0000-00008B040000}"/>
    <cellStyle name="20% - 강조색1 2 6 13" xfId="3011" xr:uid="{00000000-0005-0000-0000-00008C040000}"/>
    <cellStyle name="20% - 강조색1 2 6 14" xfId="3012" xr:uid="{00000000-0005-0000-0000-00008D040000}"/>
    <cellStyle name="20% - 강조색1 2 6 15" xfId="3013" xr:uid="{00000000-0005-0000-0000-00008E040000}"/>
    <cellStyle name="20% - 강조색1 2 6 16" xfId="3014" xr:uid="{00000000-0005-0000-0000-00008F040000}"/>
    <cellStyle name="20% - 강조색1 2 6 17" xfId="3015" xr:uid="{00000000-0005-0000-0000-000090040000}"/>
    <cellStyle name="20% - 강조색1 2 6 2" xfId="3016" xr:uid="{00000000-0005-0000-0000-000091040000}"/>
    <cellStyle name="20% - 강조색1 2 6 2 2" xfId="3017" xr:uid="{00000000-0005-0000-0000-000092040000}"/>
    <cellStyle name="20% - 강조색1 2 6 2 3" xfId="3018" xr:uid="{00000000-0005-0000-0000-000093040000}"/>
    <cellStyle name="20% - 강조색1 2 6 2 4" xfId="3019" xr:uid="{00000000-0005-0000-0000-000094040000}"/>
    <cellStyle name="20% - 강조색1 2 6 3" xfId="3020" xr:uid="{00000000-0005-0000-0000-000095040000}"/>
    <cellStyle name="20% - 강조색1 2 6 3 2" xfId="3021" xr:uid="{00000000-0005-0000-0000-000096040000}"/>
    <cellStyle name="20% - 강조색1 2 6 3 3" xfId="3022" xr:uid="{00000000-0005-0000-0000-000097040000}"/>
    <cellStyle name="20% - 강조색1 2 6 3 4" xfId="3023" xr:uid="{00000000-0005-0000-0000-000098040000}"/>
    <cellStyle name="20% - 강조색1 2 6 4" xfId="3024" xr:uid="{00000000-0005-0000-0000-000099040000}"/>
    <cellStyle name="20% - 강조색1 2 6 4 2" xfId="3025" xr:uid="{00000000-0005-0000-0000-00009A040000}"/>
    <cellStyle name="20% - 강조색1 2 6 4 3" xfId="3026" xr:uid="{00000000-0005-0000-0000-00009B040000}"/>
    <cellStyle name="20% - 강조색1 2 6 4 4" xfId="3027" xr:uid="{00000000-0005-0000-0000-00009C040000}"/>
    <cellStyle name="20% - 강조색1 2 6 5" xfId="3028" xr:uid="{00000000-0005-0000-0000-00009D040000}"/>
    <cellStyle name="20% - 강조색1 2 6 6" xfId="3029" xr:uid="{00000000-0005-0000-0000-00009E040000}"/>
    <cellStyle name="20% - 강조색1 2 6 7" xfId="3030" xr:uid="{00000000-0005-0000-0000-00009F040000}"/>
    <cellStyle name="20% - 강조색1 2 6 8" xfId="3031" xr:uid="{00000000-0005-0000-0000-0000A0040000}"/>
    <cellStyle name="20% - 강조색1 2 6 9" xfId="3032" xr:uid="{00000000-0005-0000-0000-0000A1040000}"/>
    <cellStyle name="20% - 강조색1 2 7" xfId="3033" xr:uid="{00000000-0005-0000-0000-0000A2040000}"/>
    <cellStyle name="20% - 강조색1 2 7 10" xfId="3034" xr:uid="{00000000-0005-0000-0000-0000A3040000}"/>
    <cellStyle name="20% - 강조색1 2 7 11" xfId="3035" xr:uid="{00000000-0005-0000-0000-0000A4040000}"/>
    <cellStyle name="20% - 강조색1 2 7 12" xfId="3036" xr:uid="{00000000-0005-0000-0000-0000A5040000}"/>
    <cellStyle name="20% - 강조색1 2 7 13" xfId="3037" xr:uid="{00000000-0005-0000-0000-0000A6040000}"/>
    <cellStyle name="20% - 강조색1 2 7 14" xfId="3038" xr:uid="{00000000-0005-0000-0000-0000A7040000}"/>
    <cellStyle name="20% - 강조색1 2 7 2" xfId="3039" xr:uid="{00000000-0005-0000-0000-0000A8040000}"/>
    <cellStyle name="20% - 강조색1 2 7 3" xfId="3040" xr:uid="{00000000-0005-0000-0000-0000A9040000}"/>
    <cellStyle name="20% - 강조색1 2 7 4" xfId="3041" xr:uid="{00000000-0005-0000-0000-0000AA040000}"/>
    <cellStyle name="20% - 강조색1 2 7 5" xfId="3042" xr:uid="{00000000-0005-0000-0000-0000AB040000}"/>
    <cellStyle name="20% - 강조색1 2 7 6" xfId="3043" xr:uid="{00000000-0005-0000-0000-0000AC040000}"/>
    <cellStyle name="20% - 강조색1 2 7 7" xfId="3044" xr:uid="{00000000-0005-0000-0000-0000AD040000}"/>
    <cellStyle name="20% - 강조색1 2 7 8" xfId="3045" xr:uid="{00000000-0005-0000-0000-0000AE040000}"/>
    <cellStyle name="20% - 강조색1 2 7 9" xfId="3046" xr:uid="{00000000-0005-0000-0000-0000AF040000}"/>
    <cellStyle name="20% - 강조색1 2 8" xfId="3047" xr:uid="{00000000-0005-0000-0000-0000B0040000}"/>
    <cellStyle name="20% - 강조색1 2 8 2" xfId="3048" xr:uid="{00000000-0005-0000-0000-0000B1040000}"/>
    <cellStyle name="20% - 강조색1 2 8 3" xfId="3049" xr:uid="{00000000-0005-0000-0000-0000B2040000}"/>
    <cellStyle name="20% - 강조색1 2 8 4" xfId="3050" xr:uid="{00000000-0005-0000-0000-0000B3040000}"/>
    <cellStyle name="20% - 강조색1 2 9" xfId="3051" xr:uid="{00000000-0005-0000-0000-0000B4040000}"/>
    <cellStyle name="20% - 강조색1 2 9 2" xfId="3052" xr:uid="{00000000-0005-0000-0000-0000B5040000}"/>
    <cellStyle name="20% - 강조색1 2 9 3" xfId="3053" xr:uid="{00000000-0005-0000-0000-0000B6040000}"/>
    <cellStyle name="20% - 강조색1 20" xfId="188" xr:uid="{00000000-0005-0000-0000-0000B7040000}"/>
    <cellStyle name="20% - 강조색1 21" xfId="189" xr:uid="{00000000-0005-0000-0000-0000B8040000}"/>
    <cellStyle name="20% - 강조색1 22" xfId="190" xr:uid="{00000000-0005-0000-0000-0000B9040000}"/>
    <cellStyle name="20% - 강조색1 23" xfId="191" xr:uid="{00000000-0005-0000-0000-0000BA040000}"/>
    <cellStyle name="20% - 강조색1 24" xfId="192" xr:uid="{00000000-0005-0000-0000-0000BB040000}"/>
    <cellStyle name="20% - 강조색1 25" xfId="193" xr:uid="{00000000-0005-0000-0000-0000BC040000}"/>
    <cellStyle name="20% - 강조색1 26" xfId="194" xr:uid="{00000000-0005-0000-0000-0000BD040000}"/>
    <cellStyle name="20% - 강조색1 27" xfId="195" xr:uid="{00000000-0005-0000-0000-0000BE040000}"/>
    <cellStyle name="20% - 강조색1 28" xfId="196" xr:uid="{00000000-0005-0000-0000-0000BF040000}"/>
    <cellStyle name="20% - 강조색1 29" xfId="197" xr:uid="{00000000-0005-0000-0000-0000C0040000}"/>
    <cellStyle name="20% - 강조색1 3" xfId="56" xr:uid="{00000000-0005-0000-0000-0000C1040000}"/>
    <cellStyle name="20% - 강조색1 3 10" xfId="3054" xr:uid="{00000000-0005-0000-0000-0000C2040000}"/>
    <cellStyle name="20% - 강조색1 3 10 2" xfId="3055" xr:uid="{00000000-0005-0000-0000-0000C3040000}"/>
    <cellStyle name="20% - 강조색1 3 10 3" xfId="3056" xr:uid="{00000000-0005-0000-0000-0000C4040000}"/>
    <cellStyle name="20% - 강조색1 3 10 4" xfId="3057" xr:uid="{00000000-0005-0000-0000-0000C5040000}"/>
    <cellStyle name="20% - 강조색1 3 11" xfId="3058" xr:uid="{00000000-0005-0000-0000-0000C6040000}"/>
    <cellStyle name="20% - 강조색1 3 11 2" xfId="3059" xr:uid="{00000000-0005-0000-0000-0000C7040000}"/>
    <cellStyle name="20% - 강조색1 3 11 3" xfId="3060" xr:uid="{00000000-0005-0000-0000-0000C8040000}"/>
    <cellStyle name="20% - 강조색1 3 11 4" xfId="3061" xr:uid="{00000000-0005-0000-0000-0000C9040000}"/>
    <cellStyle name="20% - 강조색1 3 12" xfId="3062" xr:uid="{00000000-0005-0000-0000-0000CA040000}"/>
    <cellStyle name="20% - 강조색1 3 12 2" xfId="3063" xr:uid="{00000000-0005-0000-0000-0000CB040000}"/>
    <cellStyle name="20% - 강조색1 3 12 3" xfId="3064" xr:uid="{00000000-0005-0000-0000-0000CC040000}"/>
    <cellStyle name="20% - 강조색1 3 12 4" xfId="3065" xr:uid="{00000000-0005-0000-0000-0000CD040000}"/>
    <cellStyle name="20% - 강조색1 3 13" xfId="3066" xr:uid="{00000000-0005-0000-0000-0000CE040000}"/>
    <cellStyle name="20% - 강조색1 3 13 2" xfId="3067" xr:uid="{00000000-0005-0000-0000-0000CF040000}"/>
    <cellStyle name="20% - 강조색1 3 13 3" xfId="3068" xr:uid="{00000000-0005-0000-0000-0000D0040000}"/>
    <cellStyle name="20% - 강조색1 3 13 4" xfId="3069" xr:uid="{00000000-0005-0000-0000-0000D1040000}"/>
    <cellStyle name="20% - 강조색1 3 14" xfId="3070" xr:uid="{00000000-0005-0000-0000-0000D2040000}"/>
    <cellStyle name="20% - 강조색1 3 14 2" xfId="3071" xr:uid="{00000000-0005-0000-0000-0000D3040000}"/>
    <cellStyle name="20% - 강조색1 3 14 3" xfId="3072" xr:uid="{00000000-0005-0000-0000-0000D4040000}"/>
    <cellStyle name="20% - 강조색1 3 14 4" xfId="3073" xr:uid="{00000000-0005-0000-0000-0000D5040000}"/>
    <cellStyle name="20% - 강조색1 3 15" xfId="3074" xr:uid="{00000000-0005-0000-0000-0000D6040000}"/>
    <cellStyle name="20% - 강조색1 3 16" xfId="3075" xr:uid="{00000000-0005-0000-0000-0000D7040000}"/>
    <cellStyle name="20% - 강조색1 3 17" xfId="3076" xr:uid="{00000000-0005-0000-0000-0000D8040000}"/>
    <cellStyle name="20% - 강조색1 3 18" xfId="3077" xr:uid="{00000000-0005-0000-0000-0000D9040000}"/>
    <cellStyle name="20% - 강조색1 3 19" xfId="3078" xr:uid="{00000000-0005-0000-0000-0000DA040000}"/>
    <cellStyle name="20% - 강조색1 3 2" xfId="3079" xr:uid="{00000000-0005-0000-0000-0000DB040000}"/>
    <cellStyle name="20% - 강조색1 3 2 10" xfId="3080" xr:uid="{00000000-0005-0000-0000-0000DC040000}"/>
    <cellStyle name="20% - 강조색1 3 2 10 2" xfId="3081" xr:uid="{00000000-0005-0000-0000-0000DD040000}"/>
    <cellStyle name="20% - 강조색1 3 2 10 3" xfId="3082" xr:uid="{00000000-0005-0000-0000-0000DE040000}"/>
    <cellStyle name="20% - 강조색1 3 2 10 4" xfId="3083" xr:uid="{00000000-0005-0000-0000-0000DF040000}"/>
    <cellStyle name="20% - 강조색1 3 2 11" xfId="3084" xr:uid="{00000000-0005-0000-0000-0000E0040000}"/>
    <cellStyle name="20% - 강조색1 3 2 11 2" xfId="3085" xr:uid="{00000000-0005-0000-0000-0000E1040000}"/>
    <cellStyle name="20% - 강조색1 3 2 11 3" xfId="3086" xr:uid="{00000000-0005-0000-0000-0000E2040000}"/>
    <cellStyle name="20% - 강조색1 3 2 11 4" xfId="3087" xr:uid="{00000000-0005-0000-0000-0000E3040000}"/>
    <cellStyle name="20% - 강조색1 3 2 12" xfId="3088" xr:uid="{00000000-0005-0000-0000-0000E4040000}"/>
    <cellStyle name="20% - 강조색1 3 2 12 2" xfId="3089" xr:uid="{00000000-0005-0000-0000-0000E5040000}"/>
    <cellStyle name="20% - 강조색1 3 2 12 3" xfId="3090" xr:uid="{00000000-0005-0000-0000-0000E6040000}"/>
    <cellStyle name="20% - 강조색1 3 2 12 4" xfId="3091" xr:uid="{00000000-0005-0000-0000-0000E7040000}"/>
    <cellStyle name="20% - 강조색1 3 2 13" xfId="3092" xr:uid="{00000000-0005-0000-0000-0000E8040000}"/>
    <cellStyle name="20% - 강조색1 3 2 13 2" xfId="3093" xr:uid="{00000000-0005-0000-0000-0000E9040000}"/>
    <cellStyle name="20% - 강조색1 3 2 13 3" xfId="3094" xr:uid="{00000000-0005-0000-0000-0000EA040000}"/>
    <cellStyle name="20% - 강조색1 3 2 13 4" xfId="3095" xr:uid="{00000000-0005-0000-0000-0000EB040000}"/>
    <cellStyle name="20% - 강조색1 3 2 14" xfId="3096" xr:uid="{00000000-0005-0000-0000-0000EC040000}"/>
    <cellStyle name="20% - 강조색1 3 2 15" xfId="3097" xr:uid="{00000000-0005-0000-0000-0000ED040000}"/>
    <cellStyle name="20% - 강조색1 3 2 16" xfId="3098" xr:uid="{00000000-0005-0000-0000-0000EE040000}"/>
    <cellStyle name="20% - 강조색1 3 2 17" xfId="3099" xr:uid="{00000000-0005-0000-0000-0000EF040000}"/>
    <cellStyle name="20% - 강조색1 3 2 18" xfId="3100" xr:uid="{00000000-0005-0000-0000-0000F0040000}"/>
    <cellStyle name="20% - 강조색1 3 2 19" xfId="3101" xr:uid="{00000000-0005-0000-0000-0000F1040000}"/>
    <cellStyle name="20% - 강조색1 3 2 2" xfId="3102" xr:uid="{00000000-0005-0000-0000-0000F2040000}"/>
    <cellStyle name="20% - 강조색1 3 2 2 10" xfId="3103" xr:uid="{00000000-0005-0000-0000-0000F3040000}"/>
    <cellStyle name="20% - 강조색1 3 2 2 10 2" xfId="3104" xr:uid="{00000000-0005-0000-0000-0000F4040000}"/>
    <cellStyle name="20% - 강조색1 3 2 2 10 3" xfId="3105" xr:uid="{00000000-0005-0000-0000-0000F5040000}"/>
    <cellStyle name="20% - 강조색1 3 2 2 10 4" xfId="3106" xr:uid="{00000000-0005-0000-0000-0000F6040000}"/>
    <cellStyle name="20% - 강조색1 3 2 2 11" xfId="3107" xr:uid="{00000000-0005-0000-0000-0000F7040000}"/>
    <cellStyle name="20% - 강조색1 3 2 2 11 2" xfId="3108" xr:uid="{00000000-0005-0000-0000-0000F8040000}"/>
    <cellStyle name="20% - 강조색1 3 2 2 11 3" xfId="3109" xr:uid="{00000000-0005-0000-0000-0000F9040000}"/>
    <cellStyle name="20% - 강조색1 3 2 2 11 4" xfId="3110" xr:uid="{00000000-0005-0000-0000-0000FA040000}"/>
    <cellStyle name="20% - 강조색1 3 2 2 12" xfId="3111" xr:uid="{00000000-0005-0000-0000-0000FB040000}"/>
    <cellStyle name="20% - 강조색1 3 2 2 12 2" xfId="3112" xr:uid="{00000000-0005-0000-0000-0000FC040000}"/>
    <cellStyle name="20% - 강조색1 3 2 2 12 3" xfId="3113" xr:uid="{00000000-0005-0000-0000-0000FD040000}"/>
    <cellStyle name="20% - 강조색1 3 2 2 12 4" xfId="3114" xr:uid="{00000000-0005-0000-0000-0000FE040000}"/>
    <cellStyle name="20% - 강조색1 3 2 2 13" xfId="3115" xr:uid="{00000000-0005-0000-0000-0000FF040000}"/>
    <cellStyle name="20% - 강조색1 3 2 2 14" xfId="3116" xr:uid="{00000000-0005-0000-0000-000000050000}"/>
    <cellStyle name="20% - 강조색1 3 2 2 15" xfId="3117" xr:uid="{00000000-0005-0000-0000-000001050000}"/>
    <cellStyle name="20% - 강조색1 3 2 2 16" xfId="3118" xr:uid="{00000000-0005-0000-0000-000002050000}"/>
    <cellStyle name="20% - 강조색1 3 2 2 17" xfId="3119" xr:uid="{00000000-0005-0000-0000-000003050000}"/>
    <cellStyle name="20% - 강조색1 3 2 2 18" xfId="3120" xr:uid="{00000000-0005-0000-0000-000004050000}"/>
    <cellStyle name="20% - 강조색1 3 2 2 19" xfId="3121" xr:uid="{00000000-0005-0000-0000-000005050000}"/>
    <cellStyle name="20% - 강조색1 3 2 2 2" xfId="3122" xr:uid="{00000000-0005-0000-0000-000006050000}"/>
    <cellStyle name="20% - 강조색1 3 2 2 2 10" xfId="3123" xr:uid="{00000000-0005-0000-0000-000007050000}"/>
    <cellStyle name="20% - 강조색1 3 2 2 2 11" xfId="3124" xr:uid="{00000000-0005-0000-0000-000008050000}"/>
    <cellStyle name="20% - 강조색1 3 2 2 2 12" xfId="3125" xr:uid="{00000000-0005-0000-0000-000009050000}"/>
    <cellStyle name="20% - 강조색1 3 2 2 2 2" xfId="3126" xr:uid="{00000000-0005-0000-0000-00000A050000}"/>
    <cellStyle name="20% - 강조색1 3 2 2 2 2 2" xfId="3127" xr:uid="{00000000-0005-0000-0000-00000B050000}"/>
    <cellStyle name="20% - 강조색1 3 2 2 2 2 3" xfId="3128" xr:uid="{00000000-0005-0000-0000-00000C050000}"/>
    <cellStyle name="20% - 강조색1 3 2 2 2 2 4" xfId="3129" xr:uid="{00000000-0005-0000-0000-00000D050000}"/>
    <cellStyle name="20% - 강조색1 3 2 2 2 3" xfId="3130" xr:uid="{00000000-0005-0000-0000-00000E050000}"/>
    <cellStyle name="20% - 강조색1 3 2 2 2 3 2" xfId="3131" xr:uid="{00000000-0005-0000-0000-00000F050000}"/>
    <cellStyle name="20% - 강조색1 3 2 2 2 3 3" xfId="3132" xr:uid="{00000000-0005-0000-0000-000010050000}"/>
    <cellStyle name="20% - 강조색1 3 2 2 2 3 4" xfId="3133" xr:uid="{00000000-0005-0000-0000-000011050000}"/>
    <cellStyle name="20% - 강조색1 3 2 2 2 4" xfId="3134" xr:uid="{00000000-0005-0000-0000-000012050000}"/>
    <cellStyle name="20% - 강조색1 3 2 2 2 4 2" xfId="3135" xr:uid="{00000000-0005-0000-0000-000013050000}"/>
    <cellStyle name="20% - 강조색1 3 2 2 2 4 3" xfId="3136" xr:uid="{00000000-0005-0000-0000-000014050000}"/>
    <cellStyle name="20% - 강조색1 3 2 2 2 4 4" xfId="3137" xr:uid="{00000000-0005-0000-0000-000015050000}"/>
    <cellStyle name="20% - 강조색1 3 2 2 2 5" xfId="3138" xr:uid="{00000000-0005-0000-0000-000016050000}"/>
    <cellStyle name="20% - 강조색1 3 2 2 2 5 2" xfId="3139" xr:uid="{00000000-0005-0000-0000-000017050000}"/>
    <cellStyle name="20% - 강조색1 3 2 2 2 5 3" xfId="3140" xr:uid="{00000000-0005-0000-0000-000018050000}"/>
    <cellStyle name="20% - 강조색1 3 2 2 2 5 4" xfId="3141" xr:uid="{00000000-0005-0000-0000-000019050000}"/>
    <cellStyle name="20% - 강조색1 3 2 2 2 6" xfId="3142" xr:uid="{00000000-0005-0000-0000-00001A050000}"/>
    <cellStyle name="20% - 강조색1 3 2 2 2 6 2" xfId="3143" xr:uid="{00000000-0005-0000-0000-00001B050000}"/>
    <cellStyle name="20% - 강조색1 3 2 2 2 6 3" xfId="3144" xr:uid="{00000000-0005-0000-0000-00001C050000}"/>
    <cellStyle name="20% - 강조색1 3 2 2 2 6 4" xfId="3145" xr:uid="{00000000-0005-0000-0000-00001D050000}"/>
    <cellStyle name="20% - 강조색1 3 2 2 2 7" xfId="3146" xr:uid="{00000000-0005-0000-0000-00001E050000}"/>
    <cellStyle name="20% - 강조색1 3 2 2 2 7 2" xfId="3147" xr:uid="{00000000-0005-0000-0000-00001F050000}"/>
    <cellStyle name="20% - 강조색1 3 2 2 2 7 3" xfId="3148" xr:uid="{00000000-0005-0000-0000-000020050000}"/>
    <cellStyle name="20% - 강조색1 3 2 2 2 7 4" xfId="3149" xr:uid="{00000000-0005-0000-0000-000021050000}"/>
    <cellStyle name="20% - 강조색1 3 2 2 2 8" xfId="3150" xr:uid="{00000000-0005-0000-0000-000022050000}"/>
    <cellStyle name="20% - 강조색1 3 2 2 2 8 2" xfId="3151" xr:uid="{00000000-0005-0000-0000-000023050000}"/>
    <cellStyle name="20% - 강조색1 3 2 2 2 8 3" xfId="3152" xr:uid="{00000000-0005-0000-0000-000024050000}"/>
    <cellStyle name="20% - 강조색1 3 2 2 2 8 4" xfId="3153" xr:uid="{00000000-0005-0000-0000-000025050000}"/>
    <cellStyle name="20% - 강조색1 3 2 2 2 9" xfId="3154" xr:uid="{00000000-0005-0000-0000-000026050000}"/>
    <cellStyle name="20% - 강조색1 3 2 2 2 9 2" xfId="3155" xr:uid="{00000000-0005-0000-0000-000027050000}"/>
    <cellStyle name="20% - 강조색1 3 2 2 2 9 3" xfId="3156" xr:uid="{00000000-0005-0000-0000-000028050000}"/>
    <cellStyle name="20% - 강조색1 3 2 2 2 9 4" xfId="3157" xr:uid="{00000000-0005-0000-0000-000029050000}"/>
    <cellStyle name="20% - 강조색1 3 2 2 20" xfId="3158" xr:uid="{00000000-0005-0000-0000-00002A050000}"/>
    <cellStyle name="20% - 강조색1 3 2 2 21" xfId="3159" xr:uid="{00000000-0005-0000-0000-00002B050000}"/>
    <cellStyle name="20% - 강조색1 3 2 2 22" xfId="3160" xr:uid="{00000000-0005-0000-0000-00002C050000}"/>
    <cellStyle name="20% - 강조색1 3 2 2 23" xfId="3161" xr:uid="{00000000-0005-0000-0000-00002D050000}"/>
    <cellStyle name="20% - 강조색1 3 2 2 24" xfId="3162" xr:uid="{00000000-0005-0000-0000-00002E050000}"/>
    <cellStyle name="20% - 강조색1 3 2 2 25" xfId="3163" xr:uid="{00000000-0005-0000-0000-00002F050000}"/>
    <cellStyle name="20% - 강조색1 3 2 2 3" xfId="3164" xr:uid="{00000000-0005-0000-0000-000030050000}"/>
    <cellStyle name="20% - 강조색1 3 2 2 3 10" xfId="3165" xr:uid="{00000000-0005-0000-0000-000031050000}"/>
    <cellStyle name="20% - 강조색1 3 2 2 3 11" xfId="3166" xr:uid="{00000000-0005-0000-0000-000032050000}"/>
    <cellStyle name="20% - 강조색1 3 2 2 3 12" xfId="3167" xr:uid="{00000000-0005-0000-0000-000033050000}"/>
    <cellStyle name="20% - 강조색1 3 2 2 3 2" xfId="3168" xr:uid="{00000000-0005-0000-0000-000034050000}"/>
    <cellStyle name="20% - 강조색1 3 2 2 3 2 2" xfId="3169" xr:uid="{00000000-0005-0000-0000-000035050000}"/>
    <cellStyle name="20% - 강조색1 3 2 2 3 2 3" xfId="3170" xr:uid="{00000000-0005-0000-0000-000036050000}"/>
    <cellStyle name="20% - 강조색1 3 2 2 3 2 4" xfId="3171" xr:uid="{00000000-0005-0000-0000-000037050000}"/>
    <cellStyle name="20% - 강조색1 3 2 2 3 3" xfId="3172" xr:uid="{00000000-0005-0000-0000-000038050000}"/>
    <cellStyle name="20% - 강조색1 3 2 2 3 3 2" xfId="3173" xr:uid="{00000000-0005-0000-0000-000039050000}"/>
    <cellStyle name="20% - 강조색1 3 2 2 3 3 3" xfId="3174" xr:uid="{00000000-0005-0000-0000-00003A050000}"/>
    <cellStyle name="20% - 강조색1 3 2 2 3 3 4" xfId="3175" xr:uid="{00000000-0005-0000-0000-00003B050000}"/>
    <cellStyle name="20% - 강조색1 3 2 2 3 4" xfId="3176" xr:uid="{00000000-0005-0000-0000-00003C050000}"/>
    <cellStyle name="20% - 강조색1 3 2 2 3 4 2" xfId="3177" xr:uid="{00000000-0005-0000-0000-00003D050000}"/>
    <cellStyle name="20% - 강조색1 3 2 2 3 4 3" xfId="3178" xr:uid="{00000000-0005-0000-0000-00003E050000}"/>
    <cellStyle name="20% - 강조색1 3 2 2 3 4 4" xfId="3179" xr:uid="{00000000-0005-0000-0000-00003F050000}"/>
    <cellStyle name="20% - 강조색1 3 2 2 3 5" xfId="3180" xr:uid="{00000000-0005-0000-0000-000040050000}"/>
    <cellStyle name="20% - 강조색1 3 2 2 3 5 2" xfId="3181" xr:uid="{00000000-0005-0000-0000-000041050000}"/>
    <cellStyle name="20% - 강조색1 3 2 2 3 5 3" xfId="3182" xr:uid="{00000000-0005-0000-0000-000042050000}"/>
    <cellStyle name="20% - 강조색1 3 2 2 3 5 4" xfId="3183" xr:uid="{00000000-0005-0000-0000-000043050000}"/>
    <cellStyle name="20% - 강조색1 3 2 2 3 6" xfId="3184" xr:uid="{00000000-0005-0000-0000-000044050000}"/>
    <cellStyle name="20% - 강조색1 3 2 2 3 6 2" xfId="3185" xr:uid="{00000000-0005-0000-0000-000045050000}"/>
    <cellStyle name="20% - 강조색1 3 2 2 3 6 3" xfId="3186" xr:uid="{00000000-0005-0000-0000-000046050000}"/>
    <cellStyle name="20% - 강조색1 3 2 2 3 6 4" xfId="3187" xr:uid="{00000000-0005-0000-0000-000047050000}"/>
    <cellStyle name="20% - 강조색1 3 2 2 3 7" xfId="3188" xr:uid="{00000000-0005-0000-0000-000048050000}"/>
    <cellStyle name="20% - 강조색1 3 2 2 3 7 2" xfId="3189" xr:uid="{00000000-0005-0000-0000-000049050000}"/>
    <cellStyle name="20% - 강조색1 3 2 2 3 7 3" xfId="3190" xr:uid="{00000000-0005-0000-0000-00004A050000}"/>
    <cellStyle name="20% - 강조색1 3 2 2 3 7 4" xfId="3191" xr:uid="{00000000-0005-0000-0000-00004B050000}"/>
    <cellStyle name="20% - 강조색1 3 2 2 3 8" xfId="3192" xr:uid="{00000000-0005-0000-0000-00004C050000}"/>
    <cellStyle name="20% - 강조색1 3 2 2 3 8 2" xfId="3193" xr:uid="{00000000-0005-0000-0000-00004D050000}"/>
    <cellStyle name="20% - 강조색1 3 2 2 3 8 3" xfId="3194" xr:uid="{00000000-0005-0000-0000-00004E050000}"/>
    <cellStyle name="20% - 강조색1 3 2 2 3 8 4" xfId="3195" xr:uid="{00000000-0005-0000-0000-00004F050000}"/>
    <cellStyle name="20% - 강조색1 3 2 2 3 9" xfId="3196" xr:uid="{00000000-0005-0000-0000-000050050000}"/>
    <cellStyle name="20% - 강조색1 3 2 2 3 9 2" xfId="3197" xr:uid="{00000000-0005-0000-0000-000051050000}"/>
    <cellStyle name="20% - 강조색1 3 2 2 3 9 3" xfId="3198" xr:uid="{00000000-0005-0000-0000-000052050000}"/>
    <cellStyle name="20% - 강조색1 3 2 2 3 9 4" xfId="3199" xr:uid="{00000000-0005-0000-0000-000053050000}"/>
    <cellStyle name="20% - 강조색1 3 2 2 4" xfId="3200" xr:uid="{00000000-0005-0000-0000-000054050000}"/>
    <cellStyle name="20% - 강조색1 3 2 2 4 10" xfId="3201" xr:uid="{00000000-0005-0000-0000-000055050000}"/>
    <cellStyle name="20% - 강조색1 3 2 2 4 11" xfId="3202" xr:uid="{00000000-0005-0000-0000-000056050000}"/>
    <cellStyle name="20% - 강조색1 3 2 2 4 12" xfId="3203" xr:uid="{00000000-0005-0000-0000-000057050000}"/>
    <cellStyle name="20% - 강조색1 3 2 2 4 2" xfId="3204" xr:uid="{00000000-0005-0000-0000-000058050000}"/>
    <cellStyle name="20% - 강조색1 3 2 2 4 2 2" xfId="3205" xr:uid="{00000000-0005-0000-0000-000059050000}"/>
    <cellStyle name="20% - 강조색1 3 2 2 4 2 3" xfId="3206" xr:uid="{00000000-0005-0000-0000-00005A050000}"/>
    <cellStyle name="20% - 강조색1 3 2 2 4 2 4" xfId="3207" xr:uid="{00000000-0005-0000-0000-00005B050000}"/>
    <cellStyle name="20% - 강조색1 3 2 2 4 3" xfId="3208" xr:uid="{00000000-0005-0000-0000-00005C050000}"/>
    <cellStyle name="20% - 강조색1 3 2 2 4 3 2" xfId="3209" xr:uid="{00000000-0005-0000-0000-00005D050000}"/>
    <cellStyle name="20% - 강조색1 3 2 2 4 3 3" xfId="3210" xr:uid="{00000000-0005-0000-0000-00005E050000}"/>
    <cellStyle name="20% - 강조색1 3 2 2 4 3 4" xfId="3211" xr:uid="{00000000-0005-0000-0000-00005F050000}"/>
    <cellStyle name="20% - 강조색1 3 2 2 4 4" xfId="3212" xr:uid="{00000000-0005-0000-0000-000060050000}"/>
    <cellStyle name="20% - 강조색1 3 2 2 4 4 2" xfId="3213" xr:uid="{00000000-0005-0000-0000-000061050000}"/>
    <cellStyle name="20% - 강조색1 3 2 2 4 4 3" xfId="3214" xr:uid="{00000000-0005-0000-0000-000062050000}"/>
    <cellStyle name="20% - 강조색1 3 2 2 4 4 4" xfId="3215" xr:uid="{00000000-0005-0000-0000-000063050000}"/>
    <cellStyle name="20% - 강조색1 3 2 2 4 5" xfId="3216" xr:uid="{00000000-0005-0000-0000-000064050000}"/>
    <cellStyle name="20% - 강조색1 3 2 2 4 5 2" xfId="3217" xr:uid="{00000000-0005-0000-0000-000065050000}"/>
    <cellStyle name="20% - 강조색1 3 2 2 4 5 3" xfId="3218" xr:uid="{00000000-0005-0000-0000-000066050000}"/>
    <cellStyle name="20% - 강조색1 3 2 2 4 5 4" xfId="3219" xr:uid="{00000000-0005-0000-0000-000067050000}"/>
    <cellStyle name="20% - 강조색1 3 2 2 4 6" xfId="3220" xr:uid="{00000000-0005-0000-0000-000068050000}"/>
    <cellStyle name="20% - 강조색1 3 2 2 4 6 2" xfId="3221" xr:uid="{00000000-0005-0000-0000-000069050000}"/>
    <cellStyle name="20% - 강조색1 3 2 2 4 6 3" xfId="3222" xr:uid="{00000000-0005-0000-0000-00006A050000}"/>
    <cellStyle name="20% - 강조색1 3 2 2 4 6 4" xfId="3223" xr:uid="{00000000-0005-0000-0000-00006B050000}"/>
    <cellStyle name="20% - 강조색1 3 2 2 4 7" xfId="3224" xr:uid="{00000000-0005-0000-0000-00006C050000}"/>
    <cellStyle name="20% - 강조색1 3 2 2 4 7 2" xfId="3225" xr:uid="{00000000-0005-0000-0000-00006D050000}"/>
    <cellStyle name="20% - 강조색1 3 2 2 4 7 3" xfId="3226" xr:uid="{00000000-0005-0000-0000-00006E050000}"/>
    <cellStyle name="20% - 강조색1 3 2 2 4 7 4" xfId="3227" xr:uid="{00000000-0005-0000-0000-00006F050000}"/>
    <cellStyle name="20% - 강조색1 3 2 2 4 8" xfId="3228" xr:uid="{00000000-0005-0000-0000-000070050000}"/>
    <cellStyle name="20% - 강조색1 3 2 2 4 8 2" xfId="3229" xr:uid="{00000000-0005-0000-0000-000071050000}"/>
    <cellStyle name="20% - 강조색1 3 2 2 4 8 3" xfId="3230" xr:uid="{00000000-0005-0000-0000-000072050000}"/>
    <cellStyle name="20% - 강조색1 3 2 2 4 8 4" xfId="3231" xr:uid="{00000000-0005-0000-0000-000073050000}"/>
    <cellStyle name="20% - 강조색1 3 2 2 4 9" xfId="3232" xr:uid="{00000000-0005-0000-0000-000074050000}"/>
    <cellStyle name="20% - 강조색1 3 2 2 4 9 2" xfId="3233" xr:uid="{00000000-0005-0000-0000-000075050000}"/>
    <cellStyle name="20% - 강조색1 3 2 2 4 9 3" xfId="3234" xr:uid="{00000000-0005-0000-0000-000076050000}"/>
    <cellStyle name="20% - 강조색1 3 2 2 4 9 4" xfId="3235" xr:uid="{00000000-0005-0000-0000-000077050000}"/>
    <cellStyle name="20% - 강조색1 3 2 2 5" xfId="3236" xr:uid="{00000000-0005-0000-0000-000078050000}"/>
    <cellStyle name="20% - 강조색1 3 2 2 5 2" xfId="3237" xr:uid="{00000000-0005-0000-0000-000079050000}"/>
    <cellStyle name="20% - 강조색1 3 2 2 5 3" xfId="3238" xr:uid="{00000000-0005-0000-0000-00007A050000}"/>
    <cellStyle name="20% - 강조색1 3 2 2 5 4" xfId="3239" xr:uid="{00000000-0005-0000-0000-00007B050000}"/>
    <cellStyle name="20% - 강조색1 3 2 2 6" xfId="3240" xr:uid="{00000000-0005-0000-0000-00007C050000}"/>
    <cellStyle name="20% - 강조색1 3 2 2 6 2" xfId="3241" xr:uid="{00000000-0005-0000-0000-00007D050000}"/>
    <cellStyle name="20% - 강조색1 3 2 2 6 3" xfId="3242" xr:uid="{00000000-0005-0000-0000-00007E050000}"/>
    <cellStyle name="20% - 강조색1 3 2 2 6 4" xfId="3243" xr:uid="{00000000-0005-0000-0000-00007F050000}"/>
    <cellStyle name="20% - 강조색1 3 2 2 7" xfId="3244" xr:uid="{00000000-0005-0000-0000-000080050000}"/>
    <cellStyle name="20% - 강조색1 3 2 2 7 2" xfId="3245" xr:uid="{00000000-0005-0000-0000-000081050000}"/>
    <cellStyle name="20% - 강조색1 3 2 2 7 3" xfId="3246" xr:uid="{00000000-0005-0000-0000-000082050000}"/>
    <cellStyle name="20% - 강조색1 3 2 2 7 4" xfId="3247" xr:uid="{00000000-0005-0000-0000-000083050000}"/>
    <cellStyle name="20% - 강조색1 3 2 2 8" xfId="3248" xr:uid="{00000000-0005-0000-0000-000084050000}"/>
    <cellStyle name="20% - 강조색1 3 2 2 8 2" xfId="3249" xr:uid="{00000000-0005-0000-0000-000085050000}"/>
    <cellStyle name="20% - 강조색1 3 2 2 8 3" xfId="3250" xr:uid="{00000000-0005-0000-0000-000086050000}"/>
    <cellStyle name="20% - 강조색1 3 2 2 8 4" xfId="3251" xr:uid="{00000000-0005-0000-0000-000087050000}"/>
    <cellStyle name="20% - 강조색1 3 2 2 9" xfId="3252" xr:uid="{00000000-0005-0000-0000-000088050000}"/>
    <cellStyle name="20% - 강조색1 3 2 2 9 2" xfId="3253" xr:uid="{00000000-0005-0000-0000-000089050000}"/>
    <cellStyle name="20% - 강조색1 3 2 2 9 3" xfId="3254" xr:uid="{00000000-0005-0000-0000-00008A050000}"/>
    <cellStyle name="20% - 강조색1 3 2 2 9 4" xfId="3255" xr:uid="{00000000-0005-0000-0000-00008B050000}"/>
    <cellStyle name="20% - 강조색1 3 2 20" xfId="3256" xr:uid="{00000000-0005-0000-0000-00008C050000}"/>
    <cellStyle name="20% - 강조색1 3 2 21" xfId="3257" xr:uid="{00000000-0005-0000-0000-00008D050000}"/>
    <cellStyle name="20% - 강조색1 3 2 22" xfId="3258" xr:uid="{00000000-0005-0000-0000-00008E050000}"/>
    <cellStyle name="20% - 강조색1 3 2 23" xfId="3259" xr:uid="{00000000-0005-0000-0000-00008F050000}"/>
    <cellStyle name="20% - 강조색1 3 2 24" xfId="3260" xr:uid="{00000000-0005-0000-0000-000090050000}"/>
    <cellStyle name="20% - 강조색1 3 2 25" xfId="3261" xr:uid="{00000000-0005-0000-0000-000091050000}"/>
    <cellStyle name="20% - 강조색1 3 2 26" xfId="3262" xr:uid="{00000000-0005-0000-0000-000092050000}"/>
    <cellStyle name="20% - 강조색1 3 2 3" xfId="3263" xr:uid="{00000000-0005-0000-0000-000093050000}"/>
    <cellStyle name="20% - 강조색1 3 2 3 10" xfId="3264" xr:uid="{00000000-0005-0000-0000-000094050000}"/>
    <cellStyle name="20% - 강조색1 3 2 3 11" xfId="3265" xr:uid="{00000000-0005-0000-0000-000095050000}"/>
    <cellStyle name="20% - 강조색1 3 2 3 12" xfId="3266" xr:uid="{00000000-0005-0000-0000-000096050000}"/>
    <cellStyle name="20% - 강조색1 3 2 3 2" xfId="3267" xr:uid="{00000000-0005-0000-0000-000097050000}"/>
    <cellStyle name="20% - 강조색1 3 2 3 2 2" xfId="3268" xr:uid="{00000000-0005-0000-0000-000098050000}"/>
    <cellStyle name="20% - 강조색1 3 2 3 2 3" xfId="3269" xr:uid="{00000000-0005-0000-0000-000099050000}"/>
    <cellStyle name="20% - 강조색1 3 2 3 2 4" xfId="3270" xr:uid="{00000000-0005-0000-0000-00009A050000}"/>
    <cellStyle name="20% - 강조색1 3 2 3 3" xfId="3271" xr:uid="{00000000-0005-0000-0000-00009B050000}"/>
    <cellStyle name="20% - 강조색1 3 2 3 3 2" xfId="3272" xr:uid="{00000000-0005-0000-0000-00009C050000}"/>
    <cellStyle name="20% - 강조색1 3 2 3 3 3" xfId="3273" xr:uid="{00000000-0005-0000-0000-00009D050000}"/>
    <cellStyle name="20% - 강조색1 3 2 3 3 4" xfId="3274" xr:uid="{00000000-0005-0000-0000-00009E050000}"/>
    <cellStyle name="20% - 강조색1 3 2 3 4" xfId="3275" xr:uid="{00000000-0005-0000-0000-00009F050000}"/>
    <cellStyle name="20% - 강조색1 3 2 3 4 2" xfId="3276" xr:uid="{00000000-0005-0000-0000-0000A0050000}"/>
    <cellStyle name="20% - 강조색1 3 2 3 4 3" xfId="3277" xr:uid="{00000000-0005-0000-0000-0000A1050000}"/>
    <cellStyle name="20% - 강조색1 3 2 3 4 4" xfId="3278" xr:uid="{00000000-0005-0000-0000-0000A2050000}"/>
    <cellStyle name="20% - 강조색1 3 2 3 5" xfId="3279" xr:uid="{00000000-0005-0000-0000-0000A3050000}"/>
    <cellStyle name="20% - 강조색1 3 2 3 5 2" xfId="3280" xr:uid="{00000000-0005-0000-0000-0000A4050000}"/>
    <cellStyle name="20% - 강조색1 3 2 3 5 3" xfId="3281" xr:uid="{00000000-0005-0000-0000-0000A5050000}"/>
    <cellStyle name="20% - 강조색1 3 2 3 5 4" xfId="3282" xr:uid="{00000000-0005-0000-0000-0000A6050000}"/>
    <cellStyle name="20% - 강조색1 3 2 3 6" xfId="3283" xr:uid="{00000000-0005-0000-0000-0000A7050000}"/>
    <cellStyle name="20% - 강조색1 3 2 3 6 2" xfId="3284" xr:uid="{00000000-0005-0000-0000-0000A8050000}"/>
    <cellStyle name="20% - 강조색1 3 2 3 6 3" xfId="3285" xr:uid="{00000000-0005-0000-0000-0000A9050000}"/>
    <cellStyle name="20% - 강조색1 3 2 3 6 4" xfId="3286" xr:uid="{00000000-0005-0000-0000-0000AA050000}"/>
    <cellStyle name="20% - 강조색1 3 2 3 7" xfId="3287" xr:uid="{00000000-0005-0000-0000-0000AB050000}"/>
    <cellStyle name="20% - 강조색1 3 2 3 7 2" xfId="3288" xr:uid="{00000000-0005-0000-0000-0000AC050000}"/>
    <cellStyle name="20% - 강조색1 3 2 3 7 3" xfId="3289" xr:uid="{00000000-0005-0000-0000-0000AD050000}"/>
    <cellStyle name="20% - 강조색1 3 2 3 7 4" xfId="3290" xr:uid="{00000000-0005-0000-0000-0000AE050000}"/>
    <cellStyle name="20% - 강조색1 3 2 3 8" xfId="3291" xr:uid="{00000000-0005-0000-0000-0000AF050000}"/>
    <cellStyle name="20% - 강조색1 3 2 3 8 2" xfId="3292" xr:uid="{00000000-0005-0000-0000-0000B0050000}"/>
    <cellStyle name="20% - 강조색1 3 2 3 8 3" xfId="3293" xr:uid="{00000000-0005-0000-0000-0000B1050000}"/>
    <cellStyle name="20% - 강조색1 3 2 3 8 4" xfId="3294" xr:uid="{00000000-0005-0000-0000-0000B2050000}"/>
    <cellStyle name="20% - 강조색1 3 2 3 9" xfId="3295" xr:uid="{00000000-0005-0000-0000-0000B3050000}"/>
    <cellStyle name="20% - 강조색1 3 2 3 9 2" xfId="3296" xr:uid="{00000000-0005-0000-0000-0000B4050000}"/>
    <cellStyle name="20% - 강조색1 3 2 3 9 3" xfId="3297" xr:uid="{00000000-0005-0000-0000-0000B5050000}"/>
    <cellStyle name="20% - 강조색1 3 2 3 9 4" xfId="3298" xr:uid="{00000000-0005-0000-0000-0000B6050000}"/>
    <cellStyle name="20% - 강조색1 3 2 4" xfId="3299" xr:uid="{00000000-0005-0000-0000-0000B7050000}"/>
    <cellStyle name="20% - 강조색1 3 2 4 10" xfId="3300" xr:uid="{00000000-0005-0000-0000-0000B8050000}"/>
    <cellStyle name="20% - 강조색1 3 2 4 11" xfId="3301" xr:uid="{00000000-0005-0000-0000-0000B9050000}"/>
    <cellStyle name="20% - 강조색1 3 2 4 12" xfId="3302" xr:uid="{00000000-0005-0000-0000-0000BA050000}"/>
    <cellStyle name="20% - 강조색1 3 2 4 2" xfId="3303" xr:uid="{00000000-0005-0000-0000-0000BB050000}"/>
    <cellStyle name="20% - 강조색1 3 2 4 2 2" xfId="3304" xr:uid="{00000000-0005-0000-0000-0000BC050000}"/>
    <cellStyle name="20% - 강조색1 3 2 4 2 3" xfId="3305" xr:uid="{00000000-0005-0000-0000-0000BD050000}"/>
    <cellStyle name="20% - 강조색1 3 2 4 2 4" xfId="3306" xr:uid="{00000000-0005-0000-0000-0000BE050000}"/>
    <cellStyle name="20% - 강조색1 3 2 4 3" xfId="3307" xr:uid="{00000000-0005-0000-0000-0000BF050000}"/>
    <cellStyle name="20% - 강조색1 3 2 4 3 2" xfId="3308" xr:uid="{00000000-0005-0000-0000-0000C0050000}"/>
    <cellStyle name="20% - 강조색1 3 2 4 3 3" xfId="3309" xr:uid="{00000000-0005-0000-0000-0000C1050000}"/>
    <cellStyle name="20% - 강조색1 3 2 4 3 4" xfId="3310" xr:uid="{00000000-0005-0000-0000-0000C2050000}"/>
    <cellStyle name="20% - 강조색1 3 2 4 4" xfId="3311" xr:uid="{00000000-0005-0000-0000-0000C3050000}"/>
    <cellStyle name="20% - 강조색1 3 2 4 4 2" xfId="3312" xr:uid="{00000000-0005-0000-0000-0000C4050000}"/>
    <cellStyle name="20% - 강조색1 3 2 4 4 3" xfId="3313" xr:uid="{00000000-0005-0000-0000-0000C5050000}"/>
    <cellStyle name="20% - 강조색1 3 2 4 4 4" xfId="3314" xr:uid="{00000000-0005-0000-0000-0000C6050000}"/>
    <cellStyle name="20% - 강조색1 3 2 4 5" xfId="3315" xr:uid="{00000000-0005-0000-0000-0000C7050000}"/>
    <cellStyle name="20% - 강조색1 3 2 4 5 2" xfId="3316" xr:uid="{00000000-0005-0000-0000-0000C8050000}"/>
    <cellStyle name="20% - 강조색1 3 2 4 5 3" xfId="3317" xr:uid="{00000000-0005-0000-0000-0000C9050000}"/>
    <cellStyle name="20% - 강조색1 3 2 4 5 4" xfId="3318" xr:uid="{00000000-0005-0000-0000-0000CA050000}"/>
    <cellStyle name="20% - 강조색1 3 2 4 6" xfId="3319" xr:uid="{00000000-0005-0000-0000-0000CB050000}"/>
    <cellStyle name="20% - 강조색1 3 2 4 6 2" xfId="3320" xr:uid="{00000000-0005-0000-0000-0000CC050000}"/>
    <cellStyle name="20% - 강조색1 3 2 4 6 3" xfId="3321" xr:uid="{00000000-0005-0000-0000-0000CD050000}"/>
    <cellStyle name="20% - 강조색1 3 2 4 6 4" xfId="3322" xr:uid="{00000000-0005-0000-0000-0000CE050000}"/>
    <cellStyle name="20% - 강조색1 3 2 4 7" xfId="3323" xr:uid="{00000000-0005-0000-0000-0000CF050000}"/>
    <cellStyle name="20% - 강조색1 3 2 4 7 2" xfId="3324" xr:uid="{00000000-0005-0000-0000-0000D0050000}"/>
    <cellStyle name="20% - 강조색1 3 2 4 7 3" xfId="3325" xr:uid="{00000000-0005-0000-0000-0000D1050000}"/>
    <cellStyle name="20% - 강조색1 3 2 4 7 4" xfId="3326" xr:uid="{00000000-0005-0000-0000-0000D2050000}"/>
    <cellStyle name="20% - 강조색1 3 2 4 8" xfId="3327" xr:uid="{00000000-0005-0000-0000-0000D3050000}"/>
    <cellStyle name="20% - 강조색1 3 2 4 8 2" xfId="3328" xr:uid="{00000000-0005-0000-0000-0000D4050000}"/>
    <cellStyle name="20% - 강조색1 3 2 4 8 3" xfId="3329" xr:uid="{00000000-0005-0000-0000-0000D5050000}"/>
    <cellStyle name="20% - 강조색1 3 2 4 8 4" xfId="3330" xr:uid="{00000000-0005-0000-0000-0000D6050000}"/>
    <cellStyle name="20% - 강조색1 3 2 4 9" xfId="3331" xr:uid="{00000000-0005-0000-0000-0000D7050000}"/>
    <cellStyle name="20% - 강조색1 3 2 4 9 2" xfId="3332" xr:uid="{00000000-0005-0000-0000-0000D8050000}"/>
    <cellStyle name="20% - 강조색1 3 2 4 9 3" xfId="3333" xr:uid="{00000000-0005-0000-0000-0000D9050000}"/>
    <cellStyle name="20% - 강조색1 3 2 4 9 4" xfId="3334" xr:uid="{00000000-0005-0000-0000-0000DA050000}"/>
    <cellStyle name="20% - 강조색1 3 2 5" xfId="3335" xr:uid="{00000000-0005-0000-0000-0000DB050000}"/>
    <cellStyle name="20% - 강조색1 3 2 5 10" xfId="3336" xr:uid="{00000000-0005-0000-0000-0000DC050000}"/>
    <cellStyle name="20% - 강조색1 3 2 5 11" xfId="3337" xr:uid="{00000000-0005-0000-0000-0000DD050000}"/>
    <cellStyle name="20% - 강조색1 3 2 5 12" xfId="3338" xr:uid="{00000000-0005-0000-0000-0000DE050000}"/>
    <cellStyle name="20% - 강조색1 3 2 5 2" xfId="3339" xr:uid="{00000000-0005-0000-0000-0000DF050000}"/>
    <cellStyle name="20% - 강조색1 3 2 5 2 2" xfId="3340" xr:uid="{00000000-0005-0000-0000-0000E0050000}"/>
    <cellStyle name="20% - 강조색1 3 2 5 2 3" xfId="3341" xr:uid="{00000000-0005-0000-0000-0000E1050000}"/>
    <cellStyle name="20% - 강조색1 3 2 5 2 4" xfId="3342" xr:uid="{00000000-0005-0000-0000-0000E2050000}"/>
    <cellStyle name="20% - 강조색1 3 2 5 3" xfId="3343" xr:uid="{00000000-0005-0000-0000-0000E3050000}"/>
    <cellStyle name="20% - 강조색1 3 2 5 3 2" xfId="3344" xr:uid="{00000000-0005-0000-0000-0000E4050000}"/>
    <cellStyle name="20% - 강조색1 3 2 5 3 3" xfId="3345" xr:uid="{00000000-0005-0000-0000-0000E5050000}"/>
    <cellStyle name="20% - 강조색1 3 2 5 3 4" xfId="3346" xr:uid="{00000000-0005-0000-0000-0000E6050000}"/>
    <cellStyle name="20% - 강조색1 3 2 5 4" xfId="3347" xr:uid="{00000000-0005-0000-0000-0000E7050000}"/>
    <cellStyle name="20% - 강조색1 3 2 5 4 2" xfId="3348" xr:uid="{00000000-0005-0000-0000-0000E8050000}"/>
    <cellStyle name="20% - 강조색1 3 2 5 4 3" xfId="3349" xr:uid="{00000000-0005-0000-0000-0000E9050000}"/>
    <cellStyle name="20% - 강조색1 3 2 5 4 4" xfId="3350" xr:uid="{00000000-0005-0000-0000-0000EA050000}"/>
    <cellStyle name="20% - 강조색1 3 2 5 5" xfId="3351" xr:uid="{00000000-0005-0000-0000-0000EB050000}"/>
    <cellStyle name="20% - 강조색1 3 2 5 5 2" xfId="3352" xr:uid="{00000000-0005-0000-0000-0000EC050000}"/>
    <cellStyle name="20% - 강조색1 3 2 5 5 3" xfId="3353" xr:uid="{00000000-0005-0000-0000-0000ED050000}"/>
    <cellStyle name="20% - 강조색1 3 2 5 5 4" xfId="3354" xr:uid="{00000000-0005-0000-0000-0000EE050000}"/>
    <cellStyle name="20% - 강조색1 3 2 5 6" xfId="3355" xr:uid="{00000000-0005-0000-0000-0000EF050000}"/>
    <cellStyle name="20% - 강조색1 3 2 5 6 2" xfId="3356" xr:uid="{00000000-0005-0000-0000-0000F0050000}"/>
    <cellStyle name="20% - 강조색1 3 2 5 6 3" xfId="3357" xr:uid="{00000000-0005-0000-0000-0000F1050000}"/>
    <cellStyle name="20% - 강조색1 3 2 5 6 4" xfId="3358" xr:uid="{00000000-0005-0000-0000-0000F2050000}"/>
    <cellStyle name="20% - 강조색1 3 2 5 7" xfId="3359" xr:uid="{00000000-0005-0000-0000-0000F3050000}"/>
    <cellStyle name="20% - 강조색1 3 2 5 7 2" xfId="3360" xr:uid="{00000000-0005-0000-0000-0000F4050000}"/>
    <cellStyle name="20% - 강조색1 3 2 5 7 3" xfId="3361" xr:uid="{00000000-0005-0000-0000-0000F5050000}"/>
    <cellStyle name="20% - 강조색1 3 2 5 7 4" xfId="3362" xr:uid="{00000000-0005-0000-0000-0000F6050000}"/>
    <cellStyle name="20% - 강조색1 3 2 5 8" xfId="3363" xr:uid="{00000000-0005-0000-0000-0000F7050000}"/>
    <cellStyle name="20% - 강조색1 3 2 5 8 2" xfId="3364" xr:uid="{00000000-0005-0000-0000-0000F8050000}"/>
    <cellStyle name="20% - 강조색1 3 2 5 8 3" xfId="3365" xr:uid="{00000000-0005-0000-0000-0000F9050000}"/>
    <cellStyle name="20% - 강조색1 3 2 5 8 4" xfId="3366" xr:uid="{00000000-0005-0000-0000-0000FA050000}"/>
    <cellStyle name="20% - 강조색1 3 2 5 9" xfId="3367" xr:uid="{00000000-0005-0000-0000-0000FB050000}"/>
    <cellStyle name="20% - 강조색1 3 2 5 9 2" xfId="3368" xr:uid="{00000000-0005-0000-0000-0000FC050000}"/>
    <cellStyle name="20% - 강조색1 3 2 5 9 3" xfId="3369" xr:uid="{00000000-0005-0000-0000-0000FD050000}"/>
    <cellStyle name="20% - 강조색1 3 2 5 9 4" xfId="3370" xr:uid="{00000000-0005-0000-0000-0000FE050000}"/>
    <cellStyle name="20% - 강조색1 3 2 6" xfId="3371" xr:uid="{00000000-0005-0000-0000-0000FF050000}"/>
    <cellStyle name="20% - 강조색1 3 2 6 2" xfId="3372" xr:uid="{00000000-0005-0000-0000-000000060000}"/>
    <cellStyle name="20% - 강조색1 3 2 6 3" xfId="3373" xr:uid="{00000000-0005-0000-0000-000001060000}"/>
    <cellStyle name="20% - 강조색1 3 2 6 4" xfId="3374" xr:uid="{00000000-0005-0000-0000-000002060000}"/>
    <cellStyle name="20% - 강조색1 3 2 7" xfId="3375" xr:uid="{00000000-0005-0000-0000-000003060000}"/>
    <cellStyle name="20% - 강조색1 3 2 7 2" xfId="3376" xr:uid="{00000000-0005-0000-0000-000004060000}"/>
    <cellStyle name="20% - 강조색1 3 2 7 3" xfId="3377" xr:uid="{00000000-0005-0000-0000-000005060000}"/>
    <cellStyle name="20% - 강조색1 3 2 7 4" xfId="3378" xr:uid="{00000000-0005-0000-0000-000006060000}"/>
    <cellStyle name="20% - 강조색1 3 2 8" xfId="3379" xr:uid="{00000000-0005-0000-0000-000007060000}"/>
    <cellStyle name="20% - 강조색1 3 2 8 2" xfId="3380" xr:uid="{00000000-0005-0000-0000-000008060000}"/>
    <cellStyle name="20% - 강조색1 3 2 8 3" xfId="3381" xr:uid="{00000000-0005-0000-0000-000009060000}"/>
    <cellStyle name="20% - 강조색1 3 2 8 4" xfId="3382" xr:uid="{00000000-0005-0000-0000-00000A060000}"/>
    <cellStyle name="20% - 강조색1 3 2 9" xfId="3383" xr:uid="{00000000-0005-0000-0000-00000B060000}"/>
    <cellStyle name="20% - 강조색1 3 2 9 2" xfId="3384" xr:uid="{00000000-0005-0000-0000-00000C060000}"/>
    <cellStyle name="20% - 강조색1 3 2 9 3" xfId="3385" xr:uid="{00000000-0005-0000-0000-00000D060000}"/>
    <cellStyle name="20% - 강조색1 3 2 9 4" xfId="3386" xr:uid="{00000000-0005-0000-0000-00000E060000}"/>
    <cellStyle name="20% - 강조색1 3 20" xfId="3387" xr:uid="{00000000-0005-0000-0000-00000F060000}"/>
    <cellStyle name="20% - 강조색1 3 21" xfId="3388" xr:uid="{00000000-0005-0000-0000-000010060000}"/>
    <cellStyle name="20% - 강조색1 3 22" xfId="3389" xr:uid="{00000000-0005-0000-0000-000011060000}"/>
    <cellStyle name="20% - 강조색1 3 23" xfId="3390" xr:uid="{00000000-0005-0000-0000-000012060000}"/>
    <cellStyle name="20% - 강조색1 3 24" xfId="3391" xr:uid="{00000000-0005-0000-0000-000013060000}"/>
    <cellStyle name="20% - 강조색1 3 25" xfId="3392" xr:uid="{00000000-0005-0000-0000-000014060000}"/>
    <cellStyle name="20% - 강조색1 3 26" xfId="3393" xr:uid="{00000000-0005-0000-0000-000015060000}"/>
    <cellStyle name="20% - 강조색1 3 27" xfId="3394" xr:uid="{00000000-0005-0000-0000-000016060000}"/>
    <cellStyle name="20% - 강조색1 3 3" xfId="3395" xr:uid="{00000000-0005-0000-0000-000017060000}"/>
    <cellStyle name="20% - 강조색1 3 3 10" xfId="3396" xr:uid="{00000000-0005-0000-0000-000018060000}"/>
    <cellStyle name="20% - 강조색1 3 3 10 2" xfId="3397" xr:uid="{00000000-0005-0000-0000-000019060000}"/>
    <cellStyle name="20% - 강조색1 3 3 10 3" xfId="3398" xr:uid="{00000000-0005-0000-0000-00001A060000}"/>
    <cellStyle name="20% - 강조색1 3 3 10 4" xfId="3399" xr:uid="{00000000-0005-0000-0000-00001B060000}"/>
    <cellStyle name="20% - 강조색1 3 3 11" xfId="3400" xr:uid="{00000000-0005-0000-0000-00001C060000}"/>
    <cellStyle name="20% - 강조색1 3 3 11 2" xfId="3401" xr:uid="{00000000-0005-0000-0000-00001D060000}"/>
    <cellStyle name="20% - 강조색1 3 3 11 3" xfId="3402" xr:uid="{00000000-0005-0000-0000-00001E060000}"/>
    <cellStyle name="20% - 강조색1 3 3 11 4" xfId="3403" xr:uid="{00000000-0005-0000-0000-00001F060000}"/>
    <cellStyle name="20% - 강조색1 3 3 12" xfId="3404" xr:uid="{00000000-0005-0000-0000-000020060000}"/>
    <cellStyle name="20% - 강조색1 3 3 12 2" xfId="3405" xr:uid="{00000000-0005-0000-0000-000021060000}"/>
    <cellStyle name="20% - 강조색1 3 3 12 3" xfId="3406" xr:uid="{00000000-0005-0000-0000-000022060000}"/>
    <cellStyle name="20% - 강조색1 3 3 12 4" xfId="3407" xr:uid="{00000000-0005-0000-0000-000023060000}"/>
    <cellStyle name="20% - 강조색1 3 3 13" xfId="3408" xr:uid="{00000000-0005-0000-0000-000024060000}"/>
    <cellStyle name="20% - 강조색1 3 3 14" xfId="3409" xr:uid="{00000000-0005-0000-0000-000025060000}"/>
    <cellStyle name="20% - 강조색1 3 3 15" xfId="3410" xr:uid="{00000000-0005-0000-0000-000026060000}"/>
    <cellStyle name="20% - 강조색1 3 3 16" xfId="3411" xr:uid="{00000000-0005-0000-0000-000027060000}"/>
    <cellStyle name="20% - 강조색1 3 3 17" xfId="3412" xr:uid="{00000000-0005-0000-0000-000028060000}"/>
    <cellStyle name="20% - 강조색1 3 3 18" xfId="3413" xr:uid="{00000000-0005-0000-0000-000029060000}"/>
    <cellStyle name="20% - 강조색1 3 3 19" xfId="3414" xr:uid="{00000000-0005-0000-0000-00002A060000}"/>
    <cellStyle name="20% - 강조색1 3 3 2" xfId="3415" xr:uid="{00000000-0005-0000-0000-00002B060000}"/>
    <cellStyle name="20% - 강조색1 3 3 2 10" xfId="3416" xr:uid="{00000000-0005-0000-0000-00002C060000}"/>
    <cellStyle name="20% - 강조색1 3 3 2 11" xfId="3417" xr:uid="{00000000-0005-0000-0000-00002D060000}"/>
    <cellStyle name="20% - 강조색1 3 3 2 12" xfId="3418" xr:uid="{00000000-0005-0000-0000-00002E060000}"/>
    <cellStyle name="20% - 강조색1 3 3 2 2" xfId="3419" xr:uid="{00000000-0005-0000-0000-00002F060000}"/>
    <cellStyle name="20% - 강조색1 3 3 2 2 2" xfId="3420" xr:uid="{00000000-0005-0000-0000-000030060000}"/>
    <cellStyle name="20% - 강조색1 3 3 2 2 3" xfId="3421" xr:uid="{00000000-0005-0000-0000-000031060000}"/>
    <cellStyle name="20% - 강조색1 3 3 2 2 4" xfId="3422" xr:uid="{00000000-0005-0000-0000-000032060000}"/>
    <cellStyle name="20% - 강조색1 3 3 2 3" xfId="3423" xr:uid="{00000000-0005-0000-0000-000033060000}"/>
    <cellStyle name="20% - 강조색1 3 3 2 3 2" xfId="3424" xr:uid="{00000000-0005-0000-0000-000034060000}"/>
    <cellStyle name="20% - 강조색1 3 3 2 3 3" xfId="3425" xr:uid="{00000000-0005-0000-0000-000035060000}"/>
    <cellStyle name="20% - 강조색1 3 3 2 3 4" xfId="3426" xr:uid="{00000000-0005-0000-0000-000036060000}"/>
    <cellStyle name="20% - 강조색1 3 3 2 4" xfId="3427" xr:uid="{00000000-0005-0000-0000-000037060000}"/>
    <cellStyle name="20% - 강조색1 3 3 2 4 2" xfId="3428" xr:uid="{00000000-0005-0000-0000-000038060000}"/>
    <cellStyle name="20% - 강조색1 3 3 2 4 3" xfId="3429" xr:uid="{00000000-0005-0000-0000-000039060000}"/>
    <cellStyle name="20% - 강조색1 3 3 2 4 4" xfId="3430" xr:uid="{00000000-0005-0000-0000-00003A060000}"/>
    <cellStyle name="20% - 강조색1 3 3 2 5" xfId="3431" xr:uid="{00000000-0005-0000-0000-00003B060000}"/>
    <cellStyle name="20% - 강조색1 3 3 2 5 2" xfId="3432" xr:uid="{00000000-0005-0000-0000-00003C060000}"/>
    <cellStyle name="20% - 강조색1 3 3 2 5 3" xfId="3433" xr:uid="{00000000-0005-0000-0000-00003D060000}"/>
    <cellStyle name="20% - 강조색1 3 3 2 5 4" xfId="3434" xr:uid="{00000000-0005-0000-0000-00003E060000}"/>
    <cellStyle name="20% - 강조색1 3 3 2 6" xfId="3435" xr:uid="{00000000-0005-0000-0000-00003F060000}"/>
    <cellStyle name="20% - 강조색1 3 3 2 6 2" xfId="3436" xr:uid="{00000000-0005-0000-0000-000040060000}"/>
    <cellStyle name="20% - 강조색1 3 3 2 6 3" xfId="3437" xr:uid="{00000000-0005-0000-0000-000041060000}"/>
    <cellStyle name="20% - 강조색1 3 3 2 6 4" xfId="3438" xr:uid="{00000000-0005-0000-0000-000042060000}"/>
    <cellStyle name="20% - 강조색1 3 3 2 7" xfId="3439" xr:uid="{00000000-0005-0000-0000-000043060000}"/>
    <cellStyle name="20% - 강조색1 3 3 2 7 2" xfId="3440" xr:uid="{00000000-0005-0000-0000-000044060000}"/>
    <cellStyle name="20% - 강조색1 3 3 2 7 3" xfId="3441" xr:uid="{00000000-0005-0000-0000-000045060000}"/>
    <cellStyle name="20% - 강조색1 3 3 2 7 4" xfId="3442" xr:uid="{00000000-0005-0000-0000-000046060000}"/>
    <cellStyle name="20% - 강조색1 3 3 2 8" xfId="3443" xr:uid="{00000000-0005-0000-0000-000047060000}"/>
    <cellStyle name="20% - 강조색1 3 3 2 8 2" xfId="3444" xr:uid="{00000000-0005-0000-0000-000048060000}"/>
    <cellStyle name="20% - 강조색1 3 3 2 8 3" xfId="3445" xr:uid="{00000000-0005-0000-0000-000049060000}"/>
    <cellStyle name="20% - 강조색1 3 3 2 8 4" xfId="3446" xr:uid="{00000000-0005-0000-0000-00004A060000}"/>
    <cellStyle name="20% - 강조색1 3 3 2 9" xfId="3447" xr:uid="{00000000-0005-0000-0000-00004B060000}"/>
    <cellStyle name="20% - 강조색1 3 3 2 9 2" xfId="3448" xr:uid="{00000000-0005-0000-0000-00004C060000}"/>
    <cellStyle name="20% - 강조색1 3 3 2 9 3" xfId="3449" xr:uid="{00000000-0005-0000-0000-00004D060000}"/>
    <cellStyle name="20% - 강조색1 3 3 2 9 4" xfId="3450" xr:uid="{00000000-0005-0000-0000-00004E060000}"/>
    <cellStyle name="20% - 강조색1 3 3 20" xfId="3451" xr:uid="{00000000-0005-0000-0000-00004F060000}"/>
    <cellStyle name="20% - 강조색1 3 3 21" xfId="3452" xr:uid="{00000000-0005-0000-0000-000050060000}"/>
    <cellStyle name="20% - 강조색1 3 3 22" xfId="3453" xr:uid="{00000000-0005-0000-0000-000051060000}"/>
    <cellStyle name="20% - 강조색1 3 3 23" xfId="3454" xr:uid="{00000000-0005-0000-0000-000052060000}"/>
    <cellStyle name="20% - 강조색1 3 3 24" xfId="3455" xr:uid="{00000000-0005-0000-0000-000053060000}"/>
    <cellStyle name="20% - 강조색1 3 3 25" xfId="3456" xr:uid="{00000000-0005-0000-0000-000054060000}"/>
    <cellStyle name="20% - 강조색1 3 3 3" xfId="3457" xr:uid="{00000000-0005-0000-0000-000055060000}"/>
    <cellStyle name="20% - 강조색1 3 3 3 10" xfId="3458" xr:uid="{00000000-0005-0000-0000-000056060000}"/>
    <cellStyle name="20% - 강조색1 3 3 3 11" xfId="3459" xr:uid="{00000000-0005-0000-0000-000057060000}"/>
    <cellStyle name="20% - 강조색1 3 3 3 12" xfId="3460" xr:uid="{00000000-0005-0000-0000-000058060000}"/>
    <cellStyle name="20% - 강조색1 3 3 3 2" xfId="3461" xr:uid="{00000000-0005-0000-0000-000059060000}"/>
    <cellStyle name="20% - 강조색1 3 3 3 2 2" xfId="3462" xr:uid="{00000000-0005-0000-0000-00005A060000}"/>
    <cellStyle name="20% - 강조색1 3 3 3 2 3" xfId="3463" xr:uid="{00000000-0005-0000-0000-00005B060000}"/>
    <cellStyle name="20% - 강조색1 3 3 3 2 4" xfId="3464" xr:uid="{00000000-0005-0000-0000-00005C060000}"/>
    <cellStyle name="20% - 강조색1 3 3 3 3" xfId="3465" xr:uid="{00000000-0005-0000-0000-00005D060000}"/>
    <cellStyle name="20% - 강조색1 3 3 3 3 2" xfId="3466" xr:uid="{00000000-0005-0000-0000-00005E060000}"/>
    <cellStyle name="20% - 강조색1 3 3 3 3 3" xfId="3467" xr:uid="{00000000-0005-0000-0000-00005F060000}"/>
    <cellStyle name="20% - 강조색1 3 3 3 3 4" xfId="3468" xr:uid="{00000000-0005-0000-0000-000060060000}"/>
    <cellStyle name="20% - 강조색1 3 3 3 4" xfId="3469" xr:uid="{00000000-0005-0000-0000-000061060000}"/>
    <cellStyle name="20% - 강조색1 3 3 3 4 2" xfId="3470" xr:uid="{00000000-0005-0000-0000-000062060000}"/>
    <cellStyle name="20% - 강조색1 3 3 3 4 3" xfId="3471" xr:uid="{00000000-0005-0000-0000-000063060000}"/>
    <cellStyle name="20% - 강조색1 3 3 3 4 4" xfId="3472" xr:uid="{00000000-0005-0000-0000-000064060000}"/>
    <cellStyle name="20% - 강조색1 3 3 3 5" xfId="3473" xr:uid="{00000000-0005-0000-0000-000065060000}"/>
    <cellStyle name="20% - 강조색1 3 3 3 5 2" xfId="3474" xr:uid="{00000000-0005-0000-0000-000066060000}"/>
    <cellStyle name="20% - 강조색1 3 3 3 5 3" xfId="3475" xr:uid="{00000000-0005-0000-0000-000067060000}"/>
    <cellStyle name="20% - 강조색1 3 3 3 5 4" xfId="3476" xr:uid="{00000000-0005-0000-0000-000068060000}"/>
    <cellStyle name="20% - 강조색1 3 3 3 6" xfId="3477" xr:uid="{00000000-0005-0000-0000-000069060000}"/>
    <cellStyle name="20% - 강조색1 3 3 3 6 2" xfId="3478" xr:uid="{00000000-0005-0000-0000-00006A060000}"/>
    <cellStyle name="20% - 강조색1 3 3 3 6 3" xfId="3479" xr:uid="{00000000-0005-0000-0000-00006B060000}"/>
    <cellStyle name="20% - 강조색1 3 3 3 6 4" xfId="3480" xr:uid="{00000000-0005-0000-0000-00006C060000}"/>
    <cellStyle name="20% - 강조색1 3 3 3 7" xfId="3481" xr:uid="{00000000-0005-0000-0000-00006D060000}"/>
    <cellStyle name="20% - 강조색1 3 3 3 7 2" xfId="3482" xr:uid="{00000000-0005-0000-0000-00006E060000}"/>
    <cellStyle name="20% - 강조색1 3 3 3 7 3" xfId="3483" xr:uid="{00000000-0005-0000-0000-00006F060000}"/>
    <cellStyle name="20% - 강조색1 3 3 3 7 4" xfId="3484" xr:uid="{00000000-0005-0000-0000-000070060000}"/>
    <cellStyle name="20% - 강조색1 3 3 3 8" xfId="3485" xr:uid="{00000000-0005-0000-0000-000071060000}"/>
    <cellStyle name="20% - 강조색1 3 3 3 8 2" xfId="3486" xr:uid="{00000000-0005-0000-0000-000072060000}"/>
    <cellStyle name="20% - 강조색1 3 3 3 8 3" xfId="3487" xr:uid="{00000000-0005-0000-0000-000073060000}"/>
    <cellStyle name="20% - 강조색1 3 3 3 8 4" xfId="3488" xr:uid="{00000000-0005-0000-0000-000074060000}"/>
    <cellStyle name="20% - 강조색1 3 3 3 9" xfId="3489" xr:uid="{00000000-0005-0000-0000-000075060000}"/>
    <cellStyle name="20% - 강조색1 3 3 3 9 2" xfId="3490" xr:uid="{00000000-0005-0000-0000-000076060000}"/>
    <cellStyle name="20% - 강조색1 3 3 3 9 3" xfId="3491" xr:uid="{00000000-0005-0000-0000-000077060000}"/>
    <cellStyle name="20% - 강조색1 3 3 3 9 4" xfId="3492" xr:uid="{00000000-0005-0000-0000-000078060000}"/>
    <cellStyle name="20% - 강조색1 3 3 4" xfId="3493" xr:uid="{00000000-0005-0000-0000-000079060000}"/>
    <cellStyle name="20% - 강조색1 3 3 4 10" xfId="3494" xr:uid="{00000000-0005-0000-0000-00007A060000}"/>
    <cellStyle name="20% - 강조색1 3 3 4 11" xfId="3495" xr:uid="{00000000-0005-0000-0000-00007B060000}"/>
    <cellStyle name="20% - 강조색1 3 3 4 12" xfId="3496" xr:uid="{00000000-0005-0000-0000-00007C060000}"/>
    <cellStyle name="20% - 강조색1 3 3 4 2" xfId="3497" xr:uid="{00000000-0005-0000-0000-00007D060000}"/>
    <cellStyle name="20% - 강조색1 3 3 4 2 2" xfId="3498" xr:uid="{00000000-0005-0000-0000-00007E060000}"/>
    <cellStyle name="20% - 강조색1 3 3 4 2 3" xfId="3499" xr:uid="{00000000-0005-0000-0000-00007F060000}"/>
    <cellStyle name="20% - 강조색1 3 3 4 2 4" xfId="3500" xr:uid="{00000000-0005-0000-0000-000080060000}"/>
    <cellStyle name="20% - 강조색1 3 3 4 3" xfId="3501" xr:uid="{00000000-0005-0000-0000-000081060000}"/>
    <cellStyle name="20% - 강조색1 3 3 4 3 2" xfId="3502" xr:uid="{00000000-0005-0000-0000-000082060000}"/>
    <cellStyle name="20% - 강조색1 3 3 4 3 3" xfId="3503" xr:uid="{00000000-0005-0000-0000-000083060000}"/>
    <cellStyle name="20% - 강조색1 3 3 4 3 4" xfId="3504" xr:uid="{00000000-0005-0000-0000-000084060000}"/>
    <cellStyle name="20% - 강조색1 3 3 4 4" xfId="3505" xr:uid="{00000000-0005-0000-0000-000085060000}"/>
    <cellStyle name="20% - 강조색1 3 3 4 4 2" xfId="3506" xr:uid="{00000000-0005-0000-0000-000086060000}"/>
    <cellStyle name="20% - 강조색1 3 3 4 4 3" xfId="3507" xr:uid="{00000000-0005-0000-0000-000087060000}"/>
    <cellStyle name="20% - 강조색1 3 3 4 4 4" xfId="3508" xr:uid="{00000000-0005-0000-0000-000088060000}"/>
    <cellStyle name="20% - 강조색1 3 3 4 5" xfId="3509" xr:uid="{00000000-0005-0000-0000-000089060000}"/>
    <cellStyle name="20% - 강조색1 3 3 4 5 2" xfId="3510" xr:uid="{00000000-0005-0000-0000-00008A060000}"/>
    <cellStyle name="20% - 강조색1 3 3 4 5 3" xfId="3511" xr:uid="{00000000-0005-0000-0000-00008B060000}"/>
    <cellStyle name="20% - 강조색1 3 3 4 5 4" xfId="3512" xr:uid="{00000000-0005-0000-0000-00008C060000}"/>
    <cellStyle name="20% - 강조색1 3 3 4 6" xfId="3513" xr:uid="{00000000-0005-0000-0000-00008D060000}"/>
    <cellStyle name="20% - 강조색1 3 3 4 6 2" xfId="3514" xr:uid="{00000000-0005-0000-0000-00008E060000}"/>
    <cellStyle name="20% - 강조색1 3 3 4 6 3" xfId="3515" xr:uid="{00000000-0005-0000-0000-00008F060000}"/>
    <cellStyle name="20% - 강조색1 3 3 4 6 4" xfId="3516" xr:uid="{00000000-0005-0000-0000-000090060000}"/>
    <cellStyle name="20% - 강조색1 3 3 4 7" xfId="3517" xr:uid="{00000000-0005-0000-0000-000091060000}"/>
    <cellStyle name="20% - 강조색1 3 3 4 7 2" xfId="3518" xr:uid="{00000000-0005-0000-0000-000092060000}"/>
    <cellStyle name="20% - 강조색1 3 3 4 7 3" xfId="3519" xr:uid="{00000000-0005-0000-0000-000093060000}"/>
    <cellStyle name="20% - 강조색1 3 3 4 7 4" xfId="3520" xr:uid="{00000000-0005-0000-0000-000094060000}"/>
    <cellStyle name="20% - 강조색1 3 3 4 8" xfId="3521" xr:uid="{00000000-0005-0000-0000-000095060000}"/>
    <cellStyle name="20% - 강조색1 3 3 4 8 2" xfId="3522" xr:uid="{00000000-0005-0000-0000-000096060000}"/>
    <cellStyle name="20% - 강조색1 3 3 4 8 3" xfId="3523" xr:uid="{00000000-0005-0000-0000-000097060000}"/>
    <cellStyle name="20% - 강조색1 3 3 4 8 4" xfId="3524" xr:uid="{00000000-0005-0000-0000-000098060000}"/>
    <cellStyle name="20% - 강조색1 3 3 4 9" xfId="3525" xr:uid="{00000000-0005-0000-0000-000099060000}"/>
    <cellStyle name="20% - 강조색1 3 3 4 9 2" xfId="3526" xr:uid="{00000000-0005-0000-0000-00009A060000}"/>
    <cellStyle name="20% - 강조색1 3 3 4 9 3" xfId="3527" xr:uid="{00000000-0005-0000-0000-00009B060000}"/>
    <cellStyle name="20% - 강조색1 3 3 4 9 4" xfId="3528" xr:uid="{00000000-0005-0000-0000-00009C060000}"/>
    <cellStyle name="20% - 강조색1 3 3 5" xfId="3529" xr:uid="{00000000-0005-0000-0000-00009D060000}"/>
    <cellStyle name="20% - 강조색1 3 3 5 2" xfId="3530" xr:uid="{00000000-0005-0000-0000-00009E060000}"/>
    <cellStyle name="20% - 강조색1 3 3 5 3" xfId="3531" xr:uid="{00000000-0005-0000-0000-00009F060000}"/>
    <cellStyle name="20% - 강조색1 3 3 5 4" xfId="3532" xr:uid="{00000000-0005-0000-0000-0000A0060000}"/>
    <cellStyle name="20% - 강조색1 3 3 6" xfId="3533" xr:uid="{00000000-0005-0000-0000-0000A1060000}"/>
    <cellStyle name="20% - 강조색1 3 3 6 2" xfId="3534" xr:uid="{00000000-0005-0000-0000-0000A2060000}"/>
    <cellStyle name="20% - 강조색1 3 3 6 3" xfId="3535" xr:uid="{00000000-0005-0000-0000-0000A3060000}"/>
    <cellStyle name="20% - 강조색1 3 3 6 4" xfId="3536" xr:uid="{00000000-0005-0000-0000-0000A4060000}"/>
    <cellStyle name="20% - 강조색1 3 3 7" xfId="3537" xr:uid="{00000000-0005-0000-0000-0000A5060000}"/>
    <cellStyle name="20% - 강조색1 3 3 7 2" xfId="3538" xr:uid="{00000000-0005-0000-0000-0000A6060000}"/>
    <cellStyle name="20% - 강조색1 3 3 7 3" xfId="3539" xr:uid="{00000000-0005-0000-0000-0000A7060000}"/>
    <cellStyle name="20% - 강조색1 3 3 7 4" xfId="3540" xr:uid="{00000000-0005-0000-0000-0000A8060000}"/>
    <cellStyle name="20% - 강조색1 3 3 8" xfId="3541" xr:uid="{00000000-0005-0000-0000-0000A9060000}"/>
    <cellStyle name="20% - 강조색1 3 3 8 2" xfId="3542" xr:uid="{00000000-0005-0000-0000-0000AA060000}"/>
    <cellStyle name="20% - 강조색1 3 3 8 3" xfId="3543" xr:uid="{00000000-0005-0000-0000-0000AB060000}"/>
    <cellStyle name="20% - 강조색1 3 3 8 4" xfId="3544" xr:uid="{00000000-0005-0000-0000-0000AC060000}"/>
    <cellStyle name="20% - 강조색1 3 3 9" xfId="3545" xr:uid="{00000000-0005-0000-0000-0000AD060000}"/>
    <cellStyle name="20% - 강조색1 3 3 9 2" xfId="3546" xr:uid="{00000000-0005-0000-0000-0000AE060000}"/>
    <cellStyle name="20% - 강조색1 3 3 9 3" xfId="3547" xr:uid="{00000000-0005-0000-0000-0000AF060000}"/>
    <cellStyle name="20% - 강조색1 3 3 9 4" xfId="3548" xr:uid="{00000000-0005-0000-0000-0000B0060000}"/>
    <cellStyle name="20% - 강조색1 3 4" xfId="3549" xr:uid="{00000000-0005-0000-0000-0000B1060000}"/>
    <cellStyle name="20% - 강조색1 3 4 10" xfId="3550" xr:uid="{00000000-0005-0000-0000-0000B2060000}"/>
    <cellStyle name="20% - 강조색1 3 4 11" xfId="3551" xr:uid="{00000000-0005-0000-0000-0000B3060000}"/>
    <cellStyle name="20% - 강조색1 3 4 12" xfId="3552" xr:uid="{00000000-0005-0000-0000-0000B4060000}"/>
    <cellStyle name="20% - 강조색1 3 4 2" xfId="3553" xr:uid="{00000000-0005-0000-0000-0000B5060000}"/>
    <cellStyle name="20% - 강조색1 3 4 2 2" xfId="3554" xr:uid="{00000000-0005-0000-0000-0000B6060000}"/>
    <cellStyle name="20% - 강조색1 3 4 2 3" xfId="3555" xr:uid="{00000000-0005-0000-0000-0000B7060000}"/>
    <cellStyle name="20% - 강조색1 3 4 2 4" xfId="3556" xr:uid="{00000000-0005-0000-0000-0000B8060000}"/>
    <cellStyle name="20% - 강조색1 3 4 3" xfId="3557" xr:uid="{00000000-0005-0000-0000-0000B9060000}"/>
    <cellStyle name="20% - 강조색1 3 4 3 2" xfId="3558" xr:uid="{00000000-0005-0000-0000-0000BA060000}"/>
    <cellStyle name="20% - 강조색1 3 4 3 3" xfId="3559" xr:uid="{00000000-0005-0000-0000-0000BB060000}"/>
    <cellStyle name="20% - 강조색1 3 4 3 4" xfId="3560" xr:uid="{00000000-0005-0000-0000-0000BC060000}"/>
    <cellStyle name="20% - 강조색1 3 4 4" xfId="3561" xr:uid="{00000000-0005-0000-0000-0000BD060000}"/>
    <cellStyle name="20% - 강조색1 3 4 4 2" xfId="3562" xr:uid="{00000000-0005-0000-0000-0000BE060000}"/>
    <cellStyle name="20% - 강조색1 3 4 4 3" xfId="3563" xr:uid="{00000000-0005-0000-0000-0000BF060000}"/>
    <cellStyle name="20% - 강조색1 3 4 4 4" xfId="3564" xr:uid="{00000000-0005-0000-0000-0000C0060000}"/>
    <cellStyle name="20% - 강조색1 3 4 5" xfId="3565" xr:uid="{00000000-0005-0000-0000-0000C1060000}"/>
    <cellStyle name="20% - 강조색1 3 4 5 2" xfId="3566" xr:uid="{00000000-0005-0000-0000-0000C2060000}"/>
    <cellStyle name="20% - 강조색1 3 4 5 3" xfId="3567" xr:uid="{00000000-0005-0000-0000-0000C3060000}"/>
    <cellStyle name="20% - 강조색1 3 4 5 4" xfId="3568" xr:uid="{00000000-0005-0000-0000-0000C4060000}"/>
    <cellStyle name="20% - 강조색1 3 4 6" xfId="3569" xr:uid="{00000000-0005-0000-0000-0000C5060000}"/>
    <cellStyle name="20% - 강조색1 3 4 6 2" xfId="3570" xr:uid="{00000000-0005-0000-0000-0000C6060000}"/>
    <cellStyle name="20% - 강조색1 3 4 6 3" xfId="3571" xr:uid="{00000000-0005-0000-0000-0000C7060000}"/>
    <cellStyle name="20% - 강조색1 3 4 6 4" xfId="3572" xr:uid="{00000000-0005-0000-0000-0000C8060000}"/>
    <cellStyle name="20% - 강조색1 3 4 7" xfId="3573" xr:uid="{00000000-0005-0000-0000-0000C9060000}"/>
    <cellStyle name="20% - 강조색1 3 4 7 2" xfId="3574" xr:uid="{00000000-0005-0000-0000-0000CA060000}"/>
    <cellStyle name="20% - 강조색1 3 4 7 3" xfId="3575" xr:uid="{00000000-0005-0000-0000-0000CB060000}"/>
    <cellStyle name="20% - 강조색1 3 4 7 4" xfId="3576" xr:uid="{00000000-0005-0000-0000-0000CC060000}"/>
    <cellStyle name="20% - 강조색1 3 4 8" xfId="3577" xr:uid="{00000000-0005-0000-0000-0000CD060000}"/>
    <cellStyle name="20% - 강조색1 3 4 8 2" xfId="3578" xr:uid="{00000000-0005-0000-0000-0000CE060000}"/>
    <cellStyle name="20% - 강조색1 3 4 8 3" xfId="3579" xr:uid="{00000000-0005-0000-0000-0000CF060000}"/>
    <cellStyle name="20% - 강조색1 3 4 8 4" xfId="3580" xr:uid="{00000000-0005-0000-0000-0000D0060000}"/>
    <cellStyle name="20% - 강조색1 3 4 9" xfId="3581" xr:uid="{00000000-0005-0000-0000-0000D1060000}"/>
    <cellStyle name="20% - 강조색1 3 4 9 2" xfId="3582" xr:uid="{00000000-0005-0000-0000-0000D2060000}"/>
    <cellStyle name="20% - 강조색1 3 4 9 3" xfId="3583" xr:uid="{00000000-0005-0000-0000-0000D3060000}"/>
    <cellStyle name="20% - 강조색1 3 4 9 4" xfId="3584" xr:uid="{00000000-0005-0000-0000-0000D4060000}"/>
    <cellStyle name="20% - 강조색1 3 5" xfId="3585" xr:uid="{00000000-0005-0000-0000-0000D5060000}"/>
    <cellStyle name="20% - 강조색1 3 5 10" xfId="3586" xr:uid="{00000000-0005-0000-0000-0000D6060000}"/>
    <cellStyle name="20% - 강조색1 3 5 11" xfId="3587" xr:uid="{00000000-0005-0000-0000-0000D7060000}"/>
    <cellStyle name="20% - 강조색1 3 5 12" xfId="3588" xr:uid="{00000000-0005-0000-0000-0000D8060000}"/>
    <cellStyle name="20% - 강조색1 3 5 2" xfId="3589" xr:uid="{00000000-0005-0000-0000-0000D9060000}"/>
    <cellStyle name="20% - 강조색1 3 5 2 2" xfId="3590" xr:uid="{00000000-0005-0000-0000-0000DA060000}"/>
    <cellStyle name="20% - 강조색1 3 5 2 3" xfId="3591" xr:uid="{00000000-0005-0000-0000-0000DB060000}"/>
    <cellStyle name="20% - 강조색1 3 5 2 4" xfId="3592" xr:uid="{00000000-0005-0000-0000-0000DC060000}"/>
    <cellStyle name="20% - 강조색1 3 5 3" xfId="3593" xr:uid="{00000000-0005-0000-0000-0000DD060000}"/>
    <cellStyle name="20% - 강조색1 3 5 3 2" xfId="3594" xr:uid="{00000000-0005-0000-0000-0000DE060000}"/>
    <cellStyle name="20% - 강조색1 3 5 3 3" xfId="3595" xr:uid="{00000000-0005-0000-0000-0000DF060000}"/>
    <cellStyle name="20% - 강조색1 3 5 3 4" xfId="3596" xr:uid="{00000000-0005-0000-0000-0000E0060000}"/>
    <cellStyle name="20% - 강조색1 3 5 4" xfId="3597" xr:uid="{00000000-0005-0000-0000-0000E1060000}"/>
    <cellStyle name="20% - 강조색1 3 5 4 2" xfId="3598" xr:uid="{00000000-0005-0000-0000-0000E2060000}"/>
    <cellStyle name="20% - 강조색1 3 5 4 3" xfId="3599" xr:uid="{00000000-0005-0000-0000-0000E3060000}"/>
    <cellStyle name="20% - 강조색1 3 5 4 4" xfId="3600" xr:uid="{00000000-0005-0000-0000-0000E4060000}"/>
    <cellStyle name="20% - 강조색1 3 5 5" xfId="3601" xr:uid="{00000000-0005-0000-0000-0000E5060000}"/>
    <cellStyle name="20% - 강조색1 3 5 5 2" xfId="3602" xr:uid="{00000000-0005-0000-0000-0000E6060000}"/>
    <cellStyle name="20% - 강조색1 3 5 5 3" xfId="3603" xr:uid="{00000000-0005-0000-0000-0000E7060000}"/>
    <cellStyle name="20% - 강조색1 3 5 5 4" xfId="3604" xr:uid="{00000000-0005-0000-0000-0000E8060000}"/>
    <cellStyle name="20% - 강조색1 3 5 6" xfId="3605" xr:uid="{00000000-0005-0000-0000-0000E9060000}"/>
    <cellStyle name="20% - 강조색1 3 5 6 2" xfId="3606" xr:uid="{00000000-0005-0000-0000-0000EA060000}"/>
    <cellStyle name="20% - 강조색1 3 5 6 3" xfId="3607" xr:uid="{00000000-0005-0000-0000-0000EB060000}"/>
    <cellStyle name="20% - 강조색1 3 5 6 4" xfId="3608" xr:uid="{00000000-0005-0000-0000-0000EC060000}"/>
    <cellStyle name="20% - 강조색1 3 5 7" xfId="3609" xr:uid="{00000000-0005-0000-0000-0000ED060000}"/>
    <cellStyle name="20% - 강조색1 3 5 7 2" xfId="3610" xr:uid="{00000000-0005-0000-0000-0000EE060000}"/>
    <cellStyle name="20% - 강조색1 3 5 7 3" xfId="3611" xr:uid="{00000000-0005-0000-0000-0000EF060000}"/>
    <cellStyle name="20% - 강조색1 3 5 7 4" xfId="3612" xr:uid="{00000000-0005-0000-0000-0000F0060000}"/>
    <cellStyle name="20% - 강조색1 3 5 8" xfId="3613" xr:uid="{00000000-0005-0000-0000-0000F1060000}"/>
    <cellStyle name="20% - 강조색1 3 5 8 2" xfId="3614" xr:uid="{00000000-0005-0000-0000-0000F2060000}"/>
    <cellStyle name="20% - 강조색1 3 5 8 3" xfId="3615" xr:uid="{00000000-0005-0000-0000-0000F3060000}"/>
    <cellStyle name="20% - 강조색1 3 5 8 4" xfId="3616" xr:uid="{00000000-0005-0000-0000-0000F4060000}"/>
    <cellStyle name="20% - 강조색1 3 5 9" xfId="3617" xr:uid="{00000000-0005-0000-0000-0000F5060000}"/>
    <cellStyle name="20% - 강조색1 3 5 9 2" xfId="3618" xr:uid="{00000000-0005-0000-0000-0000F6060000}"/>
    <cellStyle name="20% - 강조색1 3 5 9 3" xfId="3619" xr:uid="{00000000-0005-0000-0000-0000F7060000}"/>
    <cellStyle name="20% - 강조색1 3 5 9 4" xfId="3620" xr:uid="{00000000-0005-0000-0000-0000F8060000}"/>
    <cellStyle name="20% - 강조색1 3 6" xfId="3621" xr:uid="{00000000-0005-0000-0000-0000F9060000}"/>
    <cellStyle name="20% - 강조색1 3 6 10" xfId="3622" xr:uid="{00000000-0005-0000-0000-0000FA060000}"/>
    <cellStyle name="20% - 강조색1 3 6 11" xfId="3623" xr:uid="{00000000-0005-0000-0000-0000FB060000}"/>
    <cellStyle name="20% - 강조색1 3 6 12" xfId="3624" xr:uid="{00000000-0005-0000-0000-0000FC060000}"/>
    <cellStyle name="20% - 강조색1 3 6 2" xfId="3625" xr:uid="{00000000-0005-0000-0000-0000FD060000}"/>
    <cellStyle name="20% - 강조색1 3 6 2 2" xfId="3626" xr:uid="{00000000-0005-0000-0000-0000FE060000}"/>
    <cellStyle name="20% - 강조색1 3 6 2 3" xfId="3627" xr:uid="{00000000-0005-0000-0000-0000FF060000}"/>
    <cellStyle name="20% - 강조색1 3 6 2 4" xfId="3628" xr:uid="{00000000-0005-0000-0000-000000070000}"/>
    <cellStyle name="20% - 강조색1 3 6 3" xfId="3629" xr:uid="{00000000-0005-0000-0000-000001070000}"/>
    <cellStyle name="20% - 강조색1 3 6 3 2" xfId="3630" xr:uid="{00000000-0005-0000-0000-000002070000}"/>
    <cellStyle name="20% - 강조색1 3 6 3 3" xfId="3631" xr:uid="{00000000-0005-0000-0000-000003070000}"/>
    <cellStyle name="20% - 강조색1 3 6 3 4" xfId="3632" xr:uid="{00000000-0005-0000-0000-000004070000}"/>
    <cellStyle name="20% - 강조색1 3 6 4" xfId="3633" xr:uid="{00000000-0005-0000-0000-000005070000}"/>
    <cellStyle name="20% - 강조색1 3 6 4 2" xfId="3634" xr:uid="{00000000-0005-0000-0000-000006070000}"/>
    <cellStyle name="20% - 강조색1 3 6 4 3" xfId="3635" xr:uid="{00000000-0005-0000-0000-000007070000}"/>
    <cellStyle name="20% - 강조색1 3 6 4 4" xfId="3636" xr:uid="{00000000-0005-0000-0000-000008070000}"/>
    <cellStyle name="20% - 강조색1 3 6 5" xfId="3637" xr:uid="{00000000-0005-0000-0000-000009070000}"/>
    <cellStyle name="20% - 강조색1 3 6 5 2" xfId="3638" xr:uid="{00000000-0005-0000-0000-00000A070000}"/>
    <cellStyle name="20% - 강조색1 3 6 5 3" xfId="3639" xr:uid="{00000000-0005-0000-0000-00000B070000}"/>
    <cellStyle name="20% - 강조색1 3 6 5 4" xfId="3640" xr:uid="{00000000-0005-0000-0000-00000C070000}"/>
    <cellStyle name="20% - 강조색1 3 6 6" xfId="3641" xr:uid="{00000000-0005-0000-0000-00000D070000}"/>
    <cellStyle name="20% - 강조색1 3 6 6 2" xfId="3642" xr:uid="{00000000-0005-0000-0000-00000E070000}"/>
    <cellStyle name="20% - 강조색1 3 6 6 3" xfId="3643" xr:uid="{00000000-0005-0000-0000-00000F070000}"/>
    <cellStyle name="20% - 강조색1 3 6 6 4" xfId="3644" xr:uid="{00000000-0005-0000-0000-000010070000}"/>
    <cellStyle name="20% - 강조색1 3 6 7" xfId="3645" xr:uid="{00000000-0005-0000-0000-000011070000}"/>
    <cellStyle name="20% - 강조색1 3 6 7 2" xfId="3646" xr:uid="{00000000-0005-0000-0000-000012070000}"/>
    <cellStyle name="20% - 강조색1 3 6 7 3" xfId="3647" xr:uid="{00000000-0005-0000-0000-000013070000}"/>
    <cellStyle name="20% - 강조색1 3 6 7 4" xfId="3648" xr:uid="{00000000-0005-0000-0000-000014070000}"/>
    <cellStyle name="20% - 강조색1 3 6 8" xfId="3649" xr:uid="{00000000-0005-0000-0000-000015070000}"/>
    <cellStyle name="20% - 강조색1 3 6 8 2" xfId="3650" xr:uid="{00000000-0005-0000-0000-000016070000}"/>
    <cellStyle name="20% - 강조색1 3 6 8 3" xfId="3651" xr:uid="{00000000-0005-0000-0000-000017070000}"/>
    <cellStyle name="20% - 강조색1 3 6 8 4" xfId="3652" xr:uid="{00000000-0005-0000-0000-000018070000}"/>
    <cellStyle name="20% - 강조색1 3 6 9" xfId="3653" xr:uid="{00000000-0005-0000-0000-000019070000}"/>
    <cellStyle name="20% - 강조색1 3 6 9 2" xfId="3654" xr:uid="{00000000-0005-0000-0000-00001A070000}"/>
    <cellStyle name="20% - 강조색1 3 6 9 3" xfId="3655" xr:uid="{00000000-0005-0000-0000-00001B070000}"/>
    <cellStyle name="20% - 강조색1 3 6 9 4" xfId="3656" xr:uid="{00000000-0005-0000-0000-00001C070000}"/>
    <cellStyle name="20% - 강조색1 3 7" xfId="3657" xr:uid="{00000000-0005-0000-0000-00001D070000}"/>
    <cellStyle name="20% - 강조색1 3 7 2" xfId="3658" xr:uid="{00000000-0005-0000-0000-00001E070000}"/>
    <cellStyle name="20% - 강조색1 3 7 3" xfId="3659" xr:uid="{00000000-0005-0000-0000-00001F070000}"/>
    <cellStyle name="20% - 강조색1 3 7 4" xfId="3660" xr:uid="{00000000-0005-0000-0000-000020070000}"/>
    <cellStyle name="20% - 강조색1 3 8" xfId="3661" xr:uid="{00000000-0005-0000-0000-000021070000}"/>
    <cellStyle name="20% - 강조색1 3 8 2" xfId="3662" xr:uid="{00000000-0005-0000-0000-000022070000}"/>
    <cellStyle name="20% - 강조색1 3 8 3" xfId="3663" xr:uid="{00000000-0005-0000-0000-000023070000}"/>
    <cellStyle name="20% - 강조색1 3 8 4" xfId="3664" xr:uid="{00000000-0005-0000-0000-000024070000}"/>
    <cellStyle name="20% - 강조색1 3 9" xfId="3665" xr:uid="{00000000-0005-0000-0000-000025070000}"/>
    <cellStyle name="20% - 강조색1 3 9 2" xfId="3666" xr:uid="{00000000-0005-0000-0000-000026070000}"/>
    <cellStyle name="20% - 강조색1 3 9 3" xfId="3667" xr:uid="{00000000-0005-0000-0000-000027070000}"/>
    <cellStyle name="20% - 강조색1 3 9 4" xfId="3668" xr:uid="{00000000-0005-0000-0000-000028070000}"/>
    <cellStyle name="20% - 강조색1 30" xfId="198" xr:uid="{00000000-0005-0000-0000-000029070000}"/>
    <cellStyle name="20% - 강조색1 31" xfId="199" xr:uid="{00000000-0005-0000-0000-00002A070000}"/>
    <cellStyle name="20% - 강조색1 32" xfId="200" xr:uid="{00000000-0005-0000-0000-00002B070000}"/>
    <cellStyle name="20% - 강조색1 33" xfId="201" xr:uid="{00000000-0005-0000-0000-00002C070000}"/>
    <cellStyle name="20% - 강조색1 34" xfId="202" xr:uid="{00000000-0005-0000-0000-00002D070000}"/>
    <cellStyle name="20% - 강조색1 35" xfId="203" xr:uid="{00000000-0005-0000-0000-00002E070000}"/>
    <cellStyle name="20% - 강조색1 36" xfId="204" xr:uid="{00000000-0005-0000-0000-00002F070000}"/>
    <cellStyle name="20% - 강조색1 37" xfId="205" xr:uid="{00000000-0005-0000-0000-000030070000}"/>
    <cellStyle name="20% - 강조색1 38" xfId="206" xr:uid="{00000000-0005-0000-0000-000031070000}"/>
    <cellStyle name="20% - 강조색1 39" xfId="207" xr:uid="{00000000-0005-0000-0000-000032070000}"/>
    <cellStyle name="20% - 강조색1 4" xfId="51" xr:uid="{00000000-0005-0000-0000-000033070000}"/>
    <cellStyle name="20% - 강조색1 40" xfId="208" xr:uid="{00000000-0005-0000-0000-000034070000}"/>
    <cellStyle name="20% - 강조색1 41" xfId="209" xr:uid="{00000000-0005-0000-0000-000035070000}"/>
    <cellStyle name="20% - 강조색1 42" xfId="210" xr:uid="{00000000-0005-0000-0000-000036070000}"/>
    <cellStyle name="20% - 강조색1 43" xfId="211" xr:uid="{00000000-0005-0000-0000-000037070000}"/>
    <cellStyle name="20% - 강조색1 44" xfId="1817" xr:uid="{00000000-0005-0000-0000-000038070000}"/>
    <cellStyle name="20% - 강조색1 44 10" xfId="3669" xr:uid="{00000000-0005-0000-0000-000039070000}"/>
    <cellStyle name="20% - 강조색1 44 11" xfId="3670" xr:uid="{00000000-0005-0000-0000-00003A070000}"/>
    <cellStyle name="20% - 강조색1 44 2" xfId="3671" xr:uid="{00000000-0005-0000-0000-00003B070000}"/>
    <cellStyle name="20% - 강조색1 44 2 10" xfId="3672" xr:uid="{00000000-0005-0000-0000-00003C070000}"/>
    <cellStyle name="20% - 강조색1 44 2 10 2" xfId="3673" xr:uid="{00000000-0005-0000-0000-00003D070000}"/>
    <cellStyle name="20% - 강조색1 44 2 10 3" xfId="3674" xr:uid="{00000000-0005-0000-0000-00003E070000}"/>
    <cellStyle name="20% - 강조색1 44 2 10 4" xfId="3675" xr:uid="{00000000-0005-0000-0000-00003F070000}"/>
    <cellStyle name="20% - 강조색1 44 2 11" xfId="3676" xr:uid="{00000000-0005-0000-0000-000040070000}"/>
    <cellStyle name="20% - 강조색1 44 2 11 2" xfId="3677" xr:uid="{00000000-0005-0000-0000-000041070000}"/>
    <cellStyle name="20% - 강조색1 44 2 11 3" xfId="3678" xr:uid="{00000000-0005-0000-0000-000042070000}"/>
    <cellStyle name="20% - 강조색1 44 2 11 4" xfId="3679" xr:uid="{00000000-0005-0000-0000-000043070000}"/>
    <cellStyle name="20% - 강조색1 44 2 12" xfId="3680" xr:uid="{00000000-0005-0000-0000-000044070000}"/>
    <cellStyle name="20% - 강조색1 44 2 12 2" xfId="3681" xr:uid="{00000000-0005-0000-0000-000045070000}"/>
    <cellStyle name="20% - 강조색1 44 2 12 3" xfId="3682" xr:uid="{00000000-0005-0000-0000-000046070000}"/>
    <cellStyle name="20% - 강조색1 44 2 12 4" xfId="3683" xr:uid="{00000000-0005-0000-0000-000047070000}"/>
    <cellStyle name="20% - 강조색1 44 2 13" xfId="3684" xr:uid="{00000000-0005-0000-0000-000048070000}"/>
    <cellStyle name="20% - 강조색1 44 2 13 2" xfId="3685" xr:uid="{00000000-0005-0000-0000-000049070000}"/>
    <cellStyle name="20% - 강조색1 44 2 13 3" xfId="3686" xr:uid="{00000000-0005-0000-0000-00004A070000}"/>
    <cellStyle name="20% - 강조색1 44 2 13 4" xfId="3687" xr:uid="{00000000-0005-0000-0000-00004B070000}"/>
    <cellStyle name="20% - 강조색1 44 2 14" xfId="3688" xr:uid="{00000000-0005-0000-0000-00004C070000}"/>
    <cellStyle name="20% - 강조색1 44 2 14 2" xfId="3689" xr:uid="{00000000-0005-0000-0000-00004D070000}"/>
    <cellStyle name="20% - 강조색1 44 2 14 3" xfId="3690" xr:uid="{00000000-0005-0000-0000-00004E070000}"/>
    <cellStyle name="20% - 강조색1 44 2 14 4" xfId="3691" xr:uid="{00000000-0005-0000-0000-00004F070000}"/>
    <cellStyle name="20% - 강조색1 44 2 15" xfId="3692" xr:uid="{00000000-0005-0000-0000-000050070000}"/>
    <cellStyle name="20% - 강조색1 44 2 16" xfId="3693" xr:uid="{00000000-0005-0000-0000-000051070000}"/>
    <cellStyle name="20% - 강조색1 44 2 17" xfId="3694" xr:uid="{00000000-0005-0000-0000-000052070000}"/>
    <cellStyle name="20% - 강조색1 44 2 18" xfId="3695" xr:uid="{00000000-0005-0000-0000-000053070000}"/>
    <cellStyle name="20% - 강조색1 44 2 19" xfId="3696" xr:uid="{00000000-0005-0000-0000-000054070000}"/>
    <cellStyle name="20% - 강조색1 44 2 2" xfId="3697" xr:uid="{00000000-0005-0000-0000-000055070000}"/>
    <cellStyle name="20% - 강조색1 44 2 2 10" xfId="3698" xr:uid="{00000000-0005-0000-0000-000056070000}"/>
    <cellStyle name="20% - 강조색1 44 2 2 10 2" xfId="3699" xr:uid="{00000000-0005-0000-0000-000057070000}"/>
    <cellStyle name="20% - 강조색1 44 2 2 10 3" xfId="3700" xr:uid="{00000000-0005-0000-0000-000058070000}"/>
    <cellStyle name="20% - 강조색1 44 2 2 10 4" xfId="3701" xr:uid="{00000000-0005-0000-0000-000059070000}"/>
    <cellStyle name="20% - 강조색1 44 2 2 11" xfId="3702" xr:uid="{00000000-0005-0000-0000-00005A070000}"/>
    <cellStyle name="20% - 강조색1 44 2 2 11 2" xfId="3703" xr:uid="{00000000-0005-0000-0000-00005B070000}"/>
    <cellStyle name="20% - 강조색1 44 2 2 11 3" xfId="3704" xr:uid="{00000000-0005-0000-0000-00005C070000}"/>
    <cellStyle name="20% - 강조색1 44 2 2 11 4" xfId="3705" xr:uid="{00000000-0005-0000-0000-00005D070000}"/>
    <cellStyle name="20% - 강조색1 44 2 2 12" xfId="3706" xr:uid="{00000000-0005-0000-0000-00005E070000}"/>
    <cellStyle name="20% - 강조색1 44 2 2 12 2" xfId="3707" xr:uid="{00000000-0005-0000-0000-00005F070000}"/>
    <cellStyle name="20% - 강조색1 44 2 2 12 3" xfId="3708" xr:uid="{00000000-0005-0000-0000-000060070000}"/>
    <cellStyle name="20% - 강조색1 44 2 2 12 4" xfId="3709" xr:uid="{00000000-0005-0000-0000-000061070000}"/>
    <cellStyle name="20% - 강조색1 44 2 2 13" xfId="3710" xr:uid="{00000000-0005-0000-0000-000062070000}"/>
    <cellStyle name="20% - 강조색1 44 2 2 13 2" xfId="3711" xr:uid="{00000000-0005-0000-0000-000063070000}"/>
    <cellStyle name="20% - 강조색1 44 2 2 13 3" xfId="3712" xr:uid="{00000000-0005-0000-0000-000064070000}"/>
    <cellStyle name="20% - 강조색1 44 2 2 13 4" xfId="3713" xr:uid="{00000000-0005-0000-0000-000065070000}"/>
    <cellStyle name="20% - 강조색1 44 2 2 14" xfId="3714" xr:uid="{00000000-0005-0000-0000-000066070000}"/>
    <cellStyle name="20% - 강조색1 44 2 2 15" xfId="3715" xr:uid="{00000000-0005-0000-0000-000067070000}"/>
    <cellStyle name="20% - 강조색1 44 2 2 16" xfId="3716" xr:uid="{00000000-0005-0000-0000-000068070000}"/>
    <cellStyle name="20% - 강조색1 44 2 2 17" xfId="3717" xr:uid="{00000000-0005-0000-0000-000069070000}"/>
    <cellStyle name="20% - 강조색1 44 2 2 18" xfId="3718" xr:uid="{00000000-0005-0000-0000-00006A070000}"/>
    <cellStyle name="20% - 강조색1 44 2 2 19" xfId="3719" xr:uid="{00000000-0005-0000-0000-00006B070000}"/>
    <cellStyle name="20% - 강조색1 44 2 2 2" xfId="3720" xr:uid="{00000000-0005-0000-0000-00006C070000}"/>
    <cellStyle name="20% - 강조색1 44 2 2 2 10" xfId="3721" xr:uid="{00000000-0005-0000-0000-00006D070000}"/>
    <cellStyle name="20% - 강조색1 44 2 2 2 10 2" xfId="3722" xr:uid="{00000000-0005-0000-0000-00006E070000}"/>
    <cellStyle name="20% - 강조색1 44 2 2 2 10 3" xfId="3723" xr:uid="{00000000-0005-0000-0000-00006F070000}"/>
    <cellStyle name="20% - 강조색1 44 2 2 2 10 4" xfId="3724" xr:uid="{00000000-0005-0000-0000-000070070000}"/>
    <cellStyle name="20% - 강조색1 44 2 2 2 11" xfId="3725" xr:uid="{00000000-0005-0000-0000-000071070000}"/>
    <cellStyle name="20% - 강조색1 44 2 2 2 11 2" xfId="3726" xr:uid="{00000000-0005-0000-0000-000072070000}"/>
    <cellStyle name="20% - 강조색1 44 2 2 2 11 3" xfId="3727" xr:uid="{00000000-0005-0000-0000-000073070000}"/>
    <cellStyle name="20% - 강조색1 44 2 2 2 11 4" xfId="3728" xr:uid="{00000000-0005-0000-0000-000074070000}"/>
    <cellStyle name="20% - 강조색1 44 2 2 2 12" xfId="3729" xr:uid="{00000000-0005-0000-0000-000075070000}"/>
    <cellStyle name="20% - 강조색1 44 2 2 2 12 2" xfId="3730" xr:uid="{00000000-0005-0000-0000-000076070000}"/>
    <cellStyle name="20% - 강조색1 44 2 2 2 12 3" xfId="3731" xr:uid="{00000000-0005-0000-0000-000077070000}"/>
    <cellStyle name="20% - 강조색1 44 2 2 2 12 4" xfId="3732" xr:uid="{00000000-0005-0000-0000-000078070000}"/>
    <cellStyle name="20% - 강조색1 44 2 2 2 13" xfId="3733" xr:uid="{00000000-0005-0000-0000-000079070000}"/>
    <cellStyle name="20% - 강조색1 44 2 2 2 14" xfId="3734" xr:uid="{00000000-0005-0000-0000-00007A070000}"/>
    <cellStyle name="20% - 강조색1 44 2 2 2 15" xfId="3735" xr:uid="{00000000-0005-0000-0000-00007B070000}"/>
    <cellStyle name="20% - 강조색1 44 2 2 2 16" xfId="3736" xr:uid="{00000000-0005-0000-0000-00007C070000}"/>
    <cellStyle name="20% - 강조색1 44 2 2 2 17" xfId="3737" xr:uid="{00000000-0005-0000-0000-00007D070000}"/>
    <cellStyle name="20% - 강조색1 44 2 2 2 18" xfId="3738" xr:uid="{00000000-0005-0000-0000-00007E070000}"/>
    <cellStyle name="20% - 강조색1 44 2 2 2 19" xfId="3739" xr:uid="{00000000-0005-0000-0000-00007F070000}"/>
    <cellStyle name="20% - 강조색1 44 2 2 2 2" xfId="3740" xr:uid="{00000000-0005-0000-0000-000080070000}"/>
    <cellStyle name="20% - 강조색1 44 2 2 2 2 10" xfId="3741" xr:uid="{00000000-0005-0000-0000-000081070000}"/>
    <cellStyle name="20% - 강조색1 44 2 2 2 2 11" xfId="3742" xr:uid="{00000000-0005-0000-0000-000082070000}"/>
    <cellStyle name="20% - 강조색1 44 2 2 2 2 12" xfId="3743" xr:uid="{00000000-0005-0000-0000-000083070000}"/>
    <cellStyle name="20% - 강조색1 44 2 2 2 2 2" xfId="3744" xr:uid="{00000000-0005-0000-0000-000084070000}"/>
    <cellStyle name="20% - 강조색1 44 2 2 2 2 2 2" xfId="3745" xr:uid="{00000000-0005-0000-0000-000085070000}"/>
    <cellStyle name="20% - 강조색1 44 2 2 2 2 2 3" xfId="3746" xr:uid="{00000000-0005-0000-0000-000086070000}"/>
    <cellStyle name="20% - 강조색1 44 2 2 2 2 2 4" xfId="3747" xr:uid="{00000000-0005-0000-0000-000087070000}"/>
    <cellStyle name="20% - 강조색1 44 2 2 2 2 3" xfId="3748" xr:uid="{00000000-0005-0000-0000-000088070000}"/>
    <cellStyle name="20% - 강조색1 44 2 2 2 2 3 2" xfId="3749" xr:uid="{00000000-0005-0000-0000-000089070000}"/>
    <cellStyle name="20% - 강조색1 44 2 2 2 2 3 3" xfId="3750" xr:uid="{00000000-0005-0000-0000-00008A070000}"/>
    <cellStyle name="20% - 강조색1 44 2 2 2 2 3 4" xfId="3751" xr:uid="{00000000-0005-0000-0000-00008B070000}"/>
    <cellStyle name="20% - 강조색1 44 2 2 2 2 4" xfId="3752" xr:uid="{00000000-0005-0000-0000-00008C070000}"/>
    <cellStyle name="20% - 강조색1 44 2 2 2 2 4 2" xfId="3753" xr:uid="{00000000-0005-0000-0000-00008D070000}"/>
    <cellStyle name="20% - 강조색1 44 2 2 2 2 4 3" xfId="3754" xr:uid="{00000000-0005-0000-0000-00008E070000}"/>
    <cellStyle name="20% - 강조색1 44 2 2 2 2 4 4" xfId="3755" xr:uid="{00000000-0005-0000-0000-00008F070000}"/>
    <cellStyle name="20% - 강조색1 44 2 2 2 2 5" xfId="3756" xr:uid="{00000000-0005-0000-0000-000090070000}"/>
    <cellStyle name="20% - 강조색1 44 2 2 2 2 5 2" xfId="3757" xr:uid="{00000000-0005-0000-0000-000091070000}"/>
    <cellStyle name="20% - 강조색1 44 2 2 2 2 5 3" xfId="3758" xr:uid="{00000000-0005-0000-0000-000092070000}"/>
    <cellStyle name="20% - 강조색1 44 2 2 2 2 5 4" xfId="3759" xr:uid="{00000000-0005-0000-0000-000093070000}"/>
    <cellStyle name="20% - 강조색1 44 2 2 2 2 6" xfId="3760" xr:uid="{00000000-0005-0000-0000-000094070000}"/>
    <cellStyle name="20% - 강조색1 44 2 2 2 2 6 2" xfId="3761" xr:uid="{00000000-0005-0000-0000-000095070000}"/>
    <cellStyle name="20% - 강조색1 44 2 2 2 2 6 3" xfId="3762" xr:uid="{00000000-0005-0000-0000-000096070000}"/>
    <cellStyle name="20% - 강조색1 44 2 2 2 2 6 4" xfId="3763" xr:uid="{00000000-0005-0000-0000-000097070000}"/>
    <cellStyle name="20% - 강조색1 44 2 2 2 2 7" xfId="3764" xr:uid="{00000000-0005-0000-0000-000098070000}"/>
    <cellStyle name="20% - 강조색1 44 2 2 2 2 7 2" xfId="3765" xr:uid="{00000000-0005-0000-0000-000099070000}"/>
    <cellStyle name="20% - 강조색1 44 2 2 2 2 7 3" xfId="3766" xr:uid="{00000000-0005-0000-0000-00009A070000}"/>
    <cellStyle name="20% - 강조색1 44 2 2 2 2 7 4" xfId="3767" xr:uid="{00000000-0005-0000-0000-00009B070000}"/>
    <cellStyle name="20% - 강조색1 44 2 2 2 2 8" xfId="3768" xr:uid="{00000000-0005-0000-0000-00009C070000}"/>
    <cellStyle name="20% - 강조색1 44 2 2 2 2 8 2" xfId="3769" xr:uid="{00000000-0005-0000-0000-00009D070000}"/>
    <cellStyle name="20% - 강조색1 44 2 2 2 2 8 3" xfId="3770" xr:uid="{00000000-0005-0000-0000-00009E070000}"/>
    <cellStyle name="20% - 강조색1 44 2 2 2 2 8 4" xfId="3771" xr:uid="{00000000-0005-0000-0000-00009F070000}"/>
    <cellStyle name="20% - 강조색1 44 2 2 2 2 9" xfId="3772" xr:uid="{00000000-0005-0000-0000-0000A0070000}"/>
    <cellStyle name="20% - 강조색1 44 2 2 2 2 9 2" xfId="3773" xr:uid="{00000000-0005-0000-0000-0000A1070000}"/>
    <cellStyle name="20% - 강조색1 44 2 2 2 2 9 3" xfId="3774" xr:uid="{00000000-0005-0000-0000-0000A2070000}"/>
    <cellStyle name="20% - 강조색1 44 2 2 2 2 9 4" xfId="3775" xr:uid="{00000000-0005-0000-0000-0000A3070000}"/>
    <cellStyle name="20% - 강조색1 44 2 2 2 20" xfId="3776" xr:uid="{00000000-0005-0000-0000-0000A4070000}"/>
    <cellStyle name="20% - 강조색1 44 2 2 2 21" xfId="3777" xr:uid="{00000000-0005-0000-0000-0000A5070000}"/>
    <cellStyle name="20% - 강조색1 44 2 2 2 22" xfId="3778" xr:uid="{00000000-0005-0000-0000-0000A6070000}"/>
    <cellStyle name="20% - 강조색1 44 2 2 2 23" xfId="3779" xr:uid="{00000000-0005-0000-0000-0000A7070000}"/>
    <cellStyle name="20% - 강조색1 44 2 2 2 24" xfId="3780" xr:uid="{00000000-0005-0000-0000-0000A8070000}"/>
    <cellStyle name="20% - 강조색1 44 2 2 2 25" xfId="3781" xr:uid="{00000000-0005-0000-0000-0000A9070000}"/>
    <cellStyle name="20% - 강조색1 44 2 2 2 3" xfId="3782" xr:uid="{00000000-0005-0000-0000-0000AA070000}"/>
    <cellStyle name="20% - 강조색1 44 2 2 2 3 10" xfId="3783" xr:uid="{00000000-0005-0000-0000-0000AB070000}"/>
    <cellStyle name="20% - 강조색1 44 2 2 2 3 11" xfId="3784" xr:uid="{00000000-0005-0000-0000-0000AC070000}"/>
    <cellStyle name="20% - 강조색1 44 2 2 2 3 12" xfId="3785" xr:uid="{00000000-0005-0000-0000-0000AD070000}"/>
    <cellStyle name="20% - 강조색1 44 2 2 2 3 2" xfId="3786" xr:uid="{00000000-0005-0000-0000-0000AE070000}"/>
    <cellStyle name="20% - 강조색1 44 2 2 2 3 2 2" xfId="3787" xr:uid="{00000000-0005-0000-0000-0000AF070000}"/>
    <cellStyle name="20% - 강조색1 44 2 2 2 3 2 3" xfId="3788" xr:uid="{00000000-0005-0000-0000-0000B0070000}"/>
    <cellStyle name="20% - 강조색1 44 2 2 2 3 2 4" xfId="3789" xr:uid="{00000000-0005-0000-0000-0000B1070000}"/>
    <cellStyle name="20% - 강조색1 44 2 2 2 3 3" xfId="3790" xr:uid="{00000000-0005-0000-0000-0000B2070000}"/>
    <cellStyle name="20% - 강조색1 44 2 2 2 3 3 2" xfId="3791" xr:uid="{00000000-0005-0000-0000-0000B3070000}"/>
    <cellStyle name="20% - 강조색1 44 2 2 2 3 3 3" xfId="3792" xr:uid="{00000000-0005-0000-0000-0000B4070000}"/>
    <cellStyle name="20% - 강조색1 44 2 2 2 3 3 4" xfId="3793" xr:uid="{00000000-0005-0000-0000-0000B5070000}"/>
    <cellStyle name="20% - 강조색1 44 2 2 2 3 4" xfId="3794" xr:uid="{00000000-0005-0000-0000-0000B6070000}"/>
    <cellStyle name="20% - 강조색1 44 2 2 2 3 4 2" xfId="3795" xr:uid="{00000000-0005-0000-0000-0000B7070000}"/>
    <cellStyle name="20% - 강조색1 44 2 2 2 3 4 3" xfId="3796" xr:uid="{00000000-0005-0000-0000-0000B8070000}"/>
    <cellStyle name="20% - 강조색1 44 2 2 2 3 4 4" xfId="3797" xr:uid="{00000000-0005-0000-0000-0000B9070000}"/>
    <cellStyle name="20% - 강조색1 44 2 2 2 3 5" xfId="3798" xr:uid="{00000000-0005-0000-0000-0000BA070000}"/>
    <cellStyle name="20% - 강조색1 44 2 2 2 3 5 2" xfId="3799" xr:uid="{00000000-0005-0000-0000-0000BB070000}"/>
    <cellStyle name="20% - 강조색1 44 2 2 2 3 5 3" xfId="3800" xr:uid="{00000000-0005-0000-0000-0000BC070000}"/>
    <cellStyle name="20% - 강조색1 44 2 2 2 3 5 4" xfId="3801" xr:uid="{00000000-0005-0000-0000-0000BD070000}"/>
    <cellStyle name="20% - 강조색1 44 2 2 2 3 6" xfId="3802" xr:uid="{00000000-0005-0000-0000-0000BE070000}"/>
    <cellStyle name="20% - 강조색1 44 2 2 2 3 6 2" xfId="3803" xr:uid="{00000000-0005-0000-0000-0000BF070000}"/>
    <cellStyle name="20% - 강조색1 44 2 2 2 3 6 3" xfId="3804" xr:uid="{00000000-0005-0000-0000-0000C0070000}"/>
    <cellStyle name="20% - 강조색1 44 2 2 2 3 6 4" xfId="3805" xr:uid="{00000000-0005-0000-0000-0000C1070000}"/>
    <cellStyle name="20% - 강조색1 44 2 2 2 3 7" xfId="3806" xr:uid="{00000000-0005-0000-0000-0000C2070000}"/>
    <cellStyle name="20% - 강조색1 44 2 2 2 3 7 2" xfId="3807" xr:uid="{00000000-0005-0000-0000-0000C3070000}"/>
    <cellStyle name="20% - 강조색1 44 2 2 2 3 7 3" xfId="3808" xr:uid="{00000000-0005-0000-0000-0000C4070000}"/>
    <cellStyle name="20% - 강조색1 44 2 2 2 3 7 4" xfId="3809" xr:uid="{00000000-0005-0000-0000-0000C5070000}"/>
    <cellStyle name="20% - 강조색1 44 2 2 2 3 8" xfId="3810" xr:uid="{00000000-0005-0000-0000-0000C6070000}"/>
    <cellStyle name="20% - 강조색1 44 2 2 2 3 8 2" xfId="3811" xr:uid="{00000000-0005-0000-0000-0000C7070000}"/>
    <cellStyle name="20% - 강조색1 44 2 2 2 3 8 3" xfId="3812" xr:uid="{00000000-0005-0000-0000-0000C8070000}"/>
    <cellStyle name="20% - 강조색1 44 2 2 2 3 8 4" xfId="3813" xr:uid="{00000000-0005-0000-0000-0000C9070000}"/>
    <cellStyle name="20% - 강조색1 44 2 2 2 3 9" xfId="3814" xr:uid="{00000000-0005-0000-0000-0000CA070000}"/>
    <cellStyle name="20% - 강조색1 44 2 2 2 3 9 2" xfId="3815" xr:uid="{00000000-0005-0000-0000-0000CB070000}"/>
    <cellStyle name="20% - 강조색1 44 2 2 2 3 9 3" xfId="3816" xr:uid="{00000000-0005-0000-0000-0000CC070000}"/>
    <cellStyle name="20% - 강조색1 44 2 2 2 3 9 4" xfId="3817" xr:uid="{00000000-0005-0000-0000-0000CD070000}"/>
    <cellStyle name="20% - 강조색1 44 2 2 2 4" xfId="3818" xr:uid="{00000000-0005-0000-0000-0000CE070000}"/>
    <cellStyle name="20% - 강조색1 44 2 2 2 4 10" xfId="3819" xr:uid="{00000000-0005-0000-0000-0000CF070000}"/>
    <cellStyle name="20% - 강조색1 44 2 2 2 4 11" xfId="3820" xr:uid="{00000000-0005-0000-0000-0000D0070000}"/>
    <cellStyle name="20% - 강조색1 44 2 2 2 4 12" xfId="3821" xr:uid="{00000000-0005-0000-0000-0000D1070000}"/>
    <cellStyle name="20% - 강조색1 44 2 2 2 4 2" xfId="3822" xr:uid="{00000000-0005-0000-0000-0000D2070000}"/>
    <cellStyle name="20% - 강조색1 44 2 2 2 4 2 2" xfId="3823" xr:uid="{00000000-0005-0000-0000-0000D3070000}"/>
    <cellStyle name="20% - 강조색1 44 2 2 2 4 2 3" xfId="3824" xr:uid="{00000000-0005-0000-0000-0000D4070000}"/>
    <cellStyle name="20% - 강조색1 44 2 2 2 4 2 4" xfId="3825" xr:uid="{00000000-0005-0000-0000-0000D5070000}"/>
    <cellStyle name="20% - 강조색1 44 2 2 2 4 3" xfId="3826" xr:uid="{00000000-0005-0000-0000-0000D6070000}"/>
    <cellStyle name="20% - 강조색1 44 2 2 2 4 3 2" xfId="3827" xr:uid="{00000000-0005-0000-0000-0000D7070000}"/>
    <cellStyle name="20% - 강조색1 44 2 2 2 4 3 3" xfId="3828" xr:uid="{00000000-0005-0000-0000-0000D8070000}"/>
    <cellStyle name="20% - 강조색1 44 2 2 2 4 3 4" xfId="3829" xr:uid="{00000000-0005-0000-0000-0000D9070000}"/>
    <cellStyle name="20% - 강조색1 44 2 2 2 4 4" xfId="3830" xr:uid="{00000000-0005-0000-0000-0000DA070000}"/>
    <cellStyle name="20% - 강조색1 44 2 2 2 4 4 2" xfId="3831" xr:uid="{00000000-0005-0000-0000-0000DB070000}"/>
    <cellStyle name="20% - 강조색1 44 2 2 2 4 4 3" xfId="3832" xr:uid="{00000000-0005-0000-0000-0000DC070000}"/>
    <cellStyle name="20% - 강조색1 44 2 2 2 4 4 4" xfId="3833" xr:uid="{00000000-0005-0000-0000-0000DD070000}"/>
    <cellStyle name="20% - 강조색1 44 2 2 2 4 5" xfId="3834" xr:uid="{00000000-0005-0000-0000-0000DE070000}"/>
    <cellStyle name="20% - 강조색1 44 2 2 2 4 5 2" xfId="3835" xr:uid="{00000000-0005-0000-0000-0000DF070000}"/>
    <cellStyle name="20% - 강조색1 44 2 2 2 4 5 3" xfId="3836" xr:uid="{00000000-0005-0000-0000-0000E0070000}"/>
    <cellStyle name="20% - 강조색1 44 2 2 2 4 5 4" xfId="3837" xr:uid="{00000000-0005-0000-0000-0000E1070000}"/>
    <cellStyle name="20% - 강조색1 44 2 2 2 4 6" xfId="3838" xr:uid="{00000000-0005-0000-0000-0000E2070000}"/>
    <cellStyle name="20% - 강조색1 44 2 2 2 4 6 2" xfId="3839" xr:uid="{00000000-0005-0000-0000-0000E3070000}"/>
    <cellStyle name="20% - 강조색1 44 2 2 2 4 6 3" xfId="3840" xr:uid="{00000000-0005-0000-0000-0000E4070000}"/>
    <cellStyle name="20% - 강조색1 44 2 2 2 4 6 4" xfId="3841" xr:uid="{00000000-0005-0000-0000-0000E5070000}"/>
    <cellStyle name="20% - 강조색1 44 2 2 2 4 7" xfId="3842" xr:uid="{00000000-0005-0000-0000-0000E6070000}"/>
    <cellStyle name="20% - 강조색1 44 2 2 2 4 7 2" xfId="3843" xr:uid="{00000000-0005-0000-0000-0000E7070000}"/>
    <cellStyle name="20% - 강조색1 44 2 2 2 4 7 3" xfId="3844" xr:uid="{00000000-0005-0000-0000-0000E8070000}"/>
    <cellStyle name="20% - 강조색1 44 2 2 2 4 7 4" xfId="3845" xr:uid="{00000000-0005-0000-0000-0000E9070000}"/>
    <cellStyle name="20% - 강조색1 44 2 2 2 4 8" xfId="3846" xr:uid="{00000000-0005-0000-0000-0000EA070000}"/>
    <cellStyle name="20% - 강조색1 44 2 2 2 4 8 2" xfId="3847" xr:uid="{00000000-0005-0000-0000-0000EB070000}"/>
    <cellStyle name="20% - 강조색1 44 2 2 2 4 8 3" xfId="3848" xr:uid="{00000000-0005-0000-0000-0000EC070000}"/>
    <cellStyle name="20% - 강조색1 44 2 2 2 4 8 4" xfId="3849" xr:uid="{00000000-0005-0000-0000-0000ED070000}"/>
    <cellStyle name="20% - 강조색1 44 2 2 2 4 9" xfId="3850" xr:uid="{00000000-0005-0000-0000-0000EE070000}"/>
    <cellStyle name="20% - 강조색1 44 2 2 2 4 9 2" xfId="3851" xr:uid="{00000000-0005-0000-0000-0000EF070000}"/>
    <cellStyle name="20% - 강조색1 44 2 2 2 4 9 3" xfId="3852" xr:uid="{00000000-0005-0000-0000-0000F0070000}"/>
    <cellStyle name="20% - 강조색1 44 2 2 2 4 9 4" xfId="3853" xr:uid="{00000000-0005-0000-0000-0000F1070000}"/>
    <cellStyle name="20% - 강조색1 44 2 2 2 5" xfId="3854" xr:uid="{00000000-0005-0000-0000-0000F2070000}"/>
    <cellStyle name="20% - 강조색1 44 2 2 2 5 2" xfId="3855" xr:uid="{00000000-0005-0000-0000-0000F3070000}"/>
    <cellStyle name="20% - 강조색1 44 2 2 2 5 3" xfId="3856" xr:uid="{00000000-0005-0000-0000-0000F4070000}"/>
    <cellStyle name="20% - 강조색1 44 2 2 2 5 4" xfId="3857" xr:uid="{00000000-0005-0000-0000-0000F5070000}"/>
    <cellStyle name="20% - 강조색1 44 2 2 2 6" xfId="3858" xr:uid="{00000000-0005-0000-0000-0000F6070000}"/>
    <cellStyle name="20% - 강조색1 44 2 2 2 6 2" xfId="3859" xr:uid="{00000000-0005-0000-0000-0000F7070000}"/>
    <cellStyle name="20% - 강조색1 44 2 2 2 6 3" xfId="3860" xr:uid="{00000000-0005-0000-0000-0000F8070000}"/>
    <cellStyle name="20% - 강조색1 44 2 2 2 6 4" xfId="3861" xr:uid="{00000000-0005-0000-0000-0000F9070000}"/>
    <cellStyle name="20% - 강조색1 44 2 2 2 7" xfId="3862" xr:uid="{00000000-0005-0000-0000-0000FA070000}"/>
    <cellStyle name="20% - 강조색1 44 2 2 2 7 2" xfId="3863" xr:uid="{00000000-0005-0000-0000-0000FB070000}"/>
    <cellStyle name="20% - 강조색1 44 2 2 2 7 3" xfId="3864" xr:uid="{00000000-0005-0000-0000-0000FC070000}"/>
    <cellStyle name="20% - 강조색1 44 2 2 2 7 4" xfId="3865" xr:uid="{00000000-0005-0000-0000-0000FD070000}"/>
    <cellStyle name="20% - 강조색1 44 2 2 2 8" xfId="3866" xr:uid="{00000000-0005-0000-0000-0000FE070000}"/>
    <cellStyle name="20% - 강조색1 44 2 2 2 8 2" xfId="3867" xr:uid="{00000000-0005-0000-0000-0000FF070000}"/>
    <cellStyle name="20% - 강조색1 44 2 2 2 8 3" xfId="3868" xr:uid="{00000000-0005-0000-0000-000000080000}"/>
    <cellStyle name="20% - 강조색1 44 2 2 2 8 4" xfId="3869" xr:uid="{00000000-0005-0000-0000-000001080000}"/>
    <cellStyle name="20% - 강조색1 44 2 2 2 9" xfId="3870" xr:uid="{00000000-0005-0000-0000-000002080000}"/>
    <cellStyle name="20% - 강조색1 44 2 2 2 9 2" xfId="3871" xr:uid="{00000000-0005-0000-0000-000003080000}"/>
    <cellStyle name="20% - 강조색1 44 2 2 2 9 3" xfId="3872" xr:uid="{00000000-0005-0000-0000-000004080000}"/>
    <cellStyle name="20% - 강조색1 44 2 2 2 9 4" xfId="3873" xr:uid="{00000000-0005-0000-0000-000005080000}"/>
    <cellStyle name="20% - 강조색1 44 2 2 20" xfId="3874" xr:uid="{00000000-0005-0000-0000-000006080000}"/>
    <cellStyle name="20% - 강조색1 44 2 2 21" xfId="3875" xr:uid="{00000000-0005-0000-0000-000007080000}"/>
    <cellStyle name="20% - 강조색1 44 2 2 22" xfId="3876" xr:uid="{00000000-0005-0000-0000-000008080000}"/>
    <cellStyle name="20% - 강조색1 44 2 2 23" xfId="3877" xr:uid="{00000000-0005-0000-0000-000009080000}"/>
    <cellStyle name="20% - 강조색1 44 2 2 24" xfId="3878" xr:uid="{00000000-0005-0000-0000-00000A080000}"/>
    <cellStyle name="20% - 강조색1 44 2 2 25" xfId="3879" xr:uid="{00000000-0005-0000-0000-00000B080000}"/>
    <cellStyle name="20% - 강조색1 44 2 2 26" xfId="3880" xr:uid="{00000000-0005-0000-0000-00000C080000}"/>
    <cellStyle name="20% - 강조색1 44 2 2 3" xfId="3881" xr:uid="{00000000-0005-0000-0000-00000D080000}"/>
    <cellStyle name="20% - 강조색1 44 2 2 3 10" xfId="3882" xr:uid="{00000000-0005-0000-0000-00000E080000}"/>
    <cellStyle name="20% - 강조색1 44 2 2 3 11" xfId="3883" xr:uid="{00000000-0005-0000-0000-00000F080000}"/>
    <cellStyle name="20% - 강조색1 44 2 2 3 12" xfId="3884" xr:uid="{00000000-0005-0000-0000-000010080000}"/>
    <cellStyle name="20% - 강조색1 44 2 2 3 2" xfId="3885" xr:uid="{00000000-0005-0000-0000-000011080000}"/>
    <cellStyle name="20% - 강조색1 44 2 2 3 2 2" xfId="3886" xr:uid="{00000000-0005-0000-0000-000012080000}"/>
    <cellStyle name="20% - 강조색1 44 2 2 3 2 3" xfId="3887" xr:uid="{00000000-0005-0000-0000-000013080000}"/>
    <cellStyle name="20% - 강조색1 44 2 2 3 2 4" xfId="3888" xr:uid="{00000000-0005-0000-0000-000014080000}"/>
    <cellStyle name="20% - 강조색1 44 2 2 3 3" xfId="3889" xr:uid="{00000000-0005-0000-0000-000015080000}"/>
    <cellStyle name="20% - 강조색1 44 2 2 3 3 2" xfId="3890" xr:uid="{00000000-0005-0000-0000-000016080000}"/>
    <cellStyle name="20% - 강조색1 44 2 2 3 3 3" xfId="3891" xr:uid="{00000000-0005-0000-0000-000017080000}"/>
    <cellStyle name="20% - 강조색1 44 2 2 3 3 4" xfId="3892" xr:uid="{00000000-0005-0000-0000-000018080000}"/>
    <cellStyle name="20% - 강조색1 44 2 2 3 4" xfId="3893" xr:uid="{00000000-0005-0000-0000-000019080000}"/>
    <cellStyle name="20% - 강조색1 44 2 2 3 4 2" xfId="3894" xr:uid="{00000000-0005-0000-0000-00001A080000}"/>
    <cellStyle name="20% - 강조색1 44 2 2 3 4 3" xfId="3895" xr:uid="{00000000-0005-0000-0000-00001B080000}"/>
    <cellStyle name="20% - 강조색1 44 2 2 3 4 4" xfId="3896" xr:uid="{00000000-0005-0000-0000-00001C080000}"/>
    <cellStyle name="20% - 강조색1 44 2 2 3 5" xfId="3897" xr:uid="{00000000-0005-0000-0000-00001D080000}"/>
    <cellStyle name="20% - 강조색1 44 2 2 3 5 2" xfId="3898" xr:uid="{00000000-0005-0000-0000-00001E080000}"/>
    <cellStyle name="20% - 강조색1 44 2 2 3 5 3" xfId="3899" xr:uid="{00000000-0005-0000-0000-00001F080000}"/>
    <cellStyle name="20% - 강조색1 44 2 2 3 5 4" xfId="3900" xr:uid="{00000000-0005-0000-0000-000020080000}"/>
    <cellStyle name="20% - 강조색1 44 2 2 3 6" xfId="3901" xr:uid="{00000000-0005-0000-0000-000021080000}"/>
    <cellStyle name="20% - 강조색1 44 2 2 3 6 2" xfId="3902" xr:uid="{00000000-0005-0000-0000-000022080000}"/>
    <cellStyle name="20% - 강조색1 44 2 2 3 6 3" xfId="3903" xr:uid="{00000000-0005-0000-0000-000023080000}"/>
    <cellStyle name="20% - 강조색1 44 2 2 3 6 4" xfId="3904" xr:uid="{00000000-0005-0000-0000-000024080000}"/>
    <cellStyle name="20% - 강조색1 44 2 2 3 7" xfId="3905" xr:uid="{00000000-0005-0000-0000-000025080000}"/>
    <cellStyle name="20% - 강조색1 44 2 2 3 7 2" xfId="3906" xr:uid="{00000000-0005-0000-0000-000026080000}"/>
    <cellStyle name="20% - 강조색1 44 2 2 3 7 3" xfId="3907" xr:uid="{00000000-0005-0000-0000-000027080000}"/>
    <cellStyle name="20% - 강조색1 44 2 2 3 7 4" xfId="3908" xr:uid="{00000000-0005-0000-0000-000028080000}"/>
    <cellStyle name="20% - 강조색1 44 2 2 3 8" xfId="3909" xr:uid="{00000000-0005-0000-0000-000029080000}"/>
    <cellStyle name="20% - 강조색1 44 2 2 3 8 2" xfId="3910" xr:uid="{00000000-0005-0000-0000-00002A080000}"/>
    <cellStyle name="20% - 강조색1 44 2 2 3 8 3" xfId="3911" xr:uid="{00000000-0005-0000-0000-00002B080000}"/>
    <cellStyle name="20% - 강조색1 44 2 2 3 8 4" xfId="3912" xr:uid="{00000000-0005-0000-0000-00002C080000}"/>
    <cellStyle name="20% - 강조색1 44 2 2 3 9" xfId="3913" xr:uid="{00000000-0005-0000-0000-00002D080000}"/>
    <cellStyle name="20% - 강조색1 44 2 2 3 9 2" xfId="3914" xr:uid="{00000000-0005-0000-0000-00002E080000}"/>
    <cellStyle name="20% - 강조색1 44 2 2 3 9 3" xfId="3915" xr:uid="{00000000-0005-0000-0000-00002F080000}"/>
    <cellStyle name="20% - 강조색1 44 2 2 3 9 4" xfId="3916" xr:uid="{00000000-0005-0000-0000-000030080000}"/>
    <cellStyle name="20% - 강조색1 44 2 2 4" xfId="3917" xr:uid="{00000000-0005-0000-0000-000031080000}"/>
    <cellStyle name="20% - 강조색1 44 2 2 4 10" xfId="3918" xr:uid="{00000000-0005-0000-0000-000032080000}"/>
    <cellStyle name="20% - 강조색1 44 2 2 4 11" xfId="3919" xr:uid="{00000000-0005-0000-0000-000033080000}"/>
    <cellStyle name="20% - 강조색1 44 2 2 4 12" xfId="3920" xr:uid="{00000000-0005-0000-0000-000034080000}"/>
    <cellStyle name="20% - 강조색1 44 2 2 4 2" xfId="3921" xr:uid="{00000000-0005-0000-0000-000035080000}"/>
    <cellStyle name="20% - 강조색1 44 2 2 4 2 2" xfId="3922" xr:uid="{00000000-0005-0000-0000-000036080000}"/>
    <cellStyle name="20% - 강조색1 44 2 2 4 2 3" xfId="3923" xr:uid="{00000000-0005-0000-0000-000037080000}"/>
    <cellStyle name="20% - 강조색1 44 2 2 4 2 4" xfId="3924" xr:uid="{00000000-0005-0000-0000-000038080000}"/>
    <cellStyle name="20% - 강조색1 44 2 2 4 3" xfId="3925" xr:uid="{00000000-0005-0000-0000-000039080000}"/>
    <cellStyle name="20% - 강조색1 44 2 2 4 3 2" xfId="3926" xr:uid="{00000000-0005-0000-0000-00003A080000}"/>
    <cellStyle name="20% - 강조색1 44 2 2 4 3 3" xfId="3927" xr:uid="{00000000-0005-0000-0000-00003B080000}"/>
    <cellStyle name="20% - 강조색1 44 2 2 4 3 4" xfId="3928" xr:uid="{00000000-0005-0000-0000-00003C080000}"/>
    <cellStyle name="20% - 강조색1 44 2 2 4 4" xfId="3929" xr:uid="{00000000-0005-0000-0000-00003D080000}"/>
    <cellStyle name="20% - 강조색1 44 2 2 4 4 2" xfId="3930" xr:uid="{00000000-0005-0000-0000-00003E080000}"/>
    <cellStyle name="20% - 강조색1 44 2 2 4 4 3" xfId="3931" xr:uid="{00000000-0005-0000-0000-00003F080000}"/>
    <cellStyle name="20% - 강조색1 44 2 2 4 4 4" xfId="3932" xr:uid="{00000000-0005-0000-0000-000040080000}"/>
    <cellStyle name="20% - 강조색1 44 2 2 4 5" xfId="3933" xr:uid="{00000000-0005-0000-0000-000041080000}"/>
    <cellStyle name="20% - 강조색1 44 2 2 4 5 2" xfId="3934" xr:uid="{00000000-0005-0000-0000-000042080000}"/>
    <cellStyle name="20% - 강조색1 44 2 2 4 5 3" xfId="3935" xr:uid="{00000000-0005-0000-0000-000043080000}"/>
    <cellStyle name="20% - 강조색1 44 2 2 4 5 4" xfId="3936" xr:uid="{00000000-0005-0000-0000-000044080000}"/>
    <cellStyle name="20% - 강조색1 44 2 2 4 6" xfId="3937" xr:uid="{00000000-0005-0000-0000-000045080000}"/>
    <cellStyle name="20% - 강조색1 44 2 2 4 6 2" xfId="3938" xr:uid="{00000000-0005-0000-0000-000046080000}"/>
    <cellStyle name="20% - 강조색1 44 2 2 4 6 3" xfId="3939" xr:uid="{00000000-0005-0000-0000-000047080000}"/>
    <cellStyle name="20% - 강조색1 44 2 2 4 6 4" xfId="3940" xr:uid="{00000000-0005-0000-0000-000048080000}"/>
    <cellStyle name="20% - 강조색1 44 2 2 4 7" xfId="3941" xr:uid="{00000000-0005-0000-0000-000049080000}"/>
    <cellStyle name="20% - 강조색1 44 2 2 4 7 2" xfId="3942" xr:uid="{00000000-0005-0000-0000-00004A080000}"/>
    <cellStyle name="20% - 강조색1 44 2 2 4 7 3" xfId="3943" xr:uid="{00000000-0005-0000-0000-00004B080000}"/>
    <cellStyle name="20% - 강조색1 44 2 2 4 7 4" xfId="3944" xr:uid="{00000000-0005-0000-0000-00004C080000}"/>
    <cellStyle name="20% - 강조색1 44 2 2 4 8" xfId="3945" xr:uid="{00000000-0005-0000-0000-00004D080000}"/>
    <cellStyle name="20% - 강조색1 44 2 2 4 8 2" xfId="3946" xr:uid="{00000000-0005-0000-0000-00004E080000}"/>
    <cellStyle name="20% - 강조색1 44 2 2 4 8 3" xfId="3947" xr:uid="{00000000-0005-0000-0000-00004F080000}"/>
    <cellStyle name="20% - 강조색1 44 2 2 4 8 4" xfId="3948" xr:uid="{00000000-0005-0000-0000-000050080000}"/>
    <cellStyle name="20% - 강조색1 44 2 2 4 9" xfId="3949" xr:uid="{00000000-0005-0000-0000-000051080000}"/>
    <cellStyle name="20% - 강조색1 44 2 2 4 9 2" xfId="3950" xr:uid="{00000000-0005-0000-0000-000052080000}"/>
    <cellStyle name="20% - 강조색1 44 2 2 4 9 3" xfId="3951" xr:uid="{00000000-0005-0000-0000-000053080000}"/>
    <cellStyle name="20% - 강조색1 44 2 2 4 9 4" xfId="3952" xr:uid="{00000000-0005-0000-0000-000054080000}"/>
    <cellStyle name="20% - 강조색1 44 2 2 5" xfId="3953" xr:uid="{00000000-0005-0000-0000-000055080000}"/>
    <cellStyle name="20% - 강조색1 44 2 2 5 10" xfId="3954" xr:uid="{00000000-0005-0000-0000-000056080000}"/>
    <cellStyle name="20% - 강조색1 44 2 2 5 11" xfId="3955" xr:uid="{00000000-0005-0000-0000-000057080000}"/>
    <cellStyle name="20% - 강조색1 44 2 2 5 12" xfId="3956" xr:uid="{00000000-0005-0000-0000-000058080000}"/>
    <cellStyle name="20% - 강조색1 44 2 2 5 2" xfId="3957" xr:uid="{00000000-0005-0000-0000-000059080000}"/>
    <cellStyle name="20% - 강조색1 44 2 2 5 2 2" xfId="3958" xr:uid="{00000000-0005-0000-0000-00005A080000}"/>
    <cellStyle name="20% - 강조색1 44 2 2 5 2 3" xfId="3959" xr:uid="{00000000-0005-0000-0000-00005B080000}"/>
    <cellStyle name="20% - 강조색1 44 2 2 5 2 4" xfId="3960" xr:uid="{00000000-0005-0000-0000-00005C080000}"/>
    <cellStyle name="20% - 강조색1 44 2 2 5 3" xfId="3961" xr:uid="{00000000-0005-0000-0000-00005D080000}"/>
    <cellStyle name="20% - 강조색1 44 2 2 5 3 2" xfId="3962" xr:uid="{00000000-0005-0000-0000-00005E080000}"/>
    <cellStyle name="20% - 강조색1 44 2 2 5 3 3" xfId="3963" xr:uid="{00000000-0005-0000-0000-00005F080000}"/>
    <cellStyle name="20% - 강조색1 44 2 2 5 3 4" xfId="3964" xr:uid="{00000000-0005-0000-0000-000060080000}"/>
    <cellStyle name="20% - 강조색1 44 2 2 5 4" xfId="3965" xr:uid="{00000000-0005-0000-0000-000061080000}"/>
    <cellStyle name="20% - 강조색1 44 2 2 5 4 2" xfId="3966" xr:uid="{00000000-0005-0000-0000-000062080000}"/>
    <cellStyle name="20% - 강조색1 44 2 2 5 4 3" xfId="3967" xr:uid="{00000000-0005-0000-0000-000063080000}"/>
    <cellStyle name="20% - 강조색1 44 2 2 5 4 4" xfId="3968" xr:uid="{00000000-0005-0000-0000-000064080000}"/>
    <cellStyle name="20% - 강조색1 44 2 2 5 5" xfId="3969" xr:uid="{00000000-0005-0000-0000-000065080000}"/>
    <cellStyle name="20% - 강조색1 44 2 2 5 5 2" xfId="3970" xr:uid="{00000000-0005-0000-0000-000066080000}"/>
    <cellStyle name="20% - 강조색1 44 2 2 5 5 3" xfId="3971" xr:uid="{00000000-0005-0000-0000-000067080000}"/>
    <cellStyle name="20% - 강조색1 44 2 2 5 5 4" xfId="3972" xr:uid="{00000000-0005-0000-0000-000068080000}"/>
    <cellStyle name="20% - 강조색1 44 2 2 5 6" xfId="3973" xr:uid="{00000000-0005-0000-0000-000069080000}"/>
    <cellStyle name="20% - 강조색1 44 2 2 5 6 2" xfId="3974" xr:uid="{00000000-0005-0000-0000-00006A080000}"/>
    <cellStyle name="20% - 강조색1 44 2 2 5 6 3" xfId="3975" xr:uid="{00000000-0005-0000-0000-00006B080000}"/>
    <cellStyle name="20% - 강조색1 44 2 2 5 6 4" xfId="3976" xr:uid="{00000000-0005-0000-0000-00006C080000}"/>
    <cellStyle name="20% - 강조색1 44 2 2 5 7" xfId="3977" xr:uid="{00000000-0005-0000-0000-00006D080000}"/>
    <cellStyle name="20% - 강조색1 44 2 2 5 7 2" xfId="3978" xr:uid="{00000000-0005-0000-0000-00006E080000}"/>
    <cellStyle name="20% - 강조색1 44 2 2 5 7 3" xfId="3979" xr:uid="{00000000-0005-0000-0000-00006F080000}"/>
    <cellStyle name="20% - 강조색1 44 2 2 5 7 4" xfId="3980" xr:uid="{00000000-0005-0000-0000-000070080000}"/>
    <cellStyle name="20% - 강조색1 44 2 2 5 8" xfId="3981" xr:uid="{00000000-0005-0000-0000-000071080000}"/>
    <cellStyle name="20% - 강조색1 44 2 2 5 8 2" xfId="3982" xr:uid="{00000000-0005-0000-0000-000072080000}"/>
    <cellStyle name="20% - 강조색1 44 2 2 5 8 3" xfId="3983" xr:uid="{00000000-0005-0000-0000-000073080000}"/>
    <cellStyle name="20% - 강조색1 44 2 2 5 8 4" xfId="3984" xr:uid="{00000000-0005-0000-0000-000074080000}"/>
    <cellStyle name="20% - 강조색1 44 2 2 5 9" xfId="3985" xr:uid="{00000000-0005-0000-0000-000075080000}"/>
    <cellStyle name="20% - 강조색1 44 2 2 5 9 2" xfId="3986" xr:uid="{00000000-0005-0000-0000-000076080000}"/>
    <cellStyle name="20% - 강조색1 44 2 2 5 9 3" xfId="3987" xr:uid="{00000000-0005-0000-0000-000077080000}"/>
    <cellStyle name="20% - 강조색1 44 2 2 5 9 4" xfId="3988" xr:uid="{00000000-0005-0000-0000-000078080000}"/>
    <cellStyle name="20% - 강조색1 44 2 2 6" xfId="3989" xr:uid="{00000000-0005-0000-0000-000079080000}"/>
    <cellStyle name="20% - 강조색1 44 2 2 6 2" xfId="3990" xr:uid="{00000000-0005-0000-0000-00007A080000}"/>
    <cellStyle name="20% - 강조색1 44 2 2 6 3" xfId="3991" xr:uid="{00000000-0005-0000-0000-00007B080000}"/>
    <cellStyle name="20% - 강조색1 44 2 2 6 4" xfId="3992" xr:uid="{00000000-0005-0000-0000-00007C080000}"/>
    <cellStyle name="20% - 강조색1 44 2 2 7" xfId="3993" xr:uid="{00000000-0005-0000-0000-00007D080000}"/>
    <cellStyle name="20% - 강조색1 44 2 2 7 2" xfId="3994" xr:uid="{00000000-0005-0000-0000-00007E080000}"/>
    <cellStyle name="20% - 강조색1 44 2 2 7 3" xfId="3995" xr:uid="{00000000-0005-0000-0000-00007F080000}"/>
    <cellStyle name="20% - 강조색1 44 2 2 7 4" xfId="3996" xr:uid="{00000000-0005-0000-0000-000080080000}"/>
    <cellStyle name="20% - 강조색1 44 2 2 8" xfId="3997" xr:uid="{00000000-0005-0000-0000-000081080000}"/>
    <cellStyle name="20% - 강조색1 44 2 2 8 2" xfId="3998" xr:uid="{00000000-0005-0000-0000-000082080000}"/>
    <cellStyle name="20% - 강조색1 44 2 2 8 3" xfId="3999" xr:uid="{00000000-0005-0000-0000-000083080000}"/>
    <cellStyle name="20% - 강조색1 44 2 2 8 4" xfId="4000" xr:uid="{00000000-0005-0000-0000-000084080000}"/>
    <cellStyle name="20% - 강조색1 44 2 2 9" xfId="4001" xr:uid="{00000000-0005-0000-0000-000085080000}"/>
    <cellStyle name="20% - 강조색1 44 2 2 9 2" xfId="4002" xr:uid="{00000000-0005-0000-0000-000086080000}"/>
    <cellStyle name="20% - 강조색1 44 2 2 9 3" xfId="4003" xr:uid="{00000000-0005-0000-0000-000087080000}"/>
    <cellStyle name="20% - 강조색1 44 2 2 9 4" xfId="4004" xr:uid="{00000000-0005-0000-0000-000088080000}"/>
    <cellStyle name="20% - 강조색1 44 2 20" xfId="4005" xr:uid="{00000000-0005-0000-0000-000089080000}"/>
    <cellStyle name="20% - 강조색1 44 2 21" xfId="4006" xr:uid="{00000000-0005-0000-0000-00008A080000}"/>
    <cellStyle name="20% - 강조색1 44 2 22" xfId="4007" xr:uid="{00000000-0005-0000-0000-00008B080000}"/>
    <cellStyle name="20% - 강조색1 44 2 23" xfId="4008" xr:uid="{00000000-0005-0000-0000-00008C080000}"/>
    <cellStyle name="20% - 강조색1 44 2 24" xfId="4009" xr:uid="{00000000-0005-0000-0000-00008D080000}"/>
    <cellStyle name="20% - 강조색1 44 2 25" xfId="4010" xr:uid="{00000000-0005-0000-0000-00008E080000}"/>
    <cellStyle name="20% - 강조색1 44 2 26" xfId="4011" xr:uid="{00000000-0005-0000-0000-00008F080000}"/>
    <cellStyle name="20% - 강조색1 44 2 3" xfId="4012" xr:uid="{00000000-0005-0000-0000-000090080000}"/>
    <cellStyle name="20% - 강조색1 44 2 3 10" xfId="4013" xr:uid="{00000000-0005-0000-0000-000091080000}"/>
    <cellStyle name="20% - 강조색1 44 2 3 10 2" xfId="4014" xr:uid="{00000000-0005-0000-0000-000092080000}"/>
    <cellStyle name="20% - 강조색1 44 2 3 10 3" xfId="4015" xr:uid="{00000000-0005-0000-0000-000093080000}"/>
    <cellStyle name="20% - 강조색1 44 2 3 10 4" xfId="4016" xr:uid="{00000000-0005-0000-0000-000094080000}"/>
    <cellStyle name="20% - 강조색1 44 2 3 11" xfId="4017" xr:uid="{00000000-0005-0000-0000-000095080000}"/>
    <cellStyle name="20% - 강조색1 44 2 3 11 2" xfId="4018" xr:uid="{00000000-0005-0000-0000-000096080000}"/>
    <cellStyle name="20% - 강조색1 44 2 3 11 3" xfId="4019" xr:uid="{00000000-0005-0000-0000-000097080000}"/>
    <cellStyle name="20% - 강조색1 44 2 3 11 4" xfId="4020" xr:uid="{00000000-0005-0000-0000-000098080000}"/>
    <cellStyle name="20% - 강조색1 44 2 3 12" xfId="4021" xr:uid="{00000000-0005-0000-0000-000099080000}"/>
    <cellStyle name="20% - 강조색1 44 2 3 12 2" xfId="4022" xr:uid="{00000000-0005-0000-0000-00009A080000}"/>
    <cellStyle name="20% - 강조색1 44 2 3 12 3" xfId="4023" xr:uid="{00000000-0005-0000-0000-00009B080000}"/>
    <cellStyle name="20% - 강조색1 44 2 3 12 4" xfId="4024" xr:uid="{00000000-0005-0000-0000-00009C080000}"/>
    <cellStyle name="20% - 강조색1 44 2 3 13" xfId="4025" xr:uid="{00000000-0005-0000-0000-00009D080000}"/>
    <cellStyle name="20% - 강조색1 44 2 3 14" xfId="4026" xr:uid="{00000000-0005-0000-0000-00009E080000}"/>
    <cellStyle name="20% - 강조색1 44 2 3 15" xfId="4027" xr:uid="{00000000-0005-0000-0000-00009F080000}"/>
    <cellStyle name="20% - 강조색1 44 2 3 16" xfId="4028" xr:uid="{00000000-0005-0000-0000-0000A0080000}"/>
    <cellStyle name="20% - 강조색1 44 2 3 17" xfId="4029" xr:uid="{00000000-0005-0000-0000-0000A1080000}"/>
    <cellStyle name="20% - 강조색1 44 2 3 18" xfId="4030" xr:uid="{00000000-0005-0000-0000-0000A2080000}"/>
    <cellStyle name="20% - 강조색1 44 2 3 19" xfId="4031" xr:uid="{00000000-0005-0000-0000-0000A3080000}"/>
    <cellStyle name="20% - 강조색1 44 2 3 2" xfId="4032" xr:uid="{00000000-0005-0000-0000-0000A4080000}"/>
    <cellStyle name="20% - 강조색1 44 2 3 2 10" xfId="4033" xr:uid="{00000000-0005-0000-0000-0000A5080000}"/>
    <cellStyle name="20% - 강조색1 44 2 3 2 11" xfId="4034" xr:uid="{00000000-0005-0000-0000-0000A6080000}"/>
    <cellStyle name="20% - 강조색1 44 2 3 2 12" xfId="4035" xr:uid="{00000000-0005-0000-0000-0000A7080000}"/>
    <cellStyle name="20% - 강조색1 44 2 3 2 2" xfId="4036" xr:uid="{00000000-0005-0000-0000-0000A8080000}"/>
    <cellStyle name="20% - 강조색1 44 2 3 2 2 2" xfId="4037" xr:uid="{00000000-0005-0000-0000-0000A9080000}"/>
    <cellStyle name="20% - 강조색1 44 2 3 2 2 3" xfId="4038" xr:uid="{00000000-0005-0000-0000-0000AA080000}"/>
    <cellStyle name="20% - 강조색1 44 2 3 2 2 4" xfId="4039" xr:uid="{00000000-0005-0000-0000-0000AB080000}"/>
    <cellStyle name="20% - 강조색1 44 2 3 2 3" xfId="4040" xr:uid="{00000000-0005-0000-0000-0000AC080000}"/>
    <cellStyle name="20% - 강조색1 44 2 3 2 3 2" xfId="4041" xr:uid="{00000000-0005-0000-0000-0000AD080000}"/>
    <cellStyle name="20% - 강조색1 44 2 3 2 3 3" xfId="4042" xr:uid="{00000000-0005-0000-0000-0000AE080000}"/>
    <cellStyle name="20% - 강조색1 44 2 3 2 3 4" xfId="4043" xr:uid="{00000000-0005-0000-0000-0000AF080000}"/>
    <cellStyle name="20% - 강조색1 44 2 3 2 4" xfId="4044" xr:uid="{00000000-0005-0000-0000-0000B0080000}"/>
    <cellStyle name="20% - 강조색1 44 2 3 2 4 2" xfId="4045" xr:uid="{00000000-0005-0000-0000-0000B1080000}"/>
    <cellStyle name="20% - 강조색1 44 2 3 2 4 3" xfId="4046" xr:uid="{00000000-0005-0000-0000-0000B2080000}"/>
    <cellStyle name="20% - 강조색1 44 2 3 2 4 4" xfId="4047" xr:uid="{00000000-0005-0000-0000-0000B3080000}"/>
    <cellStyle name="20% - 강조색1 44 2 3 2 5" xfId="4048" xr:uid="{00000000-0005-0000-0000-0000B4080000}"/>
    <cellStyle name="20% - 강조색1 44 2 3 2 5 2" xfId="4049" xr:uid="{00000000-0005-0000-0000-0000B5080000}"/>
    <cellStyle name="20% - 강조색1 44 2 3 2 5 3" xfId="4050" xr:uid="{00000000-0005-0000-0000-0000B6080000}"/>
    <cellStyle name="20% - 강조색1 44 2 3 2 5 4" xfId="4051" xr:uid="{00000000-0005-0000-0000-0000B7080000}"/>
    <cellStyle name="20% - 강조색1 44 2 3 2 6" xfId="4052" xr:uid="{00000000-0005-0000-0000-0000B8080000}"/>
    <cellStyle name="20% - 강조색1 44 2 3 2 6 2" xfId="4053" xr:uid="{00000000-0005-0000-0000-0000B9080000}"/>
    <cellStyle name="20% - 강조색1 44 2 3 2 6 3" xfId="4054" xr:uid="{00000000-0005-0000-0000-0000BA080000}"/>
    <cellStyle name="20% - 강조색1 44 2 3 2 6 4" xfId="4055" xr:uid="{00000000-0005-0000-0000-0000BB080000}"/>
    <cellStyle name="20% - 강조색1 44 2 3 2 7" xfId="4056" xr:uid="{00000000-0005-0000-0000-0000BC080000}"/>
    <cellStyle name="20% - 강조색1 44 2 3 2 7 2" xfId="4057" xr:uid="{00000000-0005-0000-0000-0000BD080000}"/>
    <cellStyle name="20% - 강조색1 44 2 3 2 7 3" xfId="4058" xr:uid="{00000000-0005-0000-0000-0000BE080000}"/>
    <cellStyle name="20% - 강조색1 44 2 3 2 7 4" xfId="4059" xr:uid="{00000000-0005-0000-0000-0000BF080000}"/>
    <cellStyle name="20% - 강조색1 44 2 3 2 8" xfId="4060" xr:uid="{00000000-0005-0000-0000-0000C0080000}"/>
    <cellStyle name="20% - 강조색1 44 2 3 2 8 2" xfId="4061" xr:uid="{00000000-0005-0000-0000-0000C1080000}"/>
    <cellStyle name="20% - 강조색1 44 2 3 2 8 3" xfId="4062" xr:uid="{00000000-0005-0000-0000-0000C2080000}"/>
    <cellStyle name="20% - 강조색1 44 2 3 2 8 4" xfId="4063" xr:uid="{00000000-0005-0000-0000-0000C3080000}"/>
    <cellStyle name="20% - 강조색1 44 2 3 2 9" xfId="4064" xr:uid="{00000000-0005-0000-0000-0000C4080000}"/>
    <cellStyle name="20% - 강조색1 44 2 3 2 9 2" xfId="4065" xr:uid="{00000000-0005-0000-0000-0000C5080000}"/>
    <cellStyle name="20% - 강조색1 44 2 3 2 9 3" xfId="4066" xr:uid="{00000000-0005-0000-0000-0000C6080000}"/>
    <cellStyle name="20% - 강조색1 44 2 3 2 9 4" xfId="4067" xr:uid="{00000000-0005-0000-0000-0000C7080000}"/>
    <cellStyle name="20% - 강조색1 44 2 3 20" xfId="4068" xr:uid="{00000000-0005-0000-0000-0000C8080000}"/>
    <cellStyle name="20% - 강조색1 44 2 3 21" xfId="4069" xr:uid="{00000000-0005-0000-0000-0000C9080000}"/>
    <cellStyle name="20% - 강조색1 44 2 3 22" xfId="4070" xr:uid="{00000000-0005-0000-0000-0000CA080000}"/>
    <cellStyle name="20% - 강조색1 44 2 3 23" xfId="4071" xr:uid="{00000000-0005-0000-0000-0000CB080000}"/>
    <cellStyle name="20% - 강조색1 44 2 3 24" xfId="4072" xr:uid="{00000000-0005-0000-0000-0000CC080000}"/>
    <cellStyle name="20% - 강조색1 44 2 3 25" xfId="4073" xr:uid="{00000000-0005-0000-0000-0000CD080000}"/>
    <cellStyle name="20% - 강조색1 44 2 3 3" xfId="4074" xr:uid="{00000000-0005-0000-0000-0000CE080000}"/>
    <cellStyle name="20% - 강조색1 44 2 3 3 10" xfId="4075" xr:uid="{00000000-0005-0000-0000-0000CF080000}"/>
    <cellStyle name="20% - 강조색1 44 2 3 3 11" xfId="4076" xr:uid="{00000000-0005-0000-0000-0000D0080000}"/>
    <cellStyle name="20% - 강조색1 44 2 3 3 12" xfId="4077" xr:uid="{00000000-0005-0000-0000-0000D1080000}"/>
    <cellStyle name="20% - 강조색1 44 2 3 3 2" xfId="4078" xr:uid="{00000000-0005-0000-0000-0000D2080000}"/>
    <cellStyle name="20% - 강조색1 44 2 3 3 2 2" xfId="4079" xr:uid="{00000000-0005-0000-0000-0000D3080000}"/>
    <cellStyle name="20% - 강조색1 44 2 3 3 2 3" xfId="4080" xr:uid="{00000000-0005-0000-0000-0000D4080000}"/>
    <cellStyle name="20% - 강조색1 44 2 3 3 2 4" xfId="4081" xr:uid="{00000000-0005-0000-0000-0000D5080000}"/>
    <cellStyle name="20% - 강조색1 44 2 3 3 3" xfId="4082" xr:uid="{00000000-0005-0000-0000-0000D6080000}"/>
    <cellStyle name="20% - 강조색1 44 2 3 3 3 2" xfId="4083" xr:uid="{00000000-0005-0000-0000-0000D7080000}"/>
    <cellStyle name="20% - 강조색1 44 2 3 3 3 3" xfId="4084" xr:uid="{00000000-0005-0000-0000-0000D8080000}"/>
    <cellStyle name="20% - 강조색1 44 2 3 3 3 4" xfId="4085" xr:uid="{00000000-0005-0000-0000-0000D9080000}"/>
    <cellStyle name="20% - 강조색1 44 2 3 3 4" xfId="4086" xr:uid="{00000000-0005-0000-0000-0000DA080000}"/>
    <cellStyle name="20% - 강조색1 44 2 3 3 4 2" xfId="4087" xr:uid="{00000000-0005-0000-0000-0000DB080000}"/>
    <cellStyle name="20% - 강조색1 44 2 3 3 4 3" xfId="4088" xr:uid="{00000000-0005-0000-0000-0000DC080000}"/>
    <cellStyle name="20% - 강조색1 44 2 3 3 4 4" xfId="4089" xr:uid="{00000000-0005-0000-0000-0000DD080000}"/>
    <cellStyle name="20% - 강조색1 44 2 3 3 5" xfId="4090" xr:uid="{00000000-0005-0000-0000-0000DE080000}"/>
    <cellStyle name="20% - 강조색1 44 2 3 3 5 2" xfId="4091" xr:uid="{00000000-0005-0000-0000-0000DF080000}"/>
    <cellStyle name="20% - 강조색1 44 2 3 3 5 3" xfId="4092" xr:uid="{00000000-0005-0000-0000-0000E0080000}"/>
    <cellStyle name="20% - 강조색1 44 2 3 3 5 4" xfId="4093" xr:uid="{00000000-0005-0000-0000-0000E1080000}"/>
    <cellStyle name="20% - 강조색1 44 2 3 3 6" xfId="4094" xr:uid="{00000000-0005-0000-0000-0000E2080000}"/>
    <cellStyle name="20% - 강조색1 44 2 3 3 6 2" xfId="4095" xr:uid="{00000000-0005-0000-0000-0000E3080000}"/>
    <cellStyle name="20% - 강조색1 44 2 3 3 6 3" xfId="4096" xr:uid="{00000000-0005-0000-0000-0000E4080000}"/>
    <cellStyle name="20% - 강조색1 44 2 3 3 6 4" xfId="4097" xr:uid="{00000000-0005-0000-0000-0000E5080000}"/>
    <cellStyle name="20% - 강조색1 44 2 3 3 7" xfId="4098" xr:uid="{00000000-0005-0000-0000-0000E6080000}"/>
    <cellStyle name="20% - 강조색1 44 2 3 3 7 2" xfId="4099" xr:uid="{00000000-0005-0000-0000-0000E7080000}"/>
    <cellStyle name="20% - 강조색1 44 2 3 3 7 3" xfId="4100" xr:uid="{00000000-0005-0000-0000-0000E8080000}"/>
    <cellStyle name="20% - 강조색1 44 2 3 3 7 4" xfId="4101" xr:uid="{00000000-0005-0000-0000-0000E9080000}"/>
    <cellStyle name="20% - 강조색1 44 2 3 3 8" xfId="4102" xr:uid="{00000000-0005-0000-0000-0000EA080000}"/>
    <cellStyle name="20% - 강조색1 44 2 3 3 8 2" xfId="4103" xr:uid="{00000000-0005-0000-0000-0000EB080000}"/>
    <cellStyle name="20% - 강조색1 44 2 3 3 8 3" xfId="4104" xr:uid="{00000000-0005-0000-0000-0000EC080000}"/>
    <cellStyle name="20% - 강조색1 44 2 3 3 8 4" xfId="4105" xr:uid="{00000000-0005-0000-0000-0000ED080000}"/>
    <cellStyle name="20% - 강조색1 44 2 3 3 9" xfId="4106" xr:uid="{00000000-0005-0000-0000-0000EE080000}"/>
    <cellStyle name="20% - 강조색1 44 2 3 3 9 2" xfId="4107" xr:uid="{00000000-0005-0000-0000-0000EF080000}"/>
    <cellStyle name="20% - 강조색1 44 2 3 3 9 3" xfId="4108" xr:uid="{00000000-0005-0000-0000-0000F0080000}"/>
    <cellStyle name="20% - 강조색1 44 2 3 3 9 4" xfId="4109" xr:uid="{00000000-0005-0000-0000-0000F1080000}"/>
    <cellStyle name="20% - 강조색1 44 2 3 4" xfId="4110" xr:uid="{00000000-0005-0000-0000-0000F2080000}"/>
    <cellStyle name="20% - 강조색1 44 2 3 4 10" xfId="4111" xr:uid="{00000000-0005-0000-0000-0000F3080000}"/>
    <cellStyle name="20% - 강조색1 44 2 3 4 11" xfId="4112" xr:uid="{00000000-0005-0000-0000-0000F4080000}"/>
    <cellStyle name="20% - 강조색1 44 2 3 4 12" xfId="4113" xr:uid="{00000000-0005-0000-0000-0000F5080000}"/>
    <cellStyle name="20% - 강조색1 44 2 3 4 2" xfId="4114" xr:uid="{00000000-0005-0000-0000-0000F6080000}"/>
    <cellStyle name="20% - 강조색1 44 2 3 4 2 2" xfId="4115" xr:uid="{00000000-0005-0000-0000-0000F7080000}"/>
    <cellStyle name="20% - 강조색1 44 2 3 4 2 3" xfId="4116" xr:uid="{00000000-0005-0000-0000-0000F8080000}"/>
    <cellStyle name="20% - 강조색1 44 2 3 4 2 4" xfId="4117" xr:uid="{00000000-0005-0000-0000-0000F9080000}"/>
    <cellStyle name="20% - 강조색1 44 2 3 4 3" xfId="4118" xr:uid="{00000000-0005-0000-0000-0000FA080000}"/>
    <cellStyle name="20% - 강조색1 44 2 3 4 3 2" xfId="4119" xr:uid="{00000000-0005-0000-0000-0000FB080000}"/>
    <cellStyle name="20% - 강조색1 44 2 3 4 3 3" xfId="4120" xr:uid="{00000000-0005-0000-0000-0000FC080000}"/>
    <cellStyle name="20% - 강조색1 44 2 3 4 3 4" xfId="4121" xr:uid="{00000000-0005-0000-0000-0000FD080000}"/>
    <cellStyle name="20% - 강조색1 44 2 3 4 4" xfId="4122" xr:uid="{00000000-0005-0000-0000-0000FE080000}"/>
    <cellStyle name="20% - 강조색1 44 2 3 4 4 2" xfId="4123" xr:uid="{00000000-0005-0000-0000-0000FF080000}"/>
    <cellStyle name="20% - 강조색1 44 2 3 4 4 3" xfId="4124" xr:uid="{00000000-0005-0000-0000-000000090000}"/>
    <cellStyle name="20% - 강조색1 44 2 3 4 4 4" xfId="4125" xr:uid="{00000000-0005-0000-0000-000001090000}"/>
    <cellStyle name="20% - 강조색1 44 2 3 4 5" xfId="4126" xr:uid="{00000000-0005-0000-0000-000002090000}"/>
    <cellStyle name="20% - 강조색1 44 2 3 4 5 2" xfId="4127" xr:uid="{00000000-0005-0000-0000-000003090000}"/>
    <cellStyle name="20% - 강조색1 44 2 3 4 5 3" xfId="4128" xr:uid="{00000000-0005-0000-0000-000004090000}"/>
    <cellStyle name="20% - 강조색1 44 2 3 4 5 4" xfId="4129" xr:uid="{00000000-0005-0000-0000-000005090000}"/>
    <cellStyle name="20% - 강조색1 44 2 3 4 6" xfId="4130" xr:uid="{00000000-0005-0000-0000-000006090000}"/>
    <cellStyle name="20% - 강조색1 44 2 3 4 6 2" xfId="4131" xr:uid="{00000000-0005-0000-0000-000007090000}"/>
    <cellStyle name="20% - 강조색1 44 2 3 4 6 3" xfId="4132" xr:uid="{00000000-0005-0000-0000-000008090000}"/>
    <cellStyle name="20% - 강조색1 44 2 3 4 6 4" xfId="4133" xr:uid="{00000000-0005-0000-0000-000009090000}"/>
    <cellStyle name="20% - 강조색1 44 2 3 4 7" xfId="4134" xr:uid="{00000000-0005-0000-0000-00000A090000}"/>
    <cellStyle name="20% - 강조색1 44 2 3 4 7 2" xfId="4135" xr:uid="{00000000-0005-0000-0000-00000B090000}"/>
    <cellStyle name="20% - 강조색1 44 2 3 4 7 3" xfId="4136" xr:uid="{00000000-0005-0000-0000-00000C090000}"/>
    <cellStyle name="20% - 강조색1 44 2 3 4 7 4" xfId="4137" xr:uid="{00000000-0005-0000-0000-00000D090000}"/>
    <cellStyle name="20% - 강조색1 44 2 3 4 8" xfId="4138" xr:uid="{00000000-0005-0000-0000-00000E090000}"/>
    <cellStyle name="20% - 강조색1 44 2 3 4 8 2" xfId="4139" xr:uid="{00000000-0005-0000-0000-00000F090000}"/>
    <cellStyle name="20% - 강조색1 44 2 3 4 8 3" xfId="4140" xr:uid="{00000000-0005-0000-0000-000010090000}"/>
    <cellStyle name="20% - 강조색1 44 2 3 4 8 4" xfId="4141" xr:uid="{00000000-0005-0000-0000-000011090000}"/>
    <cellStyle name="20% - 강조색1 44 2 3 4 9" xfId="4142" xr:uid="{00000000-0005-0000-0000-000012090000}"/>
    <cellStyle name="20% - 강조색1 44 2 3 4 9 2" xfId="4143" xr:uid="{00000000-0005-0000-0000-000013090000}"/>
    <cellStyle name="20% - 강조색1 44 2 3 4 9 3" xfId="4144" xr:uid="{00000000-0005-0000-0000-000014090000}"/>
    <cellStyle name="20% - 강조색1 44 2 3 4 9 4" xfId="4145" xr:uid="{00000000-0005-0000-0000-000015090000}"/>
    <cellStyle name="20% - 강조색1 44 2 3 5" xfId="4146" xr:uid="{00000000-0005-0000-0000-000016090000}"/>
    <cellStyle name="20% - 강조색1 44 2 3 5 2" xfId="4147" xr:uid="{00000000-0005-0000-0000-000017090000}"/>
    <cellStyle name="20% - 강조색1 44 2 3 5 3" xfId="4148" xr:uid="{00000000-0005-0000-0000-000018090000}"/>
    <cellStyle name="20% - 강조색1 44 2 3 5 4" xfId="4149" xr:uid="{00000000-0005-0000-0000-000019090000}"/>
    <cellStyle name="20% - 강조색1 44 2 3 6" xfId="4150" xr:uid="{00000000-0005-0000-0000-00001A090000}"/>
    <cellStyle name="20% - 강조색1 44 2 3 6 2" xfId="4151" xr:uid="{00000000-0005-0000-0000-00001B090000}"/>
    <cellStyle name="20% - 강조색1 44 2 3 6 3" xfId="4152" xr:uid="{00000000-0005-0000-0000-00001C090000}"/>
    <cellStyle name="20% - 강조색1 44 2 3 6 4" xfId="4153" xr:uid="{00000000-0005-0000-0000-00001D090000}"/>
    <cellStyle name="20% - 강조색1 44 2 3 7" xfId="4154" xr:uid="{00000000-0005-0000-0000-00001E090000}"/>
    <cellStyle name="20% - 강조색1 44 2 3 7 2" xfId="4155" xr:uid="{00000000-0005-0000-0000-00001F090000}"/>
    <cellStyle name="20% - 강조색1 44 2 3 7 3" xfId="4156" xr:uid="{00000000-0005-0000-0000-000020090000}"/>
    <cellStyle name="20% - 강조색1 44 2 3 7 4" xfId="4157" xr:uid="{00000000-0005-0000-0000-000021090000}"/>
    <cellStyle name="20% - 강조색1 44 2 3 8" xfId="4158" xr:uid="{00000000-0005-0000-0000-000022090000}"/>
    <cellStyle name="20% - 강조색1 44 2 3 8 2" xfId="4159" xr:uid="{00000000-0005-0000-0000-000023090000}"/>
    <cellStyle name="20% - 강조색1 44 2 3 8 3" xfId="4160" xr:uid="{00000000-0005-0000-0000-000024090000}"/>
    <cellStyle name="20% - 강조색1 44 2 3 8 4" xfId="4161" xr:uid="{00000000-0005-0000-0000-000025090000}"/>
    <cellStyle name="20% - 강조색1 44 2 3 9" xfId="4162" xr:uid="{00000000-0005-0000-0000-000026090000}"/>
    <cellStyle name="20% - 강조색1 44 2 3 9 2" xfId="4163" xr:uid="{00000000-0005-0000-0000-000027090000}"/>
    <cellStyle name="20% - 강조색1 44 2 3 9 3" xfId="4164" xr:uid="{00000000-0005-0000-0000-000028090000}"/>
    <cellStyle name="20% - 강조색1 44 2 3 9 4" xfId="4165" xr:uid="{00000000-0005-0000-0000-000029090000}"/>
    <cellStyle name="20% - 강조색1 44 2 4" xfId="4166" xr:uid="{00000000-0005-0000-0000-00002A090000}"/>
    <cellStyle name="20% - 강조색1 44 2 4 10" xfId="4167" xr:uid="{00000000-0005-0000-0000-00002B090000}"/>
    <cellStyle name="20% - 강조색1 44 2 4 11" xfId="4168" xr:uid="{00000000-0005-0000-0000-00002C090000}"/>
    <cellStyle name="20% - 강조색1 44 2 4 12" xfId="4169" xr:uid="{00000000-0005-0000-0000-00002D090000}"/>
    <cellStyle name="20% - 강조색1 44 2 4 2" xfId="4170" xr:uid="{00000000-0005-0000-0000-00002E090000}"/>
    <cellStyle name="20% - 강조색1 44 2 4 2 2" xfId="4171" xr:uid="{00000000-0005-0000-0000-00002F090000}"/>
    <cellStyle name="20% - 강조색1 44 2 4 2 3" xfId="4172" xr:uid="{00000000-0005-0000-0000-000030090000}"/>
    <cellStyle name="20% - 강조색1 44 2 4 2 4" xfId="4173" xr:uid="{00000000-0005-0000-0000-000031090000}"/>
    <cellStyle name="20% - 강조색1 44 2 4 3" xfId="4174" xr:uid="{00000000-0005-0000-0000-000032090000}"/>
    <cellStyle name="20% - 강조색1 44 2 4 3 2" xfId="4175" xr:uid="{00000000-0005-0000-0000-000033090000}"/>
    <cellStyle name="20% - 강조색1 44 2 4 3 3" xfId="4176" xr:uid="{00000000-0005-0000-0000-000034090000}"/>
    <cellStyle name="20% - 강조색1 44 2 4 3 4" xfId="4177" xr:uid="{00000000-0005-0000-0000-000035090000}"/>
    <cellStyle name="20% - 강조색1 44 2 4 4" xfId="4178" xr:uid="{00000000-0005-0000-0000-000036090000}"/>
    <cellStyle name="20% - 강조색1 44 2 4 4 2" xfId="4179" xr:uid="{00000000-0005-0000-0000-000037090000}"/>
    <cellStyle name="20% - 강조색1 44 2 4 4 3" xfId="4180" xr:uid="{00000000-0005-0000-0000-000038090000}"/>
    <cellStyle name="20% - 강조색1 44 2 4 4 4" xfId="4181" xr:uid="{00000000-0005-0000-0000-000039090000}"/>
    <cellStyle name="20% - 강조색1 44 2 4 5" xfId="4182" xr:uid="{00000000-0005-0000-0000-00003A090000}"/>
    <cellStyle name="20% - 강조색1 44 2 4 5 2" xfId="4183" xr:uid="{00000000-0005-0000-0000-00003B090000}"/>
    <cellStyle name="20% - 강조색1 44 2 4 5 3" xfId="4184" xr:uid="{00000000-0005-0000-0000-00003C090000}"/>
    <cellStyle name="20% - 강조색1 44 2 4 5 4" xfId="4185" xr:uid="{00000000-0005-0000-0000-00003D090000}"/>
    <cellStyle name="20% - 강조색1 44 2 4 6" xfId="4186" xr:uid="{00000000-0005-0000-0000-00003E090000}"/>
    <cellStyle name="20% - 강조색1 44 2 4 6 2" xfId="4187" xr:uid="{00000000-0005-0000-0000-00003F090000}"/>
    <cellStyle name="20% - 강조색1 44 2 4 6 3" xfId="4188" xr:uid="{00000000-0005-0000-0000-000040090000}"/>
    <cellStyle name="20% - 강조색1 44 2 4 6 4" xfId="4189" xr:uid="{00000000-0005-0000-0000-000041090000}"/>
    <cellStyle name="20% - 강조색1 44 2 4 7" xfId="4190" xr:uid="{00000000-0005-0000-0000-000042090000}"/>
    <cellStyle name="20% - 강조색1 44 2 4 7 2" xfId="4191" xr:uid="{00000000-0005-0000-0000-000043090000}"/>
    <cellStyle name="20% - 강조색1 44 2 4 7 3" xfId="4192" xr:uid="{00000000-0005-0000-0000-000044090000}"/>
    <cellStyle name="20% - 강조색1 44 2 4 7 4" xfId="4193" xr:uid="{00000000-0005-0000-0000-000045090000}"/>
    <cellStyle name="20% - 강조색1 44 2 4 8" xfId="4194" xr:uid="{00000000-0005-0000-0000-000046090000}"/>
    <cellStyle name="20% - 강조색1 44 2 4 8 2" xfId="4195" xr:uid="{00000000-0005-0000-0000-000047090000}"/>
    <cellStyle name="20% - 강조색1 44 2 4 8 3" xfId="4196" xr:uid="{00000000-0005-0000-0000-000048090000}"/>
    <cellStyle name="20% - 강조색1 44 2 4 8 4" xfId="4197" xr:uid="{00000000-0005-0000-0000-000049090000}"/>
    <cellStyle name="20% - 강조색1 44 2 4 9" xfId="4198" xr:uid="{00000000-0005-0000-0000-00004A090000}"/>
    <cellStyle name="20% - 강조색1 44 2 4 9 2" xfId="4199" xr:uid="{00000000-0005-0000-0000-00004B090000}"/>
    <cellStyle name="20% - 강조색1 44 2 4 9 3" xfId="4200" xr:uid="{00000000-0005-0000-0000-00004C090000}"/>
    <cellStyle name="20% - 강조색1 44 2 4 9 4" xfId="4201" xr:uid="{00000000-0005-0000-0000-00004D090000}"/>
    <cellStyle name="20% - 강조색1 44 2 5" xfId="4202" xr:uid="{00000000-0005-0000-0000-00004E090000}"/>
    <cellStyle name="20% - 강조색1 44 2 5 10" xfId="4203" xr:uid="{00000000-0005-0000-0000-00004F090000}"/>
    <cellStyle name="20% - 강조색1 44 2 5 11" xfId="4204" xr:uid="{00000000-0005-0000-0000-000050090000}"/>
    <cellStyle name="20% - 강조색1 44 2 5 12" xfId="4205" xr:uid="{00000000-0005-0000-0000-000051090000}"/>
    <cellStyle name="20% - 강조색1 44 2 5 2" xfId="4206" xr:uid="{00000000-0005-0000-0000-000052090000}"/>
    <cellStyle name="20% - 강조색1 44 2 5 2 2" xfId="4207" xr:uid="{00000000-0005-0000-0000-000053090000}"/>
    <cellStyle name="20% - 강조색1 44 2 5 2 3" xfId="4208" xr:uid="{00000000-0005-0000-0000-000054090000}"/>
    <cellStyle name="20% - 강조색1 44 2 5 2 4" xfId="4209" xr:uid="{00000000-0005-0000-0000-000055090000}"/>
    <cellStyle name="20% - 강조색1 44 2 5 3" xfId="4210" xr:uid="{00000000-0005-0000-0000-000056090000}"/>
    <cellStyle name="20% - 강조색1 44 2 5 3 2" xfId="4211" xr:uid="{00000000-0005-0000-0000-000057090000}"/>
    <cellStyle name="20% - 강조색1 44 2 5 3 3" xfId="4212" xr:uid="{00000000-0005-0000-0000-000058090000}"/>
    <cellStyle name="20% - 강조색1 44 2 5 3 4" xfId="4213" xr:uid="{00000000-0005-0000-0000-000059090000}"/>
    <cellStyle name="20% - 강조색1 44 2 5 4" xfId="4214" xr:uid="{00000000-0005-0000-0000-00005A090000}"/>
    <cellStyle name="20% - 강조색1 44 2 5 4 2" xfId="4215" xr:uid="{00000000-0005-0000-0000-00005B090000}"/>
    <cellStyle name="20% - 강조색1 44 2 5 4 3" xfId="4216" xr:uid="{00000000-0005-0000-0000-00005C090000}"/>
    <cellStyle name="20% - 강조색1 44 2 5 4 4" xfId="4217" xr:uid="{00000000-0005-0000-0000-00005D090000}"/>
    <cellStyle name="20% - 강조색1 44 2 5 5" xfId="4218" xr:uid="{00000000-0005-0000-0000-00005E090000}"/>
    <cellStyle name="20% - 강조색1 44 2 5 5 2" xfId="4219" xr:uid="{00000000-0005-0000-0000-00005F090000}"/>
    <cellStyle name="20% - 강조색1 44 2 5 5 3" xfId="4220" xr:uid="{00000000-0005-0000-0000-000060090000}"/>
    <cellStyle name="20% - 강조색1 44 2 5 5 4" xfId="4221" xr:uid="{00000000-0005-0000-0000-000061090000}"/>
    <cellStyle name="20% - 강조색1 44 2 5 6" xfId="4222" xr:uid="{00000000-0005-0000-0000-000062090000}"/>
    <cellStyle name="20% - 강조색1 44 2 5 6 2" xfId="4223" xr:uid="{00000000-0005-0000-0000-000063090000}"/>
    <cellStyle name="20% - 강조색1 44 2 5 6 3" xfId="4224" xr:uid="{00000000-0005-0000-0000-000064090000}"/>
    <cellStyle name="20% - 강조색1 44 2 5 6 4" xfId="4225" xr:uid="{00000000-0005-0000-0000-000065090000}"/>
    <cellStyle name="20% - 강조색1 44 2 5 7" xfId="4226" xr:uid="{00000000-0005-0000-0000-000066090000}"/>
    <cellStyle name="20% - 강조색1 44 2 5 7 2" xfId="4227" xr:uid="{00000000-0005-0000-0000-000067090000}"/>
    <cellStyle name="20% - 강조색1 44 2 5 7 3" xfId="4228" xr:uid="{00000000-0005-0000-0000-000068090000}"/>
    <cellStyle name="20% - 강조색1 44 2 5 7 4" xfId="4229" xr:uid="{00000000-0005-0000-0000-000069090000}"/>
    <cellStyle name="20% - 강조색1 44 2 5 8" xfId="4230" xr:uid="{00000000-0005-0000-0000-00006A090000}"/>
    <cellStyle name="20% - 강조색1 44 2 5 8 2" xfId="4231" xr:uid="{00000000-0005-0000-0000-00006B090000}"/>
    <cellStyle name="20% - 강조색1 44 2 5 8 3" xfId="4232" xr:uid="{00000000-0005-0000-0000-00006C090000}"/>
    <cellStyle name="20% - 강조색1 44 2 5 8 4" xfId="4233" xr:uid="{00000000-0005-0000-0000-00006D090000}"/>
    <cellStyle name="20% - 강조색1 44 2 5 9" xfId="4234" xr:uid="{00000000-0005-0000-0000-00006E090000}"/>
    <cellStyle name="20% - 강조색1 44 2 5 9 2" xfId="4235" xr:uid="{00000000-0005-0000-0000-00006F090000}"/>
    <cellStyle name="20% - 강조색1 44 2 5 9 3" xfId="4236" xr:uid="{00000000-0005-0000-0000-000070090000}"/>
    <cellStyle name="20% - 강조색1 44 2 5 9 4" xfId="4237" xr:uid="{00000000-0005-0000-0000-000071090000}"/>
    <cellStyle name="20% - 강조색1 44 2 6" xfId="4238" xr:uid="{00000000-0005-0000-0000-000072090000}"/>
    <cellStyle name="20% - 강조색1 44 2 6 10" xfId="4239" xr:uid="{00000000-0005-0000-0000-000073090000}"/>
    <cellStyle name="20% - 강조색1 44 2 6 11" xfId="4240" xr:uid="{00000000-0005-0000-0000-000074090000}"/>
    <cellStyle name="20% - 강조색1 44 2 6 12" xfId="4241" xr:uid="{00000000-0005-0000-0000-000075090000}"/>
    <cellStyle name="20% - 강조색1 44 2 6 2" xfId="4242" xr:uid="{00000000-0005-0000-0000-000076090000}"/>
    <cellStyle name="20% - 강조색1 44 2 6 2 2" xfId="4243" xr:uid="{00000000-0005-0000-0000-000077090000}"/>
    <cellStyle name="20% - 강조색1 44 2 6 2 3" xfId="4244" xr:uid="{00000000-0005-0000-0000-000078090000}"/>
    <cellStyle name="20% - 강조색1 44 2 6 2 4" xfId="4245" xr:uid="{00000000-0005-0000-0000-000079090000}"/>
    <cellStyle name="20% - 강조색1 44 2 6 3" xfId="4246" xr:uid="{00000000-0005-0000-0000-00007A090000}"/>
    <cellStyle name="20% - 강조색1 44 2 6 3 2" xfId="4247" xr:uid="{00000000-0005-0000-0000-00007B090000}"/>
    <cellStyle name="20% - 강조색1 44 2 6 3 3" xfId="4248" xr:uid="{00000000-0005-0000-0000-00007C090000}"/>
    <cellStyle name="20% - 강조색1 44 2 6 3 4" xfId="4249" xr:uid="{00000000-0005-0000-0000-00007D090000}"/>
    <cellStyle name="20% - 강조색1 44 2 6 4" xfId="4250" xr:uid="{00000000-0005-0000-0000-00007E090000}"/>
    <cellStyle name="20% - 강조색1 44 2 6 4 2" xfId="4251" xr:uid="{00000000-0005-0000-0000-00007F090000}"/>
    <cellStyle name="20% - 강조색1 44 2 6 4 3" xfId="4252" xr:uid="{00000000-0005-0000-0000-000080090000}"/>
    <cellStyle name="20% - 강조색1 44 2 6 4 4" xfId="4253" xr:uid="{00000000-0005-0000-0000-000081090000}"/>
    <cellStyle name="20% - 강조색1 44 2 6 5" xfId="4254" xr:uid="{00000000-0005-0000-0000-000082090000}"/>
    <cellStyle name="20% - 강조색1 44 2 6 5 2" xfId="4255" xr:uid="{00000000-0005-0000-0000-000083090000}"/>
    <cellStyle name="20% - 강조색1 44 2 6 5 3" xfId="4256" xr:uid="{00000000-0005-0000-0000-000084090000}"/>
    <cellStyle name="20% - 강조색1 44 2 6 5 4" xfId="4257" xr:uid="{00000000-0005-0000-0000-000085090000}"/>
    <cellStyle name="20% - 강조색1 44 2 6 6" xfId="4258" xr:uid="{00000000-0005-0000-0000-000086090000}"/>
    <cellStyle name="20% - 강조색1 44 2 6 6 2" xfId="4259" xr:uid="{00000000-0005-0000-0000-000087090000}"/>
    <cellStyle name="20% - 강조색1 44 2 6 6 3" xfId="4260" xr:uid="{00000000-0005-0000-0000-000088090000}"/>
    <cellStyle name="20% - 강조색1 44 2 6 6 4" xfId="4261" xr:uid="{00000000-0005-0000-0000-000089090000}"/>
    <cellStyle name="20% - 강조색1 44 2 6 7" xfId="4262" xr:uid="{00000000-0005-0000-0000-00008A090000}"/>
    <cellStyle name="20% - 강조색1 44 2 6 7 2" xfId="4263" xr:uid="{00000000-0005-0000-0000-00008B090000}"/>
    <cellStyle name="20% - 강조색1 44 2 6 7 3" xfId="4264" xr:uid="{00000000-0005-0000-0000-00008C090000}"/>
    <cellStyle name="20% - 강조색1 44 2 6 7 4" xfId="4265" xr:uid="{00000000-0005-0000-0000-00008D090000}"/>
    <cellStyle name="20% - 강조색1 44 2 6 8" xfId="4266" xr:uid="{00000000-0005-0000-0000-00008E090000}"/>
    <cellStyle name="20% - 강조색1 44 2 6 8 2" xfId="4267" xr:uid="{00000000-0005-0000-0000-00008F090000}"/>
    <cellStyle name="20% - 강조색1 44 2 6 8 3" xfId="4268" xr:uid="{00000000-0005-0000-0000-000090090000}"/>
    <cellStyle name="20% - 강조색1 44 2 6 8 4" xfId="4269" xr:uid="{00000000-0005-0000-0000-000091090000}"/>
    <cellStyle name="20% - 강조색1 44 2 6 9" xfId="4270" xr:uid="{00000000-0005-0000-0000-000092090000}"/>
    <cellStyle name="20% - 강조색1 44 2 6 9 2" xfId="4271" xr:uid="{00000000-0005-0000-0000-000093090000}"/>
    <cellStyle name="20% - 강조색1 44 2 6 9 3" xfId="4272" xr:uid="{00000000-0005-0000-0000-000094090000}"/>
    <cellStyle name="20% - 강조색1 44 2 6 9 4" xfId="4273" xr:uid="{00000000-0005-0000-0000-000095090000}"/>
    <cellStyle name="20% - 강조색1 44 2 7" xfId="4274" xr:uid="{00000000-0005-0000-0000-000096090000}"/>
    <cellStyle name="20% - 강조색1 44 2 7 2" xfId="4275" xr:uid="{00000000-0005-0000-0000-000097090000}"/>
    <cellStyle name="20% - 강조색1 44 2 7 3" xfId="4276" xr:uid="{00000000-0005-0000-0000-000098090000}"/>
    <cellStyle name="20% - 강조색1 44 2 7 4" xfId="4277" xr:uid="{00000000-0005-0000-0000-000099090000}"/>
    <cellStyle name="20% - 강조색1 44 2 8" xfId="4278" xr:uid="{00000000-0005-0000-0000-00009A090000}"/>
    <cellStyle name="20% - 강조색1 44 2 8 2" xfId="4279" xr:uid="{00000000-0005-0000-0000-00009B090000}"/>
    <cellStyle name="20% - 강조색1 44 2 8 3" xfId="4280" xr:uid="{00000000-0005-0000-0000-00009C090000}"/>
    <cellStyle name="20% - 강조색1 44 2 8 4" xfId="4281" xr:uid="{00000000-0005-0000-0000-00009D090000}"/>
    <cellStyle name="20% - 강조색1 44 2 9" xfId="4282" xr:uid="{00000000-0005-0000-0000-00009E090000}"/>
    <cellStyle name="20% - 강조색1 44 2 9 2" xfId="4283" xr:uid="{00000000-0005-0000-0000-00009F090000}"/>
    <cellStyle name="20% - 강조색1 44 2 9 3" xfId="4284" xr:uid="{00000000-0005-0000-0000-0000A0090000}"/>
    <cellStyle name="20% - 강조색1 44 2 9 4" xfId="4285" xr:uid="{00000000-0005-0000-0000-0000A1090000}"/>
    <cellStyle name="20% - 강조색1 44 3" xfId="4286" xr:uid="{00000000-0005-0000-0000-0000A2090000}"/>
    <cellStyle name="20% - 강조색1 44 3 10" xfId="4287" xr:uid="{00000000-0005-0000-0000-0000A3090000}"/>
    <cellStyle name="20% - 강조색1 44 3 10 2" xfId="4288" xr:uid="{00000000-0005-0000-0000-0000A4090000}"/>
    <cellStyle name="20% - 강조색1 44 3 10 3" xfId="4289" xr:uid="{00000000-0005-0000-0000-0000A5090000}"/>
    <cellStyle name="20% - 강조색1 44 3 10 4" xfId="4290" xr:uid="{00000000-0005-0000-0000-0000A6090000}"/>
    <cellStyle name="20% - 강조색1 44 3 11" xfId="4291" xr:uid="{00000000-0005-0000-0000-0000A7090000}"/>
    <cellStyle name="20% - 강조색1 44 3 11 2" xfId="4292" xr:uid="{00000000-0005-0000-0000-0000A8090000}"/>
    <cellStyle name="20% - 강조색1 44 3 11 3" xfId="4293" xr:uid="{00000000-0005-0000-0000-0000A9090000}"/>
    <cellStyle name="20% - 강조색1 44 3 11 4" xfId="4294" xr:uid="{00000000-0005-0000-0000-0000AA090000}"/>
    <cellStyle name="20% - 강조색1 44 3 12" xfId="4295" xr:uid="{00000000-0005-0000-0000-0000AB090000}"/>
    <cellStyle name="20% - 강조색1 44 3 12 2" xfId="4296" xr:uid="{00000000-0005-0000-0000-0000AC090000}"/>
    <cellStyle name="20% - 강조색1 44 3 12 3" xfId="4297" xr:uid="{00000000-0005-0000-0000-0000AD090000}"/>
    <cellStyle name="20% - 강조색1 44 3 12 4" xfId="4298" xr:uid="{00000000-0005-0000-0000-0000AE090000}"/>
    <cellStyle name="20% - 강조색1 44 3 13" xfId="4299" xr:uid="{00000000-0005-0000-0000-0000AF090000}"/>
    <cellStyle name="20% - 강조색1 44 3 14" xfId="4300" xr:uid="{00000000-0005-0000-0000-0000B0090000}"/>
    <cellStyle name="20% - 강조색1 44 3 15" xfId="4301" xr:uid="{00000000-0005-0000-0000-0000B1090000}"/>
    <cellStyle name="20% - 강조색1 44 3 16" xfId="4302" xr:uid="{00000000-0005-0000-0000-0000B2090000}"/>
    <cellStyle name="20% - 강조색1 44 3 17" xfId="4303" xr:uid="{00000000-0005-0000-0000-0000B3090000}"/>
    <cellStyle name="20% - 강조색1 44 3 18" xfId="4304" xr:uid="{00000000-0005-0000-0000-0000B4090000}"/>
    <cellStyle name="20% - 강조색1 44 3 19" xfId="4305" xr:uid="{00000000-0005-0000-0000-0000B5090000}"/>
    <cellStyle name="20% - 강조색1 44 3 2" xfId="4306" xr:uid="{00000000-0005-0000-0000-0000B6090000}"/>
    <cellStyle name="20% - 강조색1 44 3 2 10" xfId="4307" xr:uid="{00000000-0005-0000-0000-0000B7090000}"/>
    <cellStyle name="20% - 강조색1 44 3 2 11" xfId="4308" xr:uid="{00000000-0005-0000-0000-0000B8090000}"/>
    <cellStyle name="20% - 강조색1 44 3 2 12" xfId="4309" xr:uid="{00000000-0005-0000-0000-0000B9090000}"/>
    <cellStyle name="20% - 강조색1 44 3 2 2" xfId="4310" xr:uid="{00000000-0005-0000-0000-0000BA090000}"/>
    <cellStyle name="20% - 강조색1 44 3 2 2 2" xfId="4311" xr:uid="{00000000-0005-0000-0000-0000BB090000}"/>
    <cellStyle name="20% - 강조색1 44 3 2 2 3" xfId="4312" xr:uid="{00000000-0005-0000-0000-0000BC090000}"/>
    <cellStyle name="20% - 강조색1 44 3 2 2 4" xfId="4313" xr:uid="{00000000-0005-0000-0000-0000BD090000}"/>
    <cellStyle name="20% - 강조색1 44 3 2 3" xfId="4314" xr:uid="{00000000-0005-0000-0000-0000BE090000}"/>
    <cellStyle name="20% - 강조색1 44 3 2 3 2" xfId="4315" xr:uid="{00000000-0005-0000-0000-0000BF090000}"/>
    <cellStyle name="20% - 강조색1 44 3 2 3 3" xfId="4316" xr:uid="{00000000-0005-0000-0000-0000C0090000}"/>
    <cellStyle name="20% - 강조색1 44 3 2 3 4" xfId="4317" xr:uid="{00000000-0005-0000-0000-0000C1090000}"/>
    <cellStyle name="20% - 강조색1 44 3 2 4" xfId="4318" xr:uid="{00000000-0005-0000-0000-0000C2090000}"/>
    <cellStyle name="20% - 강조색1 44 3 2 4 2" xfId="4319" xr:uid="{00000000-0005-0000-0000-0000C3090000}"/>
    <cellStyle name="20% - 강조색1 44 3 2 4 3" xfId="4320" xr:uid="{00000000-0005-0000-0000-0000C4090000}"/>
    <cellStyle name="20% - 강조색1 44 3 2 4 4" xfId="4321" xr:uid="{00000000-0005-0000-0000-0000C5090000}"/>
    <cellStyle name="20% - 강조색1 44 3 2 5" xfId="4322" xr:uid="{00000000-0005-0000-0000-0000C6090000}"/>
    <cellStyle name="20% - 강조색1 44 3 2 5 2" xfId="4323" xr:uid="{00000000-0005-0000-0000-0000C7090000}"/>
    <cellStyle name="20% - 강조색1 44 3 2 5 3" xfId="4324" xr:uid="{00000000-0005-0000-0000-0000C8090000}"/>
    <cellStyle name="20% - 강조색1 44 3 2 5 4" xfId="4325" xr:uid="{00000000-0005-0000-0000-0000C9090000}"/>
    <cellStyle name="20% - 강조색1 44 3 2 6" xfId="4326" xr:uid="{00000000-0005-0000-0000-0000CA090000}"/>
    <cellStyle name="20% - 강조색1 44 3 2 6 2" xfId="4327" xr:uid="{00000000-0005-0000-0000-0000CB090000}"/>
    <cellStyle name="20% - 강조색1 44 3 2 6 3" xfId="4328" xr:uid="{00000000-0005-0000-0000-0000CC090000}"/>
    <cellStyle name="20% - 강조색1 44 3 2 6 4" xfId="4329" xr:uid="{00000000-0005-0000-0000-0000CD090000}"/>
    <cellStyle name="20% - 강조색1 44 3 2 7" xfId="4330" xr:uid="{00000000-0005-0000-0000-0000CE090000}"/>
    <cellStyle name="20% - 강조색1 44 3 2 7 2" xfId="4331" xr:uid="{00000000-0005-0000-0000-0000CF090000}"/>
    <cellStyle name="20% - 강조색1 44 3 2 7 3" xfId="4332" xr:uid="{00000000-0005-0000-0000-0000D0090000}"/>
    <cellStyle name="20% - 강조색1 44 3 2 7 4" xfId="4333" xr:uid="{00000000-0005-0000-0000-0000D1090000}"/>
    <cellStyle name="20% - 강조색1 44 3 2 8" xfId="4334" xr:uid="{00000000-0005-0000-0000-0000D2090000}"/>
    <cellStyle name="20% - 강조색1 44 3 2 8 2" xfId="4335" xr:uid="{00000000-0005-0000-0000-0000D3090000}"/>
    <cellStyle name="20% - 강조색1 44 3 2 8 3" xfId="4336" xr:uid="{00000000-0005-0000-0000-0000D4090000}"/>
    <cellStyle name="20% - 강조색1 44 3 2 8 4" xfId="4337" xr:uid="{00000000-0005-0000-0000-0000D5090000}"/>
    <cellStyle name="20% - 강조색1 44 3 2 9" xfId="4338" xr:uid="{00000000-0005-0000-0000-0000D6090000}"/>
    <cellStyle name="20% - 강조색1 44 3 2 9 2" xfId="4339" xr:uid="{00000000-0005-0000-0000-0000D7090000}"/>
    <cellStyle name="20% - 강조색1 44 3 2 9 3" xfId="4340" xr:uid="{00000000-0005-0000-0000-0000D8090000}"/>
    <cellStyle name="20% - 강조색1 44 3 2 9 4" xfId="4341" xr:uid="{00000000-0005-0000-0000-0000D9090000}"/>
    <cellStyle name="20% - 강조색1 44 3 20" xfId="4342" xr:uid="{00000000-0005-0000-0000-0000DA090000}"/>
    <cellStyle name="20% - 강조색1 44 3 21" xfId="4343" xr:uid="{00000000-0005-0000-0000-0000DB090000}"/>
    <cellStyle name="20% - 강조색1 44 3 22" xfId="4344" xr:uid="{00000000-0005-0000-0000-0000DC090000}"/>
    <cellStyle name="20% - 강조색1 44 3 23" xfId="4345" xr:uid="{00000000-0005-0000-0000-0000DD090000}"/>
    <cellStyle name="20% - 강조색1 44 3 24" xfId="4346" xr:uid="{00000000-0005-0000-0000-0000DE090000}"/>
    <cellStyle name="20% - 강조색1 44 3 25" xfId="4347" xr:uid="{00000000-0005-0000-0000-0000DF090000}"/>
    <cellStyle name="20% - 강조색1 44 3 3" xfId="4348" xr:uid="{00000000-0005-0000-0000-0000E0090000}"/>
    <cellStyle name="20% - 강조색1 44 3 3 10" xfId="4349" xr:uid="{00000000-0005-0000-0000-0000E1090000}"/>
    <cellStyle name="20% - 강조색1 44 3 3 11" xfId="4350" xr:uid="{00000000-0005-0000-0000-0000E2090000}"/>
    <cellStyle name="20% - 강조색1 44 3 3 12" xfId="4351" xr:uid="{00000000-0005-0000-0000-0000E3090000}"/>
    <cellStyle name="20% - 강조색1 44 3 3 2" xfId="4352" xr:uid="{00000000-0005-0000-0000-0000E4090000}"/>
    <cellStyle name="20% - 강조색1 44 3 3 2 2" xfId="4353" xr:uid="{00000000-0005-0000-0000-0000E5090000}"/>
    <cellStyle name="20% - 강조색1 44 3 3 2 3" xfId="4354" xr:uid="{00000000-0005-0000-0000-0000E6090000}"/>
    <cellStyle name="20% - 강조색1 44 3 3 2 4" xfId="4355" xr:uid="{00000000-0005-0000-0000-0000E7090000}"/>
    <cellStyle name="20% - 강조색1 44 3 3 3" xfId="4356" xr:uid="{00000000-0005-0000-0000-0000E8090000}"/>
    <cellStyle name="20% - 강조색1 44 3 3 3 2" xfId="4357" xr:uid="{00000000-0005-0000-0000-0000E9090000}"/>
    <cellStyle name="20% - 강조색1 44 3 3 3 3" xfId="4358" xr:uid="{00000000-0005-0000-0000-0000EA090000}"/>
    <cellStyle name="20% - 강조색1 44 3 3 3 4" xfId="4359" xr:uid="{00000000-0005-0000-0000-0000EB090000}"/>
    <cellStyle name="20% - 강조색1 44 3 3 4" xfId="4360" xr:uid="{00000000-0005-0000-0000-0000EC090000}"/>
    <cellStyle name="20% - 강조색1 44 3 3 4 2" xfId="4361" xr:uid="{00000000-0005-0000-0000-0000ED090000}"/>
    <cellStyle name="20% - 강조색1 44 3 3 4 3" xfId="4362" xr:uid="{00000000-0005-0000-0000-0000EE090000}"/>
    <cellStyle name="20% - 강조색1 44 3 3 4 4" xfId="4363" xr:uid="{00000000-0005-0000-0000-0000EF090000}"/>
    <cellStyle name="20% - 강조색1 44 3 3 5" xfId="4364" xr:uid="{00000000-0005-0000-0000-0000F0090000}"/>
    <cellStyle name="20% - 강조색1 44 3 3 5 2" xfId="4365" xr:uid="{00000000-0005-0000-0000-0000F1090000}"/>
    <cellStyle name="20% - 강조색1 44 3 3 5 3" xfId="4366" xr:uid="{00000000-0005-0000-0000-0000F2090000}"/>
    <cellStyle name="20% - 강조색1 44 3 3 5 4" xfId="4367" xr:uid="{00000000-0005-0000-0000-0000F3090000}"/>
    <cellStyle name="20% - 강조색1 44 3 3 6" xfId="4368" xr:uid="{00000000-0005-0000-0000-0000F4090000}"/>
    <cellStyle name="20% - 강조색1 44 3 3 6 2" xfId="4369" xr:uid="{00000000-0005-0000-0000-0000F5090000}"/>
    <cellStyle name="20% - 강조색1 44 3 3 6 3" xfId="4370" xr:uid="{00000000-0005-0000-0000-0000F6090000}"/>
    <cellStyle name="20% - 강조색1 44 3 3 6 4" xfId="4371" xr:uid="{00000000-0005-0000-0000-0000F7090000}"/>
    <cellStyle name="20% - 강조색1 44 3 3 7" xfId="4372" xr:uid="{00000000-0005-0000-0000-0000F8090000}"/>
    <cellStyle name="20% - 강조색1 44 3 3 7 2" xfId="4373" xr:uid="{00000000-0005-0000-0000-0000F9090000}"/>
    <cellStyle name="20% - 강조색1 44 3 3 7 3" xfId="4374" xr:uid="{00000000-0005-0000-0000-0000FA090000}"/>
    <cellStyle name="20% - 강조색1 44 3 3 7 4" xfId="4375" xr:uid="{00000000-0005-0000-0000-0000FB090000}"/>
    <cellStyle name="20% - 강조색1 44 3 3 8" xfId="4376" xr:uid="{00000000-0005-0000-0000-0000FC090000}"/>
    <cellStyle name="20% - 강조색1 44 3 3 8 2" xfId="4377" xr:uid="{00000000-0005-0000-0000-0000FD090000}"/>
    <cellStyle name="20% - 강조색1 44 3 3 8 3" xfId="4378" xr:uid="{00000000-0005-0000-0000-0000FE090000}"/>
    <cellStyle name="20% - 강조색1 44 3 3 8 4" xfId="4379" xr:uid="{00000000-0005-0000-0000-0000FF090000}"/>
    <cellStyle name="20% - 강조색1 44 3 3 9" xfId="4380" xr:uid="{00000000-0005-0000-0000-0000000A0000}"/>
    <cellStyle name="20% - 강조색1 44 3 3 9 2" xfId="4381" xr:uid="{00000000-0005-0000-0000-0000010A0000}"/>
    <cellStyle name="20% - 강조색1 44 3 3 9 3" xfId="4382" xr:uid="{00000000-0005-0000-0000-0000020A0000}"/>
    <cellStyle name="20% - 강조색1 44 3 3 9 4" xfId="4383" xr:uid="{00000000-0005-0000-0000-0000030A0000}"/>
    <cellStyle name="20% - 강조색1 44 3 4" xfId="4384" xr:uid="{00000000-0005-0000-0000-0000040A0000}"/>
    <cellStyle name="20% - 강조색1 44 3 4 10" xfId="4385" xr:uid="{00000000-0005-0000-0000-0000050A0000}"/>
    <cellStyle name="20% - 강조색1 44 3 4 11" xfId="4386" xr:uid="{00000000-0005-0000-0000-0000060A0000}"/>
    <cellStyle name="20% - 강조색1 44 3 4 12" xfId="4387" xr:uid="{00000000-0005-0000-0000-0000070A0000}"/>
    <cellStyle name="20% - 강조색1 44 3 4 2" xfId="4388" xr:uid="{00000000-0005-0000-0000-0000080A0000}"/>
    <cellStyle name="20% - 강조색1 44 3 4 2 2" xfId="4389" xr:uid="{00000000-0005-0000-0000-0000090A0000}"/>
    <cellStyle name="20% - 강조색1 44 3 4 2 3" xfId="4390" xr:uid="{00000000-0005-0000-0000-00000A0A0000}"/>
    <cellStyle name="20% - 강조색1 44 3 4 2 4" xfId="4391" xr:uid="{00000000-0005-0000-0000-00000B0A0000}"/>
    <cellStyle name="20% - 강조색1 44 3 4 3" xfId="4392" xr:uid="{00000000-0005-0000-0000-00000C0A0000}"/>
    <cellStyle name="20% - 강조색1 44 3 4 3 2" xfId="4393" xr:uid="{00000000-0005-0000-0000-00000D0A0000}"/>
    <cellStyle name="20% - 강조색1 44 3 4 3 3" xfId="4394" xr:uid="{00000000-0005-0000-0000-00000E0A0000}"/>
    <cellStyle name="20% - 강조색1 44 3 4 3 4" xfId="4395" xr:uid="{00000000-0005-0000-0000-00000F0A0000}"/>
    <cellStyle name="20% - 강조색1 44 3 4 4" xfId="4396" xr:uid="{00000000-0005-0000-0000-0000100A0000}"/>
    <cellStyle name="20% - 강조색1 44 3 4 4 2" xfId="4397" xr:uid="{00000000-0005-0000-0000-0000110A0000}"/>
    <cellStyle name="20% - 강조색1 44 3 4 4 3" xfId="4398" xr:uid="{00000000-0005-0000-0000-0000120A0000}"/>
    <cellStyle name="20% - 강조색1 44 3 4 4 4" xfId="4399" xr:uid="{00000000-0005-0000-0000-0000130A0000}"/>
    <cellStyle name="20% - 강조색1 44 3 4 5" xfId="4400" xr:uid="{00000000-0005-0000-0000-0000140A0000}"/>
    <cellStyle name="20% - 강조색1 44 3 4 5 2" xfId="4401" xr:uid="{00000000-0005-0000-0000-0000150A0000}"/>
    <cellStyle name="20% - 강조색1 44 3 4 5 3" xfId="4402" xr:uid="{00000000-0005-0000-0000-0000160A0000}"/>
    <cellStyle name="20% - 강조색1 44 3 4 5 4" xfId="4403" xr:uid="{00000000-0005-0000-0000-0000170A0000}"/>
    <cellStyle name="20% - 강조색1 44 3 4 6" xfId="4404" xr:uid="{00000000-0005-0000-0000-0000180A0000}"/>
    <cellStyle name="20% - 강조색1 44 3 4 6 2" xfId="4405" xr:uid="{00000000-0005-0000-0000-0000190A0000}"/>
    <cellStyle name="20% - 강조색1 44 3 4 6 3" xfId="4406" xr:uid="{00000000-0005-0000-0000-00001A0A0000}"/>
    <cellStyle name="20% - 강조색1 44 3 4 6 4" xfId="4407" xr:uid="{00000000-0005-0000-0000-00001B0A0000}"/>
    <cellStyle name="20% - 강조색1 44 3 4 7" xfId="4408" xr:uid="{00000000-0005-0000-0000-00001C0A0000}"/>
    <cellStyle name="20% - 강조색1 44 3 4 7 2" xfId="4409" xr:uid="{00000000-0005-0000-0000-00001D0A0000}"/>
    <cellStyle name="20% - 강조색1 44 3 4 7 3" xfId="4410" xr:uid="{00000000-0005-0000-0000-00001E0A0000}"/>
    <cellStyle name="20% - 강조색1 44 3 4 7 4" xfId="4411" xr:uid="{00000000-0005-0000-0000-00001F0A0000}"/>
    <cellStyle name="20% - 강조색1 44 3 4 8" xfId="4412" xr:uid="{00000000-0005-0000-0000-0000200A0000}"/>
    <cellStyle name="20% - 강조색1 44 3 4 8 2" xfId="4413" xr:uid="{00000000-0005-0000-0000-0000210A0000}"/>
    <cellStyle name="20% - 강조색1 44 3 4 8 3" xfId="4414" xr:uid="{00000000-0005-0000-0000-0000220A0000}"/>
    <cellStyle name="20% - 강조색1 44 3 4 8 4" xfId="4415" xr:uid="{00000000-0005-0000-0000-0000230A0000}"/>
    <cellStyle name="20% - 강조색1 44 3 4 9" xfId="4416" xr:uid="{00000000-0005-0000-0000-0000240A0000}"/>
    <cellStyle name="20% - 강조색1 44 3 4 9 2" xfId="4417" xr:uid="{00000000-0005-0000-0000-0000250A0000}"/>
    <cellStyle name="20% - 강조색1 44 3 4 9 3" xfId="4418" xr:uid="{00000000-0005-0000-0000-0000260A0000}"/>
    <cellStyle name="20% - 강조색1 44 3 4 9 4" xfId="4419" xr:uid="{00000000-0005-0000-0000-0000270A0000}"/>
    <cellStyle name="20% - 강조색1 44 3 5" xfId="4420" xr:uid="{00000000-0005-0000-0000-0000280A0000}"/>
    <cellStyle name="20% - 강조색1 44 3 5 2" xfId="4421" xr:uid="{00000000-0005-0000-0000-0000290A0000}"/>
    <cellStyle name="20% - 강조색1 44 3 5 3" xfId="4422" xr:uid="{00000000-0005-0000-0000-00002A0A0000}"/>
    <cellStyle name="20% - 강조색1 44 3 5 4" xfId="4423" xr:uid="{00000000-0005-0000-0000-00002B0A0000}"/>
    <cellStyle name="20% - 강조색1 44 3 6" xfId="4424" xr:uid="{00000000-0005-0000-0000-00002C0A0000}"/>
    <cellStyle name="20% - 강조색1 44 3 6 2" xfId="4425" xr:uid="{00000000-0005-0000-0000-00002D0A0000}"/>
    <cellStyle name="20% - 강조색1 44 3 6 3" xfId="4426" xr:uid="{00000000-0005-0000-0000-00002E0A0000}"/>
    <cellStyle name="20% - 강조색1 44 3 6 4" xfId="4427" xr:uid="{00000000-0005-0000-0000-00002F0A0000}"/>
    <cellStyle name="20% - 강조색1 44 3 7" xfId="4428" xr:uid="{00000000-0005-0000-0000-0000300A0000}"/>
    <cellStyle name="20% - 강조색1 44 3 7 2" xfId="4429" xr:uid="{00000000-0005-0000-0000-0000310A0000}"/>
    <cellStyle name="20% - 강조색1 44 3 7 3" xfId="4430" xr:uid="{00000000-0005-0000-0000-0000320A0000}"/>
    <cellStyle name="20% - 강조색1 44 3 7 4" xfId="4431" xr:uid="{00000000-0005-0000-0000-0000330A0000}"/>
    <cellStyle name="20% - 강조색1 44 3 8" xfId="4432" xr:uid="{00000000-0005-0000-0000-0000340A0000}"/>
    <cellStyle name="20% - 강조색1 44 3 8 2" xfId="4433" xr:uid="{00000000-0005-0000-0000-0000350A0000}"/>
    <cellStyle name="20% - 강조색1 44 3 8 3" xfId="4434" xr:uid="{00000000-0005-0000-0000-0000360A0000}"/>
    <cellStyle name="20% - 강조색1 44 3 8 4" xfId="4435" xr:uid="{00000000-0005-0000-0000-0000370A0000}"/>
    <cellStyle name="20% - 강조색1 44 3 9" xfId="4436" xr:uid="{00000000-0005-0000-0000-0000380A0000}"/>
    <cellStyle name="20% - 강조색1 44 3 9 2" xfId="4437" xr:uid="{00000000-0005-0000-0000-0000390A0000}"/>
    <cellStyle name="20% - 강조색1 44 3 9 3" xfId="4438" xr:uid="{00000000-0005-0000-0000-00003A0A0000}"/>
    <cellStyle name="20% - 강조색1 44 3 9 4" xfId="4439" xr:uid="{00000000-0005-0000-0000-00003B0A0000}"/>
    <cellStyle name="20% - 강조색1 44 4" xfId="4440" xr:uid="{00000000-0005-0000-0000-00003C0A0000}"/>
    <cellStyle name="20% - 강조색1 44 4 10" xfId="4441" xr:uid="{00000000-0005-0000-0000-00003D0A0000}"/>
    <cellStyle name="20% - 강조색1 44 4 10 2" xfId="4442" xr:uid="{00000000-0005-0000-0000-00003E0A0000}"/>
    <cellStyle name="20% - 강조색1 44 4 10 3" xfId="4443" xr:uid="{00000000-0005-0000-0000-00003F0A0000}"/>
    <cellStyle name="20% - 강조색1 44 4 10 4" xfId="4444" xr:uid="{00000000-0005-0000-0000-0000400A0000}"/>
    <cellStyle name="20% - 강조색1 44 4 11" xfId="4445" xr:uid="{00000000-0005-0000-0000-0000410A0000}"/>
    <cellStyle name="20% - 강조색1 44 4 12" xfId="4446" xr:uid="{00000000-0005-0000-0000-0000420A0000}"/>
    <cellStyle name="20% - 강조색1 44 4 13" xfId="4447" xr:uid="{00000000-0005-0000-0000-0000430A0000}"/>
    <cellStyle name="20% - 강조색1 44 4 14" xfId="4448" xr:uid="{00000000-0005-0000-0000-0000440A0000}"/>
    <cellStyle name="20% - 강조색1 44 4 15" xfId="4449" xr:uid="{00000000-0005-0000-0000-0000450A0000}"/>
    <cellStyle name="20% - 강조색1 44 4 16" xfId="4450" xr:uid="{00000000-0005-0000-0000-0000460A0000}"/>
    <cellStyle name="20% - 강조색1 44 4 17" xfId="4451" xr:uid="{00000000-0005-0000-0000-0000470A0000}"/>
    <cellStyle name="20% - 강조색1 44 4 18" xfId="4452" xr:uid="{00000000-0005-0000-0000-0000480A0000}"/>
    <cellStyle name="20% - 강조색1 44 4 19" xfId="4453" xr:uid="{00000000-0005-0000-0000-0000490A0000}"/>
    <cellStyle name="20% - 강조색1 44 4 2" xfId="4454" xr:uid="{00000000-0005-0000-0000-00004A0A0000}"/>
    <cellStyle name="20% - 강조색1 44 4 2 10" xfId="4455" xr:uid="{00000000-0005-0000-0000-00004B0A0000}"/>
    <cellStyle name="20% - 강조색1 44 4 2 11" xfId="4456" xr:uid="{00000000-0005-0000-0000-00004C0A0000}"/>
    <cellStyle name="20% - 강조색1 44 4 2 12" xfId="4457" xr:uid="{00000000-0005-0000-0000-00004D0A0000}"/>
    <cellStyle name="20% - 강조색1 44 4 2 2" xfId="4458" xr:uid="{00000000-0005-0000-0000-00004E0A0000}"/>
    <cellStyle name="20% - 강조색1 44 4 2 2 2" xfId="4459" xr:uid="{00000000-0005-0000-0000-00004F0A0000}"/>
    <cellStyle name="20% - 강조색1 44 4 2 2 3" xfId="4460" xr:uid="{00000000-0005-0000-0000-0000500A0000}"/>
    <cellStyle name="20% - 강조색1 44 4 2 2 4" xfId="4461" xr:uid="{00000000-0005-0000-0000-0000510A0000}"/>
    <cellStyle name="20% - 강조색1 44 4 2 3" xfId="4462" xr:uid="{00000000-0005-0000-0000-0000520A0000}"/>
    <cellStyle name="20% - 강조색1 44 4 2 3 2" xfId="4463" xr:uid="{00000000-0005-0000-0000-0000530A0000}"/>
    <cellStyle name="20% - 강조색1 44 4 2 3 3" xfId="4464" xr:uid="{00000000-0005-0000-0000-0000540A0000}"/>
    <cellStyle name="20% - 강조색1 44 4 2 3 4" xfId="4465" xr:uid="{00000000-0005-0000-0000-0000550A0000}"/>
    <cellStyle name="20% - 강조색1 44 4 2 4" xfId="4466" xr:uid="{00000000-0005-0000-0000-0000560A0000}"/>
    <cellStyle name="20% - 강조색1 44 4 2 4 2" xfId="4467" xr:uid="{00000000-0005-0000-0000-0000570A0000}"/>
    <cellStyle name="20% - 강조색1 44 4 2 4 3" xfId="4468" xr:uid="{00000000-0005-0000-0000-0000580A0000}"/>
    <cellStyle name="20% - 강조색1 44 4 2 4 4" xfId="4469" xr:uid="{00000000-0005-0000-0000-0000590A0000}"/>
    <cellStyle name="20% - 강조색1 44 4 2 5" xfId="4470" xr:uid="{00000000-0005-0000-0000-00005A0A0000}"/>
    <cellStyle name="20% - 강조색1 44 4 2 5 2" xfId="4471" xr:uid="{00000000-0005-0000-0000-00005B0A0000}"/>
    <cellStyle name="20% - 강조색1 44 4 2 5 3" xfId="4472" xr:uid="{00000000-0005-0000-0000-00005C0A0000}"/>
    <cellStyle name="20% - 강조색1 44 4 2 5 4" xfId="4473" xr:uid="{00000000-0005-0000-0000-00005D0A0000}"/>
    <cellStyle name="20% - 강조색1 44 4 2 6" xfId="4474" xr:uid="{00000000-0005-0000-0000-00005E0A0000}"/>
    <cellStyle name="20% - 강조색1 44 4 2 6 2" xfId="4475" xr:uid="{00000000-0005-0000-0000-00005F0A0000}"/>
    <cellStyle name="20% - 강조색1 44 4 2 6 3" xfId="4476" xr:uid="{00000000-0005-0000-0000-0000600A0000}"/>
    <cellStyle name="20% - 강조색1 44 4 2 6 4" xfId="4477" xr:uid="{00000000-0005-0000-0000-0000610A0000}"/>
    <cellStyle name="20% - 강조색1 44 4 2 7" xfId="4478" xr:uid="{00000000-0005-0000-0000-0000620A0000}"/>
    <cellStyle name="20% - 강조색1 44 4 2 7 2" xfId="4479" xr:uid="{00000000-0005-0000-0000-0000630A0000}"/>
    <cellStyle name="20% - 강조색1 44 4 2 7 3" xfId="4480" xr:uid="{00000000-0005-0000-0000-0000640A0000}"/>
    <cellStyle name="20% - 강조색1 44 4 2 7 4" xfId="4481" xr:uid="{00000000-0005-0000-0000-0000650A0000}"/>
    <cellStyle name="20% - 강조색1 44 4 2 8" xfId="4482" xr:uid="{00000000-0005-0000-0000-0000660A0000}"/>
    <cellStyle name="20% - 강조색1 44 4 2 8 2" xfId="4483" xr:uid="{00000000-0005-0000-0000-0000670A0000}"/>
    <cellStyle name="20% - 강조색1 44 4 2 8 3" xfId="4484" xr:uid="{00000000-0005-0000-0000-0000680A0000}"/>
    <cellStyle name="20% - 강조색1 44 4 2 8 4" xfId="4485" xr:uid="{00000000-0005-0000-0000-0000690A0000}"/>
    <cellStyle name="20% - 강조색1 44 4 2 9" xfId="4486" xr:uid="{00000000-0005-0000-0000-00006A0A0000}"/>
    <cellStyle name="20% - 강조색1 44 4 2 9 2" xfId="4487" xr:uid="{00000000-0005-0000-0000-00006B0A0000}"/>
    <cellStyle name="20% - 강조색1 44 4 2 9 3" xfId="4488" xr:uid="{00000000-0005-0000-0000-00006C0A0000}"/>
    <cellStyle name="20% - 강조색1 44 4 2 9 4" xfId="4489" xr:uid="{00000000-0005-0000-0000-00006D0A0000}"/>
    <cellStyle name="20% - 강조색1 44 4 20" xfId="4490" xr:uid="{00000000-0005-0000-0000-00006E0A0000}"/>
    <cellStyle name="20% - 강조색1 44 4 21" xfId="4491" xr:uid="{00000000-0005-0000-0000-00006F0A0000}"/>
    <cellStyle name="20% - 강조색1 44 4 22" xfId="4492" xr:uid="{00000000-0005-0000-0000-0000700A0000}"/>
    <cellStyle name="20% - 강조색1 44 4 23" xfId="4493" xr:uid="{00000000-0005-0000-0000-0000710A0000}"/>
    <cellStyle name="20% - 강조색1 44 4 3" xfId="4494" xr:uid="{00000000-0005-0000-0000-0000720A0000}"/>
    <cellStyle name="20% - 강조색1 44 4 3 2" xfId="4495" xr:uid="{00000000-0005-0000-0000-0000730A0000}"/>
    <cellStyle name="20% - 강조색1 44 4 3 3" xfId="4496" xr:uid="{00000000-0005-0000-0000-0000740A0000}"/>
    <cellStyle name="20% - 강조색1 44 4 3 4" xfId="4497" xr:uid="{00000000-0005-0000-0000-0000750A0000}"/>
    <cellStyle name="20% - 강조색1 44 4 4" xfId="4498" xr:uid="{00000000-0005-0000-0000-0000760A0000}"/>
    <cellStyle name="20% - 강조색1 44 4 4 2" xfId="4499" xr:uid="{00000000-0005-0000-0000-0000770A0000}"/>
    <cellStyle name="20% - 강조색1 44 4 4 3" xfId="4500" xr:uid="{00000000-0005-0000-0000-0000780A0000}"/>
    <cellStyle name="20% - 강조색1 44 4 4 4" xfId="4501" xr:uid="{00000000-0005-0000-0000-0000790A0000}"/>
    <cellStyle name="20% - 강조색1 44 4 5" xfId="4502" xr:uid="{00000000-0005-0000-0000-00007A0A0000}"/>
    <cellStyle name="20% - 강조색1 44 4 5 2" xfId="4503" xr:uid="{00000000-0005-0000-0000-00007B0A0000}"/>
    <cellStyle name="20% - 강조색1 44 4 5 3" xfId="4504" xr:uid="{00000000-0005-0000-0000-00007C0A0000}"/>
    <cellStyle name="20% - 강조색1 44 4 5 4" xfId="4505" xr:uid="{00000000-0005-0000-0000-00007D0A0000}"/>
    <cellStyle name="20% - 강조색1 44 4 6" xfId="4506" xr:uid="{00000000-0005-0000-0000-00007E0A0000}"/>
    <cellStyle name="20% - 강조색1 44 4 6 2" xfId="4507" xr:uid="{00000000-0005-0000-0000-00007F0A0000}"/>
    <cellStyle name="20% - 강조색1 44 4 6 3" xfId="4508" xr:uid="{00000000-0005-0000-0000-0000800A0000}"/>
    <cellStyle name="20% - 강조색1 44 4 6 4" xfId="4509" xr:uid="{00000000-0005-0000-0000-0000810A0000}"/>
    <cellStyle name="20% - 강조색1 44 4 7" xfId="4510" xr:uid="{00000000-0005-0000-0000-0000820A0000}"/>
    <cellStyle name="20% - 강조색1 44 4 7 2" xfId="4511" xr:uid="{00000000-0005-0000-0000-0000830A0000}"/>
    <cellStyle name="20% - 강조색1 44 4 7 3" xfId="4512" xr:uid="{00000000-0005-0000-0000-0000840A0000}"/>
    <cellStyle name="20% - 강조색1 44 4 7 4" xfId="4513" xr:uid="{00000000-0005-0000-0000-0000850A0000}"/>
    <cellStyle name="20% - 강조색1 44 4 8" xfId="4514" xr:uid="{00000000-0005-0000-0000-0000860A0000}"/>
    <cellStyle name="20% - 강조색1 44 4 8 2" xfId="4515" xr:uid="{00000000-0005-0000-0000-0000870A0000}"/>
    <cellStyle name="20% - 강조색1 44 4 8 3" xfId="4516" xr:uid="{00000000-0005-0000-0000-0000880A0000}"/>
    <cellStyle name="20% - 강조색1 44 4 8 4" xfId="4517" xr:uid="{00000000-0005-0000-0000-0000890A0000}"/>
    <cellStyle name="20% - 강조색1 44 4 9" xfId="4518" xr:uid="{00000000-0005-0000-0000-00008A0A0000}"/>
    <cellStyle name="20% - 강조색1 44 4 9 2" xfId="4519" xr:uid="{00000000-0005-0000-0000-00008B0A0000}"/>
    <cellStyle name="20% - 강조색1 44 4 9 3" xfId="4520" xr:uid="{00000000-0005-0000-0000-00008C0A0000}"/>
    <cellStyle name="20% - 강조색1 44 4 9 4" xfId="4521" xr:uid="{00000000-0005-0000-0000-00008D0A0000}"/>
    <cellStyle name="20% - 강조색1 44 5" xfId="4522" xr:uid="{00000000-0005-0000-0000-00008E0A0000}"/>
    <cellStyle name="20% - 강조색1 44 5 10" xfId="4523" xr:uid="{00000000-0005-0000-0000-00008F0A0000}"/>
    <cellStyle name="20% - 강조색1 44 5 11" xfId="4524" xr:uid="{00000000-0005-0000-0000-0000900A0000}"/>
    <cellStyle name="20% - 강조색1 44 5 12" xfId="4525" xr:uid="{00000000-0005-0000-0000-0000910A0000}"/>
    <cellStyle name="20% - 강조색1 44 5 13" xfId="4526" xr:uid="{00000000-0005-0000-0000-0000920A0000}"/>
    <cellStyle name="20% - 강조색1 44 5 14" xfId="4527" xr:uid="{00000000-0005-0000-0000-0000930A0000}"/>
    <cellStyle name="20% - 강조색1 44 5 15" xfId="4528" xr:uid="{00000000-0005-0000-0000-0000940A0000}"/>
    <cellStyle name="20% - 강조색1 44 5 16" xfId="4529" xr:uid="{00000000-0005-0000-0000-0000950A0000}"/>
    <cellStyle name="20% - 강조색1 44 5 17" xfId="4530" xr:uid="{00000000-0005-0000-0000-0000960A0000}"/>
    <cellStyle name="20% - 강조색1 44 5 18" xfId="4531" xr:uid="{00000000-0005-0000-0000-0000970A0000}"/>
    <cellStyle name="20% - 강조색1 44 5 19" xfId="4532" xr:uid="{00000000-0005-0000-0000-0000980A0000}"/>
    <cellStyle name="20% - 강조색1 44 5 2" xfId="4533" xr:uid="{00000000-0005-0000-0000-0000990A0000}"/>
    <cellStyle name="20% - 강조색1 44 5 2 2" xfId="4534" xr:uid="{00000000-0005-0000-0000-00009A0A0000}"/>
    <cellStyle name="20% - 강조색1 44 5 2 3" xfId="4535" xr:uid="{00000000-0005-0000-0000-00009B0A0000}"/>
    <cellStyle name="20% - 강조색1 44 5 2 4" xfId="4536" xr:uid="{00000000-0005-0000-0000-00009C0A0000}"/>
    <cellStyle name="20% - 강조색1 44 5 20" xfId="4537" xr:uid="{00000000-0005-0000-0000-00009D0A0000}"/>
    <cellStyle name="20% - 강조색1 44 5 3" xfId="4538" xr:uid="{00000000-0005-0000-0000-00009E0A0000}"/>
    <cellStyle name="20% - 강조색1 44 5 3 2" xfId="4539" xr:uid="{00000000-0005-0000-0000-00009F0A0000}"/>
    <cellStyle name="20% - 강조색1 44 5 3 3" xfId="4540" xr:uid="{00000000-0005-0000-0000-0000A00A0000}"/>
    <cellStyle name="20% - 강조색1 44 5 3 4" xfId="4541" xr:uid="{00000000-0005-0000-0000-0000A10A0000}"/>
    <cellStyle name="20% - 강조색1 44 5 4" xfId="4542" xr:uid="{00000000-0005-0000-0000-0000A20A0000}"/>
    <cellStyle name="20% - 강조색1 44 5 4 2" xfId="4543" xr:uid="{00000000-0005-0000-0000-0000A30A0000}"/>
    <cellStyle name="20% - 강조색1 44 5 4 3" xfId="4544" xr:uid="{00000000-0005-0000-0000-0000A40A0000}"/>
    <cellStyle name="20% - 강조색1 44 5 4 4" xfId="4545" xr:uid="{00000000-0005-0000-0000-0000A50A0000}"/>
    <cellStyle name="20% - 강조색1 44 5 5" xfId="4546" xr:uid="{00000000-0005-0000-0000-0000A60A0000}"/>
    <cellStyle name="20% - 강조색1 44 5 5 2" xfId="4547" xr:uid="{00000000-0005-0000-0000-0000A70A0000}"/>
    <cellStyle name="20% - 강조색1 44 5 5 3" xfId="4548" xr:uid="{00000000-0005-0000-0000-0000A80A0000}"/>
    <cellStyle name="20% - 강조색1 44 5 5 4" xfId="4549" xr:uid="{00000000-0005-0000-0000-0000A90A0000}"/>
    <cellStyle name="20% - 강조색1 44 5 6" xfId="4550" xr:uid="{00000000-0005-0000-0000-0000AA0A0000}"/>
    <cellStyle name="20% - 강조색1 44 5 6 2" xfId="4551" xr:uid="{00000000-0005-0000-0000-0000AB0A0000}"/>
    <cellStyle name="20% - 강조색1 44 5 6 3" xfId="4552" xr:uid="{00000000-0005-0000-0000-0000AC0A0000}"/>
    <cellStyle name="20% - 강조색1 44 5 6 4" xfId="4553" xr:uid="{00000000-0005-0000-0000-0000AD0A0000}"/>
    <cellStyle name="20% - 강조색1 44 5 7" xfId="4554" xr:uid="{00000000-0005-0000-0000-0000AE0A0000}"/>
    <cellStyle name="20% - 강조색1 44 5 7 2" xfId="4555" xr:uid="{00000000-0005-0000-0000-0000AF0A0000}"/>
    <cellStyle name="20% - 강조색1 44 5 7 3" xfId="4556" xr:uid="{00000000-0005-0000-0000-0000B00A0000}"/>
    <cellStyle name="20% - 강조색1 44 5 7 4" xfId="4557" xr:uid="{00000000-0005-0000-0000-0000B10A0000}"/>
    <cellStyle name="20% - 강조색1 44 5 8" xfId="4558" xr:uid="{00000000-0005-0000-0000-0000B20A0000}"/>
    <cellStyle name="20% - 강조색1 44 5 9" xfId="4559" xr:uid="{00000000-0005-0000-0000-0000B30A0000}"/>
    <cellStyle name="20% - 강조색1 44 6" xfId="4560" xr:uid="{00000000-0005-0000-0000-0000B40A0000}"/>
    <cellStyle name="20% - 강조색1 44 6 10" xfId="4561" xr:uid="{00000000-0005-0000-0000-0000B50A0000}"/>
    <cellStyle name="20% - 강조색1 44 6 11" xfId="4562" xr:uid="{00000000-0005-0000-0000-0000B60A0000}"/>
    <cellStyle name="20% - 강조색1 44 6 12" xfId="4563" xr:uid="{00000000-0005-0000-0000-0000B70A0000}"/>
    <cellStyle name="20% - 강조색1 44 6 13" xfId="4564" xr:uid="{00000000-0005-0000-0000-0000B80A0000}"/>
    <cellStyle name="20% - 강조색1 44 6 14" xfId="4565" xr:uid="{00000000-0005-0000-0000-0000B90A0000}"/>
    <cellStyle name="20% - 강조색1 44 6 15" xfId="4566" xr:uid="{00000000-0005-0000-0000-0000BA0A0000}"/>
    <cellStyle name="20% - 강조색1 44 6 16" xfId="4567" xr:uid="{00000000-0005-0000-0000-0000BB0A0000}"/>
    <cellStyle name="20% - 강조색1 44 6 17" xfId="4568" xr:uid="{00000000-0005-0000-0000-0000BC0A0000}"/>
    <cellStyle name="20% - 강조색1 44 6 2" xfId="4569" xr:uid="{00000000-0005-0000-0000-0000BD0A0000}"/>
    <cellStyle name="20% - 강조색1 44 6 2 2" xfId="4570" xr:uid="{00000000-0005-0000-0000-0000BE0A0000}"/>
    <cellStyle name="20% - 강조색1 44 6 2 3" xfId="4571" xr:uid="{00000000-0005-0000-0000-0000BF0A0000}"/>
    <cellStyle name="20% - 강조색1 44 6 2 4" xfId="4572" xr:uid="{00000000-0005-0000-0000-0000C00A0000}"/>
    <cellStyle name="20% - 강조색1 44 6 3" xfId="4573" xr:uid="{00000000-0005-0000-0000-0000C10A0000}"/>
    <cellStyle name="20% - 강조색1 44 6 3 2" xfId="4574" xr:uid="{00000000-0005-0000-0000-0000C20A0000}"/>
    <cellStyle name="20% - 강조색1 44 6 3 3" xfId="4575" xr:uid="{00000000-0005-0000-0000-0000C30A0000}"/>
    <cellStyle name="20% - 강조색1 44 6 3 4" xfId="4576" xr:uid="{00000000-0005-0000-0000-0000C40A0000}"/>
    <cellStyle name="20% - 강조색1 44 6 4" xfId="4577" xr:uid="{00000000-0005-0000-0000-0000C50A0000}"/>
    <cellStyle name="20% - 강조색1 44 6 4 2" xfId="4578" xr:uid="{00000000-0005-0000-0000-0000C60A0000}"/>
    <cellStyle name="20% - 강조색1 44 6 4 3" xfId="4579" xr:uid="{00000000-0005-0000-0000-0000C70A0000}"/>
    <cellStyle name="20% - 강조색1 44 6 4 4" xfId="4580" xr:uid="{00000000-0005-0000-0000-0000C80A0000}"/>
    <cellStyle name="20% - 강조색1 44 6 5" xfId="4581" xr:uid="{00000000-0005-0000-0000-0000C90A0000}"/>
    <cellStyle name="20% - 강조색1 44 6 6" xfId="4582" xr:uid="{00000000-0005-0000-0000-0000CA0A0000}"/>
    <cellStyle name="20% - 강조색1 44 6 7" xfId="4583" xr:uid="{00000000-0005-0000-0000-0000CB0A0000}"/>
    <cellStyle name="20% - 강조색1 44 6 8" xfId="4584" xr:uid="{00000000-0005-0000-0000-0000CC0A0000}"/>
    <cellStyle name="20% - 강조색1 44 6 9" xfId="4585" xr:uid="{00000000-0005-0000-0000-0000CD0A0000}"/>
    <cellStyle name="20% - 강조색1 44 7" xfId="4586" xr:uid="{00000000-0005-0000-0000-0000CE0A0000}"/>
    <cellStyle name="20% - 강조색1 44 7 10" xfId="4587" xr:uid="{00000000-0005-0000-0000-0000CF0A0000}"/>
    <cellStyle name="20% - 강조색1 44 7 11" xfId="4588" xr:uid="{00000000-0005-0000-0000-0000D00A0000}"/>
    <cellStyle name="20% - 강조색1 44 7 12" xfId="4589" xr:uid="{00000000-0005-0000-0000-0000D10A0000}"/>
    <cellStyle name="20% - 강조색1 44 7 13" xfId="4590" xr:uid="{00000000-0005-0000-0000-0000D20A0000}"/>
    <cellStyle name="20% - 강조색1 44 7 14" xfId="4591" xr:uid="{00000000-0005-0000-0000-0000D30A0000}"/>
    <cellStyle name="20% - 강조색1 44 7 2" xfId="4592" xr:uid="{00000000-0005-0000-0000-0000D40A0000}"/>
    <cellStyle name="20% - 강조색1 44 7 3" xfId="4593" xr:uid="{00000000-0005-0000-0000-0000D50A0000}"/>
    <cellStyle name="20% - 강조색1 44 7 4" xfId="4594" xr:uid="{00000000-0005-0000-0000-0000D60A0000}"/>
    <cellStyle name="20% - 강조색1 44 7 5" xfId="4595" xr:uid="{00000000-0005-0000-0000-0000D70A0000}"/>
    <cellStyle name="20% - 강조색1 44 7 6" xfId="4596" xr:uid="{00000000-0005-0000-0000-0000D80A0000}"/>
    <cellStyle name="20% - 강조색1 44 7 7" xfId="4597" xr:uid="{00000000-0005-0000-0000-0000D90A0000}"/>
    <cellStyle name="20% - 강조색1 44 7 8" xfId="4598" xr:uid="{00000000-0005-0000-0000-0000DA0A0000}"/>
    <cellStyle name="20% - 강조색1 44 7 9" xfId="4599" xr:uid="{00000000-0005-0000-0000-0000DB0A0000}"/>
    <cellStyle name="20% - 강조색1 44 8" xfId="4600" xr:uid="{00000000-0005-0000-0000-0000DC0A0000}"/>
    <cellStyle name="20% - 강조색1 44 8 2" xfId="4601" xr:uid="{00000000-0005-0000-0000-0000DD0A0000}"/>
    <cellStyle name="20% - 강조색1 44 8 3" xfId="4602" xr:uid="{00000000-0005-0000-0000-0000DE0A0000}"/>
    <cellStyle name="20% - 강조색1 44 8 4" xfId="4603" xr:uid="{00000000-0005-0000-0000-0000DF0A0000}"/>
    <cellStyle name="20% - 강조색1 44 9" xfId="4604" xr:uid="{00000000-0005-0000-0000-0000E00A0000}"/>
    <cellStyle name="20% - 강조색1 44 9 2" xfId="4605" xr:uid="{00000000-0005-0000-0000-0000E10A0000}"/>
    <cellStyle name="20% - 강조색1 44 9 3" xfId="4606" xr:uid="{00000000-0005-0000-0000-0000E20A0000}"/>
    <cellStyle name="20% - 강조색1 45" xfId="54554" xr:uid="{4E1BBEF2-1BD8-472A-93FA-AA9FD3F49C7C}"/>
    <cellStyle name="20% - 강조색1 5" xfId="212" xr:uid="{00000000-0005-0000-0000-0000E30A0000}"/>
    <cellStyle name="20% - 강조색1 6" xfId="213" xr:uid="{00000000-0005-0000-0000-0000E40A0000}"/>
    <cellStyle name="20% - 강조색1 7" xfId="214" xr:uid="{00000000-0005-0000-0000-0000E50A0000}"/>
    <cellStyle name="20% - 강조색1 8" xfId="215" xr:uid="{00000000-0005-0000-0000-0000E60A0000}"/>
    <cellStyle name="20% - 강조색1 9" xfId="216" xr:uid="{00000000-0005-0000-0000-0000E70A0000}"/>
    <cellStyle name="20% - 강조색2 10" xfId="217" xr:uid="{00000000-0005-0000-0000-0000E90A0000}"/>
    <cellStyle name="20% - 강조색2 11" xfId="218" xr:uid="{00000000-0005-0000-0000-0000EA0A0000}"/>
    <cellStyle name="20% - 강조색2 12" xfId="219" xr:uid="{00000000-0005-0000-0000-0000EB0A0000}"/>
    <cellStyle name="20% - 강조색2 13" xfId="220" xr:uid="{00000000-0005-0000-0000-0000EC0A0000}"/>
    <cellStyle name="20% - 강조색2 14" xfId="221" xr:uid="{00000000-0005-0000-0000-0000ED0A0000}"/>
    <cellStyle name="20% - 강조색2 15" xfId="222" xr:uid="{00000000-0005-0000-0000-0000EE0A0000}"/>
    <cellStyle name="20% - 강조색2 16" xfId="223" xr:uid="{00000000-0005-0000-0000-0000EF0A0000}"/>
    <cellStyle name="20% - 강조색2 17" xfId="224" xr:uid="{00000000-0005-0000-0000-0000F00A0000}"/>
    <cellStyle name="20% - 강조색2 18" xfId="225" xr:uid="{00000000-0005-0000-0000-0000F10A0000}"/>
    <cellStyle name="20% - 강조색2 19" xfId="226" xr:uid="{00000000-0005-0000-0000-0000F20A0000}"/>
    <cellStyle name="20% - 강조색2 2" xfId="52" xr:uid="{00000000-0005-0000-0000-0000F30A0000}"/>
    <cellStyle name="20% - 강조색2 20" xfId="227" xr:uid="{00000000-0005-0000-0000-0000F40A0000}"/>
    <cellStyle name="20% - 강조색2 21" xfId="228" xr:uid="{00000000-0005-0000-0000-0000F50A0000}"/>
    <cellStyle name="20% - 강조색2 22" xfId="229" xr:uid="{00000000-0005-0000-0000-0000F60A0000}"/>
    <cellStyle name="20% - 강조색2 23" xfId="230" xr:uid="{00000000-0005-0000-0000-0000F70A0000}"/>
    <cellStyle name="20% - 강조색2 24" xfId="231" xr:uid="{00000000-0005-0000-0000-0000F80A0000}"/>
    <cellStyle name="20% - 강조색2 25" xfId="232" xr:uid="{00000000-0005-0000-0000-0000F90A0000}"/>
    <cellStyle name="20% - 강조색2 26" xfId="233" xr:uid="{00000000-0005-0000-0000-0000FA0A0000}"/>
    <cellStyle name="20% - 강조색2 27" xfId="234" xr:uid="{00000000-0005-0000-0000-0000FB0A0000}"/>
    <cellStyle name="20% - 강조색2 28" xfId="235" xr:uid="{00000000-0005-0000-0000-0000FC0A0000}"/>
    <cellStyle name="20% - 강조색2 29" xfId="236" xr:uid="{00000000-0005-0000-0000-0000FD0A0000}"/>
    <cellStyle name="20% - 강조색2 3" xfId="55" xr:uid="{00000000-0005-0000-0000-0000FE0A0000}"/>
    <cellStyle name="20% - 강조색2 30" xfId="237" xr:uid="{00000000-0005-0000-0000-0000FF0A0000}"/>
    <cellStyle name="20% - 강조색2 31" xfId="238" xr:uid="{00000000-0005-0000-0000-0000000B0000}"/>
    <cellStyle name="20% - 강조색2 32" xfId="239" xr:uid="{00000000-0005-0000-0000-0000010B0000}"/>
    <cellStyle name="20% - 강조색2 33" xfId="240" xr:uid="{00000000-0005-0000-0000-0000020B0000}"/>
    <cellStyle name="20% - 강조색2 34" xfId="241" xr:uid="{00000000-0005-0000-0000-0000030B0000}"/>
    <cellStyle name="20% - 강조색2 35" xfId="242" xr:uid="{00000000-0005-0000-0000-0000040B0000}"/>
    <cellStyle name="20% - 강조색2 36" xfId="243" xr:uid="{00000000-0005-0000-0000-0000050B0000}"/>
    <cellStyle name="20% - 강조색2 37" xfId="244" xr:uid="{00000000-0005-0000-0000-0000060B0000}"/>
    <cellStyle name="20% - 강조색2 38" xfId="245" xr:uid="{00000000-0005-0000-0000-0000070B0000}"/>
    <cellStyle name="20% - 강조색2 39" xfId="246" xr:uid="{00000000-0005-0000-0000-0000080B0000}"/>
    <cellStyle name="20% - 강조색2 4" xfId="48" xr:uid="{00000000-0005-0000-0000-0000090B0000}"/>
    <cellStyle name="20% - 강조색2 40" xfId="247" xr:uid="{00000000-0005-0000-0000-00000A0B0000}"/>
    <cellStyle name="20% - 강조색2 41" xfId="248" xr:uid="{00000000-0005-0000-0000-00000B0B0000}"/>
    <cellStyle name="20% - 강조색2 42" xfId="249" xr:uid="{00000000-0005-0000-0000-00000C0B0000}"/>
    <cellStyle name="20% - 강조색2 43" xfId="250" xr:uid="{00000000-0005-0000-0000-00000D0B0000}"/>
    <cellStyle name="20% - 강조색2 44" xfId="1818" xr:uid="{00000000-0005-0000-0000-00000E0B0000}"/>
    <cellStyle name="20% - 강조색2 44 10" xfId="4607" xr:uid="{00000000-0005-0000-0000-00000F0B0000}"/>
    <cellStyle name="20% - 강조색2 44 11" xfId="4608" xr:uid="{00000000-0005-0000-0000-0000100B0000}"/>
    <cellStyle name="20% - 강조색2 44 2" xfId="4609" xr:uid="{00000000-0005-0000-0000-0000110B0000}"/>
    <cellStyle name="20% - 강조색2 44 2 10" xfId="4610" xr:uid="{00000000-0005-0000-0000-0000120B0000}"/>
    <cellStyle name="20% - 강조색2 44 2 10 2" xfId="4611" xr:uid="{00000000-0005-0000-0000-0000130B0000}"/>
    <cellStyle name="20% - 강조색2 44 2 10 3" xfId="4612" xr:uid="{00000000-0005-0000-0000-0000140B0000}"/>
    <cellStyle name="20% - 강조색2 44 2 10 4" xfId="4613" xr:uid="{00000000-0005-0000-0000-0000150B0000}"/>
    <cellStyle name="20% - 강조색2 44 2 11" xfId="4614" xr:uid="{00000000-0005-0000-0000-0000160B0000}"/>
    <cellStyle name="20% - 강조색2 44 2 11 2" xfId="4615" xr:uid="{00000000-0005-0000-0000-0000170B0000}"/>
    <cellStyle name="20% - 강조색2 44 2 11 3" xfId="4616" xr:uid="{00000000-0005-0000-0000-0000180B0000}"/>
    <cellStyle name="20% - 강조색2 44 2 11 4" xfId="4617" xr:uid="{00000000-0005-0000-0000-0000190B0000}"/>
    <cellStyle name="20% - 강조색2 44 2 12" xfId="4618" xr:uid="{00000000-0005-0000-0000-00001A0B0000}"/>
    <cellStyle name="20% - 강조색2 44 2 12 2" xfId="4619" xr:uid="{00000000-0005-0000-0000-00001B0B0000}"/>
    <cellStyle name="20% - 강조색2 44 2 12 3" xfId="4620" xr:uid="{00000000-0005-0000-0000-00001C0B0000}"/>
    <cellStyle name="20% - 강조색2 44 2 12 4" xfId="4621" xr:uid="{00000000-0005-0000-0000-00001D0B0000}"/>
    <cellStyle name="20% - 강조색2 44 2 13" xfId="4622" xr:uid="{00000000-0005-0000-0000-00001E0B0000}"/>
    <cellStyle name="20% - 강조색2 44 2 13 2" xfId="4623" xr:uid="{00000000-0005-0000-0000-00001F0B0000}"/>
    <cellStyle name="20% - 강조색2 44 2 13 3" xfId="4624" xr:uid="{00000000-0005-0000-0000-0000200B0000}"/>
    <cellStyle name="20% - 강조색2 44 2 13 4" xfId="4625" xr:uid="{00000000-0005-0000-0000-0000210B0000}"/>
    <cellStyle name="20% - 강조색2 44 2 14" xfId="4626" xr:uid="{00000000-0005-0000-0000-0000220B0000}"/>
    <cellStyle name="20% - 강조색2 44 2 14 2" xfId="4627" xr:uid="{00000000-0005-0000-0000-0000230B0000}"/>
    <cellStyle name="20% - 강조색2 44 2 14 3" xfId="4628" xr:uid="{00000000-0005-0000-0000-0000240B0000}"/>
    <cellStyle name="20% - 강조색2 44 2 14 4" xfId="4629" xr:uid="{00000000-0005-0000-0000-0000250B0000}"/>
    <cellStyle name="20% - 강조색2 44 2 15" xfId="4630" xr:uid="{00000000-0005-0000-0000-0000260B0000}"/>
    <cellStyle name="20% - 강조색2 44 2 16" xfId="4631" xr:uid="{00000000-0005-0000-0000-0000270B0000}"/>
    <cellStyle name="20% - 강조색2 44 2 17" xfId="4632" xr:uid="{00000000-0005-0000-0000-0000280B0000}"/>
    <cellStyle name="20% - 강조색2 44 2 18" xfId="4633" xr:uid="{00000000-0005-0000-0000-0000290B0000}"/>
    <cellStyle name="20% - 강조색2 44 2 19" xfId="4634" xr:uid="{00000000-0005-0000-0000-00002A0B0000}"/>
    <cellStyle name="20% - 강조색2 44 2 2" xfId="4635" xr:uid="{00000000-0005-0000-0000-00002B0B0000}"/>
    <cellStyle name="20% - 강조색2 44 2 2 10" xfId="4636" xr:uid="{00000000-0005-0000-0000-00002C0B0000}"/>
    <cellStyle name="20% - 강조색2 44 2 2 10 2" xfId="4637" xr:uid="{00000000-0005-0000-0000-00002D0B0000}"/>
    <cellStyle name="20% - 강조색2 44 2 2 10 3" xfId="4638" xr:uid="{00000000-0005-0000-0000-00002E0B0000}"/>
    <cellStyle name="20% - 강조색2 44 2 2 10 4" xfId="4639" xr:uid="{00000000-0005-0000-0000-00002F0B0000}"/>
    <cellStyle name="20% - 강조색2 44 2 2 11" xfId="4640" xr:uid="{00000000-0005-0000-0000-0000300B0000}"/>
    <cellStyle name="20% - 강조색2 44 2 2 11 2" xfId="4641" xr:uid="{00000000-0005-0000-0000-0000310B0000}"/>
    <cellStyle name="20% - 강조색2 44 2 2 11 3" xfId="4642" xr:uid="{00000000-0005-0000-0000-0000320B0000}"/>
    <cellStyle name="20% - 강조색2 44 2 2 11 4" xfId="4643" xr:uid="{00000000-0005-0000-0000-0000330B0000}"/>
    <cellStyle name="20% - 강조색2 44 2 2 12" xfId="4644" xr:uid="{00000000-0005-0000-0000-0000340B0000}"/>
    <cellStyle name="20% - 강조색2 44 2 2 12 2" xfId="4645" xr:uid="{00000000-0005-0000-0000-0000350B0000}"/>
    <cellStyle name="20% - 강조색2 44 2 2 12 3" xfId="4646" xr:uid="{00000000-0005-0000-0000-0000360B0000}"/>
    <cellStyle name="20% - 강조색2 44 2 2 12 4" xfId="4647" xr:uid="{00000000-0005-0000-0000-0000370B0000}"/>
    <cellStyle name="20% - 강조색2 44 2 2 13" xfId="4648" xr:uid="{00000000-0005-0000-0000-0000380B0000}"/>
    <cellStyle name="20% - 강조색2 44 2 2 13 2" xfId="4649" xr:uid="{00000000-0005-0000-0000-0000390B0000}"/>
    <cellStyle name="20% - 강조색2 44 2 2 13 3" xfId="4650" xr:uid="{00000000-0005-0000-0000-00003A0B0000}"/>
    <cellStyle name="20% - 강조색2 44 2 2 13 4" xfId="4651" xr:uid="{00000000-0005-0000-0000-00003B0B0000}"/>
    <cellStyle name="20% - 강조색2 44 2 2 14" xfId="4652" xr:uid="{00000000-0005-0000-0000-00003C0B0000}"/>
    <cellStyle name="20% - 강조색2 44 2 2 15" xfId="4653" xr:uid="{00000000-0005-0000-0000-00003D0B0000}"/>
    <cellStyle name="20% - 강조색2 44 2 2 16" xfId="4654" xr:uid="{00000000-0005-0000-0000-00003E0B0000}"/>
    <cellStyle name="20% - 강조색2 44 2 2 17" xfId="4655" xr:uid="{00000000-0005-0000-0000-00003F0B0000}"/>
    <cellStyle name="20% - 강조색2 44 2 2 18" xfId="4656" xr:uid="{00000000-0005-0000-0000-0000400B0000}"/>
    <cellStyle name="20% - 강조색2 44 2 2 19" xfId="4657" xr:uid="{00000000-0005-0000-0000-0000410B0000}"/>
    <cellStyle name="20% - 강조색2 44 2 2 2" xfId="4658" xr:uid="{00000000-0005-0000-0000-0000420B0000}"/>
    <cellStyle name="20% - 강조색2 44 2 2 2 10" xfId="4659" xr:uid="{00000000-0005-0000-0000-0000430B0000}"/>
    <cellStyle name="20% - 강조색2 44 2 2 2 10 2" xfId="4660" xr:uid="{00000000-0005-0000-0000-0000440B0000}"/>
    <cellStyle name="20% - 강조색2 44 2 2 2 10 3" xfId="4661" xr:uid="{00000000-0005-0000-0000-0000450B0000}"/>
    <cellStyle name="20% - 강조색2 44 2 2 2 10 4" xfId="4662" xr:uid="{00000000-0005-0000-0000-0000460B0000}"/>
    <cellStyle name="20% - 강조색2 44 2 2 2 11" xfId="4663" xr:uid="{00000000-0005-0000-0000-0000470B0000}"/>
    <cellStyle name="20% - 강조색2 44 2 2 2 11 2" xfId="4664" xr:uid="{00000000-0005-0000-0000-0000480B0000}"/>
    <cellStyle name="20% - 강조색2 44 2 2 2 11 3" xfId="4665" xr:uid="{00000000-0005-0000-0000-0000490B0000}"/>
    <cellStyle name="20% - 강조색2 44 2 2 2 11 4" xfId="4666" xr:uid="{00000000-0005-0000-0000-00004A0B0000}"/>
    <cellStyle name="20% - 강조색2 44 2 2 2 12" xfId="4667" xr:uid="{00000000-0005-0000-0000-00004B0B0000}"/>
    <cellStyle name="20% - 강조색2 44 2 2 2 12 2" xfId="4668" xr:uid="{00000000-0005-0000-0000-00004C0B0000}"/>
    <cellStyle name="20% - 강조색2 44 2 2 2 12 3" xfId="4669" xr:uid="{00000000-0005-0000-0000-00004D0B0000}"/>
    <cellStyle name="20% - 강조색2 44 2 2 2 12 4" xfId="4670" xr:uid="{00000000-0005-0000-0000-00004E0B0000}"/>
    <cellStyle name="20% - 강조색2 44 2 2 2 13" xfId="4671" xr:uid="{00000000-0005-0000-0000-00004F0B0000}"/>
    <cellStyle name="20% - 강조색2 44 2 2 2 14" xfId="4672" xr:uid="{00000000-0005-0000-0000-0000500B0000}"/>
    <cellStyle name="20% - 강조색2 44 2 2 2 15" xfId="4673" xr:uid="{00000000-0005-0000-0000-0000510B0000}"/>
    <cellStyle name="20% - 강조색2 44 2 2 2 16" xfId="4674" xr:uid="{00000000-0005-0000-0000-0000520B0000}"/>
    <cellStyle name="20% - 강조색2 44 2 2 2 17" xfId="4675" xr:uid="{00000000-0005-0000-0000-0000530B0000}"/>
    <cellStyle name="20% - 강조색2 44 2 2 2 18" xfId="4676" xr:uid="{00000000-0005-0000-0000-0000540B0000}"/>
    <cellStyle name="20% - 강조색2 44 2 2 2 19" xfId="4677" xr:uid="{00000000-0005-0000-0000-0000550B0000}"/>
    <cellStyle name="20% - 강조색2 44 2 2 2 2" xfId="4678" xr:uid="{00000000-0005-0000-0000-0000560B0000}"/>
    <cellStyle name="20% - 강조색2 44 2 2 2 2 10" xfId="4679" xr:uid="{00000000-0005-0000-0000-0000570B0000}"/>
    <cellStyle name="20% - 강조색2 44 2 2 2 2 11" xfId="4680" xr:uid="{00000000-0005-0000-0000-0000580B0000}"/>
    <cellStyle name="20% - 강조색2 44 2 2 2 2 12" xfId="4681" xr:uid="{00000000-0005-0000-0000-0000590B0000}"/>
    <cellStyle name="20% - 강조색2 44 2 2 2 2 2" xfId="4682" xr:uid="{00000000-0005-0000-0000-00005A0B0000}"/>
    <cellStyle name="20% - 강조색2 44 2 2 2 2 2 2" xfId="4683" xr:uid="{00000000-0005-0000-0000-00005B0B0000}"/>
    <cellStyle name="20% - 강조색2 44 2 2 2 2 2 3" xfId="4684" xr:uid="{00000000-0005-0000-0000-00005C0B0000}"/>
    <cellStyle name="20% - 강조색2 44 2 2 2 2 2 4" xfId="4685" xr:uid="{00000000-0005-0000-0000-00005D0B0000}"/>
    <cellStyle name="20% - 강조색2 44 2 2 2 2 3" xfId="4686" xr:uid="{00000000-0005-0000-0000-00005E0B0000}"/>
    <cellStyle name="20% - 강조색2 44 2 2 2 2 3 2" xfId="4687" xr:uid="{00000000-0005-0000-0000-00005F0B0000}"/>
    <cellStyle name="20% - 강조색2 44 2 2 2 2 3 3" xfId="4688" xr:uid="{00000000-0005-0000-0000-0000600B0000}"/>
    <cellStyle name="20% - 강조색2 44 2 2 2 2 3 4" xfId="4689" xr:uid="{00000000-0005-0000-0000-0000610B0000}"/>
    <cellStyle name="20% - 강조색2 44 2 2 2 2 4" xfId="4690" xr:uid="{00000000-0005-0000-0000-0000620B0000}"/>
    <cellStyle name="20% - 강조색2 44 2 2 2 2 4 2" xfId="4691" xr:uid="{00000000-0005-0000-0000-0000630B0000}"/>
    <cellStyle name="20% - 강조색2 44 2 2 2 2 4 3" xfId="4692" xr:uid="{00000000-0005-0000-0000-0000640B0000}"/>
    <cellStyle name="20% - 강조색2 44 2 2 2 2 4 4" xfId="4693" xr:uid="{00000000-0005-0000-0000-0000650B0000}"/>
    <cellStyle name="20% - 강조색2 44 2 2 2 2 5" xfId="4694" xr:uid="{00000000-0005-0000-0000-0000660B0000}"/>
    <cellStyle name="20% - 강조색2 44 2 2 2 2 5 2" xfId="4695" xr:uid="{00000000-0005-0000-0000-0000670B0000}"/>
    <cellStyle name="20% - 강조색2 44 2 2 2 2 5 3" xfId="4696" xr:uid="{00000000-0005-0000-0000-0000680B0000}"/>
    <cellStyle name="20% - 강조색2 44 2 2 2 2 5 4" xfId="4697" xr:uid="{00000000-0005-0000-0000-0000690B0000}"/>
    <cellStyle name="20% - 강조색2 44 2 2 2 2 6" xfId="4698" xr:uid="{00000000-0005-0000-0000-00006A0B0000}"/>
    <cellStyle name="20% - 강조색2 44 2 2 2 2 6 2" xfId="4699" xr:uid="{00000000-0005-0000-0000-00006B0B0000}"/>
    <cellStyle name="20% - 강조색2 44 2 2 2 2 6 3" xfId="4700" xr:uid="{00000000-0005-0000-0000-00006C0B0000}"/>
    <cellStyle name="20% - 강조색2 44 2 2 2 2 6 4" xfId="4701" xr:uid="{00000000-0005-0000-0000-00006D0B0000}"/>
    <cellStyle name="20% - 강조색2 44 2 2 2 2 7" xfId="4702" xr:uid="{00000000-0005-0000-0000-00006E0B0000}"/>
    <cellStyle name="20% - 강조색2 44 2 2 2 2 7 2" xfId="4703" xr:uid="{00000000-0005-0000-0000-00006F0B0000}"/>
    <cellStyle name="20% - 강조색2 44 2 2 2 2 7 3" xfId="4704" xr:uid="{00000000-0005-0000-0000-0000700B0000}"/>
    <cellStyle name="20% - 강조색2 44 2 2 2 2 7 4" xfId="4705" xr:uid="{00000000-0005-0000-0000-0000710B0000}"/>
    <cellStyle name="20% - 강조색2 44 2 2 2 2 8" xfId="4706" xr:uid="{00000000-0005-0000-0000-0000720B0000}"/>
    <cellStyle name="20% - 강조색2 44 2 2 2 2 8 2" xfId="4707" xr:uid="{00000000-0005-0000-0000-0000730B0000}"/>
    <cellStyle name="20% - 강조색2 44 2 2 2 2 8 3" xfId="4708" xr:uid="{00000000-0005-0000-0000-0000740B0000}"/>
    <cellStyle name="20% - 강조색2 44 2 2 2 2 8 4" xfId="4709" xr:uid="{00000000-0005-0000-0000-0000750B0000}"/>
    <cellStyle name="20% - 강조색2 44 2 2 2 2 9" xfId="4710" xr:uid="{00000000-0005-0000-0000-0000760B0000}"/>
    <cellStyle name="20% - 강조색2 44 2 2 2 2 9 2" xfId="4711" xr:uid="{00000000-0005-0000-0000-0000770B0000}"/>
    <cellStyle name="20% - 강조색2 44 2 2 2 2 9 3" xfId="4712" xr:uid="{00000000-0005-0000-0000-0000780B0000}"/>
    <cellStyle name="20% - 강조색2 44 2 2 2 2 9 4" xfId="4713" xr:uid="{00000000-0005-0000-0000-0000790B0000}"/>
    <cellStyle name="20% - 강조색2 44 2 2 2 20" xfId="4714" xr:uid="{00000000-0005-0000-0000-00007A0B0000}"/>
    <cellStyle name="20% - 강조색2 44 2 2 2 21" xfId="4715" xr:uid="{00000000-0005-0000-0000-00007B0B0000}"/>
    <cellStyle name="20% - 강조색2 44 2 2 2 22" xfId="4716" xr:uid="{00000000-0005-0000-0000-00007C0B0000}"/>
    <cellStyle name="20% - 강조색2 44 2 2 2 23" xfId="4717" xr:uid="{00000000-0005-0000-0000-00007D0B0000}"/>
    <cellStyle name="20% - 강조색2 44 2 2 2 24" xfId="4718" xr:uid="{00000000-0005-0000-0000-00007E0B0000}"/>
    <cellStyle name="20% - 강조색2 44 2 2 2 25" xfId="4719" xr:uid="{00000000-0005-0000-0000-00007F0B0000}"/>
    <cellStyle name="20% - 강조색2 44 2 2 2 3" xfId="4720" xr:uid="{00000000-0005-0000-0000-0000800B0000}"/>
    <cellStyle name="20% - 강조색2 44 2 2 2 3 10" xfId="4721" xr:uid="{00000000-0005-0000-0000-0000810B0000}"/>
    <cellStyle name="20% - 강조색2 44 2 2 2 3 11" xfId="4722" xr:uid="{00000000-0005-0000-0000-0000820B0000}"/>
    <cellStyle name="20% - 강조색2 44 2 2 2 3 12" xfId="4723" xr:uid="{00000000-0005-0000-0000-0000830B0000}"/>
    <cellStyle name="20% - 강조색2 44 2 2 2 3 2" xfId="4724" xr:uid="{00000000-0005-0000-0000-0000840B0000}"/>
    <cellStyle name="20% - 강조색2 44 2 2 2 3 2 2" xfId="4725" xr:uid="{00000000-0005-0000-0000-0000850B0000}"/>
    <cellStyle name="20% - 강조색2 44 2 2 2 3 2 3" xfId="4726" xr:uid="{00000000-0005-0000-0000-0000860B0000}"/>
    <cellStyle name="20% - 강조색2 44 2 2 2 3 2 4" xfId="4727" xr:uid="{00000000-0005-0000-0000-0000870B0000}"/>
    <cellStyle name="20% - 강조색2 44 2 2 2 3 3" xfId="4728" xr:uid="{00000000-0005-0000-0000-0000880B0000}"/>
    <cellStyle name="20% - 강조색2 44 2 2 2 3 3 2" xfId="4729" xr:uid="{00000000-0005-0000-0000-0000890B0000}"/>
    <cellStyle name="20% - 강조색2 44 2 2 2 3 3 3" xfId="4730" xr:uid="{00000000-0005-0000-0000-00008A0B0000}"/>
    <cellStyle name="20% - 강조색2 44 2 2 2 3 3 4" xfId="4731" xr:uid="{00000000-0005-0000-0000-00008B0B0000}"/>
    <cellStyle name="20% - 강조색2 44 2 2 2 3 4" xfId="4732" xr:uid="{00000000-0005-0000-0000-00008C0B0000}"/>
    <cellStyle name="20% - 강조색2 44 2 2 2 3 4 2" xfId="4733" xr:uid="{00000000-0005-0000-0000-00008D0B0000}"/>
    <cellStyle name="20% - 강조색2 44 2 2 2 3 4 3" xfId="4734" xr:uid="{00000000-0005-0000-0000-00008E0B0000}"/>
    <cellStyle name="20% - 강조색2 44 2 2 2 3 4 4" xfId="4735" xr:uid="{00000000-0005-0000-0000-00008F0B0000}"/>
    <cellStyle name="20% - 강조색2 44 2 2 2 3 5" xfId="4736" xr:uid="{00000000-0005-0000-0000-0000900B0000}"/>
    <cellStyle name="20% - 강조색2 44 2 2 2 3 5 2" xfId="4737" xr:uid="{00000000-0005-0000-0000-0000910B0000}"/>
    <cellStyle name="20% - 강조색2 44 2 2 2 3 5 3" xfId="4738" xr:uid="{00000000-0005-0000-0000-0000920B0000}"/>
    <cellStyle name="20% - 강조색2 44 2 2 2 3 5 4" xfId="4739" xr:uid="{00000000-0005-0000-0000-0000930B0000}"/>
    <cellStyle name="20% - 강조색2 44 2 2 2 3 6" xfId="4740" xr:uid="{00000000-0005-0000-0000-0000940B0000}"/>
    <cellStyle name="20% - 강조색2 44 2 2 2 3 6 2" xfId="4741" xr:uid="{00000000-0005-0000-0000-0000950B0000}"/>
    <cellStyle name="20% - 강조색2 44 2 2 2 3 6 3" xfId="4742" xr:uid="{00000000-0005-0000-0000-0000960B0000}"/>
    <cellStyle name="20% - 강조색2 44 2 2 2 3 6 4" xfId="4743" xr:uid="{00000000-0005-0000-0000-0000970B0000}"/>
    <cellStyle name="20% - 강조색2 44 2 2 2 3 7" xfId="4744" xr:uid="{00000000-0005-0000-0000-0000980B0000}"/>
    <cellStyle name="20% - 강조색2 44 2 2 2 3 7 2" xfId="4745" xr:uid="{00000000-0005-0000-0000-0000990B0000}"/>
    <cellStyle name="20% - 강조색2 44 2 2 2 3 7 3" xfId="4746" xr:uid="{00000000-0005-0000-0000-00009A0B0000}"/>
    <cellStyle name="20% - 강조색2 44 2 2 2 3 7 4" xfId="4747" xr:uid="{00000000-0005-0000-0000-00009B0B0000}"/>
    <cellStyle name="20% - 강조색2 44 2 2 2 3 8" xfId="4748" xr:uid="{00000000-0005-0000-0000-00009C0B0000}"/>
    <cellStyle name="20% - 강조색2 44 2 2 2 3 8 2" xfId="4749" xr:uid="{00000000-0005-0000-0000-00009D0B0000}"/>
    <cellStyle name="20% - 강조색2 44 2 2 2 3 8 3" xfId="4750" xr:uid="{00000000-0005-0000-0000-00009E0B0000}"/>
    <cellStyle name="20% - 강조색2 44 2 2 2 3 8 4" xfId="4751" xr:uid="{00000000-0005-0000-0000-00009F0B0000}"/>
    <cellStyle name="20% - 강조색2 44 2 2 2 3 9" xfId="4752" xr:uid="{00000000-0005-0000-0000-0000A00B0000}"/>
    <cellStyle name="20% - 강조색2 44 2 2 2 3 9 2" xfId="4753" xr:uid="{00000000-0005-0000-0000-0000A10B0000}"/>
    <cellStyle name="20% - 강조색2 44 2 2 2 3 9 3" xfId="4754" xr:uid="{00000000-0005-0000-0000-0000A20B0000}"/>
    <cellStyle name="20% - 강조색2 44 2 2 2 3 9 4" xfId="4755" xr:uid="{00000000-0005-0000-0000-0000A30B0000}"/>
    <cellStyle name="20% - 강조색2 44 2 2 2 4" xfId="4756" xr:uid="{00000000-0005-0000-0000-0000A40B0000}"/>
    <cellStyle name="20% - 강조색2 44 2 2 2 4 10" xfId="4757" xr:uid="{00000000-0005-0000-0000-0000A50B0000}"/>
    <cellStyle name="20% - 강조색2 44 2 2 2 4 11" xfId="4758" xr:uid="{00000000-0005-0000-0000-0000A60B0000}"/>
    <cellStyle name="20% - 강조색2 44 2 2 2 4 12" xfId="4759" xr:uid="{00000000-0005-0000-0000-0000A70B0000}"/>
    <cellStyle name="20% - 강조색2 44 2 2 2 4 2" xfId="4760" xr:uid="{00000000-0005-0000-0000-0000A80B0000}"/>
    <cellStyle name="20% - 강조색2 44 2 2 2 4 2 2" xfId="4761" xr:uid="{00000000-0005-0000-0000-0000A90B0000}"/>
    <cellStyle name="20% - 강조색2 44 2 2 2 4 2 3" xfId="4762" xr:uid="{00000000-0005-0000-0000-0000AA0B0000}"/>
    <cellStyle name="20% - 강조색2 44 2 2 2 4 2 4" xfId="4763" xr:uid="{00000000-0005-0000-0000-0000AB0B0000}"/>
    <cellStyle name="20% - 강조색2 44 2 2 2 4 3" xfId="4764" xr:uid="{00000000-0005-0000-0000-0000AC0B0000}"/>
    <cellStyle name="20% - 강조색2 44 2 2 2 4 3 2" xfId="4765" xr:uid="{00000000-0005-0000-0000-0000AD0B0000}"/>
    <cellStyle name="20% - 강조색2 44 2 2 2 4 3 3" xfId="4766" xr:uid="{00000000-0005-0000-0000-0000AE0B0000}"/>
    <cellStyle name="20% - 강조색2 44 2 2 2 4 3 4" xfId="4767" xr:uid="{00000000-0005-0000-0000-0000AF0B0000}"/>
    <cellStyle name="20% - 강조색2 44 2 2 2 4 4" xfId="4768" xr:uid="{00000000-0005-0000-0000-0000B00B0000}"/>
    <cellStyle name="20% - 강조색2 44 2 2 2 4 4 2" xfId="4769" xr:uid="{00000000-0005-0000-0000-0000B10B0000}"/>
    <cellStyle name="20% - 강조색2 44 2 2 2 4 4 3" xfId="4770" xr:uid="{00000000-0005-0000-0000-0000B20B0000}"/>
    <cellStyle name="20% - 강조색2 44 2 2 2 4 4 4" xfId="4771" xr:uid="{00000000-0005-0000-0000-0000B30B0000}"/>
    <cellStyle name="20% - 강조색2 44 2 2 2 4 5" xfId="4772" xr:uid="{00000000-0005-0000-0000-0000B40B0000}"/>
    <cellStyle name="20% - 강조색2 44 2 2 2 4 5 2" xfId="4773" xr:uid="{00000000-0005-0000-0000-0000B50B0000}"/>
    <cellStyle name="20% - 강조색2 44 2 2 2 4 5 3" xfId="4774" xr:uid="{00000000-0005-0000-0000-0000B60B0000}"/>
    <cellStyle name="20% - 강조색2 44 2 2 2 4 5 4" xfId="4775" xr:uid="{00000000-0005-0000-0000-0000B70B0000}"/>
    <cellStyle name="20% - 강조색2 44 2 2 2 4 6" xfId="4776" xr:uid="{00000000-0005-0000-0000-0000B80B0000}"/>
    <cellStyle name="20% - 강조색2 44 2 2 2 4 6 2" xfId="4777" xr:uid="{00000000-0005-0000-0000-0000B90B0000}"/>
    <cellStyle name="20% - 강조색2 44 2 2 2 4 6 3" xfId="4778" xr:uid="{00000000-0005-0000-0000-0000BA0B0000}"/>
    <cellStyle name="20% - 강조색2 44 2 2 2 4 6 4" xfId="4779" xr:uid="{00000000-0005-0000-0000-0000BB0B0000}"/>
    <cellStyle name="20% - 강조색2 44 2 2 2 4 7" xfId="4780" xr:uid="{00000000-0005-0000-0000-0000BC0B0000}"/>
    <cellStyle name="20% - 강조색2 44 2 2 2 4 7 2" xfId="4781" xr:uid="{00000000-0005-0000-0000-0000BD0B0000}"/>
    <cellStyle name="20% - 강조색2 44 2 2 2 4 7 3" xfId="4782" xr:uid="{00000000-0005-0000-0000-0000BE0B0000}"/>
    <cellStyle name="20% - 강조색2 44 2 2 2 4 7 4" xfId="4783" xr:uid="{00000000-0005-0000-0000-0000BF0B0000}"/>
    <cellStyle name="20% - 강조색2 44 2 2 2 4 8" xfId="4784" xr:uid="{00000000-0005-0000-0000-0000C00B0000}"/>
    <cellStyle name="20% - 강조색2 44 2 2 2 4 8 2" xfId="4785" xr:uid="{00000000-0005-0000-0000-0000C10B0000}"/>
    <cellStyle name="20% - 강조색2 44 2 2 2 4 8 3" xfId="4786" xr:uid="{00000000-0005-0000-0000-0000C20B0000}"/>
    <cellStyle name="20% - 강조색2 44 2 2 2 4 8 4" xfId="4787" xr:uid="{00000000-0005-0000-0000-0000C30B0000}"/>
    <cellStyle name="20% - 강조색2 44 2 2 2 4 9" xfId="4788" xr:uid="{00000000-0005-0000-0000-0000C40B0000}"/>
    <cellStyle name="20% - 강조색2 44 2 2 2 4 9 2" xfId="4789" xr:uid="{00000000-0005-0000-0000-0000C50B0000}"/>
    <cellStyle name="20% - 강조색2 44 2 2 2 4 9 3" xfId="4790" xr:uid="{00000000-0005-0000-0000-0000C60B0000}"/>
    <cellStyle name="20% - 강조색2 44 2 2 2 4 9 4" xfId="4791" xr:uid="{00000000-0005-0000-0000-0000C70B0000}"/>
    <cellStyle name="20% - 강조색2 44 2 2 2 5" xfId="4792" xr:uid="{00000000-0005-0000-0000-0000C80B0000}"/>
    <cellStyle name="20% - 강조색2 44 2 2 2 5 2" xfId="4793" xr:uid="{00000000-0005-0000-0000-0000C90B0000}"/>
    <cellStyle name="20% - 강조색2 44 2 2 2 5 3" xfId="4794" xr:uid="{00000000-0005-0000-0000-0000CA0B0000}"/>
    <cellStyle name="20% - 강조색2 44 2 2 2 5 4" xfId="4795" xr:uid="{00000000-0005-0000-0000-0000CB0B0000}"/>
    <cellStyle name="20% - 강조색2 44 2 2 2 6" xfId="4796" xr:uid="{00000000-0005-0000-0000-0000CC0B0000}"/>
    <cellStyle name="20% - 강조색2 44 2 2 2 6 2" xfId="4797" xr:uid="{00000000-0005-0000-0000-0000CD0B0000}"/>
    <cellStyle name="20% - 강조색2 44 2 2 2 6 3" xfId="4798" xr:uid="{00000000-0005-0000-0000-0000CE0B0000}"/>
    <cellStyle name="20% - 강조색2 44 2 2 2 6 4" xfId="4799" xr:uid="{00000000-0005-0000-0000-0000CF0B0000}"/>
    <cellStyle name="20% - 강조색2 44 2 2 2 7" xfId="4800" xr:uid="{00000000-0005-0000-0000-0000D00B0000}"/>
    <cellStyle name="20% - 강조색2 44 2 2 2 7 2" xfId="4801" xr:uid="{00000000-0005-0000-0000-0000D10B0000}"/>
    <cellStyle name="20% - 강조색2 44 2 2 2 7 3" xfId="4802" xr:uid="{00000000-0005-0000-0000-0000D20B0000}"/>
    <cellStyle name="20% - 강조색2 44 2 2 2 7 4" xfId="4803" xr:uid="{00000000-0005-0000-0000-0000D30B0000}"/>
    <cellStyle name="20% - 강조색2 44 2 2 2 8" xfId="4804" xr:uid="{00000000-0005-0000-0000-0000D40B0000}"/>
    <cellStyle name="20% - 강조색2 44 2 2 2 8 2" xfId="4805" xr:uid="{00000000-0005-0000-0000-0000D50B0000}"/>
    <cellStyle name="20% - 강조색2 44 2 2 2 8 3" xfId="4806" xr:uid="{00000000-0005-0000-0000-0000D60B0000}"/>
    <cellStyle name="20% - 강조색2 44 2 2 2 8 4" xfId="4807" xr:uid="{00000000-0005-0000-0000-0000D70B0000}"/>
    <cellStyle name="20% - 강조색2 44 2 2 2 9" xfId="4808" xr:uid="{00000000-0005-0000-0000-0000D80B0000}"/>
    <cellStyle name="20% - 강조색2 44 2 2 2 9 2" xfId="4809" xr:uid="{00000000-0005-0000-0000-0000D90B0000}"/>
    <cellStyle name="20% - 강조색2 44 2 2 2 9 3" xfId="4810" xr:uid="{00000000-0005-0000-0000-0000DA0B0000}"/>
    <cellStyle name="20% - 강조색2 44 2 2 2 9 4" xfId="4811" xr:uid="{00000000-0005-0000-0000-0000DB0B0000}"/>
    <cellStyle name="20% - 강조색2 44 2 2 20" xfId="4812" xr:uid="{00000000-0005-0000-0000-0000DC0B0000}"/>
    <cellStyle name="20% - 강조색2 44 2 2 21" xfId="4813" xr:uid="{00000000-0005-0000-0000-0000DD0B0000}"/>
    <cellStyle name="20% - 강조색2 44 2 2 22" xfId="4814" xr:uid="{00000000-0005-0000-0000-0000DE0B0000}"/>
    <cellStyle name="20% - 강조색2 44 2 2 23" xfId="4815" xr:uid="{00000000-0005-0000-0000-0000DF0B0000}"/>
    <cellStyle name="20% - 강조색2 44 2 2 24" xfId="4816" xr:uid="{00000000-0005-0000-0000-0000E00B0000}"/>
    <cellStyle name="20% - 강조색2 44 2 2 25" xfId="4817" xr:uid="{00000000-0005-0000-0000-0000E10B0000}"/>
    <cellStyle name="20% - 강조색2 44 2 2 26" xfId="4818" xr:uid="{00000000-0005-0000-0000-0000E20B0000}"/>
    <cellStyle name="20% - 강조색2 44 2 2 3" xfId="4819" xr:uid="{00000000-0005-0000-0000-0000E30B0000}"/>
    <cellStyle name="20% - 강조색2 44 2 2 3 10" xfId="4820" xr:uid="{00000000-0005-0000-0000-0000E40B0000}"/>
    <cellStyle name="20% - 강조색2 44 2 2 3 11" xfId="4821" xr:uid="{00000000-0005-0000-0000-0000E50B0000}"/>
    <cellStyle name="20% - 강조색2 44 2 2 3 12" xfId="4822" xr:uid="{00000000-0005-0000-0000-0000E60B0000}"/>
    <cellStyle name="20% - 강조색2 44 2 2 3 2" xfId="4823" xr:uid="{00000000-0005-0000-0000-0000E70B0000}"/>
    <cellStyle name="20% - 강조색2 44 2 2 3 2 2" xfId="4824" xr:uid="{00000000-0005-0000-0000-0000E80B0000}"/>
    <cellStyle name="20% - 강조색2 44 2 2 3 2 3" xfId="4825" xr:uid="{00000000-0005-0000-0000-0000E90B0000}"/>
    <cellStyle name="20% - 강조색2 44 2 2 3 2 4" xfId="4826" xr:uid="{00000000-0005-0000-0000-0000EA0B0000}"/>
    <cellStyle name="20% - 강조색2 44 2 2 3 3" xfId="4827" xr:uid="{00000000-0005-0000-0000-0000EB0B0000}"/>
    <cellStyle name="20% - 강조색2 44 2 2 3 3 2" xfId="4828" xr:uid="{00000000-0005-0000-0000-0000EC0B0000}"/>
    <cellStyle name="20% - 강조색2 44 2 2 3 3 3" xfId="4829" xr:uid="{00000000-0005-0000-0000-0000ED0B0000}"/>
    <cellStyle name="20% - 강조색2 44 2 2 3 3 4" xfId="4830" xr:uid="{00000000-0005-0000-0000-0000EE0B0000}"/>
    <cellStyle name="20% - 강조색2 44 2 2 3 4" xfId="4831" xr:uid="{00000000-0005-0000-0000-0000EF0B0000}"/>
    <cellStyle name="20% - 강조색2 44 2 2 3 4 2" xfId="4832" xr:uid="{00000000-0005-0000-0000-0000F00B0000}"/>
    <cellStyle name="20% - 강조색2 44 2 2 3 4 3" xfId="4833" xr:uid="{00000000-0005-0000-0000-0000F10B0000}"/>
    <cellStyle name="20% - 강조색2 44 2 2 3 4 4" xfId="4834" xr:uid="{00000000-0005-0000-0000-0000F20B0000}"/>
    <cellStyle name="20% - 강조색2 44 2 2 3 5" xfId="4835" xr:uid="{00000000-0005-0000-0000-0000F30B0000}"/>
    <cellStyle name="20% - 강조색2 44 2 2 3 5 2" xfId="4836" xr:uid="{00000000-0005-0000-0000-0000F40B0000}"/>
    <cellStyle name="20% - 강조색2 44 2 2 3 5 3" xfId="4837" xr:uid="{00000000-0005-0000-0000-0000F50B0000}"/>
    <cellStyle name="20% - 강조색2 44 2 2 3 5 4" xfId="4838" xr:uid="{00000000-0005-0000-0000-0000F60B0000}"/>
    <cellStyle name="20% - 강조색2 44 2 2 3 6" xfId="4839" xr:uid="{00000000-0005-0000-0000-0000F70B0000}"/>
    <cellStyle name="20% - 강조색2 44 2 2 3 6 2" xfId="4840" xr:uid="{00000000-0005-0000-0000-0000F80B0000}"/>
    <cellStyle name="20% - 강조색2 44 2 2 3 6 3" xfId="4841" xr:uid="{00000000-0005-0000-0000-0000F90B0000}"/>
    <cellStyle name="20% - 강조색2 44 2 2 3 6 4" xfId="4842" xr:uid="{00000000-0005-0000-0000-0000FA0B0000}"/>
    <cellStyle name="20% - 강조색2 44 2 2 3 7" xfId="4843" xr:uid="{00000000-0005-0000-0000-0000FB0B0000}"/>
    <cellStyle name="20% - 강조색2 44 2 2 3 7 2" xfId="4844" xr:uid="{00000000-0005-0000-0000-0000FC0B0000}"/>
    <cellStyle name="20% - 강조색2 44 2 2 3 7 3" xfId="4845" xr:uid="{00000000-0005-0000-0000-0000FD0B0000}"/>
    <cellStyle name="20% - 강조색2 44 2 2 3 7 4" xfId="4846" xr:uid="{00000000-0005-0000-0000-0000FE0B0000}"/>
    <cellStyle name="20% - 강조색2 44 2 2 3 8" xfId="4847" xr:uid="{00000000-0005-0000-0000-0000FF0B0000}"/>
    <cellStyle name="20% - 강조색2 44 2 2 3 8 2" xfId="4848" xr:uid="{00000000-0005-0000-0000-0000000C0000}"/>
    <cellStyle name="20% - 강조색2 44 2 2 3 8 3" xfId="4849" xr:uid="{00000000-0005-0000-0000-0000010C0000}"/>
    <cellStyle name="20% - 강조색2 44 2 2 3 8 4" xfId="4850" xr:uid="{00000000-0005-0000-0000-0000020C0000}"/>
    <cellStyle name="20% - 강조색2 44 2 2 3 9" xfId="4851" xr:uid="{00000000-0005-0000-0000-0000030C0000}"/>
    <cellStyle name="20% - 강조색2 44 2 2 3 9 2" xfId="4852" xr:uid="{00000000-0005-0000-0000-0000040C0000}"/>
    <cellStyle name="20% - 강조색2 44 2 2 3 9 3" xfId="4853" xr:uid="{00000000-0005-0000-0000-0000050C0000}"/>
    <cellStyle name="20% - 강조색2 44 2 2 3 9 4" xfId="4854" xr:uid="{00000000-0005-0000-0000-0000060C0000}"/>
    <cellStyle name="20% - 강조색2 44 2 2 4" xfId="4855" xr:uid="{00000000-0005-0000-0000-0000070C0000}"/>
    <cellStyle name="20% - 강조색2 44 2 2 4 10" xfId="4856" xr:uid="{00000000-0005-0000-0000-0000080C0000}"/>
    <cellStyle name="20% - 강조색2 44 2 2 4 11" xfId="4857" xr:uid="{00000000-0005-0000-0000-0000090C0000}"/>
    <cellStyle name="20% - 강조색2 44 2 2 4 12" xfId="4858" xr:uid="{00000000-0005-0000-0000-00000A0C0000}"/>
    <cellStyle name="20% - 강조색2 44 2 2 4 2" xfId="4859" xr:uid="{00000000-0005-0000-0000-00000B0C0000}"/>
    <cellStyle name="20% - 강조색2 44 2 2 4 2 2" xfId="4860" xr:uid="{00000000-0005-0000-0000-00000C0C0000}"/>
    <cellStyle name="20% - 강조색2 44 2 2 4 2 3" xfId="4861" xr:uid="{00000000-0005-0000-0000-00000D0C0000}"/>
    <cellStyle name="20% - 강조색2 44 2 2 4 2 4" xfId="4862" xr:uid="{00000000-0005-0000-0000-00000E0C0000}"/>
    <cellStyle name="20% - 강조색2 44 2 2 4 3" xfId="4863" xr:uid="{00000000-0005-0000-0000-00000F0C0000}"/>
    <cellStyle name="20% - 강조색2 44 2 2 4 3 2" xfId="4864" xr:uid="{00000000-0005-0000-0000-0000100C0000}"/>
    <cellStyle name="20% - 강조색2 44 2 2 4 3 3" xfId="4865" xr:uid="{00000000-0005-0000-0000-0000110C0000}"/>
    <cellStyle name="20% - 강조색2 44 2 2 4 3 4" xfId="4866" xr:uid="{00000000-0005-0000-0000-0000120C0000}"/>
    <cellStyle name="20% - 강조색2 44 2 2 4 4" xfId="4867" xr:uid="{00000000-0005-0000-0000-0000130C0000}"/>
    <cellStyle name="20% - 강조색2 44 2 2 4 4 2" xfId="4868" xr:uid="{00000000-0005-0000-0000-0000140C0000}"/>
    <cellStyle name="20% - 강조색2 44 2 2 4 4 3" xfId="4869" xr:uid="{00000000-0005-0000-0000-0000150C0000}"/>
    <cellStyle name="20% - 강조색2 44 2 2 4 4 4" xfId="4870" xr:uid="{00000000-0005-0000-0000-0000160C0000}"/>
    <cellStyle name="20% - 강조색2 44 2 2 4 5" xfId="4871" xr:uid="{00000000-0005-0000-0000-0000170C0000}"/>
    <cellStyle name="20% - 강조색2 44 2 2 4 5 2" xfId="4872" xr:uid="{00000000-0005-0000-0000-0000180C0000}"/>
    <cellStyle name="20% - 강조색2 44 2 2 4 5 3" xfId="4873" xr:uid="{00000000-0005-0000-0000-0000190C0000}"/>
    <cellStyle name="20% - 강조색2 44 2 2 4 5 4" xfId="4874" xr:uid="{00000000-0005-0000-0000-00001A0C0000}"/>
    <cellStyle name="20% - 강조색2 44 2 2 4 6" xfId="4875" xr:uid="{00000000-0005-0000-0000-00001B0C0000}"/>
    <cellStyle name="20% - 강조색2 44 2 2 4 6 2" xfId="4876" xr:uid="{00000000-0005-0000-0000-00001C0C0000}"/>
    <cellStyle name="20% - 강조색2 44 2 2 4 6 3" xfId="4877" xr:uid="{00000000-0005-0000-0000-00001D0C0000}"/>
    <cellStyle name="20% - 강조색2 44 2 2 4 6 4" xfId="4878" xr:uid="{00000000-0005-0000-0000-00001E0C0000}"/>
    <cellStyle name="20% - 강조색2 44 2 2 4 7" xfId="4879" xr:uid="{00000000-0005-0000-0000-00001F0C0000}"/>
    <cellStyle name="20% - 강조색2 44 2 2 4 7 2" xfId="4880" xr:uid="{00000000-0005-0000-0000-0000200C0000}"/>
    <cellStyle name="20% - 강조색2 44 2 2 4 7 3" xfId="4881" xr:uid="{00000000-0005-0000-0000-0000210C0000}"/>
    <cellStyle name="20% - 강조색2 44 2 2 4 7 4" xfId="4882" xr:uid="{00000000-0005-0000-0000-0000220C0000}"/>
    <cellStyle name="20% - 강조색2 44 2 2 4 8" xfId="4883" xr:uid="{00000000-0005-0000-0000-0000230C0000}"/>
    <cellStyle name="20% - 강조색2 44 2 2 4 8 2" xfId="4884" xr:uid="{00000000-0005-0000-0000-0000240C0000}"/>
    <cellStyle name="20% - 강조색2 44 2 2 4 8 3" xfId="4885" xr:uid="{00000000-0005-0000-0000-0000250C0000}"/>
    <cellStyle name="20% - 강조색2 44 2 2 4 8 4" xfId="4886" xr:uid="{00000000-0005-0000-0000-0000260C0000}"/>
    <cellStyle name="20% - 강조색2 44 2 2 4 9" xfId="4887" xr:uid="{00000000-0005-0000-0000-0000270C0000}"/>
    <cellStyle name="20% - 강조색2 44 2 2 4 9 2" xfId="4888" xr:uid="{00000000-0005-0000-0000-0000280C0000}"/>
    <cellStyle name="20% - 강조색2 44 2 2 4 9 3" xfId="4889" xr:uid="{00000000-0005-0000-0000-0000290C0000}"/>
    <cellStyle name="20% - 강조색2 44 2 2 4 9 4" xfId="4890" xr:uid="{00000000-0005-0000-0000-00002A0C0000}"/>
    <cellStyle name="20% - 강조색2 44 2 2 5" xfId="4891" xr:uid="{00000000-0005-0000-0000-00002B0C0000}"/>
    <cellStyle name="20% - 강조색2 44 2 2 5 10" xfId="4892" xr:uid="{00000000-0005-0000-0000-00002C0C0000}"/>
    <cellStyle name="20% - 강조색2 44 2 2 5 11" xfId="4893" xr:uid="{00000000-0005-0000-0000-00002D0C0000}"/>
    <cellStyle name="20% - 강조색2 44 2 2 5 12" xfId="4894" xr:uid="{00000000-0005-0000-0000-00002E0C0000}"/>
    <cellStyle name="20% - 강조색2 44 2 2 5 2" xfId="4895" xr:uid="{00000000-0005-0000-0000-00002F0C0000}"/>
    <cellStyle name="20% - 강조색2 44 2 2 5 2 2" xfId="4896" xr:uid="{00000000-0005-0000-0000-0000300C0000}"/>
    <cellStyle name="20% - 강조색2 44 2 2 5 2 3" xfId="4897" xr:uid="{00000000-0005-0000-0000-0000310C0000}"/>
    <cellStyle name="20% - 강조색2 44 2 2 5 2 4" xfId="4898" xr:uid="{00000000-0005-0000-0000-0000320C0000}"/>
    <cellStyle name="20% - 강조색2 44 2 2 5 3" xfId="4899" xr:uid="{00000000-0005-0000-0000-0000330C0000}"/>
    <cellStyle name="20% - 강조색2 44 2 2 5 3 2" xfId="4900" xr:uid="{00000000-0005-0000-0000-0000340C0000}"/>
    <cellStyle name="20% - 강조색2 44 2 2 5 3 3" xfId="4901" xr:uid="{00000000-0005-0000-0000-0000350C0000}"/>
    <cellStyle name="20% - 강조색2 44 2 2 5 3 4" xfId="4902" xr:uid="{00000000-0005-0000-0000-0000360C0000}"/>
    <cellStyle name="20% - 강조색2 44 2 2 5 4" xfId="4903" xr:uid="{00000000-0005-0000-0000-0000370C0000}"/>
    <cellStyle name="20% - 강조색2 44 2 2 5 4 2" xfId="4904" xr:uid="{00000000-0005-0000-0000-0000380C0000}"/>
    <cellStyle name="20% - 강조색2 44 2 2 5 4 3" xfId="4905" xr:uid="{00000000-0005-0000-0000-0000390C0000}"/>
    <cellStyle name="20% - 강조색2 44 2 2 5 4 4" xfId="4906" xr:uid="{00000000-0005-0000-0000-00003A0C0000}"/>
    <cellStyle name="20% - 강조색2 44 2 2 5 5" xfId="4907" xr:uid="{00000000-0005-0000-0000-00003B0C0000}"/>
    <cellStyle name="20% - 강조색2 44 2 2 5 5 2" xfId="4908" xr:uid="{00000000-0005-0000-0000-00003C0C0000}"/>
    <cellStyle name="20% - 강조색2 44 2 2 5 5 3" xfId="4909" xr:uid="{00000000-0005-0000-0000-00003D0C0000}"/>
    <cellStyle name="20% - 강조색2 44 2 2 5 5 4" xfId="4910" xr:uid="{00000000-0005-0000-0000-00003E0C0000}"/>
    <cellStyle name="20% - 강조색2 44 2 2 5 6" xfId="4911" xr:uid="{00000000-0005-0000-0000-00003F0C0000}"/>
    <cellStyle name="20% - 강조색2 44 2 2 5 6 2" xfId="4912" xr:uid="{00000000-0005-0000-0000-0000400C0000}"/>
    <cellStyle name="20% - 강조색2 44 2 2 5 6 3" xfId="4913" xr:uid="{00000000-0005-0000-0000-0000410C0000}"/>
    <cellStyle name="20% - 강조색2 44 2 2 5 6 4" xfId="4914" xr:uid="{00000000-0005-0000-0000-0000420C0000}"/>
    <cellStyle name="20% - 강조색2 44 2 2 5 7" xfId="4915" xr:uid="{00000000-0005-0000-0000-0000430C0000}"/>
    <cellStyle name="20% - 강조색2 44 2 2 5 7 2" xfId="4916" xr:uid="{00000000-0005-0000-0000-0000440C0000}"/>
    <cellStyle name="20% - 강조색2 44 2 2 5 7 3" xfId="4917" xr:uid="{00000000-0005-0000-0000-0000450C0000}"/>
    <cellStyle name="20% - 강조색2 44 2 2 5 7 4" xfId="4918" xr:uid="{00000000-0005-0000-0000-0000460C0000}"/>
    <cellStyle name="20% - 강조색2 44 2 2 5 8" xfId="4919" xr:uid="{00000000-0005-0000-0000-0000470C0000}"/>
    <cellStyle name="20% - 강조색2 44 2 2 5 8 2" xfId="4920" xr:uid="{00000000-0005-0000-0000-0000480C0000}"/>
    <cellStyle name="20% - 강조색2 44 2 2 5 8 3" xfId="4921" xr:uid="{00000000-0005-0000-0000-0000490C0000}"/>
    <cellStyle name="20% - 강조색2 44 2 2 5 8 4" xfId="4922" xr:uid="{00000000-0005-0000-0000-00004A0C0000}"/>
    <cellStyle name="20% - 강조색2 44 2 2 5 9" xfId="4923" xr:uid="{00000000-0005-0000-0000-00004B0C0000}"/>
    <cellStyle name="20% - 강조색2 44 2 2 5 9 2" xfId="4924" xr:uid="{00000000-0005-0000-0000-00004C0C0000}"/>
    <cellStyle name="20% - 강조색2 44 2 2 5 9 3" xfId="4925" xr:uid="{00000000-0005-0000-0000-00004D0C0000}"/>
    <cellStyle name="20% - 강조색2 44 2 2 5 9 4" xfId="4926" xr:uid="{00000000-0005-0000-0000-00004E0C0000}"/>
    <cellStyle name="20% - 강조색2 44 2 2 6" xfId="4927" xr:uid="{00000000-0005-0000-0000-00004F0C0000}"/>
    <cellStyle name="20% - 강조색2 44 2 2 6 2" xfId="4928" xr:uid="{00000000-0005-0000-0000-0000500C0000}"/>
    <cellStyle name="20% - 강조색2 44 2 2 6 3" xfId="4929" xr:uid="{00000000-0005-0000-0000-0000510C0000}"/>
    <cellStyle name="20% - 강조색2 44 2 2 6 4" xfId="4930" xr:uid="{00000000-0005-0000-0000-0000520C0000}"/>
    <cellStyle name="20% - 강조색2 44 2 2 7" xfId="4931" xr:uid="{00000000-0005-0000-0000-0000530C0000}"/>
    <cellStyle name="20% - 강조색2 44 2 2 7 2" xfId="4932" xr:uid="{00000000-0005-0000-0000-0000540C0000}"/>
    <cellStyle name="20% - 강조색2 44 2 2 7 3" xfId="4933" xr:uid="{00000000-0005-0000-0000-0000550C0000}"/>
    <cellStyle name="20% - 강조색2 44 2 2 7 4" xfId="4934" xr:uid="{00000000-0005-0000-0000-0000560C0000}"/>
    <cellStyle name="20% - 강조색2 44 2 2 8" xfId="4935" xr:uid="{00000000-0005-0000-0000-0000570C0000}"/>
    <cellStyle name="20% - 강조색2 44 2 2 8 2" xfId="4936" xr:uid="{00000000-0005-0000-0000-0000580C0000}"/>
    <cellStyle name="20% - 강조색2 44 2 2 8 3" xfId="4937" xr:uid="{00000000-0005-0000-0000-0000590C0000}"/>
    <cellStyle name="20% - 강조색2 44 2 2 8 4" xfId="4938" xr:uid="{00000000-0005-0000-0000-00005A0C0000}"/>
    <cellStyle name="20% - 강조색2 44 2 2 9" xfId="4939" xr:uid="{00000000-0005-0000-0000-00005B0C0000}"/>
    <cellStyle name="20% - 강조색2 44 2 2 9 2" xfId="4940" xr:uid="{00000000-0005-0000-0000-00005C0C0000}"/>
    <cellStyle name="20% - 강조색2 44 2 2 9 3" xfId="4941" xr:uid="{00000000-0005-0000-0000-00005D0C0000}"/>
    <cellStyle name="20% - 강조색2 44 2 2 9 4" xfId="4942" xr:uid="{00000000-0005-0000-0000-00005E0C0000}"/>
    <cellStyle name="20% - 강조색2 44 2 20" xfId="4943" xr:uid="{00000000-0005-0000-0000-00005F0C0000}"/>
    <cellStyle name="20% - 강조색2 44 2 21" xfId="4944" xr:uid="{00000000-0005-0000-0000-0000600C0000}"/>
    <cellStyle name="20% - 강조색2 44 2 22" xfId="4945" xr:uid="{00000000-0005-0000-0000-0000610C0000}"/>
    <cellStyle name="20% - 강조색2 44 2 23" xfId="4946" xr:uid="{00000000-0005-0000-0000-0000620C0000}"/>
    <cellStyle name="20% - 강조색2 44 2 24" xfId="4947" xr:uid="{00000000-0005-0000-0000-0000630C0000}"/>
    <cellStyle name="20% - 강조색2 44 2 25" xfId="4948" xr:uid="{00000000-0005-0000-0000-0000640C0000}"/>
    <cellStyle name="20% - 강조색2 44 2 26" xfId="4949" xr:uid="{00000000-0005-0000-0000-0000650C0000}"/>
    <cellStyle name="20% - 강조색2 44 2 3" xfId="4950" xr:uid="{00000000-0005-0000-0000-0000660C0000}"/>
    <cellStyle name="20% - 강조색2 44 2 3 10" xfId="4951" xr:uid="{00000000-0005-0000-0000-0000670C0000}"/>
    <cellStyle name="20% - 강조색2 44 2 3 10 2" xfId="4952" xr:uid="{00000000-0005-0000-0000-0000680C0000}"/>
    <cellStyle name="20% - 강조색2 44 2 3 10 3" xfId="4953" xr:uid="{00000000-0005-0000-0000-0000690C0000}"/>
    <cellStyle name="20% - 강조색2 44 2 3 10 4" xfId="4954" xr:uid="{00000000-0005-0000-0000-00006A0C0000}"/>
    <cellStyle name="20% - 강조색2 44 2 3 11" xfId="4955" xr:uid="{00000000-0005-0000-0000-00006B0C0000}"/>
    <cellStyle name="20% - 강조색2 44 2 3 11 2" xfId="4956" xr:uid="{00000000-0005-0000-0000-00006C0C0000}"/>
    <cellStyle name="20% - 강조색2 44 2 3 11 3" xfId="4957" xr:uid="{00000000-0005-0000-0000-00006D0C0000}"/>
    <cellStyle name="20% - 강조색2 44 2 3 11 4" xfId="4958" xr:uid="{00000000-0005-0000-0000-00006E0C0000}"/>
    <cellStyle name="20% - 강조색2 44 2 3 12" xfId="4959" xr:uid="{00000000-0005-0000-0000-00006F0C0000}"/>
    <cellStyle name="20% - 강조색2 44 2 3 12 2" xfId="4960" xr:uid="{00000000-0005-0000-0000-0000700C0000}"/>
    <cellStyle name="20% - 강조색2 44 2 3 12 3" xfId="4961" xr:uid="{00000000-0005-0000-0000-0000710C0000}"/>
    <cellStyle name="20% - 강조색2 44 2 3 12 4" xfId="4962" xr:uid="{00000000-0005-0000-0000-0000720C0000}"/>
    <cellStyle name="20% - 강조색2 44 2 3 13" xfId="4963" xr:uid="{00000000-0005-0000-0000-0000730C0000}"/>
    <cellStyle name="20% - 강조색2 44 2 3 14" xfId="4964" xr:uid="{00000000-0005-0000-0000-0000740C0000}"/>
    <cellStyle name="20% - 강조색2 44 2 3 15" xfId="4965" xr:uid="{00000000-0005-0000-0000-0000750C0000}"/>
    <cellStyle name="20% - 강조색2 44 2 3 16" xfId="4966" xr:uid="{00000000-0005-0000-0000-0000760C0000}"/>
    <cellStyle name="20% - 강조색2 44 2 3 17" xfId="4967" xr:uid="{00000000-0005-0000-0000-0000770C0000}"/>
    <cellStyle name="20% - 강조색2 44 2 3 18" xfId="4968" xr:uid="{00000000-0005-0000-0000-0000780C0000}"/>
    <cellStyle name="20% - 강조색2 44 2 3 19" xfId="4969" xr:uid="{00000000-0005-0000-0000-0000790C0000}"/>
    <cellStyle name="20% - 강조색2 44 2 3 2" xfId="4970" xr:uid="{00000000-0005-0000-0000-00007A0C0000}"/>
    <cellStyle name="20% - 강조색2 44 2 3 2 10" xfId="4971" xr:uid="{00000000-0005-0000-0000-00007B0C0000}"/>
    <cellStyle name="20% - 강조색2 44 2 3 2 11" xfId="4972" xr:uid="{00000000-0005-0000-0000-00007C0C0000}"/>
    <cellStyle name="20% - 강조색2 44 2 3 2 12" xfId="4973" xr:uid="{00000000-0005-0000-0000-00007D0C0000}"/>
    <cellStyle name="20% - 강조색2 44 2 3 2 2" xfId="4974" xr:uid="{00000000-0005-0000-0000-00007E0C0000}"/>
    <cellStyle name="20% - 강조색2 44 2 3 2 2 2" xfId="4975" xr:uid="{00000000-0005-0000-0000-00007F0C0000}"/>
    <cellStyle name="20% - 강조색2 44 2 3 2 2 3" xfId="4976" xr:uid="{00000000-0005-0000-0000-0000800C0000}"/>
    <cellStyle name="20% - 강조색2 44 2 3 2 2 4" xfId="4977" xr:uid="{00000000-0005-0000-0000-0000810C0000}"/>
    <cellStyle name="20% - 강조색2 44 2 3 2 3" xfId="4978" xr:uid="{00000000-0005-0000-0000-0000820C0000}"/>
    <cellStyle name="20% - 강조색2 44 2 3 2 3 2" xfId="4979" xr:uid="{00000000-0005-0000-0000-0000830C0000}"/>
    <cellStyle name="20% - 강조색2 44 2 3 2 3 3" xfId="4980" xr:uid="{00000000-0005-0000-0000-0000840C0000}"/>
    <cellStyle name="20% - 강조색2 44 2 3 2 3 4" xfId="4981" xr:uid="{00000000-0005-0000-0000-0000850C0000}"/>
    <cellStyle name="20% - 강조색2 44 2 3 2 4" xfId="4982" xr:uid="{00000000-0005-0000-0000-0000860C0000}"/>
    <cellStyle name="20% - 강조색2 44 2 3 2 4 2" xfId="4983" xr:uid="{00000000-0005-0000-0000-0000870C0000}"/>
    <cellStyle name="20% - 강조색2 44 2 3 2 4 3" xfId="4984" xr:uid="{00000000-0005-0000-0000-0000880C0000}"/>
    <cellStyle name="20% - 강조색2 44 2 3 2 4 4" xfId="4985" xr:uid="{00000000-0005-0000-0000-0000890C0000}"/>
    <cellStyle name="20% - 강조색2 44 2 3 2 5" xfId="4986" xr:uid="{00000000-0005-0000-0000-00008A0C0000}"/>
    <cellStyle name="20% - 강조색2 44 2 3 2 5 2" xfId="4987" xr:uid="{00000000-0005-0000-0000-00008B0C0000}"/>
    <cellStyle name="20% - 강조색2 44 2 3 2 5 3" xfId="4988" xr:uid="{00000000-0005-0000-0000-00008C0C0000}"/>
    <cellStyle name="20% - 강조색2 44 2 3 2 5 4" xfId="4989" xr:uid="{00000000-0005-0000-0000-00008D0C0000}"/>
    <cellStyle name="20% - 강조색2 44 2 3 2 6" xfId="4990" xr:uid="{00000000-0005-0000-0000-00008E0C0000}"/>
    <cellStyle name="20% - 강조색2 44 2 3 2 6 2" xfId="4991" xr:uid="{00000000-0005-0000-0000-00008F0C0000}"/>
    <cellStyle name="20% - 강조색2 44 2 3 2 6 3" xfId="4992" xr:uid="{00000000-0005-0000-0000-0000900C0000}"/>
    <cellStyle name="20% - 강조색2 44 2 3 2 6 4" xfId="4993" xr:uid="{00000000-0005-0000-0000-0000910C0000}"/>
    <cellStyle name="20% - 강조색2 44 2 3 2 7" xfId="4994" xr:uid="{00000000-0005-0000-0000-0000920C0000}"/>
    <cellStyle name="20% - 강조색2 44 2 3 2 7 2" xfId="4995" xr:uid="{00000000-0005-0000-0000-0000930C0000}"/>
    <cellStyle name="20% - 강조색2 44 2 3 2 7 3" xfId="4996" xr:uid="{00000000-0005-0000-0000-0000940C0000}"/>
    <cellStyle name="20% - 강조색2 44 2 3 2 7 4" xfId="4997" xr:uid="{00000000-0005-0000-0000-0000950C0000}"/>
    <cellStyle name="20% - 강조색2 44 2 3 2 8" xfId="4998" xr:uid="{00000000-0005-0000-0000-0000960C0000}"/>
    <cellStyle name="20% - 강조색2 44 2 3 2 8 2" xfId="4999" xr:uid="{00000000-0005-0000-0000-0000970C0000}"/>
    <cellStyle name="20% - 강조색2 44 2 3 2 8 3" xfId="5000" xr:uid="{00000000-0005-0000-0000-0000980C0000}"/>
    <cellStyle name="20% - 강조색2 44 2 3 2 8 4" xfId="5001" xr:uid="{00000000-0005-0000-0000-0000990C0000}"/>
    <cellStyle name="20% - 강조색2 44 2 3 2 9" xfId="5002" xr:uid="{00000000-0005-0000-0000-00009A0C0000}"/>
    <cellStyle name="20% - 강조색2 44 2 3 2 9 2" xfId="5003" xr:uid="{00000000-0005-0000-0000-00009B0C0000}"/>
    <cellStyle name="20% - 강조색2 44 2 3 2 9 3" xfId="5004" xr:uid="{00000000-0005-0000-0000-00009C0C0000}"/>
    <cellStyle name="20% - 강조색2 44 2 3 2 9 4" xfId="5005" xr:uid="{00000000-0005-0000-0000-00009D0C0000}"/>
    <cellStyle name="20% - 강조색2 44 2 3 20" xfId="5006" xr:uid="{00000000-0005-0000-0000-00009E0C0000}"/>
    <cellStyle name="20% - 강조색2 44 2 3 21" xfId="5007" xr:uid="{00000000-0005-0000-0000-00009F0C0000}"/>
    <cellStyle name="20% - 강조색2 44 2 3 22" xfId="5008" xr:uid="{00000000-0005-0000-0000-0000A00C0000}"/>
    <cellStyle name="20% - 강조색2 44 2 3 23" xfId="5009" xr:uid="{00000000-0005-0000-0000-0000A10C0000}"/>
    <cellStyle name="20% - 강조색2 44 2 3 24" xfId="5010" xr:uid="{00000000-0005-0000-0000-0000A20C0000}"/>
    <cellStyle name="20% - 강조색2 44 2 3 25" xfId="5011" xr:uid="{00000000-0005-0000-0000-0000A30C0000}"/>
    <cellStyle name="20% - 강조색2 44 2 3 3" xfId="5012" xr:uid="{00000000-0005-0000-0000-0000A40C0000}"/>
    <cellStyle name="20% - 강조색2 44 2 3 3 10" xfId="5013" xr:uid="{00000000-0005-0000-0000-0000A50C0000}"/>
    <cellStyle name="20% - 강조색2 44 2 3 3 11" xfId="5014" xr:uid="{00000000-0005-0000-0000-0000A60C0000}"/>
    <cellStyle name="20% - 강조색2 44 2 3 3 12" xfId="5015" xr:uid="{00000000-0005-0000-0000-0000A70C0000}"/>
    <cellStyle name="20% - 강조색2 44 2 3 3 2" xfId="5016" xr:uid="{00000000-0005-0000-0000-0000A80C0000}"/>
    <cellStyle name="20% - 강조색2 44 2 3 3 2 2" xfId="5017" xr:uid="{00000000-0005-0000-0000-0000A90C0000}"/>
    <cellStyle name="20% - 강조색2 44 2 3 3 2 3" xfId="5018" xr:uid="{00000000-0005-0000-0000-0000AA0C0000}"/>
    <cellStyle name="20% - 강조색2 44 2 3 3 2 4" xfId="5019" xr:uid="{00000000-0005-0000-0000-0000AB0C0000}"/>
    <cellStyle name="20% - 강조색2 44 2 3 3 3" xfId="5020" xr:uid="{00000000-0005-0000-0000-0000AC0C0000}"/>
    <cellStyle name="20% - 강조색2 44 2 3 3 3 2" xfId="5021" xr:uid="{00000000-0005-0000-0000-0000AD0C0000}"/>
    <cellStyle name="20% - 강조색2 44 2 3 3 3 3" xfId="5022" xr:uid="{00000000-0005-0000-0000-0000AE0C0000}"/>
    <cellStyle name="20% - 강조색2 44 2 3 3 3 4" xfId="5023" xr:uid="{00000000-0005-0000-0000-0000AF0C0000}"/>
    <cellStyle name="20% - 강조색2 44 2 3 3 4" xfId="5024" xr:uid="{00000000-0005-0000-0000-0000B00C0000}"/>
    <cellStyle name="20% - 강조색2 44 2 3 3 4 2" xfId="5025" xr:uid="{00000000-0005-0000-0000-0000B10C0000}"/>
    <cellStyle name="20% - 강조색2 44 2 3 3 4 3" xfId="5026" xr:uid="{00000000-0005-0000-0000-0000B20C0000}"/>
    <cellStyle name="20% - 강조색2 44 2 3 3 4 4" xfId="5027" xr:uid="{00000000-0005-0000-0000-0000B30C0000}"/>
    <cellStyle name="20% - 강조색2 44 2 3 3 5" xfId="5028" xr:uid="{00000000-0005-0000-0000-0000B40C0000}"/>
    <cellStyle name="20% - 강조색2 44 2 3 3 5 2" xfId="5029" xr:uid="{00000000-0005-0000-0000-0000B50C0000}"/>
    <cellStyle name="20% - 강조색2 44 2 3 3 5 3" xfId="5030" xr:uid="{00000000-0005-0000-0000-0000B60C0000}"/>
    <cellStyle name="20% - 강조색2 44 2 3 3 5 4" xfId="5031" xr:uid="{00000000-0005-0000-0000-0000B70C0000}"/>
    <cellStyle name="20% - 강조색2 44 2 3 3 6" xfId="5032" xr:uid="{00000000-0005-0000-0000-0000B80C0000}"/>
    <cellStyle name="20% - 강조색2 44 2 3 3 6 2" xfId="5033" xr:uid="{00000000-0005-0000-0000-0000B90C0000}"/>
    <cellStyle name="20% - 강조색2 44 2 3 3 6 3" xfId="5034" xr:uid="{00000000-0005-0000-0000-0000BA0C0000}"/>
    <cellStyle name="20% - 강조색2 44 2 3 3 6 4" xfId="5035" xr:uid="{00000000-0005-0000-0000-0000BB0C0000}"/>
    <cellStyle name="20% - 강조색2 44 2 3 3 7" xfId="5036" xr:uid="{00000000-0005-0000-0000-0000BC0C0000}"/>
    <cellStyle name="20% - 강조색2 44 2 3 3 7 2" xfId="5037" xr:uid="{00000000-0005-0000-0000-0000BD0C0000}"/>
    <cellStyle name="20% - 강조색2 44 2 3 3 7 3" xfId="5038" xr:uid="{00000000-0005-0000-0000-0000BE0C0000}"/>
    <cellStyle name="20% - 강조색2 44 2 3 3 7 4" xfId="5039" xr:uid="{00000000-0005-0000-0000-0000BF0C0000}"/>
    <cellStyle name="20% - 강조색2 44 2 3 3 8" xfId="5040" xr:uid="{00000000-0005-0000-0000-0000C00C0000}"/>
    <cellStyle name="20% - 강조색2 44 2 3 3 8 2" xfId="5041" xr:uid="{00000000-0005-0000-0000-0000C10C0000}"/>
    <cellStyle name="20% - 강조색2 44 2 3 3 8 3" xfId="5042" xr:uid="{00000000-0005-0000-0000-0000C20C0000}"/>
    <cellStyle name="20% - 강조색2 44 2 3 3 8 4" xfId="5043" xr:uid="{00000000-0005-0000-0000-0000C30C0000}"/>
    <cellStyle name="20% - 강조색2 44 2 3 3 9" xfId="5044" xr:uid="{00000000-0005-0000-0000-0000C40C0000}"/>
    <cellStyle name="20% - 강조색2 44 2 3 3 9 2" xfId="5045" xr:uid="{00000000-0005-0000-0000-0000C50C0000}"/>
    <cellStyle name="20% - 강조색2 44 2 3 3 9 3" xfId="5046" xr:uid="{00000000-0005-0000-0000-0000C60C0000}"/>
    <cellStyle name="20% - 강조색2 44 2 3 3 9 4" xfId="5047" xr:uid="{00000000-0005-0000-0000-0000C70C0000}"/>
    <cellStyle name="20% - 강조색2 44 2 3 4" xfId="5048" xr:uid="{00000000-0005-0000-0000-0000C80C0000}"/>
    <cellStyle name="20% - 강조색2 44 2 3 4 10" xfId="5049" xr:uid="{00000000-0005-0000-0000-0000C90C0000}"/>
    <cellStyle name="20% - 강조색2 44 2 3 4 11" xfId="5050" xr:uid="{00000000-0005-0000-0000-0000CA0C0000}"/>
    <cellStyle name="20% - 강조색2 44 2 3 4 12" xfId="5051" xr:uid="{00000000-0005-0000-0000-0000CB0C0000}"/>
    <cellStyle name="20% - 강조색2 44 2 3 4 2" xfId="5052" xr:uid="{00000000-0005-0000-0000-0000CC0C0000}"/>
    <cellStyle name="20% - 강조색2 44 2 3 4 2 2" xfId="5053" xr:uid="{00000000-0005-0000-0000-0000CD0C0000}"/>
    <cellStyle name="20% - 강조색2 44 2 3 4 2 3" xfId="5054" xr:uid="{00000000-0005-0000-0000-0000CE0C0000}"/>
    <cellStyle name="20% - 강조색2 44 2 3 4 2 4" xfId="5055" xr:uid="{00000000-0005-0000-0000-0000CF0C0000}"/>
    <cellStyle name="20% - 강조색2 44 2 3 4 3" xfId="5056" xr:uid="{00000000-0005-0000-0000-0000D00C0000}"/>
    <cellStyle name="20% - 강조색2 44 2 3 4 3 2" xfId="5057" xr:uid="{00000000-0005-0000-0000-0000D10C0000}"/>
    <cellStyle name="20% - 강조색2 44 2 3 4 3 3" xfId="5058" xr:uid="{00000000-0005-0000-0000-0000D20C0000}"/>
    <cellStyle name="20% - 강조색2 44 2 3 4 3 4" xfId="5059" xr:uid="{00000000-0005-0000-0000-0000D30C0000}"/>
    <cellStyle name="20% - 강조색2 44 2 3 4 4" xfId="5060" xr:uid="{00000000-0005-0000-0000-0000D40C0000}"/>
    <cellStyle name="20% - 강조색2 44 2 3 4 4 2" xfId="5061" xr:uid="{00000000-0005-0000-0000-0000D50C0000}"/>
    <cellStyle name="20% - 강조색2 44 2 3 4 4 3" xfId="5062" xr:uid="{00000000-0005-0000-0000-0000D60C0000}"/>
    <cellStyle name="20% - 강조색2 44 2 3 4 4 4" xfId="5063" xr:uid="{00000000-0005-0000-0000-0000D70C0000}"/>
    <cellStyle name="20% - 강조색2 44 2 3 4 5" xfId="5064" xr:uid="{00000000-0005-0000-0000-0000D80C0000}"/>
    <cellStyle name="20% - 강조색2 44 2 3 4 5 2" xfId="5065" xr:uid="{00000000-0005-0000-0000-0000D90C0000}"/>
    <cellStyle name="20% - 강조색2 44 2 3 4 5 3" xfId="5066" xr:uid="{00000000-0005-0000-0000-0000DA0C0000}"/>
    <cellStyle name="20% - 강조색2 44 2 3 4 5 4" xfId="5067" xr:uid="{00000000-0005-0000-0000-0000DB0C0000}"/>
    <cellStyle name="20% - 강조색2 44 2 3 4 6" xfId="5068" xr:uid="{00000000-0005-0000-0000-0000DC0C0000}"/>
    <cellStyle name="20% - 강조색2 44 2 3 4 6 2" xfId="5069" xr:uid="{00000000-0005-0000-0000-0000DD0C0000}"/>
    <cellStyle name="20% - 강조색2 44 2 3 4 6 3" xfId="5070" xr:uid="{00000000-0005-0000-0000-0000DE0C0000}"/>
    <cellStyle name="20% - 강조색2 44 2 3 4 6 4" xfId="5071" xr:uid="{00000000-0005-0000-0000-0000DF0C0000}"/>
    <cellStyle name="20% - 강조색2 44 2 3 4 7" xfId="5072" xr:uid="{00000000-0005-0000-0000-0000E00C0000}"/>
    <cellStyle name="20% - 강조색2 44 2 3 4 7 2" xfId="5073" xr:uid="{00000000-0005-0000-0000-0000E10C0000}"/>
    <cellStyle name="20% - 강조색2 44 2 3 4 7 3" xfId="5074" xr:uid="{00000000-0005-0000-0000-0000E20C0000}"/>
    <cellStyle name="20% - 강조색2 44 2 3 4 7 4" xfId="5075" xr:uid="{00000000-0005-0000-0000-0000E30C0000}"/>
    <cellStyle name="20% - 강조색2 44 2 3 4 8" xfId="5076" xr:uid="{00000000-0005-0000-0000-0000E40C0000}"/>
    <cellStyle name="20% - 강조색2 44 2 3 4 8 2" xfId="5077" xr:uid="{00000000-0005-0000-0000-0000E50C0000}"/>
    <cellStyle name="20% - 강조색2 44 2 3 4 8 3" xfId="5078" xr:uid="{00000000-0005-0000-0000-0000E60C0000}"/>
    <cellStyle name="20% - 강조색2 44 2 3 4 8 4" xfId="5079" xr:uid="{00000000-0005-0000-0000-0000E70C0000}"/>
    <cellStyle name="20% - 강조색2 44 2 3 4 9" xfId="5080" xr:uid="{00000000-0005-0000-0000-0000E80C0000}"/>
    <cellStyle name="20% - 강조색2 44 2 3 4 9 2" xfId="5081" xr:uid="{00000000-0005-0000-0000-0000E90C0000}"/>
    <cellStyle name="20% - 강조색2 44 2 3 4 9 3" xfId="5082" xr:uid="{00000000-0005-0000-0000-0000EA0C0000}"/>
    <cellStyle name="20% - 강조색2 44 2 3 4 9 4" xfId="5083" xr:uid="{00000000-0005-0000-0000-0000EB0C0000}"/>
    <cellStyle name="20% - 강조색2 44 2 3 5" xfId="5084" xr:uid="{00000000-0005-0000-0000-0000EC0C0000}"/>
    <cellStyle name="20% - 강조색2 44 2 3 5 2" xfId="5085" xr:uid="{00000000-0005-0000-0000-0000ED0C0000}"/>
    <cellStyle name="20% - 강조색2 44 2 3 5 3" xfId="5086" xr:uid="{00000000-0005-0000-0000-0000EE0C0000}"/>
    <cellStyle name="20% - 강조색2 44 2 3 5 4" xfId="5087" xr:uid="{00000000-0005-0000-0000-0000EF0C0000}"/>
    <cellStyle name="20% - 강조색2 44 2 3 6" xfId="5088" xr:uid="{00000000-0005-0000-0000-0000F00C0000}"/>
    <cellStyle name="20% - 강조색2 44 2 3 6 2" xfId="5089" xr:uid="{00000000-0005-0000-0000-0000F10C0000}"/>
    <cellStyle name="20% - 강조색2 44 2 3 6 3" xfId="5090" xr:uid="{00000000-0005-0000-0000-0000F20C0000}"/>
    <cellStyle name="20% - 강조색2 44 2 3 6 4" xfId="5091" xr:uid="{00000000-0005-0000-0000-0000F30C0000}"/>
    <cellStyle name="20% - 강조색2 44 2 3 7" xfId="5092" xr:uid="{00000000-0005-0000-0000-0000F40C0000}"/>
    <cellStyle name="20% - 강조색2 44 2 3 7 2" xfId="5093" xr:uid="{00000000-0005-0000-0000-0000F50C0000}"/>
    <cellStyle name="20% - 강조색2 44 2 3 7 3" xfId="5094" xr:uid="{00000000-0005-0000-0000-0000F60C0000}"/>
    <cellStyle name="20% - 강조색2 44 2 3 7 4" xfId="5095" xr:uid="{00000000-0005-0000-0000-0000F70C0000}"/>
    <cellStyle name="20% - 강조색2 44 2 3 8" xfId="5096" xr:uid="{00000000-0005-0000-0000-0000F80C0000}"/>
    <cellStyle name="20% - 강조색2 44 2 3 8 2" xfId="5097" xr:uid="{00000000-0005-0000-0000-0000F90C0000}"/>
    <cellStyle name="20% - 강조색2 44 2 3 8 3" xfId="5098" xr:uid="{00000000-0005-0000-0000-0000FA0C0000}"/>
    <cellStyle name="20% - 강조색2 44 2 3 8 4" xfId="5099" xr:uid="{00000000-0005-0000-0000-0000FB0C0000}"/>
    <cellStyle name="20% - 강조색2 44 2 3 9" xfId="5100" xr:uid="{00000000-0005-0000-0000-0000FC0C0000}"/>
    <cellStyle name="20% - 강조색2 44 2 3 9 2" xfId="5101" xr:uid="{00000000-0005-0000-0000-0000FD0C0000}"/>
    <cellStyle name="20% - 강조색2 44 2 3 9 3" xfId="5102" xr:uid="{00000000-0005-0000-0000-0000FE0C0000}"/>
    <cellStyle name="20% - 강조색2 44 2 3 9 4" xfId="5103" xr:uid="{00000000-0005-0000-0000-0000FF0C0000}"/>
    <cellStyle name="20% - 강조색2 44 2 4" xfId="5104" xr:uid="{00000000-0005-0000-0000-0000000D0000}"/>
    <cellStyle name="20% - 강조색2 44 2 4 10" xfId="5105" xr:uid="{00000000-0005-0000-0000-0000010D0000}"/>
    <cellStyle name="20% - 강조색2 44 2 4 11" xfId="5106" xr:uid="{00000000-0005-0000-0000-0000020D0000}"/>
    <cellStyle name="20% - 강조색2 44 2 4 12" xfId="5107" xr:uid="{00000000-0005-0000-0000-0000030D0000}"/>
    <cellStyle name="20% - 강조색2 44 2 4 2" xfId="5108" xr:uid="{00000000-0005-0000-0000-0000040D0000}"/>
    <cellStyle name="20% - 강조색2 44 2 4 2 2" xfId="5109" xr:uid="{00000000-0005-0000-0000-0000050D0000}"/>
    <cellStyle name="20% - 강조색2 44 2 4 2 3" xfId="5110" xr:uid="{00000000-0005-0000-0000-0000060D0000}"/>
    <cellStyle name="20% - 강조색2 44 2 4 2 4" xfId="5111" xr:uid="{00000000-0005-0000-0000-0000070D0000}"/>
    <cellStyle name="20% - 강조색2 44 2 4 3" xfId="5112" xr:uid="{00000000-0005-0000-0000-0000080D0000}"/>
    <cellStyle name="20% - 강조색2 44 2 4 3 2" xfId="5113" xr:uid="{00000000-0005-0000-0000-0000090D0000}"/>
    <cellStyle name="20% - 강조색2 44 2 4 3 3" xfId="5114" xr:uid="{00000000-0005-0000-0000-00000A0D0000}"/>
    <cellStyle name="20% - 강조색2 44 2 4 3 4" xfId="5115" xr:uid="{00000000-0005-0000-0000-00000B0D0000}"/>
    <cellStyle name="20% - 강조색2 44 2 4 4" xfId="5116" xr:uid="{00000000-0005-0000-0000-00000C0D0000}"/>
    <cellStyle name="20% - 강조색2 44 2 4 4 2" xfId="5117" xr:uid="{00000000-0005-0000-0000-00000D0D0000}"/>
    <cellStyle name="20% - 강조색2 44 2 4 4 3" xfId="5118" xr:uid="{00000000-0005-0000-0000-00000E0D0000}"/>
    <cellStyle name="20% - 강조색2 44 2 4 4 4" xfId="5119" xr:uid="{00000000-0005-0000-0000-00000F0D0000}"/>
    <cellStyle name="20% - 강조색2 44 2 4 5" xfId="5120" xr:uid="{00000000-0005-0000-0000-0000100D0000}"/>
    <cellStyle name="20% - 강조색2 44 2 4 5 2" xfId="5121" xr:uid="{00000000-0005-0000-0000-0000110D0000}"/>
    <cellStyle name="20% - 강조색2 44 2 4 5 3" xfId="5122" xr:uid="{00000000-0005-0000-0000-0000120D0000}"/>
    <cellStyle name="20% - 강조색2 44 2 4 5 4" xfId="5123" xr:uid="{00000000-0005-0000-0000-0000130D0000}"/>
    <cellStyle name="20% - 강조색2 44 2 4 6" xfId="5124" xr:uid="{00000000-0005-0000-0000-0000140D0000}"/>
    <cellStyle name="20% - 강조색2 44 2 4 6 2" xfId="5125" xr:uid="{00000000-0005-0000-0000-0000150D0000}"/>
    <cellStyle name="20% - 강조색2 44 2 4 6 3" xfId="5126" xr:uid="{00000000-0005-0000-0000-0000160D0000}"/>
    <cellStyle name="20% - 강조색2 44 2 4 6 4" xfId="5127" xr:uid="{00000000-0005-0000-0000-0000170D0000}"/>
    <cellStyle name="20% - 강조색2 44 2 4 7" xfId="5128" xr:uid="{00000000-0005-0000-0000-0000180D0000}"/>
    <cellStyle name="20% - 강조색2 44 2 4 7 2" xfId="5129" xr:uid="{00000000-0005-0000-0000-0000190D0000}"/>
    <cellStyle name="20% - 강조색2 44 2 4 7 3" xfId="5130" xr:uid="{00000000-0005-0000-0000-00001A0D0000}"/>
    <cellStyle name="20% - 강조색2 44 2 4 7 4" xfId="5131" xr:uid="{00000000-0005-0000-0000-00001B0D0000}"/>
    <cellStyle name="20% - 강조색2 44 2 4 8" xfId="5132" xr:uid="{00000000-0005-0000-0000-00001C0D0000}"/>
    <cellStyle name="20% - 강조색2 44 2 4 8 2" xfId="5133" xr:uid="{00000000-0005-0000-0000-00001D0D0000}"/>
    <cellStyle name="20% - 강조색2 44 2 4 8 3" xfId="5134" xr:uid="{00000000-0005-0000-0000-00001E0D0000}"/>
    <cellStyle name="20% - 강조색2 44 2 4 8 4" xfId="5135" xr:uid="{00000000-0005-0000-0000-00001F0D0000}"/>
    <cellStyle name="20% - 강조색2 44 2 4 9" xfId="5136" xr:uid="{00000000-0005-0000-0000-0000200D0000}"/>
    <cellStyle name="20% - 강조색2 44 2 4 9 2" xfId="5137" xr:uid="{00000000-0005-0000-0000-0000210D0000}"/>
    <cellStyle name="20% - 강조색2 44 2 4 9 3" xfId="5138" xr:uid="{00000000-0005-0000-0000-0000220D0000}"/>
    <cellStyle name="20% - 강조색2 44 2 4 9 4" xfId="5139" xr:uid="{00000000-0005-0000-0000-0000230D0000}"/>
    <cellStyle name="20% - 강조색2 44 2 5" xfId="5140" xr:uid="{00000000-0005-0000-0000-0000240D0000}"/>
    <cellStyle name="20% - 강조색2 44 2 5 10" xfId="5141" xr:uid="{00000000-0005-0000-0000-0000250D0000}"/>
    <cellStyle name="20% - 강조색2 44 2 5 11" xfId="5142" xr:uid="{00000000-0005-0000-0000-0000260D0000}"/>
    <cellStyle name="20% - 강조색2 44 2 5 12" xfId="5143" xr:uid="{00000000-0005-0000-0000-0000270D0000}"/>
    <cellStyle name="20% - 강조색2 44 2 5 2" xfId="5144" xr:uid="{00000000-0005-0000-0000-0000280D0000}"/>
    <cellStyle name="20% - 강조색2 44 2 5 2 2" xfId="5145" xr:uid="{00000000-0005-0000-0000-0000290D0000}"/>
    <cellStyle name="20% - 강조색2 44 2 5 2 3" xfId="5146" xr:uid="{00000000-0005-0000-0000-00002A0D0000}"/>
    <cellStyle name="20% - 강조색2 44 2 5 2 4" xfId="5147" xr:uid="{00000000-0005-0000-0000-00002B0D0000}"/>
    <cellStyle name="20% - 강조색2 44 2 5 3" xfId="5148" xr:uid="{00000000-0005-0000-0000-00002C0D0000}"/>
    <cellStyle name="20% - 강조색2 44 2 5 3 2" xfId="5149" xr:uid="{00000000-0005-0000-0000-00002D0D0000}"/>
    <cellStyle name="20% - 강조색2 44 2 5 3 3" xfId="5150" xr:uid="{00000000-0005-0000-0000-00002E0D0000}"/>
    <cellStyle name="20% - 강조색2 44 2 5 3 4" xfId="5151" xr:uid="{00000000-0005-0000-0000-00002F0D0000}"/>
    <cellStyle name="20% - 강조색2 44 2 5 4" xfId="5152" xr:uid="{00000000-0005-0000-0000-0000300D0000}"/>
    <cellStyle name="20% - 강조색2 44 2 5 4 2" xfId="5153" xr:uid="{00000000-0005-0000-0000-0000310D0000}"/>
    <cellStyle name="20% - 강조색2 44 2 5 4 3" xfId="5154" xr:uid="{00000000-0005-0000-0000-0000320D0000}"/>
    <cellStyle name="20% - 강조색2 44 2 5 4 4" xfId="5155" xr:uid="{00000000-0005-0000-0000-0000330D0000}"/>
    <cellStyle name="20% - 강조색2 44 2 5 5" xfId="5156" xr:uid="{00000000-0005-0000-0000-0000340D0000}"/>
    <cellStyle name="20% - 강조색2 44 2 5 5 2" xfId="5157" xr:uid="{00000000-0005-0000-0000-0000350D0000}"/>
    <cellStyle name="20% - 강조색2 44 2 5 5 3" xfId="5158" xr:uid="{00000000-0005-0000-0000-0000360D0000}"/>
    <cellStyle name="20% - 강조색2 44 2 5 5 4" xfId="5159" xr:uid="{00000000-0005-0000-0000-0000370D0000}"/>
    <cellStyle name="20% - 강조색2 44 2 5 6" xfId="5160" xr:uid="{00000000-0005-0000-0000-0000380D0000}"/>
    <cellStyle name="20% - 강조색2 44 2 5 6 2" xfId="5161" xr:uid="{00000000-0005-0000-0000-0000390D0000}"/>
    <cellStyle name="20% - 강조색2 44 2 5 6 3" xfId="5162" xr:uid="{00000000-0005-0000-0000-00003A0D0000}"/>
    <cellStyle name="20% - 강조색2 44 2 5 6 4" xfId="5163" xr:uid="{00000000-0005-0000-0000-00003B0D0000}"/>
    <cellStyle name="20% - 강조색2 44 2 5 7" xfId="5164" xr:uid="{00000000-0005-0000-0000-00003C0D0000}"/>
    <cellStyle name="20% - 강조색2 44 2 5 7 2" xfId="5165" xr:uid="{00000000-0005-0000-0000-00003D0D0000}"/>
    <cellStyle name="20% - 강조색2 44 2 5 7 3" xfId="5166" xr:uid="{00000000-0005-0000-0000-00003E0D0000}"/>
    <cellStyle name="20% - 강조색2 44 2 5 7 4" xfId="5167" xr:uid="{00000000-0005-0000-0000-00003F0D0000}"/>
    <cellStyle name="20% - 강조색2 44 2 5 8" xfId="5168" xr:uid="{00000000-0005-0000-0000-0000400D0000}"/>
    <cellStyle name="20% - 강조색2 44 2 5 8 2" xfId="5169" xr:uid="{00000000-0005-0000-0000-0000410D0000}"/>
    <cellStyle name="20% - 강조색2 44 2 5 8 3" xfId="5170" xr:uid="{00000000-0005-0000-0000-0000420D0000}"/>
    <cellStyle name="20% - 강조색2 44 2 5 8 4" xfId="5171" xr:uid="{00000000-0005-0000-0000-0000430D0000}"/>
    <cellStyle name="20% - 강조색2 44 2 5 9" xfId="5172" xr:uid="{00000000-0005-0000-0000-0000440D0000}"/>
    <cellStyle name="20% - 강조색2 44 2 5 9 2" xfId="5173" xr:uid="{00000000-0005-0000-0000-0000450D0000}"/>
    <cellStyle name="20% - 강조색2 44 2 5 9 3" xfId="5174" xr:uid="{00000000-0005-0000-0000-0000460D0000}"/>
    <cellStyle name="20% - 강조색2 44 2 5 9 4" xfId="5175" xr:uid="{00000000-0005-0000-0000-0000470D0000}"/>
    <cellStyle name="20% - 강조색2 44 2 6" xfId="5176" xr:uid="{00000000-0005-0000-0000-0000480D0000}"/>
    <cellStyle name="20% - 강조색2 44 2 6 10" xfId="5177" xr:uid="{00000000-0005-0000-0000-0000490D0000}"/>
    <cellStyle name="20% - 강조색2 44 2 6 11" xfId="5178" xr:uid="{00000000-0005-0000-0000-00004A0D0000}"/>
    <cellStyle name="20% - 강조색2 44 2 6 12" xfId="5179" xr:uid="{00000000-0005-0000-0000-00004B0D0000}"/>
    <cellStyle name="20% - 강조색2 44 2 6 2" xfId="5180" xr:uid="{00000000-0005-0000-0000-00004C0D0000}"/>
    <cellStyle name="20% - 강조색2 44 2 6 2 2" xfId="5181" xr:uid="{00000000-0005-0000-0000-00004D0D0000}"/>
    <cellStyle name="20% - 강조색2 44 2 6 2 3" xfId="5182" xr:uid="{00000000-0005-0000-0000-00004E0D0000}"/>
    <cellStyle name="20% - 강조색2 44 2 6 2 4" xfId="5183" xr:uid="{00000000-0005-0000-0000-00004F0D0000}"/>
    <cellStyle name="20% - 강조색2 44 2 6 3" xfId="5184" xr:uid="{00000000-0005-0000-0000-0000500D0000}"/>
    <cellStyle name="20% - 강조색2 44 2 6 3 2" xfId="5185" xr:uid="{00000000-0005-0000-0000-0000510D0000}"/>
    <cellStyle name="20% - 강조색2 44 2 6 3 3" xfId="5186" xr:uid="{00000000-0005-0000-0000-0000520D0000}"/>
    <cellStyle name="20% - 강조색2 44 2 6 3 4" xfId="5187" xr:uid="{00000000-0005-0000-0000-0000530D0000}"/>
    <cellStyle name="20% - 강조색2 44 2 6 4" xfId="5188" xr:uid="{00000000-0005-0000-0000-0000540D0000}"/>
    <cellStyle name="20% - 강조색2 44 2 6 4 2" xfId="5189" xr:uid="{00000000-0005-0000-0000-0000550D0000}"/>
    <cellStyle name="20% - 강조색2 44 2 6 4 3" xfId="5190" xr:uid="{00000000-0005-0000-0000-0000560D0000}"/>
    <cellStyle name="20% - 강조색2 44 2 6 4 4" xfId="5191" xr:uid="{00000000-0005-0000-0000-0000570D0000}"/>
    <cellStyle name="20% - 강조색2 44 2 6 5" xfId="5192" xr:uid="{00000000-0005-0000-0000-0000580D0000}"/>
    <cellStyle name="20% - 강조색2 44 2 6 5 2" xfId="5193" xr:uid="{00000000-0005-0000-0000-0000590D0000}"/>
    <cellStyle name="20% - 강조색2 44 2 6 5 3" xfId="5194" xr:uid="{00000000-0005-0000-0000-00005A0D0000}"/>
    <cellStyle name="20% - 강조색2 44 2 6 5 4" xfId="5195" xr:uid="{00000000-0005-0000-0000-00005B0D0000}"/>
    <cellStyle name="20% - 강조색2 44 2 6 6" xfId="5196" xr:uid="{00000000-0005-0000-0000-00005C0D0000}"/>
    <cellStyle name="20% - 강조색2 44 2 6 6 2" xfId="5197" xr:uid="{00000000-0005-0000-0000-00005D0D0000}"/>
    <cellStyle name="20% - 강조색2 44 2 6 6 3" xfId="5198" xr:uid="{00000000-0005-0000-0000-00005E0D0000}"/>
    <cellStyle name="20% - 강조색2 44 2 6 6 4" xfId="5199" xr:uid="{00000000-0005-0000-0000-00005F0D0000}"/>
    <cellStyle name="20% - 강조색2 44 2 6 7" xfId="5200" xr:uid="{00000000-0005-0000-0000-0000600D0000}"/>
    <cellStyle name="20% - 강조색2 44 2 6 7 2" xfId="5201" xr:uid="{00000000-0005-0000-0000-0000610D0000}"/>
    <cellStyle name="20% - 강조색2 44 2 6 7 3" xfId="5202" xr:uid="{00000000-0005-0000-0000-0000620D0000}"/>
    <cellStyle name="20% - 강조색2 44 2 6 7 4" xfId="5203" xr:uid="{00000000-0005-0000-0000-0000630D0000}"/>
    <cellStyle name="20% - 강조색2 44 2 6 8" xfId="5204" xr:uid="{00000000-0005-0000-0000-0000640D0000}"/>
    <cellStyle name="20% - 강조색2 44 2 6 8 2" xfId="5205" xr:uid="{00000000-0005-0000-0000-0000650D0000}"/>
    <cellStyle name="20% - 강조색2 44 2 6 8 3" xfId="5206" xr:uid="{00000000-0005-0000-0000-0000660D0000}"/>
    <cellStyle name="20% - 강조색2 44 2 6 8 4" xfId="5207" xr:uid="{00000000-0005-0000-0000-0000670D0000}"/>
    <cellStyle name="20% - 강조색2 44 2 6 9" xfId="5208" xr:uid="{00000000-0005-0000-0000-0000680D0000}"/>
    <cellStyle name="20% - 강조색2 44 2 6 9 2" xfId="5209" xr:uid="{00000000-0005-0000-0000-0000690D0000}"/>
    <cellStyle name="20% - 강조색2 44 2 6 9 3" xfId="5210" xr:uid="{00000000-0005-0000-0000-00006A0D0000}"/>
    <cellStyle name="20% - 강조색2 44 2 6 9 4" xfId="5211" xr:uid="{00000000-0005-0000-0000-00006B0D0000}"/>
    <cellStyle name="20% - 강조색2 44 2 7" xfId="5212" xr:uid="{00000000-0005-0000-0000-00006C0D0000}"/>
    <cellStyle name="20% - 강조색2 44 2 7 2" xfId="5213" xr:uid="{00000000-0005-0000-0000-00006D0D0000}"/>
    <cellStyle name="20% - 강조색2 44 2 7 3" xfId="5214" xr:uid="{00000000-0005-0000-0000-00006E0D0000}"/>
    <cellStyle name="20% - 강조색2 44 2 7 4" xfId="5215" xr:uid="{00000000-0005-0000-0000-00006F0D0000}"/>
    <cellStyle name="20% - 강조색2 44 2 8" xfId="5216" xr:uid="{00000000-0005-0000-0000-0000700D0000}"/>
    <cellStyle name="20% - 강조색2 44 2 8 2" xfId="5217" xr:uid="{00000000-0005-0000-0000-0000710D0000}"/>
    <cellStyle name="20% - 강조색2 44 2 8 3" xfId="5218" xr:uid="{00000000-0005-0000-0000-0000720D0000}"/>
    <cellStyle name="20% - 강조색2 44 2 8 4" xfId="5219" xr:uid="{00000000-0005-0000-0000-0000730D0000}"/>
    <cellStyle name="20% - 강조색2 44 2 9" xfId="5220" xr:uid="{00000000-0005-0000-0000-0000740D0000}"/>
    <cellStyle name="20% - 강조색2 44 2 9 2" xfId="5221" xr:uid="{00000000-0005-0000-0000-0000750D0000}"/>
    <cellStyle name="20% - 강조색2 44 2 9 3" xfId="5222" xr:uid="{00000000-0005-0000-0000-0000760D0000}"/>
    <cellStyle name="20% - 강조색2 44 2 9 4" xfId="5223" xr:uid="{00000000-0005-0000-0000-0000770D0000}"/>
    <cellStyle name="20% - 강조색2 44 3" xfId="5224" xr:uid="{00000000-0005-0000-0000-0000780D0000}"/>
    <cellStyle name="20% - 강조색2 44 3 10" xfId="5225" xr:uid="{00000000-0005-0000-0000-0000790D0000}"/>
    <cellStyle name="20% - 강조색2 44 3 10 2" xfId="5226" xr:uid="{00000000-0005-0000-0000-00007A0D0000}"/>
    <cellStyle name="20% - 강조색2 44 3 10 3" xfId="5227" xr:uid="{00000000-0005-0000-0000-00007B0D0000}"/>
    <cellStyle name="20% - 강조색2 44 3 10 4" xfId="5228" xr:uid="{00000000-0005-0000-0000-00007C0D0000}"/>
    <cellStyle name="20% - 강조색2 44 3 11" xfId="5229" xr:uid="{00000000-0005-0000-0000-00007D0D0000}"/>
    <cellStyle name="20% - 강조색2 44 3 11 2" xfId="5230" xr:uid="{00000000-0005-0000-0000-00007E0D0000}"/>
    <cellStyle name="20% - 강조색2 44 3 11 3" xfId="5231" xr:uid="{00000000-0005-0000-0000-00007F0D0000}"/>
    <cellStyle name="20% - 강조색2 44 3 11 4" xfId="5232" xr:uid="{00000000-0005-0000-0000-0000800D0000}"/>
    <cellStyle name="20% - 강조색2 44 3 12" xfId="5233" xr:uid="{00000000-0005-0000-0000-0000810D0000}"/>
    <cellStyle name="20% - 강조색2 44 3 12 2" xfId="5234" xr:uid="{00000000-0005-0000-0000-0000820D0000}"/>
    <cellStyle name="20% - 강조색2 44 3 12 3" xfId="5235" xr:uid="{00000000-0005-0000-0000-0000830D0000}"/>
    <cellStyle name="20% - 강조색2 44 3 12 4" xfId="5236" xr:uid="{00000000-0005-0000-0000-0000840D0000}"/>
    <cellStyle name="20% - 강조색2 44 3 13" xfId="5237" xr:uid="{00000000-0005-0000-0000-0000850D0000}"/>
    <cellStyle name="20% - 강조색2 44 3 14" xfId="5238" xr:uid="{00000000-0005-0000-0000-0000860D0000}"/>
    <cellStyle name="20% - 강조색2 44 3 15" xfId="5239" xr:uid="{00000000-0005-0000-0000-0000870D0000}"/>
    <cellStyle name="20% - 강조색2 44 3 16" xfId="5240" xr:uid="{00000000-0005-0000-0000-0000880D0000}"/>
    <cellStyle name="20% - 강조색2 44 3 17" xfId="5241" xr:uid="{00000000-0005-0000-0000-0000890D0000}"/>
    <cellStyle name="20% - 강조색2 44 3 18" xfId="5242" xr:uid="{00000000-0005-0000-0000-00008A0D0000}"/>
    <cellStyle name="20% - 강조색2 44 3 19" xfId="5243" xr:uid="{00000000-0005-0000-0000-00008B0D0000}"/>
    <cellStyle name="20% - 강조색2 44 3 2" xfId="5244" xr:uid="{00000000-0005-0000-0000-00008C0D0000}"/>
    <cellStyle name="20% - 강조색2 44 3 2 10" xfId="5245" xr:uid="{00000000-0005-0000-0000-00008D0D0000}"/>
    <cellStyle name="20% - 강조색2 44 3 2 11" xfId="5246" xr:uid="{00000000-0005-0000-0000-00008E0D0000}"/>
    <cellStyle name="20% - 강조색2 44 3 2 12" xfId="5247" xr:uid="{00000000-0005-0000-0000-00008F0D0000}"/>
    <cellStyle name="20% - 강조색2 44 3 2 2" xfId="5248" xr:uid="{00000000-0005-0000-0000-0000900D0000}"/>
    <cellStyle name="20% - 강조색2 44 3 2 2 2" xfId="5249" xr:uid="{00000000-0005-0000-0000-0000910D0000}"/>
    <cellStyle name="20% - 강조색2 44 3 2 2 3" xfId="5250" xr:uid="{00000000-0005-0000-0000-0000920D0000}"/>
    <cellStyle name="20% - 강조색2 44 3 2 2 4" xfId="5251" xr:uid="{00000000-0005-0000-0000-0000930D0000}"/>
    <cellStyle name="20% - 강조색2 44 3 2 3" xfId="5252" xr:uid="{00000000-0005-0000-0000-0000940D0000}"/>
    <cellStyle name="20% - 강조색2 44 3 2 3 2" xfId="5253" xr:uid="{00000000-0005-0000-0000-0000950D0000}"/>
    <cellStyle name="20% - 강조색2 44 3 2 3 3" xfId="5254" xr:uid="{00000000-0005-0000-0000-0000960D0000}"/>
    <cellStyle name="20% - 강조색2 44 3 2 3 4" xfId="5255" xr:uid="{00000000-0005-0000-0000-0000970D0000}"/>
    <cellStyle name="20% - 강조색2 44 3 2 4" xfId="5256" xr:uid="{00000000-0005-0000-0000-0000980D0000}"/>
    <cellStyle name="20% - 강조색2 44 3 2 4 2" xfId="5257" xr:uid="{00000000-0005-0000-0000-0000990D0000}"/>
    <cellStyle name="20% - 강조색2 44 3 2 4 3" xfId="5258" xr:uid="{00000000-0005-0000-0000-00009A0D0000}"/>
    <cellStyle name="20% - 강조색2 44 3 2 4 4" xfId="5259" xr:uid="{00000000-0005-0000-0000-00009B0D0000}"/>
    <cellStyle name="20% - 강조색2 44 3 2 5" xfId="5260" xr:uid="{00000000-0005-0000-0000-00009C0D0000}"/>
    <cellStyle name="20% - 강조색2 44 3 2 5 2" xfId="5261" xr:uid="{00000000-0005-0000-0000-00009D0D0000}"/>
    <cellStyle name="20% - 강조색2 44 3 2 5 3" xfId="5262" xr:uid="{00000000-0005-0000-0000-00009E0D0000}"/>
    <cellStyle name="20% - 강조색2 44 3 2 5 4" xfId="5263" xr:uid="{00000000-0005-0000-0000-00009F0D0000}"/>
    <cellStyle name="20% - 강조색2 44 3 2 6" xfId="5264" xr:uid="{00000000-0005-0000-0000-0000A00D0000}"/>
    <cellStyle name="20% - 강조색2 44 3 2 6 2" xfId="5265" xr:uid="{00000000-0005-0000-0000-0000A10D0000}"/>
    <cellStyle name="20% - 강조색2 44 3 2 6 3" xfId="5266" xr:uid="{00000000-0005-0000-0000-0000A20D0000}"/>
    <cellStyle name="20% - 강조색2 44 3 2 6 4" xfId="5267" xr:uid="{00000000-0005-0000-0000-0000A30D0000}"/>
    <cellStyle name="20% - 강조색2 44 3 2 7" xfId="5268" xr:uid="{00000000-0005-0000-0000-0000A40D0000}"/>
    <cellStyle name="20% - 강조색2 44 3 2 7 2" xfId="5269" xr:uid="{00000000-0005-0000-0000-0000A50D0000}"/>
    <cellStyle name="20% - 강조색2 44 3 2 7 3" xfId="5270" xr:uid="{00000000-0005-0000-0000-0000A60D0000}"/>
    <cellStyle name="20% - 강조색2 44 3 2 7 4" xfId="5271" xr:uid="{00000000-0005-0000-0000-0000A70D0000}"/>
    <cellStyle name="20% - 강조색2 44 3 2 8" xfId="5272" xr:uid="{00000000-0005-0000-0000-0000A80D0000}"/>
    <cellStyle name="20% - 강조색2 44 3 2 8 2" xfId="5273" xr:uid="{00000000-0005-0000-0000-0000A90D0000}"/>
    <cellStyle name="20% - 강조색2 44 3 2 8 3" xfId="5274" xr:uid="{00000000-0005-0000-0000-0000AA0D0000}"/>
    <cellStyle name="20% - 강조색2 44 3 2 8 4" xfId="5275" xr:uid="{00000000-0005-0000-0000-0000AB0D0000}"/>
    <cellStyle name="20% - 강조색2 44 3 2 9" xfId="5276" xr:uid="{00000000-0005-0000-0000-0000AC0D0000}"/>
    <cellStyle name="20% - 강조색2 44 3 2 9 2" xfId="5277" xr:uid="{00000000-0005-0000-0000-0000AD0D0000}"/>
    <cellStyle name="20% - 강조색2 44 3 2 9 3" xfId="5278" xr:uid="{00000000-0005-0000-0000-0000AE0D0000}"/>
    <cellStyle name="20% - 강조색2 44 3 2 9 4" xfId="5279" xr:uid="{00000000-0005-0000-0000-0000AF0D0000}"/>
    <cellStyle name="20% - 강조색2 44 3 20" xfId="5280" xr:uid="{00000000-0005-0000-0000-0000B00D0000}"/>
    <cellStyle name="20% - 강조색2 44 3 21" xfId="5281" xr:uid="{00000000-0005-0000-0000-0000B10D0000}"/>
    <cellStyle name="20% - 강조색2 44 3 22" xfId="5282" xr:uid="{00000000-0005-0000-0000-0000B20D0000}"/>
    <cellStyle name="20% - 강조색2 44 3 23" xfId="5283" xr:uid="{00000000-0005-0000-0000-0000B30D0000}"/>
    <cellStyle name="20% - 강조색2 44 3 24" xfId="5284" xr:uid="{00000000-0005-0000-0000-0000B40D0000}"/>
    <cellStyle name="20% - 강조색2 44 3 25" xfId="5285" xr:uid="{00000000-0005-0000-0000-0000B50D0000}"/>
    <cellStyle name="20% - 강조색2 44 3 3" xfId="5286" xr:uid="{00000000-0005-0000-0000-0000B60D0000}"/>
    <cellStyle name="20% - 강조색2 44 3 3 10" xfId="5287" xr:uid="{00000000-0005-0000-0000-0000B70D0000}"/>
    <cellStyle name="20% - 강조색2 44 3 3 11" xfId="5288" xr:uid="{00000000-0005-0000-0000-0000B80D0000}"/>
    <cellStyle name="20% - 강조색2 44 3 3 12" xfId="5289" xr:uid="{00000000-0005-0000-0000-0000B90D0000}"/>
    <cellStyle name="20% - 강조색2 44 3 3 2" xfId="5290" xr:uid="{00000000-0005-0000-0000-0000BA0D0000}"/>
    <cellStyle name="20% - 강조색2 44 3 3 2 2" xfId="5291" xr:uid="{00000000-0005-0000-0000-0000BB0D0000}"/>
    <cellStyle name="20% - 강조색2 44 3 3 2 3" xfId="5292" xr:uid="{00000000-0005-0000-0000-0000BC0D0000}"/>
    <cellStyle name="20% - 강조색2 44 3 3 2 4" xfId="5293" xr:uid="{00000000-0005-0000-0000-0000BD0D0000}"/>
    <cellStyle name="20% - 강조색2 44 3 3 3" xfId="5294" xr:uid="{00000000-0005-0000-0000-0000BE0D0000}"/>
    <cellStyle name="20% - 강조색2 44 3 3 3 2" xfId="5295" xr:uid="{00000000-0005-0000-0000-0000BF0D0000}"/>
    <cellStyle name="20% - 강조색2 44 3 3 3 3" xfId="5296" xr:uid="{00000000-0005-0000-0000-0000C00D0000}"/>
    <cellStyle name="20% - 강조색2 44 3 3 3 4" xfId="5297" xr:uid="{00000000-0005-0000-0000-0000C10D0000}"/>
    <cellStyle name="20% - 강조색2 44 3 3 4" xfId="5298" xr:uid="{00000000-0005-0000-0000-0000C20D0000}"/>
    <cellStyle name="20% - 강조색2 44 3 3 4 2" xfId="5299" xr:uid="{00000000-0005-0000-0000-0000C30D0000}"/>
    <cellStyle name="20% - 강조색2 44 3 3 4 3" xfId="5300" xr:uid="{00000000-0005-0000-0000-0000C40D0000}"/>
    <cellStyle name="20% - 강조색2 44 3 3 4 4" xfId="5301" xr:uid="{00000000-0005-0000-0000-0000C50D0000}"/>
    <cellStyle name="20% - 강조색2 44 3 3 5" xfId="5302" xr:uid="{00000000-0005-0000-0000-0000C60D0000}"/>
    <cellStyle name="20% - 강조색2 44 3 3 5 2" xfId="5303" xr:uid="{00000000-0005-0000-0000-0000C70D0000}"/>
    <cellStyle name="20% - 강조색2 44 3 3 5 3" xfId="5304" xr:uid="{00000000-0005-0000-0000-0000C80D0000}"/>
    <cellStyle name="20% - 강조색2 44 3 3 5 4" xfId="5305" xr:uid="{00000000-0005-0000-0000-0000C90D0000}"/>
    <cellStyle name="20% - 강조색2 44 3 3 6" xfId="5306" xr:uid="{00000000-0005-0000-0000-0000CA0D0000}"/>
    <cellStyle name="20% - 강조색2 44 3 3 6 2" xfId="5307" xr:uid="{00000000-0005-0000-0000-0000CB0D0000}"/>
    <cellStyle name="20% - 강조색2 44 3 3 6 3" xfId="5308" xr:uid="{00000000-0005-0000-0000-0000CC0D0000}"/>
    <cellStyle name="20% - 강조색2 44 3 3 6 4" xfId="5309" xr:uid="{00000000-0005-0000-0000-0000CD0D0000}"/>
    <cellStyle name="20% - 강조색2 44 3 3 7" xfId="5310" xr:uid="{00000000-0005-0000-0000-0000CE0D0000}"/>
    <cellStyle name="20% - 강조색2 44 3 3 7 2" xfId="5311" xr:uid="{00000000-0005-0000-0000-0000CF0D0000}"/>
    <cellStyle name="20% - 강조색2 44 3 3 7 3" xfId="5312" xr:uid="{00000000-0005-0000-0000-0000D00D0000}"/>
    <cellStyle name="20% - 강조색2 44 3 3 7 4" xfId="5313" xr:uid="{00000000-0005-0000-0000-0000D10D0000}"/>
    <cellStyle name="20% - 강조색2 44 3 3 8" xfId="5314" xr:uid="{00000000-0005-0000-0000-0000D20D0000}"/>
    <cellStyle name="20% - 강조색2 44 3 3 8 2" xfId="5315" xr:uid="{00000000-0005-0000-0000-0000D30D0000}"/>
    <cellStyle name="20% - 강조색2 44 3 3 8 3" xfId="5316" xr:uid="{00000000-0005-0000-0000-0000D40D0000}"/>
    <cellStyle name="20% - 강조색2 44 3 3 8 4" xfId="5317" xr:uid="{00000000-0005-0000-0000-0000D50D0000}"/>
    <cellStyle name="20% - 강조색2 44 3 3 9" xfId="5318" xr:uid="{00000000-0005-0000-0000-0000D60D0000}"/>
    <cellStyle name="20% - 강조색2 44 3 3 9 2" xfId="5319" xr:uid="{00000000-0005-0000-0000-0000D70D0000}"/>
    <cellStyle name="20% - 강조색2 44 3 3 9 3" xfId="5320" xr:uid="{00000000-0005-0000-0000-0000D80D0000}"/>
    <cellStyle name="20% - 강조색2 44 3 3 9 4" xfId="5321" xr:uid="{00000000-0005-0000-0000-0000D90D0000}"/>
    <cellStyle name="20% - 강조색2 44 3 4" xfId="5322" xr:uid="{00000000-0005-0000-0000-0000DA0D0000}"/>
    <cellStyle name="20% - 강조색2 44 3 4 10" xfId="5323" xr:uid="{00000000-0005-0000-0000-0000DB0D0000}"/>
    <cellStyle name="20% - 강조색2 44 3 4 11" xfId="5324" xr:uid="{00000000-0005-0000-0000-0000DC0D0000}"/>
    <cellStyle name="20% - 강조색2 44 3 4 12" xfId="5325" xr:uid="{00000000-0005-0000-0000-0000DD0D0000}"/>
    <cellStyle name="20% - 강조색2 44 3 4 2" xfId="5326" xr:uid="{00000000-0005-0000-0000-0000DE0D0000}"/>
    <cellStyle name="20% - 강조색2 44 3 4 2 2" xfId="5327" xr:uid="{00000000-0005-0000-0000-0000DF0D0000}"/>
    <cellStyle name="20% - 강조색2 44 3 4 2 3" xfId="5328" xr:uid="{00000000-0005-0000-0000-0000E00D0000}"/>
    <cellStyle name="20% - 강조색2 44 3 4 2 4" xfId="5329" xr:uid="{00000000-0005-0000-0000-0000E10D0000}"/>
    <cellStyle name="20% - 강조색2 44 3 4 3" xfId="5330" xr:uid="{00000000-0005-0000-0000-0000E20D0000}"/>
    <cellStyle name="20% - 강조색2 44 3 4 3 2" xfId="5331" xr:uid="{00000000-0005-0000-0000-0000E30D0000}"/>
    <cellStyle name="20% - 강조색2 44 3 4 3 3" xfId="5332" xr:uid="{00000000-0005-0000-0000-0000E40D0000}"/>
    <cellStyle name="20% - 강조색2 44 3 4 3 4" xfId="5333" xr:uid="{00000000-0005-0000-0000-0000E50D0000}"/>
    <cellStyle name="20% - 강조색2 44 3 4 4" xfId="5334" xr:uid="{00000000-0005-0000-0000-0000E60D0000}"/>
    <cellStyle name="20% - 강조색2 44 3 4 4 2" xfId="5335" xr:uid="{00000000-0005-0000-0000-0000E70D0000}"/>
    <cellStyle name="20% - 강조색2 44 3 4 4 3" xfId="5336" xr:uid="{00000000-0005-0000-0000-0000E80D0000}"/>
    <cellStyle name="20% - 강조색2 44 3 4 4 4" xfId="5337" xr:uid="{00000000-0005-0000-0000-0000E90D0000}"/>
    <cellStyle name="20% - 강조색2 44 3 4 5" xfId="5338" xr:uid="{00000000-0005-0000-0000-0000EA0D0000}"/>
    <cellStyle name="20% - 강조색2 44 3 4 5 2" xfId="5339" xr:uid="{00000000-0005-0000-0000-0000EB0D0000}"/>
    <cellStyle name="20% - 강조색2 44 3 4 5 3" xfId="5340" xr:uid="{00000000-0005-0000-0000-0000EC0D0000}"/>
    <cellStyle name="20% - 강조색2 44 3 4 5 4" xfId="5341" xr:uid="{00000000-0005-0000-0000-0000ED0D0000}"/>
    <cellStyle name="20% - 강조색2 44 3 4 6" xfId="5342" xr:uid="{00000000-0005-0000-0000-0000EE0D0000}"/>
    <cellStyle name="20% - 강조색2 44 3 4 6 2" xfId="5343" xr:uid="{00000000-0005-0000-0000-0000EF0D0000}"/>
    <cellStyle name="20% - 강조색2 44 3 4 6 3" xfId="5344" xr:uid="{00000000-0005-0000-0000-0000F00D0000}"/>
    <cellStyle name="20% - 강조색2 44 3 4 6 4" xfId="5345" xr:uid="{00000000-0005-0000-0000-0000F10D0000}"/>
    <cellStyle name="20% - 강조색2 44 3 4 7" xfId="5346" xr:uid="{00000000-0005-0000-0000-0000F20D0000}"/>
    <cellStyle name="20% - 강조색2 44 3 4 7 2" xfId="5347" xr:uid="{00000000-0005-0000-0000-0000F30D0000}"/>
    <cellStyle name="20% - 강조색2 44 3 4 7 3" xfId="5348" xr:uid="{00000000-0005-0000-0000-0000F40D0000}"/>
    <cellStyle name="20% - 강조색2 44 3 4 7 4" xfId="5349" xr:uid="{00000000-0005-0000-0000-0000F50D0000}"/>
    <cellStyle name="20% - 강조색2 44 3 4 8" xfId="5350" xr:uid="{00000000-0005-0000-0000-0000F60D0000}"/>
    <cellStyle name="20% - 강조색2 44 3 4 8 2" xfId="5351" xr:uid="{00000000-0005-0000-0000-0000F70D0000}"/>
    <cellStyle name="20% - 강조색2 44 3 4 8 3" xfId="5352" xr:uid="{00000000-0005-0000-0000-0000F80D0000}"/>
    <cellStyle name="20% - 강조색2 44 3 4 8 4" xfId="5353" xr:uid="{00000000-0005-0000-0000-0000F90D0000}"/>
    <cellStyle name="20% - 강조색2 44 3 4 9" xfId="5354" xr:uid="{00000000-0005-0000-0000-0000FA0D0000}"/>
    <cellStyle name="20% - 강조색2 44 3 4 9 2" xfId="5355" xr:uid="{00000000-0005-0000-0000-0000FB0D0000}"/>
    <cellStyle name="20% - 강조색2 44 3 4 9 3" xfId="5356" xr:uid="{00000000-0005-0000-0000-0000FC0D0000}"/>
    <cellStyle name="20% - 강조색2 44 3 4 9 4" xfId="5357" xr:uid="{00000000-0005-0000-0000-0000FD0D0000}"/>
    <cellStyle name="20% - 강조색2 44 3 5" xfId="5358" xr:uid="{00000000-0005-0000-0000-0000FE0D0000}"/>
    <cellStyle name="20% - 강조색2 44 3 5 2" xfId="5359" xr:uid="{00000000-0005-0000-0000-0000FF0D0000}"/>
    <cellStyle name="20% - 강조색2 44 3 5 3" xfId="5360" xr:uid="{00000000-0005-0000-0000-0000000E0000}"/>
    <cellStyle name="20% - 강조색2 44 3 5 4" xfId="5361" xr:uid="{00000000-0005-0000-0000-0000010E0000}"/>
    <cellStyle name="20% - 강조색2 44 3 6" xfId="5362" xr:uid="{00000000-0005-0000-0000-0000020E0000}"/>
    <cellStyle name="20% - 강조색2 44 3 6 2" xfId="5363" xr:uid="{00000000-0005-0000-0000-0000030E0000}"/>
    <cellStyle name="20% - 강조색2 44 3 6 3" xfId="5364" xr:uid="{00000000-0005-0000-0000-0000040E0000}"/>
    <cellStyle name="20% - 강조색2 44 3 6 4" xfId="5365" xr:uid="{00000000-0005-0000-0000-0000050E0000}"/>
    <cellStyle name="20% - 강조색2 44 3 7" xfId="5366" xr:uid="{00000000-0005-0000-0000-0000060E0000}"/>
    <cellStyle name="20% - 강조색2 44 3 7 2" xfId="5367" xr:uid="{00000000-0005-0000-0000-0000070E0000}"/>
    <cellStyle name="20% - 강조색2 44 3 7 3" xfId="5368" xr:uid="{00000000-0005-0000-0000-0000080E0000}"/>
    <cellStyle name="20% - 강조색2 44 3 7 4" xfId="5369" xr:uid="{00000000-0005-0000-0000-0000090E0000}"/>
    <cellStyle name="20% - 강조색2 44 3 8" xfId="5370" xr:uid="{00000000-0005-0000-0000-00000A0E0000}"/>
    <cellStyle name="20% - 강조색2 44 3 8 2" xfId="5371" xr:uid="{00000000-0005-0000-0000-00000B0E0000}"/>
    <cellStyle name="20% - 강조색2 44 3 8 3" xfId="5372" xr:uid="{00000000-0005-0000-0000-00000C0E0000}"/>
    <cellStyle name="20% - 강조색2 44 3 8 4" xfId="5373" xr:uid="{00000000-0005-0000-0000-00000D0E0000}"/>
    <cellStyle name="20% - 강조색2 44 3 9" xfId="5374" xr:uid="{00000000-0005-0000-0000-00000E0E0000}"/>
    <cellStyle name="20% - 강조색2 44 3 9 2" xfId="5375" xr:uid="{00000000-0005-0000-0000-00000F0E0000}"/>
    <cellStyle name="20% - 강조색2 44 3 9 3" xfId="5376" xr:uid="{00000000-0005-0000-0000-0000100E0000}"/>
    <cellStyle name="20% - 강조색2 44 3 9 4" xfId="5377" xr:uid="{00000000-0005-0000-0000-0000110E0000}"/>
    <cellStyle name="20% - 강조색2 44 4" xfId="5378" xr:uid="{00000000-0005-0000-0000-0000120E0000}"/>
    <cellStyle name="20% - 강조색2 44 4 10" xfId="5379" xr:uid="{00000000-0005-0000-0000-0000130E0000}"/>
    <cellStyle name="20% - 강조색2 44 4 10 2" xfId="5380" xr:uid="{00000000-0005-0000-0000-0000140E0000}"/>
    <cellStyle name="20% - 강조색2 44 4 10 3" xfId="5381" xr:uid="{00000000-0005-0000-0000-0000150E0000}"/>
    <cellStyle name="20% - 강조색2 44 4 10 4" xfId="5382" xr:uid="{00000000-0005-0000-0000-0000160E0000}"/>
    <cellStyle name="20% - 강조색2 44 4 11" xfId="5383" xr:uid="{00000000-0005-0000-0000-0000170E0000}"/>
    <cellStyle name="20% - 강조색2 44 4 12" xfId="5384" xr:uid="{00000000-0005-0000-0000-0000180E0000}"/>
    <cellStyle name="20% - 강조색2 44 4 13" xfId="5385" xr:uid="{00000000-0005-0000-0000-0000190E0000}"/>
    <cellStyle name="20% - 강조색2 44 4 14" xfId="5386" xr:uid="{00000000-0005-0000-0000-00001A0E0000}"/>
    <cellStyle name="20% - 강조색2 44 4 15" xfId="5387" xr:uid="{00000000-0005-0000-0000-00001B0E0000}"/>
    <cellStyle name="20% - 강조색2 44 4 16" xfId="5388" xr:uid="{00000000-0005-0000-0000-00001C0E0000}"/>
    <cellStyle name="20% - 강조색2 44 4 17" xfId="5389" xr:uid="{00000000-0005-0000-0000-00001D0E0000}"/>
    <cellStyle name="20% - 강조색2 44 4 18" xfId="5390" xr:uid="{00000000-0005-0000-0000-00001E0E0000}"/>
    <cellStyle name="20% - 강조색2 44 4 19" xfId="5391" xr:uid="{00000000-0005-0000-0000-00001F0E0000}"/>
    <cellStyle name="20% - 강조색2 44 4 2" xfId="5392" xr:uid="{00000000-0005-0000-0000-0000200E0000}"/>
    <cellStyle name="20% - 강조색2 44 4 2 10" xfId="5393" xr:uid="{00000000-0005-0000-0000-0000210E0000}"/>
    <cellStyle name="20% - 강조색2 44 4 2 11" xfId="5394" xr:uid="{00000000-0005-0000-0000-0000220E0000}"/>
    <cellStyle name="20% - 강조색2 44 4 2 12" xfId="5395" xr:uid="{00000000-0005-0000-0000-0000230E0000}"/>
    <cellStyle name="20% - 강조색2 44 4 2 2" xfId="5396" xr:uid="{00000000-0005-0000-0000-0000240E0000}"/>
    <cellStyle name="20% - 강조색2 44 4 2 2 2" xfId="5397" xr:uid="{00000000-0005-0000-0000-0000250E0000}"/>
    <cellStyle name="20% - 강조색2 44 4 2 2 3" xfId="5398" xr:uid="{00000000-0005-0000-0000-0000260E0000}"/>
    <cellStyle name="20% - 강조색2 44 4 2 2 4" xfId="5399" xr:uid="{00000000-0005-0000-0000-0000270E0000}"/>
    <cellStyle name="20% - 강조색2 44 4 2 3" xfId="5400" xr:uid="{00000000-0005-0000-0000-0000280E0000}"/>
    <cellStyle name="20% - 강조색2 44 4 2 3 2" xfId="5401" xr:uid="{00000000-0005-0000-0000-0000290E0000}"/>
    <cellStyle name="20% - 강조색2 44 4 2 3 3" xfId="5402" xr:uid="{00000000-0005-0000-0000-00002A0E0000}"/>
    <cellStyle name="20% - 강조색2 44 4 2 3 4" xfId="5403" xr:uid="{00000000-0005-0000-0000-00002B0E0000}"/>
    <cellStyle name="20% - 강조색2 44 4 2 4" xfId="5404" xr:uid="{00000000-0005-0000-0000-00002C0E0000}"/>
    <cellStyle name="20% - 강조색2 44 4 2 4 2" xfId="5405" xr:uid="{00000000-0005-0000-0000-00002D0E0000}"/>
    <cellStyle name="20% - 강조색2 44 4 2 4 3" xfId="5406" xr:uid="{00000000-0005-0000-0000-00002E0E0000}"/>
    <cellStyle name="20% - 강조색2 44 4 2 4 4" xfId="5407" xr:uid="{00000000-0005-0000-0000-00002F0E0000}"/>
    <cellStyle name="20% - 강조색2 44 4 2 5" xfId="5408" xr:uid="{00000000-0005-0000-0000-0000300E0000}"/>
    <cellStyle name="20% - 강조색2 44 4 2 5 2" xfId="5409" xr:uid="{00000000-0005-0000-0000-0000310E0000}"/>
    <cellStyle name="20% - 강조색2 44 4 2 5 3" xfId="5410" xr:uid="{00000000-0005-0000-0000-0000320E0000}"/>
    <cellStyle name="20% - 강조색2 44 4 2 5 4" xfId="5411" xr:uid="{00000000-0005-0000-0000-0000330E0000}"/>
    <cellStyle name="20% - 강조색2 44 4 2 6" xfId="5412" xr:uid="{00000000-0005-0000-0000-0000340E0000}"/>
    <cellStyle name="20% - 강조색2 44 4 2 6 2" xfId="5413" xr:uid="{00000000-0005-0000-0000-0000350E0000}"/>
    <cellStyle name="20% - 강조색2 44 4 2 6 3" xfId="5414" xr:uid="{00000000-0005-0000-0000-0000360E0000}"/>
    <cellStyle name="20% - 강조색2 44 4 2 6 4" xfId="5415" xr:uid="{00000000-0005-0000-0000-0000370E0000}"/>
    <cellStyle name="20% - 강조색2 44 4 2 7" xfId="5416" xr:uid="{00000000-0005-0000-0000-0000380E0000}"/>
    <cellStyle name="20% - 강조색2 44 4 2 7 2" xfId="5417" xr:uid="{00000000-0005-0000-0000-0000390E0000}"/>
    <cellStyle name="20% - 강조색2 44 4 2 7 3" xfId="5418" xr:uid="{00000000-0005-0000-0000-00003A0E0000}"/>
    <cellStyle name="20% - 강조색2 44 4 2 7 4" xfId="5419" xr:uid="{00000000-0005-0000-0000-00003B0E0000}"/>
    <cellStyle name="20% - 강조색2 44 4 2 8" xfId="5420" xr:uid="{00000000-0005-0000-0000-00003C0E0000}"/>
    <cellStyle name="20% - 강조색2 44 4 2 8 2" xfId="5421" xr:uid="{00000000-0005-0000-0000-00003D0E0000}"/>
    <cellStyle name="20% - 강조색2 44 4 2 8 3" xfId="5422" xr:uid="{00000000-0005-0000-0000-00003E0E0000}"/>
    <cellStyle name="20% - 강조색2 44 4 2 8 4" xfId="5423" xr:uid="{00000000-0005-0000-0000-00003F0E0000}"/>
    <cellStyle name="20% - 강조색2 44 4 2 9" xfId="5424" xr:uid="{00000000-0005-0000-0000-0000400E0000}"/>
    <cellStyle name="20% - 강조색2 44 4 2 9 2" xfId="5425" xr:uid="{00000000-0005-0000-0000-0000410E0000}"/>
    <cellStyle name="20% - 강조색2 44 4 2 9 3" xfId="5426" xr:uid="{00000000-0005-0000-0000-0000420E0000}"/>
    <cellStyle name="20% - 강조색2 44 4 2 9 4" xfId="5427" xr:uid="{00000000-0005-0000-0000-0000430E0000}"/>
    <cellStyle name="20% - 강조색2 44 4 20" xfId="5428" xr:uid="{00000000-0005-0000-0000-0000440E0000}"/>
    <cellStyle name="20% - 강조색2 44 4 21" xfId="5429" xr:uid="{00000000-0005-0000-0000-0000450E0000}"/>
    <cellStyle name="20% - 강조색2 44 4 22" xfId="5430" xr:uid="{00000000-0005-0000-0000-0000460E0000}"/>
    <cellStyle name="20% - 강조색2 44 4 23" xfId="5431" xr:uid="{00000000-0005-0000-0000-0000470E0000}"/>
    <cellStyle name="20% - 강조색2 44 4 3" xfId="5432" xr:uid="{00000000-0005-0000-0000-0000480E0000}"/>
    <cellStyle name="20% - 강조색2 44 4 3 2" xfId="5433" xr:uid="{00000000-0005-0000-0000-0000490E0000}"/>
    <cellStyle name="20% - 강조색2 44 4 3 3" xfId="5434" xr:uid="{00000000-0005-0000-0000-00004A0E0000}"/>
    <cellStyle name="20% - 강조색2 44 4 3 4" xfId="5435" xr:uid="{00000000-0005-0000-0000-00004B0E0000}"/>
    <cellStyle name="20% - 강조색2 44 4 4" xfId="5436" xr:uid="{00000000-0005-0000-0000-00004C0E0000}"/>
    <cellStyle name="20% - 강조색2 44 4 4 2" xfId="5437" xr:uid="{00000000-0005-0000-0000-00004D0E0000}"/>
    <cellStyle name="20% - 강조색2 44 4 4 3" xfId="5438" xr:uid="{00000000-0005-0000-0000-00004E0E0000}"/>
    <cellStyle name="20% - 강조색2 44 4 4 4" xfId="5439" xr:uid="{00000000-0005-0000-0000-00004F0E0000}"/>
    <cellStyle name="20% - 강조색2 44 4 5" xfId="5440" xr:uid="{00000000-0005-0000-0000-0000500E0000}"/>
    <cellStyle name="20% - 강조색2 44 4 5 2" xfId="5441" xr:uid="{00000000-0005-0000-0000-0000510E0000}"/>
    <cellStyle name="20% - 강조색2 44 4 5 3" xfId="5442" xr:uid="{00000000-0005-0000-0000-0000520E0000}"/>
    <cellStyle name="20% - 강조색2 44 4 5 4" xfId="5443" xr:uid="{00000000-0005-0000-0000-0000530E0000}"/>
    <cellStyle name="20% - 강조색2 44 4 6" xfId="5444" xr:uid="{00000000-0005-0000-0000-0000540E0000}"/>
    <cellStyle name="20% - 강조색2 44 4 6 2" xfId="5445" xr:uid="{00000000-0005-0000-0000-0000550E0000}"/>
    <cellStyle name="20% - 강조색2 44 4 6 3" xfId="5446" xr:uid="{00000000-0005-0000-0000-0000560E0000}"/>
    <cellStyle name="20% - 강조색2 44 4 6 4" xfId="5447" xr:uid="{00000000-0005-0000-0000-0000570E0000}"/>
    <cellStyle name="20% - 강조색2 44 4 7" xfId="5448" xr:uid="{00000000-0005-0000-0000-0000580E0000}"/>
    <cellStyle name="20% - 강조색2 44 4 7 2" xfId="5449" xr:uid="{00000000-0005-0000-0000-0000590E0000}"/>
    <cellStyle name="20% - 강조색2 44 4 7 3" xfId="5450" xr:uid="{00000000-0005-0000-0000-00005A0E0000}"/>
    <cellStyle name="20% - 강조색2 44 4 7 4" xfId="5451" xr:uid="{00000000-0005-0000-0000-00005B0E0000}"/>
    <cellStyle name="20% - 강조색2 44 4 8" xfId="5452" xr:uid="{00000000-0005-0000-0000-00005C0E0000}"/>
    <cellStyle name="20% - 강조색2 44 4 8 2" xfId="5453" xr:uid="{00000000-0005-0000-0000-00005D0E0000}"/>
    <cellStyle name="20% - 강조색2 44 4 8 3" xfId="5454" xr:uid="{00000000-0005-0000-0000-00005E0E0000}"/>
    <cellStyle name="20% - 강조색2 44 4 8 4" xfId="5455" xr:uid="{00000000-0005-0000-0000-00005F0E0000}"/>
    <cellStyle name="20% - 강조색2 44 4 9" xfId="5456" xr:uid="{00000000-0005-0000-0000-0000600E0000}"/>
    <cellStyle name="20% - 강조색2 44 4 9 2" xfId="5457" xr:uid="{00000000-0005-0000-0000-0000610E0000}"/>
    <cellStyle name="20% - 강조색2 44 4 9 3" xfId="5458" xr:uid="{00000000-0005-0000-0000-0000620E0000}"/>
    <cellStyle name="20% - 강조색2 44 4 9 4" xfId="5459" xr:uid="{00000000-0005-0000-0000-0000630E0000}"/>
    <cellStyle name="20% - 강조색2 44 5" xfId="5460" xr:uid="{00000000-0005-0000-0000-0000640E0000}"/>
    <cellStyle name="20% - 강조색2 44 5 10" xfId="5461" xr:uid="{00000000-0005-0000-0000-0000650E0000}"/>
    <cellStyle name="20% - 강조색2 44 5 11" xfId="5462" xr:uid="{00000000-0005-0000-0000-0000660E0000}"/>
    <cellStyle name="20% - 강조색2 44 5 12" xfId="5463" xr:uid="{00000000-0005-0000-0000-0000670E0000}"/>
    <cellStyle name="20% - 강조색2 44 5 13" xfId="5464" xr:uid="{00000000-0005-0000-0000-0000680E0000}"/>
    <cellStyle name="20% - 강조색2 44 5 14" xfId="5465" xr:uid="{00000000-0005-0000-0000-0000690E0000}"/>
    <cellStyle name="20% - 강조색2 44 5 15" xfId="5466" xr:uid="{00000000-0005-0000-0000-00006A0E0000}"/>
    <cellStyle name="20% - 강조색2 44 5 16" xfId="5467" xr:uid="{00000000-0005-0000-0000-00006B0E0000}"/>
    <cellStyle name="20% - 강조색2 44 5 17" xfId="5468" xr:uid="{00000000-0005-0000-0000-00006C0E0000}"/>
    <cellStyle name="20% - 강조색2 44 5 18" xfId="5469" xr:uid="{00000000-0005-0000-0000-00006D0E0000}"/>
    <cellStyle name="20% - 강조색2 44 5 19" xfId="5470" xr:uid="{00000000-0005-0000-0000-00006E0E0000}"/>
    <cellStyle name="20% - 강조색2 44 5 2" xfId="5471" xr:uid="{00000000-0005-0000-0000-00006F0E0000}"/>
    <cellStyle name="20% - 강조색2 44 5 2 2" xfId="5472" xr:uid="{00000000-0005-0000-0000-0000700E0000}"/>
    <cellStyle name="20% - 강조색2 44 5 2 3" xfId="5473" xr:uid="{00000000-0005-0000-0000-0000710E0000}"/>
    <cellStyle name="20% - 강조색2 44 5 2 4" xfId="5474" xr:uid="{00000000-0005-0000-0000-0000720E0000}"/>
    <cellStyle name="20% - 강조색2 44 5 20" xfId="5475" xr:uid="{00000000-0005-0000-0000-0000730E0000}"/>
    <cellStyle name="20% - 강조색2 44 5 3" xfId="5476" xr:uid="{00000000-0005-0000-0000-0000740E0000}"/>
    <cellStyle name="20% - 강조색2 44 5 3 2" xfId="5477" xr:uid="{00000000-0005-0000-0000-0000750E0000}"/>
    <cellStyle name="20% - 강조색2 44 5 3 3" xfId="5478" xr:uid="{00000000-0005-0000-0000-0000760E0000}"/>
    <cellStyle name="20% - 강조색2 44 5 3 4" xfId="5479" xr:uid="{00000000-0005-0000-0000-0000770E0000}"/>
    <cellStyle name="20% - 강조색2 44 5 4" xfId="5480" xr:uid="{00000000-0005-0000-0000-0000780E0000}"/>
    <cellStyle name="20% - 강조색2 44 5 4 2" xfId="5481" xr:uid="{00000000-0005-0000-0000-0000790E0000}"/>
    <cellStyle name="20% - 강조색2 44 5 4 3" xfId="5482" xr:uid="{00000000-0005-0000-0000-00007A0E0000}"/>
    <cellStyle name="20% - 강조색2 44 5 4 4" xfId="5483" xr:uid="{00000000-0005-0000-0000-00007B0E0000}"/>
    <cellStyle name="20% - 강조색2 44 5 5" xfId="5484" xr:uid="{00000000-0005-0000-0000-00007C0E0000}"/>
    <cellStyle name="20% - 강조색2 44 5 5 2" xfId="5485" xr:uid="{00000000-0005-0000-0000-00007D0E0000}"/>
    <cellStyle name="20% - 강조색2 44 5 5 3" xfId="5486" xr:uid="{00000000-0005-0000-0000-00007E0E0000}"/>
    <cellStyle name="20% - 강조색2 44 5 5 4" xfId="5487" xr:uid="{00000000-0005-0000-0000-00007F0E0000}"/>
    <cellStyle name="20% - 강조색2 44 5 6" xfId="5488" xr:uid="{00000000-0005-0000-0000-0000800E0000}"/>
    <cellStyle name="20% - 강조색2 44 5 6 2" xfId="5489" xr:uid="{00000000-0005-0000-0000-0000810E0000}"/>
    <cellStyle name="20% - 강조색2 44 5 6 3" xfId="5490" xr:uid="{00000000-0005-0000-0000-0000820E0000}"/>
    <cellStyle name="20% - 강조색2 44 5 6 4" xfId="5491" xr:uid="{00000000-0005-0000-0000-0000830E0000}"/>
    <cellStyle name="20% - 강조색2 44 5 7" xfId="5492" xr:uid="{00000000-0005-0000-0000-0000840E0000}"/>
    <cellStyle name="20% - 강조색2 44 5 7 2" xfId="5493" xr:uid="{00000000-0005-0000-0000-0000850E0000}"/>
    <cellStyle name="20% - 강조색2 44 5 7 3" xfId="5494" xr:uid="{00000000-0005-0000-0000-0000860E0000}"/>
    <cellStyle name="20% - 강조색2 44 5 7 4" xfId="5495" xr:uid="{00000000-0005-0000-0000-0000870E0000}"/>
    <cellStyle name="20% - 강조색2 44 5 8" xfId="5496" xr:uid="{00000000-0005-0000-0000-0000880E0000}"/>
    <cellStyle name="20% - 강조색2 44 5 9" xfId="5497" xr:uid="{00000000-0005-0000-0000-0000890E0000}"/>
    <cellStyle name="20% - 강조색2 44 6" xfId="5498" xr:uid="{00000000-0005-0000-0000-00008A0E0000}"/>
    <cellStyle name="20% - 강조색2 44 6 10" xfId="5499" xr:uid="{00000000-0005-0000-0000-00008B0E0000}"/>
    <cellStyle name="20% - 강조색2 44 6 11" xfId="5500" xr:uid="{00000000-0005-0000-0000-00008C0E0000}"/>
    <cellStyle name="20% - 강조색2 44 6 12" xfId="5501" xr:uid="{00000000-0005-0000-0000-00008D0E0000}"/>
    <cellStyle name="20% - 강조색2 44 6 13" xfId="5502" xr:uid="{00000000-0005-0000-0000-00008E0E0000}"/>
    <cellStyle name="20% - 강조색2 44 6 14" xfId="5503" xr:uid="{00000000-0005-0000-0000-00008F0E0000}"/>
    <cellStyle name="20% - 강조색2 44 6 15" xfId="5504" xr:uid="{00000000-0005-0000-0000-0000900E0000}"/>
    <cellStyle name="20% - 강조색2 44 6 16" xfId="5505" xr:uid="{00000000-0005-0000-0000-0000910E0000}"/>
    <cellStyle name="20% - 강조색2 44 6 17" xfId="5506" xr:uid="{00000000-0005-0000-0000-0000920E0000}"/>
    <cellStyle name="20% - 강조색2 44 6 2" xfId="5507" xr:uid="{00000000-0005-0000-0000-0000930E0000}"/>
    <cellStyle name="20% - 강조색2 44 6 2 2" xfId="5508" xr:uid="{00000000-0005-0000-0000-0000940E0000}"/>
    <cellStyle name="20% - 강조색2 44 6 2 3" xfId="5509" xr:uid="{00000000-0005-0000-0000-0000950E0000}"/>
    <cellStyle name="20% - 강조색2 44 6 2 4" xfId="5510" xr:uid="{00000000-0005-0000-0000-0000960E0000}"/>
    <cellStyle name="20% - 강조색2 44 6 3" xfId="5511" xr:uid="{00000000-0005-0000-0000-0000970E0000}"/>
    <cellStyle name="20% - 강조색2 44 6 3 2" xfId="5512" xr:uid="{00000000-0005-0000-0000-0000980E0000}"/>
    <cellStyle name="20% - 강조색2 44 6 3 3" xfId="5513" xr:uid="{00000000-0005-0000-0000-0000990E0000}"/>
    <cellStyle name="20% - 강조색2 44 6 3 4" xfId="5514" xr:uid="{00000000-0005-0000-0000-00009A0E0000}"/>
    <cellStyle name="20% - 강조색2 44 6 4" xfId="5515" xr:uid="{00000000-0005-0000-0000-00009B0E0000}"/>
    <cellStyle name="20% - 강조색2 44 6 4 2" xfId="5516" xr:uid="{00000000-0005-0000-0000-00009C0E0000}"/>
    <cellStyle name="20% - 강조색2 44 6 4 3" xfId="5517" xr:uid="{00000000-0005-0000-0000-00009D0E0000}"/>
    <cellStyle name="20% - 강조색2 44 6 4 4" xfId="5518" xr:uid="{00000000-0005-0000-0000-00009E0E0000}"/>
    <cellStyle name="20% - 강조색2 44 6 5" xfId="5519" xr:uid="{00000000-0005-0000-0000-00009F0E0000}"/>
    <cellStyle name="20% - 강조색2 44 6 6" xfId="5520" xr:uid="{00000000-0005-0000-0000-0000A00E0000}"/>
    <cellStyle name="20% - 강조색2 44 6 7" xfId="5521" xr:uid="{00000000-0005-0000-0000-0000A10E0000}"/>
    <cellStyle name="20% - 강조색2 44 6 8" xfId="5522" xr:uid="{00000000-0005-0000-0000-0000A20E0000}"/>
    <cellStyle name="20% - 강조색2 44 6 9" xfId="5523" xr:uid="{00000000-0005-0000-0000-0000A30E0000}"/>
    <cellStyle name="20% - 강조색2 44 7" xfId="5524" xr:uid="{00000000-0005-0000-0000-0000A40E0000}"/>
    <cellStyle name="20% - 강조색2 44 7 10" xfId="5525" xr:uid="{00000000-0005-0000-0000-0000A50E0000}"/>
    <cellStyle name="20% - 강조색2 44 7 11" xfId="5526" xr:uid="{00000000-0005-0000-0000-0000A60E0000}"/>
    <cellStyle name="20% - 강조색2 44 7 12" xfId="5527" xr:uid="{00000000-0005-0000-0000-0000A70E0000}"/>
    <cellStyle name="20% - 강조색2 44 7 13" xfId="5528" xr:uid="{00000000-0005-0000-0000-0000A80E0000}"/>
    <cellStyle name="20% - 강조색2 44 7 14" xfId="5529" xr:uid="{00000000-0005-0000-0000-0000A90E0000}"/>
    <cellStyle name="20% - 강조색2 44 7 2" xfId="5530" xr:uid="{00000000-0005-0000-0000-0000AA0E0000}"/>
    <cellStyle name="20% - 강조색2 44 7 3" xfId="5531" xr:uid="{00000000-0005-0000-0000-0000AB0E0000}"/>
    <cellStyle name="20% - 강조색2 44 7 4" xfId="5532" xr:uid="{00000000-0005-0000-0000-0000AC0E0000}"/>
    <cellStyle name="20% - 강조색2 44 7 5" xfId="5533" xr:uid="{00000000-0005-0000-0000-0000AD0E0000}"/>
    <cellStyle name="20% - 강조색2 44 7 6" xfId="5534" xr:uid="{00000000-0005-0000-0000-0000AE0E0000}"/>
    <cellStyle name="20% - 강조색2 44 7 7" xfId="5535" xr:uid="{00000000-0005-0000-0000-0000AF0E0000}"/>
    <cellStyle name="20% - 강조색2 44 7 8" xfId="5536" xr:uid="{00000000-0005-0000-0000-0000B00E0000}"/>
    <cellStyle name="20% - 강조색2 44 7 9" xfId="5537" xr:uid="{00000000-0005-0000-0000-0000B10E0000}"/>
    <cellStyle name="20% - 강조색2 44 8" xfId="5538" xr:uid="{00000000-0005-0000-0000-0000B20E0000}"/>
    <cellStyle name="20% - 강조색2 44 8 2" xfId="5539" xr:uid="{00000000-0005-0000-0000-0000B30E0000}"/>
    <cellStyle name="20% - 강조색2 44 8 3" xfId="5540" xr:uid="{00000000-0005-0000-0000-0000B40E0000}"/>
    <cellStyle name="20% - 강조색2 44 8 4" xfId="5541" xr:uid="{00000000-0005-0000-0000-0000B50E0000}"/>
    <cellStyle name="20% - 강조색2 44 9" xfId="5542" xr:uid="{00000000-0005-0000-0000-0000B60E0000}"/>
    <cellStyle name="20% - 강조색2 44 9 2" xfId="5543" xr:uid="{00000000-0005-0000-0000-0000B70E0000}"/>
    <cellStyle name="20% - 강조색2 44 9 3" xfId="5544" xr:uid="{00000000-0005-0000-0000-0000B80E0000}"/>
    <cellStyle name="20% - 강조색2 45" xfId="5545" xr:uid="{00000000-0005-0000-0000-0000B90E0000}"/>
    <cellStyle name="20% - 강조색2 45 10" xfId="5546" xr:uid="{00000000-0005-0000-0000-0000BA0E0000}"/>
    <cellStyle name="20% - 강조색2 45 11" xfId="5547" xr:uid="{00000000-0005-0000-0000-0000BB0E0000}"/>
    <cellStyle name="20% - 강조색2 45 2" xfId="5548" xr:uid="{00000000-0005-0000-0000-0000BC0E0000}"/>
    <cellStyle name="20% - 강조색2 45 2 10" xfId="5549" xr:uid="{00000000-0005-0000-0000-0000BD0E0000}"/>
    <cellStyle name="20% - 강조색2 45 2 10 2" xfId="5550" xr:uid="{00000000-0005-0000-0000-0000BE0E0000}"/>
    <cellStyle name="20% - 강조색2 45 2 10 3" xfId="5551" xr:uid="{00000000-0005-0000-0000-0000BF0E0000}"/>
    <cellStyle name="20% - 강조색2 45 2 10 4" xfId="5552" xr:uid="{00000000-0005-0000-0000-0000C00E0000}"/>
    <cellStyle name="20% - 강조색2 45 2 11" xfId="5553" xr:uid="{00000000-0005-0000-0000-0000C10E0000}"/>
    <cellStyle name="20% - 강조색2 45 2 11 2" xfId="5554" xr:uid="{00000000-0005-0000-0000-0000C20E0000}"/>
    <cellStyle name="20% - 강조색2 45 2 11 3" xfId="5555" xr:uid="{00000000-0005-0000-0000-0000C30E0000}"/>
    <cellStyle name="20% - 강조색2 45 2 11 4" xfId="5556" xr:uid="{00000000-0005-0000-0000-0000C40E0000}"/>
    <cellStyle name="20% - 강조색2 45 2 12" xfId="5557" xr:uid="{00000000-0005-0000-0000-0000C50E0000}"/>
    <cellStyle name="20% - 강조색2 45 2 12 2" xfId="5558" xr:uid="{00000000-0005-0000-0000-0000C60E0000}"/>
    <cellStyle name="20% - 강조색2 45 2 12 3" xfId="5559" xr:uid="{00000000-0005-0000-0000-0000C70E0000}"/>
    <cellStyle name="20% - 강조색2 45 2 12 4" xfId="5560" xr:uid="{00000000-0005-0000-0000-0000C80E0000}"/>
    <cellStyle name="20% - 강조색2 45 2 13" xfId="5561" xr:uid="{00000000-0005-0000-0000-0000C90E0000}"/>
    <cellStyle name="20% - 강조색2 45 2 13 2" xfId="5562" xr:uid="{00000000-0005-0000-0000-0000CA0E0000}"/>
    <cellStyle name="20% - 강조색2 45 2 13 3" xfId="5563" xr:uid="{00000000-0005-0000-0000-0000CB0E0000}"/>
    <cellStyle name="20% - 강조색2 45 2 13 4" xfId="5564" xr:uid="{00000000-0005-0000-0000-0000CC0E0000}"/>
    <cellStyle name="20% - 강조색2 45 2 14" xfId="5565" xr:uid="{00000000-0005-0000-0000-0000CD0E0000}"/>
    <cellStyle name="20% - 강조색2 45 2 14 2" xfId="5566" xr:uid="{00000000-0005-0000-0000-0000CE0E0000}"/>
    <cellStyle name="20% - 강조색2 45 2 14 3" xfId="5567" xr:uid="{00000000-0005-0000-0000-0000CF0E0000}"/>
    <cellStyle name="20% - 강조색2 45 2 14 4" xfId="5568" xr:uid="{00000000-0005-0000-0000-0000D00E0000}"/>
    <cellStyle name="20% - 강조색2 45 2 15" xfId="5569" xr:uid="{00000000-0005-0000-0000-0000D10E0000}"/>
    <cellStyle name="20% - 강조색2 45 2 16" xfId="5570" xr:uid="{00000000-0005-0000-0000-0000D20E0000}"/>
    <cellStyle name="20% - 강조색2 45 2 17" xfId="5571" xr:uid="{00000000-0005-0000-0000-0000D30E0000}"/>
    <cellStyle name="20% - 강조색2 45 2 18" xfId="5572" xr:uid="{00000000-0005-0000-0000-0000D40E0000}"/>
    <cellStyle name="20% - 강조색2 45 2 19" xfId="5573" xr:uid="{00000000-0005-0000-0000-0000D50E0000}"/>
    <cellStyle name="20% - 강조색2 45 2 2" xfId="5574" xr:uid="{00000000-0005-0000-0000-0000D60E0000}"/>
    <cellStyle name="20% - 강조색2 45 2 2 10" xfId="5575" xr:uid="{00000000-0005-0000-0000-0000D70E0000}"/>
    <cellStyle name="20% - 강조색2 45 2 2 10 2" xfId="5576" xr:uid="{00000000-0005-0000-0000-0000D80E0000}"/>
    <cellStyle name="20% - 강조색2 45 2 2 10 3" xfId="5577" xr:uid="{00000000-0005-0000-0000-0000D90E0000}"/>
    <cellStyle name="20% - 강조색2 45 2 2 10 4" xfId="5578" xr:uid="{00000000-0005-0000-0000-0000DA0E0000}"/>
    <cellStyle name="20% - 강조색2 45 2 2 11" xfId="5579" xr:uid="{00000000-0005-0000-0000-0000DB0E0000}"/>
    <cellStyle name="20% - 강조색2 45 2 2 11 2" xfId="5580" xr:uid="{00000000-0005-0000-0000-0000DC0E0000}"/>
    <cellStyle name="20% - 강조색2 45 2 2 11 3" xfId="5581" xr:uid="{00000000-0005-0000-0000-0000DD0E0000}"/>
    <cellStyle name="20% - 강조색2 45 2 2 11 4" xfId="5582" xr:uid="{00000000-0005-0000-0000-0000DE0E0000}"/>
    <cellStyle name="20% - 강조색2 45 2 2 12" xfId="5583" xr:uid="{00000000-0005-0000-0000-0000DF0E0000}"/>
    <cellStyle name="20% - 강조색2 45 2 2 12 2" xfId="5584" xr:uid="{00000000-0005-0000-0000-0000E00E0000}"/>
    <cellStyle name="20% - 강조색2 45 2 2 12 3" xfId="5585" xr:uid="{00000000-0005-0000-0000-0000E10E0000}"/>
    <cellStyle name="20% - 강조색2 45 2 2 12 4" xfId="5586" xr:uid="{00000000-0005-0000-0000-0000E20E0000}"/>
    <cellStyle name="20% - 강조색2 45 2 2 13" xfId="5587" xr:uid="{00000000-0005-0000-0000-0000E30E0000}"/>
    <cellStyle name="20% - 강조색2 45 2 2 13 2" xfId="5588" xr:uid="{00000000-0005-0000-0000-0000E40E0000}"/>
    <cellStyle name="20% - 강조색2 45 2 2 13 3" xfId="5589" xr:uid="{00000000-0005-0000-0000-0000E50E0000}"/>
    <cellStyle name="20% - 강조색2 45 2 2 13 4" xfId="5590" xr:uid="{00000000-0005-0000-0000-0000E60E0000}"/>
    <cellStyle name="20% - 강조색2 45 2 2 14" xfId="5591" xr:uid="{00000000-0005-0000-0000-0000E70E0000}"/>
    <cellStyle name="20% - 강조색2 45 2 2 15" xfId="5592" xr:uid="{00000000-0005-0000-0000-0000E80E0000}"/>
    <cellStyle name="20% - 강조색2 45 2 2 16" xfId="5593" xr:uid="{00000000-0005-0000-0000-0000E90E0000}"/>
    <cellStyle name="20% - 강조색2 45 2 2 17" xfId="5594" xr:uid="{00000000-0005-0000-0000-0000EA0E0000}"/>
    <cellStyle name="20% - 강조색2 45 2 2 18" xfId="5595" xr:uid="{00000000-0005-0000-0000-0000EB0E0000}"/>
    <cellStyle name="20% - 강조색2 45 2 2 19" xfId="5596" xr:uid="{00000000-0005-0000-0000-0000EC0E0000}"/>
    <cellStyle name="20% - 강조색2 45 2 2 2" xfId="5597" xr:uid="{00000000-0005-0000-0000-0000ED0E0000}"/>
    <cellStyle name="20% - 강조색2 45 2 2 2 10" xfId="5598" xr:uid="{00000000-0005-0000-0000-0000EE0E0000}"/>
    <cellStyle name="20% - 강조색2 45 2 2 2 10 2" xfId="5599" xr:uid="{00000000-0005-0000-0000-0000EF0E0000}"/>
    <cellStyle name="20% - 강조색2 45 2 2 2 10 3" xfId="5600" xr:uid="{00000000-0005-0000-0000-0000F00E0000}"/>
    <cellStyle name="20% - 강조색2 45 2 2 2 10 4" xfId="5601" xr:uid="{00000000-0005-0000-0000-0000F10E0000}"/>
    <cellStyle name="20% - 강조색2 45 2 2 2 11" xfId="5602" xr:uid="{00000000-0005-0000-0000-0000F20E0000}"/>
    <cellStyle name="20% - 강조색2 45 2 2 2 11 2" xfId="5603" xr:uid="{00000000-0005-0000-0000-0000F30E0000}"/>
    <cellStyle name="20% - 강조색2 45 2 2 2 11 3" xfId="5604" xr:uid="{00000000-0005-0000-0000-0000F40E0000}"/>
    <cellStyle name="20% - 강조색2 45 2 2 2 11 4" xfId="5605" xr:uid="{00000000-0005-0000-0000-0000F50E0000}"/>
    <cellStyle name="20% - 강조색2 45 2 2 2 12" xfId="5606" xr:uid="{00000000-0005-0000-0000-0000F60E0000}"/>
    <cellStyle name="20% - 강조색2 45 2 2 2 12 2" xfId="5607" xr:uid="{00000000-0005-0000-0000-0000F70E0000}"/>
    <cellStyle name="20% - 강조색2 45 2 2 2 12 3" xfId="5608" xr:uid="{00000000-0005-0000-0000-0000F80E0000}"/>
    <cellStyle name="20% - 강조색2 45 2 2 2 12 4" xfId="5609" xr:uid="{00000000-0005-0000-0000-0000F90E0000}"/>
    <cellStyle name="20% - 강조색2 45 2 2 2 13" xfId="5610" xr:uid="{00000000-0005-0000-0000-0000FA0E0000}"/>
    <cellStyle name="20% - 강조색2 45 2 2 2 14" xfId="5611" xr:uid="{00000000-0005-0000-0000-0000FB0E0000}"/>
    <cellStyle name="20% - 강조색2 45 2 2 2 15" xfId="5612" xr:uid="{00000000-0005-0000-0000-0000FC0E0000}"/>
    <cellStyle name="20% - 강조색2 45 2 2 2 16" xfId="5613" xr:uid="{00000000-0005-0000-0000-0000FD0E0000}"/>
    <cellStyle name="20% - 강조색2 45 2 2 2 17" xfId="5614" xr:uid="{00000000-0005-0000-0000-0000FE0E0000}"/>
    <cellStyle name="20% - 강조색2 45 2 2 2 18" xfId="5615" xr:uid="{00000000-0005-0000-0000-0000FF0E0000}"/>
    <cellStyle name="20% - 강조색2 45 2 2 2 19" xfId="5616" xr:uid="{00000000-0005-0000-0000-0000000F0000}"/>
    <cellStyle name="20% - 강조색2 45 2 2 2 2" xfId="5617" xr:uid="{00000000-0005-0000-0000-0000010F0000}"/>
    <cellStyle name="20% - 강조색2 45 2 2 2 2 10" xfId="5618" xr:uid="{00000000-0005-0000-0000-0000020F0000}"/>
    <cellStyle name="20% - 강조색2 45 2 2 2 2 11" xfId="5619" xr:uid="{00000000-0005-0000-0000-0000030F0000}"/>
    <cellStyle name="20% - 강조색2 45 2 2 2 2 12" xfId="5620" xr:uid="{00000000-0005-0000-0000-0000040F0000}"/>
    <cellStyle name="20% - 강조색2 45 2 2 2 2 2" xfId="5621" xr:uid="{00000000-0005-0000-0000-0000050F0000}"/>
    <cellStyle name="20% - 강조색2 45 2 2 2 2 2 2" xfId="5622" xr:uid="{00000000-0005-0000-0000-0000060F0000}"/>
    <cellStyle name="20% - 강조색2 45 2 2 2 2 2 3" xfId="5623" xr:uid="{00000000-0005-0000-0000-0000070F0000}"/>
    <cellStyle name="20% - 강조색2 45 2 2 2 2 2 4" xfId="5624" xr:uid="{00000000-0005-0000-0000-0000080F0000}"/>
    <cellStyle name="20% - 강조색2 45 2 2 2 2 3" xfId="5625" xr:uid="{00000000-0005-0000-0000-0000090F0000}"/>
    <cellStyle name="20% - 강조색2 45 2 2 2 2 3 2" xfId="5626" xr:uid="{00000000-0005-0000-0000-00000A0F0000}"/>
    <cellStyle name="20% - 강조색2 45 2 2 2 2 3 3" xfId="5627" xr:uid="{00000000-0005-0000-0000-00000B0F0000}"/>
    <cellStyle name="20% - 강조색2 45 2 2 2 2 3 4" xfId="5628" xr:uid="{00000000-0005-0000-0000-00000C0F0000}"/>
    <cellStyle name="20% - 강조색2 45 2 2 2 2 4" xfId="5629" xr:uid="{00000000-0005-0000-0000-00000D0F0000}"/>
    <cellStyle name="20% - 강조색2 45 2 2 2 2 4 2" xfId="5630" xr:uid="{00000000-0005-0000-0000-00000E0F0000}"/>
    <cellStyle name="20% - 강조색2 45 2 2 2 2 4 3" xfId="5631" xr:uid="{00000000-0005-0000-0000-00000F0F0000}"/>
    <cellStyle name="20% - 강조색2 45 2 2 2 2 4 4" xfId="5632" xr:uid="{00000000-0005-0000-0000-0000100F0000}"/>
    <cellStyle name="20% - 강조색2 45 2 2 2 2 5" xfId="5633" xr:uid="{00000000-0005-0000-0000-0000110F0000}"/>
    <cellStyle name="20% - 강조색2 45 2 2 2 2 5 2" xfId="5634" xr:uid="{00000000-0005-0000-0000-0000120F0000}"/>
    <cellStyle name="20% - 강조색2 45 2 2 2 2 5 3" xfId="5635" xr:uid="{00000000-0005-0000-0000-0000130F0000}"/>
    <cellStyle name="20% - 강조색2 45 2 2 2 2 5 4" xfId="5636" xr:uid="{00000000-0005-0000-0000-0000140F0000}"/>
    <cellStyle name="20% - 강조색2 45 2 2 2 2 6" xfId="5637" xr:uid="{00000000-0005-0000-0000-0000150F0000}"/>
    <cellStyle name="20% - 강조색2 45 2 2 2 2 6 2" xfId="5638" xr:uid="{00000000-0005-0000-0000-0000160F0000}"/>
    <cellStyle name="20% - 강조색2 45 2 2 2 2 6 3" xfId="5639" xr:uid="{00000000-0005-0000-0000-0000170F0000}"/>
    <cellStyle name="20% - 강조색2 45 2 2 2 2 6 4" xfId="5640" xr:uid="{00000000-0005-0000-0000-0000180F0000}"/>
    <cellStyle name="20% - 강조색2 45 2 2 2 2 7" xfId="5641" xr:uid="{00000000-0005-0000-0000-0000190F0000}"/>
    <cellStyle name="20% - 강조색2 45 2 2 2 2 7 2" xfId="5642" xr:uid="{00000000-0005-0000-0000-00001A0F0000}"/>
    <cellStyle name="20% - 강조색2 45 2 2 2 2 7 3" xfId="5643" xr:uid="{00000000-0005-0000-0000-00001B0F0000}"/>
    <cellStyle name="20% - 강조색2 45 2 2 2 2 7 4" xfId="5644" xr:uid="{00000000-0005-0000-0000-00001C0F0000}"/>
    <cellStyle name="20% - 강조색2 45 2 2 2 2 8" xfId="5645" xr:uid="{00000000-0005-0000-0000-00001D0F0000}"/>
    <cellStyle name="20% - 강조색2 45 2 2 2 2 8 2" xfId="5646" xr:uid="{00000000-0005-0000-0000-00001E0F0000}"/>
    <cellStyle name="20% - 강조색2 45 2 2 2 2 8 3" xfId="5647" xr:uid="{00000000-0005-0000-0000-00001F0F0000}"/>
    <cellStyle name="20% - 강조색2 45 2 2 2 2 8 4" xfId="5648" xr:uid="{00000000-0005-0000-0000-0000200F0000}"/>
    <cellStyle name="20% - 강조색2 45 2 2 2 2 9" xfId="5649" xr:uid="{00000000-0005-0000-0000-0000210F0000}"/>
    <cellStyle name="20% - 강조색2 45 2 2 2 2 9 2" xfId="5650" xr:uid="{00000000-0005-0000-0000-0000220F0000}"/>
    <cellStyle name="20% - 강조색2 45 2 2 2 2 9 3" xfId="5651" xr:uid="{00000000-0005-0000-0000-0000230F0000}"/>
    <cellStyle name="20% - 강조색2 45 2 2 2 2 9 4" xfId="5652" xr:uid="{00000000-0005-0000-0000-0000240F0000}"/>
    <cellStyle name="20% - 강조색2 45 2 2 2 20" xfId="5653" xr:uid="{00000000-0005-0000-0000-0000250F0000}"/>
    <cellStyle name="20% - 강조색2 45 2 2 2 21" xfId="5654" xr:uid="{00000000-0005-0000-0000-0000260F0000}"/>
    <cellStyle name="20% - 강조색2 45 2 2 2 22" xfId="5655" xr:uid="{00000000-0005-0000-0000-0000270F0000}"/>
    <cellStyle name="20% - 강조색2 45 2 2 2 23" xfId="5656" xr:uid="{00000000-0005-0000-0000-0000280F0000}"/>
    <cellStyle name="20% - 강조색2 45 2 2 2 24" xfId="5657" xr:uid="{00000000-0005-0000-0000-0000290F0000}"/>
    <cellStyle name="20% - 강조색2 45 2 2 2 25" xfId="5658" xr:uid="{00000000-0005-0000-0000-00002A0F0000}"/>
    <cellStyle name="20% - 강조색2 45 2 2 2 3" xfId="5659" xr:uid="{00000000-0005-0000-0000-00002B0F0000}"/>
    <cellStyle name="20% - 강조색2 45 2 2 2 3 10" xfId="5660" xr:uid="{00000000-0005-0000-0000-00002C0F0000}"/>
    <cellStyle name="20% - 강조색2 45 2 2 2 3 11" xfId="5661" xr:uid="{00000000-0005-0000-0000-00002D0F0000}"/>
    <cellStyle name="20% - 강조색2 45 2 2 2 3 12" xfId="5662" xr:uid="{00000000-0005-0000-0000-00002E0F0000}"/>
    <cellStyle name="20% - 강조색2 45 2 2 2 3 2" xfId="5663" xr:uid="{00000000-0005-0000-0000-00002F0F0000}"/>
    <cellStyle name="20% - 강조색2 45 2 2 2 3 2 2" xfId="5664" xr:uid="{00000000-0005-0000-0000-0000300F0000}"/>
    <cellStyle name="20% - 강조색2 45 2 2 2 3 2 3" xfId="5665" xr:uid="{00000000-0005-0000-0000-0000310F0000}"/>
    <cellStyle name="20% - 강조색2 45 2 2 2 3 2 4" xfId="5666" xr:uid="{00000000-0005-0000-0000-0000320F0000}"/>
    <cellStyle name="20% - 강조색2 45 2 2 2 3 3" xfId="5667" xr:uid="{00000000-0005-0000-0000-0000330F0000}"/>
    <cellStyle name="20% - 강조색2 45 2 2 2 3 3 2" xfId="5668" xr:uid="{00000000-0005-0000-0000-0000340F0000}"/>
    <cellStyle name="20% - 강조색2 45 2 2 2 3 3 3" xfId="5669" xr:uid="{00000000-0005-0000-0000-0000350F0000}"/>
    <cellStyle name="20% - 강조색2 45 2 2 2 3 3 4" xfId="5670" xr:uid="{00000000-0005-0000-0000-0000360F0000}"/>
    <cellStyle name="20% - 강조색2 45 2 2 2 3 4" xfId="5671" xr:uid="{00000000-0005-0000-0000-0000370F0000}"/>
    <cellStyle name="20% - 강조색2 45 2 2 2 3 4 2" xfId="5672" xr:uid="{00000000-0005-0000-0000-0000380F0000}"/>
    <cellStyle name="20% - 강조색2 45 2 2 2 3 4 3" xfId="5673" xr:uid="{00000000-0005-0000-0000-0000390F0000}"/>
    <cellStyle name="20% - 강조색2 45 2 2 2 3 4 4" xfId="5674" xr:uid="{00000000-0005-0000-0000-00003A0F0000}"/>
    <cellStyle name="20% - 강조색2 45 2 2 2 3 5" xfId="5675" xr:uid="{00000000-0005-0000-0000-00003B0F0000}"/>
    <cellStyle name="20% - 강조색2 45 2 2 2 3 5 2" xfId="5676" xr:uid="{00000000-0005-0000-0000-00003C0F0000}"/>
    <cellStyle name="20% - 강조색2 45 2 2 2 3 5 3" xfId="5677" xr:uid="{00000000-0005-0000-0000-00003D0F0000}"/>
    <cellStyle name="20% - 강조색2 45 2 2 2 3 5 4" xfId="5678" xr:uid="{00000000-0005-0000-0000-00003E0F0000}"/>
    <cellStyle name="20% - 강조색2 45 2 2 2 3 6" xfId="5679" xr:uid="{00000000-0005-0000-0000-00003F0F0000}"/>
    <cellStyle name="20% - 강조색2 45 2 2 2 3 6 2" xfId="5680" xr:uid="{00000000-0005-0000-0000-0000400F0000}"/>
    <cellStyle name="20% - 강조색2 45 2 2 2 3 6 3" xfId="5681" xr:uid="{00000000-0005-0000-0000-0000410F0000}"/>
    <cellStyle name="20% - 강조색2 45 2 2 2 3 6 4" xfId="5682" xr:uid="{00000000-0005-0000-0000-0000420F0000}"/>
    <cellStyle name="20% - 강조색2 45 2 2 2 3 7" xfId="5683" xr:uid="{00000000-0005-0000-0000-0000430F0000}"/>
    <cellStyle name="20% - 강조색2 45 2 2 2 3 7 2" xfId="5684" xr:uid="{00000000-0005-0000-0000-0000440F0000}"/>
    <cellStyle name="20% - 강조색2 45 2 2 2 3 7 3" xfId="5685" xr:uid="{00000000-0005-0000-0000-0000450F0000}"/>
    <cellStyle name="20% - 강조색2 45 2 2 2 3 7 4" xfId="5686" xr:uid="{00000000-0005-0000-0000-0000460F0000}"/>
    <cellStyle name="20% - 강조색2 45 2 2 2 3 8" xfId="5687" xr:uid="{00000000-0005-0000-0000-0000470F0000}"/>
    <cellStyle name="20% - 강조색2 45 2 2 2 3 8 2" xfId="5688" xr:uid="{00000000-0005-0000-0000-0000480F0000}"/>
    <cellStyle name="20% - 강조색2 45 2 2 2 3 8 3" xfId="5689" xr:uid="{00000000-0005-0000-0000-0000490F0000}"/>
    <cellStyle name="20% - 강조색2 45 2 2 2 3 8 4" xfId="5690" xr:uid="{00000000-0005-0000-0000-00004A0F0000}"/>
    <cellStyle name="20% - 강조색2 45 2 2 2 3 9" xfId="5691" xr:uid="{00000000-0005-0000-0000-00004B0F0000}"/>
    <cellStyle name="20% - 강조색2 45 2 2 2 3 9 2" xfId="5692" xr:uid="{00000000-0005-0000-0000-00004C0F0000}"/>
    <cellStyle name="20% - 강조색2 45 2 2 2 3 9 3" xfId="5693" xr:uid="{00000000-0005-0000-0000-00004D0F0000}"/>
    <cellStyle name="20% - 강조색2 45 2 2 2 3 9 4" xfId="5694" xr:uid="{00000000-0005-0000-0000-00004E0F0000}"/>
    <cellStyle name="20% - 강조색2 45 2 2 2 4" xfId="5695" xr:uid="{00000000-0005-0000-0000-00004F0F0000}"/>
    <cellStyle name="20% - 강조색2 45 2 2 2 4 10" xfId="5696" xr:uid="{00000000-0005-0000-0000-0000500F0000}"/>
    <cellStyle name="20% - 강조색2 45 2 2 2 4 11" xfId="5697" xr:uid="{00000000-0005-0000-0000-0000510F0000}"/>
    <cellStyle name="20% - 강조색2 45 2 2 2 4 12" xfId="5698" xr:uid="{00000000-0005-0000-0000-0000520F0000}"/>
    <cellStyle name="20% - 강조색2 45 2 2 2 4 2" xfId="5699" xr:uid="{00000000-0005-0000-0000-0000530F0000}"/>
    <cellStyle name="20% - 강조색2 45 2 2 2 4 2 2" xfId="5700" xr:uid="{00000000-0005-0000-0000-0000540F0000}"/>
    <cellStyle name="20% - 강조색2 45 2 2 2 4 2 3" xfId="5701" xr:uid="{00000000-0005-0000-0000-0000550F0000}"/>
    <cellStyle name="20% - 강조색2 45 2 2 2 4 2 4" xfId="5702" xr:uid="{00000000-0005-0000-0000-0000560F0000}"/>
    <cellStyle name="20% - 강조색2 45 2 2 2 4 3" xfId="5703" xr:uid="{00000000-0005-0000-0000-0000570F0000}"/>
    <cellStyle name="20% - 강조색2 45 2 2 2 4 3 2" xfId="5704" xr:uid="{00000000-0005-0000-0000-0000580F0000}"/>
    <cellStyle name="20% - 강조색2 45 2 2 2 4 3 3" xfId="5705" xr:uid="{00000000-0005-0000-0000-0000590F0000}"/>
    <cellStyle name="20% - 강조색2 45 2 2 2 4 3 4" xfId="5706" xr:uid="{00000000-0005-0000-0000-00005A0F0000}"/>
    <cellStyle name="20% - 강조색2 45 2 2 2 4 4" xfId="5707" xr:uid="{00000000-0005-0000-0000-00005B0F0000}"/>
    <cellStyle name="20% - 강조색2 45 2 2 2 4 4 2" xfId="5708" xr:uid="{00000000-0005-0000-0000-00005C0F0000}"/>
    <cellStyle name="20% - 강조색2 45 2 2 2 4 4 3" xfId="5709" xr:uid="{00000000-0005-0000-0000-00005D0F0000}"/>
    <cellStyle name="20% - 강조색2 45 2 2 2 4 4 4" xfId="5710" xr:uid="{00000000-0005-0000-0000-00005E0F0000}"/>
    <cellStyle name="20% - 강조색2 45 2 2 2 4 5" xfId="5711" xr:uid="{00000000-0005-0000-0000-00005F0F0000}"/>
    <cellStyle name="20% - 강조색2 45 2 2 2 4 5 2" xfId="5712" xr:uid="{00000000-0005-0000-0000-0000600F0000}"/>
    <cellStyle name="20% - 강조색2 45 2 2 2 4 5 3" xfId="5713" xr:uid="{00000000-0005-0000-0000-0000610F0000}"/>
    <cellStyle name="20% - 강조색2 45 2 2 2 4 5 4" xfId="5714" xr:uid="{00000000-0005-0000-0000-0000620F0000}"/>
    <cellStyle name="20% - 강조색2 45 2 2 2 4 6" xfId="5715" xr:uid="{00000000-0005-0000-0000-0000630F0000}"/>
    <cellStyle name="20% - 강조색2 45 2 2 2 4 6 2" xfId="5716" xr:uid="{00000000-0005-0000-0000-0000640F0000}"/>
    <cellStyle name="20% - 강조색2 45 2 2 2 4 6 3" xfId="5717" xr:uid="{00000000-0005-0000-0000-0000650F0000}"/>
    <cellStyle name="20% - 강조색2 45 2 2 2 4 6 4" xfId="5718" xr:uid="{00000000-0005-0000-0000-0000660F0000}"/>
    <cellStyle name="20% - 강조색2 45 2 2 2 4 7" xfId="5719" xr:uid="{00000000-0005-0000-0000-0000670F0000}"/>
    <cellStyle name="20% - 강조색2 45 2 2 2 4 7 2" xfId="5720" xr:uid="{00000000-0005-0000-0000-0000680F0000}"/>
    <cellStyle name="20% - 강조색2 45 2 2 2 4 7 3" xfId="5721" xr:uid="{00000000-0005-0000-0000-0000690F0000}"/>
    <cellStyle name="20% - 강조색2 45 2 2 2 4 7 4" xfId="5722" xr:uid="{00000000-0005-0000-0000-00006A0F0000}"/>
    <cellStyle name="20% - 강조색2 45 2 2 2 4 8" xfId="5723" xr:uid="{00000000-0005-0000-0000-00006B0F0000}"/>
    <cellStyle name="20% - 강조색2 45 2 2 2 4 8 2" xfId="5724" xr:uid="{00000000-0005-0000-0000-00006C0F0000}"/>
    <cellStyle name="20% - 강조색2 45 2 2 2 4 8 3" xfId="5725" xr:uid="{00000000-0005-0000-0000-00006D0F0000}"/>
    <cellStyle name="20% - 강조색2 45 2 2 2 4 8 4" xfId="5726" xr:uid="{00000000-0005-0000-0000-00006E0F0000}"/>
    <cellStyle name="20% - 강조색2 45 2 2 2 4 9" xfId="5727" xr:uid="{00000000-0005-0000-0000-00006F0F0000}"/>
    <cellStyle name="20% - 강조색2 45 2 2 2 4 9 2" xfId="5728" xr:uid="{00000000-0005-0000-0000-0000700F0000}"/>
    <cellStyle name="20% - 강조색2 45 2 2 2 4 9 3" xfId="5729" xr:uid="{00000000-0005-0000-0000-0000710F0000}"/>
    <cellStyle name="20% - 강조색2 45 2 2 2 4 9 4" xfId="5730" xr:uid="{00000000-0005-0000-0000-0000720F0000}"/>
    <cellStyle name="20% - 강조색2 45 2 2 2 5" xfId="5731" xr:uid="{00000000-0005-0000-0000-0000730F0000}"/>
    <cellStyle name="20% - 강조색2 45 2 2 2 5 2" xfId="5732" xr:uid="{00000000-0005-0000-0000-0000740F0000}"/>
    <cellStyle name="20% - 강조색2 45 2 2 2 5 3" xfId="5733" xr:uid="{00000000-0005-0000-0000-0000750F0000}"/>
    <cellStyle name="20% - 강조색2 45 2 2 2 5 4" xfId="5734" xr:uid="{00000000-0005-0000-0000-0000760F0000}"/>
    <cellStyle name="20% - 강조색2 45 2 2 2 6" xfId="5735" xr:uid="{00000000-0005-0000-0000-0000770F0000}"/>
    <cellStyle name="20% - 강조색2 45 2 2 2 6 2" xfId="5736" xr:uid="{00000000-0005-0000-0000-0000780F0000}"/>
    <cellStyle name="20% - 강조색2 45 2 2 2 6 3" xfId="5737" xr:uid="{00000000-0005-0000-0000-0000790F0000}"/>
    <cellStyle name="20% - 강조색2 45 2 2 2 6 4" xfId="5738" xr:uid="{00000000-0005-0000-0000-00007A0F0000}"/>
    <cellStyle name="20% - 강조색2 45 2 2 2 7" xfId="5739" xr:uid="{00000000-0005-0000-0000-00007B0F0000}"/>
    <cellStyle name="20% - 강조색2 45 2 2 2 7 2" xfId="5740" xr:uid="{00000000-0005-0000-0000-00007C0F0000}"/>
    <cellStyle name="20% - 강조색2 45 2 2 2 7 3" xfId="5741" xr:uid="{00000000-0005-0000-0000-00007D0F0000}"/>
    <cellStyle name="20% - 강조색2 45 2 2 2 7 4" xfId="5742" xr:uid="{00000000-0005-0000-0000-00007E0F0000}"/>
    <cellStyle name="20% - 강조색2 45 2 2 2 8" xfId="5743" xr:uid="{00000000-0005-0000-0000-00007F0F0000}"/>
    <cellStyle name="20% - 강조색2 45 2 2 2 8 2" xfId="5744" xr:uid="{00000000-0005-0000-0000-0000800F0000}"/>
    <cellStyle name="20% - 강조색2 45 2 2 2 8 3" xfId="5745" xr:uid="{00000000-0005-0000-0000-0000810F0000}"/>
    <cellStyle name="20% - 강조색2 45 2 2 2 8 4" xfId="5746" xr:uid="{00000000-0005-0000-0000-0000820F0000}"/>
    <cellStyle name="20% - 강조색2 45 2 2 2 9" xfId="5747" xr:uid="{00000000-0005-0000-0000-0000830F0000}"/>
    <cellStyle name="20% - 강조색2 45 2 2 2 9 2" xfId="5748" xr:uid="{00000000-0005-0000-0000-0000840F0000}"/>
    <cellStyle name="20% - 강조색2 45 2 2 2 9 3" xfId="5749" xr:uid="{00000000-0005-0000-0000-0000850F0000}"/>
    <cellStyle name="20% - 강조색2 45 2 2 2 9 4" xfId="5750" xr:uid="{00000000-0005-0000-0000-0000860F0000}"/>
    <cellStyle name="20% - 강조색2 45 2 2 20" xfId="5751" xr:uid="{00000000-0005-0000-0000-0000870F0000}"/>
    <cellStyle name="20% - 강조색2 45 2 2 21" xfId="5752" xr:uid="{00000000-0005-0000-0000-0000880F0000}"/>
    <cellStyle name="20% - 강조색2 45 2 2 22" xfId="5753" xr:uid="{00000000-0005-0000-0000-0000890F0000}"/>
    <cellStyle name="20% - 강조색2 45 2 2 23" xfId="5754" xr:uid="{00000000-0005-0000-0000-00008A0F0000}"/>
    <cellStyle name="20% - 강조색2 45 2 2 24" xfId="5755" xr:uid="{00000000-0005-0000-0000-00008B0F0000}"/>
    <cellStyle name="20% - 강조색2 45 2 2 25" xfId="5756" xr:uid="{00000000-0005-0000-0000-00008C0F0000}"/>
    <cellStyle name="20% - 강조색2 45 2 2 26" xfId="5757" xr:uid="{00000000-0005-0000-0000-00008D0F0000}"/>
    <cellStyle name="20% - 강조색2 45 2 2 3" xfId="5758" xr:uid="{00000000-0005-0000-0000-00008E0F0000}"/>
    <cellStyle name="20% - 강조색2 45 2 2 3 10" xfId="5759" xr:uid="{00000000-0005-0000-0000-00008F0F0000}"/>
    <cellStyle name="20% - 강조색2 45 2 2 3 11" xfId="5760" xr:uid="{00000000-0005-0000-0000-0000900F0000}"/>
    <cellStyle name="20% - 강조색2 45 2 2 3 12" xfId="5761" xr:uid="{00000000-0005-0000-0000-0000910F0000}"/>
    <cellStyle name="20% - 강조색2 45 2 2 3 2" xfId="5762" xr:uid="{00000000-0005-0000-0000-0000920F0000}"/>
    <cellStyle name="20% - 강조색2 45 2 2 3 2 2" xfId="5763" xr:uid="{00000000-0005-0000-0000-0000930F0000}"/>
    <cellStyle name="20% - 강조색2 45 2 2 3 2 3" xfId="5764" xr:uid="{00000000-0005-0000-0000-0000940F0000}"/>
    <cellStyle name="20% - 강조색2 45 2 2 3 2 4" xfId="5765" xr:uid="{00000000-0005-0000-0000-0000950F0000}"/>
    <cellStyle name="20% - 강조색2 45 2 2 3 3" xfId="5766" xr:uid="{00000000-0005-0000-0000-0000960F0000}"/>
    <cellStyle name="20% - 강조색2 45 2 2 3 3 2" xfId="5767" xr:uid="{00000000-0005-0000-0000-0000970F0000}"/>
    <cellStyle name="20% - 강조색2 45 2 2 3 3 3" xfId="5768" xr:uid="{00000000-0005-0000-0000-0000980F0000}"/>
    <cellStyle name="20% - 강조색2 45 2 2 3 3 4" xfId="5769" xr:uid="{00000000-0005-0000-0000-0000990F0000}"/>
    <cellStyle name="20% - 강조색2 45 2 2 3 4" xfId="5770" xr:uid="{00000000-0005-0000-0000-00009A0F0000}"/>
    <cellStyle name="20% - 강조색2 45 2 2 3 4 2" xfId="5771" xr:uid="{00000000-0005-0000-0000-00009B0F0000}"/>
    <cellStyle name="20% - 강조색2 45 2 2 3 4 3" xfId="5772" xr:uid="{00000000-0005-0000-0000-00009C0F0000}"/>
    <cellStyle name="20% - 강조색2 45 2 2 3 4 4" xfId="5773" xr:uid="{00000000-0005-0000-0000-00009D0F0000}"/>
    <cellStyle name="20% - 강조색2 45 2 2 3 5" xfId="5774" xr:uid="{00000000-0005-0000-0000-00009E0F0000}"/>
    <cellStyle name="20% - 강조색2 45 2 2 3 5 2" xfId="5775" xr:uid="{00000000-0005-0000-0000-00009F0F0000}"/>
    <cellStyle name="20% - 강조색2 45 2 2 3 5 3" xfId="5776" xr:uid="{00000000-0005-0000-0000-0000A00F0000}"/>
    <cellStyle name="20% - 강조색2 45 2 2 3 5 4" xfId="5777" xr:uid="{00000000-0005-0000-0000-0000A10F0000}"/>
    <cellStyle name="20% - 강조색2 45 2 2 3 6" xfId="5778" xr:uid="{00000000-0005-0000-0000-0000A20F0000}"/>
    <cellStyle name="20% - 강조색2 45 2 2 3 6 2" xfId="5779" xr:uid="{00000000-0005-0000-0000-0000A30F0000}"/>
    <cellStyle name="20% - 강조색2 45 2 2 3 6 3" xfId="5780" xr:uid="{00000000-0005-0000-0000-0000A40F0000}"/>
    <cellStyle name="20% - 강조색2 45 2 2 3 6 4" xfId="5781" xr:uid="{00000000-0005-0000-0000-0000A50F0000}"/>
    <cellStyle name="20% - 강조색2 45 2 2 3 7" xfId="5782" xr:uid="{00000000-0005-0000-0000-0000A60F0000}"/>
    <cellStyle name="20% - 강조색2 45 2 2 3 7 2" xfId="5783" xr:uid="{00000000-0005-0000-0000-0000A70F0000}"/>
    <cellStyle name="20% - 강조색2 45 2 2 3 7 3" xfId="5784" xr:uid="{00000000-0005-0000-0000-0000A80F0000}"/>
    <cellStyle name="20% - 강조색2 45 2 2 3 7 4" xfId="5785" xr:uid="{00000000-0005-0000-0000-0000A90F0000}"/>
    <cellStyle name="20% - 강조색2 45 2 2 3 8" xfId="5786" xr:uid="{00000000-0005-0000-0000-0000AA0F0000}"/>
    <cellStyle name="20% - 강조색2 45 2 2 3 8 2" xfId="5787" xr:uid="{00000000-0005-0000-0000-0000AB0F0000}"/>
    <cellStyle name="20% - 강조색2 45 2 2 3 8 3" xfId="5788" xr:uid="{00000000-0005-0000-0000-0000AC0F0000}"/>
    <cellStyle name="20% - 강조색2 45 2 2 3 8 4" xfId="5789" xr:uid="{00000000-0005-0000-0000-0000AD0F0000}"/>
    <cellStyle name="20% - 강조색2 45 2 2 3 9" xfId="5790" xr:uid="{00000000-0005-0000-0000-0000AE0F0000}"/>
    <cellStyle name="20% - 강조색2 45 2 2 3 9 2" xfId="5791" xr:uid="{00000000-0005-0000-0000-0000AF0F0000}"/>
    <cellStyle name="20% - 강조색2 45 2 2 3 9 3" xfId="5792" xr:uid="{00000000-0005-0000-0000-0000B00F0000}"/>
    <cellStyle name="20% - 강조색2 45 2 2 3 9 4" xfId="5793" xr:uid="{00000000-0005-0000-0000-0000B10F0000}"/>
    <cellStyle name="20% - 강조색2 45 2 2 4" xfId="5794" xr:uid="{00000000-0005-0000-0000-0000B20F0000}"/>
    <cellStyle name="20% - 강조색2 45 2 2 4 10" xfId="5795" xr:uid="{00000000-0005-0000-0000-0000B30F0000}"/>
    <cellStyle name="20% - 강조색2 45 2 2 4 11" xfId="5796" xr:uid="{00000000-0005-0000-0000-0000B40F0000}"/>
    <cellStyle name="20% - 강조색2 45 2 2 4 12" xfId="5797" xr:uid="{00000000-0005-0000-0000-0000B50F0000}"/>
    <cellStyle name="20% - 강조색2 45 2 2 4 2" xfId="5798" xr:uid="{00000000-0005-0000-0000-0000B60F0000}"/>
    <cellStyle name="20% - 강조색2 45 2 2 4 2 2" xfId="5799" xr:uid="{00000000-0005-0000-0000-0000B70F0000}"/>
    <cellStyle name="20% - 강조색2 45 2 2 4 2 3" xfId="5800" xr:uid="{00000000-0005-0000-0000-0000B80F0000}"/>
    <cellStyle name="20% - 강조색2 45 2 2 4 2 4" xfId="5801" xr:uid="{00000000-0005-0000-0000-0000B90F0000}"/>
    <cellStyle name="20% - 강조색2 45 2 2 4 3" xfId="5802" xr:uid="{00000000-0005-0000-0000-0000BA0F0000}"/>
    <cellStyle name="20% - 강조색2 45 2 2 4 3 2" xfId="5803" xr:uid="{00000000-0005-0000-0000-0000BB0F0000}"/>
    <cellStyle name="20% - 강조색2 45 2 2 4 3 3" xfId="5804" xr:uid="{00000000-0005-0000-0000-0000BC0F0000}"/>
    <cellStyle name="20% - 강조색2 45 2 2 4 3 4" xfId="5805" xr:uid="{00000000-0005-0000-0000-0000BD0F0000}"/>
    <cellStyle name="20% - 강조색2 45 2 2 4 4" xfId="5806" xr:uid="{00000000-0005-0000-0000-0000BE0F0000}"/>
    <cellStyle name="20% - 강조색2 45 2 2 4 4 2" xfId="5807" xr:uid="{00000000-0005-0000-0000-0000BF0F0000}"/>
    <cellStyle name="20% - 강조색2 45 2 2 4 4 3" xfId="5808" xr:uid="{00000000-0005-0000-0000-0000C00F0000}"/>
    <cellStyle name="20% - 강조색2 45 2 2 4 4 4" xfId="5809" xr:uid="{00000000-0005-0000-0000-0000C10F0000}"/>
    <cellStyle name="20% - 강조색2 45 2 2 4 5" xfId="5810" xr:uid="{00000000-0005-0000-0000-0000C20F0000}"/>
    <cellStyle name="20% - 강조색2 45 2 2 4 5 2" xfId="5811" xr:uid="{00000000-0005-0000-0000-0000C30F0000}"/>
    <cellStyle name="20% - 강조색2 45 2 2 4 5 3" xfId="5812" xr:uid="{00000000-0005-0000-0000-0000C40F0000}"/>
    <cellStyle name="20% - 강조색2 45 2 2 4 5 4" xfId="5813" xr:uid="{00000000-0005-0000-0000-0000C50F0000}"/>
    <cellStyle name="20% - 강조색2 45 2 2 4 6" xfId="5814" xr:uid="{00000000-0005-0000-0000-0000C60F0000}"/>
    <cellStyle name="20% - 강조색2 45 2 2 4 6 2" xfId="5815" xr:uid="{00000000-0005-0000-0000-0000C70F0000}"/>
    <cellStyle name="20% - 강조색2 45 2 2 4 6 3" xfId="5816" xr:uid="{00000000-0005-0000-0000-0000C80F0000}"/>
    <cellStyle name="20% - 강조색2 45 2 2 4 6 4" xfId="5817" xr:uid="{00000000-0005-0000-0000-0000C90F0000}"/>
    <cellStyle name="20% - 강조색2 45 2 2 4 7" xfId="5818" xr:uid="{00000000-0005-0000-0000-0000CA0F0000}"/>
    <cellStyle name="20% - 강조색2 45 2 2 4 7 2" xfId="5819" xr:uid="{00000000-0005-0000-0000-0000CB0F0000}"/>
    <cellStyle name="20% - 강조색2 45 2 2 4 7 3" xfId="5820" xr:uid="{00000000-0005-0000-0000-0000CC0F0000}"/>
    <cellStyle name="20% - 강조색2 45 2 2 4 7 4" xfId="5821" xr:uid="{00000000-0005-0000-0000-0000CD0F0000}"/>
    <cellStyle name="20% - 강조색2 45 2 2 4 8" xfId="5822" xr:uid="{00000000-0005-0000-0000-0000CE0F0000}"/>
    <cellStyle name="20% - 강조색2 45 2 2 4 8 2" xfId="5823" xr:uid="{00000000-0005-0000-0000-0000CF0F0000}"/>
    <cellStyle name="20% - 강조색2 45 2 2 4 8 3" xfId="5824" xr:uid="{00000000-0005-0000-0000-0000D00F0000}"/>
    <cellStyle name="20% - 강조색2 45 2 2 4 8 4" xfId="5825" xr:uid="{00000000-0005-0000-0000-0000D10F0000}"/>
    <cellStyle name="20% - 강조색2 45 2 2 4 9" xfId="5826" xr:uid="{00000000-0005-0000-0000-0000D20F0000}"/>
    <cellStyle name="20% - 강조색2 45 2 2 4 9 2" xfId="5827" xr:uid="{00000000-0005-0000-0000-0000D30F0000}"/>
    <cellStyle name="20% - 강조색2 45 2 2 4 9 3" xfId="5828" xr:uid="{00000000-0005-0000-0000-0000D40F0000}"/>
    <cellStyle name="20% - 강조색2 45 2 2 4 9 4" xfId="5829" xr:uid="{00000000-0005-0000-0000-0000D50F0000}"/>
    <cellStyle name="20% - 강조색2 45 2 2 5" xfId="5830" xr:uid="{00000000-0005-0000-0000-0000D60F0000}"/>
    <cellStyle name="20% - 강조색2 45 2 2 5 10" xfId="5831" xr:uid="{00000000-0005-0000-0000-0000D70F0000}"/>
    <cellStyle name="20% - 강조색2 45 2 2 5 11" xfId="5832" xr:uid="{00000000-0005-0000-0000-0000D80F0000}"/>
    <cellStyle name="20% - 강조색2 45 2 2 5 12" xfId="5833" xr:uid="{00000000-0005-0000-0000-0000D90F0000}"/>
    <cellStyle name="20% - 강조색2 45 2 2 5 2" xfId="5834" xr:uid="{00000000-0005-0000-0000-0000DA0F0000}"/>
    <cellStyle name="20% - 강조색2 45 2 2 5 2 2" xfId="5835" xr:uid="{00000000-0005-0000-0000-0000DB0F0000}"/>
    <cellStyle name="20% - 강조색2 45 2 2 5 2 3" xfId="5836" xr:uid="{00000000-0005-0000-0000-0000DC0F0000}"/>
    <cellStyle name="20% - 강조색2 45 2 2 5 2 4" xfId="5837" xr:uid="{00000000-0005-0000-0000-0000DD0F0000}"/>
    <cellStyle name="20% - 강조색2 45 2 2 5 3" xfId="5838" xr:uid="{00000000-0005-0000-0000-0000DE0F0000}"/>
    <cellStyle name="20% - 강조색2 45 2 2 5 3 2" xfId="5839" xr:uid="{00000000-0005-0000-0000-0000DF0F0000}"/>
    <cellStyle name="20% - 강조색2 45 2 2 5 3 3" xfId="5840" xr:uid="{00000000-0005-0000-0000-0000E00F0000}"/>
    <cellStyle name="20% - 강조색2 45 2 2 5 3 4" xfId="5841" xr:uid="{00000000-0005-0000-0000-0000E10F0000}"/>
    <cellStyle name="20% - 강조색2 45 2 2 5 4" xfId="5842" xr:uid="{00000000-0005-0000-0000-0000E20F0000}"/>
    <cellStyle name="20% - 강조색2 45 2 2 5 4 2" xfId="5843" xr:uid="{00000000-0005-0000-0000-0000E30F0000}"/>
    <cellStyle name="20% - 강조색2 45 2 2 5 4 3" xfId="5844" xr:uid="{00000000-0005-0000-0000-0000E40F0000}"/>
    <cellStyle name="20% - 강조색2 45 2 2 5 4 4" xfId="5845" xr:uid="{00000000-0005-0000-0000-0000E50F0000}"/>
    <cellStyle name="20% - 강조색2 45 2 2 5 5" xfId="5846" xr:uid="{00000000-0005-0000-0000-0000E60F0000}"/>
    <cellStyle name="20% - 강조색2 45 2 2 5 5 2" xfId="5847" xr:uid="{00000000-0005-0000-0000-0000E70F0000}"/>
    <cellStyle name="20% - 강조색2 45 2 2 5 5 3" xfId="5848" xr:uid="{00000000-0005-0000-0000-0000E80F0000}"/>
    <cellStyle name="20% - 강조색2 45 2 2 5 5 4" xfId="5849" xr:uid="{00000000-0005-0000-0000-0000E90F0000}"/>
    <cellStyle name="20% - 강조색2 45 2 2 5 6" xfId="5850" xr:uid="{00000000-0005-0000-0000-0000EA0F0000}"/>
    <cellStyle name="20% - 강조색2 45 2 2 5 6 2" xfId="5851" xr:uid="{00000000-0005-0000-0000-0000EB0F0000}"/>
    <cellStyle name="20% - 강조색2 45 2 2 5 6 3" xfId="5852" xr:uid="{00000000-0005-0000-0000-0000EC0F0000}"/>
    <cellStyle name="20% - 강조색2 45 2 2 5 6 4" xfId="5853" xr:uid="{00000000-0005-0000-0000-0000ED0F0000}"/>
    <cellStyle name="20% - 강조색2 45 2 2 5 7" xfId="5854" xr:uid="{00000000-0005-0000-0000-0000EE0F0000}"/>
    <cellStyle name="20% - 강조색2 45 2 2 5 7 2" xfId="5855" xr:uid="{00000000-0005-0000-0000-0000EF0F0000}"/>
    <cellStyle name="20% - 강조색2 45 2 2 5 7 3" xfId="5856" xr:uid="{00000000-0005-0000-0000-0000F00F0000}"/>
    <cellStyle name="20% - 강조색2 45 2 2 5 7 4" xfId="5857" xr:uid="{00000000-0005-0000-0000-0000F10F0000}"/>
    <cellStyle name="20% - 강조색2 45 2 2 5 8" xfId="5858" xr:uid="{00000000-0005-0000-0000-0000F20F0000}"/>
    <cellStyle name="20% - 강조색2 45 2 2 5 8 2" xfId="5859" xr:uid="{00000000-0005-0000-0000-0000F30F0000}"/>
    <cellStyle name="20% - 강조색2 45 2 2 5 8 3" xfId="5860" xr:uid="{00000000-0005-0000-0000-0000F40F0000}"/>
    <cellStyle name="20% - 강조색2 45 2 2 5 8 4" xfId="5861" xr:uid="{00000000-0005-0000-0000-0000F50F0000}"/>
    <cellStyle name="20% - 강조색2 45 2 2 5 9" xfId="5862" xr:uid="{00000000-0005-0000-0000-0000F60F0000}"/>
    <cellStyle name="20% - 강조색2 45 2 2 5 9 2" xfId="5863" xr:uid="{00000000-0005-0000-0000-0000F70F0000}"/>
    <cellStyle name="20% - 강조색2 45 2 2 5 9 3" xfId="5864" xr:uid="{00000000-0005-0000-0000-0000F80F0000}"/>
    <cellStyle name="20% - 강조색2 45 2 2 5 9 4" xfId="5865" xr:uid="{00000000-0005-0000-0000-0000F90F0000}"/>
    <cellStyle name="20% - 강조색2 45 2 2 6" xfId="5866" xr:uid="{00000000-0005-0000-0000-0000FA0F0000}"/>
    <cellStyle name="20% - 강조색2 45 2 2 6 2" xfId="5867" xr:uid="{00000000-0005-0000-0000-0000FB0F0000}"/>
    <cellStyle name="20% - 강조색2 45 2 2 6 3" xfId="5868" xr:uid="{00000000-0005-0000-0000-0000FC0F0000}"/>
    <cellStyle name="20% - 강조색2 45 2 2 6 4" xfId="5869" xr:uid="{00000000-0005-0000-0000-0000FD0F0000}"/>
    <cellStyle name="20% - 강조색2 45 2 2 7" xfId="5870" xr:uid="{00000000-0005-0000-0000-0000FE0F0000}"/>
    <cellStyle name="20% - 강조색2 45 2 2 7 2" xfId="5871" xr:uid="{00000000-0005-0000-0000-0000FF0F0000}"/>
    <cellStyle name="20% - 강조색2 45 2 2 7 3" xfId="5872" xr:uid="{00000000-0005-0000-0000-000000100000}"/>
    <cellStyle name="20% - 강조색2 45 2 2 7 4" xfId="5873" xr:uid="{00000000-0005-0000-0000-000001100000}"/>
    <cellStyle name="20% - 강조색2 45 2 2 8" xfId="5874" xr:uid="{00000000-0005-0000-0000-000002100000}"/>
    <cellStyle name="20% - 강조색2 45 2 2 8 2" xfId="5875" xr:uid="{00000000-0005-0000-0000-000003100000}"/>
    <cellStyle name="20% - 강조색2 45 2 2 8 3" xfId="5876" xr:uid="{00000000-0005-0000-0000-000004100000}"/>
    <cellStyle name="20% - 강조색2 45 2 2 8 4" xfId="5877" xr:uid="{00000000-0005-0000-0000-000005100000}"/>
    <cellStyle name="20% - 강조색2 45 2 2 9" xfId="5878" xr:uid="{00000000-0005-0000-0000-000006100000}"/>
    <cellStyle name="20% - 강조색2 45 2 2 9 2" xfId="5879" xr:uid="{00000000-0005-0000-0000-000007100000}"/>
    <cellStyle name="20% - 강조색2 45 2 2 9 3" xfId="5880" xr:uid="{00000000-0005-0000-0000-000008100000}"/>
    <cellStyle name="20% - 강조색2 45 2 2 9 4" xfId="5881" xr:uid="{00000000-0005-0000-0000-000009100000}"/>
    <cellStyle name="20% - 강조색2 45 2 20" xfId="5882" xr:uid="{00000000-0005-0000-0000-00000A100000}"/>
    <cellStyle name="20% - 강조색2 45 2 21" xfId="5883" xr:uid="{00000000-0005-0000-0000-00000B100000}"/>
    <cellStyle name="20% - 강조색2 45 2 22" xfId="5884" xr:uid="{00000000-0005-0000-0000-00000C100000}"/>
    <cellStyle name="20% - 강조색2 45 2 23" xfId="5885" xr:uid="{00000000-0005-0000-0000-00000D100000}"/>
    <cellStyle name="20% - 강조색2 45 2 24" xfId="5886" xr:uid="{00000000-0005-0000-0000-00000E100000}"/>
    <cellStyle name="20% - 강조색2 45 2 25" xfId="5887" xr:uid="{00000000-0005-0000-0000-00000F100000}"/>
    <cellStyle name="20% - 강조색2 45 2 26" xfId="5888" xr:uid="{00000000-0005-0000-0000-000010100000}"/>
    <cellStyle name="20% - 강조색2 45 2 3" xfId="5889" xr:uid="{00000000-0005-0000-0000-000011100000}"/>
    <cellStyle name="20% - 강조색2 45 2 3 10" xfId="5890" xr:uid="{00000000-0005-0000-0000-000012100000}"/>
    <cellStyle name="20% - 강조색2 45 2 3 10 2" xfId="5891" xr:uid="{00000000-0005-0000-0000-000013100000}"/>
    <cellStyle name="20% - 강조색2 45 2 3 10 3" xfId="5892" xr:uid="{00000000-0005-0000-0000-000014100000}"/>
    <cellStyle name="20% - 강조색2 45 2 3 10 4" xfId="5893" xr:uid="{00000000-0005-0000-0000-000015100000}"/>
    <cellStyle name="20% - 강조색2 45 2 3 11" xfId="5894" xr:uid="{00000000-0005-0000-0000-000016100000}"/>
    <cellStyle name="20% - 강조색2 45 2 3 11 2" xfId="5895" xr:uid="{00000000-0005-0000-0000-000017100000}"/>
    <cellStyle name="20% - 강조색2 45 2 3 11 3" xfId="5896" xr:uid="{00000000-0005-0000-0000-000018100000}"/>
    <cellStyle name="20% - 강조색2 45 2 3 11 4" xfId="5897" xr:uid="{00000000-0005-0000-0000-000019100000}"/>
    <cellStyle name="20% - 강조색2 45 2 3 12" xfId="5898" xr:uid="{00000000-0005-0000-0000-00001A100000}"/>
    <cellStyle name="20% - 강조색2 45 2 3 12 2" xfId="5899" xr:uid="{00000000-0005-0000-0000-00001B100000}"/>
    <cellStyle name="20% - 강조색2 45 2 3 12 3" xfId="5900" xr:uid="{00000000-0005-0000-0000-00001C100000}"/>
    <cellStyle name="20% - 강조색2 45 2 3 12 4" xfId="5901" xr:uid="{00000000-0005-0000-0000-00001D100000}"/>
    <cellStyle name="20% - 강조색2 45 2 3 13" xfId="5902" xr:uid="{00000000-0005-0000-0000-00001E100000}"/>
    <cellStyle name="20% - 강조색2 45 2 3 14" xfId="5903" xr:uid="{00000000-0005-0000-0000-00001F100000}"/>
    <cellStyle name="20% - 강조색2 45 2 3 15" xfId="5904" xr:uid="{00000000-0005-0000-0000-000020100000}"/>
    <cellStyle name="20% - 강조색2 45 2 3 16" xfId="5905" xr:uid="{00000000-0005-0000-0000-000021100000}"/>
    <cellStyle name="20% - 강조색2 45 2 3 17" xfId="5906" xr:uid="{00000000-0005-0000-0000-000022100000}"/>
    <cellStyle name="20% - 강조색2 45 2 3 18" xfId="5907" xr:uid="{00000000-0005-0000-0000-000023100000}"/>
    <cellStyle name="20% - 강조색2 45 2 3 19" xfId="5908" xr:uid="{00000000-0005-0000-0000-000024100000}"/>
    <cellStyle name="20% - 강조색2 45 2 3 2" xfId="5909" xr:uid="{00000000-0005-0000-0000-000025100000}"/>
    <cellStyle name="20% - 강조색2 45 2 3 2 10" xfId="5910" xr:uid="{00000000-0005-0000-0000-000026100000}"/>
    <cellStyle name="20% - 강조색2 45 2 3 2 11" xfId="5911" xr:uid="{00000000-0005-0000-0000-000027100000}"/>
    <cellStyle name="20% - 강조색2 45 2 3 2 12" xfId="5912" xr:uid="{00000000-0005-0000-0000-000028100000}"/>
    <cellStyle name="20% - 강조색2 45 2 3 2 2" xfId="5913" xr:uid="{00000000-0005-0000-0000-000029100000}"/>
    <cellStyle name="20% - 강조색2 45 2 3 2 2 2" xfId="5914" xr:uid="{00000000-0005-0000-0000-00002A100000}"/>
    <cellStyle name="20% - 강조색2 45 2 3 2 2 3" xfId="5915" xr:uid="{00000000-0005-0000-0000-00002B100000}"/>
    <cellStyle name="20% - 강조색2 45 2 3 2 2 4" xfId="5916" xr:uid="{00000000-0005-0000-0000-00002C100000}"/>
    <cellStyle name="20% - 강조색2 45 2 3 2 3" xfId="5917" xr:uid="{00000000-0005-0000-0000-00002D100000}"/>
    <cellStyle name="20% - 강조색2 45 2 3 2 3 2" xfId="5918" xr:uid="{00000000-0005-0000-0000-00002E100000}"/>
    <cellStyle name="20% - 강조색2 45 2 3 2 3 3" xfId="5919" xr:uid="{00000000-0005-0000-0000-00002F100000}"/>
    <cellStyle name="20% - 강조색2 45 2 3 2 3 4" xfId="5920" xr:uid="{00000000-0005-0000-0000-000030100000}"/>
    <cellStyle name="20% - 강조색2 45 2 3 2 4" xfId="5921" xr:uid="{00000000-0005-0000-0000-000031100000}"/>
    <cellStyle name="20% - 강조색2 45 2 3 2 4 2" xfId="5922" xr:uid="{00000000-0005-0000-0000-000032100000}"/>
    <cellStyle name="20% - 강조색2 45 2 3 2 4 3" xfId="5923" xr:uid="{00000000-0005-0000-0000-000033100000}"/>
    <cellStyle name="20% - 강조색2 45 2 3 2 4 4" xfId="5924" xr:uid="{00000000-0005-0000-0000-000034100000}"/>
    <cellStyle name="20% - 강조색2 45 2 3 2 5" xfId="5925" xr:uid="{00000000-0005-0000-0000-000035100000}"/>
    <cellStyle name="20% - 강조색2 45 2 3 2 5 2" xfId="5926" xr:uid="{00000000-0005-0000-0000-000036100000}"/>
    <cellStyle name="20% - 강조색2 45 2 3 2 5 3" xfId="5927" xr:uid="{00000000-0005-0000-0000-000037100000}"/>
    <cellStyle name="20% - 강조색2 45 2 3 2 5 4" xfId="5928" xr:uid="{00000000-0005-0000-0000-000038100000}"/>
    <cellStyle name="20% - 강조색2 45 2 3 2 6" xfId="5929" xr:uid="{00000000-0005-0000-0000-000039100000}"/>
    <cellStyle name="20% - 강조색2 45 2 3 2 6 2" xfId="5930" xr:uid="{00000000-0005-0000-0000-00003A100000}"/>
    <cellStyle name="20% - 강조색2 45 2 3 2 6 3" xfId="5931" xr:uid="{00000000-0005-0000-0000-00003B100000}"/>
    <cellStyle name="20% - 강조색2 45 2 3 2 6 4" xfId="5932" xr:uid="{00000000-0005-0000-0000-00003C100000}"/>
    <cellStyle name="20% - 강조색2 45 2 3 2 7" xfId="5933" xr:uid="{00000000-0005-0000-0000-00003D100000}"/>
    <cellStyle name="20% - 강조색2 45 2 3 2 7 2" xfId="5934" xr:uid="{00000000-0005-0000-0000-00003E100000}"/>
    <cellStyle name="20% - 강조색2 45 2 3 2 7 3" xfId="5935" xr:uid="{00000000-0005-0000-0000-00003F100000}"/>
    <cellStyle name="20% - 강조색2 45 2 3 2 7 4" xfId="5936" xr:uid="{00000000-0005-0000-0000-000040100000}"/>
    <cellStyle name="20% - 강조색2 45 2 3 2 8" xfId="5937" xr:uid="{00000000-0005-0000-0000-000041100000}"/>
    <cellStyle name="20% - 강조색2 45 2 3 2 8 2" xfId="5938" xr:uid="{00000000-0005-0000-0000-000042100000}"/>
    <cellStyle name="20% - 강조색2 45 2 3 2 8 3" xfId="5939" xr:uid="{00000000-0005-0000-0000-000043100000}"/>
    <cellStyle name="20% - 강조색2 45 2 3 2 8 4" xfId="5940" xr:uid="{00000000-0005-0000-0000-000044100000}"/>
    <cellStyle name="20% - 강조색2 45 2 3 2 9" xfId="5941" xr:uid="{00000000-0005-0000-0000-000045100000}"/>
    <cellStyle name="20% - 강조색2 45 2 3 2 9 2" xfId="5942" xr:uid="{00000000-0005-0000-0000-000046100000}"/>
    <cellStyle name="20% - 강조색2 45 2 3 2 9 3" xfId="5943" xr:uid="{00000000-0005-0000-0000-000047100000}"/>
    <cellStyle name="20% - 강조색2 45 2 3 2 9 4" xfId="5944" xr:uid="{00000000-0005-0000-0000-000048100000}"/>
    <cellStyle name="20% - 강조색2 45 2 3 20" xfId="5945" xr:uid="{00000000-0005-0000-0000-000049100000}"/>
    <cellStyle name="20% - 강조색2 45 2 3 21" xfId="5946" xr:uid="{00000000-0005-0000-0000-00004A100000}"/>
    <cellStyle name="20% - 강조색2 45 2 3 22" xfId="5947" xr:uid="{00000000-0005-0000-0000-00004B100000}"/>
    <cellStyle name="20% - 강조색2 45 2 3 23" xfId="5948" xr:uid="{00000000-0005-0000-0000-00004C100000}"/>
    <cellStyle name="20% - 강조색2 45 2 3 24" xfId="5949" xr:uid="{00000000-0005-0000-0000-00004D100000}"/>
    <cellStyle name="20% - 강조색2 45 2 3 25" xfId="5950" xr:uid="{00000000-0005-0000-0000-00004E100000}"/>
    <cellStyle name="20% - 강조색2 45 2 3 3" xfId="5951" xr:uid="{00000000-0005-0000-0000-00004F100000}"/>
    <cellStyle name="20% - 강조색2 45 2 3 3 10" xfId="5952" xr:uid="{00000000-0005-0000-0000-000050100000}"/>
    <cellStyle name="20% - 강조색2 45 2 3 3 11" xfId="5953" xr:uid="{00000000-0005-0000-0000-000051100000}"/>
    <cellStyle name="20% - 강조색2 45 2 3 3 12" xfId="5954" xr:uid="{00000000-0005-0000-0000-000052100000}"/>
    <cellStyle name="20% - 강조색2 45 2 3 3 2" xfId="5955" xr:uid="{00000000-0005-0000-0000-000053100000}"/>
    <cellStyle name="20% - 강조색2 45 2 3 3 2 2" xfId="5956" xr:uid="{00000000-0005-0000-0000-000054100000}"/>
    <cellStyle name="20% - 강조색2 45 2 3 3 2 3" xfId="5957" xr:uid="{00000000-0005-0000-0000-000055100000}"/>
    <cellStyle name="20% - 강조색2 45 2 3 3 2 4" xfId="5958" xr:uid="{00000000-0005-0000-0000-000056100000}"/>
    <cellStyle name="20% - 강조색2 45 2 3 3 3" xfId="5959" xr:uid="{00000000-0005-0000-0000-000057100000}"/>
    <cellStyle name="20% - 강조색2 45 2 3 3 3 2" xfId="5960" xr:uid="{00000000-0005-0000-0000-000058100000}"/>
    <cellStyle name="20% - 강조색2 45 2 3 3 3 3" xfId="5961" xr:uid="{00000000-0005-0000-0000-000059100000}"/>
    <cellStyle name="20% - 강조색2 45 2 3 3 3 4" xfId="5962" xr:uid="{00000000-0005-0000-0000-00005A100000}"/>
    <cellStyle name="20% - 강조색2 45 2 3 3 4" xfId="5963" xr:uid="{00000000-0005-0000-0000-00005B100000}"/>
    <cellStyle name="20% - 강조색2 45 2 3 3 4 2" xfId="5964" xr:uid="{00000000-0005-0000-0000-00005C100000}"/>
    <cellStyle name="20% - 강조색2 45 2 3 3 4 3" xfId="5965" xr:uid="{00000000-0005-0000-0000-00005D100000}"/>
    <cellStyle name="20% - 강조색2 45 2 3 3 4 4" xfId="5966" xr:uid="{00000000-0005-0000-0000-00005E100000}"/>
    <cellStyle name="20% - 강조색2 45 2 3 3 5" xfId="5967" xr:uid="{00000000-0005-0000-0000-00005F100000}"/>
    <cellStyle name="20% - 강조색2 45 2 3 3 5 2" xfId="5968" xr:uid="{00000000-0005-0000-0000-000060100000}"/>
    <cellStyle name="20% - 강조색2 45 2 3 3 5 3" xfId="5969" xr:uid="{00000000-0005-0000-0000-000061100000}"/>
    <cellStyle name="20% - 강조색2 45 2 3 3 5 4" xfId="5970" xr:uid="{00000000-0005-0000-0000-000062100000}"/>
    <cellStyle name="20% - 강조색2 45 2 3 3 6" xfId="5971" xr:uid="{00000000-0005-0000-0000-000063100000}"/>
    <cellStyle name="20% - 강조색2 45 2 3 3 6 2" xfId="5972" xr:uid="{00000000-0005-0000-0000-000064100000}"/>
    <cellStyle name="20% - 강조색2 45 2 3 3 6 3" xfId="5973" xr:uid="{00000000-0005-0000-0000-000065100000}"/>
    <cellStyle name="20% - 강조색2 45 2 3 3 6 4" xfId="5974" xr:uid="{00000000-0005-0000-0000-000066100000}"/>
    <cellStyle name="20% - 강조색2 45 2 3 3 7" xfId="5975" xr:uid="{00000000-0005-0000-0000-000067100000}"/>
    <cellStyle name="20% - 강조색2 45 2 3 3 7 2" xfId="5976" xr:uid="{00000000-0005-0000-0000-000068100000}"/>
    <cellStyle name="20% - 강조색2 45 2 3 3 7 3" xfId="5977" xr:uid="{00000000-0005-0000-0000-000069100000}"/>
    <cellStyle name="20% - 강조색2 45 2 3 3 7 4" xfId="5978" xr:uid="{00000000-0005-0000-0000-00006A100000}"/>
    <cellStyle name="20% - 강조색2 45 2 3 3 8" xfId="5979" xr:uid="{00000000-0005-0000-0000-00006B100000}"/>
    <cellStyle name="20% - 강조색2 45 2 3 3 8 2" xfId="5980" xr:uid="{00000000-0005-0000-0000-00006C100000}"/>
    <cellStyle name="20% - 강조색2 45 2 3 3 8 3" xfId="5981" xr:uid="{00000000-0005-0000-0000-00006D100000}"/>
    <cellStyle name="20% - 강조색2 45 2 3 3 8 4" xfId="5982" xr:uid="{00000000-0005-0000-0000-00006E100000}"/>
    <cellStyle name="20% - 강조색2 45 2 3 3 9" xfId="5983" xr:uid="{00000000-0005-0000-0000-00006F100000}"/>
    <cellStyle name="20% - 강조색2 45 2 3 3 9 2" xfId="5984" xr:uid="{00000000-0005-0000-0000-000070100000}"/>
    <cellStyle name="20% - 강조색2 45 2 3 3 9 3" xfId="5985" xr:uid="{00000000-0005-0000-0000-000071100000}"/>
    <cellStyle name="20% - 강조색2 45 2 3 3 9 4" xfId="5986" xr:uid="{00000000-0005-0000-0000-000072100000}"/>
    <cellStyle name="20% - 강조색2 45 2 3 4" xfId="5987" xr:uid="{00000000-0005-0000-0000-000073100000}"/>
    <cellStyle name="20% - 강조색2 45 2 3 4 10" xfId="5988" xr:uid="{00000000-0005-0000-0000-000074100000}"/>
    <cellStyle name="20% - 강조색2 45 2 3 4 11" xfId="5989" xr:uid="{00000000-0005-0000-0000-000075100000}"/>
    <cellStyle name="20% - 강조색2 45 2 3 4 12" xfId="5990" xr:uid="{00000000-0005-0000-0000-000076100000}"/>
    <cellStyle name="20% - 강조색2 45 2 3 4 2" xfId="5991" xr:uid="{00000000-0005-0000-0000-000077100000}"/>
    <cellStyle name="20% - 강조색2 45 2 3 4 2 2" xfId="5992" xr:uid="{00000000-0005-0000-0000-000078100000}"/>
    <cellStyle name="20% - 강조색2 45 2 3 4 2 3" xfId="5993" xr:uid="{00000000-0005-0000-0000-000079100000}"/>
    <cellStyle name="20% - 강조색2 45 2 3 4 2 4" xfId="5994" xr:uid="{00000000-0005-0000-0000-00007A100000}"/>
    <cellStyle name="20% - 강조색2 45 2 3 4 3" xfId="5995" xr:uid="{00000000-0005-0000-0000-00007B100000}"/>
    <cellStyle name="20% - 강조색2 45 2 3 4 3 2" xfId="5996" xr:uid="{00000000-0005-0000-0000-00007C100000}"/>
    <cellStyle name="20% - 강조색2 45 2 3 4 3 3" xfId="5997" xr:uid="{00000000-0005-0000-0000-00007D100000}"/>
    <cellStyle name="20% - 강조색2 45 2 3 4 3 4" xfId="5998" xr:uid="{00000000-0005-0000-0000-00007E100000}"/>
    <cellStyle name="20% - 강조색2 45 2 3 4 4" xfId="5999" xr:uid="{00000000-0005-0000-0000-00007F100000}"/>
    <cellStyle name="20% - 강조색2 45 2 3 4 4 2" xfId="6000" xr:uid="{00000000-0005-0000-0000-000080100000}"/>
    <cellStyle name="20% - 강조색2 45 2 3 4 4 3" xfId="6001" xr:uid="{00000000-0005-0000-0000-000081100000}"/>
    <cellStyle name="20% - 강조색2 45 2 3 4 4 4" xfId="6002" xr:uid="{00000000-0005-0000-0000-000082100000}"/>
    <cellStyle name="20% - 강조색2 45 2 3 4 5" xfId="6003" xr:uid="{00000000-0005-0000-0000-000083100000}"/>
    <cellStyle name="20% - 강조색2 45 2 3 4 5 2" xfId="6004" xr:uid="{00000000-0005-0000-0000-000084100000}"/>
    <cellStyle name="20% - 강조색2 45 2 3 4 5 3" xfId="6005" xr:uid="{00000000-0005-0000-0000-000085100000}"/>
    <cellStyle name="20% - 강조색2 45 2 3 4 5 4" xfId="6006" xr:uid="{00000000-0005-0000-0000-000086100000}"/>
    <cellStyle name="20% - 강조색2 45 2 3 4 6" xfId="6007" xr:uid="{00000000-0005-0000-0000-000087100000}"/>
    <cellStyle name="20% - 강조색2 45 2 3 4 6 2" xfId="6008" xr:uid="{00000000-0005-0000-0000-000088100000}"/>
    <cellStyle name="20% - 강조색2 45 2 3 4 6 3" xfId="6009" xr:uid="{00000000-0005-0000-0000-000089100000}"/>
    <cellStyle name="20% - 강조색2 45 2 3 4 6 4" xfId="6010" xr:uid="{00000000-0005-0000-0000-00008A100000}"/>
    <cellStyle name="20% - 강조색2 45 2 3 4 7" xfId="6011" xr:uid="{00000000-0005-0000-0000-00008B100000}"/>
    <cellStyle name="20% - 강조색2 45 2 3 4 7 2" xfId="6012" xr:uid="{00000000-0005-0000-0000-00008C100000}"/>
    <cellStyle name="20% - 강조색2 45 2 3 4 7 3" xfId="6013" xr:uid="{00000000-0005-0000-0000-00008D100000}"/>
    <cellStyle name="20% - 강조색2 45 2 3 4 7 4" xfId="6014" xr:uid="{00000000-0005-0000-0000-00008E100000}"/>
    <cellStyle name="20% - 강조색2 45 2 3 4 8" xfId="6015" xr:uid="{00000000-0005-0000-0000-00008F100000}"/>
    <cellStyle name="20% - 강조색2 45 2 3 4 8 2" xfId="6016" xr:uid="{00000000-0005-0000-0000-000090100000}"/>
    <cellStyle name="20% - 강조색2 45 2 3 4 8 3" xfId="6017" xr:uid="{00000000-0005-0000-0000-000091100000}"/>
    <cellStyle name="20% - 강조색2 45 2 3 4 8 4" xfId="6018" xr:uid="{00000000-0005-0000-0000-000092100000}"/>
    <cellStyle name="20% - 강조색2 45 2 3 4 9" xfId="6019" xr:uid="{00000000-0005-0000-0000-000093100000}"/>
    <cellStyle name="20% - 강조색2 45 2 3 4 9 2" xfId="6020" xr:uid="{00000000-0005-0000-0000-000094100000}"/>
    <cellStyle name="20% - 강조색2 45 2 3 4 9 3" xfId="6021" xr:uid="{00000000-0005-0000-0000-000095100000}"/>
    <cellStyle name="20% - 강조색2 45 2 3 4 9 4" xfId="6022" xr:uid="{00000000-0005-0000-0000-000096100000}"/>
    <cellStyle name="20% - 강조색2 45 2 3 5" xfId="6023" xr:uid="{00000000-0005-0000-0000-000097100000}"/>
    <cellStyle name="20% - 강조색2 45 2 3 5 2" xfId="6024" xr:uid="{00000000-0005-0000-0000-000098100000}"/>
    <cellStyle name="20% - 강조색2 45 2 3 5 3" xfId="6025" xr:uid="{00000000-0005-0000-0000-000099100000}"/>
    <cellStyle name="20% - 강조색2 45 2 3 5 4" xfId="6026" xr:uid="{00000000-0005-0000-0000-00009A100000}"/>
    <cellStyle name="20% - 강조색2 45 2 3 6" xfId="6027" xr:uid="{00000000-0005-0000-0000-00009B100000}"/>
    <cellStyle name="20% - 강조색2 45 2 3 6 2" xfId="6028" xr:uid="{00000000-0005-0000-0000-00009C100000}"/>
    <cellStyle name="20% - 강조색2 45 2 3 6 3" xfId="6029" xr:uid="{00000000-0005-0000-0000-00009D100000}"/>
    <cellStyle name="20% - 강조색2 45 2 3 6 4" xfId="6030" xr:uid="{00000000-0005-0000-0000-00009E100000}"/>
    <cellStyle name="20% - 강조색2 45 2 3 7" xfId="6031" xr:uid="{00000000-0005-0000-0000-00009F100000}"/>
    <cellStyle name="20% - 강조색2 45 2 3 7 2" xfId="6032" xr:uid="{00000000-0005-0000-0000-0000A0100000}"/>
    <cellStyle name="20% - 강조색2 45 2 3 7 3" xfId="6033" xr:uid="{00000000-0005-0000-0000-0000A1100000}"/>
    <cellStyle name="20% - 강조색2 45 2 3 7 4" xfId="6034" xr:uid="{00000000-0005-0000-0000-0000A2100000}"/>
    <cellStyle name="20% - 강조색2 45 2 3 8" xfId="6035" xr:uid="{00000000-0005-0000-0000-0000A3100000}"/>
    <cellStyle name="20% - 강조색2 45 2 3 8 2" xfId="6036" xr:uid="{00000000-0005-0000-0000-0000A4100000}"/>
    <cellStyle name="20% - 강조색2 45 2 3 8 3" xfId="6037" xr:uid="{00000000-0005-0000-0000-0000A5100000}"/>
    <cellStyle name="20% - 강조색2 45 2 3 8 4" xfId="6038" xr:uid="{00000000-0005-0000-0000-0000A6100000}"/>
    <cellStyle name="20% - 강조색2 45 2 3 9" xfId="6039" xr:uid="{00000000-0005-0000-0000-0000A7100000}"/>
    <cellStyle name="20% - 강조색2 45 2 3 9 2" xfId="6040" xr:uid="{00000000-0005-0000-0000-0000A8100000}"/>
    <cellStyle name="20% - 강조색2 45 2 3 9 3" xfId="6041" xr:uid="{00000000-0005-0000-0000-0000A9100000}"/>
    <cellStyle name="20% - 강조색2 45 2 3 9 4" xfId="6042" xr:uid="{00000000-0005-0000-0000-0000AA100000}"/>
    <cellStyle name="20% - 강조색2 45 2 4" xfId="6043" xr:uid="{00000000-0005-0000-0000-0000AB100000}"/>
    <cellStyle name="20% - 강조색2 45 2 4 10" xfId="6044" xr:uid="{00000000-0005-0000-0000-0000AC100000}"/>
    <cellStyle name="20% - 강조색2 45 2 4 11" xfId="6045" xr:uid="{00000000-0005-0000-0000-0000AD100000}"/>
    <cellStyle name="20% - 강조색2 45 2 4 12" xfId="6046" xr:uid="{00000000-0005-0000-0000-0000AE100000}"/>
    <cellStyle name="20% - 강조색2 45 2 4 2" xfId="6047" xr:uid="{00000000-0005-0000-0000-0000AF100000}"/>
    <cellStyle name="20% - 강조색2 45 2 4 2 2" xfId="6048" xr:uid="{00000000-0005-0000-0000-0000B0100000}"/>
    <cellStyle name="20% - 강조색2 45 2 4 2 3" xfId="6049" xr:uid="{00000000-0005-0000-0000-0000B1100000}"/>
    <cellStyle name="20% - 강조색2 45 2 4 2 4" xfId="6050" xr:uid="{00000000-0005-0000-0000-0000B2100000}"/>
    <cellStyle name="20% - 강조색2 45 2 4 3" xfId="6051" xr:uid="{00000000-0005-0000-0000-0000B3100000}"/>
    <cellStyle name="20% - 강조색2 45 2 4 3 2" xfId="6052" xr:uid="{00000000-0005-0000-0000-0000B4100000}"/>
    <cellStyle name="20% - 강조색2 45 2 4 3 3" xfId="6053" xr:uid="{00000000-0005-0000-0000-0000B5100000}"/>
    <cellStyle name="20% - 강조색2 45 2 4 3 4" xfId="6054" xr:uid="{00000000-0005-0000-0000-0000B6100000}"/>
    <cellStyle name="20% - 강조색2 45 2 4 4" xfId="6055" xr:uid="{00000000-0005-0000-0000-0000B7100000}"/>
    <cellStyle name="20% - 강조색2 45 2 4 4 2" xfId="6056" xr:uid="{00000000-0005-0000-0000-0000B8100000}"/>
    <cellStyle name="20% - 강조색2 45 2 4 4 3" xfId="6057" xr:uid="{00000000-0005-0000-0000-0000B9100000}"/>
    <cellStyle name="20% - 강조색2 45 2 4 4 4" xfId="6058" xr:uid="{00000000-0005-0000-0000-0000BA100000}"/>
    <cellStyle name="20% - 강조색2 45 2 4 5" xfId="6059" xr:uid="{00000000-0005-0000-0000-0000BB100000}"/>
    <cellStyle name="20% - 강조색2 45 2 4 5 2" xfId="6060" xr:uid="{00000000-0005-0000-0000-0000BC100000}"/>
    <cellStyle name="20% - 강조색2 45 2 4 5 3" xfId="6061" xr:uid="{00000000-0005-0000-0000-0000BD100000}"/>
    <cellStyle name="20% - 강조색2 45 2 4 5 4" xfId="6062" xr:uid="{00000000-0005-0000-0000-0000BE100000}"/>
    <cellStyle name="20% - 강조색2 45 2 4 6" xfId="6063" xr:uid="{00000000-0005-0000-0000-0000BF100000}"/>
    <cellStyle name="20% - 강조색2 45 2 4 6 2" xfId="6064" xr:uid="{00000000-0005-0000-0000-0000C0100000}"/>
    <cellStyle name="20% - 강조색2 45 2 4 6 3" xfId="6065" xr:uid="{00000000-0005-0000-0000-0000C1100000}"/>
    <cellStyle name="20% - 강조색2 45 2 4 6 4" xfId="6066" xr:uid="{00000000-0005-0000-0000-0000C2100000}"/>
    <cellStyle name="20% - 강조색2 45 2 4 7" xfId="6067" xr:uid="{00000000-0005-0000-0000-0000C3100000}"/>
    <cellStyle name="20% - 강조색2 45 2 4 7 2" xfId="6068" xr:uid="{00000000-0005-0000-0000-0000C4100000}"/>
    <cellStyle name="20% - 강조색2 45 2 4 7 3" xfId="6069" xr:uid="{00000000-0005-0000-0000-0000C5100000}"/>
    <cellStyle name="20% - 강조색2 45 2 4 7 4" xfId="6070" xr:uid="{00000000-0005-0000-0000-0000C6100000}"/>
    <cellStyle name="20% - 강조색2 45 2 4 8" xfId="6071" xr:uid="{00000000-0005-0000-0000-0000C7100000}"/>
    <cellStyle name="20% - 강조색2 45 2 4 8 2" xfId="6072" xr:uid="{00000000-0005-0000-0000-0000C8100000}"/>
    <cellStyle name="20% - 강조색2 45 2 4 8 3" xfId="6073" xr:uid="{00000000-0005-0000-0000-0000C9100000}"/>
    <cellStyle name="20% - 강조색2 45 2 4 8 4" xfId="6074" xr:uid="{00000000-0005-0000-0000-0000CA100000}"/>
    <cellStyle name="20% - 강조색2 45 2 4 9" xfId="6075" xr:uid="{00000000-0005-0000-0000-0000CB100000}"/>
    <cellStyle name="20% - 강조색2 45 2 4 9 2" xfId="6076" xr:uid="{00000000-0005-0000-0000-0000CC100000}"/>
    <cellStyle name="20% - 강조색2 45 2 4 9 3" xfId="6077" xr:uid="{00000000-0005-0000-0000-0000CD100000}"/>
    <cellStyle name="20% - 강조색2 45 2 4 9 4" xfId="6078" xr:uid="{00000000-0005-0000-0000-0000CE100000}"/>
    <cellStyle name="20% - 강조색2 45 2 5" xfId="6079" xr:uid="{00000000-0005-0000-0000-0000CF100000}"/>
    <cellStyle name="20% - 강조색2 45 2 5 10" xfId="6080" xr:uid="{00000000-0005-0000-0000-0000D0100000}"/>
    <cellStyle name="20% - 강조색2 45 2 5 11" xfId="6081" xr:uid="{00000000-0005-0000-0000-0000D1100000}"/>
    <cellStyle name="20% - 강조색2 45 2 5 12" xfId="6082" xr:uid="{00000000-0005-0000-0000-0000D2100000}"/>
    <cellStyle name="20% - 강조색2 45 2 5 2" xfId="6083" xr:uid="{00000000-0005-0000-0000-0000D3100000}"/>
    <cellStyle name="20% - 강조색2 45 2 5 2 2" xfId="6084" xr:uid="{00000000-0005-0000-0000-0000D4100000}"/>
    <cellStyle name="20% - 강조색2 45 2 5 2 3" xfId="6085" xr:uid="{00000000-0005-0000-0000-0000D5100000}"/>
    <cellStyle name="20% - 강조색2 45 2 5 2 4" xfId="6086" xr:uid="{00000000-0005-0000-0000-0000D6100000}"/>
    <cellStyle name="20% - 강조색2 45 2 5 3" xfId="6087" xr:uid="{00000000-0005-0000-0000-0000D7100000}"/>
    <cellStyle name="20% - 강조색2 45 2 5 3 2" xfId="6088" xr:uid="{00000000-0005-0000-0000-0000D8100000}"/>
    <cellStyle name="20% - 강조색2 45 2 5 3 3" xfId="6089" xr:uid="{00000000-0005-0000-0000-0000D9100000}"/>
    <cellStyle name="20% - 강조색2 45 2 5 3 4" xfId="6090" xr:uid="{00000000-0005-0000-0000-0000DA100000}"/>
    <cellStyle name="20% - 강조색2 45 2 5 4" xfId="6091" xr:uid="{00000000-0005-0000-0000-0000DB100000}"/>
    <cellStyle name="20% - 강조색2 45 2 5 4 2" xfId="6092" xr:uid="{00000000-0005-0000-0000-0000DC100000}"/>
    <cellStyle name="20% - 강조색2 45 2 5 4 3" xfId="6093" xr:uid="{00000000-0005-0000-0000-0000DD100000}"/>
    <cellStyle name="20% - 강조색2 45 2 5 4 4" xfId="6094" xr:uid="{00000000-0005-0000-0000-0000DE100000}"/>
    <cellStyle name="20% - 강조색2 45 2 5 5" xfId="6095" xr:uid="{00000000-0005-0000-0000-0000DF100000}"/>
    <cellStyle name="20% - 강조색2 45 2 5 5 2" xfId="6096" xr:uid="{00000000-0005-0000-0000-0000E0100000}"/>
    <cellStyle name="20% - 강조색2 45 2 5 5 3" xfId="6097" xr:uid="{00000000-0005-0000-0000-0000E1100000}"/>
    <cellStyle name="20% - 강조색2 45 2 5 5 4" xfId="6098" xr:uid="{00000000-0005-0000-0000-0000E2100000}"/>
    <cellStyle name="20% - 강조색2 45 2 5 6" xfId="6099" xr:uid="{00000000-0005-0000-0000-0000E3100000}"/>
    <cellStyle name="20% - 강조색2 45 2 5 6 2" xfId="6100" xr:uid="{00000000-0005-0000-0000-0000E4100000}"/>
    <cellStyle name="20% - 강조색2 45 2 5 6 3" xfId="6101" xr:uid="{00000000-0005-0000-0000-0000E5100000}"/>
    <cellStyle name="20% - 강조색2 45 2 5 6 4" xfId="6102" xr:uid="{00000000-0005-0000-0000-0000E6100000}"/>
    <cellStyle name="20% - 강조색2 45 2 5 7" xfId="6103" xr:uid="{00000000-0005-0000-0000-0000E7100000}"/>
    <cellStyle name="20% - 강조색2 45 2 5 7 2" xfId="6104" xr:uid="{00000000-0005-0000-0000-0000E8100000}"/>
    <cellStyle name="20% - 강조색2 45 2 5 7 3" xfId="6105" xr:uid="{00000000-0005-0000-0000-0000E9100000}"/>
    <cellStyle name="20% - 강조색2 45 2 5 7 4" xfId="6106" xr:uid="{00000000-0005-0000-0000-0000EA100000}"/>
    <cellStyle name="20% - 강조색2 45 2 5 8" xfId="6107" xr:uid="{00000000-0005-0000-0000-0000EB100000}"/>
    <cellStyle name="20% - 강조색2 45 2 5 8 2" xfId="6108" xr:uid="{00000000-0005-0000-0000-0000EC100000}"/>
    <cellStyle name="20% - 강조색2 45 2 5 8 3" xfId="6109" xr:uid="{00000000-0005-0000-0000-0000ED100000}"/>
    <cellStyle name="20% - 강조색2 45 2 5 8 4" xfId="6110" xr:uid="{00000000-0005-0000-0000-0000EE100000}"/>
    <cellStyle name="20% - 강조색2 45 2 5 9" xfId="6111" xr:uid="{00000000-0005-0000-0000-0000EF100000}"/>
    <cellStyle name="20% - 강조색2 45 2 5 9 2" xfId="6112" xr:uid="{00000000-0005-0000-0000-0000F0100000}"/>
    <cellStyle name="20% - 강조색2 45 2 5 9 3" xfId="6113" xr:uid="{00000000-0005-0000-0000-0000F1100000}"/>
    <cellStyle name="20% - 강조색2 45 2 5 9 4" xfId="6114" xr:uid="{00000000-0005-0000-0000-0000F2100000}"/>
    <cellStyle name="20% - 강조색2 45 2 6" xfId="6115" xr:uid="{00000000-0005-0000-0000-0000F3100000}"/>
    <cellStyle name="20% - 강조색2 45 2 6 10" xfId="6116" xr:uid="{00000000-0005-0000-0000-0000F4100000}"/>
    <cellStyle name="20% - 강조색2 45 2 6 11" xfId="6117" xr:uid="{00000000-0005-0000-0000-0000F5100000}"/>
    <cellStyle name="20% - 강조색2 45 2 6 12" xfId="6118" xr:uid="{00000000-0005-0000-0000-0000F6100000}"/>
    <cellStyle name="20% - 강조색2 45 2 6 2" xfId="6119" xr:uid="{00000000-0005-0000-0000-0000F7100000}"/>
    <cellStyle name="20% - 강조색2 45 2 6 2 2" xfId="6120" xr:uid="{00000000-0005-0000-0000-0000F8100000}"/>
    <cellStyle name="20% - 강조색2 45 2 6 2 3" xfId="6121" xr:uid="{00000000-0005-0000-0000-0000F9100000}"/>
    <cellStyle name="20% - 강조색2 45 2 6 2 4" xfId="6122" xr:uid="{00000000-0005-0000-0000-0000FA100000}"/>
    <cellStyle name="20% - 강조색2 45 2 6 3" xfId="6123" xr:uid="{00000000-0005-0000-0000-0000FB100000}"/>
    <cellStyle name="20% - 강조색2 45 2 6 3 2" xfId="6124" xr:uid="{00000000-0005-0000-0000-0000FC100000}"/>
    <cellStyle name="20% - 강조색2 45 2 6 3 3" xfId="6125" xr:uid="{00000000-0005-0000-0000-0000FD100000}"/>
    <cellStyle name="20% - 강조색2 45 2 6 3 4" xfId="6126" xr:uid="{00000000-0005-0000-0000-0000FE100000}"/>
    <cellStyle name="20% - 강조색2 45 2 6 4" xfId="6127" xr:uid="{00000000-0005-0000-0000-0000FF100000}"/>
    <cellStyle name="20% - 강조색2 45 2 6 4 2" xfId="6128" xr:uid="{00000000-0005-0000-0000-000000110000}"/>
    <cellStyle name="20% - 강조색2 45 2 6 4 3" xfId="6129" xr:uid="{00000000-0005-0000-0000-000001110000}"/>
    <cellStyle name="20% - 강조색2 45 2 6 4 4" xfId="6130" xr:uid="{00000000-0005-0000-0000-000002110000}"/>
    <cellStyle name="20% - 강조색2 45 2 6 5" xfId="6131" xr:uid="{00000000-0005-0000-0000-000003110000}"/>
    <cellStyle name="20% - 강조색2 45 2 6 5 2" xfId="6132" xr:uid="{00000000-0005-0000-0000-000004110000}"/>
    <cellStyle name="20% - 강조색2 45 2 6 5 3" xfId="6133" xr:uid="{00000000-0005-0000-0000-000005110000}"/>
    <cellStyle name="20% - 강조색2 45 2 6 5 4" xfId="6134" xr:uid="{00000000-0005-0000-0000-000006110000}"/>
    <cellStyle name="20% - 강조색2 45 2 6 6" xfId="6135" xr:uid="{00000000-0005-0000-0000-000007110000}"/>
    <cellStyle name="20% - 강조색2 45 2 6 6 2" xfId="6136" xr:uid="{00000000-0005-0000-0000-000008110000}"/>
    <cellStyle name="20% - 강조색2 45 2 6 6 3" xfId="6137" xr:uid="{00000000-0005-0000-0000-000009110000}"/>
    <cellStyle name="20% - 강조색2 45 2 6 6 4" xfId="6138" xr:uid="{00000000-0005-0000-0000-00000A110000}"/>
    <cellStyle name="20% - 강조색2 45 2 6 7" xfId="6139" xr:uid="{00000000-0005-0000-0000-00000B110000}"/>
    <cellStyle name="20% - 강조색2 45 2 6 7 2" xfId="6140" xr:uid="{00000000-0005-0000-0000-00000C110000}"/>
    <cellStyle name="20% - 강조색2 45 2 6 7 3" xfId="6141" xr:uid="{00000000-0005-0000-0000-00000D110000}"/>
    <cellStyle name="20% - 강조색2 45 2 6 7 4" xfId="6142" xr:uid="{00000000-0005-0000-0000-00000E110000}"/>
    <cellStyle name="20% - 강조색2 45 2 6 8" xfId="6143" xr:uid="{00000000-0005-0000-0000-00000F110000}"/>
    <cellStyle name="20% - 강조색2 45 2 6 8 2" xfId="6144" xr:uid="{00000000-0005-0000-0000-000010110000}"/>
    <cellStyle name="20% - 강조색2 45 2 6 8 3" xfId="6145" xr:uid="{00000000-0005-0000-0000-000011110000}"/>
    <cellStyle name="20% - 강조색2 45 2 6 8 4" xfId="6146" xr:uid="{00000000-0005-0000-0000-000012110000}"/>
    <cellStyle name="20% - 강조색2 45 2 6 9" xfId="6147" xr:uid="{00000000-0005-0000-0000-000013110000}"/>
    <cellStyle name="20% - 강조색2 45 2 6 9 2" xfId="6148" xr:uid="{00000000-0005-0000-0000-000014110000}"/>
    <cellStyle name="20% - 강조색2 45 2 6 9 3" xfId="6149" xr:uid="{00000000-0005-0000-0000-000015110000}"/>
    <cellStyle name="20% - 강조색2 45 2 6 9 4" xfId="6150" xr:uid="{00000000-0005-0000-0000-000016110000}"/>
    <cellStyle name="20% - 강조색2 45 2 7" xfId="6151" xr:uid="{00000000-0005-0000-0000-000017110000}"/>
    <cellStyle name="20% - 강조색2 45 2 7 2" xfId="6152" xr:uid="{00000000-0005-0000-0000-000018110000}"/>
    <cellStyle name="20% - 강조색2 45 2 7 3" xfId="6153" xr:uid="{00000000-0005-0000-0000-000019110000}"/>
    <cellStyle name="20% - 강조색2 45 2 7 4" xfId="6154" xr:uid="{00000000-0005-0000-0000-00001A110000}"/>
    <cellStyle name="20% - 강조색2 45 2 8" xfId="6155" xr:uid="{00000000-0005-0000-0000-00001B110000}"/>
    <cellStyle name="20% - 강조색2 45 2 8 2" xfId="6156" xr:uid="{00000000-0005-0000-0000-00001C110000}"/>
    <cellStyle name="20% - 강조색2 45 2 8 3" xfId="6157" xr:uid="{00000000-0005-0000-0000-00001D110000}"/>
    <cellStyle name="20% - 강조색2 45 2 8 4" xfId="6158" xr:uid="{00000000-0005-0000-0000-00001E110000}"/>
    <cellStyle name="20% - 강조색2 45 2 9" xfId="6159" xr:uid="{00000000-0005-0000-0000-00001F110000}"/>
    <cellStyle name="20% - 강조색2 45 2 9 2" xfId="6160" xr:uid="{00000000-0005-0000-0000-000020110000}"/>
    <cellStyle name="20% - 강조색2 45 2 9 3" xfId="6161" xr:uid="{00000000-0005-0000-0000-000021110000}"/>
    <cellStyle name="20% - 강조색2 45 2 9 4" xfId="6162" xr:uid="{00000000-0005-0000-0000-000022110000}"/>
    <cellStyle name="20% - 강조색2 45 3" xfId="6163" xr:uid="{00000000-0005-0000-0000-000023110000}"/>
    <cellStyle name="20% - 강조색2 45 3 10" xfId="6164" xr:uid="{00000000-0005-0000-0000-000024110000}"/>
    <cellStyle name="20% - 강조색2 45 3 10 2" xfId="6165" xr:uid="{00000000-0005-0000-0000-000025110000}"/>
    <cellStyle name="20% - 강조색2 45 3 10 3" xfId="6166" xr:uid="{00000000-0005-0000-0000-000026110000}"/>
    <cellStyle name="20% - 강조색2 45 3 10 4" xfId="6167" xr:uid="{00000000-0005-0000-0000-000027110000}"/>
    <cellStyle name="20% - 강조색2 45 3 11" xfId="6168" xr:uid="{00000000-0005-0000-0000-000028110000}"/>
    <cellStyle name="20% - 강조색2 45 3 11 2" xfId="6169" xr:uid="{00000000-0005-0000-0000-000029110000}"/>
    <cellStyle name="20% - 강조색2 45 3 11 3" xfId="6170" xr:uid="{00000000-0005-0000-0000-00002A110000}"/>
    <cellStyle name="20% - 강조색2 45 3 11 4" xfId="6171" xr:uid="{00000000-0005-0000-0000-00002B110000}"/>
    <cellStyle name="20% - 강조색2 45 3 12" xfId="6172" xr:uid="{00000000-0005-0000-0000-00002C110000}"/>
    <cellStyle name="20% - 강조색2 45 3 12 2" xfId="6173" xr:uid="{00000000-0005-0000-0000-00002D110000}"/>
    <cellStyle name="20% - 강조색2 45 3 12 3" xfId="6174" xr:uid="{00000000-0005-0000-0000-00002E110000}"/>
    <cellStyle name="20% - 강조색2 45 3 12 4" xfId="6175" xr:uid="{00000000-0005-0000-0000-00002F110000}"/>
    <cellStyle name="20% - 강조색2 45 3 13" xfId="6176" xr:uid="{00000000-0005-0000-0000-000030110000}"/>
    <cellStyle name="20% - 강조색2 45 3 14" xfId="6177" xr:uid="{00000000-0005-0000-0000-000031110000}"/>
    <cellStyle name="20% - 강조색2 45 3 15" xfId="6178" xr:uid="{00000000-0005-0000-0000-000032110000}"/>
    <cellStyle name="20% - 강조색2 45 3 16" xfId="6179" xr:uid="{00000000-0005-0000-0000-000033110000}"/>
    <cellStyle name="20% - 강조색2 45 3 17" xfId="6180" xr:uid="{00000000-0005-0000-0000-000034110000}"/>
    <cellStyle name="20% - 강조색2 45 3 18" xfId="6181" xr:uid="{00000000-0005-0000-0000-000035110000}"/>
    <cellStyle name="20% - 강조색2 45 3 19" xfId="6182" xr:uid="{00000000-0005-0000-0000-000036110000}"/>
    <cellStyle name="20% - 강조색2 45 3 2" xfId="6183" xr:uid="{00000000-0005-0000-0000-000037110000}"/>
    <cellStyle name="20% - 강조색2 45 3 2 10" xfId="6184" xr:uid="{00000000-0005-0000-0000-000038110000}"/>
    <cellStyle name="20% - 강조색2 45 3 2 11" xfId="6185" xr:uid="{00000000-0005-0000-0000-000039110000}"/>
    <cellStyle name="20% - 강조색2 45 3 2 12" xfId="6186" xr:uid="{00000000-0005-0000-0000-00003A110000}"/>
    <cellStyle name="20% - 강조색2 45 3 2 2" xfId="6187" xr:uid="{00000000-0005-0000-0000-00003B110000}"/>
    <cellStyle name="20% - 강조색2 45 3 2 2 2" xfId="6188" xr:uid="{00000000-0005-0000-0000-00003C110000}"/>
    <cellStyle name="20% - 강조색2 45 3 2 2 3" xfId="6189" xr:uid="{00000000-0005-0000-0000-00003D110000}"/>
    <cellStyle name="20% - 강조색2 45 3 2 2 4" xfId="6190" xr:uid="{00000000-0005-0000-0000-00003E110000}"/>
    <cellStyle name="20% - 강조색2 45 3 2 3" xfId="6191" xr:uid="{00000000-0005-0000-0000-00003F110000}"/>
    <cellStyle name="20% - 강조색2 45 3 2 3 2" xfId="6192" xr:uid="{00000000-0005-0000-0000-000040110000}"/>
    <cellStyle name="20% - 강조색2 45 3 2 3 3" xfId="6193" xr:uid="{00000000-0005-0000-0000-000041110000}"/>
    <cellStyle name="20% - 강조색2 45 3 2 3 4" xfId="6194" xr:uid="{00000000-0005-0000-0000-000042110000}"/>
    <cellStyle name="20% - 강조색2 45 3 2 4" xfId="6195" xr:uid="{00000000-0005-0000-0000-000043110000}"/>
    <cellStyle name="20% - 강조색2 45 3 2 4 2" xfId="6196" xr:uid="{00000000-0005-0000-0000-000044110000}"/>
    <cellStyle name="20% - 강조색2 45 3 2 4 3" xfId="6197" xr:uid="{00000000-0005-0000-0000-000045110000}"/>
    <cellStyle name="20% - 강조색2 45 3 2 4 4" xfId="6198" xr:uid="{00000000-0005-0000-0000-000046110000}"/>
    <cellStyle name="20% - 강조색2 45 3 2 5" xfId="6199" xr:uid="{00000000-0005-0000-0000-000047110000}"/>
    <cellStyle name="20% - 강조색2 45 3 2 5 2" xfId="6200" xr:uid="{00000000-0005-0000-0000-000048110000}"/>
    <cellStyle name="20% - 강조색2 45 3 2 5 3" xfId="6201" xr:uid="{00000000-0005-0000-0000-000049110000}"/>
    <cellStyle name="20% - 강조색2 45 3 2 5 4" xfId="6202" xr:uid="{00000000-0005-0000-0000-00004A110000}"/>
    <cellStyle name="20% - 강조색2 45 3 2 6" xfId="6203" xr:uid="{00000000-0005-0000-0000-00004B110000}"/>
    <cellStyle name="20% - 강조색2 45 3 2 6 2" xfId="6204" xr:uid="{00000000-0005-0000-0000-00004C110000}"/>
    <cellStyle name="20% - 강조색2 45 3 2 6 3" xfId="6205" xr:uid="{00000000-0005-0000-0000-00004D110000}"/>
    <cellStyle name="20% - 강조색2 45 3 2 6 4" xfId="6206" xr:uid="{00000000-0005-0000-0000-00004E110000}"/>
    <cellStyle name="20% - 강조색2 45 3 2 7" xfId="6207" xr:uid="{00000000-0005-0000-0000-00004F110000}"/>
    <cellStyle name="20% - 강조색2 45 3 2 7 2" xfId="6208" xr:uid="{00000000-0005-0000-0000-000050110000}"/>
    <cellStyle name="20% - 강조색2 45 3 2 7 3" xfId="6209" xr:uid="{00000000-0005-0000-0000-000051110000}"/>
    <cellStyle name="20% - 강조색2 45 3 2 7 4" xfId="6210" xr:uid="{00000000-0005-0000-0000-000052110000}"/>
    <cellStyle name="20% - 강조색2 45 3 2 8" xfId="6211" xr:uid="{00000000-0005-0000-0000-000053110000}"/>
    <cellStyle name="20% - 강조색2 45 3 2 8 2" xfId="6212" xr:uid="{00000000-0005-0000-0000-000054110000}"/>
    <cellStyle name="20% - 강조색2 45 3 2 8 3" xfId="6213" xr:uid="{00000000-0005-0000-0000-000055110000}"/>
    <cellStyle name="20% - 강조색2 45 3 2 8 4" xfId="6214" xr:uid="{00000000-0005-0000-0000-000056110000}"/>
    <cellStyle name="20% - 강조색2 45 3 2 9" xfId="6215" xr:uid="{00000000-0005-0000-0000-000057110000}"/>
    <cellStyle name="20% - 강조색2 45 3 2 9 2" xfId="6216" xr:uid="{00000000-0005-0000-0000-000058110000}"/>
    <cellStyle name="20% - 강조색2 45 3 2 9 3" xfId="6217" xr:uid="{00000000-0005-0000-0000-000059110000}"/>
    <cellStyle name="20% - 강조색2 45 3 2 9 4" xfId="6218" xr:uid="{00000000-0005-0000-0000-00005A110000}"/>
    <cellStyle name="20% - 강조색2 45 3 20" xfId="6219" xr:uid="{00000000-0005-0000-0000-00005B110000}"/>
    <cellStyle name="20% - 강조색2 45 3 21" xfId="6220" xr:uid="{00000000-0005-0000-0000-00005C110000}"/>
    <cellStyle name="20% - 강조색2 45 3 22" xfId="6221" xr:uid="{00000000-0005-0000-0000-00005D110000}"/>
    <cellStyle name="20% - 강조색2 45 3 23" xfId="6222" xr:uid="{00000000-0005-0000-0000-00005E110000}"/>
    <cellStyle name="20% - 강조색2 45 3 24" xfId="6223" xr:uid="{00000000-0005-0000-0000-00005F110000}"/>
    <cellStyle name="20% - 강조색2 45 3 25" xfId="6224" xr:uid="{00000000-0005-0000-0000-000060110000}"/>
    <cellStyle name="20% - 강조색2 45 3 3" xfId="6225" xr:uid="{00000000-0005-0000-0000-000061110000}"/>
    <cellStyle name="20% - 강조색2 45 3 3 10" xfId="6226" xr:uid="{00000000-0005-0000-0000-000062110000}"/>
    <cellStyle name="20% - 강조색2 45 3 3 11" xfId="6227" xr:uid="{00000000-0005-0000-0000-000063110000}"/>
    <cellStyle name="20% - 강조색2 45 3 3 12" xfId="6228" xr:uid="{00000000-0005-0000-0000-000064110000}"/>
    <cellStyle name="20% - 강조색2 45 3 3 2" xfId="6229" xr:uid="{00000000-0005-0000-0000-000065110000}"/>
    <cellStyle name="20% - 강조색2 45 3 3 2 2" xfId="6230" xr:uid="{00000000-0005-0000-0000-000066110000}"/>
    <cellStyle name="20% - 강조색2 45 3 3 2 3" xfId="6231" xr:uid="{00000000-0005-0000-0000-000067110000}"/>
    <cellStyle name="20% - 강조색2 45 3 3 2 4" xfId="6232" xr:uid="{00000000-0005-0000-0000-000068110000}"/>
    <cellStyle name="20% - 강조색2 45 3 3 3" xfId="6233" xr:uid="{00000000-0005-0000-0000-000069110000}"/>
    <cellStyle name="20% - 강조색2 45 3 3 3 2" xfId="6234" xr:uid="{00000000-0005-0000-0000-00006A110000}"/>
    <cellStyle name="20% - 강조색2 45 3 3 3 3" xfId="6235" xr:uid="{00000000-0005-0000-0000-00006B110000}"/>
    <cellStyle name="20% - 강조색2 45 3 3 3 4" xfId="6236" xr:uid="{00000000-0005-0000-0000-00006C110000}"/>
    <cellStyle name="20% - 강조색2 45 3 3 4" xfId="6237" xr:uid="{00000000-0005-0000-0000-00006D110000}"/>
    <cellStyle name="20% - 강조색2 45 3 3 4 2" xfId="6238" xr:uid="{00000000-0005-0000-0000-00006E110000}"/>
    <cellStyle name="20% - 강조색2 45 3 3 4 3" xfId="6239" xr:uid="{00000000-0005-0000-0000-00006F110000}"/>
    <cellStyle name="20% - 강조색2 45 3 3 4 4" xfId="6240" xr:uid="{00000000-0005-0000-0000-000070110000}"/>
    <cellStyle name="20% - 강조색2 45 3 3 5" xfId="6241" xr:uid="{00000000-0005-0000-0000-000071110000}"/>
    <cellStyle name="20% - 강조색2 45 3 3 5 2" xfId="6242" xr:uid="{00000000-0005-0000-0000-000072110000}"/>
    <cellStyle name="20% - 강조색2 45 3 3 5 3" xfId="6243" xr:uid="{00000000-0005-0000-0000-000073110000}"/>
    <cellStyle name="20% - 강조색2 45 3 3 5 4" xfId="6244" xr:uid="{00000000-0005-0000-0000-000074110000}"/>
    <cellStyle name="20% - 강조색2 45 3 3 6" xfId="6245" xr:uid="{00000000-0005-0000-0000-000075110000}"/>
    <cellStyle name="20% - 강조색2 45 3 3 6 2" xfId="6246" xr:uid="{00000000-0005-0000-0000-000076110000}"/>
    <cellStyle name="20% - 강조색2 45 3 3 6 3" xfId="6247" xr:uid="{00000000-0005-0000-0000-000077110000}"/>
    <cellStyle name="20% - 강조색2 45 3 3 6 4" xfId="6248" xr:uid="{00000000-0005-0000-0000-000078110000}"/>
    <cellStyle name="20% - 강조색2 45 3 3 7" xfId="6249" xr:uid="{00000000-0005-0000-0000-000079110000}"/>
    <cellStyle name="20% - 강조색2 45 3 3 7 2" xfId="6250" xr:uid="{00000000-0005-0000-0000-00007A110000}"/>
    <cellStyle name="20% - 강조색2 45 3 3 7 3" xfId="6251" xr:uid="{00000000-0005-0000-0000-00007B110000}"/>
    <cellStyle name="20% - 강조색2 45 3 3 7 4" xfId="6252" xr:uid="{00000000-0005-0000-0000-00007C110000}"/>
    <cellStyle name="20% - 강조색2 45 3 3 8" xfId="6253" xr:uid="{00000000-0005-0000-0000-00007D110000}"/>
    <cellStyle name="20% - 강조색2 45 3 3 8 2" xfId="6254" xr:uid="{00000000-0005-0000-0000-00007E110000}"/>
    <cellStyle name="20% - 강조색2 45 3 3 8 3" xfId="6255" xr:uid="{00000000-0005-0000-0000-00007F110000}"/>
    <cellStyle name="20% - 강조색2 45 3 3 8 4" xfId="6256" xr:uid="{00000000-0005-0000-0000-000080110000}"/>
    <cellStyle name="20% - 강조색2 45 3 3 9" xfId="6257" xr:uid="{00000000-0005-0000-0000-000081110000}"/>
    <cellStyle name="20% - 강조색2 45 3 3 9 2" xfId="6258" xr:uid="{00000000-0005-0000-0000-000082110000}"/>
    <cellStyle name="20% - 강조색2 45 3 3 9 3" xfId="6259" xr:uid="{00000000-0005-0000-0000-000083110000}"/>
    <cellStyle name="20% - 강조색2 45 3 3 9 4" xfId="6260" xr:uid="{00000000-0005-0000-0000-000084110000}"/>
    <cellStyle name="20% - 강조색2 45 3 4" xfId="6261" xr:uid="{00000000-0005-0000-0000-000085110000}"/>
    <cellStyle name="20% - 강조색2 45 3 4 10" xfId="6262" xr:uid="{00000000-0005-0000-0000-000086110000}"/>
    <cellStyle name="20% - 강조색2 45 3 4 11" xfId="6263" xr:uid="{00000000-0005-0000-0000-000087110000}"/>
    <cellStyle name="20% - 강조색2 45 3 4 12" xfId="6264" xr:uid="{00000000-0005-0000-0000-000088110000}"/>
    <cellStyle name="20% - 강조색2 45 3 4 2" xfId="6265" xr:uid="{00000000-0005-0000-0000-000089110000}"/>
    <cellStyle name="20% - 강조색2 45 3 4 2 2" xfId="6266" xr:uid="{00000000-0005-0000-0000-00008A110000}"/>
    <cellStyle name="20% - 강조색2 45 3 4 2 3" xfId="6267" xr:uid="{00000000-0005-0000-0000-00008B110000}"/>
    <cellStyle name="20% - 강조색2 45 3 4 2 4" xfId="6268" xr:uid="{00000000-0005-0000-0000-00008C110000}"/>
    <cellStyle name="20% - 강조색2 45 3 4 3" xfId="6269" xr:uid="{00000000-0005-0000-0000-00008D110000}"/>
    <cellStyle name="20% - 강조색2 45 3 4 3 2" xfId="6270" xr:uid="{00000000-0005-0000-0000-00008E110000}"/>
    <cellStyle name="20% - 강조색2 45 3 4 3 3" xfId="6271" xr:uid="{00000000-0005-0000-0000-00008F110000}"/>
    <cellStyle name="20% - 강조색2 45 3 4 3 4" xfId="6272" xr:uid="{00000000-0005-0000-0000-000090110000}"/>
    <cellStyle name="20% - 강조색2 45 3 4 4" xfId="6273" xr:uid="{00000000-0005-0000-0000-000091110000}"/>
    <cellStyle name="20% - 강조색2 45 3 4 4 2" xfId="6274" xr:uid="{00000000-0005-0000-0000-000092110000}"/>
    <cellStyle name="20% - 강조색2 45 3 4 4 3" xfId="6275" xr:uid="{00000000-0005-0000-0000-000093110000}"/>
    <cellStyle name="20% - 강조색2 45 3 4 4 4" xfId="6276" xr:uid="{00000000-0005-0000-0000-000094110000}"/>
    <cellStyle name="20% - 강조색2 45 3 4 5" xfId="6277" xr:uid="{00000000-0005-0000-0000-000095110000}"/>
    <cellStyle name="20% - 강조색2 45 3 4 5 2" xfId="6278" xr:uid="{00000000-0005-0000-0000-000096110000}"/>
    <cellStyle name="20% - 강조색2 45 3 4 5 3" xfId="6279" xr:uid="{00000000-0005-0000-0000-000097110000}"/>
    <cellStyle name="20% - 강조색2 45 3 4 5 4" xfId="6280" xr:uid="{00000000-0005-0000-0000-000098110000}"/>
    <cellStyle name="20% - 강조색2 45 3 4 6" xfId="6281" xr:uid="{00000000-0005-0000-0000-000099110000}"/>
    <cellStyle name="20% - 강조색2 45 3 4 6 2" xfId="6282" xr:uid="{00000000-0005-0000-0000-00009A110000}"/>
    <cellStyle name="20% - 강조색2 45 3 4 6 3" xfId="6283" xr:uid="{00000000-0005-0000-0000-00009B110000}"/>
    <cellStyle name="20% - 강조색2 45 3 4 6 4" xfId="6284" xr:uid="{00000000-0005-0000-0000-00009C110000}"/>
    <cellStyle name="20% - 강조색2 45 3 4 7" xfId="6285" xr:uid="{00000000-0005-0000-0000-00009D110000}"/>
    <cellStyle name="20% - 강조색2 45 3 4 7 2" xfId="6286" xr:uid="{00000000-0005-0000-0000-00009E110000}"/>
    <cellStyle name="20% - 강조색2 45 3 4 7 3" xfId="6287" xr:uid="{00000000-0005-0000-0000-00009F110000}"/>
    <cellStyle name="20% - 강조색2 45 3 4 7 4" xfId="6288" xr:uid="{00000000-0005-0000-0000-0000A0110000}"/>
    <cellStyle name="20% - 강조색2 45 3 4 8" xfId="6289" xr:uid="{00000000-0005-0000-0000-0000A1110000}"/>
    <cellStyle name="20% - 강조색2 45 3 4 8 2" xfId="6290" xr:uid="{00000000-0005-0000-0000-0000A2110000}"/>
    <cellStyle name="20% - 강조색2 45 3 4 8 3" xfId="6291" xr:uid="{00000000-0005-0000-0000-0000A3110000}"/>
    <cellStyle name="20% - 강조색2 45 3 4 8 4" xfId="6292" xr:uid="{00000000-0005-0000-0000-0000A4110000}"/>
    <cellStyle name="20% - 강조색2 45 3 4 9" xfId="6293" xr:uid="{00000000-0005-0000-0000-0000A5110000}"/>
    <cellStyle name="20% - 강조색2 45 3 4 9 2" xfId="6294" xr:uid="{00000000-0005-0000-0000-0000A6110000}"/>
    <cellStyle name="20% - 강조색2 45 3 4 9 3" xfId="6295" xr:uid="{00000000-0005-0000-0000-0000A7110000}"/>
    <cellStyle name="20% - 강조색2 45 3 4 9 4" xfId="6296" xr:uid="{00000000-0005-0000-0000-0000A8110000}"/>
    <cellStyle name="20% - 강조색2 45 3 5" xfId="6297" xr:uid="{00000000-0005-0000-0000-0000A9110000}"/>
    <cellStyle name="20% - 강조색2 45 3 5 2" xfId="6298" xr:uid="{00000000-0005-0000-0000-0000AA110000}"/>
    <cellStyle name="20% - 강조색2 45 3 5 3" xfId="6299" xr:uid="{00000000-0005-0000-0000-0000AB110000}"/>
    <cellStyle name="20% - 강조색2 45 3 5 4" xfId="6300" xr:uid="{00000000-0005-0000-0000-0000AC110000}"/>
    <cellStyle name="20% - 강조색2 45 3 6" xfId="6301" xr:uid="{00000000-0005-0000-0000-0000AD110000}"/>
    <cellStyle name="20% - 강조색2 45 3 6 2" xfId="6302" xr:uid="{00000000-0005-0000-0000-0000AE110000}"/>
    <cellStyle name="20% - 강조색2 45 3 6 3" xfId="6303" xr:uid="{00000000-0005-0000-0000-0000AF110000}"/>
    <cellStyle name="20% - 강조색2 45 3 6 4" xfId="6304" xr:uid="{00000000-0005-0000-0000-0000B0110000}"/>
    <cellStyle name="20% - 강조색2 45 3 7" xfId="6305" xr:uid="{00000000-0005-0000-0000-0000B1110000}"/>
    <cellStyle name="20% - 강조색2 45 3 7 2" xfId="6306" xr:uid="{00000000-0005-0000-0000-0000B2110000}"/>
    <cellStyle name="20% - 강조색2 45 3 7 3" xfId="6307" xr:uid="{00000000-0005-0000-0000-0000B3110000}"/>
    <cellStyle name="20% - 강조색2 45 3 7 4" xfId="6308" xr:uid="{00000000-0005-0000-0000-0000B4110000}"/>
    <cellStyle name="20% - 강조색2 45 3 8" xfId="6309" xr:uid="{00000000-0005-0000-0000-0000B5110000}"/>
    <cellStyle name="20% - 강조색2 45 3 8 2" xfId="6310" xr:uid="{00000000-0005-0000-0000-0000B6110000}"/>
    <cellStyle name="20% - 강조색2 45 3 8 3" xfId="6311" xr:uid="{00000000-0005-0000-0000-0000B7110000}"/>
    <cellStyle name="20% - 강조색2 45 3 8 4" xfId="6312" xr:uid="{00000000-0005-0000-0000-0000B8110000}"/>
    <cellStyle name="20% - 강조색2 45 3 9" xfId="6313" xr:uid="{00000000-0005-0000-0000-0000B9110000}"/>
    <cellStyle name="20% - 강조색2 45 3 9 2" xfId="6314" xr:uid="{00000000-0005-0000-0000-0000BA110000}"/>
    <cellStyle name="20% - 강조색2 45 3 9 3" xfId="6315" xr:uid="{00000000-0005-0000-0000-0000BB110000}"/>
    <cellStyle name="20% - 강조색2 45 3 9 4" xfId="6316" xr:uid="{00000000-0005-0000-0000-0000BC110000}"/>
    <cellStyle name="20% - 강조색2 45 4" xfId="6317" xr:uid="{00000000-0005-0000-0000-0000BD110000}"/>
    <cellStyle name="20% - 강조색2 45 4 10" xfId="6318" xr:uid="{00000000-0005-0000-0000-0000BE110000}"/>
    <cellStyle name="20% - 강조색2 45 4 10 2" xfId="6319" xr:uid="{00000000-0005-0000-0000-0000BF110000}"/>
    <cellStyle name="20% - 강조색2 45 4 10 3" xfId="6320" xr:uid="{00000000-0005-0000-0000-0000C0110000}"/>
    <cellStyle name="20% - 강조색2 45 4 10 4" xfId="6321" xr:uid="{00000000-0005-0000-0000-0000C1110000}"/>
    <cellStyle name="20% - 강조색2 45 4 11" xfId="6322" xr:uid="{00000000-0005-0000-0000-0000C2110000}"/>
    <cellStyle name="20% - 강조색2 45 4 12" xfId="6323" xr:uid="{00000000-0005-0000-0000-0000C3110000}"/>
    <cellStyle name="20% - 강조색2 45 4 13" xfId="6324" xr:uid="{00000000-0005-0000-0000-0000C4110000}"/>
    <cellStyle name="20% - 강조색2 45 4 14" xfId="6325" xr:uid="{00000000-0005-0000-0000-0000C5110000}"/>
    <cellStyle name="20% - 강조색2 45 4 15" xfId="6326" xr:uid="{00000000-0005-0000-0000-0000C6110000}"/>
    <cellStyle name="20% - 강조색2 45 4 16" xfId="6327" xr:uid="{00000000-0005-0000-0000-0000C7110000}"/>
    <cellStyle name="20% - 강조색2 45 4 17" xfId="6328" xr:uid="{00000000-0005-0000-0000-0000C8110000}"/>
    <cellStyle name="20% - 강조색2 45 4 18" xfId="6329" xr:uid="{00000000-0005-0000-0000-0000C9110000}"/>
    <cellStyle name="20% - 강조색2 45 4 19" xfId="6330" xr:uid="{00000000-0005-0000-0000-0000CA110000}"/>
    <cellStyle name="20% - 강조색2 45 4 2" xfId="6331" xr:uid="{00000000-0005-0000-0000-0000CB110000}"/>
    <cellStyle name="20% - 강조색2 45 4 2 10" xfId="6332" xr:uid="{00000000-0005-0000-0000-0000CC110000}"/>
    <cellStyle name="20% - 강조색2 45 4 2 11" xfId="6333" xr:uid="{00000000-0005-0000-0000-0000CD110000}"/>
    <cellStyle name="20% - 강조색2 45 4 2 12" xfId="6334" xr:uid="{00000000-0005-0000-0000-0000CE110000}"/>
    <cellStyle name="20% - 강조색2 45 4 2 2" xfId="6335" xr:uid="{00000000-0005-0000-0000-0000CF110000}"/>
    <cellStyle name="20% - 강조색2 45 4 2 2 2" xfId="6336" xr:uid="{00000000-0005-0000-0000-0000D0110000}"/>
    <cellStyle name="20% - 강조색2 45 4 2 2 3" xfId="6337" xr:uid="{00000000-0005-0000-0000-0000D1110000}"/>
    <cellStyle name="20% - 강조색2 45 4 2 2 4" xfId="6338" xr:uid="{00000000-0005-0000-0000-0000D2110000}"/>
    <cellStyle name="20% - 강조색2 45 4 2 3" xfId="6339" xr:uid="{00000000-0005-0000-0000-0000D3110000}"/>
    <cellStyle name="20% - 강조색2 45 4 2 3 2" xfId="6340" xr:uid="{00000000-0005-0000-0000-0000D4110000}"/>
    <cellStyle name="20% - 강조색2 45 4 2 3 3" xfId="6341" xr:uid="{00000000-0005-0000-0000-0000D5110000}"/>
    <cellStyle name="20% - 강조색2 45 4 2 3 4" xfId="6342" xr:uid="{00000000-0005-0000-0000-0000D6110000}"/>
    <cellStyle name="20% - 강조색2 45 4 2 4" xfId="6343" xr:uid="{00000000-0005-0000-0000-0000D7110000}"/>
    <cellStyle name="20% - 강조색2 45 4 2 4 2" xfId="6344" xr:uid="{00000000-0005-0000-0000-0000D8110000}"/>
    <cellStyle name="20% - 강조색2 45 4 2 4 3" xfId="6345" xr:uid="{00000000-0005-0000-0000-0000D9110000}"/>
    <cellStyle name="20% - 강조색2 45 4 2 4 4" xfId="6346" xr:uid="{00000000-0005-0000-0000-0000DA110000}"/>
    <cellStyle name="20% - 강조색2 45 4 2 5" xfId="6347" xr:uid="{00000000-0005-0000-0000-0000DB110000}"/>
    <cellStyle name="20% - 강조색2 45 4 2 5 2" xfId="6348" xr:uid="{00000000-0005-0000-0000-0000DC110000}"/>
    <cellStyle name="20% - 강조색2 45 4 2 5 3" xfId="6349" xr:uid="{00000000-0005-0000-0000-0000DD110000}"/>
    <cellStyle name="20% - 강조색2 45 4 2 5 4" xfId="6350" xr:uid="{00000000-0005-0000-0000-0000DE110000}"/>
    <cellStyle name="20% - 강조색2 45 4 2 6" xfId="6351" xr:uid="{00000000-0005-0000-0000-0000DF110000}"/>
    <cellStyle name="20% - 강조색2 45 4 2 6 2" xfId="6352" xr:uid="{00000000-0005-0000-0000-0000E0110000}"/>
    <cellStyle name="20% - 강조색2 45 4 2 6 3" xfId="6353" xr:uid="{00000000-0005-0000-0000-0000E1110000}"/>
    <cellStyle name="20% - 강조색2 45 4 2 6 4" xfId="6354" xr:uid="{00000000-0005-0000-0000-0000E2110000}"/>
    <cellStyle name="20% - 강조색2 45 4 2 7" xfId="6355" xr:uid="{00000000-0005-0000-0000-0000E3110000}"/>
    <cellStyle name="20% - 강조색2 45 4 2 7 2" xfId="6356" xr:uid="{00000000-0005-0000-0000-0000E4110000}"/>
    <cellStyle name="20% - 강조색2 45 4 2 7 3" xfId="6357" xr:uid="{00000000-0005-0000-0000-0000E5110000}"/>
    <cellStyle name="20% - 강조색2 45 4 2 7 4" xfId="6358" xr:uid="{00000000-0005-0000-0000-0000E6110000}"/>
    <cellStyle name="20% - 강조색2 45 4 2 8" xfId="6359" xr:uid="{00000000-0005-0000-0000-0000E7110000}"/>
    <cellStyle name="20% - 강조색2 45 4 2 8 2" xfId="6360" xr:uid="{00000000-0005-0000-0000-0000E8110000}"/>
    <cellStyle name="20% - 강조색2 45 4 2 8 3" xfId="6361" xr:uid="{00000000-0005-0000-0000-0000E9110000}"/>
    <cellStyle name="20% - 강조색2 45 4 2 8 4" xfId="6362" xr:uid="{00000000-0005-0000-0000-0000EA110000}"/>
    <cellStyle name="20% - 강조색2 45 4 2 9" xfId="6363" xr:uid="{00000000-0005-0000-0000-0000EB110000}"/>
    <cellStyle name="20% - 강조색2 45 4 2 9 2" xfId="6364" xr:uid="{00000000-0005-0000-0000-0000EC110000}"/>
    <cellStyle name="20% - 강조색2 45 4 2 9 3" xfId="6365" xr:uid="{00000000-0005-0000-0000-0000ED110000}"/>
    <cellStyle name="20% - 강조색2 45 4 2 9 4" xfId="6366" xr:uid="{00000000-0005-0000-0000-0000EE110000}"/>
    <cellStyle name="20% - 강조색2 45 4 20" xfId="6367" xr:uid="{00000000-0005-0000-0000-0000EF110000}"/>
    <cellStyle name="20% - 강조색2 45 4 21" xfId="6368" xr:uid="{00000000-0005-0000-0000-0000F0110000}"/>
    <cellStyle name="20% - 강조색2 45 4 22" xfId="6369" xr:uid="{00000000-0005-0000-0000-0000F1110000}"/>
    <cellStyle name="20% - 강조색2 45 4 23" xfId="6370" xr:uid="{00000000-0005-0000-0000-0000F2110000}"/>
    <cellStyle name="20% - 강조색2 45 4 3" xfId="6371" xr:uid="{00000000-0005-0000-0000-0000F3110000}"/>
    <cellStyle name="20% - 강조색2 45 4 3 2" xfId="6372" xr:uid="{00000000-0005-0000-0000-0000F4110000}"/>
    <cellStyle name="20% - 강조색2 45 4 3 3" xfId="6373" xr:uid="{00000000-0005-0000-0000-0000F5110000}"/>
    <cellStyle name="20% - 강조색2 45 4 3 4" xfId="6374" xr:uid="{00000000-0005-0000-0000-0000F6110000}"/>
    <cellStyle name="20% - 강조색2 45 4 4" xfId="6375" xr:uid="{00000000-0005-0000-0000-0000F7110000}"/>
    <cellStyle name="20% - 강조색2 45 4 4 2" xfId="6376" xr:uid="{00000000-0005-0000-0000-0000F8110000}"/>
    <cellStyle name="20% - 강조색2 45 4 4 3" xfId="6377" xr:uid="{00000000-0005-0000-0000-0000F9110000}"/>
    <cellStyle name="20% - 강조색2 45 4 4 4" xfId="6378" xr:uid="{00000000-0005-0000-0000-0000FA110000}"/>
    <cellStyle name="20% - 강조색2 45 4 5" xfId="6379" xr:uid="{00000000-0005-0000-0000-0000FB110000}"/>
    <cellStyle name="20% - 강조색2 45 4 5 2" xfId="6380" xr:uid="{00000000-0005-0000-0000-0000FC110000}"/>
    <cellStyle name="20% - 강조색2 45 4 5 3" xfId="6381" xr:uid="{00000000-0005-0000-0000-0000FD110000}"/>
    <cellStyle name="20% - 강조색2 45 4 5 4" xfId="6382" xr:uid="{00000000-0005-0000-0000-0000FE110000}"/>
    <cellStyle name="20% - 강조색2 45 4 6" xfId="6383" xr:uid="{00000000-0005-0000-0000-0000FF110000}"/>
    <cellStyle name="20% - 강조색2 45 4 6 2" xfId="6384" xr:uid="{00000000-0005-0000-0000-000000120000}"/>
    <cellStyle name="20% - 강조색2 45 4 6 3" xfId="6385" xr:uid="{00000000-0005-0000-0000-000001120000}"/>
    <cellStyle name="20% - 강조색2 45 4 6 4" xfId="6386" xr:uid="{00000000-0005-0000-0000-000002120000}"/>
    <cellStyle name="20% - 강조색2 45 4 7" xfId="6387" xr:uid="{00000000-0005-0000-0000-000003120000}"/>
    <cellStyle name="20% - 강조색2 45 4 7 2" xfId="6388" xr:uid="{00000000-0005-0000-0000-000004120000}"/>
    <cellStyle name="20% - 강조색2 45 4 7 3" xfId="6389" xr:uid="{00000000-0005-0000-0000-000005120000}"/>
    <cellStyle name="20% - 강조색2 45 4 7 4" xfId="6390" xr:uid="{00000000-0005-0000-0000-000006120000}"/>
    <cellStyle name="20% - 강조색2 45 4 8" xfId="6391" xr:uid="{00000000-0005-0000-0000-000007120000}"/>
    <cellStyle name="20% - 강조색2 45 4 8 2" xfId="6392" xr:uid="{00000000-0005-0000-0000-000008120000}"/>
    <cellStyle name="20% - 강조색2 45 4 8 3" xfId="6393" xr:uid="{00000000-0005-0000-0000-000009120000}"/>
    <cellStyle name="20% - 강조색2 45 4 8 4" xfId="6394" xr:uid="{00000000-0005-0000-0000-00000A120000}"/>
    <cellStyle name="20% - 강조색2 45 4 9" xfId="6395" xr:uid="{00000000-0005-0000-0000-00000B120000}"/>
    <cellStyle name="20% - 강조색2 45 4 9 2" xfId="6396" xr:uid="{00000000-0005-0000-0000-00000C120000}"/>
    <cellStyle name="20% - 강조색2 45 4 9 3" xfId="6397" xr:uid="{00000000-0005-0000-0000-00000D120000}"/>
    <cellStyle name="20% - 강조색2 45 4 9 4" xfId="6398" xr:uid="{00000000-0005-0000-0000-00000E120000}"/>
    <cellStyle name="20% - 강조색2 45 5" xfId="6399" xr:uid="{00000000-0005-0000-0000-00000F120000}"/>
    <cellStyle name="20% - 강조색2 45 5 10" xfId="6400" xr:uid="{00000000-0005-0000-0000-000010120000}"/>
    <cellStyle name="20% - 강조색2 45 5 11" xfId="6401" xr:uid="{00000000-0005-0000-0000-000011120000}"/>
    <cellStyle name="20% - 강조색2 45 5 12" xfId="6402" xr:uid="{00000000-0005-0000-0000-000012120000}"/>
    <cellStyle name="20% - 강조색2 45 5 13" xfId="6403" xr:uid="{00000000-0005-0000-0000-000013120000}"/>
    <cellStyle name="20% - 강조색2 45 5 14" xfId="6404" xr:uid="{00000000-0005-0000-0000-000014120000}"/>
    <cellStyle name="20% - 강조색2 45 5 15" xfId="6405" xr:uid="{00000000-0005-0000-0000-000015120000}"/>
    <cellStyle name="20% - 강조색2 45 5 16" xfId="6406" xr:uid="{00000000-0005-0000-0000-000016120000}"/>
    <cellStyle name="20% - 강조색2 45 5 17" xfId="6407" xr:uid="{00000000-0005-0000-0000-000017120000}"/>
    <cellStyle name="20% - 강조색2 45 5 18" xfId="6408" xr:uid="{00000000-0005-0000-0000-000018120000}"/>
    <cellStyle name="20% - 강조색2 45 5 19" xfId="6409" xr:uid="{00000000-0005-0000-0000-000019120000}"/>
    <cellStyle name="20% - 강조색2 45 5 2" xfId="6410" xr:uid="{00000000-0005-0000-0000-00001A120000}"/>
    <cellStyle name="20% - 강조색2 45 5 2 2" xfId="6411" xr:uid="{00000000-0005-0000-0000-00001B120000}"/>
    <cellStyle name="20% - 강조색2 45 5 2 3" xfId="6412" xr:uid="{00000000-0005-0000-0000-00001C120000}"/>
    <cellStyle name="20% - 강조색2 45 5 2 4" xfId="6413" xr:uid="{00000000-0005-0000-0000-00001D120000}"/>
    <cellStyle name="20% - 강조색2 45 5 20" xfId="6414" xr:uid="{00000000-0005-0000-0000-00001E120000}"/>
    <cellStyle name="20% - 강조색2 45 5 3" xfId="6415" xr:uid="{00000000-0005-0000-0000-00001F120000}"/>
    <cellStyle name="20% - 강조색2 45 5 3 2" xfId="6416" xr:uid="{00000000-0005-0000-0000-000020120000}"/>
    <cellStyle name="20% - 강조색2 45 5 3 3" xfId="6417" xr:uid="{00000000-0005-0000-0000-000021120000}"/>
    <cellStyle name="20% - 강조색2 45 5 3 4" xfId="6418" xr:uid="{00000000-0005-0000-0000-000022120000}"/>
    <cellStyle name="20% - 강조색2 45 5 4" xfId="6419" xr:uid="{00000000-0005-0000-0000-000023120000}"/>
    <cellStyle name="20% - 강조색2 45 5 4 2" xfId="6420" xr:uid="{00000000-0005-0000-0000-000024120000}"/>
    <cellStyle name="20% - 강조색2 45 5 4 3" xfId="6421" xr:uid="{00000000-0005-0000-0000-000025120000}"/>
    <cellStyle name="20% - 강조색2 45 5 4 4" xfId="6422" xr:uid="{00000000-0005-0000-0000-000026120000}"/>
    <cellStyle name="20% - 강조색2 45 5 5" xfId="6423" xr:uid="{00000000-0005-0000-0000-000027120000}"/>
    <cellStyle name="20% - 강조색2 45 5 5 2" xfId="6424" xr:uid="{00000000-0005-0000-0000-000028120000}"/>
    <cellStyle name="20% - 강조색2 45 5 5 3" xfId="6425" xr:uid="{00000000-0005-0000-0000-000029120000}"/>
    <cellStyle name="20% - 강조색2 45 5 5 4" xfId="6426" xr:uid="{00000000-0005-0000-0000-00002A120000}"/>
    <cellStyle name="20% - 강조색2 45 5 6" xfId="6427" xr:uid="{00000000-0005-0000-0000-00002B120000}"/>
    <cellStyle name="20% - 강조색2 45 5 6 2" xfId="6428" xr:uid="{00000000-0005-0000-0000-00002C120000}"/>
    <cellStyle name="20% - 강조색2 45 5 6 3" xfId="6429" xr:uid="{00000000-0005-0000-0000-00002D120000}"/>
    <cellStyle name="20% - 강조색2 45 5 6 4" xfId="6430" xr:uid="{00000000-0005-0000-0000-00002E120000}"/>
    <cellStyle name="20% - 강조색2 45 5 7" xfId="6431" xr:uid="{00000000-0005-0000-0000-00002F120000}"/>
    <cellStyle name="20% - 강조색2 45 5 7 2" xfId="6432" xr:uid="{00000000-0005-0000-0000-000030120000}"/>
    <cellStyle name="20% - 강조색2 45 5 7 3" xfId="6433" xr:uid="{00000000-0005-0000-0000-000031120000}"/>
    <cellStyle name="20% - 강조색2 45 5 7 4" xfId="6434" xr:uid="{00000000-0005-0000-0000-000032120000}"/>
    <cellStyle name="20% - 강조색2 45 5 8" xfId="6435" xr:uid="{00000000-0005-0000-0000-000033120000}"/>
    <cellStyle name="20% - 강조색2 45 5 9" xfId="6436" xr:uid="{00000000-0005-0000-0000-000034120000}"/>
    <cellStyle name="20% - 강조색2 45 6" xfId="6437" xr:uid="{00000000-0005-0000-0000-000035120000}"/>
    <cellStyle name="20% - 강조색2 45 6 10" xfId="6438" xr:uid="{00000000-0005-0000-0000-000036120000}"/>
    <cellStyle name="20% - 강조색2 45 6 11" xfId="6439" xr:uid="{00000000-0005-0000-0000-000037120000}"/>
    <cellStyle name="20% - 강조색2 45 6 12" xfId="6440" xr:uid="{00000000-0005-0000-0000-000038120000}"/>
    <cellStyle name="20% - 강조색2 45 6 13" xfId="6441" xr:uid="{00000000-0005-0000-0000-000039120000}"/>
    <cellStyle name="20% - 강조색2 45 6 14" xfId="6442" xr:uid="{00000000-0005-0000-0000-00003A120000}"/>
    <cellStyle name="20% - 강조색2 45 6 15" xfId="6443" xr:uid="{00000000-0005-0000-0000-00003B120000}"/>
    <cellStyle name="20% - 강조색2 45 6 16" xfId="6444" xr:uid="{00000000-0005-0000-0000-00003C120000}"/>
    <cellStyle name="20% - 강조색2 45 6 17" xfId="6445" xr:uid="{00000000-0005-0000-0000-00003D120000}"/>
    <cellStyle name="20% - 강조색2 45 6 2" xfId="6446" xr:uid="{00000000-0005-0000-0000-00003E120000}"/>
    <cellStyle name="20% - 강조색2 45 6 2 2" xfId="6447" xr:uid="{00000000-0005-0000-0000-00003F120000}"/>
    <cellStyle name="20% - 강조색2 45 6 2 3" xfId="6448" xr:uid="{00000000-0005-0000-0000-000040120000}"/>
    <cellStyle name="20% - 강조색2 45 6 2 4" xfId="6449" xr:uid="{00000000-0005-0000-0000-000041120000}"/>
    <cellStyle name="20% - 강조색2 45 6 3" xfId="6450" xr:uid="{00000000-0005-0000-0000-000042120000}"/>
    <cellStyle name="20% - 강조색2 45 6 3 2" xfId="6451" xr:uid="{00000000-0005-0000-0000-000043120000}"/>
    <cellStyle name="20% - 강조색2 45 6 3 3" xfId="6452" xr:uid="{00000000-0005-0000-0000-000044120000}"/>
    <cellStyle name="20% - 강조색2 45 6 3 4" xfId="6453" xr:uid="{00000000-0005-0000-0000-000045120000}"/>
    <cellStyle name="20% - 강조색2 45 6 4" xfId="6454" xr:uid="{00000000-0005-0000-0000-000046120000}"/>
    <cellStyle name="20% - 강조색2 45 6 4 2" xfId="6455" xr:uid="{00000000-0005-0000-0000-000047120000}"/>
    <cellStyle name="20% - 강조색2 45 6 4 3" xfId="6456" xr:uid="{00000000-0005-0000-0000-000048120000}"/>
    <cellStyle name="20% - 강조색2 45 6 4 4" xfId="6457" xr:uid="{00000000-0005-0000-0000-000049120000}"/>
    <cellStyle name="20% - 강조색2 45 6 5" xfId="6458" xr:uid="{00000000-0005-0000-0000-00004A120000}"/>
    <cellStyle name="20% - 강조색2 45 6 6" xfId="6459" xr:uid="{00000000-0005-0000-0000-00004B120000}"/>
    <cellStyle name="20% - 강조색2 45 6 7" xfId="6460" xr:uid="{00000000-0005-0000-0000-00004C120000}"/>
    <cellStyle name="20% - 강조색2 45 6 8" xfId="6461" xr:uid="{00000000-0005-0000-0000-00004D120000}"/>
    <cellStyle name="20% - 강조색2 45 6 9" xfId="6462" xr:uid="{00000000-0005-0000-0000-00004E120000}"/>
    <cellStyle name="20% - 강조색2 45 7" xfId="6463" xr:uid="{00000000-0005-0000-0000-00004F120000}"/>
    <cellStyle name="20% - 강조색2 45 7 10" xfId="6464" xr:uid="{00000000-0005-0000-0000-000050120000}"/>
    <cellStyle name="20% - 강조색2 45 7 11" xfId="6465" xr:uid="{00000000-0005-0000-0000-000051120000}"/>
    <cellStyle name="20% - 강조색2 45 7 12" xfId="6466" xr:uid="{00000000-0005-0000-0000-000052120000}"/>
    <cellStyle name="20% - 강조색2 45 7 13" xfId="6467" xr:uid="{00000000-0005-0000-0000-000053120000}"/>
    <cellStyle name="20% - 강조색2 45 7 14" xfId="6468" xr:uid="{00000000-0005-0000-0000-000054120000}"/>
    <cellStyle name="20% - 강조색2 45 7 2" xfId="6469" xr:uid="{00000000-0005-0000-0000-000055120000}"/>
    <cellStyle name="20% - 강조색2 45 7 3" xfId="6470" xr:uid="{00000000-0005-0000-0000-000056120000}"/>
    <cellStyle name="20% - 강조색2 45 7 4" xfId="6471" xr:uid="{00000000-0005-0000-0000-000057120000}"/>
    <cellStyle name="20% - 강조색2 45 7 5" xfId="6472" xr:uid="{00000000-0005-0000-0000-000058120000}"/>
    <cellStyle name="20% - 강조색2 45 7 6" xfId="6473" xr:uid="{00000000-0005-0000-0000-000059120000}"/>
    <cellStyle name="20% - 강조색2 45 7 7" xfId="6474" xr:uid="{00000000-0005-0000-0000-00005A120000}"/>
    <cellStyle name="20% - 강조색2 45 7 8" xfId="6475" xr:uid="{00000000-0005-0000-0000-00005B120000}"/>
    <cellStyle name="20% - 강조색2 45 7 9" xfId="6476" xr:uid="{00000000-0005-0000-0000-00005C120000}"/>
    <cellStyle name="20% - 강조색2 45 8" xfId="6477" xr:uid="{00000000-0005-0000-0000-00005D120000}"/>
    <cellStyle name="20% - 강조색2 45 8 2" xfId="6478" xr:uid="{00000000-0005-0000-0000-00005E120000}"/>
    <cellStyle name="20% - 강조색2 45 8 3" xfId="6479" xr:uid="{00000000-0005-0000-0000-00005F120000}"/>
    <cellStyle name="20% - 강조색2 45 8 4" xfId="6480" xr:uid="{00000000-0005-0000-0000-000060120000}"/>
    <cellStyle name="20% - 강조색2 45 9" xfId="6481" xr:uid="{00000000-0005-0000-0000-000061120000}"/>
    <cellStyle name="20% - 강조색2 45 9 2" xfId="6482" xr:uid="{00000000-0005-0000-0000-000062120000}"/>
    <cellStyle name="20% - 강조색2 45 9 3" xfId="6483" xr:uid="{00000000-0005-0000-0000-000063120000}"/>
    <cellStyle name="20% - 강조색2 46" xfId="6484" xr:uid="{00000000-0005-0000-0000-000064120000}"/>
    <cellStyle name="20% - 강조색2 46 10" xfId="6485" xr:uid="{00000000-0005-0000-0000-000065120000}"/>
    <cellStyle name="20% - 강조색2 46 10 2" xfId="6486" xr:uid="{00000000-0005-0000-0000-000066120000}"/>
    <cellStyle name="20% - 강조색2 46 10 3" xfId="6487" xr:uid="{00000000-0005-0000-0000-000067120000}"/>
    <cellStyle name="20% - 강조색2 46 10 4" xfId="6488" xr:uid="{00000000-0005-0000-0000-000068120000}"/>
    <cellStyle name="20% - 강조색2 46 11" xfId="6489" xr:uid="{00000000-0005-0000-0000-000069120000}"/>
    <cellStyle name="20% - 강조색2 46 11 2" xfId="6490" xr:uid="{00000000-0005-0000-0000-00006A120000}"/>
    <cellStyle name="20% - 강조색2 46 11 3" xfId="6491" xr:uid="{00000000-0005-0000-0000-00006B120000}"/>
    <cellStyle name="20% - 강조색2 46 11 4" xfId="6492" xr:uid="{00000000-0005-0000-0000-00006C120000}"/>
    <cellStyle name="20% - 강조색2 46 12" xfId="6493" xr:uid="{00000000-0005-0000-0000-00006D120000}"/>
    <cellStyle name="20% - 강조색2 46 12 2" xfId="6494" xr:uid="{00000000-0005-0000-0000-00006E120000}"/>
    <cellStyle name="20% - 강조색2 46 12 3" xfId="6495" xr:uid="{00000000-0005-0000-0000-00006F120000}"/>
    <cellStyle name="20% - 강조색2 46 12 4" xfId="6496" xr:uid="{00000000-0005-0000-0000-000070120000}"/>
    <cellStyle name="20% - 강조색2 46 13" xfId="6497" xr:uid="{00000000-0005-0000-0000-000071120000}"/>
    <cellStyle name="20% - 강조색2 46 13 2" xfId="6498" xr:uid="{00000000-0005-0000-0000-000072120000}"/>
    <cellStyle name="20% - 강조색2 46 13 3" xfId="6499" xr:uid="{00000000-0005-0000-0000-000073120000}"/>
    <cellStyle name="20% - 강조색2 46 13 4" xfId="6500" xr:uid="{00000000-0005-0000-0000-000074120000}"/>
    <cellStyle name="20% - 강조색2 46 14" xfId="6501" xr:uid="{00000000-0005-0000-0000-000075120000}"/>
    <cellStyle name="20% - 강조색2 46 14 2" xfId="6502" xr:uid="{00000000-0005-0000-0000-000076120000}"/>
    <cellStyle name="20% - 강조색2 46 14 3" xfId="6503" xr:uid="{00000000-0005-0000-0000-000077120000}"/>
    <cellStyle name="20% - 강조색2 46 14 4" xfId="6504" xr:uid="{00000000-0005-0000-0000-000078120000}"/>
    <cellStyle name="20% - 강조색2 46 15" xfId="6505" xr:uid="{00000000-0005-0000-0000-000079120000}"/>
    <cellStyle name="20% - 강조색2 46 16" xfId="6506" xr:uid="{00000000-0005-0000-0000-00007A120000}"/>
    <cellStyle name="20% - 강조색2 46 17" xfId="6507" xr:uid="{00000000-0005-0000-0000-00007B120000}"/>
    <cellStyle name="20% - 강조색2 46 18" xfId="6508" xr:uid="{00000000-0005-0000-0000-00007C120000}"/>
    <cellStyle name="20% - 강조색2 46 19" xfId="6509" xr:uid="{00000000-0005-0000-0000-00007D120000}"/>
    <cellStyle name="20% - 강조색2 46 2" xfId="6510" xr:uid="{00000000-0005-0000-0000-00007E120000}"/>
    <cellStyle name="20% - 강조색2 46 2 10" xfId="6511" xr:uid="{00000000-0005-0000-0000-00007F120000}"/>
    <cellStyle name="20% - 강조색2 46 2 10 2" xfId="6512" xr:uid="{00000000-0005-0000-0000-000080120000}"/>
    <cellStyle name="20% - 강조색2 46 2 10 3" xfId="6513" xr:uid="{00000000-0005-0000-0000-000081120000}"/>
    <cellStyle name="20% - 강조색2 46 2 10 4" xfId="6514" xr:uid="{00000000-0005-0000-0000-000082120000}"/>
    <cellStyle name="20% - 강조색2 46 2 11" xfId="6515" xr:uid="{00000000-0005-0000-0000-000083120000}"/>
    <cellStyle name="20% - 강조색2 46 2 11 2" xfId="6516" xr:uid="{00000000-0005-0000-0000-000084120000}"/>
    <cellStyle name="20% - 강조색2 46 2 11 3" xfId="6517" xr:uid="{00000000-0005-0000-0000-000085120000}"/>
    <cellStyle name="20% - 강조색2 46 2 11 4" xfId="6518" xr:uid="{00000000-0005-0000-0000-000086120000}"/>
    <cellStyle name="20% - 강조색2 46 2 12" xfId="6519" xr:uid="{00000000-0005-0000-0000-000087120000}"/>
    <cellStyle name="20% - 강조색2 46 2 12 2" xfId="6520" xr:uid="{00000000-0005-0000-0000-000088120000}"/>
    <cellStyle name="20% - 강조색2 46 2 12 3" xfId="6521" xr:uid="{00000000-0005-0000-0000-000089120000}"/>
    <cellStyle name="20% - 강조색2 46 2 12 4" xfId="6522" xr:uid="{00000000-0005-0000-0000-00008A120000}"/>
    <cellStyle name="20% - 강조색2 46 2 13" xfId="6523" xr:uid="{00000000-0005-0000-0000-00008B120000}"/>
    <cellStyle name="20% - 강조색2 46 2 13 2" xfId="6524" xr:uid="{00000000-0005-0000-0000-00008C120000}"/>
    <cellStyle name="20% - 강조색2 46 2 13 3" xfId="6525" xr:uid="{00000000-0005-0000-0000-00008D120000}"/>
    <cellStyle name="20% - 강조색2 46 2 13 4" xfId="6526" xr:uid="{00000000-0005-0000-0000-00008E120000}"/>
    <cellStyle name="20% - 강조색2 46 2 14" xfId="6527" xr:uid="{00000000-0005-0000-0000-00008F120000}"/>
    <cellStyle name="20% - 강조색2 46 2 15" xfId="6528" xr:uid="{00000000-0005-0000-0000-000090120000}"/>
    <cellStyle name="20% - 강조색2 46 2 16" xfId="6529" xr:uid="{00000000-0005-0000-0000-000091120000}"/>
    <cellStyle name="20% - 강조색2 46 2 17" xfId="6530" xr:uid="{00000000-0005-0000-0000-000092120000}"/>
    <cellStyle name="20% - 강조색2 46 2 18" xfId="6531" xr:uid="{00000000-0005-0000-0000-000093120000}"/>
    <cellStyle name="20% - 강조색2 46 2 19" xfId="6532" xr:uid="{00000000-0005-0000-0000-000094120000}"/>
    <cellStyle name="20% - 강조색2 46 2 2" xfId="6533" xr:uid="{00000000-0005-0000-0000-000095120000}"/>
    <cellStyle name="20% - 강조색2 46 2 2 10" xfId="6534" xr:uid="{00000000-0005-0000-0000-000096120000}"/>
    <cellStyle name="20% - 강조색2 46 2 2 10 2" xfId="6535" xr:uid="{00000000-0005-0000-0000-000097120000}"/>
    <cellStyle name="20% - 강조색2 46 2 2 10 3" xfId="6536" xr:uid="{00000000-0005-0000-0000-000098120000}"/>
    <cellStyle name="20% - 강조색2 46 2 2 10 4" xfId="6537" xr:uid="{00000000-0005-0000-0000-000099120000}"/>
    <cellStyle name="20% - 강조색2 46 2 2 11" xfId="6538" xr:uid="{00000000-0005-0000-0000-00009A120000}"/>
    <cellStyle name="20% - 강조색2 46 2 2 11 2" xfId="6539" xr:uid="{00000000-0005-0000-0000-00009B120000}"/>
    <cellStyle name="20% - 강조색2 46 2 2 11 3" xfId="6540" xr:uid="{00000000-0005-0000-0000-00009C120000}"/>
    <cellStyle name="20% - 강조색2 46 2 2 11 4" xfId="6541" xr:uid="{00000000-0005-0000-0000-00009D120000}"/>
    <cellStyle name="20% - 강조색2 46 2 2 12" xfId="6542" xr:uid="{00000000-0005-0000-0000-00009E120000}"/>
    <cellStyle name="20% - 강조색2 46 2 2 12 2" xfId="6543" xr:uid="{00000000-0005-0000-0000-00009F120000}"/>
    <cellStyle name="20% - 강조색2 46 2 2 12 3" xfId="6544" xr:uid="{00000000-0005-0000-0000-0000A0120000}"/>
    <cellStyle name="20% - 강조색2 46 2 2 12 4" xfId="6545" xr:uid="{00000000-0005-0000-0000-0000A1120000}"/>
    <cellStyle name="20% - 강조색2 46 2 2 13" xfId="6546" xr:uid="{00000000-0005-0000-0000-0000A2120000}"/>
    <cellStyle name="20% - 강조색2 46 2 2 14" xfId="6547" xr:uid="{00000000-0005-0000-0000-0000A3120000}"/>
    <cellStyle name="20% - 강조색2 46 2 2 15" xfId="6548" xr:uid="{00000000-0005-0000-0000-0000A4120000}"/>
    <cellStyle name="20% - 강조색2 46 2 2 16" xfId="6549" xr:uid="{00000000-0005-0000-0000-0000A5120000}"/>
    <cellStyle name="20% - 강조색2 46 2 2 17" xfId="6550" xr:uid="{00000000-0005-0000-0000-0000A6120000}"/>
    <cellStyle name="20% - 강조색2 46 2 2 18" xfId="6551" xr:uid="{00000000-0005-0000-0000-0000A7120000}"/>
    <cellStyle name="20% - 강조색2 46 2 2 19" xfId="6552" xr:uid="{00000000-0005-0000-0000-0000A8120000}"/>
    <cellStyle name="20% - 강조색2 46 2 2 2" xfId="6553" xr:uid="{00000000-0005-0000-0000-0000A9120000}"/>
    <cellStyle name="20% - 강조색2 46 2 2 2 10" xfId="6554" xr:uid="{00000000-0005-0000-0000-0000AA120000}"/>
    <cellStyle name="20% - 강조색2 46 2 2 2 11" xfId="6555" xr:uid="{00000000-0005-0000-0000-0000AB120000}"/>
    <cellStyle name="20% - 강조색2 46 2 2 2 12" xfId="6556" xr:uid="{00000000-0005-0000-0000-0000AC120000}"/>
    <cellStyle name="20% - 강조색2 46 2 2 2 2" xfId="6557" xr:uid="{00000000-0005-0000-0000-0000AD120000}"/>
    <cellStyle name="20% - 강조색2 46 2 2 2 2 2" xfId="6558" xr:uid="{00000000-0005-0000-0000-0000AE120000}"/>
    <cellStyle name="20% - 강조색2 46 2 2 2 2 3" xfId="6559" xr:uid="{00000000-0005-0000-0000-0000AF120000}"/>
    <cellStyle name="20% - 강조색2 46 2 2 2 2 4" xfId="6560" xr:uid="{00000000-0005-0000-0000-0000B0120000}"/>
    <cellStyle name="20% - 강조색2 46 2 2 2 3" xfId="6561" xr:uid="{00000000-0005-0000-0000-0000B1120000}"/>
    <cellStyle name="20% - 강조색2 46 2 2 2 3 2" xfId="6562" xr:uid="{00000000-0005-0000-0000-0000B2120000}"/>
    <cellStyle name="20% - 강조색2 46 2 2 2 3 3" xfId="6563" xr:uid="{00000000-0005-0000-0000-0000B3120000}"/>
    <cellStyle name="20% - 강조색2 46 2 2 2 3 4" xfId="6564" xr:uid="{00000000-0005-0000-0000-0000B4120000}"/>
    <cellStyle name="20% - 강조색2 46 2 2 2 4" xfId="6565" xr:uid="{00000000-0005-0000-0000-0000B5120000}"/>
    <cellStyle name="20% - 강조색2 46 2 2 2 4 2" xfId="6566" xr:uid="{00000000-0005-0000-0000-0000B6120000}"/>
    <cellStyle name="20% - 강조색2 46 2 2 2 4 3" xfId="6567" xr:uid="{00000000-0005-0000-0000-0000B7120000}"/>
    <cellStyle name="20% - 강조색2 46 2 2 2 4 4" xfId="6568" xr:uid="{00000000-0005-0000-0000-0000B8120000}"/>
    <cellStyle name="20% - 강조색2 46 2 2 2 5" xfId="6569" xr:uid="{00000000-0005-0000-0000-0000B9120000}"/>
    <cellStyle name="20% - 강조색2 46 2 2 2 5 2" xfId="6570" xr:uid="{00000000-0005-0000-0000-0000BA120000}"/>
    <cellStyle name="20% - 강조색2 46 2 2 2 5 3" xfId="6571" xr:uid="{00000000-0005-0000-0000-0000BB120000}"/>
    <cellStyle name="20% - 강조색2 46 2 2 2 5 4" xfId="6572" xr:uid="{00000000-0005-0000-0000-0000BC120000}"/>
    <cellStyle name="20% - 강조색2 46 2 2 2 6" xfId="6573" xr:uid="{00000000-0005-0000-0000-0000BD120000}"/>
    <cellStyle name="20% - 강조색2 46 2 2 2 6 2" xfId="6574" xr:uid="{00000000-0005-0000-0000-0000BE120000}"/>
    <cellStyle name="20% - 강조색2 46 2 2 2 6 3" xfId="6575" xr:uid="{00000000-0005-0000-0000-0000BF120000}"/>
    <cellStyle name="20% - 강조색2 46 2 2 2 6 4" xfId="6576" xr:uid="{00000000-0005-0000-0000-0000C0120000}"/>
    <cellStyle name="20% - 강조색2 46 2 2 2 7" xfId="6577" xr:uid="{00000000-0005-0000-0000-0000C1120000}"/>
    <cellStyle name="20% - 강조색2 46 2 2 2 7 2" xfId="6578" xr:uid="{00000000-0005-0000-0000-0000C2120000}"/>
    <cellStyle name="20% - 강조색2 46 2 2 2 7 3" xfId="6579" xr:uid="{00000000-0005-0000-0000-0000C3120000}"/>
    <cellStyle name="20% - 강조색2 46 2 2 2 7 4" xfId="6580" xr:uid="{00000000-0005-0000-0000-0000C4120000}"/>
    <cellStyle name="20% - 강조색2 46 2 2 2 8" xfId="6581" xr:uid="{00000000-0005-0000-0000-0000C5120000}"/>
    <cellStyle name="20% - 강조색2 46 2 2 2 8 2" xfId="6582" xr:uid="{00000000-0005-0000-0000-0000C6120000}"/>
    <cellStyle name="20% - 강조색2 46 2 2 2 8 3" xfId="6583" xr:uid="{00000000-0005-0000-0000-0000C7120000}"/>
    <cellStyle name="20% - 강조색2 46 2 2 2 8 4" xfId="6584" xr:uid="{00000000-0005-0000-0000-0000C8120000}"/>
    <cellStyle name="20% - 강조색2 46 2 2 2 9" xfId="6585" xr:uid="{00000000-0005-0000-0000-0000C9120000}"/>
    <cellStyle name="20% - 강조색2 46 2 2 2 9 2" xfId="6586" xr:uid="{00000000-0005-0000-0000-0000CA120000}"/>
    <cellStyle name="20% - 강조색2 46 2 2 2 9 3" xfId="6587" xr:uid="{00000000-0005-0000-0000-0000CB120000}"/>
    <cellStyle name="20% - 강조색2 46 2 2 2 9 4" xfId="6588" xr:uid="{00000000-0005-0000-0000-0000CC120000}"/>
    <cellStyle name="20% - 강조색2 46 2 2 20" xfId="6589" xr:uid="{00000000-0005-0000-0000-0000CD120000}"/>
    <cellStyle name="20% - 강조색2 46 2 2 21" xfId="6590" xr:uid="{00000000-0005-0000-0000-0000CE120000}"/>
    <cellStyle name="20% - 강조색2 46 2 2 22" xfId="6591" xr:uid="{00000000-0005-0000-0000-0000CF120000}"/>
    <cellStyle name="20% - 강조색2 46 2 2 23" xfId="6592" xr:uid="{00000000-0005-0000-0000-0000D0120000}"/>
    <cellStyle name="20% - 강조색2 46 2 2 24" xfId="6593" xr:uid="{00000000-0005-0000-0000-0000D1120000}"/>
    <cellStyle name="20% - 강조색2 46 2 2 25" xfId="6594" xr:uid="{00000000-0005-0000-0000-0000D2120000}"/>
    <cellStyle name="20% - 강조색2 46 2 2 3" xfId="6595" xr:uid="{00000000-0005-0000-0000-0000D3120000}"/>
    <cellStyle name="20% - 강조색2 46 2 2 3 10" xfId="6596" xr:uid="{00000000-0005-0000-0000-0000D4120000}"/>
    <cellStyle name="20% - 강조색2 46 2 2 3 11" xfId="6597" xr:uid="{00000000-0005-0000-0000-0000D5120000}"/>
    <cellStyle name="20% - 강조색2 46 2 2 3 12" xfId="6598" xr:uid="{00000000-0005-0000-0000-0000D6120000}"/>
    <cellStyle name="20% - 강조색2 46 2 2 3 2" xfId="6599" xr:uid="{00000000-0005-0000-0000-0000D7120000}"/>
    <cellStyle name="20% - 강조색2 46 2 2 3 2 2" xfId="6600" xr:uid="{00000000-0005-0000-0000-0000D8120000}"/>
    <cellStyle name="20% - 강조색2 46 2 2 3 2 3" xfId="6601" xr:uid="{00000000-0005-0000-0000-0000D9120000}"/>
    <cellStyle name="20% - 강조색2 46 2 2 3 2 4" xfId="6602" xr:uid="{00000000-0005-0000-0000-0000DA120000}"/>
    <cellStyle name="20% - 강조색2 46 2 2 3 3" xfId="6603" xr:uid="{00000000-0005-0000-0000-0000DB120000}"/>
    <cellStyle name="20% - 강조색2 46 2 2 3 3 2" xfId="6604" xr:uid="{00000000-0005-0000-0000-0000DC120000}"/>
    <cellStyle name="20% - 강조색2 46 2 2 3 3 3" xfId="6605" xr:uid="{00000000-0005-0000-0000-0000DD120000}"/>
    <cellStyle name="20% - 강조색2 46 2 2 3 3 4" xfId="6606" xr:uid="{00000000-0005-0000-0000-0000DE120000}"/>
    <cellStyle name="20% - 강조색2 46 2 2 3 4" xfId="6607" xr:uid="{00000000-0005-0000-0000-0000DF120000}"/>
    <cellStyle name="20% - 강조색2 46 2 2 3 4 2" xfId="6608" xr:uid="{00000000-0005-0000-0000-0000E0120000}"/>
    <cellStyle name="20% - 강조색2 46 2 2 3 4 3" xfId="6609" xr:uid="{00000000-0005-0000-0000-0000E1120000}"/>
    <cellStyle name="20% - 강조색2 46 2 2 3 4 4" xfId="6610" xr:uid="{00000000-0005-0000-0000-0000E2120000}"/>
    <cellStyle name="20% - 강조색2 46 2 2 3 5" xfId="6611" xr:uid="{00000000-0005-0000-0000-0000E3120000}"/>
    <cellStyle name="20% - 강조색2 46 2 2 3 5 2" xfId="6612" xr:uid="{00000000-0005-0000-0000-0000E4120000}"/>
    <cellStyle name="20% - 강조색2 46 2 2 3 5 3" xfId="6613" xr:uid="{00000000-0005-0000-0000-0000E5120000}"/>
    <cellStyle name="20% - 강조색2 46 2 2 3 5 4" xfId="6614" xr:uid="{00000000-0005-0000-0000-0000E6120000}"/>
    <cellStyle name="20% - 강조색2 46 2 2 3 6" xfId="6615" xr:uid="{00000000-0005-0000-0000-0000E7120000}"/>
    <cellStyle name="20% - 강조색2 46 2 2 3 6 2" xfId="6616" xr:uid="{00000000-0005-0000-0000-0000E8120000}"/>
    <cellStyle name="20% - 강조색2 46 2 2 3 6 3" xfId="6617" xr:uid="{00000000-0005-0000-0000-0000E9120000}"/>
    <cellStyle name="20% - 강조색2 46 2 2 3 6 4" xfId="6618" xr:uid="{00000000-0005-0000-0000-0000EA120000}"/>
    <cellStyle name="20% - 강조색2 46 2 2 3 7" xfId="6619" xr:uid="{00000000-0005-0000-0000-0000EB120000}"/>
    <cellStyle name="20% - 강조색2 46 2 2 3 7 2" xfId="6620" xr:uid="{00000000-0005-0000-0000-0000EC120000}"/>
    <cellStyle name="20% - 강조색2 46 2 2 3 7 3" xfId="6621" xr:uid="{00000000-0005-0000-0000-0000ED120000}"/>
    <cellStyle name="20% - 강조색2 46 2 2 3 7 4" xfId="6622" xr:uid="{00000000-0005-0000-0000-0000EE120000}"/>
    <cellStyle name="20% - 강조색2 46 2 2 3 8" xfId="6623" xr:uid="{00000000-0005-0000-0000-0000EF120000}"/>
    <cellStyle name="20% - 강조색2 46 2 2 3 8 2" xfId="6624" xr:uid="{00000000-0005-0000-0000-0000F0120000}"/>
    <cellStyle name="20% - 강조색2 46 2 2 3 8 3" xfId="6625" xr:uid="{00000000-0005-0000-0000-0000F1120000}"/>
    <cellStyle name="20% - 강조색2 46 2 2 3 8 4" xfId="6626" xr:uid="{00000000-0005-0000-0000-0000F2120000}"/>
    <cellStyle name="20% - 강조색2 46 2 2 3 9" xfId="6627" xr:uid="{00000000-0005-0000-0000-0000F3120000}"/>
    <cellStyle name="20% - 강조색2 46 2 2 3 9 2" xfId="6628" xr:uid="{00000000-0005-0000-0000-0000F4120000}"/>
    <cellStyle name="20% - 강조색2 46 2 2 3 9 3" xfId="6629" xr:uid="{00000000-0005-0000-0000-0000F5120000}"/>
    <cellStyle name="20% - 강조색2 46 2 2 3 9 4" xfId="6630" xr:uid="{00000000-0005-0000-0000-0000F6120000}"/>
    <cellStyle name="20% - 강조색2 46 2 2 4" xfId="6631" xr:uid="{00000000-0005-0000-0000-0000F7120000}"/>
    <cellStyle name="20% - 강조색2 46 2 2 4 10" xfId="6632" xr:uid="{00000000-0005-0000-0000-0000F8120000}"/>
    <cellStyle name="20% - 강조색2 46 2 2 4 11" xfId="6633" xr:uid="{00000000-0005-0000-0000-0000F9120000}"/>
    <cellStyle name="20% - 강조색2 46 2 2 4 12" xfId="6634" xr:uid="{00000000-0005-0000-0000-0000FA120000}"/>
    <cellStyle name="20% - 강조색2 46 2 2 4 2" xfId="6635" xr:uid="{00000000-0005-0000-0000-0000FB120000}"/>
    <cellStyle name="20% - 강조색2 46 2 2 4 2 2" xfId="6636" xr:uid="{00000000-0005-0000-0000-0000FC120000}"/>
    <cellStyle name="20% - 강조색2 46 2 2 4 2 3" xfId="6637" xr:uid="{00000000-0005-0000-0000-0000FD120000}"/>
    <cellStyle name="20% - 강조색2 46 2 2 4 2 4" xfId="6638" xr:uid="{00000000-0005-0000-0000-0000FE120000}"/>
    <cellStyle name="20% - 강조색2 46 2 2 4 3" xfId="6639" xr:uid="{00000000-0005-0000-0000-0000FF120000}"/>
    <cellStyle name="20% - 강조색2 46 2 2 4 3 2" xfId="6640" xr:uid="{00000000-0005-0000-0000-000000130000}"/>
    <cellStyle name="20% - 강조색2 46 2 2 4 3 3" xfId="6641" xr:uid="{00000000-0005-0000-0000-000001130000}"/>
    <cellStyle name="20% - 강조색2 46 2 2 4 3 4" xfId="6642" xr:uid="{00000000-0005-0000-0000-000002130000}"/>
    <cellStyle name="20% - 강조색2 46 2 2 4 4" xfId="6643" xr:uid="{00000000-0005-0000-0000-000003130000}"/>
    <cellStyle name="20% - 강조색2 46 2 2 4 4 2" xfId="6644" xr:uid="{00000000-0005-0000-0000-000004130000}"/>
    <cellStyle name="20% - 강조색2 46 2 2 4 4 3" xfId="6645" xr:uid="{00000000-0005-0000-0000-000005130000}"/>
    <cellStyle name="20% - 강조색2 46 2 2 4 4 4" xfId="6646" xr:uid="{00000000-0005-0000-0000-000006130000}"/>
    <cellStyle name="20% - 강조색2 46 2 2 4 5" xfId="6647" xr:uid="{00000000-0005-0000-0000-000007130000}"/>
    <cellStyle name="20% - 강조색2 46 2 2 4 5 2" xfId="6648" xr:uid="{00000000-0005-0000-0000-000008130000}"/>
    <cellStyle name="20% - 강조색2 46 2 2 4 5 3" xfId="6649" xr:uid="{00000000-0005-0000-0000-000009130000}"/>
    <cellStyle name="20% - 강조색2 46 2 2 4 5 4" xfId="6650" xr:uid="{00000000-0005-0000-0000-00000A130000}"/>
    <cellStyle name="20% - 강조색2 46 2 2 4 6" xfId="6651" xr:uid="{00000000-0005-0000-0000-00000B130000}"/>
    <cellStyle name="20% - 강조색2 46 2 2 4 6 2" xfId="6652" xr:uid="{00000000-0005-0000-0000-00000C130000}"/>
    <cellStyle name="20% - 강조색2 46 2 2 4 6 3" xfId="6653" xr:uid="{00000000-0005-0000-0000-00000D130000}"/>
    <cellStyle name="20% - 강조색2 46 2 2 4 6 4" xfId="6654" xr:uid="{00000000-0005-0000-0000-00000E130000}"/>
    <cellStyle name="20% - 강조색2 46 2 2 4 7" xfId="6655" xr:uid="{00000000-0005-0000-0000-00000F130000}"/>
    <cellStyle name="20% - 강조색2 46 2 2 4 7 2" xfId="6656" xr:uid="{00000000-0005-0000-0000-000010130000}"/>
    <cellStyle name="20% - 강조색2 46 2 2 4 7 3" xfId="6657" xr:uid="{00000000-0005-0000-0000-000011130000}"/>
    <cellStyle name="20% - 강조색2 46 2 2 4 7 4" xfId="6658" xr:uid="{00000000-0005-0000-0000-000012130000}"/>
    <cellStyle name="20% - 강조색2 46 2 2 4 8" xfId="6659" xr:uid="{00000000-0005-0000-0000-000013130000}"/>
    <cellStyle name="20% - 강조색2 46 2 2 4 8 2" xfId="6660" xr:uid="{00000000-0005-0000-0000-000014130000}"/>
    <cellStyle name="20% - 강조색2 46 2 2 4 8 3" xfId="6661" xr:uid="{00000000-0005-0000-0000-000015130000}"/>
    <cellStyle name="20% - 강조색2 46 2 2 4 8 4" xfId="6662" xr:uid="{00000000-0005-0000-0000-000016130000}"/>
    <cellStyle name="20% - 강조색2 46 2 2 4 9" xfId="6663" xr:uid="{00000000-0005-0000-0000-000017130000}"/>
    <cellStyle name="20% - 강조색2 46 2 2 4 9 2" xfId="6664" xr:uid="{00000000-0005-0000-0000-000018130000}"/>
    <cellStyle name="20% - 강조색2 46 2 2 4 9 3" xfId="6665" xr:uid="{00000000-0005-0000-0000-000019130000}"/>
    <cellStyle name="20% - 강조색2 46 2 2 4 9 4" xfId="6666" xr:uid="{00000000-0005-0000-0000-00001A130000}"/>
    <cellStyle name="20% - 강조색2 46 2 2 5" xfId="6667" xr:uid="{00000000-0005-0000-0000-00001B130000}"/>
    <cellStyle name="20% - 강조색2 46 2 2 5 2" xfId="6668" xr:uid="{00000000-0005-0000-0000-00001C130000}"/>
    <cellStyle name="20% - 강조색2 46 2 2 5 3" xfId="6669" xr:uid="{00000000-0005-0000-0000-00001D130000}"/>
    <cellStyle name="20% - 강조색2 46 2 2 5 4" xfId="6670" xr:uid="{00000000-0005-0000-0000-00001E130000}"/>
    <cellStyle name="20% - 강조색2 46 2 2 6" xfId="6671" xr:uid="{00000000-0005-0000-0000-00001F130000}"/>
    <cellStyle name="20% - 강조색2 46 2 2 6 2" xfId="6672" xr:uid="{00000000-0005-0000-0000-000020130000}"/>
    <cellStyle name="20% - 강조색2 46 2 2 6 3" xfId="6673" xr:uid="{00000000-0005-0000-0000-000021130000}"/>
    <cellStyle name="20% - 강조색2 46 2 2 6 4" xfId="6674" xr:uid="{00000000-0005-0000-0000-000022130000}"/>
    <cellStyle name="20% - 강조색2 46 2 2 7" xfId="6675" xr:uid="{00000000-0005-0000-0000-000023130000}"/>
    <cellStyle name="20% - 강조색2 46 2 2 7 2" xfId="6676" xr:uid="{00000000-0005-0000-0000-000024130000}"/>
    <cellStyle name="20% - 강조색2 46 2 2 7 3" xfId="6677" xr:uid="{00000000-0005-0000-0000-000025130000}"/>
    <cellStyle name="20% - 강조색2 46 2 2 7 4" xfId="6678" xr:uid="{00000000-0005-0000-0000-000026130000}"/>
    <cellStyle name="20% - 강조색2 46 2 2 8" xfId="6679" xr:uid="{00000000-0005-0000-0000-000027130000}"/>
    <cellStyle name="20% - 강조색2 46 2 2 8 2" xfId="6680" xr:uid="{00000000-0005-0000-0000-000028130000}"/>
    <cellStyle name="20% - 강조색2 46 2 2 8 3" xfId="6681" xr:uid="{00000000-0005-0000-0000-000029130000}"/>
    <cellStyle name="20% - 강조색2 46 2 2 8 4" xfId="6682" xr:uid="{00000000-0005-0000-0000-00002A130000}"/>
    <cellStyle name="20% - 강조색2 46 2 2 9" xfId="6683" xr:uid="{00000000-0005-0000-0000-00002B130000}"/>
    <cellStyle name="20% - 강조색2 46 2 2 9 2" xfId="6684" xr:uid="{00000000-0005-0000-0000-00002C130000}"/>
    <cellStyle name="20% - 강조색2 46 2 2 9 3" xfId="6685" xr:uid="{00000000-0005-0000-0000-00002D130000}"/>
    <cellStyle name="20% - 강조색2 46 2 2 9 4" xfId="6686" xr:uid="{00000000-0005-0000-0000-00002E130000}"/>
    <cellStyle name="20% - 강조색2 46 2 20" xfId="6687" xr:uid="{00000000-0005-0000-0000-00002F130000}"/>
    <cellStyle name="20% - 강조색2 46 2 21" xfId="6688" xr:uid="{00000000-0005-0000-0000-000030130000}"/>
    <cellStyle name="20% - 강조색2 46 2 22" xfId="6689" xr:uid="{00000000-0005-0000-0000-000031130000}"/>
    <cellStyle name="20% - 강조색2 46 2 23" xfId="6690" xr:uid="{00000000-0005-0000-0000-000032130000}"/>
    <cellStyle name="20% - 강조색2 46 2 24" xfId="6691" xr:uid="{00000000-0005-0000-0000-000033130000}"/>
    <cellStyle name="20% - 강조색2 46 2 25" xfId="6692" xr:uid="{00000000-0005-0000-0000-000034130000}"/>
    <cellStyle name="20% - 강조색2 46 2 26" xfId="6693" xr:uid="{00000000-0005-0000-0000-000035130000}"/>
    <cellStyle name="20% - 강조색2 46 2 3" xfId="6694" xr:uid="{00000000-0005-0000-0000-000036130000}"/>
    <cellStyle name="20% - 강조색2 46 2 3 10" xfId="6695" xr:uid="{00000000-0005-0000-0000-000037130000}"/>
    <cellStyle name="20% - 강조색2 46 2 3 11" xfId="6696" xr:uid="{00000000-0005-0000-0000-000038130000}"/>
    <cellStyle name="20% - 강조색2 46 2 3 12" xfId="6697" xr:uid="{00000000-0005-0000-0000-000039130000}"/>
    <cellStyle name="20% - 강조색2 46 2 3 2" xfId="6698" xr:uid="{00000000-0005-0000-0000-00003A130000}"/>
    <cellStyle name="20% - 강조색2 46 2 3 2 2" xfId="6699" xr:uid="{00000000-0005-0000-0000-00003B130000}"/>
    <cellStyle name="20% - 강조색2 46 2 3 2 3" xfId="6700" xr:uid="{00000000-0005-0000-0000-00003C130000}"/>
    <cellStyle name="20% - 강조색2 46 2 3 2 4" xfId="6701" xr:uid="{00000000-0005-0000-0000-00003D130000}"/>
    <cellStyle name="20% - 강조색2 46 2 3 3" xfId="6702" xr:uid="{00000000-0005-0000-0000-00003E130000}"/>
    <cellStyle name="20% - 강조색2 46 2 3 3 2" xfId="6703" xr:uid="{00000000-0005-0000-0000-00003F130000}"/>
    <cellStyle name="20% - 강조색2 46 2 3 3 3" xfId="6704" xr:uid="{00000000-0005-0000-0000-000040130000}"/>
    <cellStyle name="20% - 강조색2 46 2 3 3 4" xfId="6705" xr:uid="{00000000-0005-0000-0000-000041130000}"/>
    <cellStyle name="20% - 강조색2 46 2 3 4" xfId="6706" xr:uid="{00000000-0005-0000-0000-000042130000}"/>
    <cellStyle name="20% - 강조색2 46 2 3 4 2" xfId="6707" xr:uid="{00000000-0005-0000-0000-000043130000}"/>
    <cellStyle name="20% - 강조색2 46 2 3 4 3" xfId="6708" xr:uid="{00000000-0005-0000-0000-000044130000}"/>
    <cellStyle name="20% - 강조색2 46 2 3 4 4" xfId="6709" xr:uid="{00000000-0005-0000-0000-000045130000}"/>
    <cellStyle name="20% - 강조색2 46 2 3 5" xfId="6710" xr:uid="{00000000-0005-0000-0000-000046130000}"/>
    <cellStyle name="20% - 강조색2 46 2 3 5 2" xfId="6711" xr:uid="{00000000-0005-0000-0000-000047130000}"/>
    <cellStyle name="20% - 강조색2 46 2 3 5 3" xfId="6712" xr:uid="{00000000-0005-0000-0000-000048130000}"/>
    <cellStyle name="20% - 강조색2 46 2 3 5 4" xfId="6713" xr:uid="{00000000-0005-0000-0000-000049130000}"/>
    <cellStyle name="20% - 강조색2 46 2 3 6" xfId="6714" xr:uid="{00000000-0005-0000-0000-00004A130000}"/>
    <cellStyle name="20% - 강조색2 46 2 3 6 2" xfId="6715" xr:uid="{00000000-0005-0000-0000-00004B130000}"/>
    <cellStyle name="20% - 강조색2 46 2 3 6 3" xfId="6716" xr:uid="{00000000-0005-0000-0000-00004C130000}"/>
    <cellStyle name="20% - 강조색2 46 2 3 6 4" xfId="6717" xr:uid="{00000000-0005-0000-0000-00004D130000}"/>
    <cellStyle name="20% - 강조색2 46 2 3 7" xfId="6718" xr:uid="{00000000-0005-0000-0000-00004E130000}"/>
    <cellStyle name="20% - 강조색2 46 2 3 7 2" xfId="6719" xr:uid="{00000000-0005-0000-0000-00004F130000}"/>
    <cellStyle name="20% - 강조색2 46 2 3 7 3" xfId="6720" xr:uid="{00000000-0005-0000-0000-000050130000}"/>
    <cellStyle name="20% - 강조색2 46 2 3 7 4" xfId="6721" xr:uid="{00000000-0005-0000-0000-000051130000}"/>
    <cellStyle name="20% - 강조색2 46 2 3 8" xfId="6722" xr:uid="{00000000-0005-0000-0000-000052130000}"/>
    <cellStyle name="20% - 강조색2 46 2 3 8 2" xfId="6723" xr:uid="{00000000-0005-0000-0000-000053130000}"/>
    <cellStyle name="20% - 강조색2 46 2 3 8 3" xfId="6724" xr:uid="{00000000-0005-0000-0000-000054130000}"/>
    <cellStyle name="20% - 강조색2 46 2 3 8 4" xfId="6725" xr:uid="{00000000-0005-0000-0000-000055130000}"/>
    <cellStyle name="20% - 강조색2 46 2 3 9" xfId="6726" xr:uid="{00000000-0005-0000-0000-000056130000}"/>
    <cellStyle name="20% - 강조색2 46 2 3 9 2" xfId="6727" xr:uid="{00000000-0005-0000-0000-000057130000}"/>
    <cellStyle name="20% - 강조색2 46 2 3 9 3" xfId="6728" xr:uid="{00000000-0005-0000-0000-000058130000}"/>
    <cellStyle name="20% - 강조색2 46 2 3 9 4" xfId="6729" xr:uid="{00000000-0005-0000-0000-000059130000}"/>
    <cellStyle name="20% - 강조색2 46 2 4" xfId="6730" xr:uid="{00000000-0005-0000-0000-00005A130000}"/>
    <cellStyle name="20% - 강조색2 46 2 4 10" xfId="6731" xr:uid="{00000000-0005-0000-0000-00005B130000}"/>
    <cellStyle name="20% - 강조색2 46 2 4 11" xfId="6732" xr:uid="{00000000-0005-0000-0000-00005C130000}"/>
    <cellStyle name="20% - 강조색2 46 2 4 12" xfId="6733" xr:uid="{00000000-0005-0000-0000-00005D130000}"/>
    <cellStyle name="20% - 강조색2 46 2 4 2" xfId="6734" xr:uid="{00000000-0005-0000-0000-00005E130000}"/>
    <cellStyle name="20% - 강조색2 46 2 4 2 2" xfId="6735" xr:uid="{00000000-0005-0000-0000-00005F130000}"/>
    <cellStyle name="20% - 강조색2 46 2 4 2 3" xfId="6736" xr:uid="{00000000-0005-0000-0000-000060130000}"/>
    <cellStyle name="20% - 강조색2 46 2 4 2 4" xfId="6737" xr:uid="{00000000-0005-0000-0000-000061130000}"/>
    <cellStyle name="20% - 강조색2 46 2 4 3" xfId="6738" xr:uid="{00000000-0005-0000-0000-000062130000}"/>
    <cellStyle name="20% - 강조색2 46 2 4 3 2" xfId="6739" xr:uid="{00000000-0005-0000-0000-000063130000}"/>
    <cellStyle name="20% - 강조색2 46 2 4 3 3" xfId="6740" xr:uid="{00000000-0005-0000-0000-000064130000}"/>
    <cellStyle name="20% - 강조색2 46 2 4 3 4" xfId="6741" xr:uid="{00000000-0005-0000-0000-000065130000}"/>
    <cellStyle name="20% - 강조색2 46 2 4 4" xfId="6742" xr:uid="{00000000-0005-0000-0000-000066130000}"/>
    <cellStyle name="20% - 강조색2 46 2 4 4 2" xfId="6743" xr:uid="{00000000-0005-0000-0000-000067130000}"/>
    <cellStyle name="20% - 강조색2 46 2 4 4 3" xfId="6744" xr:uid="{00000000-0005-0000-0000-000068130000}"/>
    <cellStyle name="20% - 강조색2 46 2 4 4 4" xfId="6745" xr:uid="{00000000-0005-0000-0000-000069130000}"/>
    <cellStyle name="20% - 강조색2 46 2 4 5" xfId="6746" xr:uid="{00000000-0005-0000-0000-00006A130000}"/>
    <cellStyle name="20% - 강조색2 46 2 4 5 2" xfId="6747" xr:uid="{00000000-0005-0000-0000-00006B130000}"/>
    <cellStyle name="20% - 강조색2 46 2 4 5 3" xfId="6748" xr:uid="{00000000-0005-0000-0000-00006C130000}"/>
    <cellStyle name="20% - 강조색2 46 2 4 5 4" xfId="6749" xr:uid="{00000000-0005-0000-0000-00006D130000}"/>
    <cellStyle name="20% - 강조색2 46 2 4 6" xfId="6750" xr:uid="{00000000-0005-0000-0000-00006E130000}"/>
    <cellStyle name="20% - 강조색2 46 2 4 6 2" xfId="6751" xr:uid="{00000000-0005-0000-0000-00006F130000}"/>
    <cellStyle name="20% - 강조색2 46 2 4 6 3" xfId="6752" xr:uid="{00000000-0005-0000-0000-000070130000}"/>
    <cellStyle name="20% - 강조색2 46 2 4 6 4" xfId="6753" xr:uid="{00000000-0005-0000-0000-000071130000}"/>
    <cellStyle name="20% - 강조색2 46 2 4 7" xfId="6754" xr:uid="{00000000-0005-0000-0000-000072130000}"/>
    <cellStyle name="20% - 강조색2 46 2 4 7 2" xfId="6755" xr:uid="{00000000-0005-0000-0000-000073130000}"/>
    <cellStyle name="20% - 강조색2 46 2 4 7 3" xfId="6756" xr:uid="{00000000-0005-0000-0000-000074130000}"/>
    <cellStyle name="20% - 강조색2 46 2 4 7 4" xfId="6757" xr:uid="{00000000-0005-0000-0000-000075130000}"/>
    <cellStyle name="20% - 강조색2 46 2 4 8" xfId="6758" xr:uid="{00000000-0005-0000-0000-000076130000}"/>
    <cellStyle name="20% - 강조색2 46 2 4 8 2" xfId="6759" xr:uid="{00000000-0005-0000-0000-000077130000}"/>
    <cellStyle name="20% - 강조색2 46 2 4 8 3" xfId="6760" xr:uid="{00000000-0005-0000-0000-000078130000}"/>
    <cellStyle name="20% - 강조색2 46 2 4 8 4" xfId="6761" xr:uid="{00000000-0005-0000-0000-000079130000}"/>
    <cellStyle name="20% - 강조색2 46 2 4 9" xfId="6762" xr:uid="{00000000-0005-0000-0000-00007A130000}"/>
    <cellStyle name="20% - 강조색2 46 2 4 9 2" xfId="6763" xr:uid="{00000000-0005-0000-0000-00007B130000}"/>
    <cellStyle name="20% - 강조색2 46 2 4 9 3" xfId="6764" xr:uid="{00000000-0005-0000-0000-00007C130000}"/>
    <cellStyle name="20% - 강조색2 46 2 4 9 4" xfId="6765" xr:uid="{00000000-0005-0000-0000-00007D130000}"/>
    <cellStyle name="20% - 강조색2 46 2 5" xfId="6766" xr:uid="{00000000-0005-0000-0000-00007E130000}"/>
    <cellStyle name="20% - 강조색2 46 2 5 10" xfId="6767" xr:uid="{00000000-0005-0000-0000-00007F130000}"/>
    <cellStyle name="20% - 강조색2 46 2 5 11" xfId="6768" xr:uid="{00000000-0005-0000-0000-000080130000}"/>
    <cellStyle name="20% - 강조색2 46 2 5 12" xfId="6769" xr:uid="{00000000-0005-0000-0000-000081130000}"/>
    <cellStyle name="20% - 강조색2 46 2 5 2" xfId="6770" xr:uid="{00000000-0005-0000-0000-000082130000}"/>
    <cellStyle name="20% - 강조색2 46 2 5 2 2" xfId="6771" xr:uid="{00000000-0005-0000-0000-000083130000}"/>
    <cellStyle name="20% - 강조색2 46 2 5 2 3" xfId="6772" xr:uid="{00000000-0005-0000-0000-000084130000}"/>
    <cellStyle name="20% - 강조색2 46 2 5 2 4" xfId="6773" xr:uid="{00000000-0005-0000-0000-000085130000}"/>
    <cellStyle name="20% - 강조색2 46 2 5 3" xfId="6774" xr:uid="{00000000-0005-0000-0000-000086130000}"/>
    <cellStyle name="20% - 강조색2 46 2 5 3 2" xfId="6775" xr:uid="{00000000-0005-0000-0000-000087130000}"/>
    <cellStyle name="20% - 강조색2 46 2 5 3 3" xfId="6776" xr:uid="{00000000-0005-0000-0000-000088130000}"/>
    <cellStyle name="20% - 강조색2 46 2 5 3 4" xfId="6777" xr:uid="{00000000-0005-0000-0000-000089130000}"/>
    <cellStyle name="20% - 강조색2 46 2 5 4" xfId="6778" xr:uid="{00000000-0005-0000-0000-00008A130000}"/>
    <cellStyle name="20% - 강조색2 46 2 5 4 2" xfId="6779" xr:uid="{00000000-0005-0000-0000-00008B130000}"/>
    <cellStyle name="20% - 강조색2 46 2 5 4 3" xfId="6780" xr:uid="{00000000-0005-0000-0000-00008C130000}"/>
    <cellStyle name="20% - 강조색2 46 2 5 4 4" xfId="6781" xr:uid="{00000000-0005-0000-0000-00008D130000}"/>
    <cellStyle name="20% - 강조색2 46 2 5 5" xfId="6782" xr:uid="{00000000-0005-0000-0000-00008E130000}"/>
    <cellStyle name="20% - 강조색2 46 2 5 5 2" xfId="6783" xr:uid="{00000000-0005-0000-0000-00008F130000}"/>
    <cellStyle name="20% - 강조색2 46 2 5 5 3" xfId="6784" xr:uid="{00000000-0005-0000-0000-000090130000}"/>
    <cellStyle name="20% - 강조색2 46 2 5 5 4" xfId="6785" xr:uid="{00000000-0005-0000-0000-000091130000}"/>
    <cellStyle name="20% - 강조색2 46 2 5 6" xfId="6786" xr:uid="{00000000-0005-0000-0000-000092130000}"/>
    <cellStyle name="20% - 강조색2 46 2 5 6 2" xfId="6787" xr:uid="{00000000-0005-0000-0000-000093130000}"/>
    <cellStyle name="20% - 강조색2 46 2 5 6 3" xfId="6788" xr:uid="{00000000-0005-0000-0000-000094130000}"/>
    <cellStyle name="20% - 강조색2 46 2 5 6 4" xfId="6789" xr:uid="{00000000-0005-0000-0000-000095130000}"/>
    <cellStyle name="20% - 강조색2 46 2 5 7" xfId="6790" xr:uid="{00000000-0005-0000-0000-000096130000}"/>
    <cellStyle name="20% - 강조색2 46 2 5 7 2" xfId="6791" xr:uid="{00000000-0005-0000-0000-000097130000}"/>
    <cellStyle name="20% - 강조색2 46 2 5 7 3" xfId="6792" xr:uid="{00000000-0005-0000-0000-000098130000}"/>
    <cellStyle name="20% - 강조색2 46 2 5 7 4" xfId="6793" xr:uid="{00000000-0005-0000-0000-000099130000}"/>
    <cellStyle name="20% - 강조색2 46 2 5 8" xfId="6794" xr:uid="{00000000-0005-0000-0000-00009A130000}"/>
    <cellStyle name="20% - 강조색2 46 2 5 8 2" xfId="6795" xr:uid="{00000000-0005-0000-0000-00009B130000}"/>
    <cellStyle name="20% - 강조색2 46 2 5 8 3" xfId="6796" xr:uid="{00000000-0005-0000-0000-00009C130000}"/>
    <cellStyle name="20% - 강조색2 46 2 5 8 4" xfId="6797" xr:uid="{00000000-0005-0000-0000-00009D130000}"/>
    <cellStyle name="20% - 강조색2 46 2 5 9" xfId="6798" xr:uid="{00000000-0005-0000-0000-00009E130000}"/>
    <cellStyle name="20% - 강조색2 46 2 5 9 2" xfId="6799" xr:uid="{00000000-0005-0000-0000-00009F130000}"/>
    <cellStyle name="20% - 강조색2 46 2 5 9 3" xfId="6800" xr:uid="{00000000-0005-0000-0000-0000A0130000}"/>
    <cellStyle name="20% - 강조색2 46 2 5 9 4" xfId="6801" xr:uid="{00000000-0005-0000-0000-0000A1130000}"/>
    <cellStyle name="20% - 강조색2 46 2 6" xfId="6802" xr:uid="{00000000-0005-0000-0000-0000A2130000}"/>
    <cellStyle name="20% - 강조색2 46 2 6 2" xfId="6803" xr:uid="{00000000-0005-0000-0000-0000A3130000}"/>
    <cellStyle name="20% - 강조색2 46 2 6 3" xfId="6804" xr:uid="{00000000-0005-0000-0000-0000A4130000}"/>
    <cellStyle name="20% - 강조색2 46 2 6 4" xfId="6805" xr:uid="{00000000-0005-0000-0000-0000A5130000}"/>
    <cellStyle name="20% - 강조색2 46 2 7" xfId="6806" xr:uid="{00000000-0005-0000-0000-0000A6130000}"/>
    <cellStyle name="20% - 강조색2 46 2 7 2" xfId="6807" xr:uid="{00000000-0005-0000-0000-0000A7130000}"/>
    <cellStyle name="20% - 강조색2 46 2 7 3" xfId="6808" xr:uid="{00000000-0005-0000-0000-0000A8130000}"/>
    <cellStyle name="20% - 강조색2 46 2 7 4" xfId="6809" xr:uid="{00000000-0005-0000-0000-0000A9130000}"/>
    <cellStyle name="20% - 강조색2 46 2 8" xfId="6810" xr:uid="{00000000-0005-0000-0000-0000AA130000}"/>
    <cellStyle name="20% - 강조색2 46 2 8 2" xfId="6811" xr:uid="{00000000-0005-0000-0000-0000AB130000}"/>
    <cellStyle name="20% - 강조색2 46 2 8 3" xfId="6812" xr:uid="{00000000-0005-0000-0000-0000AC130000}"/>
    <cellStyle name="20% - 강조색2 46 2 8 4" xfId="6813" xr:uid="{00000000-0005-0000-0000-0000AD130000}"/>
    <cellStyle name="20% - 강조색2 46 2 9" xfId="6814" xr:uid="{00000000-0005-0000-0000-0000AE130000}"/>
    <cellStyle name="20% - 강조색2 46 2 9 2" xfId="6815" xr:uid="{00000000-0005-0000-0000-0000AF130000}"/>
    <cellStyle name="20% - 강조색2 46 2 9 3" xfId="6816" xr:uid="{00000000-0005-0000-0000-0000B0130000}"/>
    <cellStyle name="20% - 강조색2 46 2 9 4" xfId="6817" xr:uid="{00000000-0005-0000-0000-0000B1130000}"/>
    <cellStyle name="20% - 강조색2 46 20" xfId="6818" xr:uid="{00000000-0005-0000-0000-0000B2130000}"/>
    <cellStyle name="20% - 강조색2 46 21" xfId="6819" xr:uid="{00000000-0005-0000-0000-0000B3130000}"/>
    <cellStyle name="20% - 강조색2 46 22" xfId="6820" xr:uid="{00000000-0005-0000-0000-0000B4130000}"/>
    <cellStyle name="20% - 강조색2 46 23" xfId="6821" xr:uid="{00000000-0005-0000-0000-0000B5130000}"/>
    <cellStyle name="20% - 강조색2 46 24" xfId="6822" xr:uid="{00000000-0005-0000-0000-0000B6130000}"/>
    <cellStyle name="20% - 강조색2 46 25" xfId="6823" xr:uid="{00000000-0005-0000-0000-0000B7130000}"/>
    <cellStyle name="20% - 강조색2 46 26" xfId="6824" xr:uid="{00000000-0005-0000-0000-0000B8130000}"/>
    <cellStyle name="20% - 강조색2 46 27" xfId="6825" xr:uid="{00000000-0005-0000-0000-0000B9130000}"/>
    <cellStyle name="20% - 강조색2 46 3" xfId="6826" xr:uid="{00000000-0005-0000-0000-0000BA130000}"/>
    <cellStyle name="20% - 강조색2 46 3 10" xfId="6827" xr:uid="{00000000-0005-0000-0000-0000BB130000}"/>
    <cellStyle name="20% - 강조색2 46 3 10 2" xfId="6828" xr:uid="{00000000-0005-0000-0000-0000BC130000}"/>
    <cellStyle name="20% - 강조색2 46 3 10 3" xfId="6829" xr:uid="{00000000-0005-0000-0000-0000BD130000}"/>
    <cellStyle name="20% - 강조색2 46 3 10 4" xfId="6830" xr:uid="{00000000-0005-0000-0000-0000BE130000}"/>
    <cellStyle name="20% - 강조색2 46 3 11" xfId="6831" xr:uid="{00000000-0005-0000-0000-0000BF130000}"/>
    <cellStyle name="20% - 강조색2 46 3 11 2" xfId="6832" xr:uid="{00000000-0005-0000-0000-0000C0130000}"/>
    <cellStyle name="20% - 강조색2 46 3 11 3" xfId="6833" xr:uid="{00000000-0005-0000-0000-0000C1130000}"/>
    <cellStyle name="20% - 강조색2 46 3 11 4" xfId="6834" xr:uid="{00000000-0005-0000-0000-0000C2130000}"/>
    <cellStyle name="20% - 강조색2 46 3 12" xfId="6835" xr:uid="{00000000-0005-0000-0000-0000C3130000}"/>
    <cellStyle name="20% - 강조색2 46 3 12 2" xfId="6836" xr:uid="{00000000-0005-0000-0000-0000C4130000}"/>
    <cellStyle name="20% - 강조색2 46 3 12 3" xfId="6837" xr:uid="{00000000-0005-0000-0000-0000C5130000}"/>
    <cellStyle name="20% - 강조색2 46 3 12 4" xfId="6838" xr:uid="{00000000-0005-0000-0000-0000C6130000}"/>
    <cellStyle name="20% - 강조색2 46 3 13" xfId="6839" xr:uid="{00000000-0005-0000-0000-0000C7130000}"/>
    <cellStyle name="20% - 강조색2 46 3 14" xfId="6840" xr:uid="{00000000-0005-0000-0000-0000C8130000}"/>
    <cellStyle name="20% - 강조색2 46 3 15" xfId="6841" xr:uid="{00000000-0005-0000-0000-0000C9130000}"/>
    <cellStyle name="20% - 강조색2 46 3 16" xfId="6842" xr:uid="{00000000-0005-0000-0000-0000CA130000}"/>
    <cellStyle name="20% - 강조색2 46 3 17" xfId="6843" xr:uid="{00000000-0005-0000-0000-0000CB130000}"/>
    <cellStyle name="20% - 강조색2 46 3 18" xfId="6844" xr:uid="{00000000-0005-0000-0000-0000CC130000}"/>
    <cellStyle name="20% - 강조색2 46 3 19" xfId="6845" xr:uid="{00000000-0005-0000-0000-0000CD130000}"/>
    <cellStyle name="20% - 강조색2 46 3 2" xfId="6846" xr:uid="{00000000-0005-0000-0000-0000CE130000}"/>
    <cellStyle name="20% - 강조색2 46 3 2 10" xfId="6847" xr:uid="{00000000-0005-0000-0000-0000CF130000}"/>
    <cellStyle name="20% - 강조색2 46 3 2 11" xfId="6848" xr:uid="{00000000-0005-0000-0000-0000D0130000}"/>
    <cellStyle name="20% - 강조색2 46 3 2 12" xfId="6849" xr:uid="{00000000-0005-0000-0000-0000D1130000}"/>
    <cellStyle name="20% - 강조색2 46 3 2 2" xfId="6850" xr:uid="{00000000-0005-0000-0000-0000D2130000}"/>
    <cellStyle name="20% - 강조색2 46 3 2 2 2" xfId="6851" xr:uid="{00000000-0005-0000-0000-0000D3130000}"/>
    <cellStyle name="20% - 강조색2 46 3 2 2 3" xfId="6852" xr:uid="{00000000-0005-0000-0000-0000D4130000}"/>
    <cellStyle name="20% - 강조색2 46 3 2 2 4" xfId="6853" xr:uid="{00000000-0005-0000-0000-0000D5130000}"/>
    <cellStyle name="20% - 강조색2 46 3 2 3" xfId="6854" xr:uid="{00000000-0005-0000-0000-0000D6130000}"/>
    <cellStyle name="20% - 강조색2 46 3 2 3 2" xfId="6855" xr:uid="{00000000-0005-0000-0000-0000D7130000}"/>
    <cellStyle name="20% - 강조색2 46 3 2 3 3" xfId="6856" xr:uid="{00000000-0005-0000-0000-0000D8130000}"/>
    <cellStyle name="20% - 강조색2 46 3 2 3 4" xfId="6857" xr:uid="{00000000-0005-0000-0000-0000D9130000}"/>
    <cellStyle name="20% - 강조색2 46 3 2 4" xfId="6858" xr:uid="{00000000-0005-0000-0000-0000DA130000}"/>
    <cellStyle name="20% - 강조색2 46 3 2 4 2" xfId="6859" xr:uid="{00000000-0005-0000-0000-0000DB130000}"/>
    <cellStyle name="20% - 강조색2 46 3 2 4 3" xfId="6860" xr:uid="{00000000-0005-0000-0000-0000DC130000}"/>
    <cellStyle name="20% - 강조색2 46 3 2 4 4" xfId="6861" xr:uid="{00000000-0005-0000-0000-0000DD130000}"/>
    <cellStyle name="20% - 강조색2 46 3 2 5" xfId="6862" xr:uid="{00000000-0005-0000-0000-0000DE130000}"/>
    <cellStyle name="20% - 강조색2 46 3 2 5 2" xfId="6863" xr:uid="{00000000-0005-0000-0000-0000DF130000}"/>
    <cellStyle name="20% - 강조색2 46 3 2 5 3" xfId="6864" xr:uid="{00000000-0005-0000-0000-0000E0130000}"/>
    <cellStyle name="20% - 강조색2 46 3 2 5 4" xfId="6865" xr:uid="{00000000-0005-0000-0000-0000E1130000}"/>
    <cellStyle name="20% - 강조색2 46 3 2 6" xfId="6866" xr:uid="{00000000-0005-0000-0000-0000E2130000}"/>
    <cellStyle name="20% - 강조색2 46 3 2 6 2" xfId="6867" xr:uid="{00000000-0005-0000-0000-0000E3130000}"/>
    <cellStyle name="20% - 강조색2 46 3 2 6 3" xfId="6868" xr:uid="{00000000-0005-0000-0000-0000E4130000}"/>
    <cellStyle name="20% - 강조색2 46 3 2 6 4" xfId="6869" xr:uid="{00000000-0005-0000-0000-0000E5130000}"/>
    <cellStyle name="20% - 강조색2 46 3 2 7" xfId="6870" xr:uid="{00000000-0005-0000-0000-0000E6130000}"/>
    <cellStyle name="20% - 강조색2 46 3 2 7 2" xfId="6871" xr:uid="{00000000-0005-0000-0000-0000E7130000}"/>
    <cellStyle name="20% - 강조색2 46 3 2 7 3" xfId="6872" xr:uid="{00000000-0005-0000-0000-0000E8130000}"/>
    <cellStyle name="20% - 강조색2 46 3 2 7 4" xfId="6873" xr:uid="{00000000-0005-0000-0000-0000E9130000}"/>
    <cellStyle name="20% - 강조색2 46 3 2 8" xfId="6874" xr:uid="{00000000-0005-0000-0000-0000EA130000}"/>
    <cellStyle name="20% - 강조색2 46 3 2 8 2" xfId="6875" xr:uid="{00000000-0005-0000-0000-0000EB130000}"/>
    <cellStyle name="20% - 강조색2 46 3 2 8 3" xfId="6876" xr:uid="{00000000-0005-0000-0000-0000EC130000}"/>
    <cellStyle name="20% - 강조색2 46 3 2 8 4" xfId="6877" xr:uid="{00000000-0005-0000-0000-0000ED130000}"/>
    <cellStyle name="20% - 강조색2 46 3 2 9" xfId="6878" xr:uid="{00000000-0005-0000-0000-0000EE130000}"/>
    <cellStyle name="20% - 강조색2 46 3 2 9 2" xfId="6879" xr:uid="{00000000-0005-0000-0000-0000EF130000}"/>
    <cellStyle name="20% - 강조색2 46 3 2 9 3" xfId="6880" xr:uid="{00000000-0005-0000-0000-0000F0130000}"/>
    <cellStyle name="20% - 강조색2 46 3 2 9 4" xfId="6881" xr:uid="{00000000-0005-0000-0000-0000F1130000}"/>
    <cellStyle name="20% - 강조색2 46 3 20" xfId="6882" xr:uid="{00000000-0005-0000-0000-0000F2130000}"/>
    <cellStyle name="20% - 강조색2 46 3 21" xfId="6883" xr:uid="{00000000-0005-0000-0000-0000F3130000}"/>
    <cellStyle name="20% - 강조색2 46 3 22" xfId="6884" xr:uid="{00000000-0005-0000-0000-0000F4130000}"/>
    <cellStyle name="20% - 강조색2 46 3 23" xfId="6885" xr:uid="{00000000-0005-0000-0000-0000F5130000}"/>
    <cellStyle name="20% - 강조색2 46 3 24" xfId="6886" xr:uid="{00000000-0005-0000-0000-0000F6130000}"/>
    <cellStyle name="20% - 강조색2 46 3 25" xfId="6887" xr:uid="{00000000-0005-0000-0000-0000F7130000}"/>
    <cellStyle name="20% - 강조색2 46 3 3" xfId="6888" xr:uid="{00000000-0005-0000-0000-0000F8130000}"/>
    <cellStyle name="20% - 강조색2 46 3 3 10" xfId="6889" xr:uid="{00000000-0005-0000-0000-0000F9130000}"/>
    <cellStyle name="20% - 강조색2 46 3 3 11" xfId="6890" xr:uid="{00000000-0005-0000-0000-0000FA130000}"/>
    <cellStyle name="20% - 강조색2 46 3 3 12" xfId="6891" xr:uid="{00000000-0005-0000-0000-0000FB130000}"/>
    <cellStyle name="20% - 강조색2 46 3 3 2" xfId="6892" xr:uid="{00000000-0005-0000-0000-0000FC130000}"/>
    <cellStyle name="20% - 강조색2 46 3 3 2 2" xfId="6893" xr:uid="{00000000-0005-0000-0000-0000FD130000}"/>
    <cellStyle name="20% - 강조색2 46 3 3 2 3" xfId="6894" xr:uid="{00000000-0005-0000-0000-0000FE130000}"/>
    <cellStyle name="20% - 강조색2 46 3 3 2 4" xfId="6895" xr:uid="{00000000-0005-0000-0000-0000FF130000}"/>
    <cellStyle name="20% - 강조색2 46 3 3 3" xfId="6896" xr:uid="{00000000-0005-0000-0000-000000140000}"/>
    <cellStyle name="20% - 강조색2 46 3 3 3 2" xfId="6897" xr:uid="{00000000-0005-0000-0000-000001140000}"/>
    <cellStyle name="20% - 강조색2 46 3 3 3 3" xfId="6898" xr:uid="{00000000-0005-0000-0000-000002140000}"/>
    <cellStyle name="20% - 강조색2 46 3 3 3 4" xfId="6899" xr:uid="{00000000-0005-0000-0000-000003140000}"/>
    <cellStyle name="20% - 강조색2 46 3 3 4" xfId="6900" xr:uid="{00000000-0005-0000-0000-000004140000}"/>
    <cellStyle name="20% - 강조색2 46 3 3 4 2" xfId="6901" xr:uid="{00000000-0005-0000-0000-000005140000}"/>
    <cellStyle name="20% - 강조색2 46 3 3 4 3" xfId="6902" xr:uid="{00000000-0005-0000-0000-000006140000}"/>
    <cellStyle name="20% - 강조색2 46 3 3 4 4" xfId="6903" xr:uid="{00000000-0005-0000-0000-000007140000}"/>
    <cellStyle name="20% - 강조색2 46 3 3 5" xfId="6904" xr:uid="{00000000-0005-0000-0000-000008140000}"/>
    <cellStyle name="20% - 강조색2 46 3 3 5 2" xfId="6905" xr:uid="{00000000-0005-0000-0000-000009140000}"/>
    <cellStyle name="20% - 강조색2 46 3 3 5 3" xfId="6906" xr:uid="{00000000-0005-0000-0000-00000A140000}"/>
    <cellStyle name="20% - 강조색2 46 3 3 5 4" xfId="6907" xr:uid="{00000000-0005-0000-0000-00000B140000}"/>
    <cellStyle name="20% - 강조색2 46 3 3 6" xfId="6908" xr:uid="{00000000-0005-0000-0000-00000C140000}"/>
    <cellStyle name="20% - 강조색2 46 3 3 6 2" xfId="6909" xr:uid="{00000000-0005-0000-0000-00000D140000}"/>
    <cellStyle name="20% - 강조색2 46 3 3 6 3" xfId="6910" xr:uid="{00000000-0005-0000-0000-00000E140000}"/>
    <cellStyle name="20% - 강조색2 46 3 3 6 4" xfId="6911" xr:uid="{00000000-0005-0000-0000-00000F140000}"/>
    <cellStyle name="20% - 강조색2 46 3 3 7" xfId="6912" xr:uid="{00000000-0005-0000-0000-000010140000}"/>
    <cellStyle name="20% - 강조색2 46 3 3 7 2" xfId="6913" xr:uid="{00000000-0005-0000-0000-000011140000}"/>
    <cellStyle name="20% - 강조색2 46 3 3 7 3" xfId="6914" xr:uid="{00000000-0005-0000-0000-000012140000}"/>
    <cellStyle name="20% - 강조색2 46 3 3 7 4" xfId="6915" xr:uid="{00000000-0005-0000-0000-000013140000}"/>
    <cellStyle name="20% - 강조색2 46 3 3 8" xfId="6916" xr:uid="{00000000-0005-0000-0000-000014140000}"/>
    <cellStyle name="20% - 강조색2 46 3 3 8 2" xfId="6917" xr:uid="{00000000-0005-0000-0000-000015140000}"/>
    <cellStyle name="20% - 강조색2 46 3 3 8 3" xfId="6918" xr:uid="{00000000-0005-0000-0000-000016140000}"/>
    <cellStyle name="20% - 강조색2 46 3 3 8 4" xfId="6919" xr:uid="{00000000-0005-0000-0000-000017140000}"/>
    <cellStyle name="20% - 강조색2 46 3 3 9" xfId="6920" xr:uid="{00000000-0005-0000-0000-000018140000}"/>
    <cellStyle name="20% - 강조색2 46 3 3 9 2" xfId="6921" xr:uid="{00000000-0005-0000-0000-000019140000}"/>
    <cellStyle name="20% - 강조색2 46 3 3 9 3" xfId="6922" xr:uid="{00000000-0005-0000-0000-00001A140000}"/>
    <cellStyle name="20% - 강조색2 46 3 3 9 4" xfId="6923" xr:uid="{00000000-0005-0000-0000-00001B140000}"/>
    <cellStyle name="20% - 강조색2 46 3 4" xfId="6924" xr:uid="{00000000-0005-0000-0000-00001C140000}"/>
    <cellStyle name="20% - 강조색2 46 3 4 10" xfId="6925" xr:uid="{00000000-0005-0000-0000-00001D140000}"/>
    <cellStyle name="20% - 강조색2 46 3 4 11" xfId="6926" xr:uid="{00000000-0005-0000-0000-00001E140000}"/>
    <cellStyle name="20% - 강조색2 46 3 4 12" xfId="6927" xr:uid="{00000000-0005-0000-0000-00001F140000}"/>
    <cellStyle name="20% - 강조색2 46 3 4 2" xfId="6928" xr:uid="{00000000-0005-0000-0000-000020140000}"/>
    <cellStyle name="20% - 강조색2 46 3 4 2 2" xfId="6929" xr:uid="{00000000-0005-0000-0000-000021140000}"/>
    <cellStyle name="20% - 강조색2 46 3 4 2 3" xfId="6930" xr:uid="{00000000-0005-0000-0000-000022140000}"/>
    <cellStyle name="20% - 강조색2 46 3 4 2 4" xfId="6931" xr:uid="{00000000-0005-0000-0000-000023140000}"/>
    <cellStyle name="20% - 강조색2 46 3 4 3" xfId="6932" xr:uid="{00000000-0005-0000-0000-000024140000}"/>
    <cellStyle name="20% - 강조색2 46 3 4 3 2" xfId="6933" xr:uid="{00000000-0005-0000-0000-000025140000}"/>
    <cellStyle name="20% - 강조색2 46 3 4 3 3" xfId="6934" xr:uid="{00000000-0005-0000-0000-000026140000}"/>
    <cellStyle name="20% - 강조색2 46 3 4 3 4" xfId="6935" xr:uid="{00000000-0005-0000-0000-000027140000}"/>
    <cellStyle name="20% - 강조색2 46 3 4 4" xfId="6936" xr:uid="{00000000-0005-0000-0000-000028140000}"/>
    <cellStyle name="20% - 강조색2 46 3 4 4 2" xfId="6937" xr:uid="{00000000-0005-0000-0000-000029140000}"/>
    <cellStyle name="20% - 강조색2 46 3 4 4 3" xfId="6938" xr:uid="{00000000-0005-0000-0000-00002A140000}"/>
    <cellStyle name="20% - 강조색2 46 3 4 4 4" xfId="6939" xr:uid="{00000000-0005-0000-0000-00002B140000}"/>
    <cellStyle name="20% - 강조색2 46 3 4 5" xfId="6940" xr:uid="{00000000-0005-0000-0000-00002C140000}"/>
    <cellStyle name="20% - 강조색2 46 3 4 5 2" xfId="6941" xr:uid="{00000000-0005-0000-0000-00002D140000}"/>
    <cellStyle name="20% - 강조색2 46 3 4 5 3" xfId="6942" xr:uid="{00000000-0005-0000-0000-00002E140000}"/>
    <cellStyle name="20% - 강조색2 46 3 4 5 4" xfId="6943" xr:uid="{00000000-0005-0000-0000-00002F140000}"/>
    <cellStyle name="20% - 강조색2 46 3 4 6" xfId="6944" xr:uid="{00000000-0005-0000-0000-000030140000}"/>
    <cellStyle name="20% - 강조색2 46 3 4 6 2" xfId="6945" xr:uid="{00000000-0005-0000-0000-000031140000}"/>
    <cellStyle name="20% - 강조색2 46 3 4 6 3" xfId="6946" xr:uid="{00000000-0005-0000-0000-000032140000}"/>
    <cellStyle name="20% - 강조색2 46 3 4 6 4" xfId="6947" xr:uid="{00000000-0005-0000-0000-000033140000}"/>
    <cellStyle name="20% - 강조색2 46 3 4 7" xfId="6948" xr:uid="{00000000-0005-0000-0000-000034140000}"/>
    <cellStyle name="20% - 강조색2 46 3 4 7 2" xfId="6949" xr:uid="{00000000-0005-0000-0000-000035140000}"/>
    <cellStyle name="20% - 강조색2 46 3 4 7 3" xfId="6950" xr:uid="{00000000-0005-0000-0000-000036140000}"/>
    <cellStyle name="20% - 강조색2 46 3 4 7 4" xfId="6951" xr:uid="{00000000-0005-0000-0000-000037140000}"/>
    <cellStyle name="20% - 강조색2 46 3 4 8" xfId="6952" xr:uid="{00000000-0005-0000-0000-000038140000}"/>
    <cellStyle name="20% - 강조색2 46 3 4 8 2" xfId="6953" xr:uid="{00000000-0005-0000-0000-000039140000}"/>
    <cellStyle name="20% - 강조색2 46 3 4 8 3" xfId="6954" xr:uid="{00000000-0005-0000-0000-00003A140000}"/>
    <cellStyle name="20% - 강조색2 46 3 4 8 4" xfId="6955" xr:uid="{00000000-0005-0000-0000-00003B140000}"/>
    <cellStyle name="20% - 강조색2 46 3 4 9" xfId="6956" xr:uid="{00000000-0005-0000-0000-00003C140000}"/>
    <cellStyle name="20% - 강조색2 46 3 4 9 2" xfId="6957" xr:uid="{00000000-0005-0000-0000-00003D140000}"/>
    <cellStyle name="20% - 강조색2 46 3 4 9 3" xfId="6958" xr:uid="{00000000-0005-0000-0000-00003E140000}"/>
    <cellStyle name="20% - 강조색2 46 3 4 9 4" xfId="6959" xr:uid="{00000000-0005-0000-0000-00003F140000}"/>
    <cellStyle name="20% - 강조색2 46 3 5" xfId="6960" xr:uid="{00000000-0005-0000-0000-000040140000}"/>
    <cellStyle name="20% - 강조색2 46 3 5 2" xfId="6961" xr:uid="{00000000-0005-0000-0000-000041140000}"/>
    <cellStyle name="20% - 강조색2 46 3 5 3" xfId="6962" xr:uid="{00000000-0005-0000-0000-000042140000}"/>
    <cellStyle name="20% - 강조색2 46 3 5 4" xfId="6963" xr:uid="{00000000-0005-0000-0000-000043140000}"/>
    <cellStyle name="20% - 강조색2 46 3 6" xfId="6964" xr:uid="{00000000-0005-0000-0000-000044140000}"/>
    <cellStyle name="20% - 강조색2 46 3 6 2" xfId="6965" xr:uid="{00000000-0005-0000-0000-000045140000}"/>
    <cellStyle name="20% - 강조색2 46 3 6 3" xfId="6966" xr:uid="{00000000-0005-0000-0000-000046140000}"/>
    <cellStyle name="20% - 강조색2 46 3 6 4" xfId="6967" xr:uid="{00000000-0005-0000-0000-000047140000}"/>
    <cellStyle name="20% - 강조색2 46 3 7" xfId="6968" xr:uid="{00000000-0005-0000-0000-000048140000}"/>
    <cellStyle name="20% - 강조색2 46 3 7 2" xfId="6969" xr:uid="{00000000-0005-0000-0000-000049140000}"/>
    <cellStyle name="20% - 강조색2 46 3 7 3" xfId="6970" xr:uid="{00000000-0005-0000-0000-00004A140000}"/>
    <cellStyle name="20% - 강조색2 46 3 7 4" xfId="6971" xr:uid="{00000000-0005-0000-0000-00004B140000}"/>
    <cellStyle name="20% - 강조색2 46 3 8" xfId="6972" xr:uid="{00000000-0005-0000-0000-00004C140000}"/>
    <cellStyle name="20% - 강조색2 46 3 8 2" xfId="6973" xr:uid="{00000000-0005-0000-0000-00004D140000}"/>
    <cellStyle name="20% - 강조색2 46 3 8 3" xfId="6974" xr:uid="{00000000-0005-0000-0000-00004E140000}"/>
    <cellStyle name="20% - 강조색2 46 3 8 4" xfId="6975" xr:uid="{00000000-0005-0000-0000-00004F140000}"/>
    <cellStyle name="20% - 강조색2 46 3 9" xfId="6976" xr:uid="{00000000-0005-0000-0000-000050140000}"/>
    <cellStyle name="20% - 강조색2 46 3 9 2" xfId="6977" xr:uid="{00000000-0005-0000-0000-000051140000}"/>
    <cellStyle name="20% - 강조색2 46 3 9 3" xfId="6978" xr:uid="{00000000-0005-0000-0000-000052140000}"/>
    <cellStyle name="20% - 강조색2 46 3 9 4" xfId="6979" xr:uid="{00000000-0005-0000-0000-000053140000}"/>
    <cellStyle name="20% - 강조색2 46 4" xfId="6980" xr:uid="{00000000-0005-0000-0000-000054140000}"/>
    <cellStyle name="20% - 강조색2 46 4 10" xfId="6981" xr:uid="{00000000-0005-0000-0000-000055140000}"/>
    <cellStyle name="20% - 강조색2 46 4 11" xfId="6982" xr:uid="{00000000-0005-0000-0000-000056140000}"/>
    <cellStyle name="20% - 강조색2 46 4 12" xfId="6983" xr:uid="{00000000-0005-0000-0000-000057140000}"/>
    <cellStyle name="20% - 강조색2 46 4 2" xfId="6984" xr:uid="{00000000-0005-0000-0000-000058140000}"/>
    <cellStyle name="20% - 강조색2 46 4 2 2" xfId="6985" xr:uid="{00000000-0005-0000-0000-000059140000}"/>
    <cellStyle name="20% - 강조색2 46 4 2 3" xfId="6986" xr:uid="{00000000-0005-0000-0000-00005A140000}"/>
    <cellStyle name="20% - 강조색2 46 4 2 4" xfId="6987" xr:uid="{00000000-0005-0000-0000-00005B140000}"/>
    <cellStyle name="20% - 강조색2 46 4 3" xfId="6988" xr:uid="{00000000-0005-0000-0000-00005C140000}"/>
    <cellStyle name="20% - 강조색2 46 4 3 2" xfId="6989" xr:uid="{00000000-0005-0000-0000-00005D140000}"/>
    <cellStyle name="20% - 강조색2 46 4 3 3" xfId="6990" xr:uid="{00000000-0005-0000-0000-00005E140000}"/>
    <cellStyle name="20% - 강조색2 46 4 3 4" xfId="6991" xr:uid="{00000000-0005-0000-0000-00005F140000}"/>
    <cellStyle name="20% - 강조색2 46 4 4" xfId="6992" xr:uid="{00000000-0005-0000-0000-000060140000}"/>
    <cellStyle name="20% - 강조색2 46 4 4 2" xfId="6993" xr:uid="{00000000-0005-0000-0000-000061140000}"/>
    <cellStyle name="20% - 강조색2 46 4 4 3" xfId="6994" xr:uid="{00000000-0005-0000-0000-000062140000}"/>
    <cellStyle name="20% - 강조색2 46 4 4 4" xfId="6995" xr:uid="{00000000-0005-0000-0000-000063140000}"/>
    <cellStyle name="20% - 강조색2 46 4 5" xfId="6996" xr:uid="{00000000-0005-0000-0000-000064140000}"/>
    <cellStyle name="20% - 강조색2 46 4 5 2" xfId="6997" xr:uid="{00000000-0005-0000-0000-000065140000}"/>
    <cellStyle name="20% - 강조색2 46 4 5 3" xfId="6998" xr:uid="{00000000-0005-0000-0000-000066140000}"/>
    <cellStyle name="20% - 강조색2 46 4 5 4" xfId="6999" xr:uid="{00000000-0005-0000-0000-000067140000}"/>
    <cellStyle name="20% - 강조색2 46 4 6" xfId="7000" xr:uid="{00000000-0005-0000-0000-000068140000}"/>
    <cellStyle name="20% - 강조색2 46 4 6 2" xfId="7001" xr:uid="{00000000-0005-0000-0000-000069140000}"/>
    <cellStyle name="20% - 강조색2 46 4 6 3" xfId="7002" xr:uid="{00000000-0005-0000-0000-00006A140000}"/>
    <cellStyle name="20% - 강조색2 46 4 6 4" xfId="7003" xr:uid="{00000000-0005-0000-0000-00006B140000}"/>
    <cellStyle name="20% - 강조색2 46 4 7" xfId="7004" xr:uid="{00000000-0005-0000-0000-00006C140000}"/>
    <cellStyle name="20% - 강조색2 46 4 7 2" xfId="7005" xr:uid="{00000000-0005-0000-0000-00006D140000}"/>
    <cellStyle name="20% - 강조색2 46 4 7 3" xfId="7006" xr:uid="{00000000-0005-0000-0000-00006E140000}"/>
    <cellStyle name="20% - 강조색2 46 4 7 4" xfId="7007" xr:uid="{00000000-0005-0000-0000-00006F140000}"/>
    <cellStyle name="20% - 강조색2 46 4 8" xfId="7008" xr:uid="{00000000-0005-0000-0000-000070140000}"/>
    <cellStyle name="20% - 강조색2 46 4 8 2" xfId="7009" xr:uid="{00000000-0005-0000-0000-000071140000}"/>
    <cellStyle name="20% - 강조색2 46 4 8 3" xfId="7010" xr:uid="{00000000-0005-0000-0000-000072140000}"/>
    <cellStyle name="20% - 강조색2 46 4 8 4" xfId="7011" xr:uid="{00000000-0005-0000-0000-000073140000}"/>
    <cellStyle name="20% - 강조색2 46 4 9" xfId="7012" xr:uid="{00000000-0005-0000-0000-000074140000}"/>
    <cellStyle name="20% - 강조색2 46 4 9 2" xfId="7013" xr:uid="{00000000-0005-0000-0000-000075140000}"/>
    <cellStyle name="20% - 강조색2 46 4 9 3" xfId="7014" xr:uid="{00000000-0005-0000-0000-000076140000}"/>
    <cellStyle name="20% - 강조색2 46 4 9 4" xfId="7015" xr:uid="{00000000-0005-0000-0000-000077140000}"/>
    <cellStyle name="20% - 강조색2 46 5" xfId="7016" xr:uid="{00000000-0005-0000-0000-000078140000}"/>
    <cellStyle name="20% - 강조색2 46 5 10" xfId="7017" xr:uid="{00000000-0005-0000-0000-000079140000}"/>
    <cellStyle name="20% - 강조색2 46 5 11" xfId="7018" xr:uid="{00000000-0005-0000-0000-00007A140000}"/>
    <cellStyle name="20% - 강조색2 46 5 12" xfId="7019" xr:uid="{00000000-0005-0000-0000-00007B140000}"/>
    <cellStyle name="20% - 강조색2 46 5 2" xfId="7020" xr:uid="{00000000-0005-0000-0000-00007C140000}"/>
    <cellStyle name="20% - 강조색2 46 5 2 2" xfId="7021" xr:uid="{00000000-0005-0000-0000-00007D140000}"/>
    <cellStyle name="20% - 강조색2 46 5 2 3" xfId="7022" xr:uid="{00000000-0005-0000-0000-00007E140000}"/>
    <cellStyle name="20% - 강조색2 46 5 2 4" xfId="7023" xr:uid="{00000000-0005-0000-0000-00007F140000}"/>
    <cellStyle name="20% - 강조색2 46 5 3" xfId="7024" xr:uid="{00000000-0005-0000-0000-000080140000}"/>
    <cellStyle name="20% - 강조색2 46 5 3 2" xfId="7025" xr:uid="{00000000-0005-0000-0000-000081140000}"/>
    <cellStyle name="20% - 강조색2 46 5 3 3" xfId="7026" xr:uid="{00000000-0005-0000-0000-000082140000}"/>
    <cellStyle name="20% - 강조색2 46 5 3 4" xfId="7027" xr:uid="{00000000-0005-0000-0000-000083140000}"/>
    <cellStyle name="20% - 강조색2 46 5 4" xfId="7028" xr:uid="{00000000-0005-0000-0000-000084140000}"/>
    <cellStyle name="20% - 강조색2 46 5 4 2" xfId="7029" xr:uid="{00000000-0005-0000-0000-000085140000}"/>
    <cellStyle name="20% - 강조색2 46 5 4 3" xfId="7030" xr:uid="{00000000-0005-0000-0000-000086140000}"/>
    <cellStyle name="20% - 강조색2 46 5 4 4" xfId="7031" xr:uid="{00000000-0005-0000-0000-000087140000}"/>
    <cellStyle name="20% - 강조색2 46 5 5" xfId="7032" xr:uid="{00000000-0005-0000-0000-000088140000}"/>
    <cellStyle name="20% - 강조색2 46 5 5 2" xfId="7033" xr:uid="{00000000-0005-0000-0000-000089140000}"/>
    <cellStyle name="20% - 강조색2 46 5 5 3" xfId="7034" xr:uid="{00000000-0005-0000-0000-00008A140000}"/>
    <cellStyle name="20% - 강조색2 46 5 5 4" xfId="7035" xr:uid="{00000000-0005-0000-0000-00008B140000}"/>
    <cellStyle name="20% - 강조색2 46 5 6" xfId="7036" xr:uid="{00000000-0005-0000-0000-00008C140000}"/>
    <cellStyle name="20% - 강조색2 46 5 6 2" xfId="7037" xr:uid="{00000000-0005-0000-0000-00008D140000}"/>
    <cellStyle name="20% - 강조색2 46 5 6 3" xfId="7038" xr:uid="{00000000-0005-0000-0000-00008E140000}"/>
    <cellStyle name="20% - 강조색2 46 5 6 4" xfId="7039" xr:uid="{00000000-0005-0000-0000-00008F140000}"/>
    <cellStyle name="20% - 강조색2 46 5 7" xfId="7040" xr:uid="{00000000-0005-0000-0000-000090140000}"/>
    <cellStyle name="20% - 강조색2 46 5 7 2" xfId="7041" xr:uid="{00000000-0005-0000-0000-000091140000}"/>
    <cellStyle name="20% - 강조색2 46 5 7 3" xfId="7042" xr:uid="{00000000-0005-0000-0000-000092140000}"/>
    <cellStyle name="20% - 강조색2 46 5 7 4" xfId="7043" xr:uid="{00000000-0005-0000-0000-000093140000}"/>
    <cellStyle name="20% - 강조색2 46 5 8" xfId="7044" xr:uid="{00000000-0005-0000-0000-000094140000}"/>
    <cellStyle name="20% - 강조색2 46 5 8 2" xfId="7045" xr:uid="{00000000-0005-0000-0000-000095140000}"/>
    <cellStyle name="20% - 강조색2 46 5 8 3" xfId="7046" xr:uid="{00000000-0005-0000-0000-000096140000}"/>
    <cellStyle name="20% - 강조색2 46 5 8 4" xfId="7047" xr:uid="{00000000-0005-0000-0000-000097140000}"/>
    <cellStyle name="20% - 강조색2 46 5 9" xfId="7048" xr:uid="{00000000-0005-0000-0000-000098140000}"/>
    <cellStyle name="20% - 강조색2 46 5 9 2" xfId="7049" xr:uid="{00000000-0005-0000-0000-000099140000}"/>
    <cellStyle name="20% - 강조색2 46 5 9 3" xfId="7050" xr:uid="{00000000-0005-0000-0000-00009A140000}"/>
    <cellStyle name="20% - 강조색2 46 5 9 4" xfId="7051" xr:uid="{00000000-0005-0000-0000-00009B140000}"/>
    <cellStyle name="20% - 강조색2 46 6" xfId="7052" xr:uid="{00000000-0005-0000-0000-00009C140000}"/>
    <cellStyle name="20% - 강조색2 46 6 10" xfId="7053" xr:uid="{00000000-0005-0000-0000-00009D140000}"/>
    <cellStyle name="20% - 강조색2 46 6 11" xfId="7054" xr:uid="{00000000-0005-0000-0000-00009E140000}"/>
    <cellStyle name="20% - 강조색2 46 6 12" xfId="7055" xr:uid="{00000000-0005-0000-0000-00009F140000}"/>
    <cellStyle name="20% - 강조색2 46 6 2" xfId="7056" xr:uid="{00000000-0005-0000-0000-0000A0140000}"/>
    <cellStyle name="20% - 강조색2 46 6 2 2" xfId="7057" xr:uid="{00000000-0005-0000-0000-0000A1140000}"/>
    <cellStyle name="20% - 강조색2 46 6 2 3" xfId="7058" xr:uid="{00000000-0005-0000-0000-0000A2140000}"/>
    <cellStyle name="20% - 강조색2 46 6 2 4" xfId="7059" xr:uid="{00000000-0005-0000-0000-0000A3140000}"/>
    <cellStyle name="20% - 강조색2 46 6 3" xfId="7060" xr:uid="{00000000-0005-0000-0000-0000A4140000}"/>
    <cellStyle name="20% - 강조색2 46 6 3 2" xfId="7061" xr:uid="{00000000-0005-0000-0000-0000A5140000}"/>
    <cellStyle name="20% - 강조색2 46 6 3 3" xfId="7062" xr:uid="{00000000-0005-0000-0000-0000A6140000}"/>
    <cellStyle name="20% - 강조색2 46 6 3 4" xfId="7063" xr:uid="{00000000-0005-0000-0000-0000A7140000}"/>
    <cellStyle name="20% - 강조색2 46 6 4" xfId="7064" xr:uid="{00000000-0005-0000-0000-0000A8140000}"/>
    <cellStyle name="20% - 강조색2 46 6 4 2" xfId="7065" xr:uid="{00000000-0005-0000-0000-0000A9140000}"/>
    <cellStyle name="20% - 강조색2 46 6 4 3" xfId="7066" xr:uid="{00000000-0005-0000-0000-0000AA140000}"/>
    <cellStyle name="20% - 강조색2 46 6 4 4" xfId="7067" xr:uid="{00000000-0005-0000-0000-0000AB140000}"/>
    <cellStyle name="20% - 강조색2 46 6 5" xfId="7068" xr:uid="{00000000-0005-0000-0000-0000AC140000}"/>
    <cellStyle name="20% - 강조색2 46 6 5 2" xfId="7069" xr:uid="{00000000-0005-0000-0000-0000AD140000}"/>
    <cellStyle name="20% - 강조색2 46 6 5 3" xfId="7070" xr:uid="{00000000-0005-0000-0000-0000AE140000}"/>
    <cellStyle name="20% - 강조색2 46 6 5 4" xfId="7071" xr:uid="{00000000-0005-0000-0000-0000AF140000}"/>
    <cellStyle name="20% - 강조색2 46 6 6" xfId="7072" xr:uid="{00000000-0005-0000-0000-0000B0140000}"/>
    <cellStyle name="20% - 강조색2 46 6 6 2" xfId="7073" xr:uid="{00000000-0005-0000-0000-0000B1140000}"/>
    <cellStyle name="20% - 강조색2 46 6 6 3" xfId="7074" xr:uid="{00000000-0005-0000-0000-0000B2140000}"/>
    <cellStyle name="20% - 강조색2 46 6 6 4" xfId="7075" xr:uid="{00000000-0005-0000-0000-0000B3140000}"/>
    <cellStyle name="20% - 강조색2 46 6 7" xfId="7076" xr:uid="{00000000-0005-0000-0000-0000B4140000}"/>
    <cellStyle name="20% - 강조색2 46 6 7 2" xfId="7077" xr:uid="{00000000-0005-0000-0000-0000B5140000}"/>
    <cellStyle name="20% - 강조색2 46 6 7 3" xfId="7078" xr:uid="{00000000-0005-0000-0000-0000B6140000}"/>
    <cellStyle name="20% - 강조색2 46 6 7 4" xfId="7079" xr:uid="{00000000-0005-0000-0000-0000B7140000}"/>
    <cellStyle name="20% - 강조색2 46 6 8" xfId="7080" xr:uid="{00000000-0005-0000-0000-0000B8140000}"/>
    <cellStyle name="20% - 강조색2 46 6 8 2" xfId="7081" xr:uid="{00000000-0005-0000-0000-0000B9140000}"/>
    <cellStyle name="20% - 강조색2 46 6 8 3" xfId="7082" xr:uid="{00000000-0005-0000-0000-0000BA140000}"/>
    <cellStyle name="20% - 강조색2 46 6 8 4" xfId="7083" xr:uid="{00000000-0005-0000-0000-0000BB140000}"/>
    <cellStyle name="20% - 강조색2 46 6 9" xfId="7084" xr:uid="{00000000-0005-0000-0000-0000BC140000}"/>
    <cellStyle name="20% - 강조색2 46 6 9 2" xfId="7085" xr:uid="{00000000-0005-0000-0000-0000BD140000}"/>
    <cellStyle name="20% - 강조색2 46 6 9 3" xfId="7086" xr:uid="{00000000-0005-0000-0000-0000BE140000}"/>
    <cellStyle name="20% - 강조색2 46 6 9 4" xfId="7087" xr:uid="{00000000-0005-0000-0000-0000BF140000}"/>
    <cellStyle name="20% - 강조색2 46 7" xfId="7088" xr:uid="{00000000-0005-0000-0000-0000C0140000}"/>
    <cellStyle name="20% - 강조색2 46 7 2" xfId="7089" xr:uid="{00000000-0005-0000-0000-0000C1140000}"/>
    <cellStyle name="20% - 강조색2 46 7 3" xfId="7090" xr:uid="{00000000-0005-0000-0000-0000C2140000}"/>
    <cellStyle name="20% - 강조색2 46 7 4" xfId="7091" xr:uid="{00000000-0005-0000-0000-0000C3140000}"/>
    <cellStyle name="20% - 강조색2 46 8" xfId="7092" xr:uid="{00000000-0005-0000-0000-0000C4140000}"/>
    <cellStyle name="20% - 강조색2 46 8 2" xfId="7093" xr:uid="{00000000-0005-0000-0000-0000C5140000}"/>
    <cellStyle name="20% - 강조색2 46 8 3" xfId="7094" xr:uid="{00000000-0005-0000-0000-0000C6140000}"/>
    <cellStyle name="20% - 강조색2 46 8 4" xfId="7095" xr:uid="{00000000-0005-0000-0000-0000C7140000}"/>
    <cellStyle name="20% - 강조색2 46 9" xfId="7096" xr:uid="{00000000-0005-0000-0000-0000C8140000}"/>
    <cellStyle name="20% - 강조색2 46 9 2" xfId="7097" xr:uid="{00000000-0005-0000-0000-0000C9140000}"/>
    <cellStyle name="20% - 강조색2 46 9 3" xfId="7098" xr:uid="{00000000-0005-0000-0000-0000CA140000}"/>
    <cellStyle name="20% - 강조색2 46 9 4" xfId="7099" xr:uid="{00000000-0005-0000-0000-0000CB140000}"/>
    <cellStyle name="20% - 강조색2 47" xfId="7100" xr:uid="{00000000-0005-0000-0000-0000CC140000}"/>
    <cellStyle name="20% - 강조색2 47 10" xfId="7101" xr:uid="{00000000-0005-0000-0000-0000CD140000}"/>
    <cellStyle name="20% - 강조색2 47 10 2" xfId="7102" xr:uid="{00000000-0005-0000-0000-0000CE140000}"/>
    <cellStyle name="20% - 강조색2 47 10 3" xfId="7103" xr:uid="{00000000-0005-0000-0000-0000CF140000}"/>
    <cellStyle name="20% - 강조색2 47 10 4" xfId="7104" xr:uid="{00000000-0005-0000-0000-0000D0140000}"/>
    <cellStyle name="20% - 강조색2 47 11" xfId="7105" xr:uid="{00000000-0005-0000-0000-0000D1140000}"/>
    <cellStyle name="20% - 강조색2 47 11 2" xfId="7106" xr:uid="{00000000-0005-0000-0000-0000D2140000}"/>
    <cellStyle name="20% - 강조색2 47 11 3" xfId="7107" xr:uid="{00000000-0005-0000-0000-0000D3140000}"/>
    <cellStyle name="20% - 강조색2 47 11 4" xfId="7108" xr:uid="{00000000-0005-0000-0000-0000D4140000}"/>
    <cellStyle name="20% - 강조색2 47 12" xfId="7109" xr:uid="{00000000-0005-0000-0000-0000D5140000}"/>
    <cellStyle name="20% - 강조색2 47 12 2" xfId="7110" xr:uid="{00000000-0005-0000-0000-0000D6140000}"/>
    <cellStyle name="20% - 강조색2 47 12 3" xfId="7111" xr:uid="{00000000-0005-0000-0000-0000D7140000}"/>
    <cellStyle name="20% - 강조색2 47 12 4" xfId="7112" xr:uid="{00000000-0005-0000-0000-0000D8140000}"/>
    <cellStyle name="20% - 강조색2 47 13" xfId="7113" xr:uid="{00000000-0005-0000-0000-0000D9140000}"/>
    <cellStyle name="20% - 강조색2 47 14" xfId="7114" xr:uid="{00000000-0005-0000-0000-0000DA140000}"/>
    <cellStyle name="20% - 강조색2 47 15" xfId="7115" xr:uid="{00000000-0005-0000-0000-0000DB140000}"/>
    <cellStyle name="20% - 강조색2 47 16" xfId="7116" xr:uid="{00000000-0005-0000-0000-0000DC140000}"/>
    <cellStyle name="20% - 강조색2 47 17" xfId="7117" xr:uid="{00000000-0005-0000-0000-0000DD140000}"/>
    <cellStyle name="20% - 강조색2 47 18" xfId="7118" xr:uid="{00000000-0005-0000-0000-0000DE140000}"/>
    <cellStyle name="20% - 강조색2 47 19" xfId="7119" xr:uid="{00000000-0005-0000-0000-0000DF140000}"/>
    <cellStyle name="20% - 강조색2 47 2" xfId="7120" xr:uid="{00000000-0005-0000-0000-0000E0140000}"/>
    <cellStyle name="20% - 강조색2 47 2 10" xfId="7121" xr:uid="{00000000-0005-0000-0000-0000E1140000}"/>
    <cellStyle name="20% - 강조색2 47 2 11" xfId="7122" xr:uid="{00000000-0005-0000-0000-0000E2140000}"/>
    <cellStyle name="20% - 강조색2 47 2 12" xfId="7123" xr:uid="{00000000-0005-0000-0000-0000E3140000}"/>
    <cellStyle name="20% - 강조색2 47 2 2" xfId="7124" xr:uid="{00000000-0005-0000-0000-0000E4140000}"/>
    <cellStyle name="20% - 강조색2 47 2 2 2" xfId="7125" xr:uid="{00000000-0005-0000-0000-0000E5140000}"/>
    <cellStyle name="20% - 강조색2 47 2 2 3" xfId="7126" xr:uid="{00000000-0005-0000-0000-0000E6140000}"/>
    <cellStyle name="20% - 강조색2 47 2 2 4" xfId="7127" xr:uid="{00000000-0005-0000-0000-0000E7140000}"/>
    <cellStyle name="20% - 강조색2 47 2 3" xfId="7128" xr:uid="{00000000-0005-0000-0000-0000E8140000}"/>
    <cellStyle name="20% - 강조색2 47 2 3 2" xfId="7129" xr:uid="{00000000-0005-0000-0000-0000E9140000}"/>
    <cellStyle name="20% - 강조색2 47 2 3 3" xfId="7130" xr:uid="{00000000-0005-0000-0000-0000EA140000}"/>
    <cellStyle name="20% - 강조색2 47 2 3 4" xfId="7131" xr:uid="{00000000-0005-0000-0000-0000EB140000}"/>
    <cellStyle name="20% - 강조색2 47 2 4" xfId="7132" xr:uid="{00000000-0005-0000-0000-0000EC140000}"/>
    <cellStyle name="20% - 강조색2 47 2 4 2" xfId="7133" xr:uid="{00000000-0005-0000-0000-0000ED140000}"/>
    <cellStyle name="20% - 강조색2 47 2 4 3" xfId="7134" xr:uid="{00000000-0005-0000-0000-0000EE140000}"/>
    <cellStyle name="20% - 강조색2 47 2 4 4" xfId="7135" xr:uid="{00000000-0005-0000-0000-0000EF140000}"/>
    <cellStyle name="20% - 강조색2 47 2 5" xfId="7136" xr:uid="{00000000-0005-0000-0000-0000F0140000}"/>
    <cellStyle name="20% - 강조색2 47 2 5 2" xfId="7137" xr:uid="{00000000-0005-0000-0000-0000F1140000}"/>
    <cellStyle name="20% - 강조색2 47 2 5 3" xfId="7138" xr:uid="{00000000-0005-0000-0000-0000F2140000}"/>
    <cellStyle name="20% - 강조색2 47 2 5 4" xfId="7139" xr:uid="{00000000-0005-0000-0000-0000F3140000}"/>
    <cellStyle name="20% - 강조색2 47 2 6" xfId="7140" xr:uid="{00000000-0005-0000-0000-0000F4140000}"/>
    <cellStyle name="20% - 강조색2 47 2 6 2" xfId="7141" xr:uid="{00000000-0005-0000-0000-0000F5140000}"/>
    <cellStyle name="20% - 강조색2 47 2 6 3" xfId="7142" xr:uid="{00000000-0005-0000-0000-0000F6140000}"/>
    <cellStyle name="20% - 강조색2 47 2 6 4" xfId="7143" xr:uid="{00000000-0005-0000-0000-0000F7140000}"/>
    <cellStyle name="20% - 강조색2 47 2 7" xfId="7144" xr:uid="{00000000-0005-0000-0000-0000F8140000}"/>
    <cellStyle name="20% - 강조색2 47 2 7 2" xfId="7145" xr:uid="{00000000-0005-0000-0000-0000F9140000}"/>
    <cellStyle name="20% - 강조색2 47 2 7 3" xfId="7146" xr:uid="{00000000-0005-0000-0000-0000FA140000}"/>
    <cellStyle name="20% - 강조색2 47 2 7 4" xfId="7147" xr:uid="{00000000-0005-0000-0000-0000FB140000}"/>
    <cellStyle name="20% - 강조색2 47 2 8" xfId="7148" xr:uid="{00000000-0005-0000-0000-0000FC140000}"/>
    <cellStyle name="20% - 강조색2 47 2 8 2" xfId="7149" xr:uid="{00000000-0005-0000-0000-0000FD140000}"/>
    <cellStyle name="20% - 강조색2 47 2 8 3" xfId="7150" xr:uid="{00000000-0005-0000-0000-0000FE140000}"/>
    <cellStyle name="20% - 강조색2 47 2 8 4" xfId="7151" xr:uid="{00000000-0005-0000-0000-0000FF140000}"/>
    <cellStyle name="20% - 강조색2 47 2 9" xfId="7152" xr:uid="{00000000-0005-0000-0000-000000150000}"/>
    <cellStyle name="20% - 강조색2 47 2 9 2" xfId="7153" xr:uid="{00000000-0005-0000-0000-000001150000}"/>
    <cellStyle name="20% - 강조색2 47 2 9 3" xfId="7154" xr:uid="{00000000-0005-0000-0000-000002150000}"/>
    <cellStyle name="20% - 강조색2 47 2 9 4" xfId="7155" xr:uid="{00000000-0005-0000-0000-000003150000}"/>
    <cellStyle name="20% - 강조색2 47 20" xfId="7156" xr:uid="{00000000-0005-0000-0000-000004150000}"/>
    <cellStyle name="20% - 강조색2 47 21" xfId="7157" xr:uid="{00000000-0005-0000-0000-000005150000}"/>
    <cellStyle name="20% - 강조색2 47 22" xfId="7158" xr:uid="{00000000-0005-0000-0000-000006150000}"/>
    <cellStyle name="20% - 강조색2 47 23" xfId="7159" xr:uid="{00000000-0005-0000-0000-000007150000}"/>
    <cellStyle name="20% - 강조색2 47 24" xfId="7160" xr:uid="{00000000-0005-0000-0000-000008150000}"/>
    <cellStyle name="20% - 강조색2 47 25" xfId="7161" xr:uid="{00000000-0005-0000-0000-000009150000}"/>
    <cellStyle name="20% - 강조색2 47 3" xfId="7162" xr:uid="{00000000-0005-0000-0000-00000A150000}"/>
    <cellStyle name="20% - 강조색2 47 3 10" xfId="7163" xr:uid="{00000000-0005-0000-0000-00000B150000}"/>
    <cellStyle name="20% - 강조색2 47 3 11" xfId="7164" xr:uid="{00000000-0005-0000-0000-00000C150000}"/>
    <cellStyle name="20% - 강조색2 47 3 12" xfId="7165" xr:uid="{00000000-0005-0000-0000-00000D150000}"/>
    <cellStyle name="20% - 강조색2 47 3 2" xfId="7166" xr:uid="{00000000-0005-0000-0000-00000E150000}"/>
    <cellStyle name="20% - 강조색2 47 3 2 2" xfId="7167" xr:uid="{00000000-0005-0000-0000-00000F150000}"/>
    <cellStyle name="20% - 강조색2 47 3 2 3" xfId="7168" xr:uid="{00000000-0005-0000-0000-000010150000}"/>
    <cellStyle name="20% - 강조색2 47 3 2 4" xfId="7169" xr:uid="{00000000-0005-0000-0000-000011150000}"/>
    <cellStyle name="20% - 강조색2 47 3 3" xfId="7170" xr:uid="{00000000-0005-0000-0000-000012150000}"/>
    <cellStyle name="20% - 강조색2 47 3 3 2" xfId="7171" xr:uid="{00000000-0005-0000-0000-000013150000}"/>
    <cellStyle name="20% - 강조색2 47 3 3 3" xfId="7172" xr:uid="{00000000-0005-0000-0000-000014150000}"/>
    <cellStyle name="20% - 강조색2 47 3 3 4" xfId="7173" xr:uid="{00000000-0005-0000-0000-000015150000}"/>
    <cellStyle name="20% - 강조색2 47 3 4" xfId="7174" xr:uid="{00000000-0005-0000-0000-000016150000}"/>
    <cellStyle name="20% - 강조색2 47 3 4 2" xfId="7175" xr:uid="{00000000-0005-0000-0000-000017150000}"/>
    <cellStyle name="20% - 강조색2 47 3 4 3" xfId="7176" xr:uid="{00000000-0005-0000-0000-000018150000}"/>
    <cellStyle name="20% - 강조색2 47 3 4 4" xfId="7177" xr:uid="{00000000-0005-0000-0000-000019150000}"/>
    <cellStyle name="20% - 강조색2 47 3 5" xfId="7178" xr:uid="{00000000-0005-0000-0000-00001A150000}"/>
    <cellStyle name="20% - 강조색2 47 3 5 2" xfId="7179" xr:uid="{00000000-0005-0000-0000-00001B150000}"/>
    <cellStyle name="20% - 강조색2 47 3 5 3" xfId="7180" xr:uid="{00000000-0005-0000-0000-00001C150000}"/>
    <cellStyle name="20% - 강조색2 47 3 5 4" xfId="7181" xr:uid="{00000000-0005-0000-0000-00001D150000}"/>
    <cellStyle name="20% - 강조색2 47 3 6" xfId="7182" xr:uid="{00000000-0005-0000-0000-00001E150000}"/>
    <cellStyle name="20% - 강조색2 47 3 6 2" xfId="7183" xr:uid="{00000000-0005-0000-0000-00001F150000}"/>
    <cellStyle name="20% - 강조색2 47 3 6 3" xfId="7184" xr:uid="{00000000-0005-0000-0000-000020150000}"/>
    <cellStyle name="20% - 강조색2 47 3 6 4" xfId="7185" xr:uid="{00000000-0005-0000-0000-000021150000}"/>
    <cellStyle name="20% - 강조색2 47 3 7" xfId="7186" xr:uid="{00000000-0005-0000-0000-000022150000}"/>
    <cellStyle name="20% - 강조색2 47 3 7 2" xfId="7187" xr:uid="{00000000-0005-0000-0000-000023150000}"/>
    <cellStyle name="20% - 강조색2 47 3 7 3" xfId="7188" xr:uid="{00000000-0005-0000-0000-000024150000}"/>
    <cellStyle name="20% - 강조색2 47 3 7 4" xfId="7189" xr:uid="{00000000-0005-0000-0000-000025150000}"/>
    <cellStyle name="20% - 강조색2 47 3 8" xfId="7190" xr:uid="{00000000-0005-0000-0000-000026150000}"/>
    <cellStyle name="20% - 강조색2 47 3 8 2" xfId="7191" xr:uid="{00000000-0005-0000-0000-000027150000}"/>
    <cellStyle name="20% - 강조색2 47 3 8 3" xfId="7192" xr:uid="{00000000-0005-0000-0000-000028150000}"/>
    <cellStyle name="20% - 강조색2 47 3 8 4" xfId="7193" xr:uid="{00000000-0005-0000-0000-000029150000}"/>
    <cellStyle name="20% - 강조색2 47 3 9" xfId="7194" xr:uid="{00000000-0005-0000-0000-00002A150000}"/>
    <cellStyle name="20% - 강조색2 47 3 9 2" xfId="7195" xr:uid="{00000000-0005-0000-0000-00002B150000}"/>
    <cellStyle name="20% - 강조색2 47 3 9 3" xfId="7196" xr:uid="{00000000-0005-0000-0000-00002C150000}"/>
    <cellStyle name="20% - 강조색2 47 3 9 4" xfId="7197" xr:uid="{00000000-0005-0000-0000-00002D150000}"/>
    <cellStyle name="20% - 강조색2 47 4" xfId="7198" xr:uid="{00000000-0005-0000-0000-00002E150000}"/>
    <cellStyle name="20% - 강조색2 47 4 10" xfId="7199" xr:uid="{00000000-0005-0000-0000-00002F150000}"/>
    <cellStyle name="20% - 강조색2 47 4 11" xfId="7200" xr:uid="{00000000-0005-0000-0000-000030150000}"/>
    <cellStyle name="20% - 강조색2 47 4 12" xfId="7201" xr:uid="{00000000-0005-0000-0000-000031150000}"/>
    <cellStyle name="20% - 강조색2 47 4 2" xfId="7202" xr:uid="{00000000-0005-0000-0000-000032150000}"/>
    <cellStyle name="20% - 강조색2 47 4 2 2" xfId="7203" xr:uid="{00000000-0005-0000-0000-000033150000}"/>
    <cellStyle name="20% - 강조색2 47 4 2 3" xfId="7204" xr:uid="{00000000-0005-0000-0000-000034150000}"/>
    <cellStyle name="20% - 강조색2 47 4 2 4" xfId="7205" xr:uid="{00000000-0005-0000-0000-000035150000}"/>
    <cellStyle name="20% - 강조색2 47 4 3" xfId="7206" xr:uid="{00000000-0005-0000-0000-000036150000}"/>
    <cellStyle name="20% - 강조색2 47 4 3 2" xfId="7207" xr:uid="{00000000-0005-0000-0000-000037150000}"/>
    <cellStyle name="20% - 강조색2 47 4 3 3" xfId="7208" xr:uid="{00000000-0005-0000-0000-000038150000}"/>
    <cellStyle name="20% - 강조색2 47 4 3 4" xfId="7209" xr:uid="{00000000-0005-0000-0000-000039150000}"/>
    <cellStyle name="20% - 강조색2 47 4 4" xfId="7210" xr:uid="{00000000-0005-0000-0000-00003A150000}"/>
    <cellStyle name="20% - 강조색2 47 4 4 2" xfId="7211" xr:uid="{00000000-0005-0000-0000-00003B150000}"/>
    <cellStyle name="20% - 강조색2 47 4 4 3" xfId="7212" xr:uid="{00000000-0005-0000-0000-00003C150000}"/>
    <cellStyle name="20% - 강조색2 47 4 4 4" xfId="7213" xr:uid="{00000000-0005-0000-0000-00003D150000}"/>
    <cellStyle name="20% - 강조색2 47 4 5" xfId="7214" xr:uid="{00000000-0005-0000-0000-00003E150000}"/>
    <cellStyle name="20% - 강조색2 47 4 5 2" xfId="7215" xr:uid="{00000000-0005-0000-0000-00003F150000}"/>
    <cellStyle name="20% - 강조색2 47 4 5 3" xfId="7216" xr:uid="{00000000-0005-0000-0000-000040150000}"/>
    <cellStyle name="20% - 강조색2 47 4 5 4" xfId="7217" xr:uid="{00000000-0005-0000-0000-000041150000}"/>
    <cellStyle name="20% - 강조색2 47 4 6" xfId="7218" xr:uid="{00000000-0005-0000-0000-000042150000}"/>
    <cellStyle name="20% - 강조색2 47 4 6 2" xfId="7219" xr:uid="{00000000-0005-0000-0000-000043150000}"/>
    <cellStyle name="20% - 강조색2 47 4 6 3" xfId="7220" xr:uid="{00000000-0005-0000-0000-000044150000}"/>
    <cellStyle name="20% - 강조색2 47 4 6 4" xfId="7221" xr:uid="{00000000-0005-0000-0000-000045150000}"/>
    <cellStyle name="20% - 강조색2 47 4 7" xfId="7222" xr:uid="{00000000-0005-0000-0000-000046150000}"/>
    <cellStyle name="20% - 강조색2 47 4 7 2" xfId="7223" xr:uid="{00000000-0005-0000-0000-000047150000}"/>
    <cellStyle name="20% - 강조색2 47 4 7 3" xfId="7224" xr:uid="{00000000-0005-0000-0000-000048150000}"/>
    <cellStyle name="20% - 강조색2 47 4 7 4" xfId="7225" xr:uid="{00000000-0005-0000-0000-000049150000}"/>
    <cellStyle name="20% - 강조색2 47 4 8" xfId="7226" xr:uid="{00000000-0005-0000-0000-00004A150000}"/>
    <cellStyle name="20% - 강조색2 47 4 8 2" xfId="7227" xr:uid="{00000000-0005-0000-0000-00004B150000}"/>
    <cellStyle name="20% - 강조색2 47 4 8 3" xfId="7228" xr:uid="{00000000-0005-0000-0000-00004C150000}"/>
    <cellStyle name="20% - 강조색2 47 4 8 4" xfId="7229" xr:uid="{00000000-0005-0000-0000-00004D150000}"/>
    <cellStyle name="20% - 강조색2 47 4 9" xfId="7230" xr:uid="{00000000-0005-0000-0000-00004E150000}"/>
    <cellStyle name="20% - 강조색2 47 4 9 2" xfId="7231" xr:uid="{00000000-0005-0000-0000-00004F150000}"/>
    <cellStyle name="20% - 강조색2 47 4 9 3" xfId="7232" xr:uid="{00000000-0005-0000-0000-000050150000}"/>
    <cellStyle name="20% - 강조색2 47 4 9 4" xfId="7233" xr:uid="{00000000-0005-0000-0000-000051150000}"/>
    <cellStyle name="20% - 강조색2 47 5" xfId="7234" xr:uid="{00000000-0005-0000-0000-000052150000}"/>
    <cellStyle name="20% - 강조색2 47 5 2" xfId="7235" xr:uid="{00000000-0005-0000-0000-000053150000}"/>
    <cellStyle name="20% - 강조색2 47 5 3" xfId="7236" xr:uid="{00000000-0005-0000-0000-000054150000}"/>
    <cellStyle name="20% - 강조색2 47 5 4" xfId="7237" xr:uid="{00000000-0005-0000-0000-000055150000}"/>
    <cellStyle name="20% - 강조색2 47 6" xfId="7238" xr:uid="{00000000-0005-0000-0000-000056150000}"/>
    <cellStyle name="20% - 강조색2 47 6 2" xfId="7239" xr:uid="{00000000-0005-0000-0000-000057150000}"/>
    <cellStyle name="20% - 강조색2 47 6 3" xfId="7240" xr:uid="{00000000-0005-0000-0000-000058150000}"/>
    <cellStyle name="20% - 강조색2 47 6 4" xfId="7241" xr:uid="{00000000-0005-0000-0000-000059150000}"/>
    <cellStyle name="20% - 강조색2 47 7" xfId="7242" xr:uid="{00000000-0005-0000-0000-00005A150000}"/>
    <cellStyle name="20% - 강조색2 47 7 2" xfId="7243" xr:uid="{00000000-0005-0000-0000-00005B150000}"/>
    <cellStyle name="20% - 강조색2 47 7 3" xfId="7244" xr:uid="{00000000-0005-0000-0000-00005C150000}"/>
    <cellStyle name="20% - 강조색2 47 7 4" xfId="7245" xr:uid="{00000000-0005-0000-0000-00005D150000}"/>
    <cellStyle name="20% - 강조색2 47 8" xfId="7246" xr:uid="{00000000-0005-0000-0000-00005E150000}"/>
    <cellStyle name="20% - 강조색2 47 8 2" xfId="7247" xr:uid="{00000000-0005-0000-0000-00005F150000}"/>
    <cellStyle name="20% - 강조색2 47 8 3" xfId="7248" xr:uid="{00000000-0005-0000-0000-000060150000}"/>
    <cellStyle name="20% - 강조색2 47 8 4" xfId="7249" xr:uid="{00000000-0005-0000-0000-000061150000}"/>
    <cellStyle name="20% - 강조색2 47 9" xfId="7250" xr:uid="{00000000-0005-0000-0000-000062150000}"/>
    <cellStyle name="20% - 강조색2 47 9 2" xfId="7251" xr:uid="{00000000-0005-0000-0000-000063150000}"/>
    <cellStyle name="20% - 강조색2 47 9 3" xfId="7252" xr:uid="{00000000-0005-0000-0000-000064150000}"/>
    <cellStyle name="20% - 강조색2 47 9 4" xfId="7253" xr:uid="{00000000-0005-0000-0000-000065150000}"/>
    <cellStyle name="20% - 강조색2 48" xfId="7254" xr:uid="{00000000-0005-0000-0000-000066150000}"/>
    <cellStyle name="20% - 강조색2 48 10" xfId="7255" xr:uid="{00000000-0005-0000-0000-000067150000}"/>
    <cellStyle name="20% - 강조색2 48 10 2" xfId="7256" xr:uid="{00000000-0005-0000-0000-000068150000}"/>
    <cellStyle name="20% - 강조색2 48 10 3" xfId="7257" xr:uid="{00000000-0005-0000-0000-000069150000}"/>
    <cellStyle name="20% - 강조색2 48 10 4" xfId="7258" xr:uid="{00000000-0005-0000-0000-00006A150000}"/>
    <cellStyle name="20% - 강조색2 48 11" xfId="7259" xr:uid="{00000000-0005-0000-0000-00006B150000}"/>
    <cellStyle name="20% - 강조색2 48 12" xfId="7260" xr:uid="{00000000-0005-0000-0000-00006C150000}"/>
    <cellStyle name="20% - 강조색2 48 13" xfId="7261" xr:uid="{00000000-0005-0000-0000-00006D150000}"/>
    <cellStyle name="20% - 강조색2 48 14" xfId="7262" xr:uid="{00000000-0005-0000-0000-00006E150000}"/>
    <cellStyle name="20% - 강조색2 48 15" xfId="7263" xr:uid="{00000000-0005-0000-0000-00006F150000}"/>
    <cellStyle name="20% - 강조색2 48 16" xfId="7264" xr:uid="{00000000-0005-0000-0000-000070150000}"/>
    <cellStyle name="20% - 강조색2 48 17" xfId="7265" xr:uid="{00000000-0005-0000-0000-000071150000}"/>
    <cellStyle name="20% - 강조색2 48 18" xfId="7266" xr:uid="{00000000-0005-0000-0000-000072150000}"/>
    <cellStyle name="20% - 강조색2 48 19" xfId="7267" xr:uid="{00000000-0005-0000-0000-000073150000}"/>
    <cellStyle name="20% - 강조색2 48 2" xfId="7268" xr:uid="{00000000-0005-0000-0000-000074150000}"/>
    <cellStyle name="20% - 강조색2 48 2 10" xfId="7269" xr:uid="{00000000-0005-0000-0000-000075150000}"/>
    <cellStyle name="20% - 강조색2 48 2 11" xfId="7270" xr:uid="{00000000-0005-0000-0000-000076150000}"/>
    <cellStyle name="20% - 강조색2 48 2 12" xfId="7271" xr:uid="{00000000-0005-0000-0000-000077150000}"/>
    <cellStyle name="20% - 강조색2 48 2 2" xfId="7272" xr:uid="{00000000-0005-0000-0000-000078150000}"/>
    <cellStyle name="20% - 강조색2 48 2 2 2" xfId="7273" xr:uid="{00000000-0005-0000-0000-000079150000}"/>
    <cellStyle name="20% - 강조색2 48 2 2 3" xfId="7274" xr:uid="{00000000-0005-0000-0000-00007A150000}"/>
    <cellStyle name="20% - 강조색2 48 2 2 4" xfId="7275" xr:uid="{00000000-0005-0000-0000-00007B150000}"/>
    <cellStyle name="20% - 강조색2 48 2 3" xfId="7276" xr:uid="{00000000-0005-0000-0000-00007C150000}"/>
    <cellStyle name="20% - 강조색2 48 2 3 2" xfId="7277" xr:uid="{00000000-0005-0000-0000-00007D150000}"/>
    <cellStyle name="20% - 강조색2 48 2 3 3" xfId="7278" xr:uid="{00000000-0005-0000-0000-00007E150000}"/>
    <cellStyle name="20% - 강조색2 48 2 3 4" xfId="7279" xr:uid="{00000000-0005-0000-0000-00007F150000}"/>
    <cellStyle name="20% - 강조색2 48 2 4" xfId="7280" xr:uid="{00000000-0005-0000-0000-000080150000}"/>
    <cellStyle name="20% - 강조색2 48 2 4 2" xfId="7281" xr:uid="{00000000-0005-0000-0000-000081150000}"/>
    <cellStyle name="20% - 강조색2 48 2 4 3" xfId="7282" xr:uid="{00000000-0005-0000-0000-000082150000}"/>
    <cellStyle name="20% - 강조색2 48 2 4 4" xfId="7283" xr:uid="{00000000-0005-0000-0000-000083150000}"/>
    <cellStyle name="20% - 강조색2 48 2 5" xfId="7284" xr:uid="{00000000-0005-0000-0000-000084150000}"/>
    <cellStyle name="20% - 강조색2 48 2 5 2" xfId="7285" xr:uid="{00000000-0005-0000-0000-000085150000}"/>
    <cellStyle name="20% - 강조색2 48 2 5 3" xfId="7286" xr:uid="{00000000-0005-0000-0000-000086150000}"/>
    <cellStyle name="20% - 강조색2 48 2 5 4" xfId="7287" xr:uid="{00000000-0005-0000-0000-000087150000}"/>
    <cellStyle name="20% - 강조색2 48 2 6" xfId="7288" xr:uid="{00000000-0005-0000-0000-000088150000}"/>
    <cellStyle name="20% - 강조색2 48 2 6 2" xfId="7289" xr:uid="{00000000-0005-0000-0000-000089150000}"/>
    <cellStyle name="20% - 강조색2 48 2 6 3" xfId="7290" xr:uid="{00000000-0005-0000-0000-00008A150000}"/>
    <cellStyle name="20% - 강조색2 48 2 6 4" xfId="7291" xr:uid="{00000000-0005-0000-0000-00008B150000}"/>
    <cellStyle name="20% - 강조색2 48 2 7" xfId="7292" xr:uid="{00000000-0005-0000-0000-00008C150000}"/>
    <cellStyle name="20% - 강조색2 48 2 7 2" xfId="7293" xr:uid="{00000000-0005-0000-0000-00008D150000}"/>
    <cellStyle name="20% - 강조색2 48 2 7 3" xfId="7294" xr:uid="{00000000-0005-0000-0000-00008E150000}"/>
    <cellStyle name="20% - 강조색2 48 2 7 4" xfId="7295" xr:uid="{00000000-0005-0000-0000-00008F150000}"/>
    <cellStyle name="20% - 강조색2 48 2 8" xfId="7296" xr:uid="{00000000-0005-0000-0000-000090150000}"/>
    <cellStyle name="20% - 강조색2 48 2 8 2" xfId="7297" xr:uid="{00000000-0005-0000-0000-000091150000}"/>
    <cellStyle name="20% - 강조색2 48 2 8 3" xfId="7298" xr:uid="{00000000-0005-0000-0000-000092150000}"/>
    <cellStyle name="20% - 강조색2 48 2 8 4" xfId="7299" xr:uid="{00000000-0005-0000-0000-000093150000}"/>
    <cellStyle name="20% - 강조색2 48 2 9" xfId="7300" xr:uid="{00000000-0005-0000-0000-000094150000}"/>
    <cellStyle name="20% - 강조색2 48 2 9 2" xfId="7301" xr:uid="{00000000-0005-0000-0000-000095150000}"/>
    <cellStyle name="20% - 강조색2 48 2 9 3" xfId="7302" xr:uid="{00000000-0005-0000-0000-000096150000}"/>
    <cellStyle name="20% - 강조색2 48 2 9 4" xfId="7303" xr:uid="{00000000-0005-0000-0000-000097150000}"/>
    <cellStyle name="20% - 강조색2 48 20" xfId="7304" xr:uid="{00000000-0005-0000-0000-000098150000}"/>
    <cellStyle name="20% - 강조색2 48 21" xfId="7305" xr:uid="{00000000-0005-0000-0000-000099150000}"/>
    <cellStyle name="20% - 강조색2 48 22" xfId="7306" xr:uid="{00000000-0005-0000-0000-00009A150000}"/>
    <cellStyle name="20% - 강조색2 48 23" xfId="7307" xr:uid="{00000000-0005-0000-0000-00009B150000}"/>
    <cellStyle name="20% - 강조색2 48 3" xfId="7308" xr:uid="{00000000-0005-0000-0000-00009C150000}"/>
    <cellStyle name="20% - 강조색2 48 3 2" xfId="7309" xr:uid="{00000000-0005-0000-0000-00009D150000}"/>
    <cellStyle name="20% - 강조색2 48 3 3" xfId="7310" xr:uid="{00000000-0005-0000-0000-00009E150000}"/>
    <cellStyle name="20% - 강조색2 48 3 4" xfId="7311" xr:uid="{00000000-0005-0000-0000-00009F150000}"/>
    <cellStyle name="20% - 강조색2 48 4" xfId="7312" xr:uid="{00000000-0005-0000-0000-0000A0150000}"/>
    <cellStyle name="20% - 강조색2 48 4 2" xfId="7313" xr:uid="{00000000-0005-0000-0000-0000A1150000}"/>
    <cellStyle name="20% - 강조색2 48 4 3" xfId="7314" xr:uid="{00000000-0005-0000-0000-0000A2150000}"/>
    <cellStyle name="20% - 강조색2 48 4 4" xfId="7315" xr:uid="{00000000-0005-0000-0000-0000A3150000}"/>
    <cellStyle name="20% - 강조색2 48 5" xfId="7316" xr:uid="{00000000-0005-0000-0000-0000A4150000}"/>
    <cellStyle name="20% - 강조색2 48 5 2" xfId="7317" xr:uid="{00000000-0005-0000-0000-0000A5150000}"/>
    <cellStyle name="20% - 강조색2 48 5 3" xfId="7318" xr:uid="{00000000-0005-0000-0000-0000A6150000}"/>
    <cellStyle name="20% - 강조색2 48 5 4" xfId="7319" xr:uid="{00000000-0005-0000-0000-0000A7150000}"/>
    <cellStyle name="20% - 강조색2 48 6" xfId="7320" xr:uid="{00000000-0005-0000-0000-0000A8150000}"/>
    <cellStyle name="20% - 강조색2 48 6 2" xfId="7321" xr:uid="{00000000-0005-0000-0000-0000A9150000}"/>
    <cellStyle name="20% - 강조색2 48 6 3" xfId="7322" xr:uid="{00000000-0005-0000-0000-0000AA150000}"/>
    <cellStyle name="20% - 강조색2 48 6 4" xfId="7323" xr:uid="{00000000-0005-0000-0000-0000AB150000}"/>
    <cellStyle name="20% - 강조색2 48 7" xfId="7324" xr:uid="{00000000-0005-0000-0000-0000AC150000}"/>
    <cellStyle name="20% - 강조색2 48 7 2" xfId="7325" xr:uid="{00000000-0005-0000-0000-0000AD150000}"/>
    <cellStyle name="20% - 강조색2 48 7 3" xfId="7326" xr:uid="{00000000-0005-0000-0000-0000AE150000}"/>
    <cellStyle name="20% - 강조색2 48 7 4" xfId="7327" xr:uid="{00000000-0005-0000-0000-0000AF150000}"/>
    <cellStyle name="20% - 강조색2 48 8" xfId="7328" xr:uid="{00000000-0005-0000-0000-0000B0150000}"/>
    <cellStyle name="20% - 강조색2 48 8 2" xfId="7329" xr:uid="{00000000-0005-0000-0000-0000B1150000}"/>
    <cellStyle name="20% - 강조색2 48 8 3" xfId="7330" xr:uid="{00000000-0005-0000-0000-0000B2150000}"/>
    <cellStyle name="20% - 강조색2 48 8 4" xfId="7331" xr:uid="{00000000-0005-0000-0000-0000B3150000}"/>
    <cellStyle name="20% - 강조색2 48 9" xfId="7332" xr:uid="{00000000-0005-0000-0000-0000B4150000}"/>
    <cellStyle name="20% - 강조색2 48 9 2" xfId="7333" xr:uid="{00000000-0005-0000-0000-0000B5150000}"/>
    <cellStyle name="20% - 강조색2 48 9 3" xfId="7334" xr:uid="{00000000-0005-0000-0000-0000B6150000}"/>
    <cellStyle name="20% - 강조색2 48 9 4" xfId="7335" xr:uid="{00000000-0005-0000-0000-0000B7150000}"/>
    <cellStyle name="20% - 강조색2 49" xfId="7336" xr:uid="{00000000-0005-0000-0000-0000B8150000}"/>
    <cellStyle name="20% - 강조색2 49 10" xfId="7337" xr:uid="{00000000-0005-0000-0000-0000B9150000}"/>
    <cellStyle name="20% - 강조색2 49 11" xfId="7338" xr:uid="{00000000-0005-0000-0000-0000BA150000}"/>
    <cellStyle name="20% - 강조색2 49 12" xfId="7339" xr:uid="{00000000-0005-0000-0000-0000BB150000}"/>
    <cellStyle name="20% - 강조색2 49 13" xfId="7340" xr:uid="{00000000-0005-0000-0000-0000BC150000}"/>
    <cellStyle name="20% - 강조색2 49 14" xfId="7341" xr:uid="{00000000-0005-0000-0000-0000BD150000}"/>
    <cellStyle name="20% - 강조색2 49 15" xfId="7342" xr:uid="{00000000-0005-0000-0000-0000BE150000}"/>
    <cellStyle name="20% - 강조색2 49 16" xfId="7343" xr:uid="{00000000-0005-0000-0000-0000BF150000}"/>
    <cellStyle name="20% - 강조색2 49 17" xfId="7344" xr:uid="{00000000-0005-0000-0000-0000C0150000}"/>
    <cellStyle name="20% - 강조색2 49 18" xfId="7345" xr:uid="{00000000-0005-0000-0000-0000C1150000}"/>
    <cellStyle name="20% - 강조색2 49 19" xfId="7346" xr:uid="{00000000-0005-0000-0000-0000C2150000}"/>
    <cellStyle name="20% - 강조색2 49 2" xfId="7347" xr:uid="{00000000-0005-0000-0000-0000C3150000}"/>
    <cellStyle name="20% - 강조색2 49 2 2" xfId="7348" xr:uid="{00000000-0005-0000-0000-0000C4150000}"/>
    <cellStyle name="20% - 강조색2 49 2 3" xfId="7349" xr:uid="{00000000-0005-0000-0000-0000C5150000}"/>
    <cellStyle name="20% - 강조색2 49 2 4" xfId="7350" xr:uid="{00000000-0005-0000-0000-0000C6150000}"/>
    <cellStyle name="20% - 강조색2 49 20" xfId="7351" xr:uid="{00000000-0005-0000-0000-0000C7150000}"/>
    <cellStyle name="20% - 강조색2 49 3" xfId="7352" xr:uid="{00000000-0005-0000-0000-0000C8150000}"/>
    <cellStyle name="20% - 강조색2 49 3 2" xfId="7353" xr:uid="{00000000-0005-0000-0000-0000C9150000}"/>
    <cellStyle name="20% - 강조색2 49 3 3" xfId="7354" xr:uid="{00000000-0005-0000-0000-0000CA150000}"/>
    <cellStyle name="20% - 강조색2 49 3 4" xfId="7355" xr:uid="{00000000-0005-0000-0000-0000CB150000}"/>
    <cellStyle name="20% - 강조색2 49 4" xfId="7356" xr:uid="{00000000-0005-0000-0000-0000CC150000}"/>
    <cellStyle name="20% - 강조색2 49 4 2" xfId="7357" xr:uid="{00000000-0005-0000-0000-0000CD150000}"/>
    <cellStyle name="20% - 강조색2 49 4 3" xfId="7358" xr:uid="{00000000-0005-0000-0000-0000CE150000}"/>
    <cellStyle name="20% - 강조색2 49 4 4" xfId="7359" xr:uid="{00000000-0005-0000-0000-0000CF150000}"/>
    <cellStyle name="20% - 강조색2 49 5" xfId="7360" xr:uid="{00000000-0005-0000-0000-0000D0150000}"/>
    <cellStyle name="20% - 강조색2 49 5 2" xfId="7361" xr:uid="{00000000-0005-0000-0000-0000D1150000}"/>
    <cellStyle name="20% - 강조색2 49 5 3" xfId="7362" xr:uid="{00000000-0005-0000-0000-0000D2150000}"/>
    <cellStyle name="20% - 강조색2 49 5 4" xfId="7363" xr:uid="{00000000-0005-0000-0000-0000D3150000}"/>
    <cellStyle name="20% - 강조색2 49 6" xfId="7364" xr:uid="{00000000-0005-0000-0000-0000D4150000}"/>
    <cellStyle name="20% - 강조색2 49 6 2" xfId="7365" xr:uid="{00000000-0005-0000-0000-0000D5150000}"/>
    <cellStyle name="20% - 강조색2 49 6 3" xfId="7366" xr:uid="{00000000-0005-0000-0000-0000D6150000}"/>
    <cellStyle name="20% - 강조색2 49 6 4" xfId="7367" xr:uid="{00000000-0005-0000-0000-0000D7150000}"/>
    <cellStyle name="20% - 강조색2 49 7" xfId="7368" xr:uid="{00000000-0005-0000-0000-0000D8150000}"/>
    <cellStyle name="20% - 강조색2 49 7 2" xfId="7369" xr:uid="{00000000-0005-0000-0000-0000D9150000}"/>
    <cellStyle name="20% - 강조색2 49 7 3" xfId="7370" xr:uid="{00000000-0005-0000-0000-0000DA150000}"/>
    <cellStyle name="20% - 강조색2 49 7 4" xfId="7371" xr:uid="{00000000-0005-0000-0000-0000DB150000}"/>
    <cellStyle name="20% - 강조색2 49 8" xfId="7372" xr:uid="{00000000-0005-0000-0000-0000DC150000}"/>
    <cellStyle name="20% - 강조색2 49 9" xfId="7373" xr:uid="{00000000-0005-0000-0000-0000DD150000}"/>
    <cellStyle name="20% - 강조색2 5" xfId="251" xr:uid="{00000000-0005-0000-0000-0000DE150000}"/>
    <cellStyle name="20% - 강조색2 50" xfId="7374" xr:uid="{00000000-0005-0000-0000-0000DF150000}"/>
    <cellStyle name="20% - 강조색2 50 10" xfId="7375" xr:uid="{00000000-0005-0000-0000-0000E0150000}"/>
    <cellStyle name="20% - 강조색2 50 11" xfId="7376" xr:uid="{00000000-0005-0000-0000-0000E1150000}"/>
    <cellStyle name="20% - 강조색2 50 12" xfId="7377" xr:uid="{00000000-0005-0000-0000-0000E2150000}"/>
    <cellStyle name="20% - 강조색2 50 13" xfId="7378" xr:uid="{00000000-0005-0000-0000-0000E3150000}"/>
    <cellStyle name="20% - 강조색2 50 14" xfId="7379" xr:uid="{00000000-0005-0000-0000-0000E4150000}"/>
    <cellStyle name="20% - 강조색2 50 15" xfId="7380" xr:uid="{00000000-0005-0000-0000-0000E5150000}"/>
    <cellStyle name="20% - 강조색2 50 16" xfId="7381" xr:uid="{00000000-0005-0000-0000-0000E6150000}"/>
    <cellStyle name="20% - 강조색2 50 17" xfId="7382" xr:uid="{00000000-0005-0000-0000-0000E7150000}"/>
    <cellStyle name="20% - 강조색2 50 2" xfId="7383" xr:uid="{00000000-0005-0000-0000-0000E8150000}"/>
    <cellStyle name="20% - 강조색2 50 2 2" xfId="7384" xr:uid="{00000000-0005-0000-0000-0000E9150000}"/>
    <cellStyle name="20% - 강조색2 50 2 3" xfId="7385" xr:uid="{00000000-0005-0000-0000-0000EA150000}"/>
    <cellStyle name="20% - 강조색2 50 2 4" xfId="7386" xr:uid="{00000000-0005-0000-0000-0000EB150000}"/>
    <cellStyle name="20% - 강조색2 50 3" xfId="7387" xr:uid="{00000000-0005-0000-0000-0000EC150000}"/>
    <cellStyle name="20% - 강조색2 50 3 2" xfId="7388" xr:uid="{00000000-0005-0000-0000-0000ED150000}"/>
    <cellStyle name="20% - 강조색2 50 3 3" xfId="7389" xr:uid="{00000000-0005-0000-0000-0000EE150000}"/>
    <cellStyle name="20% - 강조색2 50 3 4" xfId="7390" xr:uid="{00000000-0005-0000-0000-0000EF150000}"/>
    <cellStyle name="20% - 강조색2 50 4" xfId="7391" xr:uid="{00000000-0005-0000-0000-0000F0150000}"/>
    <cellStyle name="20% - 강조색2 50 4 2" xfId="7392" xr:uid="{00000000-0005-0000-0000-0000F1150000}"/>
    <cellStyle name="20% - 강조색2 50 4 3" xfId="7393" xr:uid="{00000000-0005-0000-0000-0000F2150000}"/>
    <cellStyle name="20% - 강조색2 50 4 4" xfId="7394" xr:uid="{00000000-0005-0000-0000-0000F3150000}"/>
    <cellStyle name="20% - 강조색2 50 5" xfId="7395" xr:uid="{00000000-0005-0000-0000-0000F4150000}"/>
    <cellStyle name="20% - 강조색2 50 6" xfId="7396" xr:uid="{00000000-0005-0000-0000-0000F5150000}"/>
    <cellStyle name="20% - 강조색2 50 7" xfId="7397" xr:uid="{00000000-0005-0000-0000-0000F6150000}"/>
    <cellStyle name="20% - 강조색2 50 8" xfId="7398" xr:uid="{00000000-0005-0000-0000-0000F7150000}"/>
    <cellStyle name="20% - 강조색2 50 9" xfId="7399" xr:uid="{00000000-0005-0000-0000-0000F8150000}"/>
    <cellStyle name="20% - 강조색2 51" xfId="7400" xr:uid="{00000000-0005-0000-0000-0000F9150000}"/>
    <cellStyle name="20% - 강조색2 51 10" xfId="7401" xr:uid="{00000000-0005-0000-0000-0000FA150000}"/>
    <cellStyle name="20% - 강조색2 51 11" xfId="7402" xr:uid="{00000000-0005-0000-0000-0000FB150000}"/>
    <cellStyle name="20% - 강조색2 51 12" xfId="7403" xr:uid="{00000000-0005-0000-0000-0000FC150000}"/>
    <cellStyle name="20% - 강조색2 51 13" xfId="7404" xr:uid="{00000000-0005-0000-0000-0000FD150000}"/>
    <cellStyle name="20% - 강조색2 51 14" xfId="7405" xr:uid="{00000000-0005-0000-0000-0000FE150000}"/>
    <cellStyle name="20% - 강조색2 51 2" xfId="7406" xr:uid="{00000000-0005-0000-0000-0000FF150000}"/>
    <cellStyle name="20% - 강조색2 51 3" xfId="7407" xr:uid="{00000000-0005-0000-0000-000000160000}"/>
    <cellStyle name="20% - 강조색2 51 4" xfId="7408" xr:uid="{00000000-0005-0000-0000-000001160000}"/>
    <cellStyle name="20% - 강조색2 51 5" xfId="7409" xr:uid="{00000000-0005-0000-0000-000002160000}"/>
    <cellStyle name="20% - 강조색2 51 6" xfId="7410" xr:uid="{00000000-0005-0000-0000-000003160000}"/>
    <cellStyle name="20% - 강조색2 51 7" xfId="7411" xr:uid="{00000000-0005-0000-0000-000004160000}"/>
    <cellStyle name="20% - 강조색2 51 8" xfId="7412" xr:uid="{00000000-0005-0000-0000-000005160000}"/>
    <cellStyle name="20% - 강조색2 51 9" xfId="7413" xr:uid="{00000000-0005-0000-0000-000006160000}"/>
    <cellStyle name="20% - 강조색2 52" xfId="7414" xr:uid="{00000000-0005-0000-0000-000007160000}"/>
    <cellStyle name="20% - 강조색2 52 2" xfId="7415" xr:uid="{00000000-0005-0000-0000-000008160000}"/>
    <cellStyle name="20% - 강조색2 52 3" xfId="7416" xr:uid="{00000000-0005-0000-0000-000009160000}"/>
    <cellStyle name="20% - 강조색2 52 4" xfId="7417" xr:uid="{00000000-0005-0000-0000-00000A160000}"/>
    <cellStyle name="20% - 강조색2 53" xfId="7418" xr:uid="{00000000-0005-0000-0000-00000B160000}"/>
    <cellStyle name="20% - 강조색2 53 2" xfId="7419" xr:uid="{00000000-0005-0000-0000-00000C160000}"/>
    <cellStyle name="20% - 강조색2 53 3" xfId="7420" xr:uid="{00000000-0005-0000-0000-00000D160000}"/>
    <cellStyle name="20% - 강조색2 54" xfId="7421" xr:uid="{00000000-0005-0000-0000-00000E160000}"/>
    <cellStyle name="20% - 강조색2 55" xfId="7422" xr:uid="{00000000-0005-0000-0000-00000F160000}"/>
    <cellStyle name="20% - 강조색2 56" xfId="7423" xr:uid="{00000000-0005-0000-0000-000010160000}"/>
    <cellStyle name="20% - 강조색2 57" xfId="54557" xr:uid="{2E2E1050-6EFE-4C6E-BE0D-FDABEA89CB05}"/>
    <cellStyle name="20% - 강조색2 6" xfId="252" xr:uid="{00000000-0005-0000-0000-000011160000}"/>
    <cellStyle name="20% - 강조색2 7" xfId="253" xr:uid="{00000000-0005-0000-0000-000012160000}"/>
    <cellStyle name="20% - 강조색2 8" xfId="254" xr:uid="{00000000-0005-0000-0000-000013160000}"/>
    <cellStyle name="20% - 강조색2 9" xfId="255" xr:uid="{00000000-0005-0000-0000-000014160000}"/>
    <cellStyle name="20% - 강조색3 10" xfId="256" xr:uid="{00000000-0005-0000-0000-000016160000}"/>
    <cellStyle name="20% - 강조색3 11" xfId="257" xr:uid="{00000000-0005-0000-0000-000017160000}"/>
    <cellStyle name="20% - 강조색3 12" xfId="258" xr:uid="{00000000-0005-0000-0000-000018160000}"/>
    <cellStyle name="20% - 강조색3 13" xfId="259" xr:uid="{00000000-0005-0000-0000-000019160000}"/>
    <cellStyle name="20% - 강조색3 14" xfId="260" xr:uid="{00000000-0005-0000-0000-00001A160000}"/>
    <cellStyle name="20% - 강조색3 15" xfId="261" xr:uid="{00000000-0005-0000-0000-00001B160000}"/>
    <cellStyle name="20% - 강조색3 16" xfId="262" xr:uid="{00000000-0005-0000-0000-00001C160000}"/>
    <cellStyle name="20% - 강조색3 17" xfId="263" xr:uid="{00000000-0005-0000-0000-00001D160000}"/>
    <cellStyle name="20% - 강조색3 18" xfId="264" xr:uid="{00000000-0005-0000-0000-00001E160000}"/>
    <cellStyle name="20% - 강조색3 19" xfId="265" xr:uid="{00000000-0005-0000-0000-00001F160000}"/>
    <cellStyle name="20% - 강조색3 2" xfId="54" xr:uid="{00000000-0005-0000-0000-000020160000}"/>
    <cellStyle name="20% - 강조색3 20" xfId="266" xr:uid="{00000000-0005-0000-0000-000021160000}"/>
    <cellStyle name="20% - 강조색3 21" xfId="267" xr:uid="{00000000-0005-0000-0000-000022160000}"/>
    <cellStyle name="20% - 강조색3 22" xfId="268" xr:uid="{00000000-0005-0000-0000-000023160000}"/>
    <cellStyle name="20% - 강조색3 23" xfId="269" xr:uid="{00000000-0005-0000-0000-000024160000}"/>
    <cellStyle name="20% - 강조색3 24" xfId="270" xr:uid="{00000000-0005-0000-0000-000025160000}"/>
    <cellStyle name="20% - 강조색3 25" xfId="271" xr:uid="{00000000-0005-0000-0000-000026160000}"/>
    <cellStyle name="20% - 강조색3 26" xfId="272" xr:uid="{00000000-0005-0000-0000-000027160000}"/>
    <cellStyle name="20% - 강조색3 27" xfId="273" xr:uid="{00000000-0005-0000-0000-000028160000}"/>
    <cellStyle name="20% - 강조색3 28" xfId="274" xr:uid="{00000000-0005-0000-0000-000029160000}"/>
    <cellStyle name="20% - 강조색3 29" xfId="275" xr:uid="{00000000-0005-0000-0000-00002A160000}"/>
    <cellStyle name="20% - 강조색3 3" xfId="47" xr:uid="{00000000-0005-0000-0000-00002B160000}"/>
    <cellStyle name="20% - 강조색3 30" xfId="276" xr:uid="{00000000-0005-0000-0000-00002C160000}"/>
    <cellStyle name="20% - 강조색3 31" xfId="277" xr:uid="{00000000-0005-0000-0000-00002D160000}"/>
    <cellStyle name="20% - 강조색3 32" xfId="278" xr:uid="{00000000-0005-0000-0000-00002E160000}"/>
    <cellStyle name="20% - 강조색3 33" xfId="279" xr:uid="{00000000-0005-0000-0000-00002F160000}"/>
    <cellStyle name="20% - 강조색3 34" xfId="280" xr:uid="{00000000-0005-0000-0000-000030160000}"/>
    <cellStyle name="20% - 강조색3 35" xfId="281" xr:uid="{00000000-0005-0000-0000-000031160000}"/>
    <cellStyle name="20% - 강조색3 36" xfId="282" xr:uid="{00000000-0005-0000-0000-000032160000}"/>
    <cellStyle name="20% - 강조색3 37" xfId="283" xr:uid="{00000000-0005-0000-0000-000033160000}"/>
    <cellStyle name="20% - 강조색3 38" xfId="284" xr:uid="{00000000-0005-0000-0000-000034160000}"/>
    <cellStyle name="20% - 강조색3 39" xfId="285" xr:uid="{00000000-0005-0000-0000-000035160000}"/>
    <cellStyle name="20% - 강조색3 4" xfId="50" xr:uid="{00000000-0005-0000-0000-000036160000}"/>
    <cellStyle name="20% - 강조색3 40" xfId="286" xr:uid="{00000000-0005-0000-0000-000037160000}"/>
    <cellStyle name="20% - 강조색3 41" xfId="287" xr:uid="{00000000-0005-0000-0000-000038160000}"/>
    <cellStyle name="20% - 강조색3 42" xfId="288" xr:uid="{00000000-0005-0000-0000-000039160000}"/>
    <cellStyle name="20% - 강조색3 43" xfId="289" xr:uid="{00000000-0005-0000-0000-00003A160000}"/>
    <cellStyle name="20% - 강조색3 44" xfId="1819" xr:uid="{00000000-0005-0000-0000-00003B160000}"/>
    <cellStyle name="20% - 강조색3 44 10" xfId="7424" xr:uid="{00000000-0005-0000-0000-00003C160000}"/>
    <cellStyle name="20% - 강조색3 44 11" xfId="7425" xr:uid="{00000000-0005-0000-0000-00003D160000}"/>
    <cellStyle name="20% - 강조색3 44 2" xfId="7426" xr:uid="{00000000-0005-0000-0000-00003E160000}"/>
    <cellStyle name="20% - 강조색3 44 2 10" xfId="7427" xr:uid="{00000000-0005-0000-0000-00003F160000}"/>
    <cellStyle name="20% - 강조색3 44 2 10 2" xfId="7428" xr:uid="{00000000-0005-0000-0000-000040160000}"/>
    <cellStyle name="20% - 강조색3 44 2 10 3" xfId="7429" xr:uid="{00000000-0005-0000-0000-000041160000}"/>
    <cellStyle name="20% - 강조색3 44 2 10 4" xfId="7430" xr:uid="{00000000-0005-0000-0000-000042160000}"/>
    <cellStyle name="20% - 강조색3 44 2 11" xfId="7431" xr:uid="{00000000-0005-0000-0000-000043160000}"/>
    <cellStyle name="20% - 강조색3 44 2 11 2" xfId="7432" xr:uid="{00000000-0005-0000-0000-000044160000}"/>
    <cellStyle name="20% - 강조색3 44 2 11 3" xfId="7433" xr:uid="{00000000-0005-0000-0000-000045160000}"/>
    <cellStyle name="20% - 강조색3 44 2 11 4" xfId="7434" xr:uid="{00000000-0005-0000-0000-000046160000}"/>
    <cellStyle name="20% - 강조색3 44 2 12" xfId="7435" xr:uid="{00000000-0005-0000-0000-000047160000}"/>
    <cellStyle name="20% - 강조색3 44 2 12 2" xfId="7436" xr:uid="{00000000-0005-0000-0000-000048160000}"/>
    <cellStyle name="20% - 강조색3 44 2 12 3" xfId="7437" xr:uid="{00000000-0005-0000-0000-000049160000}"/>
    <cellStyle name="20% - 강조색3 44 2 12 4" xfId="7438" xr:uid="{00000000-0005-0000-0000-00004A160000}"/>
    <cellStyle name="20% - 강조색3 44 2 13" xfId="7439" xr:uid="{00000000-0005-0000-0000-00004B160000}"/>
    <cellStyle name="20% - 강조색3 44 2 13 2" xfId="7440" xr:uid="{00000000-0005-0000-0000-00004C160000}"/>
    <cellStyle name="20% - 강조색3 44 2 13 3" xfId="7441" xr:uid="{00000000-0005-0000-0000-00004D160000}"/>
    <cellStyle name="20% - 강조색3 44 2 13 4" xfId="7442" xr:uid="{00000000-0005-0000-0000-00004E160000}"/>
    <cellStyle name="20% - 강조색3 44 2 14" xfId="7443" xr:uid="{00000000-0005-0000-0000-00004F160000}"/>
    <cellStyle name="20% - 강조색3 44 2 14 2" xfId="7444" xr:uid="{00000000-0005-0000-0000-000050160000}"/>
    <cellStyle name="20% - 강조색3 44 2 14 3" xfId="7445" xr:uid="{00000000-0005-0000-0000-000051160000}"/>
    <cellStyle name="20% - 강조색3 44 2 14 4" xfId="7446" xr:uid="{00000000-0005-0000-0000-000052160000}"/>
    <cellStyle name="20% - 강조색3 44 2 15" xfId="7447" xr:uid="{00000000-0005-0000-0000-000053160000}"/>
    <cellStyle name="20% - 강조색3 44 2 16" xfId="7448" xr:uid="{00000000-0005-0000-0000-000054160000}"/>
    <cellStyle name="20% - 강조색3 44 2 17" xfId="7449" xr:uid="{00000000-0005-0000-0000-000055160000}"/>
    <cellStyle name="20% - 강조색3 44 2 18" xfId="7450" xr:uid="{00000000-0005-0000-0000-000056160000}"/>
    <cellStyle name="20% - 강조색3 44 2 19" xfId="7451" xr:uid="{00000000-0005-0000-0000-000057160000}"/>
    <cellStyle name="20% - 강조색3 44 2 2" xfId="7452" xr:uid="{00000000-0005-0000-0000-000058160000}"/>
    <cellStyle name="20% - 강조색3 44 2 2 10" xfId="7453" xr:uid="{00000000-0005-0000-0000-000059160000}"/>
    <cellStyle name="20% - 강조색3 44 2 2 10 2" xfId="7454" xr:uid="{00000000-0005-0000-0000-00005A160000}"/>
    <cellStyle name="20% - 강조색3 44 2 2 10 3" xfId="7455" xr:uid="{00000000-0005-0000-0000-00005B160000}"/>
    <cellStyle name="20% - 강조색3 44 2 2 10 4" xfId="7456" xr:uid="{00000000-0005-0000-0000-00005C160000}"/>
    <cellStyle name="20% - 강조색3 44 2 2 11" xfId="7457" xr:uid="{00000000-0005-0000-0000-00005D160000}"/>
    <cellStyle name="20% - 강조색3 44 2 2 11 2" xfId="7458" xr:uid="{00000000-0005-0000-0000-00005E160000}"/>
    <cellStyle name="20% - 강조색3 44 2 2 11 3" xfId="7459" xr:uid="{00000000-0005-0000-0000-00005F160000}"/>
    <cellStyle name="20% - 강조색3 44 2 2 11 4" xfId="7460" xr:uid="{00000000-0005-0000-0000-000060160000}"/>
    <cellStyle name="20% - 강조색3 44 2 2 12" xfId="7461" xr:uid="{00000000-0005-0000-0000-000061160000}"/>
    <cellStyle name="20% - 강조색3 44 2 2 12 2" xfId="7462" xr:uid="{00000000-0005-0000-0000-000062160000}"/>
    <cellStyle name="20% - 강조색3 44 2 2 12 3" xfId="7463" xr:uid="{00000000-0005-0000-0000-000063160000}"/>
    <cellStyle name="20% - 강조색3 44 2 2 12 4" xfId="7464" xr:uid="{00000000-0005-0000-0000-000064160000}"/>
    <cellStyle name="20% - 강조색3 44 2 2 13" xfId="7465" xr:uid="{00000000-0005-0000-0000-000065160000}"/>
    <cellStyle name="20% - 강조색3 44 2 2 13 2" xfId="7466" xr:uid="{00000000-0005-0000-0000-000066160000}"/>
    <cellStyle name="20% - 강조색3 44 2 2 13 3" xfId="7467" xr:uid="{00000000-0005-0000-0000-000067160000}"/>
    <cellStyle name="20% - 강조색3 44 2 2 13 4" xfId="7468" xr:uid="{00000000-0005-0000-0000-000068160000}"/>
    <cellStyle name="20% - 강조색3 44 2 2 14" xfId="7469" xr:uid="{00000000-0005-0000-0000-000069160000}"/>
    <cellStyle name="20% - 강조색3 44 2 2 15" xfId="7470" xr:uid="{00000000-0005-0000-0000-00006A160000}"/>
    <cellStyle name="20% - 강조색3 44 2 2 16" xfId="7471" xr:uid="{00000000-0005-0000-0000-00006B160000}"/>
    <cellStyle name="20% - 강조색3 44 2 2 17" xfId="7472" xr:uid="{00000000-0005-0000-0000-00006C160000}"/>
    <cellStyle name="20% - 강조색3 44 2 2 18" xfId="7473" xr:uid="{00000000-0005-0000-0000-00006D160000}"/>
    <cellStyle name="20% - 강조색3 44 2 2 19" xfId="7474" xr:uid="{00000000-0005-0000-0000-00006E160000}"/>
    <cellStyle name="20% - 강조색3 44 2 2 2" xfId="7475" xr:uid="{00000000-0005-0000-0000-00006F160000}"/>
    <cellStyle name="20% - 강조색3 44 2 2 2 10" xfId="7476" xr:uid="{00000000-0005-0000-0000-000070160000}"/>
    <cellStyle name="20% - 강조색3 44 2 2 2 10 2" xfId="7477" xr:uid="{00000000-0005-0000-0000-000071160000}"/>
    <cellStyle name="20% - 강조색3 44 2 2 2 10 3" xfId="7478" xr:uid="{00000000-0005-0000-0000-000072160000}"/>
    <cellStyle name="20% - 강조색3 44 2 2 2 10 4" xfId="7479" xr:uid="{00000000-0005-0000-0000-000073160000}"/>
    <cellStyle name="20% - 강조색3 44 2 2 2 11" xfId="7480" xr:uid="{00000000-0005-0000-0000-000074160000}"/>
    <cellStyle name="20% - 강조색3 44 2 2 2 11 2" xfId="7481" xr:uid="{00000000-0005-0000-0000-000075160000}"/>
    <cellStyle name="20% - 강조색3 44 2 2 2 11 3" xfId="7482" xr:uid="{00000000-0005-0000-0000-000076160000}"/>
    <cellStyle name="20% - 강조색3 44 2 2 2 11 4" xfId="7483" xr:uid="{00000000-0005-0000-0000-000077160000}"/>
    <cellStyle name="20% - 강조색3 44 2 2 2 12" xfId="7484" xr:uid="{00000000-0005-0000-0000-000078160000}"/>
    <cellStyle name="20% - 강조색3 44 2 2 2 12 2" xfId="7485" xr:uid="{00000000-0005-0000-0000-000079160000}"/>
    <cellStyle name="20% - 강조색3 44 2 2 2 12 3" xfId="7486" xr:uid="{00000000-0005-0000-0000-00007A160000}"/>
    <cellStyle name="20% - 강조색3 44 2 2 2 12 4" xfId="7487" xr:uid="{00000000-0005-0000-0000-00007B160000}"/>
    <cellStyle name="20% - 강조색3 44 2 2 2 13" xfId="7488" xr:uid="{00000000-0005-0000-0000-00007C160000}"/>
    <cellStyle name="20% - 강조색3 44 2 2 2 14" xfId="7489" xr:uid="{00000000-0005-0000-0000-00007D160000}"/>
    <cellStyle name="20% - 강조색3 44 2 2 2 15" xfId="7490" xr:uid="{00000000-0005-0000-0000-00007E160000}"/>
    <cellStyle name="20% - 강조색3 44 2 2 2 16" xfId="7491" xr:uid="{00000000-0005-0000-0000-00007F160000}"/>
    <cellStyle name="20% - 강조색3 44 2 2 2 17" xfId="7492" xr:uid="{00000000-0005-0000-0000-000080160000}"/>
    <cellStyle name="20% - 강조색3 44 2 2 2 18" xfId="7493" xr:uid="{00000000-0005-0000-0000-000081160000}"/>
    <cellStyle name="20% - 강조색3 44 2 2 2 19" xfId="7494" xr:uid="{00000000-0005-0000-0000-000082160000}"/>
    <cellStyle name="20% - 강조색3 44 2 2 2 2" xfId="7495" xr:uid="{00000000-0005-0000-0000-000083160000}"/>
    <cellStyle name="20% - 강조색3 44 2 2 2 2 10" xfId="7496" xr:uid="{00000000-0005-0000-0000-000084160000}"/>
    <cellStyle name="20% - 강조색3 44 2 2 2 2 11" xfId="7497" xr:uid="{00000000-0005-0000-0000-000085160000}"/>
    <cellStyle name="20% - 강조색3 44 2 2 2 2 12" xfId="7498" xr:uid="{00000000-0005-0000-0000-000086160000}"/>
    <cellStyle name="20% - 강조색3 44 2 2 2 2 2" xfId="7499" xr:uid="{00000000-0005-0000-0000-000087160000}"/>
    <cellStyle name="20% - 강조색3 44 2 2 2 2 2 2" xfId="7500" xr:uid="{00000000-0005-0000-0000-000088160000}"/>
    <cellStyle name="20% - 강조색3 44 2 2 2 2 2 3" xfId="7501" xr:uid="{00000000-0005-0000-0000-000089160000}"/>
    <cellStyle name="20% - 강조색3 44 2 2 2 2 2 4" xfId="7502" xr:uid="{00000000-0005-0000-0000-00008A160000}"/>
    <cellStyle name="20% - 강조색3 44 2 2 2 2 3" xfId="7503" xr:uid="{00000000-0005-0000-0000-00008B160000}"/>
    <cellStyle name="20% - 강조색3 44 2 2 2 2 3 2" xfId="7504" xr:uid="{00000000-0005-0000-0000-00008C160000}"/>
    <cellStyle name="20% - 강조색3 44 2 2 2 2 3 3" xfId="7505" xr:uid="{00000000-0005-0000-0000-00008D160000}"/>
    <cellStyle name="20% - 강조색3 44 2 2 2 2 3 4" xfId="7506" xr:uid="{00000000-0005-0000-0000-00008E160000}"/>
    <cellStyle name="20% - 강조색3 44 2 2 2 2 4" xfId="7507" xr:uid="{00000000-0005-0000-0000-00008F160000}"/>
    <cellStyle name="20% - 강조색3 44 2 2 2 2 4 2" xfId="7508" xr:uid="{00000000-0005-0000-0000-000090160000}"/>
    <cellStyle name="20% - 강조색3 44 2 2 2 2 4 3" xfId="7509" xr:uid="{00000000-0005-0000-0000-000091160000}"/>
    <cellStyle name="20% - 강조색3 44 2 2 2 2 4 4" xfId="7510" xr:uid="{00000000-0005-0000-0000-000092160000}"/>
    <cellStyle name="20% - 강조색3 44 2 2 2 2 5" xfId="7511" xr:uid="{00000000-0005-0000-0000-000093160000}"/>
    <cellStyle name="20% - 강조색3 44 2 2 2 2 5 2" xfId="7512" xr:uid="{00000000-0005-0000-0000-000094160000}"/>
    <cellStyle name="20% - 강조색3 44 2 2 2 2 5 3" xfId="7513" xr:uid="{00000000-0005-0000-0000-000095160000}"/>
    <cellStyle name="20% - 강조색3 44 2 2 2 2 5 4" xfId="7514" xr:uid="{00000000-0005-0000-0000-000096160000}"/>
    <cellStyle name="20% - 강조색3 44 2 2 2 2 6" xfId="7515" xr:uid="{00000000-0005-0000-0000-000097160000}"/>
    <cellStyle name="20% - 강조색3 44 2 2 2 2 6 2" xfId="7516" xr:uid="{00000000-0005-0000-0000-000098160000}"/>
    <cellStyle name="20% - 강조색3 44 2 2 2 2 6 3" xfId="7517" xr:uid="{00000000-0005-0000-0000-000099160000}"/>
    <cellStyle name="20% - 강조색3 44 2 2 2 2 6 4" xfId="7518" xr:uid="{00000000-0005-0000-0000-00009A160000}"/>
    <cellStyle name="20% - 강조색3 44 2 2 2 2 7" xfId="7519" xr:uid="{00000000-0005-0000-0000-00009B160000}"/>
    <cellStyle name="20% - 강조색3 44 2 2 2 2 7 2" xfId="7520" xr:uid="{00000000-0005-0000-0000-00009C160000}"/>
    <cellStyle name="20% - 강조색3 44 2 2 2 2 7 3" xfId="7521" xr:uid="{00000000-0005-0000-0000-00009D160000}"/>
    <cellStyle name="20% - 강조색3 44 2 2 2 2 7 4" xfId="7522" xr:uid="{00000000-0005-0000-0000-00009E160000}"/>
    <cellStyle name="20% - 강조색3 44 2 2 2 2 8" xfId="7523" xr:uid="{00000000-0005-0000-0000-00009F160000}"/>
    <cellStyle name="20% - 강조색3 44 2 2 2 2 8 2" xfId="7524" xr:uid="{00000000-0005-0000-0000-0000A0160000}"/>
    <cellStyle name="20% - 강조색3 44 2 2 2 2 8 3" xfId="7525" xr:uid="{00000000-0005-0000-0000-0000A1160000}"/>
    <cellStyle name="20% - 강조색3 44 2 2 2 2 8 4" xfId="7526" xr:uid="{00000000-0005-0000-0000-0000A2160000}"/>
    <cellStyle name="20% - 강조색3 44 2 2 2 2 9" xfId="7527" xr:uid="{00000000-0005-0000-0000-0000A3160000}"/>
    <cellStyle name="20% - 강조색3 44 2 2 2 2 9 2" xfId="7528" xr:uid="{00000000-0005-0000-0000-0000A4160000}"/>
    <cellStyle name="20% - 강조색3 44 2 2 2 2 9 3" xfId="7529" xr:uid="{00000000-0005-0000-0000-0000A5160000}"/>
    <cellStyle name="20% - 강조색3 44 2 2 2 2 9 4" xfId="7530" xr:uid="{00000000-0005-0000-0000-0000A6160000}"/>
    <cellStyle name="20% - 강조색3 44 2 2 2 20" xfId="7531" xr:uid="{00000000-0005-0000-0000-0000A7160000}"/>
    <cellStyle name="20% - 강조색3 44 2 2 2 21" xfId="7532" xr:uid="{00000000-0005-0000-0000-0000A8160000}"/>
    <cellStyle name="20% - 강조색3 44 2 2 2 22" xfId="7533" xr:uid="{00000000-0005-0000-0000-0000A9160000}"/>
    <cellStyle name="20% - 강조색3 44 2 2 2 23" xfId="7534" xr:uid="{00000000-0005-0000-0000-0000AA160000}"/>
    <cellStyle name="20% - 강조색3 44 2 2 2 24" xfId="7535" xr:uid="{00000000-0005-0000-0000-0000AB160000}"/>
    <cellStyle name="20% - 강조색3 44 2 2 2 25" xfId="7536" xr:uid="{00000000-0005-0000-0000-0000AC160000}"/>
    <cellStyle name="20% - 강조색3 44 2 2 2 3" xfId="7537" xr:uid="{00000000-0005-0000-0000-0000AD160000}"/>
    <cellStyle name="20% - 강조색3 44 2 2 2 3 10" xfId="7538" xr:uid="{00000000-0005-0000-0000-0000AE160000}"/>
    <cellStyle name="20% - 강조색3 44 2 2 2 3 11" xfId="7539" xr:uid="{00000000-0005-0000-0000-0000AF160000}"/>
    <cellStyle name="20% - 강조색3 44 2 2 2 3 12" xfId="7540" xr:uid="{00000000-0005-0000-0000-0000B0160000}"/>
    <cellStyle name="20% - 강조색3 44 2 2 2 3 2" xfId="7541" xr:uid="{00000000-0005-0000-0000-0000B1160000}"/>
    <cellStyle name="20% - 강조색3 44 2 2 2 3 2 2" xfId="7542" xr:uid="{00000000-0005-0000-0000-0000B2160000}"/>
    <cellStyle name="20% - 강조색3 44 2 2 2 3 2 3" xfId="7543" xr:uid="{00000000-0005-0000-0000-0000B3160000}"/>
    <cellStyle name="20% - 강조색3 44 2 2 2 3 2 4" xfId="7544" xr:uid="{00000000-0005-0000-0000-0000B4160000}"/>
    <cellStyle name="20% - 강조색3 44 2 2 2 3 3" xfId="7545" xr:uid="{00000000-0005-0000-0000-0000B5160000}"/>
    <cellStyle name="20% - 강조색3 44 2 2 2 3 3 2" xfId="7546" xr:uid="{00000000-0005-0000-0000-0000B6160000}"/>
    <cellStyle name="20% - 강조색3 44 2 2 2 3 3 3" xfId="7547" xr:uid="{00000000-0005-0000-0000-0000B7160000}"/>
    <cellStyle name="20% - 강조색3 44 2 2 2 3 3 4" xfId="7548" xr:uid="{00000000-0005-0000-0000-0000B8160000}"/>
    <cellStyle name="20% - 강조색3 44 2 2 2 3 4" xfId="7549" xr:uid="{00000000-0005-0000-0000-0000B9160000}"/>
    <cellStyle name="20% - 강조색3 44 2 2 2 3 4 2" xfId="7550" xr:uid="{00000000-0005-0000-0000-0000BA160000}"/>
    <cellStyle name="20% - 강조색3 44 2 2 2 3 4 3" xfId="7551" xr:uid="{00000000-0005-0000-0000-0000BB160000}"/>
    <cellStyle name="20% - 강조색3 44 2 2 2 3 4 4" xfId="7552" xr:uid="{00000000-0005-0000-0000-0000BC160000}"/>
    <cellStyle name="20% - 강조색3 44 2 2 2 3 5" xfId="7553" xr:uid="{00000000-0005-0000-0000-0000BD160000}"/>
    <cellStyle name="20% - 강조색3 44 2 2 2 3 5 2" xfId="7554" xr:uid="{00000000-0005-0000-0000-0000BE160000}"/>
    <cellStyle name="20% - 강조색3 44 2 2 2 3 5 3" xfId="7555" xr:uid="{00000000-0005-0000-0000-0000BF160000}"/>
    <cellStyle name="20% - 강조색3 44 2 2 2 3 5 4" xfId="7556" xr:uid="{00000000-0005-0000-0000-0000C0160000}"/>
    <cellStyle name="20% - 강조색3 44 2 2 2 3 6" xfId="7557" xr:uid="{00000000-0005-0000-0000-0000C1160000}"/>
    <cellStyle name="20% - 강조색3 44 2 2 2 3 6 2" xfId="7558" xr:uid="{00000000-0005-0000-0000-0000C2160000}"/>
    <cellStyle name="20% - 강조색3 44 2 2 2 3 6 3" xfId="7559" xr:uid="{00000000-0005-0000-0000-0000C3160000}"/>
    <cellStyle name="20% - 강조색3 44 2 2 2 3 6 4" xfId="7560" xr:uid="{00000000-0005-0000-0000-0000C4160000}"/>
    <cellStyle name="20% - 강조색3 44 2 2 2 3 7" xfId="7561" xr:uid="{00000000-0005-0000-0000-0000C5160000}"/>
    <cellStyle name="20% - 강조색3 44 2 2 2 3 7 2" xfId="7562" xr:uid="{00000000-0005-0000-0000-0000C6160000}"/>
    <cellStyle name="20% - 강조색3 44 2 2 2 3 7 3" xfId="7563" xr:uid="{00000000-0005-0000-0000-0000C7160000}"/>
    <cellStyle name="20% - 강조색3 44 2 2 2 3 7 4" xfId="7564" xr:uid="{00000000-0005-0000-0000-0000C8160000}"/>
    <cellStyle name="20% - 강조색3 44 2 2 2 3 8" xfId="7565" xr:uid="{00000000-0005-0000-0000-0000C9160000}"/>
    <cellStyle name="20% - 강조색3 44 2 2 2 3 8 2" xfId="7566" xr:uid="{00000000-0005-0000-0000-0000CA160000}"/>
    <cellStyle name="20% - 강조색3 44 2 2 2 3 8 3" xfId="7567" xr:uid="{00000000-0005-0000-0000-0000CB160000}"/>
    <cellStyle name="20% - 강조색3 44 2 2 2 3 8 4" xfId="7568" xr:uid="{00000000-0005-0000-0000-0000CC160000}"/>
    <cellStyle name="20% - 강조색3 44 2 2 2 3 9" xfId="7569" xr:uid="{00000000-0005-0000-0000-0000CD160000}"/>
    <cellStyle name="20% - 강조색3 44 2 2 2 3 9 2" xfId="7570" xr:uid="{00000000-0005-0000-0000-0000CE160000}"/>
    <cellStyle name="20% - 강조색3 44 2 2 2 3 9 3" xfId="7571" xr:uid="{00000000-0005-0000-0000-0000CF160000}"/>
    <cellStyle name="20% - 강조색3 44 2 2 2 3 9 4" xfId="7572" xr:uid="{00000000-0005-0000-0000-0000D0160000}"/>
    <cellStyle name="20% - 강조색3 44 2 2 2 4" xfId="7573" xr:uid="{00000000-0005-0000-0000-0000D1160000}"/>
    <cellStyle name="20% - 강조색3 44 2 2 2 4 10" xfId="7574" xr:uid="{00000000-0005-0000-0000-0000D2160000}"/>
    <cellStyle name="20% - 강조색3 44 2 2 2 4 11" xfId="7575" xr:uid="{00000000-0005-0000-0000-0000D3160000}"/>
    <cellStyle name="20% - 강조색3 44 2 2 2 4 12" xfId="7576" xr:uid="{00000000-0005-0000-0000-0000D4160000}"/>
    <cellStyle name="20% - 강조색3 44 2 2 2 4 2" xfId="7577" xr:uid="{00000000-0005-0000-0000-0000D5160000}"/>
    <cellStyle name="20% - 강조색3 44 2 2 2 4 2 2" xfId="7578" xr:uid="{00000000-0005-0000-0000-0000D6160000}"/>
    <cellStyle name="20% - 강조색3 44 2 2 2 4 2 3" xfId="7579" xr:uid="{00000000-0005-0000-0000-0000D7160000}"/>
    <cellStyle name="20% - 강조색3 44 2 2 2 4 2 4" xfId="7580" xr:uid="{00000000-0005-0000-0000-0000D8160000}"/>
    <cellStyle name="20% - 강조색3 44 2 2 2 4 3" xfId="7581" xr:uid="{00000000-0005-0000-0000-0000D9160000}"/>
    <cellStyle name="20% - 강조색3 44 2 2 2 4 3 2" xfId="7582" xr:uid="{00000000-0005-0000-0000-0000DA160000}"/>
    <cellStyle name="20% - 강조색3 44 2 2 2 4 3 3" xfId="7583" xr:uid="{00000000-0005-0000-0000-0000DB160000}"/>
    <cellStyle name="20% - 강조색3 44 2 2 2 4 3 4" xfId="7584" xr:uid="{00000000-0005-0000-0000-0000DC160000}"/>
    <cellStyle name="20% - 강조색3 44 2 2 2 4 4" xfId="7585" xr:uid="{00000000-0005-0000-0000-0000DD160000}"/>
    <cellStyle name="20% - 강조색3 44 2 2 2 4 4 2" xfId="7586" xr:uid="{00000000-0005-0000-0000-0000DE160000}"/>
    <cellStyle name="20% - 강조색3 44 2 2 2 4 4 3" xfId="7587" xr:uid="{00000000-0005-0000-0000-0000DF160000}"/>
    <cellStyle name="20% - 강조색3 44 2 2 2 4 4 4" xfId="7588" xr:uid="{00000000-0005-0000-0000-0000E0160000}"/>
    <cellStyle name="20% - 강조색3 44 2 2 2 4 5" xfId="7589" xr:uid="{00000000-0005-0000-0000-0000E1160000}"/>
    <cellStyle name="20% - 강조색3 44 2 2 2 4 5 2" xfId="7590" xr:uid="{00000000-0005-0000-0000-0000E2160000}"/>
    <cellStyle name="20% - 강조색3 44 2 2 2 4 5 3" xfId="7591" xr:uid="{00000000-0005-0000-0000-0000E3160000}"/>
    <cellStyle name="20% - 강조색3 44 2 2 2 4 5 4" xfId="7592" xr:uid="{00000000-0005-0000-0000-0000E4160000}"/>
    <cellStyle name="20% - 강조색3 44 2 2 2 4 6" xfId="7593" xr:uid="{00000000-0005-0000-0000-0000E5160000}"/>
    <cellStyle name="20% - 강조색3 44 2 2 2 4 6 2" xfId="7594" xr:uid="{00000000-0005-0000-0000-0000E6160000}"/>
    <cellStyle name="20% - 강조색3 44 2 2 2 4 6 3" xfId="7595" xr:uid="{00000000-0005-0000-0000-0000E7160000}"/>
    <cellStyle name="20% - 강조색3 44 2 2 2 4 6 4" xfId="7596" xr:uid="{00000000-0005-0000-0000-0000E8160000}"/>
    <cellStyle name="20% - 강조색3 44 2 2 2 4 7" xfId="7597" xr:uid="{00000000-0005-0000-0000-0000E9160000}"/>
    <cellStyle name="20% - 강조색3 44 2 2 2 4 7 2" xfId="7598" xr:uid="{00000000-0005-0000-0000-0000EA160000}"/>
    <cellStyle name="20% - 강조색3 44 2 2 2 4 7 3" xfId="7599" xr:uid="{00000000-0005-0000-0000-0000EB160000}"/>
    <cellStyle name="20% - 강조색3 44 2 2 2 4 7 4" xfId="7600" xr:uid="{00000000-0005-0000-0000-0000EC160000}"/>
    <cellStyle name="20% - 강조색3 44 2 2 2 4 8" xfId="7601" xr:uid="{00000000-0005-0000-0000-0000ED160000}"/>
    <cellStyle name="20% - 강조색3 44 2 2 2 4 8 2" xfId="7602" xr:uid="{00000000-0005-0000-0000-0000EE160000}"/>
    <cellStyle name="20% - 강조색3 44 2 2 2 4 8 3" xfId="7603" xr:uid="{00000000-0005-0000-0000-0000EF160000}"/>
    <cellStyle name="20% - 강조색3 44 2 2 2 4 8 4" xfId="7604" xr:uid="{00000000-0005-0000-0000-0000F0160000}"/>
    <cellStyle name="20% - 강조색3 44 2 2 2 4 9" xfId="7605" xr:uid="{00000000-0005-0000-0000-0000F1160000}"/>
    <cellStyle name="20% - 강조색3 44 2 2 2 4 9 2" xfId="7606" xr:uid="{00000000-0005-0000-0000-0000F2160000}"/>
    <cellStyle name="20% - 강조색3 44 2 2 2 4 9 3" xfId="7607" xr:uid="{00000000-0005-0000-0000-0000F3160000}"/>
    <cellStyle name="20% - 강조색3 44 2 2 2 4 9 4" xfId="7608" xr:uid="{00000000-0005-0000-0000-0000F4160000}"/>
    <cellStyle name="20% - 강조색3 44 2 2 2 5" xfId="7609" xr:uid="{00000000-0005-0000-0000-0000F5160000}"/>
    <cellStyle name="20% - 강조색3 44 2 2 2 5 2" xfId="7610" xr:uid="{00000000-0005-0000-0000-0000F6160000}"/>
    <cellStyle name="20% - 강조색3 44 2 2 2 5 3" xfId="7611" xr:uid="{00000000-0005-0000-0000-0000F7160000}"/>
    <cellStyle name="20% - 강조색3 44 2 2 2 5 4" xfId="7612" xr:uid="{00000000-0005-0000-0000-0000F8160000}"/>
    <cellStyle name="20% - 강조색3 44 2 2 2 6" xfId="7613" xr:uid="{00000000-0005-0000-0000-0000F9160000}"/>
    <cellStyle name="20% - 강조색3 44 2 2 2 6 2" xfId="7614" xr:uid="{00000000-0005-0000-0000-0000FA160000}"/>
    <cellStyle name="20% - 강조색3 44 2 2 2 6 3" xfId="7615" xr:uid="{00000000-0005-0000-0000-0000FB160000}"/>
    <cellStyle name="20% - 강조색3 44 2 2 2 6 4" xfId="7616" xr:uid="{00000000-0005-0000-0000-0000FC160000}"/>
    <cellStyle name="20% - 강조색3 44 2 2 2 7" xfId="7617" xr:uid="{00000000-0005-0000-0000-0000FD160000}"/>
    <cellStyle name="20% - 강조색3 44 2 2 2 7 2" xfId="7618" xr:uid="{00000000-0005-0000-0000-0000FE160000}"/>
    <cellStyle name="20% - 강조색3 44 2 2 2 7 3" xfId="7619" xr:uid="{00000000-0005-0000-0000-0000FF160000}"/>
    <cellStyle name="20% - 강조색3 44 2 2 2 7 4" xfId="7620" xr:uid="{00000000-0005-0000-0000-000000170000}"/>
    <cellStyle name="20% - 강조색3 44 2 2 2 8" xfId="7621" xr:uid="{00000000-0005-0000-0000-000001170000}"/>
    <cellStyle name="20% - 강조색3 44 2 2 2 8 2" xfId="7622" xr:uid="{00000000-0005-0000-0000-000002170000}"/>
    <cellStyle name="20% - 강조색3 44 2 2 2 8 3" xfId="7623" xr:uid="{00000000-0005-0000-0000-000003170000}"/>
    <cellStyle name="20% - 강조색3 44 2 2 2 8 4" xfId="7624" xr:uid="{00000000-0005-0000-0000-000004170000}"/>
    <cellStyle name="20% - 강조색3 44 2 2 2 9" xfId="7625" xr:uid="{00000000-0005-0000-0000-000005170000}"/>
    <cellStyle name="20% - 강조색3 44 2 2 2 9 2" xfId="7626" xr:uid="{00000000-0005-0000-0000-000006170000}"/>
    <cellStyle name="20% - 강조색3 44 2 2 2 9 3" xfId="7627" xr:uid="{00000000-0005-0000-0000-000007170000}"/>
    <cellStyle name="20% - 강조색3 44 2 2 2 9 4" xfId="7628" xr:uid="{00000000-0005-0000-0000-000008170000}"/>
    <cellStyle name="20% - 강조색3 44 2 2 20" xfId="7629" xr:uid="{00000000-0005-0000-0000-000009170000}"/>
    <cellStyle name="20% - 강조색3 44 2 2 21" xfId="7630" xr:uid="{00000000-0005-0000-0000-00000A170000}"/>
    <cellStyle name="20% - 강조색3 44 2 2 22" xfId="7631" xr:uid="{00000000-0005-0000-0000-00000B170000}"/>
    <cellStyle name="20% - 강조색3 44 2 2 23" xfId="7632" xr:uid="{00000000-0005-0000-0000-00000C170000}"/>
    <cellStyle name="20% - 강조색3 44 2 2 24" xfId="7633" xr:uid="{00000000-0005-0000-0000-00000D170000}"/>
    <cellStyle name="20% - 강조색3 44 2 2 25" xfId="7634" xr:uid="{00000000-0005-0000-0000-00000E170000}"/>
    <cellStyle name="20% - 강조색3 44 2 2 26" xfId="7635" xr:uid="{00000000-0005-0000-0000-00000F170000}"/>
    <cellStyle name="20% - 강조색3 44 2 2 3" xfId="7636" xr:uid="{00000000-0005-0000-0000-000010170000}"/>
    <cellStyle name="20% - 강조색3 44 2 2 3 10" xfId="7637" xr:uid="{00000000-0005-0000-0000-000011170000}"/>
    <cellStyle name="20% - 강조색3 44 2 2 3 11" xfId="7638" xr:uid="{00000000-0005-0000-0000-000012170000}"/>
    <cellStyle name="20% - 강조색3 44 2 2 3 12" xfId="7639" xr:uid="{00000000-0005-0000-0000-000013170000}"/>
    <cellStyle name="20% - 강조색3 44 2 2 3 2" xfId="7640" xr:uid="{00000000-0005-0000-0000-000014170000}"/>
    <cellStyle name="20% - 강조색3 44 2 2 3 2 2" xfId="7641" xr:uid="{00000000-0005-0000-0000-000015170000}"/>
    <cellStyle name="20% - 강조색3 44 2 2 3 2 3" xfId="7642" xr:uid="{00000000-0005-0000-0000-000016170000}"/>
    <cellStyle name="20% - 강조색3 44 2 2 3 2 4" xfId="7643" xr:uid="{00000000-0005-0000-0000-000017170000}"/>
    <cellStyle name="20% - 강조색3 44 2 2 3 3" xfId="7644" xr:uid="{00000000-0005-0000-0000-000018170000}"/>
    <cellStyle name="20% - 강조색3 44 2 2 3 3 2" xfId="7645" xr:uid="{00000000-0005-0000-0000-000019170000}"/>
    <cellStyle name="20% - 강조색3 44 2 2 3 3 3" xfId="7646" xr:uid="{00000000-0005-0000-0000-00001A170000}"/>
    <cellStyle name="20% - 강조색3 44 2 2 3 3 4" xfId="7647" xr:uid="{00000000-0005-0000-0000-00001B170000}"/>
    <cellStyle name="20% - 강조색3 44 2 2 3 4" xfId="7648" xr:uid="{00000000-0005-0000-0000-00001C170000}"/>
    <cellStyle name="20% - 강조색3 44 2 2 3 4 2" xfId="7649" xr:uid="{00000000-0005-0000-0000-00001D170000}"/>
    <cellStyle name="20% - 강조색3 44 2 2 3 4 3" xfId="7650" xr:uid="{00000000-0005-0000-0000-00001E170000}"/>
    <cellStyle name="20% - 강조색3 44 2 2 3 4 4" xfId="7651" xr:uid="{00000000-0005-0000-0000-00001F170000}"/>
    <cellStyle name="20% - 강조색3 44 2 2 3 5" xfId="7652" xr:uid="{00000000-0005-0000-0000-000020170000}"/>
    <cellStyle name="20% - 강조색3 44 2 2 3 5 2" xfId="7653" xr:uid="{00000000-0005-0000-0000-000021170000}"/>
    <cellStyle name="20% - 강조색3 44 2 2 3 5 3" xfId="7654" xr:uid="{00000000-0005-0000-0000-000022170000}"/>
    <cellStyle name="20% - 강조색3 44 2 2 3 5 4" xfId="7655" xr:uid="{00000000-0005-0000-0000-000023170000}"/>
    <cellStyle name="20% - 강조색3 44 2 2 3 6" xfId="7656" xr:uid="{00000000-0005-0000-0000-000024170000}"/>
    <cellStyle name="20% - 강조색3 44 2 2 3 6 2" xfId="7657" xr:uid="{00000000-0005-0000-0000-000025170000}"/>
    <cellStyle name="20% - 강조색3 44 2 2 3 6 3" xfId="7658" xr:uid="{00000000-0005-0000-0000-000026170000}"/>
    <cellStyle name="20% - 강조색3 44 2 2 3 6 4" xfId="7659" xr:uid="{00000000-0005-0000-0000-000027170000}"/>
    <cellStyle name="20% - 강조색3 44 2 2 3 7" xfId="7660" xr:uid="{00000000-0005-0000-0000-000028170000}"/>
    <cellStyle name="20% - 강조색3 44 2 2 3 7 2" xfId="7661" xr:uid="{00000000-0005-0000-0000-000029170000}"/>
    <cellStyle name="20% - 강조색3 44 2 2 3 7 3" xfId="7662" xr:uid="{00000000-0005-0000-0000-00002A170000}"/>
    <cellStyle name="20% - 강조색3 44 2 2 3 7 4" xfId="7663" xr:uid="{00000000-0005-0000-0000-00002B170000}"/>
    <cellStyle name="20% - 강조색3 44 2 2 3 8" xfId="7664" xr:uid="{00000000-0005-0000-0000-00002C170000}"/>
    <cellStyle name="20% - 강조색3 44 2 2 3 8 2" xfId="7665" xr:uid="{00000000-0005-0000-0000-00002D170000}"/>
    <cellStyle name="20% - 강조색3 44 2 2 3 8 3" xfId="7666" xr:uid="{00000000-0005-0000-0000-00002E170000}"/>
    <cellStyle name="20% - 강조색3 44 2 2 3 8 4" xfId="7667" xr:uid="{00000000-0005-0000-0000-00002F170000}"/>
    <cellStyle name="20% - 강조색3 44 2 2 3 9" xfId="7668" xr:uid="{00000000-0005-0000-0000-000030170000}"/>
    <cellStyle name="20% - 강조색3 44 2 2 3 9 2" xfId="7669" xr:uid="{00000000-0005-0000-0000-000031170000}"/>
    <cellStyle name="20% - 강조색3 44 2 2 3 9 3" xfId="7670" xr:uid="{00000000-0005-0000-0000-000032170000}"/>
    <cellStyle name="20% - 강조색3 44 2 2 3 9 4" xfId="7671" xr:uid="{00000000-0005-0000-0000-000033170000}"/>
    <cellStyle name="20% - 강조색3 44 2 2 4" xfId="7672" xr:uid="{00000000-0005-0000-0000-000034170000}"/>
    <cellStyle name="20% - 강조색3 44 2 2 4 10" xfId="7673" xr:uid="{00000000-0005-0000-0000-000035170000}"/>
    <cellStyle name="20% - 강조색3 44 2 2 4 11" xfId="7674" xr:uid="{00000000-0005-0000-0000-000036170000}"/>
    <cellStyle name="20% - 강조색3 44 2 2 4 12" xfId="7675" xr:uid="{00000000-0005-0000-0000-000037170000}"/>
    <cellStyle name="20% - 강조색3 44 2 2 4 2" xfId="7676" xr:uid="{00000000-0005-0000-0000-000038170000}"/>
    <cellStyle name="20% - 강조색3 44 2 2 4 2 2" xfId="7677" xr:uid="{00000000-0005-0000-0000-000039170000}"/>
    <cellStyle name="20% - 강조색3 44 2 2 4 2 3" xfId="7678" xr:uid="{00000000-0005-0000-0000-00003A170000}"/>
    <cellStyle name="20% - 강조색3 44 2 2 4 2 4" xfId="7679" xr:uid="{00000000-0005-0000-0000-00003B170000}"/>
    <cellStyle name="20% - 강조색3 44 2 2 4 3" xfId="7680" xr:uid="{00000000-0005-0000-0000-00003C170000}"/>
    <cellStyle name="20% - 강조색3 44 2 2 4 3 2" xfId="7681" xr:uid="{00000000-0005-0000-0000-00003D170000}"/>
    <cellStyle name="20% - 강조색3 44 2 2 4 3 3" xfId="7682" xr:uid="{00000000-0005-0000-0000-00003E170000}"/>
    <cellStyle name="20% - 강조색3 44 2 2 4 3 4" xfId="7683" xr:uid="{00000000-0005-0000-0000-00003F170000}"/>
    <cellStyle name="20% - 강조색3 44 2 2 4 4" xfId="7684" xr:uid="{00000000-0005-0000-0000-000040170000}"/>
    <cellStyle name="20% - 강조색3 44 2 2 4 4 2" xfId="7685" xr:uid="{00000000-0005-0000-0000-000041170000}"/>
    <cellStyle name="20% - 강조색3 44 2 2 4 4 3" xfId="7686" xr:uid="{00000000-0005-0000-0000-000042170000}"/>
    <cellStyle name="20% - 강조색3 44 2 2 4 4 4" xfId="7687" xr:uid="{00000000-0005-0000-0000-000043170000}"/>
    <cellStyle name="20% - 강조색3 44 2 2 4 5" xfId="7688" xr:uid="{00000000-0005-0000-0000-000044170000}"/>
    <cellStyle name="20% - 강조색3 44 2 2 4 5 2" xfId="7689" xr:uid="{00000000-0005-0000-0000-000045170000}"/>
    <cellStyle name="20% - 강조색3 44 2 2 4 5 3" xfId="7690" xr:uid="{00000000-0005-0000-0000-000046170000}"/>
    <cellStyle name="20% - 강조색3 44 2 2 4 5 4" xfId="7691" xr:uid="{00000000-0005-0000-0000-000047170000}"/>
    <cellStyle name="20% - 강조색3 44 2 2 4 6" xfId="7692" xr:uid="{00000000-0005-0000-0000-000048170000}"/>
    <cellStyle name="20% - 강조색3 44 2 2 4 6 2" xfId="7693" xr:uid="{00000000-0005-0000-0000-000049170000}"/>
    <cellStyle name="20% - 강조색3 44 2 2 4 6 3" xfId="7694" xr:uid="{00000000-0005-0000-0000-00004A170000}"/>
    <cellStyle name="20% - 강조색3 44 2 2 4 6 4" xfId="7695" xr:uid="{00000000-0005-0000-0000-00004B170000}"/>
    <cellStyle name="20% - 강조색3 44 2 2 4 7" xfId="7696" xr:uid="{00000000-0005-0000-0000-00004C170000}"/>
    <cellStyle name="20% - 강조색3 44 2 2 4 7 2" xfId="7697" xr:uid="{00000000-0005-0000-0000-00004D170000}"/>
    <cellStyle name="20% - 강조색3 44 2 2 4 7 3" xfId="7698" xr:uid="{00000000-0005-0000-0000-00004E170000}"/>
    <cellStyle name="20% - 강조색3 44 2 2 4 7 4" xfId="7699" xr:uid="{00000000-0005-0000-0000-00004F170000}"/>
    <cellStyle name="20% - 강조색3 44 2 2 4 8" xfId="7700" xr:uid="{00000000-0005-0000-0000-000050170000}"/>
    <cellStyle name="20% - 강조색3 44 2 2 4 8 2" xfId="7701" xr:uid="{00000000-0005-0000-0000-000051170000}"/>
    <cellStyle name="20% - 강조색3 44 2 2 4 8 3" xfId="7702" xr:uid="{00000000-0005-0000-0000-000052170000}"/>
    <cellStyle name="20% - 강조색3 44 2 2 4 8 4" xfId="7703" xr:uid="{00000000-0005-0000-0000-000053170000}"/>
    <cellStyle name="20% - 강조색3 44 2 2 4 9" xfId="7704" xr:uid="{00000000-0005-0000-0000-000054170000}"/>
    <cellStyle name="20% - 강조색3 44 2 2 4 9 2" xfId="7705" xr:uid="{00000000-0005-0000-0000-000055170000}"/>
    <cellStyle name="20% - 강조색3 44 2 2 4 9 3" xfId="7706" xr:uid="{00000000-0005-0000-0000-000056170000}"/>
    <cellStyle name="20% - 강조색3 44 2 2 4 9 4" xfId="7707" xr:uid="{00000000-0005-0000-0000-000057170000}"/>
    <cellStyle name="20% - 강조색3 44 2 2 5" xfId="7708" xr:uid="{00000000-0005-0000-0000-000058170000}"/>
    <cellStyle name="20% - 강조색3 44 2 2 5 10" xfId="7709" xr:uid="{00000000-0005-0000-0000-000059170000}"/>
    <cellStyle name="20% - 강조색3 44 2 2 5 11" xfId="7710" xr:uid="{00000000-0005-0000-0000-00005A170000}"/>
    <cellStyle name="20% - 강조색3 44 2 2 5 12" xfId="7711" xr:uid="{00000000-0005-0000-0000-00005B170000}"/>
    <cellStyle name="20% - 강조색3 44 2 2 5 2" xfId="7712" xr:uid="{00000000-0005-0000-0000-00005C170000}"/>
    <cellStyle name="20% - 강조색3 44 2 2 5 2 2" xfId="7713" xr:uid="{00000000-0005-0000-0000-00005D170000}"/>
    <cellStyle name="20% - 강조색3 44 2 2 5 2 3" xfId="7714" xr:uid="{00000000-0005-0000-0000-00005E170000}"/>
    <cellStyle name="20% - 강조색3 44 2 2 5 2 4" xfId="7715" xr:uid="{00000000-0005-0000-0000-00005F170000}"/>
    <cellStyle name="20% - 강조색3 44 2 2 5 3" xfId="7716" xr:uid="{00000000-0005-0000-0000-000060170000}"/>
    <cellStyle name="20% - 강조색3 44 2 2 5 3 2" xfId="7717" xr:uid="{00000000-0005-0000-0000-000061170000}"/>
    <cellStyle name="20% - 강조색3 44 2 2 5 3 3" xfId="7718" xr:uid="{00000000-0005-0000-0000-000062170000}"/>
    <cellStyle name="20% - 강조색3 44 2 2 5 3 4" xfId="7719" xr:uid="{00000000-0005-0000-0000-000063170000}"/>
    <cellStyle name="20% - 강조색3 44 2 2 5 4" xfId="7720" xr:uid="{00000000-0005-0000-0000-000064170000}"/>
    <cellStyle name="20% - 강조색3 44 2 2 5 4 2" xfId="7721" xr:uid="{00000000-0005-0000-0000-000065170000}"/>
    <cellStyle name="20% - 강조색3 44 2 2 5 4 3" xfId="7722" xr:uid="{00000000-0005-0000-0000-000066170000}"/>
    <cellStyle name="20% - 강조색3 44 2 2 5 4 4" xfId="7723" xr:uid="{00000000-0005-0000-0000-000067170000}"/>
    <cellStyle name="20% - 강조색3 44 2 2 5 5" xfId="7724" xr:uid="{00000000-0005-0000-0000-000068170000}"/>
    <cellStyle name="20% - 강조색3 44 2 2 5 5 2" xfId="7725" xr:uid="{00000000-0005-0000-0000-000069170000}"/>
    <cellStyle name="20% - 강조색3 44 2 2 5 5 3" xfId="7726" xr:uid="{00000000-0005-0000-0000-00006A170000}"/>
    <cellStyle name="20% - 강조색3 44 2 2 5 5 4" xfId="7727" xr:uid="{00000000-0005-0000-0000-00006B170000}"/>
    <cellStyle name="20% - 강조색3 44 2 2 5 6" xfId="7728" xr:uid="{00000000-0005-0000-0000-00006C170000}"/>
    <cellStyle name="20% - 강조색3 44 2 2 5 6 2" xfId="7729" xr:uid="{00000000-0005-0000-0000-00006D170000}"/>
    <cellStyle name="20% - 강조색3 44 2 2 5 6 3" xfId="7730" xr:uid="{00000000-0005-0000-0000-00006E170000}"/>
    <cellStyle name="20% - 강조색3 44 2 2 5 6 4" xfId="7731" xr:uid="{00000000-0005-0000-0000-00006F170000}"/>
    <cellStyle name="20% - 강조색3 44 2 2 5 7" xfId="7732" xr:uid="{00000000-0005-0000-0000-000070170000}"/>
    <cellStyle name="20% - 강조색3 44 2 2 5 7 2" xfId="7733" xr:uid="{00000000-0005-0000-0000-000071170000}"/>
    <cellStyle name="20% - 강조색3 44 2 2 5 7 3" xfId="7734" xr:uid="{00000000-0005-0000-0000-000072170000}"/>
    <cellStyle name="20% - 강조색3 44 2 2 5 7 4" xfId="7735" xr:uid="{00000000-0005-0000-0000-000073170000}"/>
    <cellStyle name="20% - 강조색3 44 2 2 5 8" xfId="7736" xr:uid="{00000000-0005-0000-0000-000074170000}"/>
    <cellStyle name="20% - 강조색3 44 2 2 5 8 2" xfId="7737" xr:uid="{00000000-0005-0000-0000-000075170000}"/>
    <cellStyle name="20% - 강조색3 44 2 2 5 8 3" xfId="7738" xr:uid="{00000000-0005-0000-0000-000076170000}"/>
    <cellStyle name="20% - 강조색3 44 2 2 5 8 4" xfId="7739" xr:uid="{00000000-0005-0000-0000-000077170000}"/>
    <cellStyle name="20% - 강조색3 44 2 2 5 9" xfId="7740" xr:uid="{00000000-0005-0000-0000-000078170000}"/>
    <cellStyle name="20% - 강조색3 44 2 2 5 9 2" xfId="7741" xr:uid="{00000000-0005-0000-0000-000079170000}"/>
    <cellStyle name="20% - 강조색3 44 2 2 5 9 3" xfId="7742" xr:uid="{00000000-0005-0000-0000-00007A170000}"/>
    <cellStyle name="20% - 강조색3 44 2 2 5 9 4" xfId="7743" xr:uid="{00000000-0005-0000-0000-00007B170000}"/>
    <cellStyle name="20% - 강조색3 44 2 2 6" xfId="7744" xr:uid="{00000000-0005-0000-0000-00007C170000}"/>
    <cellStyle name="20% - 강조색3 44 2 2 6 2" xfId="7745" xr:uid="{00000000-0005-0000-0000-00007D170000}"/>
    <cellStyle name="20% - 강조색3 44 2 2 6 3" xfId="7746" xr:uid="{00000000-0005-0000-0000-00007E170000}"/>
    <cellStyle name="20% - 강조색3 44 2 2 6 4" xfId="7747" xr:uid="{00000000-0005-0000-0000-00007F170000}"/>
    <cellStyle name="20% - 강조색3 44 2 2 7" xfId="7748" xr:uid="{00000000-0005-0000-0000-000080170000}"/>
    <cellStyle name="20% - 강조색3 44 2 2 7 2" xfId="7749" xr:uid="{00000000-0005-0000-0000-000081170000}"/>
    <cellStyle name="20% - 강조색3 44 2 2 7 3" xfId="7750" xr:uid="{00000000-0005-0000-0000-000082170000}"/>
    <cellStyle name="20% - 강조색3 44 2 2 7 4" xfId="7751" xr:uid="{00000000-0005-0000-0000-000083170000}"/>
    <cellStyle name="20% - 강조색3 44 2 2 8" xfId="7752" xr:uid="{00000000-0005-0000-0000-000084170000}"/>
    <cellStyle name="20% - 강조색3 44 2 2 8 2" xfId="7753" xr:uid="{00000000-0005-0000-0000-000085170000}"/>
    <cellStyle name="20% - 강조색3 44 2 2 8 3" xfId="7754" xr:uid="{00000000-0005-0000-0000-000086170000}"/>
    <cellStyle name="20% - 강조색3 44 2 2 8 4" xfId="7755" xr:uid="{00000000-0005-0000-0000-000087170000}"/>
    <cellStyle name="20% - 강조색3 44 2 2 9" xfId="7756" xr:uid="{00000000-0005-0000-0000-000088170000}"/>
    <cellStyle name="20% - 강조색3 44 2 2 9 2" xfId="7757" xr:uid="{00000000-0005-0000-0000-000089170000}"/>
    <cellStyle name="20% - 강조색3 44 2 2 9 3" xfId="7758" xr:uid="{00000000-0005-0000-0000-00008A170000}"/>
    <cellStyle name="20% - 강조색3 44 2 2 9 4" xfId="7759" xr:uid="{00000000-0005-0000-0000-00008B170000}"/>
    <cellStyle name="20% - 강조색3 44 2 20" xfId="7760" xr:uid="{00000000-0005-0000-0000-00008C170000}"/>
    <cellStyle name="20% - 강조색3 44 2 21" xfId="7761" xr:uid="{00000000-0005-0000-0000-00008D170000}"/>
    <cellStyle name="20% - 강조색3 44 2 22" xfId="7762" xr:uid="{00000000-0005-0000-0000-00008E170000}"/>
    <cellStyle name="20% - 강조색3 44 2 23" xfId="7763" xr:uid="{00000000-0005-0000-0000-00008F170000}"/>
    <cellStyle name="20% - 강조색3 44 2 24" xfId="7764" xr:uid="{00000000-0005-0000-0000-000090170000}"/>
    <cellStyle name="20% - 강조색3 44 2 25" xfId="7765" xr:uid="{00000000-0005-0000-0000-000091170000}"/>
    <cellStyle name="20% - 강조색3 44 2 26" xfId="7766" xr:uid="{00000000-0005-0000-0000-000092170000}"/>
    <cellStyle name="20% - 강조색3 44 2 3" xfId="7767" xr:uid="{00000000-0005-0000-0000-000093170000}"/>
    <cellStyle name="20% - 강조색3 44 2 3 10" xfId="7768" xr:uid="{00000000-0005-0000-0000-000094170000}"/>
    <cellStyle name="20% - 강조색3 44 2 3 10 2" xfId="7769" xr:uid="{00000000-0005-0000-0000-000095170000}"/>
    <cellStyle name="20% - 강조색3 44 2 3 10 3" xfId="7770" xr:uid="{00000000-0005-0000-0000-000096170000}"/>
    <cellStyle name="20% - 강조색3 44 2 3 10 4" xfId="7771" xr:uid="{00000000-0005-0000-0000-000097170000}"/>
    <cellStyle name="20% - 강조색3 44 2 3 11" xfId="7772" xr:uid="{00000000-0005-0000-0000-000098170000}"/>
    <cellStyle name="20% - 강조색3 44 2 3 11 2" xfId="7773" xr:uid="{00000000-0005-0000-0000-000099170000}"/>
    <cellStyle name="20% - 강조색3 44 2 3 11 3" xfId="7774" xr:uid="{00000000-0005-0000-0000-00009A170000}"/>
    <cellStyle name="20% - 강조색3 44 2 3 11 4" xfId="7775" xr:uid="{00000000-0005-0000-0000-00009B170000}"/>
    <cellStyle name="20% - 강조색3 44 2 3 12" xfId="7776" xr:uid="{00000000-0005-0000-0000-00009C170000}"/>
    <cellStyle name="20% - 강조색3 44 2 3 12 2" xfId="7777" xr:uid="{00000000-0005-0000-0000-00009D170000}"/>
    <cellStyle name="20% - 강조색3 44 2 3 12 3" xfId="7778" xr:uid="{00000000-0005-0000-0000-00009E170000}"/>
    <cellStyle name="20% - 강조색3 44 2 3 12 4" xfId="7779" xr:uid="{00000000-0005-0000-0000-00009F170000}"/>
    <cellStyle name="20% - 강조색3 44 2 3 13" xfId="7780" xr:uid="{00000000-0005-0000-0000-0000A0170000}"/>
    <cellStyle name="20% - 강조색3 44 2 3 14" xfId="7781" xr:uid="{00000000-0005-0000-0000-0000A1170000}"/>
    <cellStyle name="20% - 강조색3 44 2 3 15" xfId="7782" xr:uid="{00000000-0005-0000-0000-0000A2170000}"/>
    <cellStyle name="20% - 강조색3 44 2 3 16" xfId="7783" xr:uid="{00000000-0005-0000-0000-0000A3170000}"/>
    <cellStyle name="20% - 강조색3 44 2 3 17" xfId="7784" xr:uid="{00000000-0005-0000-0000-0000A4170000}"/>
    <cellStyle name="20% - 강조색3 44 2 3 18" xfId="7785" xr:uid="{00000000-0005-0000-0000-0000A5170000}"/>
    <cellStyle name="20% - 강조색3 44 2 3 19" xfId="7786" xr:uid="{00000000-0005-0000-0000-0000A6170000}"/>
    <cellStyle name="20% - 강조색3 44 2 3 2" xfId="7787" xr:uid="{00000000-0005-0000-0000-0000A7170000}"/>
    <cellStyle name="20% - 강조색3 44 2 3 2 10" xfId="7788" xr:uid="{00000000-0005-0000-0000-0000A8170000}"/>
    <cellStyle name="20% - 강조색3 44 2 3 2 11" xfId="7789" xr:uid="{00000000-0005-0000-0000-0000A9170000}"/>
    <cellStyle name="20% - 강조색3 44 2 3 2 12" xfId="7790" xr:uid="{00000000-0005-0000-0000-0000AA170000}"/>
    <cellStyle name="20% - 강조색3 44 2 3 2 2" xfId="7791" xr:uid="{00000000-0005-0000-0000-0000AB170000}"/>
    <cellStyle name="20% - 강조색3 44 2 3 2 2 2" xfId="7792" xr:uid="{00000000-0005-0000-0000-0000AC170000}"/>
    <cellStyle name="20% - 강조색3 44 2 3 2 2 3" xfId="7793" xr:uid="{00000000-0005-0000-0000-0000AD170000}"/>
    <cellStyle name="20% - 강조색3 44 2 3 2 2 4" xfId="7794" xr:uid="{00000000-0005-0000-0000-0000AE170000}"/>
    <cellStyle name="20% - 강조색3 44 2 3 2 3" xfId="7795" xr:uid="{00000000-0005-0000-0000-0000AF170000}"/>
    <cellStyle name="20% - 강조색3 44 2 3 2 3 2" xfId="7796" xr:uid="{00000000-0005-0000-0000-0000B0170000}"/>
    <cellStyle name="20% - 강조색3 44 2 3 2 3 3" xfId="7797" xr:uid="{00000000-0005-0000-0000-0000B1170000}"/>
    <cellStyle name="20% - 강조색3 44 2 3 2 3 4" xfId="7798" xr:uid="{00000000-0005-0000-0000-0000B2170000}"/>
    <cellStyle name="20% - 강조색3 44 2 3 2 4" xfId="7799" xr:uid="{00000000-0005-0000-0000-0000B3170000}"/>
    <cellStyle name="20% - 강조색3 44 2 3 2 4 2" xfId="7800" xr:uid="{00000000-0005-0000-0000-0000B4170000}"/>
    <cellStyle name="20% - 강조색3 44 2 3 2 4 3" xfId="7801" xr:uid="{00000000-0005-0000-0000-0000B5170000}"/>
    <cellStyle name="20% - 강조색3 44 2 3 2 4 4" xfId="7802" xr:uid="{00000000-0005-0000-0000-0000B6170000}"/>
    <cellStyle name="20% - 강조색3 44 2 3 2 5" xfId="7803" xr:uid="{00000000-0005-0000-0000-0000B7170000}"/>
    <cellStyle name="20% - 강조색3 44 2 3 2 5 2" xfId="7804" xr:uid="{00000000-0005-0000-0000-0000B8170000}"/>
    <cellStyle name="20% - 강조색3 44 2 3 2 5 3" xfId="7805" xr:uid="{00000000-0005-0000-0000-0000B9170000}"/>
    <cellStyle name="20% - 강조색3 44 2 3 2 5 4" xfId="7806" xr:uid="{00000000-0005-0000-0000-0000BA170000}"/>
    <cellStyle name="20% - 강조색3 44 2 3 2 6" xfId="7807" xr:uid="{00000000-0005-0000-0000-0000BB170000}"/>
    <cellStyle name="20% - 강조색3 44 2 3 2 6 2" xfId="7808" xr:uid="{00000000-0005-0000-0000-0000BC170000}"/>
    <cellStyle name="20% - 강조색3 44 2 3 2 6 3" xfId="7809" xr:uid="{00000000-0005-0000-0000-0000BD170000}"/>
    <cellStyle name="20% - 강조색3 44 2 3 2 6 4" xfId="7810" xr:uid="{00000000-0005-0000-0000-0000BE170000}"/>
    <cellStyle name="20% - 강조색3 44 2 3 2 7" xfId="7811" xr:uid="{00000000-0005-0000-0000-0000BF170000}"/>
    <cellStyle name="20% - 강조색3 44 2 3 2 7 2" xfId="7812" xr:uid="{00000000-0005-0000-0000-0000C0170000}"/>
    <cellStyle name="20% - 강조색3 44 2 3 2 7 3" xfId="7813" xr:uid="{00000000-0005-0000-0000-0000C1170000}"/>
    <cellStyle name="20% - 강조색3 44 2 3 2 7 4" xfId="7814" xr:uid="{00000000-0005-0000-0000-0000C2170000}"/>
    <cellStyle name="20% - 강조색3 44 2 3 2 8" xfId="7815" xr:uid="{00000000-0005-0000-0000-0000C3170000}"/>
    <cellStyle name="20% - 강조색3 44 2 3 2 8 2" xfId="7816" xr:uid="{00000000-0005-0000-0000-0000C4170000}"/>
    <cellStyle name="20% - 강조색3 44 2 3 2 8 3" xfId="7817" xr:uid="{00000000-0005-0000-0000-0000C5170000}"/>
    <cellStyle name="20% - 강조색3 44 2 3 2 8 4" xfId="7818" xr:uid="{00000000-0005-0000-0000-0000C6170000}"/>
    <cellStyle name="20% - 강조색3 44 2 3 2 9" xfId="7819" xr:uid="{00000000-0005-0000-0000-0000C7170000}"/>
    <cellStyle name="20% - 강조색3 44 2 3 2 9 2" xfId="7820" xr:uid="{00000000-0005-0000-0000-0000C8170000}"/>
    <cellStyle name="20% - 강조색3 44 2 3 2 9 3" xfId="7821" xr:uid="{00000000-0005-0000-0000-0000C9170000}"/>
    <cellStyle name="20% - 강조색3 44 2 3 2 9 4" xfId="7822" xr:uid="{00000000-0005-0000-0000-0000CA170000}"/>
    <cellStyle name="20% - 강조색3 44 2 3 20" xfId="7823" xr:uid="{00000000-0005-0000-0000-0000CB170000}"/>
    <cellStyle name="20% - 강조색3 44 2 3 21" xfId="7824" xr:uid="{00000000-0005-0000-0000-0000CC170000}"/>
    <cellStyle name="20% - 강조색3 44 2 3 22" xfId="7825" xr:uid="{00000000-0005-0000-0000-0000CD170000}"/>
    <cellStyle name="20% - 강조색3 44 2 3 23" xfId="7826" xr:uid="{00000000-0005-0000-0000-0000CE170000}"/>
    <cellStyle name="20% - 강조색3 44 2 3 24" xfId="7827" xr:uid="{00000000-0005-0000-0000-0000CF170000}"/>
    <cellStyle name="20% - 강조색3 44 2 3 25" xfId="7828" xr:uid="{00000000-0005-0000-0000-0000D0170000}"/>
    <cellStyle name="20% - 강조색3 44 2 3 3" xfId="7829" xr:uid="{00000000-0005-0000-0000-0000D1170000}"/>
    <cellStyle name="20% - 강조색3 44 2 3 3 10" xfId="7830" xr:uid="{00000000-0005-0000-0000-0000D2170000}"/>
    <cellStyle name="20% - 강조색3 44 2 3 3 11" xfId="7831" xr:uid="{00000000-0005-0000-0000-0000D3170000}"/>
    <cellStyle name="20% - 강조색3 44 2 3 3 12" xfId="7832" xr:uid="{00000000-0005-0000-0000-0000D4170000}"/>
    <cellStyle name="20% - 강조색3 44 2 3 3 2" xfId="7833" xr:uid="{00000000-0005-0000-0000-0000D5170000}"/>
    <cellStyle name="20% - 강조색3 44 2 3 3 2 2" xfId="7834" xr:uid="{00000000-0005-0000-0000-0000D6170000}"/>
    <cellStyle name="20% - 강조색3 44 2 3 3 2 3" xfId="7835" xr:uid="{00000000-0005-0000-0000-0000D7170000}"/>
    <cellStyle name="20% - 강조색3 44 2 3 3 2 4" xfId="7836" xr:uid="{00000000-0005-0000-0000-0000D8170000}"/>
    <cellStyle name="20% - 강조색3 44 2 3 3 3" xfId="7837" xr:uid="{00000000-0005-0000-0000-0000D9170000}"/>
    <cellStyle name="20% - 강조색3 44 2 3 3 3 2" xfId="7838" xr:uid="{00000000-0005-0000-0000-0000DA170000}"/>
    <cellStyle name="20% - 강조색3 44 2 3 3 3 3" xfId="7839" xr:uid="{00000000-0005-0000-0000-0000DB170000}"/>
    <cellStyle name="20% - 강조색3 44 2 3 3 3 4" xfId="7840" xr:uid="{00000000-0005-0000-0000-0000DC170000}"/>
    <cellStyle name="20% - 강조색3 44 2 3 3 4" xfId="7841" xr:uid="{00000000-0005-0000-0000-0000DD170000}"/>
    <cellStyle name="20% - 강조색3 44 2 3 3 4 2" xfId="7842" xr:uid="{00000000-0005-0000-0000-0000DE170000}"/>
    <cellStyle name="20% - 강조색3 44 2 3 3 4 3" xfId="7843" xr:uid="{00000000-0005-0000-0000-0000DF170000}"/>
    <cellStyle name="20% - 강조색3 44 2 3 3 4 4" xfId="7844" xr:uid="{00000000-0005-0000-0000-0000E0170000}"/>
    <cellStyle name="20% - 강조색3 44 2 3 3 5" xfId="7845" xr:uid="{00000000-0005-0000-0000-0000E1170000}"/>
    <cellStyle name="20% - 강조색3 44 2 3 3 5 2" xfId="7846" xr:uid="{00000000-0005-0000-0000-0000E2170000}"/>
    <cellStyle name="20% - 강조색3 44 2 3 3 5 3" xfId="7847" xr:uid="{00000000-0005-0000-0000-0000E3170000}"/>
    <cellStyle name="20% - 강조색3 44 2 3 3 5 4" xfId="7848" xr:uid="{00000000-0005-0000-0000-0000E4170000}"/>
    <cellStyle name="20% - 강조색3 44 2 3 3 6" xfId="7849" xr:uid="{00000000-0005-0000-0000-0000E5170000}"/>
    <cellStyle name="20% - 강조색3 44 2 3 3 6 2" xfId="7850" xr:uid="{00000000-0005-0000-0000-0000E6170000}"/>
    <cellStyle name="20% - 강조색3 44 2 3 3 6 3" xfId="7851" xr:uid="{00000000-0005-0000-0000-0000E7170000}"/>
    <cellStyle name="20% - 강조색3 44 2 3 3 6 4" xfId="7852" xr:uid="{00000000-0005-0000-0000-0000E8170000}"/>
    <cellStyle name="20% - 강조색3 44 2 3 3 7" xfId="7853" xr:uid="{00000000-0005-0000-0000-0000E9170000}"/>
    <cellStyle name="20% - 강조색3 44 2 3 3 7 2" xfId="7854" xr:uid="{00000000-0005-0000-0000-0000EA170000}"/>
    <cellStyle name="20% - 강조색3 44 2 3 3 7 3" xfId="7855" xr:uid="{00000000-0005-0000-0000-0000EB170000}"/>
    <cellStyle name="20% - 강조색3 44 2 3 3 7 4" xfId="7856" xr:uid="{00000000-0005-0000-0000-0000EC170000}"/>
    <cellStyle name="20% - 강조색3 44 2 3 3 8" xfId="7857" xr:uid="{00000000-0005-0000-0000-0000ED170000}"/>
    <cellStyle name="20% - 강조색3 44 2 3 3 8 2" xfId="7858" xr:uid="{00000000-0005-0000-0000-0000EE170000}"/>
    <cellStyle name="20% - 강조색3 44 2 3 3 8 3" xfId="7859" xr:uid="{00000000-0005-0000-0000-0000EF170000}"/>
    <cellStyle name="20% - 강조색3 44 2 3 3 8 4" xfId="7860" xr:uid="{00000000-0005-0000-0000-0000F0170000}"/>
    <cellStyle name="20% - 강조색3 44 2 3 3 9" xfId="7861" xr:uid="{00000000-0005-0000-0000-0000F1170000}"/>
    <cellStyle name="20% - 강조색3 44 2 3 3 9 2" xfId="7862" xr:uid="{00000000-0005-0000-0000-0000F2170000}"/>
    <cellStyle name="20% - 강조색3 44 2 3 3 9 3" xfId="7863" xr:uid="{00000000-0005-0000-0000-0000F3170000}"/>
    <cellStyle name="20% - 강조색3 44 2 3 3 9 4" xfId="7864" xr:uid="{00000000-0005-0000-0000-0000F4170000}"/>
    <cellStyle name="20% - 강조색3 44 2 3 4" xfId="7865" xr:uid="{00000000-0005-0000-0000-0000F5170000}"/>
    <cellStyle name="20% - 강조색3 44 2 3 4 10" xfId="7866" xr:uid="{00000000-0005-0000-0000-0000F6170000}"/>
    <cellStyle name="20% - 강조색3 44 2 3 4 11" xfId="7867" xr:uid="{00000000-0005-0000-0000-0000F7170000}"/>
    <cellStyle name="20% - 강조색3 44 2 3 4 12" xfId="7868" xr:uid="{00000000-0005-0000-0000-0000F8170000}"/>
    <cellStyle name="20% - 강조색3 44 2 3 4 2" xfId="7869" xr:uid="{00000000-0005-0000-0000-0000F9170000}"/>
    <cellStyle name="20% - 강조색3 44 2 3 4 2 2" xfId="7870" xr:uid="{00000000-0005-0000-0000-0000FA170000}"/>
    <cellStyle name="20% - 강조색3 44 2 3 4 2 3" xfId="7871" xr:uid="{00000000-0005-0000-0000-0000FB170000}"/>
    <cellStyle name="20% - 강조색3 44 2 3 4 2 4" xfId="7872" xr:uid="{00000000-0005-0000-0000-0000FC170000}"/>
    <cellStyle name="20% - 강조색3 44 2 3 4 3" xfId="7873" xr:uid="{00000000-0005-0000-0000-0000FD170000}"/>
    <cellStyle name="20% - 강조색3 44 2 3 4 3 2" xfId="7874" xr:uid="{00000000-0005-0000-0000-0000FE170000}"/>
    <cellStyle name="20% - 강조색3 44 2 3 4 3 3" xfId="7875" xr:uid="{00000000-0005-0000-0000-0000FF170000}"/>
    <cellStyle name="20% - 강조색3 44 2 3 4 3 4" xfId="7876" xr:uid="{00000000-0005-0000-0000-000000180000}"/>
    <cellStyle name="20% - 강조색3 44 2 3 4 4" xfId="7877" xr:uid="{00000000-0005-0000-0000-000001180000}"/>
    <cellStyle name="20% - 강조색3 44 2 3 4 4 2" xfId="7878" xr:uid="{00000000-0005-0000-0000-000002180000}"/>
    <cellStyle name="20% - 강조색3 44 2 3 4 4 3" xfId="7879" xr:uid="{00000000-0005-0000-0000-000003180000}"/>
    <cellStyle name="20% - 강조색3 44 2 3 4 4 4" xfId="7880" xr:uid="{00000000-0005-0000-0000-000004180000}"/>
    <cellStyle name="20% - 강조색3 44 2 3 4 5" xfId="7881" xr:uid="{00000000-0005-0000-0000-000005180000}"/>
    <cellStyle name="20% - 강조색3 44 2 3 4 5 2" xfId="7882" xr:uid="{00000000-0005-0000-0000-000006180000}"/>
    <cellStyle name="20% - 강조색3 44 2 3 4 5 3" xfId="7883" xr:uid="{00000000-0005-0000-0000-000007180000}"/>
    <cellStyle name="20% - 강조색3 44 2 3 4 5 4" xfId="7884" xr:uid="{00000000-0005-0000-0000-000008180000}"/>
    <cellStyle name="20% - 강조색3 44 2 3 4 6" xfId="7885" xr:uid="{00000000-0005-0000-0000-000009180000}"/>
    <cellStyle name="20% - 강조색3 44 2 3 4 6 2" xfId="7886" xr:uid="{00000000-0005-0000-0000-00000A180000}"/>
    <cellStyle name="20% - 강조색3 44 2 3 4 6 3" xfId="7887" xr:uid="{00000000-0005-0000-0000-00000B180000}"/>
    <cellStyle name="20% - 강조색3 44 2 3 4 6 4" xfId="7888" xr:uid="{00000000-0005-0000-0000-00000C180000}"/>
    <cellStyle name="20% - 강조색3 44 2 3 4 7" xfId="7889" xr:uid="{00000000-0005-0000-0000-00000D180000}"/>
    <cellStyle name="20% - 강조색3 44 2 3 4 7 2" xfId="7890" xr:uid="{00000000-0005-0000-0000-00000E180000}"/>
    <cellStyle name="20% - 강조색3 44 2 3 4 7 3" xfId="7891" xr:uid="{00000000-0005-0000-0000-00000F180000}"/>
    <cellStyle name="20% - 강조색3 44 2 3 4 7 4" xfId="7892" xr:uid="{00000000-0005-0000-0000-000010180000}"/>
    <cellStyle name="20% - 강조색3 44 2 3 4 8" xfId="7893" xr:uid="{00000000-0005-0000-0000-000011180000}"/>
    <cellStyle name="20% - 강조색3 44 2 3 4 8 2" xfId="7894" xr:uid="{00000000-0005-0000-0000-000012180000}"/>
    <cellStyle name="20% - 강조색3 44 2 3 4 8 3" xfId="7895" xr:uid="{00000000-0005-0000-0000-000013180000}"/>
    <cellStyle name="20% - 강조색3 44 2 3 4 8 4" xfId="7896" xr:uid="{00000000-0005-0000-0000-000014180000}"/>
    <cellStyle name="20% - 강조색3 44 2 3 4 9" xfId="7897" xr:uid="{00000000-0005-0000-0000-000015180000}"/>
    <cellStyle name="20% - 강조색3 44 2 3 4 9 2" xfId="7898" xr:uid="{00000000-0005-0000-0000-000016180000}"/>
    <cellStyle name="20% - 강조색3 44 2 3 4 9 3" xfId="7899" xr:uid="{00000000-0005-0000-0000-000017180000}"/>
    <cellStyle name="20% - 강조색3 44 2 3 4 9 4" xfId="7900" xr:uid="{00000000-0005-0000-0000-000018180000}"/>
    <cellStyle name="20% - 강조색3 44 2 3 5" xfId="7901" xr:uid="{00000000-0005-0000-0000-000019180000}"/>
    <cellStyle name="20% - 강조색3 44 2 3 5 2" xfId="7902" xr:uid="{00000000-0005-0000-0000-00001A180000}"/>
    <cellStyle name="20% - 강조색3 44 2 3 5 3" xfId="7903" xr:uid="{00000000-0005-0000-0000-00001B180000}"/>
    <cellStyle name="20% - 강조색3 44 2 3 5 4" xfId="7904" xr:uid="{00000000-0005-0000-0000-00001C180000}"/>
    <cellStyle name="20% - 강조색3 44 2 3 6" xfId="7905" xr:uid="{00000000-0005-0000-0000-00001D180000}"/>
    <cellStyle name="20% - 강조색3 44 2 3 6 2" xfId="7906" xr:uid="{00000000-0005-0000-0000-00001E180000}"/>
    <cellStyle name="20% - 강조색3 44 2 3 6 3" xfId="7907" xr:uid="{00000000-0005-0000-0000-00001F180000}"/>
    <cellStyle name="20% - 강조색3 44 2 3 6 4" xfId="7908" xr:uid="{00000000-0005-0000-0000-000020180000}"/>
    <cellStyle name="20% - 강조색3 44 2 3 7" xfId="7909" xr:uid="{00000000-0005-0000-0000-000021180000}"/>
    <cellStyle name="20% - 강조색3 44 2 3 7 2" xfId="7910" xr:uid="{00000000-0005-0000-0000-000022180000}"/>
    <cellStyle name="20% - 강조색3 44 2 3 7 3" xfId="7911" xr:uid="{00000000-0005-0000-0000-000023180000}"/>
    <cellStyle name="20% - 강조색3 44 2 3 7 4" xfId="7912" xr:uid="{00000000-0005-0000-0000-000024180000}"/>
    <cellStyle name="20% - 강조색3 44 2 3 8" xfId="7913" xr:uid="{00000000-0005-0000-0000-000025180000}"/>
    <cellStyle name="20% - 강조색3 44 2 3 8 2" xfId="7914" xr:uid="{00000000-0005-0000-0000-000026180000}"/>
    <cellStyle name="20% - 강조색3 44 2 3 8 3" xfId="7915" xr:uid="{00000000-0005-0000-0000-000027180000}"/>
    <cellStyle name="20% - 강조색3 44 2 3 8 4" xfId="7916" xr:uid="{00000000-0005-0000-0000-000028180000}"/>
    <cellStyle name="20% - 강조색3 44 2 3 9" xfId="7917" xr:uid="{00000000-0005-0000-0000-000029180000}"/>
    <cellStyle name="20% - 강조색3 44 2 3 9 2" xfId="7918" xr:uid="{00000000-0005-0000-0000-00002A180000}"/>
    <cellStyle name="20% - 강조색3 44 2 3 9 3" xfId="7919" xr:uid="{00000000-0005-0000-0000-00002B180000}"/>
    <cellStyle name="20% - 강조색3 44 2 3 9 4" xfId="7920" xr:uid="{00000000-0005-0000-0000-00002C180000}"/>
    <cellStyle name="20% - 강조색3 44 2 4" xfId="7921" xr:uid="{00000000-0005-0000-0000-00002D180000}"/>
    <cellStyle name="20% - 강조색3 44 2 4 10" xfId="7922" xr:uid="{00000000-0005-0000-0000-00002E180000}"/>
    <cellStyle name="20% - 강조색3 44 2 4 11" xfId="7923" xr:uid="{00000000-0005-0000-0000-00002F180000}"/>
    <cellStyle name="20% - 강조색3 44 2 4 12" xfId="7924" xr:uid="{00000000-0005-0000-0000-000030180000}"/>
    <cellStyle name="20% - 강조색3 44 2 4 2" xfId="7925" xr:uid="{00000000-0005-0000-0000-000031180000}"/>
    <cellStyle name="20% - 강조색3 44 2 4 2 2" xfId="7926" xr:uid="{00000000-0005-0000-0000-000032180000}"/>
    <cellStyle name="20% - 강조색3 44 2 4 2 3" xfId="7927" xr:uid="{00000000-0005-0000-0000-000033180000}"/>
    <cellStyle name="20% - 강조색3 44 2 4 2 4" xfId="7928" xr:uid="{00000000-0005-0000-0000-000034180000}"/>
    <cellStyle name="20% - 강조색3 44 2 4 3" xfId="7929" xr:uid="{00000000-0005-0000-0000-000035180000}"/>
    <cellStyle name="20% - 강조색3 44 2 4 3 2" xfId="7930" xr:uid="{00000000-0005-0000-0000-000036180000}"/>
    <cellStyle name="20% - 강조색3 44 2 4 3 3" xfId="7931" xr:uid="{00000000-0005-0000-0000-000037180000}"/>
    <cellStyle name="20% - 강조색3 44 2 4 3 4" xfId="7932" xr:uid="{00000000-0005-0000-0000-000038180000}"/>
    <cellStyle name="20% - 강조색3 44 2 4 4" xfId="7933" xr:uid="{00000000-0005-0000-0000-000039180000}"/>
    <cellStyle name="20% - 강조색3 44 2 4 4 2" xfId="7934" xr:uid="{00000000-0005-0000-0000-00003A180000}"/>
    <cellStyle name="20% - 강조색3 44 2 4 4 3" xfId="7935" xr:uid="{00000000-0005-0000-0000-00003B180000}"/>
    <cellStyle name="20% - 강조색3 44 2 4 4 4" xfId="7936" xr:uid="{00000000-0005-0000-0000-00003C180000}"/>
    <cellStyle name="20% - 강조색3 44 2 4 5" xfId="7937" xr:uid="{00000000-0005-0000-0000-00003D180000}"/>
    <cellStyle name="20% - 강조색3 44 2 4 5 2" xfId="7938" xr:uid="{00000000-0005-0000-0000-00003E180000}"/>
    <cellStyle name="20% - 강조색3 44 2 4 5 3" xfId="7939" xr:uid="{00000000-0005-0000-0000-00003F180000}"/>
    <cellStyle name="20% - 강조색3 44 2 4 5 4" xfId="7940" xr:uid="{00000000-0005-0000-0000-000040180000}"/>
    <cellStyle name="20% - 강조색3 44 2 4 6" xfId="7941" xr:uid="{00000000-0005-0000-0000-000041180000}"/>
    <cellStyle name="20% - 강조색3 44 2 4 6 2" xfId="7942" xr:uid="{00000000-0005-0000-0000-000042180000}"/>
    <cellStyle name="20% - 강조색3 44 2 4 6 3" xfId="7943" xr:uid="{00000000-0005-0000-0000-000043180000}"/>
    <cellStyle name="20% - 강조색3 44 2 4 6 4" xfId="7944" xr:uid="{00000000-0005-0000-0000-000044180000}"/>
    <cellStyle name="20% - 강조색3 44 2 4 7" xfId="7945" xr:uid="{00000000-0005-0000-0000-000045180000}"/>
    <cellStyle name="20% - 강조색3 44 2 4 7 2" xfId="7946" xr:uid="{00000000-0005-0000-0000-000046180000}"/>
    <cellStyle name="20% - 강조색3 44 2 4 7 3" xfId="7947" xr:uid="{00000000-0005-0000-0000-000047180000}"/>
    <cellStyle name="20% - 강조색3 44 2 4 7 4" xfId="7948" xr:uid="{00000000-0005-0000-0000-000048180000}"/>
    <cellStyle name="20% - 강조색3 44 2 4 8" xfId="7949" xr:uid="{00000000-0005-0000-0000-000049180000}"/>
    <cellStyle name="20% - 강조색3 44 2 4 8 2" xfId="7950" xr:uid="{00000000-0005-0000-0000-00004A180000}"/>
    <cellStyle name="20% - 강조색3 44 2 4 8 3" xfId="7951" xr:uid="{00000000-0005-0000-0000-00004B180000}"/>
    <cellStyle name="20% - 강조색3 44 2 4 8 4" xfId="7952" xr:uid="{00000000-0005-0000-0000-00004C180000}"/>
    <cellStyle name="20% - 강조색3 44 2 4 9" xfId="7953" xr:uid="{00000000-0005-0000-0000-00004D180000}"/>
    <cellStyle name="20% - 강조색3 44 2 4 9 2" xfId="7954" xr:uid="{00000000-0005-0000-0000-00004E180000}"/>
    <cellStyle name="20% - 강조색3 44 2 4 9 3" xfId="7955" xr:uid="{00000000-0005-0000-0000-00004F180000}"/>
    <cellStyle name="20% - 강조색3 44 2 4 9 4" xfId="7956" xr:uid="{00000000-0005-0000-0000-000050180000}"/>
    <cellStyle name="20% - 강조색3 44 2 5" xfId="7957" xr:uid="{00000000-0005-0000-0000-000051180000}"/>
    <cellStyle name="20% - 강조색3 44 2 5 10" xfId="7958" xr:uid="{00000000-0005-0000-0000-000052180000}"/>
    <cellStyle name="20% - 강조색3 44 2 5 11" xfId="7959" xr:uid="{00000000-0005-0000-0000-000053180000}"/>
    <cellStyle name="20% - 강조색3 44 2 5 12" xfId="7960" xr:uid="{00000000-0005-0000-0000-000054180000}"/>
    <cellStyle name="20% - 강조색3 44 2 5 2" xfId="7961" xr:uid="{00000000-0005-0000-0000-000055180000}"/>
    <cellStyle name="20% - 강조색3 44 2 5 2 2" xfId="7962" xr:uid="{00000000-0005-0000-0000-000056180000}"/>
    <cellStyle name="20% - 강조색3 44 2 5 2 3" xfId="7963" xr:uid="{00000000-0005-0000-0000-000057180000}"/>
    <cellStyle name="20% - 강조색3 44 2 5 2 4" xfId="7964" xr:uid="{00000000-0005-0000-0000-000058180000}"/>
    <cellStyle name="20% - 강조색3 44 2 5 3" xfId="7965" xr:uid="{00000000-0005-0000-0000-000059180000}"/>
    <cellStyle name="20% - 강조색3 44 2 5 3 2" xfId="7966" xr:uid="{00000000-0005-0000-0000-00005A180000}"/>
    <cellStyle name="20% - 강조색3 44 2 5 3 3" xfId="7967" xr:uid="{00000000-0005-0000-0000-00005B180000}"/>
    <cellStyle name="20% - 강조색3 44 2 5 3 4" xfId="7968" xr:uid="{00000000-0005-0000-0000-00005C180000}"/>
    <cellStyle name="20% - 강조색3 44 2 5 4" xfId="7969" xr:uid="{00000000-0005-0000-0000-00005D180000}"/>
    <cellStyle name="20% - 강조색3 44 2 5 4 2" xfId="7970" xr:uid="{00000000-0005-0000-0000-00005E180000}"/>
    <cellStyle name="20% - 강조색3 44 2 5 4 3" xfId="7971" xr:uid="{00000000-0005-0000-0000-00005F180000}"/>
    <cellStyle name="20% - 강조색3 44 2 5 4 4" xfId="7972" xr:uid="{00000000-0005-0000-0000-000060180000}"/>
    <cellStyle name="20% - 강조색3 44 2 5 5" xfId="7973" xr:uid="{00000000-0005-0000-0000-000061180000}"/>
    <cellStyle name="20% - 강조색3 44 2 5 5 2" xfId="7974" xr:uid="{00000000-0005-0000-0000-000062180000}"/>
    <cellStyle name="20% - 강조색3 44 2 5 5 3" xfId="7975" xr:uid="{00000000-0005-0000-0000-000063180000}"/>
    <cellStyle name="20% - 강조색3 44 2 5 5 4" xfId="7976" xr:uid="{00000000-0005-0000-0000-000064180000}"/>
    <cellStyle name="20% - 강조색3 44 2 5 6" xfId="7977" xr:uid="{00000000-0005-0000-0000-000065180000}"/>
    <cellStyle name="20% - 강조색3 44 2 5 6 2" xfId="7978" xr:uid="{00000000-0005-0000-0000-000066180000}"/>
    <cellStyle name="20% - 강조색3 44 2 5 6 3" xfId="7979" xr:uid="{00000000-0005-0000-0000-000067180000}"/>
    <cellStyle name="20% - 강조색3 44 2 5 6 4" xfId="7980" xr:uid="{00000000-0005-0000-0000-000068180000}"/>
    <cellStyle name="20% - 강조색3 44 2 5 7" xfId="7981" xr:uid="{00000000-0005-0000-0000-000069180000}"/>
    <cellStyle name="20% - 강조색3 44 2 5 7 2" xfId="7982" xr:uid="{00000000-0005-0000-0000-00006A180000}"/>
    <cellStyle name="20% - 강조색3 44 2 5 7 3" xfId="7983" xr:uid="{00000000-0005-0000-0000-00006B180000}"/>
    <cellStyle name="20% - 강조색3 44 2 5 7 4" xfId="7984" xr:uid="{00000000-0005-0000-0000-00006C180000}"/>
    <cellStyle name="20% - 강조색3 44 2 5 8" xfId="7985" xr:uid="{00000000-0005-0000-0000-00006D180000}"/>
    <cellStyle name="20% - 강조색3 44 2 5 8 2" xfId="7986" xr:uid="{00000000-0005-0000-0000-00006E180000}"/>
    <cellStyle name="20% - 강조색3 44 2 5 8 3" xfId="7987" xr:uid="{00000000-0005-0000-0000-00006F180000}"/>
    <cellStyle name="20% - 강조색3 44 2 5 8 4" xfId="7988" xr:uid="{00000000-0005-0000-0000-000070180000}"/>
    <cellStyle name="20% - 강조색3 44 2 5 9" xfId="7989" xr:uid="{00000000-0005-0000-0000-000071180000}"/>
    <cellStyle name="20% - 강조색3 44 2 5 9 2" xfId="7990" xr:uid="{00000000-0005-0000-0000-000072180000}"/>
    <cellStyle name="20% - 강조색3 44 2 5 9 3" xfId="7991" xr:uid="{00000000-0005-0000-0000-000073180000}"/>
    <cellStyle name="20% - 강조색3 44 2 5 9 4" xfId="7992" xr:uid="{00000000-0005-0000-0000-000074180000}"/>
    <cellStyle name="20% - 강조색3 44 2 6" xfId="7993" xr:uid="{00000000-0005-0000-0000-000075180000}"/>
    <cellStyle name="20% - 강조색3 44 2 6 10" xfId="7994" xr:uid="{00000000-0005-0000-0000-000076180000}"/>
    <cellStyle name="20% - 강조색3 44 2 6 11" xfId="7995" xr:uid="{00000000-0005-0000-0000-000077180000}"/>
    <cellStyle name="20% - 강조색3 44 2 6 12" xfId="7996" xr:uid="{00000000-0005-0000-0000-000078180000}"/>
    <cellStyle name="20% - 강조색3 44 2 6 2" xfId="7997" xr:uid="{00000000-0005-0000-0000-000079180000}"/>
    <cellStyle name="20% - 강조색3 44 2 6 2 2" xfId="7998" xr:uid="{00000000-0005-0000-0000-00007A180000}"/>
    <cellStyle name="20% - 강조색3 44 2 6 2 3" xfId="7999" xr:uid="{00000000-0005-0000-0000-00007B180000}"/>
    <cellStyle name="20% - 강조색3 44 2 6 2 4" xfId="8000" xr:uid="{00000000-0005-0000-0000-00007C180000}"/>
    <cellStyle name="20% - 강조색3 44 2 6 3" xfId="8001" xr:uid="{00000000-0005-0000-0000-00007D180000}"/>
    <cellStyle name="20% - 강조색3 44 2 6 3 2" xfId="8002" xr:uid="{00000000-0005-0000-0000-00007E180000}"/>
    <cellStyle name="20% - 강조색3 44 2 6 3 3" xfId="8003" xr:uid="{00000000-0005-0000-0000-00007F180000}"/>
    <cellStyle name="20% - 강조색3 44 2 6 3 4" xfId="8004" xr:uid="{00000000-0005-0000-0000-000080180000}"/>
    <cellStyle name="20% - 강조색3 44 2 6 4" xfId="8005" xr:uid="{00000000-0005-0000-0000-000081180000}"/>
    <cellStyle name="20% - 강조색3 44 2 6 4 2" xfId="8006" xr:uid="{00000000-0005-0000-0000-000082180000}"/>
    <cellStyle name="20% - 강조색3 44 2 6 4 3" xfId="8007" xr:uid="{00000000-0005-0000-0000-000083180000}"/>
    <cellStyle name="20% - 강조색3 44 2 6 4 4" xfId="8008" xr:uid="{00000000-0005-0000-0000-000084180000}"/>
    <cellStyle name="20% - 강조색3 44 2 6 5" xfId="8009" xr:uid="{00000000-0005-0000-0000-000085180000}"/>
    <cellStyle name="20% - 강조색3 44 2 6 5 2" xfId="8010" xr:uid="{00000000-0005-0000-0000-000086180000}"/>
    <cellStyle name="20% - 강조색3 44 2 6 5 3" xfId="8011" xr:uid="{00000000-0005-0000-0000-000087180000}"/>
    <cellStyle name="20% - 강조색3 44 2 6 5 4" xfId="8012" xr:uid="{00000000-0005-0000-0000-000088180000}"/>
    <cellStyle name="20% - 강조색3 44 2 6 6" xfId="8013" xr:uid="{00000000-0005-0000-0000-000089180000}"/>
    <cellStyle name="20% - 강조색3 44 2 6 6 2" xfId="8014" xr:uid="{00000000-0005-0000-0000-00008A180000}"/>
    <cellStyle name="20% - 강조색3 44 2 6 6 3" xfId="8015" xr:uid="{00000000-0005-0000-0000-00008B180000}"/>
    <cellStyle name="20% - 강조색3 44 2 6 6 4" xfId="8016" xr:uid="{00000000-0005-0000-0000-00008C180000}"/>
    <cellStyle name="20% - 강조색3 44 2 6 7" xfId="8017" xr:uid="{00000000-0005-0000-0000-00008D180000}"/>
    <cellStyle name="20% - 강조색3 44 2 6 7 2" xfId="8018" xr:uid="{00000000-0005-0000-0000-00008E180000}"/>
    <cellStyle name="20% - 강조색3 44 2 6 7 3" xfId="8019" xr:uid="{00000000-0005-0000-0000-00008F180000}"/>
    <cellStyle name="20% - 강조색3 44 2 6 7 4" xfId="8020" xr:uid="{00000000-0005-0000-0000-000090180000}"/>
    <cellStyle name="20% - 강조색3 44 2 6 8" xfId="8021" xr:uid="{00000000-0005-0000-0000-000091180000}"/>
    <cellStyle name="20% - 강조색3 44 2 6 8 2" xfId="8022" xr:uid="{00000000-0005-0000-0000-000092180000}"/>
    <cellStyle name="20% - 강조색3 44 2 6 8 3" xfId="8023" xr:uid="{00000000-0005-0000-0000-000093180000}"/>
    <cellStyle name="20% - 강조색3 44 2 6 8 4" xfId="8024" xr:uid="{00000000-0005-0000-0000-000094180000}"/>
    <cellStyle name="20% - 강조색3 44 2 6 9" xfId="8025" xr:uid="{00000000-0005-0000-0000-000095180000}"/>
    <cellStyle name="20% - 강조색3 44 2 6 9 2" xfId="8026" xr:uid="{00000000-0005-0000-0000-000096180000}"/>
    <cellStyle name="20% - 강조색3 44 2 6 9 3" xfId="8027" xr:uid="{00000000-0005-0000-0000-000097180000}"/>
    <cellStyle name="20% - 강조색3 44 2 6 9 4" xfId="8028" xr:uid="{00000000-0005-0000-0000-000098180000}"/>
    <cellStyle name="20% - 강조색3 44 2 7" xfId="8029" xr:uid="{00000000-0005-0000-0000-000099180000}"/>
    <cellStyle name="20% - 강조색3 44 2 7 2" xfId="8030" xr:uid="{00000000-0005-0000-0000-00009A180000}"/>
    <cellStyle name="20% - 강조색3 44 2 7 3" xfId="8031" xr:uid="{00000000-0005-0000-0000-00009B180000}"/>
    <cellStyle name="20% - 강조색3 44 2 7 4" xfId="8032" xr:uid="{00000000-0005-0000-0000-00009C180000}"/>
    <cellStyle name="20% - 강조색3 44 2 8" xfId="8033" xr:uid="{00000000-0005-0000-0000-00009D180000}"/>
    <cellStyle name="20% - 강조색3 44 2 8 2" xfId="8034" xr:uid="{00000000-0005-0000-0000-00009E180000}"/>
    <cellStyle name="20% - 강조색3 44 2 8 3" xfId="8035" xr:uid="{00000000-0005-0000-0000-00009F180000}"/>
    <cellStyle name="20% - 강조색3 44 2 8 4" xfId="8036" xr:uid="{00000000-0005-0000-0000-0000A0180000}"/>
    <cellStyle name="20% - 강조색3 44 2 9" xfId="8037" xr:uid="{00000000-0005-0000-0000-0000A1180000}"/>
    <cellStyle name="20% - 강조색3 44 2 9 2" xfId="8038" xr:uid="{00000000-0005-0000-0000-0000A2180000}"/>
    <cellStyle name="20% - 강조색3 44 2 9 3" xfId="8039" xr:uid="{00000000-0005-0000-0000-0000A3180000}"/>
    <cellStyle name="20% - 강조색3 44 2 9 4" xfId="8040" xr:uid="{00000000-0005-0000-0000-0000A4180000}"/>
    <cellStyle name="20% - 강조색3 44 3" xfId="8041" xr:uid="{00000000-0005-0000-0000-0000A5180000}"/>
    <cellStyle name="20% - 강조색3 44 3 10" xfId="8042" xr:uid="{00000000-0005-0000-0000-0000A6180000}"/>
    <cellStyle name="20% - 강조색3 44 3 10 2" xfId="8043" xr:uid="{00000000-0005-0000-0000-0000A7180000}"/>
    <cellStyle name="20% - 강조색3 44 3 10 3" xfId="8044" xr:uid="{00000000-0005-0000-0000-0000A8180000}"/>
    <cellStyle name="20% - 강조색3 44 3 10 4" xfId="8045" xr:uid="{00000000-0005-0000-0000-0000A9180000}"/>
    <cellStyle name="20% - 강조색3 44 3 11" xfId="8046" xr:uid="{00000000-0005-0000-0000-0000AA180000}"/>
    <cellStyle name="20% - 강조색3 44 3 11 2" xfId="8047" xr:uid="{00000000-0005-0000-0000-0000AB180000}"/>
    <cellStyle name="20% - 강조색3 44 3 11 3" xfId="8048" xr:uid="{00000000-0005-0000-0000-0000AC180000}"/>
    <cellStyle name="20% - 강조색3 44 3 11 4" xfId="8049" xr:uid="{00000000-0005-0000-0000-0000AD180000}"/>
    <cellStyle name="20% - 강조색3 44 3 12" xfId="8050" xr:uid="{00000000-0005-0000-0000-0000AE180000}"/>
    <cellStyle name="20% - 강조색3 44 3 12 2" xfId="8051" xr:uid="{00000000-0005-0000-0000-0000AF180000}"/>
    <cellStyle name="20% - 강조색3 44 3 12 3" xfId="8052" xr:uid="{00000000-0005-0000-0000-0000B0180000}"/>
    <cellStyle name="20% - 강조색3 44 3 12 4" xfId="8053" xr:uid="{00000000-0005-0000-0000-0000B1180000}"/>
    <cellStyle name="20% - 강조색3 44 3 13" xfId="8054" xr:uid="{00000000-0005-0000-0000-0000B2180000}"/>
    <cellStyle name="20% - 강조색3 44 3 14" xfId="8055" xr:uid="{00000000-0005-0000-0000-0000B3180000}"/>
    <cellStyle name="20% - 강조색3 44 3 15" xfId="8056" xr:uid="{00000000-0005-0000-0000-0000B4180000}"/>
    <cellStyle name="20% - 강조색3 44 3 16" xfId="8057" xr:uid="{00000000-0005-0000-0000-0000B5180000}"/>
    <cellStyle name="20% - 강조색3 44 3 17" xfId="8058" xr:uid="{00000000-0005-0000-0000-0000B6180000}"/>
    <cellStyle name="20% - 강조색3 44 3 18" xfId="8059" xr:uid="{00000000-0005-0000-0000-0000B7180000}"/>
    <cellStyle name="20% - 강조색3 44 3 19" xfId="8060" xr:uid="{00000000-0005-0000-0000-0000B8180000}"/>
    <cellStyle name="20% - 강조색3 44 3 2" xfId="8061" xr:uid="{00000000-0005-0000-0000-0000B9180000}"/>
    <cellStyle name="20% - 강조색3 44 3 2 10" xfId="8062" xr:uid="{00000000-0005-0000-0000-0000BA180000}"/>
    <cellStyle name="20% - 강조색3 44 3 2 11" xfId="8063" xr:uid="{00000000-0005-0000-0000-0000BB180000}"/>
    <cellStyle name="20% - 강조색3 44 3 2 12" xfId="8064" xr:uid="{00000000-0005-0000-0000-0000BC180000}"/>
    <cellStyle name="20% - 강조색3 44 3 2 2" xfId="8065" xr:uid="{00000000-0005-0000-0000-0000BD180000}"/>
    <cellStyle name="20% - 강조색3 44 3 2 2 2" xfId="8066" xr:uid="{00000000-0005-0000-0000-0000BE180000}"/>
    <cellStyle name="20% - 강조색3 44 3 2 2 3" xfId="8067" xr:uid="{00000000-0005-0000-0000-0000BF180000}"/>
    <cellStyle name="20% - 강조색3 44 3 2 2 4" xfId="8068" xr:uid="{00000000-0005-0000-0000-0000C0180000}"/>
    <cellStyle name="20% - 강조색3 44 3 2 3" xfId="8069" xr:uid="{00000000-0005-0000-0000-0000C1180000}"/>
    <cellStyle name="20% - 강조색3 44 3 2 3 2" xfId="8070" xr:uid="{00000000-0005-0000-0000-0000C2180000}"/>
    <cellStyle name="20% - 강조색3 44 3 2 3 3" xfId="8071" xr:uid="{00000000-0005-0000-0000-0000C3180000}"/>
    <cellStyle name="20% - 강조색3 44 3 2 3 4" xfId="8072" xr:uid="{00000000-0005-0000-0000-0000C4180000}"/>
    <cellStyle name="20% - 강조색3 44 3 2 4" xfId="8073" xr:uid="{00000000-0005-0000-0000-0000C5180000}"/>
    <cellStyle name="20% - 강조색3 44 3 2 4 2" xfId="8074" xr:uid="{00000000-0005-0000-0000-0000C6180000}"/>
    <cellStyle name="20% - 강조색3 44 3 2 4 3" xfId="8075" xr:uid="{00000000-0005-0000-0000-0000C7180000}"/>
    <cellStyle name="20% - 강조색3 44 3 2 4 4" xfId="8076" xr:uid="{00000000-0005-0000-0000-0000C8180000}"/>
    <cellStyle name="20% - 강조색3 44 3 2 5" xfId="8077" xr:uid="{00000000-0005-0000-0000-0000C9180000}"/>
    <cellStyle name="20% - 강조색3 44 3 2 5 2" xfId="8078" xr:uid="{00000000-0005-0000-0000-0000CA180000}"/>
    <cellStyle name="20% - 강조색3 44 3 2 5 3" xfId="8079" xr:uid="{00000000-0005-0000-0000-0000CB180000}"/>
    <cellStyle name="20% - 강조색3 44 3 2 5 4" xfId="8080" xr:uid="{00000000-0005-0000-0000-0000CC180000}"/>
    <cellStyle name="20% - 강조색3 44 3 2 6" xfId="8081" xr:uid="{00000000-0005-0000-0000-0000CD180000}"/>
    <cellStyle name="20% - 강조색3 44 3 2 6 2" xfId="8082" xr:uid="{00000000-0005-0000-0000-0000CE180000}"/>
    <cellStyle name="20% - 강조색3 44 3 2 6 3" xfId="8083" xr:uid="{00000000-0005-0000-0000-0000CF180000}"/>
    <cellStyle name="20% - 강조색3 44 3 2 6 4" xfId="8084" xr:uid="{00000000-0005-0000-0000-0000D0180000}"/>
    <cellStyle name="20% - 강조색3 44 3 2 7" xfId="8085" xr:uid="{00000000-0005-0000-0000-0000D1180000}"/>
    <cellStyle name="20% - 강조색3 44 3 2 7 2" xfId="8086" xr:uid="{00000000-0005-0000-0000-0000D2180000}"/>
    <cellStyle name="20% - 강조색3 44 3 2 7 3" xfId="8087" xr:uid="{00000000-0005-0000-0000-0000D3180000}"/>
    <cellStyle name="20% - 강조색3 44 3 2 7 4" xfId="8088" xr:uid="{00000000-0005-0000-0000-0000D4180000}"/>
    <cellStyle name="20% - 강조색3 44 3 2 8" xfId="8089" xr:uid="{00000000-0005-0000-0000-0000D5180000}"/>
    <cellStyle name="20% - 강조색3 44 3 2 8 2" xfId="8090" xr:uid="{00000000-0005-0000-0000-0000D6180000}"/>
    <cellStyle name="20% - 강조색3 44 3 2 8 3" xfId="8091" xr:uid="{00000000-0005-0000-0000-0000D7180000}"/>
    <cellStyle name="20% - 강조색3 44 3 2 8 4" xfId="8092" xr:uid="{00000000-0005-0000-0000-0000D8180000}"/>
    <cellStyle name="20% - 강조색3 44 3 2 9" xfId="8093" xr:uid="{00000000-0005-0000-0000-0000D9180000}"/>
    <cellStyle name="20% - 강조색3 44 3 2 9 2" xfId="8094" xr:uid="{00000000-0005-0000-0000-0000DA180000}"/>
    <cellStyle name="20% - 강조색3 44 3 2 9 3" xfId="8095" xr:uid="{00000000-0005-0000-0000-0000DB180000}"/>
    <cellStyle name="20% - 강조색3 44 3 2 9 4" xfId="8096" xr:uid="{00000000-0005-0000-0000-0000DC180000}"/>
    <cellStyle name="20% - 강조색3 44 3 20" xfId="8097" xr:uid="{00000000-0005-0000-0000-0000DD180000}"/>
    <cellStyle name="20% - 강조색3 44 3 21" xfId="8098" xr:uid="{00000000-0005-0000-0000-0000DE180000}"/>
    <cellStyle name="20% - 강조색3 44 3 22" xfId="8099" xr:uid="{00000000-0005-0000-0000-0000DF180000}"/>
    <cellStyle name="20% - 강조색3 44 3 23" xfId="8100" xr:uid="{00000000-0005-0000-0000-0000E0180000}"/>
    <cellStyle name="20% - 강조색3 44 3 24" xfId="8101" xr:uid="{00000000-0005-0000-0000-0000E1180000}"/>
    <cellStyle name="20% - 강조색3 44 3 25" xfId="8102" xr:uid="{00000000-0005-0000-0000-0000E2180000}"/>
    <cellStyle name="20% - 강조색3 44 3 3" xfId="8103" xr:uid="{00000000-0005-0000-0000-0000E3180000}"/>
    <cellStyle name="20% - 강조색3 44 3 3 10" xfId="8104" xr:uid="{00000000-0005-0000-0000-0000E4180000}"/>
    <cellStyle name="20% - 강조색3 44 3 3 11" xfId="8105" xr:uid="{00000000-0005-0000-0000-0000E5180000}"/>
    <cellStyle name="20% - 강조색3 44 3 3 12" xfId="8106" xr:uid="{00000000-0005-0000-0000-0000E6180000}"/>
    <cellStyle name="20% - 강조색3 44 3 3 2" xfId="8107" xr:uid="{00000000-0005-0000-0000-0000E7180000}"/>
    <cellStyle name="20% - 강조색3 44 3 3 2 2" xfId="8108" xr:uid="{00000000-0005-0000-0000-0000E8180000}"/>
    <cellStyle name="20% - 강조색3 44 3 3 2 3" xfId="8109" xr:uid="{00000000-0005-0000-0000-0000E9180000}"/>
    <cellStyle name="20% - 강조색3 44 3 3 2 4" xfId="8110" xr:uid="{00000000-0005-0000-0000-0000EA180000}"/>
    <cellStyle name="20% - 강조색3 44 3 3 3" xfId="8111" xr:uid="{00000000-0005-0000-0000-0000EB180000}"/>
    <cellStyle name="20% - 강조색3 44 3 3 3 2" xfId="8112" xr:uid="{00000000-0005-0000-0000-0000EC180000}"/>
    <cellStyle name="20% - 강조색3 44 3 3 3 3" xfId="8113" xr:uid="{00000000-0005-0000-0000-0000ED180000}"/>
    <cellStyle name="20% - 강조색3 44 3 3 3 4" xfId="8114" xr:uid="{00000000-0005-0000-0000-0000EE180000}"/>
    <cellStyle name="20% - 강조색3 44 3 3 4" xfId="8115" xr:uid="{00000000-0005-0000-0000-0000EF180000}"/>
    <cellStyle name="20% - 강조색3 44 3 3 4 2" xfId="8116" xr:uid="{00000000-0005-0000-0000-0000F0180000}"/>
    <cellStyle name="20% - 강조색3 44 3 3 4 3" xfId="8117" xr:uid="{00000000-0005-0000-0000-0000F1180000}"/>
    <cellStyle name="20% - 강조색3 44 3 3 4 4" xfId="8118" xr:uid="{00000000-0005-0000-0000-0000F2180000}"/>
    <cellStyle name="20% - 강조색3 44 3 3 5" xfId="8119" xr:uid="{00000000-0005-0000-0000-0000F3180000}"/>
    <cellStyle name="20% - 강조색3 44 3 3 5 2" xfId="8120" xr:uid="{00000000-0005-0000-0000-0000F4180000}"/>
    <cellStyle name="20% - 강조색3 44 3 3 5 3" xfId="8121" xr:uid="{00000000-0005-0000-0000-0000F5180000}"/>
    <cellStyle name="20% - 강조색3 44 3 3 5 4" xfId="8122" xr:uid="{00000000-0005-0000-0000-0000F6180000}"/>
    <cellStyle name="20% - 강조색3 44 3 3 6" xfId="8123" xr:uid="{00000000-0005-0000-0000-0000F7180000}"/>
    <cellStyle name="20% - 강조색3 44 3 3 6 2" xfId="8124" xr:uid="{00000000-0005-0000-0000-0000F8180000}"/>
    <cellStyle name="20% - 강조색3 44 3 3 6 3" xfId="8125" xr:uid="{00000000-0005-0000-0000-0000F9180000}"/>
    <cellStyle name="20% - 강조색3 44 3 3 6 4" xfId="8126" xr:uid="{00000000-0005-0000-0000-0000FA180000}"/>
    <cellStyle name="20% - 강조색3 44 3 3 7" xfId="8127" xr:uid="{00000000-0005-0000-0000-0000FB180000}"/>
    <cellStyle name="20% - 강조색3 44 3 3 7 2" xfId="8128" xr:uid="{00000000-0005-0000-0000-0000FC180000}"/>
    <cellStyle name="20% - 강조색3 44 3 3 7 3" xfId="8129" xr:uid="{00000000-0005-0000-0000-0000FD180000}"/>
    <cellStyle name="20% - 강조색3 44 3 3 7 4" xfId="8130" xr:uid="{00000000-0005-0000-0000-0000FE180000}"/>
    <cellStyle name="20% - 강조색3 44 3 3 8" xfId="8131" xr:uid="{00000000-0005-0000-0000-0000FF180000}"/>
    <cellStyle name="20% - 강조색3 44 3 3 8 2" xfId="8132" xr:uid="{00000000-0005-0000-0000-000000190000}"/>
    <cellStyle name="20% - 강조색3 44 3 3 8 3" xfId="8133" xr:uid="{00000000-0005-0000-0000-000001190000}"/>
    <cellStyle name="20% - 강조색3 44 3 3 8 4" xfId="8134" xr:uid="{00000000-0005-0000-0000-000002190000}"/>
    <cellStyle name="20% - 강조색3 44 3 3 9" xfId="8135" xr:uid="{00000000-0005-0000-0000-000003190000}"/>
    <cellStyle name="20% - 강조색3 44 3 3 9 2" xfId="8136" xr:uid="{00000000-0005-0000-0000-000004190000}"/>
    <cellStyle name="20% - 강조색3 44 3 3 9 3" xfId="8137" xr:uid="{00000000-0005-0000-0000-000005190000}"/>
    <cellStyle name="20% - 강조색3 44 3 3 9 4" xfId="8138" xr:uid="{00000000-0005-0000-0000-000006190000}"/>
    <cellStyle name="20% - 강조색3 44 3 4" xfId="8139" xr:uid="{00000000-0005-0000-0000-000007190000}"/>
    <cellStyle name="20% - 강조색3 44 3 4 10" xfId="8140" xr:uid="{00000000-0005-0000-0000-000008190000}"/>
    <cellStyle name="20% - 강조색3 44 3 4 11" xfId="8141" xr:uid="{00000000-0005-0000-0000-000009190000}"/>
    <cellStyle name="20% - 강조색3 44 3 4 12" xfId="8142" xr:uid="{00000000-0005-0000-0000-00000A190000}"/>
    <cellStyle name="20% - 강조색3 44 3 4 2" xfId="8143" xr:uid="{00000000-0005-0000-0000-00000B190000}"/>
    <cellStyle name="20% - 강조색3 44 3 4 2 2" xfId="8144" xr:uid="{00000000-0005-0000-0000-00000C190000}"/>
    <cellStyle name="20% - 강조색3 44 3 4 2 3" xfId="8145" xr:uid="{00000000-0005-0000-0000-00000D190000}"/>
    <cellStyle name="20% - 강조색3 44 3 4 2 4" xfId="8146" xr:uid="{00000000-0005-0000-0000-00000E190000}"/>
    <cellStyle name="20% - 강조색3 44 3 4 3" xfId="8147" xr:uid="{00000000-0005-0000-0000-00000F190000}"/>
    <cellStyle name="20% - 강조색3 44 3 4 3 2" xfId="8148" xr:uid="{00000000-0005-0000-0000-000010190000}"/>
    <cellStyle name="20% - 강조색3 44 3 4 3 3" xfId="8149" xr:uid="{00000000-0005-0000-0000-000011190000}"/>
    <cellStyle name="20% - 강조색3 44 3 4 3 4" xfId="8150" xr:uid="{00000000-0005-0000-0000-000012190000}"/>
    <cellStyle name="20% - 강조색3 44 3 4 4" xfId="8151" xr:uid="{00000000-0005-0000-0000-000013190000}"/>
    <cellStyle name="20% - 강조색3 44 3 4 4 2" xfId="8152" xr:uid="{00000000-0005-0000-0000-000014190000}"/>
    <cellStyle name="20% - 강조색3 44 3 4 4 3" xfId="8153" xr:uid="{00000000-0005-0000-0000-000015190000}"/>
    <cellStyle name="20% - 강조색3 44 3 4 4 4" xfId="8154" xr:uid="{00000000-0005-0000-0000-000016190000}"/>
    <cellStyle name="20% - 강조색3 44 3 4 5" xfId="8155" xr:uid="{00000000-0005-0000-0000-000017190000}"/>
    <cellStyle name="20% - 강조색3 44 3 4 5 2" xfId="8156" xr:uid="{00000000-0005-0000-0000-000018190000}"/>
    <cellStyle name="20% - 강조색3 44 3 4 5 3" xfId="8157" xr:uid="{00000000-0005-0000-0000-000019190000}"/>
    <cellStyle name="20% - 강조색3 44 3 4 5 4" xfId="8158" xr:uid="{00000000-0005-0000-0000-00001A190000}"/>
    <cellStyle name="20% - 강조색3 44 3 4 6" xfId="8159" xr:uid="{00000000-0005-0000-0000-00001B190000}"/>
    <cellStyle name="20% - 강조색3 44 3 4 6 2" xfId="8160" xr:uid="{00000000-0005-0000-0000-00001C190000}"/>
    <cellStyle name="20% - 강조색3 44 3 4 6 3" xfId="8161" xr:uid="{00000000-0005-0000-0000-00001D190000}"/>
    <cellStyle name="20% - 강조색3 44 3 4 6 4" xfId="8162" xr:uid="{00000000-0005-0000-0000-00001E190000}"/>
    <cellStyle name="20% - 강조색3 44 3 4 7" xfId="8163" xr:uid="{00000000-0005-0000-0000-00001F190000}"/>
    <cellStyle name="20% - 강조색3 44 3 4 7 2" xfId="8164" xr:uid="{00000000-0005-0000-0000-000020190000}"/>
    <cellStyle name="20% - 강조색3 44 3 4 7 3" xfId="8165" xr:uid="{00000000-0005-0000-0000-000021190000}"/>
    <cellStyle name="20% - 강조색3 44 3 4 7 4" xfId="8166" xr:uid="{00000000-0005-0000-0000-000022190000}"/>
    <cellStyle name="20% - 강조색3 44 3 4 8" xfId="8167" xr:uid="{00000000-0005-0000-0000-000023190000}"/>
    <cellStyle name="20% - 강조색3 44 3 4 8 2" xfId="8168" xr:uid="{00000000-0005-0000-0000-000024190000}"/>
    <cellStyle name="20% - 강조색3 44 3 4 8 3" xfId="8169" xr:uid="{00000000-0005-0000-0000-000025190000}"/>
    <cellStyle name="20% - 강조색3 44 3 4 8 4" xfId="8170" xr:uid="{00000000-0005-0000-0000-000026190000}"/>
    <cellStyle name="20% - 강조색3 44 3 4 9" xfId="8171" xr:uid="{00000000-0005-0000-0000-000027190000}"/>
    <cellStyle name="20% - 강조색3 44 3 4 9 2" xfId="8172" xr:uid="{00000000-0005-0000-0000-000028190000}"/>
    <cellStyle name="20% - 강조색3 44 3 4 9 3" xfId="8173" xr:uid="{00000000-0005-0000-0000-000029190000}"/>
    <cellStyle name="20% - 강조색3 44 3 4 9 4" xfId="8174" xr:uid="{00000000-0005-0000-0000-00002A190000}"/>
    <cellStyle name="20% - 강조색3 44 3 5" xfId="8175" xr:uid="{00000000-0005-0000-0000-00002B190000}"/>
    <cellStyle name="20% - 강조색3 44 3 5 2" xfId="8176" xr:uid="{00000000-0005-0000-0000-00002C190000}"/>
    <cellStyle name="20% - 강조색3 44 3 5 3" xfId="8177" xr:uid="{00000000-0005-0000-0000-00002D190000}"/>
    <cellStyle name="20% - 강조색3 44 3 5 4" xfId="8178" xr:uid="{00000000-0005-0000-0000-00002E190000}"/>
    <cellStyle name="20% - 강조색3 44 3 6" xfId="8179" xr:uid="{00000000-0005-0000-0000-00002F190000}"/>
    <cellStyle name="20% - 강조색3 44 3 6 2" xfId="8180" xr:uid="{00000000-0005-0000-0000-000030190000}"/>
    <cellStyle name="20% - 강조색3 44 3 6 3" xfId="8181" xr:uid="{00000000-0005-0000-0000-000031190000}"/>
    <cellStyle name="20% - 강조색3 44 3 6 4" xfId="8182" xr:uid="{00000000-0005-0000-0000-000032190000}"/>
    <cellStyle name="20% - 강조색3 44 3 7" xfId="8183" xr:uid="{00000000-0005-0000-0000-000033190000}"/>
    <cellStyle name="20% - 강조색3 44 3 7 2" xfId="8184" xr:uid="{00000000-0005-0000-0000-000034190000}"/>
    <cellStyle name="20% - 강조색3 44 3 7 3" xfId="8185" xr:uid="{00000000-0005-0000-0000-000035190000}"/>
    <cellStyle name="20% - 강조색3 44 3 7 4" xfId="8186" xr:uid="{00000000-0005-0000-0000-000036190000}"/>
    <cellStyle name="20% - 강조색3 44 3 8" xfId="8187" xr:uid="{00000000-0005-0000-0000-000037190000}"/>
    <cellStyle name="20% - 강조색3 44 3 8 2" xfId="8188" xr:uid="{00000000-0005-0000-0000-000038190000}"/>
    <cellStyle name="20% - 강조색3 44 3 8 3" xfId="8189" xr:uid="{00000000-0005-0000-0000-000039190000}"/>
    <cellStyle name="20% - 강조색3 44 3 8 4" xfId="8190" xr:uid="{00000000-0005-0000-0000-00003A190000}"/>
    <cellStyle name="20% - 강조색3 44 3 9" xfId="8191" xr:uid="{00000000-0005-0000-0000-00003B190000}"/>
    <cellStyle name="20% - 강조색3 44 3 9 2" xfId="8192" xr:uid="{00000000-0005-0000-0000-00003C190000}"/>
    <cellStyle name="20% - 강조색3 44 3 9 3" xfId="8193" xr:uid="{00000000-0005-0000-0000-00003D190000}"/>
    <cellStyle name="20% - 강조색3 44 3 9 4" xfId="8194" xr:uid="{00000000-0005-0000-0000-00003E190000}"/>
    <cellStyle name="20% - 강조색3 44 4" xfId="8195" xr:uid="{00000000-0005-0000-0000-00003F190000}"/>
    <cellStyle name="20% - 강조색3 44 4 10" xfId="8196" xr:uid="{00000000-0005-0000-0000-000040190000}"/>
    <cellStyle name="20% - 강조색3 44 4 10 2" xfId="8197" xr:uid="{00000000-0005-0000-0000-000041190000}"/>
    <cellStyle name="20% - 강조색3 44 4 10 3" xfId="8198" xr:uid="{00000000-0005-0000-0000-000042190000}"/>
    <cellStyle name="20% - 강조색3 44 4 10 4" xfId="8199" xr:uid="{00000000-0005-0000-0000-000043190000}"/>
    <cellStyle name="20% - 강조색3 44 4 11" xfId="8200" xr:uid="{00000000-0005-0000-0000-000044190000}"/>
    <cellStyle name="20% - 강조색3 44 4 12" xfId="8201" xr:uid="{00000000-0005-0000-0000-000045190000}"/>
    <cellStyle name="20% - 강조색3 44 4 13" xfId="8202" xr:uid="{00000000-0005-0000-0000-000046190000}"/>
    <cellStyle name="20% - 강조색3 44 4 14" xfId="8203" xr:uid="{00000000-0005-0000-0000-000047190000}"/>
    <cellStyle name="20% - 강조색3 44 4 15" xfId="8204" xr:uid="{00000000-0005-0000-0000-000048190000}"/>
    <cellStyle name="20% - 강조색3 44 4 16" xfId="8205" xr:uid="{00000000-0005-0000-0000-000049190000}"/>
    <cellStyle name="20% - 강조색3 44 4 17" xfId="8206" xr:uid="{00000000-0005-0000-0000-00004A190000}"/>
    <cellStyle name="20% - 강조색3 44 4 18" xfId="8207" xr:uid="{00000000-0005-0000-0000-00004B190000}"/>
    <cellStyle name="20% - 강조색3 44 4 19" xfId="8208" xr:uid="{00000000-0005-0000-0000-00004C190000}"/>
    <cellStyle name="20% - 강조색3 44 4 2" xfId="8209" xr:uid="{00000000-0005-0000-0000-00004D190000}"/>
    <cellStyle name="20% - 강조색3 44 4 2 10" xfId="8210" xr:uid="{00000000-0005-0000-0000-00004E190000}"/>
    <cellStyle name="20% - 강조색3 44 4 2 11" xfId="8211" xr:uid="{00000000-0005-0000-0000-00004F190000}"/>
    <cellStyle name="20% - 강조색3 44 4 2 12" xfId="8212" xr:uid="{00000000-0005-0000-0000-000050190000}"/>
    <cellStyle name="20% - 강조색3 44 4 2 2" xfId="8213" xr:uid="{00000000-0005-0000-0000-000051190000}"/>
    <cellStyle name="20% - 강조색3 44 4 2 2 2" xfId="8214" xr:uid="{00000000-0005-0000-0000-000052190000}"/>
    <cellStyle name="20% - 강조색3 44 4 2 2 3" xfId="8215" xr:uid="{00000000-0005-0000-0000-000053190000}"/>
    <cellStyle name="20% - 강조색3 44 4 2 2 4" xfId="8216" xr:uid="{00000000-0005-0000-0000-000054190000}"/>
    <cellStyle name="20% - 강조색3 44 4 2 3" xfId="8217" xr:uid="{00000000-0005-0000-0000-000055190000}"/>
    <cellStyle name="20% - 강조색3 44 4 2 3 2" xfId="8218" xr:uid="{00000000-0005-0000-0000-000056190000}"/>
    <cellStyle name="20% - 강조색3 44 4 2 3 3" xfId="8219" xr:uid="{00000000-0005-0000-0000-000057190000}"/>
    <cellStyle name="20% - 강조색3 44 4 2 3 4" xfId="8220" xr:uid="{00000000-0005-0000-0000-000058190000}"/>
    <cellStyle name="20% - 강조색3 44 4 2 4" xfId="8221" xr:uid="{00000000-0005-0000-0000-000059190000}"/>
    <cellStyle name="20% - 강조색3 44 4 2 4 2" xfId="8222" xr:uid="{00000000-0005-0000-0000-00005A190000}"/>
    <cellStyle name="20% - 강조색3 44 4 2 4 3" xfId="8223" xr:uid="{00000000-0005-0000-0000-00005B190000}"/>
    <cellStyle name="20% - 강조색3 44 4 2 4 4" xfId="8224" xr:uid="{00000000-0005-0000-0000-00005C190000}"/>
    <cellStyle name="20% - 강조색3 44 4 2 5" xfId="8225" xr:uid="{00000000-0005-0000-0000-00005D190000}"/>
    <cellStyle name="20% - 강조색3 44 4 2 5 2" xfId="8226" xr:uid="{00000000-0005-0000-0000-00005E190000}"/>
    <cellStyle name="20% - 강조색3 44 4 2 5 3" xfId="8227" xr:uid="{00000000-0005-0000-0000-00005F190000}"/>
    <cellStyle name="20% - 강조색3 44 4 2 5 4" xfId="8228" xr:uid="{00000000-0005-0000-0000-000060190000}"/>
    <cellStyle name="20% - 강조색3 44 4 2 6" xfId="8229" xr:uid="{00000000-0005-0000-0000-000061190000}"/>
    <cellStyle name="20% - 강조색3 44 4 2 6 2" xfId="8230" xr:uid="{00000000-0005-0000-0000-000062190000}"/>
    <cellStyle name="20% - 강조색3 44 4 2 6 3" xfId="8231" xr:uid="{00000000-0005-0000-0000-000063190000}"/>
    <cellStyle name="20% - 강조색3 44 4 2 6 4" xfId="8232" xr:uid="{00000000-0005-0000-0000-000064190000}"/>
    <cellStyle name="20% - 강조색3 44 4 2 7" xfId="8233" xr:uid="{00000000-0005-0000-0000-000065190000}"/>
    <cellStyle name="20% - 강조색3 44 4 2 7 2" xfId="8234" xr:uid="{00000000-0005-0000-0000-000066190000}"/>
    <cellStyle name="20% - 강조색3 44 4 2 7 3" xfId="8235" xr:uid="{00000000-0005-0000-0000-000067190000}"/>
    <cellStyle name="20% - 강조색3 44 4 2 7 4" xfId="8236" xr:uid="{00000000-0005-0000-0000-000068190000}"/>
    <cellStyle name="20% - 강조색3 44 4 2 8" xfId="8237" xr:uid="{00000000-0005-0000-0000-000069190000}"/>
    <cellStyle name="20% - 강조색3 44 4 2 8 2" xfId="8238" xr:uid="{00000000-0005-0000-0000-00006A190000}"/>
    <cellStyle name="20% - 강조색3 44 4 2 8 3" xfId="8239" xr:uid="{00000000-0005-0000-0000-00006B190000}"/>
    <cellStyle name="20% - 강조색3 44 4 2 8 4" xfId="8240" xr:uid="{00000000-0005-0000-0000-00006C190000}"/>
    <cellStyle name="20% - 강조색3 44 4 2 9" xfId="8241" xr:uid="{00000000-0005-0000-0000-00006D190000}"/>
    <cellStyle name="20% - 강조색3 44 4 2 9 2" xfId="8242" xr:uid="{00000000-0005-0000-0000-00006E190000}"/>
    <cellStyle name="20% - 강조색3 44 4 2 9 3" xfId="8243" xr:uid="{00000000-0005-0000-0000-00006F190000}"/>
    <cellStyle name="20% - 강조색3 44 4 2 9 4" xfId="8244" xr:uid="{00000000-0005-0000-0000-000070190000}"/>
    <cellStyle name="20% - 강조색3 44 4 20" xfId="8245" xr:uid="{00000000-0005-0000-0000-000071190000}"/>
    <cellStyle name="20% - 강조색3 44 4 21" xfId="8246" xr:uid="{00000000-0005-0000-0000-000072190000}"/>
    <cellStyle name="20% - 강조색3 44 4 22" xfId="8247" xr:uid="{00000000-0005-0000-0000-000073190000}"/>
    <cellStyle name="20% - 강조색3 44 4 23" xfId="8248" xr:uid="{00000000-0005-0000-0000-000074190000}"/>
    <cellStyle name="20% - 강조색3 44 4 3" xfId="8249" xr:uid="{00000000-0005-0000-0000-000075190000}"/>
    <cellStyle name="20% - 강조색3 44 4 3 2" xfId="8250" xr:uid="{00000000-0005-0000-0000-000076190000}"/>
    <cellStyle name="20% - 강조색3 44 4 3 3" xfId="8251" xr:uid="{00000000-0005-0000-0000-000077190000}"/>
    <cellStyle name="20% - 강조색3 44 4 3 4" xfId="8252" xr:uid="{00000000-0005-0000-0000-000078190000}"/>
    <cellStyle name="20% - 강조색3 44 4 4" xfId="8253" xr:uid="{00000000-0005-0000-0000-000079190000}"/>
    <cellStyle name="20% - 강조색3 44 4 4 2" xfId="8254" xr:uid="{00000000-0005-0000-0000-00007A190000}"/>
    <cellStyle name="20% - 강조색3 44 4 4 3" xfId="8255" xr:uid="{00000000-0005-0000-0000-00007B190000}"/>
    <cellStyle name="20% - 강조색3 44 4 4 4" xfId="8256" xr:uid="{00000000-0005-0000-0000-00007C190000}"/>
    <cellStyle name="20% - 강조색3 44 4 5" xfId="8257" xr:uid="{00000000-0005-0000-0000-00007D190000}"/>
    <cellStyle name="20% - 강조색3 44 4 5 2" xfId="8258" xr:uid="{00000000-0005-0000-0000-00007E190000}"/>
    <cellStyle name="20% - 강조색3 44 4 5 3" xfId="8259" xr:uid="{00000000-0005-0000-0000-00007F190000}"/>
    <cellStyle name="20% - 강조색3 44 4 5 4" xfId="8260" xr:uid="{00000000-0005-0000-0000-000080190000}"/>
    <cellStyle name="20% - 강조색3 44 4 6" xfId="8261" xr:uid="{00000000-0005-0000-0000-000081190000}"/>
    <cellStyle name="20% - 강조색3 44 4 6 2" xfId="8262" xr:uid="{00000000-0005-0000-0000-000082190000}"/>
    <cellStyle name="20% - 강조색3 44 4 6 3" xfId="8263" xr:uid="{00000000-0005-0000-0000-000083190000}"/>
    <cellStyle name="20% - 강조색3 44 4 6 4" xfId="8264" xr:uid="{00000000-0005-0000-0000-000084190000}"/>
    <cellStyle name="20% - 강조색3 44 4 7" xfId="8265" xr:uid="{00000000-0005-0000-0000-000085190000}"/>
    <cellStyle name="20% - 강조색3 44 4 7 2" xfId="8266" xr:uid="{00000000-0005-0000-0000-000086190000}"/>
    <cellStyle name="20% - 강조색3 44 4 7 3" xfId="8267" xr:uid="{00000000-0005-0000-0000-000087190000}"/>
    <cellStyle name="20% - 강조색3 44 4 7 4" xfId="8268" xr:uid="{00000000-0005-0000-0000-000088190000}"/>
    <cellStyle name="20% - 강조색3 44 4 8" xfId="8269" xr:uid="{00000000-0005-0000-0000-000089190000}"/>
    <cellStyle name="20% - 강조색3 44 4 8 2" xfId="8270" xr:uid="{00000000-0005-0000-0000-00008A190000}"/>
    <cellStyle name="20% - 강조색3 44 4 8 3" xfId="8271" xr:uid="{00000000-0005-0000-0000-00008B190000}"/>
    <cellStyle name="20% - 강조색3 44 4 8 4" xfId="8272" xr:uid="{00000000-0005-0000-0000-00008C190000}"/>
    <cellStyle name="20% - 강조색3 44 4 9" xfId="8273" xr:uid="{00000000-0005-0000-0000-00008D190000}"/>
    <cellStyle name="20% - 강조색3 44 4 9 2" xfId="8274" xr:uid="{00000000-0005-0000-0000-00008E190000}"/>
    <cellStyle name="20% - 강조색3 44 4 9 3" xfId="8275" xr:uid="{00000000-0005-0000-0000-00008F190000}"/>
    <cellStyle name="20% - 강조색3 44 4 9 4" xfId="8276" xr:uid="{00000000-0005-0000-0000-000090190000}"/>
    <cellStyle name="20% - 강조색3 44 5" xfId="8277" xr:uid="{00000000-0005-0000-0000-000091190000}"/>
    <cellStyle name="20% - 강조색3 44 5 10" xfId="8278" xr:uid="{00000000-0005-0000-0000-000092190000}"/>
    <cellStyle name="20% - 강조색3 44 5 11" xfId="8279" xr:uid="{00000000-0005-0000-0000-000093190000}"/>
    <cellStyle name="20% - 강조색3 44 5 12" xfId="8280" xr:uid="{00000000-0005-0000-0000-000094190000}"/>
    <cellStyle name="20% - 강조색3 44 5 13" xfId="8281" xr:uid="{00000000-0005-0000-0000-000095190000}"/>
    <cellStyle name="20% - 강조색3 44 5 14" xfId="8282" xr:uid="{00000000-0005-0000-0000-000096190000}"/>
    <cellStyle name="20% - 강조색3 44 5 15" xfId="8283" xr:uid="{00000000-0005-0000-0000-000097190000}"/>
    <cellStyle name="20% - 강조색3 44 5 16" xfId="8284" xr:uid="{00000000-0005-0000-0000-000098190000}"/>
    <cellStyle name="20% - 강조색3 44 5 17" xfId="8285" xr:uid="{00000000-0005-0000-0000-000099190000}"/>
    <cellStyle name="20% - 강조색3 44 5 18" xfId="8286" xr:uid="{00000000-0005-0000-0000-00009A190000}"/>
    <cellStyle name="20% - 강조색3 44 5 19" xfId="8287" xr:uid="{00000000-0005-0000-0000-00009B190000}"/>
    <cellStyle name="20% - 강조색3 44 5 2" xfId="8288" xr:uid="{00000000-0005-0000-0000-00009C190000}"/>
    <cellStyle name="20% - 강조색3 44 5 2 2" xfId="8289" xr:uid="{00000000-0005-0000-0000-00009D190000}"/>
    <cellStyle name="20% - 강조색3 44 5 2 3" xfId="8290" xr:uid="{00000000-0005-0000-0000-00009E190000}"/>
    <cellStyle name="20% - 강조색3 44 5 2 4" xfId="8291" xr:uid="{00000000-0005-0000-0000-00009F190000}"/>
    <cellStyle name="20% - 강조색3 44 5 20" xfId="8292" xr:uid="{00000000-0005-0000-0000-0000A0190000}"/>
    <cellStyle name="20% - 강조색3 44 5 3" xfId="8293" xr:uid="{00000000-0005-0000-0000-0000A1190000}"/>
    <cellStyle name="20% - 강조색3 44 5 3 2" xfId="8294" xr:uid="{00000000-0005-0000-0000-0000A2190000}"/>
    <cellStyle name="20% - 강조색3 44 5 3 3" xfId="8295" xr:uid="{00000000-0005-0000-0000-0000A3190000}"/>
    <cellStyle name="20% - 강조색3 44 5 3 4" xfId="8296" xr:uid="{00000000-0005-0000-0000-0000A4190000}"/>
    <cellStyle name="20% - 강조색3 44 5 4" xfId="8297" xr:uid="{00000000-0005-0000-0000-0000A5190000}"/>
    <cellStyle name="20% - 강조색3 44 5 4 2" xfId="8298" xr:uid="{00000000-0005-0000-0000-0000A6190000}"/>
    <cellStyle name="20% - 강조색3 44 5 4 3" xfId="8299" xr:uid="{00000000-0005-0000-0000-0000A7190000}"/>
    <cellStyle name="20% - 강조색3 44 5 4 4" xfId="8300" xr:uid="{00000000-0005-0000-0000-0000A8190000}"/>
    <cellStyle name="20% - 강조색3 44 5 5" xfId="8301" xr:uid="{00000000-0005-0000-0000-0000A9190000}"/>
    <cellStyle name="20% - 강조색3 44 5 5 2" xfId="8302" xr:uid="{00000000-0005-0000-0000-0000AA190000}"/>
    <cellStyle name="20% - 강조색3 44 5 5 3" xfId="8303" xr:uid="{00000000-0005-0000-0000-0000AB190000}"/>
    <cellStyle name="20% - 강조색3 44 5 5 4" xfId="8304" xr:uid="{00000000-0005-0000-0000-0000AC190000}"/>
    <cellStyle name="20% - 강조색3 44 5 6" xfId="8305" xr:uid="{00000000-0005-0000-0000-0000AD190000}"/>
    <cellStyle name="20% - 강조색3 44 5 6 2" xfId="8306" xr:uid="{00000000-0005-0000-0000-0000AE190000}"/>
    <cellStyle name="20% - 강조색3 44 5 6 3" xfId="8307" xr:uid="{00000000-0005-0000-0000-0000AF190000}"/>
    <cellStyle name="20% - 강조색3 44 5 6 4" xfId="8308" xr:uid="{00000000-0005-0000-0000-0000B0190000}"/>
    <cellStyle name="20% - 강조색3 44 5 7" xfId="8309" xr:uid="{00000000-0005-0000-0000-0000B1190000}"/>
    <cellStyle name="20% - 강조색3 44 5 7 2" xfId="8310" xr:uid="{00000000-0005-0000-0000-0000B2190000}"/>
    <cellStyle name="20% - 강조색3 44 5 7 3" xfId="8311" xr:uid="{00000000-0005-0000-0000-0000B3190000}"/>
    <cellStyle name="20% - 강조색3 44 5 7 4" xfId="8312" xr:uid="{00000000-0005-0000-0000-0000B4190000}"/>
    <cellStyle name="20% - 강조색3 44 5 8" xfId="8313" xr:uid="{00000000-0005-0000-0000-0000B5190000}"/>
    <cellStyle name="20% - 강조색3 44 5 9" xfId="8314" xr:uid="{00000000-0005-0000-0000-0000B6190000}"/>
    <cellStyle name="20% - 강조색3 44 6" xfId="8315" xr:uid="{00000000-0005-0000-0000-0000B7190000}"/>
    <cellStyle name="20% - 강조색3 44 6 10" xfId="8316" xr:uid="{00000000-0005-0000-0000-0000B8190000}"/>
    <cellStyle name="20% - 강조색3 44 6 11" xfId="8317" xr:uid="{00000000-0005-0000-0000-0000B9190000}"/>
    <cellStyle name="20% - 강조색3 44 6 12" xfId="8318" xr:uid="{00000000-0005-0000-0000-0000BA190000}"/>
    <cellStyle name="20% - 강조색3 44 6 13" xfId="8319" xr:uid="{00000000-0005-0000-0000-0000BB190000}"/>
    <cellStyle name="20% - 강조색3 44 6 14" xfId="8320" xr:uid="{00000000-0005-0000-0000-0000BC190000}"/>
    <cellStyle name="20% - 강조색3 44 6 15" xfId="8321" xr:uid="{00000000-0005-0000-0000-0000BD190000}"/>
    <cellStyle name="20% - 강조색3 44 6 16" xfId="8322" xr:uid="{00000000-0005-0000-0000-0000BE190000}"/>
    <cellStyle name="20% - 강조색3 44 6 17" xfId="8323" xr:uid="{00000000-0005-0000-0000-0000BF190000}"/>
    <cellStyle name="20% - 강조색3 44 6 2" xfId="8324" xr:uid="{00000000-0005-0000-0000-0000C0190000}"/>
    <cellStyle name="20% - 강조색3 44 6 2 2" xfId="8325" xr:uid="{00000000-0005-0000-0000-0000C1190000}"/>
    <cellStyle name="20% - 강조색3 44 6 2 3" xfId="8326" xr:uid="{00000000-0005-0000-0000-0000C2190000}"/>
    <cellStyle name="20% - 강조색3 44 6 2 4" xfId="8327" xr:uid="{00000000-0005-0000-0000-0000C3190000}"/>
    <cellStyle name="20% - 강조색3 44 6 3" xfId="8328" xr:uid="{00000000-0005-0000-0000-0000C4190000}"/>
    <cellStyle name="20% - 강조색3 44 6 3 2" xfId="8329" xr:uid="{00000000-0005-0000-0000-0000C5190000}"/>
    <cellStyle name="20% - 강조색3 44 6 3 3" xfId="8330" xr:uid="{00000000-0005-0000-0000-0000C6190000}"/>
    <cellStyle name="20% - 강조색3 44 6 3 4" xfId="8331" xr:uid="{00000000-0005-0000-0000-0000C7190000}"/>
    <cellStyle name="20% - 강조색3 44 6 4" xfId="8332" xr:uid="{00000000-0005-0000-0000-0000C8190000}"/>
    <cellStyle name="20% - 강조색3 44 6 4 2" xfId="8333" xr:uid="{00000000-0005-0000-0000-0000C9190000}"/>
    <cellStyle name="20% - 강조색3 44 6 4 3" xfId="8334" xr:uid="{00000000-0005-0000-0000-0000CA190000}"/>
    <cellStyle name="20% - 강조색3 44 6 4 4" xfId="8335" xr:uid="{00000000-0005-0000-0000-0000CB190000}"/>
    <cellStyle name="20% - 강조색3 44 6 5" xfId="8336" xr:uid="{00000000-0005-0000-0000-0000CC190000}"/>
    <cellStyle name="20% - 강조색3 44 6 6" xfId="8337" xr:uid="{00000000-0005-0000-0000-0000CD190000}"/>
    <cellStyle name="20% - 강조색3 44 6 7" xfId="8338" xr:uid="{00000000-0005-0000-0000-0000CE190000}"/>
    <cellStyle name="20% - 강조색3 44 6 8" xfId="8339" xr:uid="{00000000-0005-0000-0000-0000CF190000}"/>
    <cellStyle name="20% - 강조색3 44 6 9" xfId="8340" xr:uid="{00000000-0005-0000-0000-0000D0190000}"/>
    <cellStyle name="20% - 강조색3 44 7" xfId="8341" xr:uid="{00000000-0005-0000-0000-0000D1190000}"/>
    <cellStyle name="20% - 강조색3 44 7 10" xfId="8342" xr:uid="{00000000-0005-0000-0000-0000D2190000}"/>
    <cellStyle name="20% - 강조색3 44 7 11" xfId="8343" xr:uid="{00000000-0005-0000-0000-0000D3190000}"/>
    <cellStyle name="20% - 강조색3 44 7 12" xfId="8344" xr:uid="{00000000-0005-0000-0000-0000D4190000}"/>
    <cellStyle name="20% - 강조색3 44 7 13" xfId="8345" xr:uid="{00000000-0005-0000-0000-0000D5190000}"/>
    <cellStyle name="20% - 강조색3 44 7 14" xfId="8346" xr:uid="{00000000-0005-0000-0000-0000D6190000}"/>
    <cellStyle name="20% - 강조색3 44 7 2" xfId="8347" xr:uid="{00000000-0005-0000-0000-0000D7190000}"/>
    <cellStyle name="20% - 강조색3 44 7 3" xfId="8348" xr:uid="{00000000-0005-0000-0000-0000D8190000}"/>
    <cellStyle name="20% - 강조색3 44 7 4" xfId="8349" xr:uid="{00000000-0005-0000-0000-0000D9190000}"/>
    <cellStyle name="20% - 강조색3 44 7 5" xfId="8350" xr:uid="{00000000-0005-0000-0000-0000DA190000}"/>
    <cellStyle name="20% - 강조색3 44 7 6" xfId="8351" xr:uid="{00000000-0005-0000-0000-0000DB190000}"/>
    <cellStyle name="20% - 강조색3 44 7 7" xfId="8352" xr:uid="{00000000-0005-0000-0000-0000DC190000}"/>
    <cellStyle name="20% - 강조색3 44 7 8" xfId="8353" xr:uid="{00000000-0005-0000-0000-0000DD190000}"/>
    <cellStyle name="20% - 강조색3 44 7 9" xfId="8354" xr:uid="{00000000-0005-0000-0000-0000DE190000}"/>
    <cellStyle name="20% - 강조색3 44 8" xfId="8355" xr:uid="{00000000-0005-0000-0000-0000DF190000}"/>
    <cellStyle name="20% - 강조색3 44 8 2" xfId="8356" xr:uid="{00000000-0005-0000-0000-0000E0190000}"/>
    <cellStyle name="20% - 강조색3 44 8 3" xfId="8357" xr:uid="{00000000-0005-0000-0000-0000E1190000}"/>
    <cellStyle name="20% - 강조색3 44 8 4" xfId="8358" xr:uid="{00000000-0005-0000-0000-0000E2190000}"/>
    <cellStyle name="20% - 강조색3 44 9" xfId="8359" xr:uid="{00000000-0005-0000-0000-0000E3190000}"/>
    <cellStyle name="20% - 강조색3 44 9 2" xfId="8360" xr:uid="{00000000-0005-0000-0000-0000E4190000}"/>
    <cellStyle name="20% - 강조색3 44 9 3" xfId="8361" xr:uid="{00000000-0005-0000-0000-0000E5190000}"/>
    <cellStyle name="20% - 강조색3 45" xfId="8362" xr:uid="{00000000-0005-0000-0000-0000E6190000}"/>
    <cellStyle name="20% - 강조색3 45 10" xfId="8363" xr:uid="{00000000-0005-0000-0000-0000E7190000}"/>
    <cellStyle name="20% - 강조색3 45 11" xfId="8364" xr:uid="{00000000-0005-0000-0000-0000E8190000}"/>
    <cellStyle name="20% - 강조색3 45 2" xfId="8365" xr:uid="{00000000-0005-0000-0000-0000E9190000}"/>
    <cellStyle name="20% - 강조색3 45 2 10" xfId="8366" xr:uid="{00000000-0005-0000-0000-0000EA190000}"/>
    <cellStyle name="20% - 강조색3 45 2 10 2" xfId="8367" xr:uid="{00000000-0005-0000-0000-0000EB190000}"/>
    <cellStyle name="20% - 강조색3 45 2 10 3" xfId="8368" xr:uid="{00000000-0005-0000-0000-0000EC190000}"/>
    <cellStyle name="20% - 강조색3 45 2 10 4" xfId="8369" xr:uid="{00000000-0005-0000-0000-0000ED190000}"/>
    <cellStyle name="20% - 강조색3 45 2 11" xfId="8370" xr:uid="{00000000-0005-0000-0000-0000EE190000}"/>
    <cellStyle name="20% - 강조색3 45 2 11 2" xfId="8371" xr:uid="{00000000-0005-0000-0000-0000EF190000}"/>
    <cellStyle name="20% - 강조색3 45 2 11 3" xfId="8372" xr:uid="{00000000-0005-0000-0000-0000F0190000}"/>
    <cellStyle name="20% - 강조색3 45 2 11 4" xfId="8373" xr:uid="{00000000-0005-0000-0000-0000F1190000}"/>
    <cellStyle name="20% - 강조색3 45 2 12" xfId="8374" xr:uid="{00000000-0005-0000-0000-0000F2190000}"/>
    <cellStyle name="20% - 강조색3 45 2 12 2" xfId="8375" xr:uid="{00000000-0005-0000-0000-0000F3190000}"/>
    <cellStyle name="20% - 강조색3 45 2 12 3" xfId="8376" xr:uid="{00000000-0005-0000-0000-0000F4190000}"/>
    <cellStyle name="20% - 강조색3 45 2 12 4" xfId="8377" xr:uid="{00000000-0005-0000-0000-0000F5190000}"/>
    <cellStyle name="20% - 강조색3 45 2 13" xfId="8378" xr:uid="{00000000-0005-0000-0000-0000F6190000}"/>
    <cellStyle name="20% - 강조색3 45 2 13 2" xfId="8379" xr:uid="{00000000-0005-0000-0000-0000F7190000}"/>
    <cellStyle name="20% - 강조색3 45 2 13 3" xfId="8380" xr:uid="{00000000-0005-0000-0000-0000F8190000}"/>
    <cellStyle name="20% - 강조색3 45 2 13 4" xfId="8381" xr:uid="{00000000-0005-0000-0000-0000F9190000}"/>
    <cellStyle name="20% - 강조색3 45 2 14" xfId="8382" xr:uid="{00000000-0005-0000-0000-0000FA190000}"/>
    <cellStyle name="20% - 강조색3 45 2 14 2" xfId="8383" xr:uid="{00000000-0005-0000-0000-0000FB190000}"/>
    <cellStyle name="20% - 강조색3 45 2 14 3" xfId="8384" xr:uid="{00000000-0005-0000-0000-0000FC190000}"/>
    <cellStyle name="20% - 강조색3 45 2 14 4" xfId="8385" xr:uid="{00000000-0005-0000-0000-0000FD190000}"/>
    <cellStyle name="20% - 강조색3 45 2 15" xfId="8386" xr:uid="{00000000-0005-0000-0000-0000FE190000}"/>
    <cellStyle name="20% - 강조색3 45 2 16" xfId="8387" xr:uid="{00000000-0005-0000-0000-0000FF190000}"/>
    <cellStyle name="20% - 강조색3 45 2 17" xfId="8388" xr:uid="{00000000-0005-0000-0000-0000001A0000}"/>
    <cellStyle name="20% - 강조색3 45 2 18" xfId="8389" xr:uid="{00000000-0005-0000-0000-0000011A0000}"/>
    <cellStyle name="20% - 강조색3 45 2 19" xfId="8390" xr:uid="{00000000-0005-0000-0000-0000021A0000}"/>
    <cellStyle name="20% - 강조색3 45 2 2" xfId="8391" xr:uid="{00000000-0005-0000-0000-0000031A0000}"/>
    <cellStyle name="20% - 강조색3 45 2 2 10" xfId="8392" xr:uid="{00000000-0005-0000-0000-0000041A0000}"/>
    <cellStyle name="20% - 강조색3 45 2 2 10 2" xfId="8393" xr:uid="{00000000-0005-0000-0000-0000051A0000}"/>
    <cellStyle name="20% - 강조색3 45 2 2 10 3" xfId="8394" xr:uid="{00000000-0005-0000-0000-0000061A0000}"/>
    <cellStyle name="20% - 강조색3 45 2 2 10 4" xfId="8395" xr:uid="{00000000-0005-0000-0000-0000071A0000}"/>
    <cellStyle name="20% - 강조색3 45 2 2 11" xfId="8396" xr:uid="{00000000-0005-0000-0000-0000081A0000}"/>
    <cellStyle name="20% - 강조색3 45 2 2 11 2" xfId="8397" xr:uid="{00000000-0005-0000-0000-0000091A0000}"/>
    <cellStyle name="20% - 강조색3 45 2 2 11 3" xfId="8398" xr:uid="{00000000-0005-0000-0000-00000A1A0000}"/>
    <cellStyle name="20% - 강조색3 45 2 2 11 4" xfId="8399" xr:uid="{00000000-0005-0000-0000-00000B1A0000}"/>
    <cellStyle name="20% - 강조색3 45 2 2 12" xfId="8400" xr:uid="{00000000-0005-0000-0000-00000C1A0000}"/>
    <cellStyle name="20% - 강조색3 45 2 2 12 2" xfId="8401" xr:uid="{00000000-0005-0000-0000-00000D1A0000}"/>
    <cellStyle name="20% - 강조색3 45 2 2 12 3" xfId="8402" xr:uid="{00000000-0005-0000-0000-00000E1A0000}"/>
    <cellStyle name="20% - 강조색3 45 2 2 12 4" xfId="8403" xr:uid="{00000000-0005-0000-0000-00000F1A0000}"/>
    <cellStyle name="20% - 강조색3 45 2 2 13" xfId="8404" xr:uid="{00000000-0005-0000-0000-0000101A0000}"/>
    <cellStyle name="20% - 강조색3 45 2 2 13 2" xfId="8405" xr:uid="{00000000-0005-0000-0000-0000111A0000}"/>
    <cellStyle name="20% - 강조색3 45 2 2 13 3" xfId="8406" xr:uid="{00000000-0005-0000-0000-0000121A0000}"/>
    <cellStyle name="20% - 강조색3 45 2 2 13 4" xfId="8407" xr:uid="{00000000-0005-0000-0000-0000131A0000}"/>
    <cellStyle name="20% - 강조색3 45 2 2 14" xfId="8408" xr:uid="{00000000-0005-0000-0000-0000141A0000}"/>
    <cellStyle name="20% - 강조색3 45 2 2 15" xfId="8409" xr:uid="{00000000-0005-0000-0000-0000151A0000}"/>
    <cellStyle name="20% - 강조색3 45 2 2 16" xfId="8410" xr:uid="{00000000-0005-0000-0000-0000161A0000}"/>
    <cellStyle name="20% - 강조색3 45 2 2 17" xfId="8411" xr:uid="{00000000-0005-0000-0000-0000171A0000}"/>
    <cellStyle name="20% - 강조색3 45 2 2 18" xfId="8412" xr:uid="{00000000-0005-0000-0000-0000181A0000}"/>
    <cellStyle name="20% - 강조색3 45 2 2 19" xfId="8413" xr:uid="{00000000-0005-0000-0000-0000191A0000}"/>
    <cellStyle name="20% - 강조색3 45 2 2 2" xfId="8414" xr:uid="{00000000-0005-0000-0000-00001A1A0000}"/>
    <cellStyle name="20% - 강조색3 45 2 2 2 10" xfId="8415" xr:uid="{00000000-0005-0000-0000-00001B1A0000}"/>
    <cellStyle name="20% - 강조색3 45 2 2 2 10 2" xfId="8416" xr:uid="{00000000-0005-0000-0000-00001C1A0000}"/>
    <cellStyle name="20% - 강조색3 45 2 2 2 10 3" xfId="8417" xr:uid="{00000000-0005-0000-0000-00001D1A0000}"/>
    <cellStyle name="20% - 강조색3 45 2 2 2 10 4" xfId="8418" xr:uid="{00000000-0005-0000-0000-00001E1A0000}"/>
    <cellStyle name="20% - 강조색3 45 2 2 2 11" xfId="8419" xr:uid="{00000000-0005-0000-0000-00001F1A0000}"/>
    <cellStyle name="20% - 강조색3 45 2 2 2 11 2" xfId="8420" xr:uid="{00000000-0005-0000-0000-0000201A0000}"/>
    <cellStyle name="20% - 강조색3 45 2 2 2 11 3" xfId="8421" xr:uid="{00000000-0005-0000-0000-0000211A0000}"/>
    <cellStyle name="20% - 강조색3 45 2 2 2 11 4" xfId="8422" xr:uid="{00000000-0005-0000-0000-0000221A0000}"/>
    <cellStyle name="20% - 강조색3 45 2 2 2 12" xfId="8423" xr:uid="{00000000-0005-0000-0000-0000231A0000}"/>
    <cellStyle name="20% - 강조색3 45 2 2 2 12 2" xfId="8424" xr:uid="{00000000-0005-0000-0000-0000241A0000}"/>
    <cellStyle name="20% - 강조색3 45 2 2 2 12 3" xfId="8425" xr:uid="{00000000-0005-0000-0000-0000251A0000}"/>
    <cellStyle name="20% - 강조색3 45 2 2 2 12 4" xfId="8426" xr:uid="{00000000-0005-0000-0000-0000261A0000}"/>
    <cellStyle name="20% - 강조색3 45 2 2 2 13" xfId="8427" xr:uid="{00000000-0005-0000-0000-0000271A0000}"/>
    <cellStyle name="20% - 강조색3 45 2 2 2 14" xfId="8428" xr:uid="{00000000-0005-0000-0000-0000281A0000}"/>
    <cellStyle name="20% - 강조색3 45 2 2 2 15" xfId="8429" xr:uid="{00000000-0005-0000-0000-0000291A0000}"/>
    <cellStyle name="20% - 강조색3 45 2 2 2 16" xfId="8430" xr:uid="{00000000-0005-0000-0000-00002A1A0000}"/>
    <cellStyle name="20% - 강조색3 45 2 2 2 17" xfId="8431" xr:uid="{00000000-0005-0000-0000-00002B1A0000}"/>
    <cellStyle name="20% - 강조색3 45 2 2 2 18" xfId="8432" xr:uid="{00000000-0005-0000-0000-00002C1A0000}"/>
    <cellStyle name="20% - 강조색3 45 2 2 2 19" xfId="8433" xr:uid="{00000000-0005-0000-0000-00002D1A0000}"/>
    <cellStyle name="20% - 강조색3 45 2 2 2 2" xfId="8434" xr:uid="{00000000-0005-0000-0000-00002E1A0000}"/>
    <cellStyle name="20% - 강조색3 45 2 2 2 2 10" xfId="8435" xr:uid="{00000000-0005-0000-0000-00002F1A0000}"/>
    <cellStyle name="20% - 강조색3 45 2 2 2 2 11" xfId="8436" xr:uid="{00000000-0005-0000-0000-0000301A0000}"/>
    <cellStyle name="20% - 강조색3 45 2 2 2 2 12" xfId="8437" xr:uid="{00000000-0005-0000-0000-0000311A0000}"/>
    <cellStyle name="20% - 강조색3 45 2 2 2 2 2" xfId="8438" xr:uid="{00000000-0005-0000-0000-0000321A0000}"/>
    <cellStyle name="20% - 강조색3 45 2 2 2 2 2 2" xfId="8439" xr:uid="{00000000-0005-0000-0000-0000331A0000}"/>
    <cellStyle name="20% - 강조색3 45 2 2 2 2 2 3" xfId="8440" xr:uid="{00000000-0005-0000-0000-0000341A0000}"/>
    <cellStyle name="20% - 강조색3 45 2 2 2 2 2 4" xfId="8441" xr:uid="{00000000-0005-0000-0000-0000351A0000}"/>
    <cellStyle name="20% - 강조색3 45 2 2 2 2 3" xfId="8442" xr:uid="{00000000-0005-0000-0000-0000361A0000}"/>
    <cellStyle name="20% - 강조색3 45 2 2 2 2 3 2" xfId="8443" xr:uid="{00000000-0005-0000-0000-0000371A0000}"/>
    <cellStyle name="20% - 강조색3 45 2 2 2 2 3 3" xfId="8444" xr:uid="{00000000-0005-0000-0000-0000381A0000}"/>
    <cellStyle name="20% - 강조색3 45 2 2 2 2 3 4" xfId="8445" xr:uid="{00000000-0005-0000-0000-0000391A0000}"/>
    <cellStyle name="20% - 강조색3 45 2 2 2 2 4" xfId="8446" xr:uid="{00000000-0005-0000-0000-00003A1A0000}"/>
    <cellStyle name="20% - 강조색3 45 2 2 2 2 4 2" xfId="8447" xr:uid="{00000000-0005-0000-0000-00003B1A0000}"/>
    <cellStyle name="20% - 강조색3 45 2 2 2 2 4 3" xfId="8448" xr:uid="{00000000-0005-0000-0000-00003C1A0000}"/>
    <cellStyle name="20% - 강조색3 45 2 2 2 2 4 4" xfId="8449" xr:uid="{00000000-0005-0000-0000-00003D1A0000}"/>
    <cellStyle name="20% - 강조색3 45 2 2 2 2 5" xfId="8450" xr:uid="{00000000-0005-0000-0000-00003E1A0000}"/>
    <cellStyle name="20% - 강조색3 45 2 2 2 2 5 2" xfId="8451" xr:uid="{00000000-0005-0000-0000-00003F1A0000}"/>
    <cellStyle name="20% - 강조색3 45 2 2 2 2 5 3" xfId="8452" xr:uid="{00000000-0005-0000-0000-0000401A0000}"/>
    <cellStyle name="20% - 강조색3 45 2 2 2 2 5 4" xfId="8453" xr:uid="{00000000-0005-0000-0000-0000411A0000}"/>
    <cellStyle name="20% - 강조색3 45 2 2 2 2 6" xfId="8454" xr:uid="{00000000-0005-0000-0000-0000421A0000}"/>
    <cellStyle name="20% - 강조색3 45 2 2 2 2 6 2" xfId="8455" xr:uid="{00000000-0005-0000-0000-0000431A0000}"/>
    <cellStyle name="20% - 강조색3 45 2 2 2 2 6 3" xfId="8456" xr:uid="{00000000-0005-0000-0000-0000441A0000}"/>
    <cellStyle name="20% - 강조색3 45 2 2 2 2 6 4" xfId="8457" xr:uid="{00000000-0005-0000-0000-0000451A0000}"/>
    <cellStyle name="20% - 강조색3 45 2 2 2 2 7" xfId="8458" xr:uid="{00000000-0005-0000-0000-0000461A0000}"/>
    <cellStyle name="20% - 강조색3 45 2 2 2 2 7 2" xfId="8459" xr:uid="{00000000-0005-0000-0000-0000471A0000}"/>
    <cellStyle name="20% - 강조색3 45 2 2 2 2 7 3" xfId="8460" xr:uid="{00000000-0005-0000-0000-0000481A0000}"/>
    <cellStyle name="20% - 강조색3 45 2 2 2 2 7 4" xfId="8461" xr:uid="{00000000-0005-0000-0000-0000491A0000}"/>
    <cellStyle name="20% - 강조색3 45 2 2 2 2 8" xfId="8462" xr:uid="{00000000-0005-0000-0000-00004A1A0000}"/>
    <cellStyle name="20% - 강조색3 45 2 2 2 2 8 2" xfId="8463" xr:uid="{00000000-0005-0000-0000-00004B1A0000}"/>
    <cellStyle name="20% - 강조색3 45 2 2 2 2 8 3" xfId="8464" xr:uid="{00000000-0005-0000-0000-00004C1A0000}"/>
    <cellStyle name="20% - 강조색3 45 2 2 2 2 8 4" xfId="8465" xr:uid="{00000000-0005-0000-0000-00004D1A0000}"/>
    <cellStyle name="20% - 강조색3 45 2 2 2 2 9" xfId="8466" xr:uid="{00000000-0005-0000-0000-00004E1A0000}"/>
    <cellStyle name="20% - 강조색3 45 2 2 2 2 9 2" xfId="8467" xr:uid="{00000000-0005-0000-0000-00004F1A0000}"/>
    <cellStyle name="20% - 강조색3 45 2 2 2 2 9 3" xfId="8468" xr:uid="{00000000-0005-0000-0000-0000501A0000}"/>
    <cellStyle name="20% - 강조색3 45 2 2 2 2 9 4" xfId="8469" xr:uid="{00000000-0005-0000-0000-0000511A0000}"/>
    <cellStyle name="20% - 강조색3 45 2 2 2 20" xfId="8470" xr:uid="{00000000-0005-0000-0000-0000521A0000}"/>
    <cellStyle name="20% - 강조색3 45 2 2 2 21" xfId="8471" xr:uid="{00000000-0005-0000-0000-0000531A0000}"/>
    <cellStyle name="20% - 강조색3 45 2 2 2 22" xfId="8472" xr:uid="{00000000-0005-0000-0000-0000541A0000}"/>
    <cellStyle name="20% - 강조색3 45 2 2 2 23" xfId="8473" xr:uid="{00000000-0005-0000-0000-0000551A0000}"/>
    <cellStyle name="20% - 강조색3 45 2 2 2 24" xfId="8474" xr:uid="{00000000-0005-0000-0000-0000561A0000}"/>
    <cellStyle name="20% - 강조색3 45 2 2 2 25" xfId="8475" xr:uid="{00000000-0005-0000-0000-0000571A0000}"/>
    <cellStyle name="20% - 강조색3 45 2 2 2 3" xfId="8476" xr:uid="{00000000-0005-0000-0000-0000581A0000}"/>
    <cellStyle name="20% - 강조색3 45 2 2 2 3 10" xfId="8477" xr:uid="{00000000-0005-0000-0000-0000591A0000}"/>
    <cellStyle name="20% - 강조색3 45 2 2 2 3 11" xfId="8478" xr:uid="{00000000-0005-0000-0000-00005A1A0000}"/>
    <cellStyle name="20% - 강조색3 45 2 2 2 3 12" xfId="8479" xr:uid="{00000000-0005-0000-0000-00005B1A0000}"/>
    <cellStyle name="20% - 강조색3 45 2 2 2 3 2" xfId="8480" xr:uid="{00000000-0005-0000-0000-00005C1A0000}"/>
    <cellStyle name="20% - 강조색3 45 2 2 2 3 2 2" xfId="8481" xr:uid="{00000000-0005-0000-0000-00005D1A0000}"/>
    <cellStyle name="20% - 강조색3 45 2 2 2 3 2 3" xfId="8482" xr:uid="{00000000-0005-0000-0000-00005E1A0000}"/>
    <cellStyle name="20% - 강조색3 45 2 2 2 3 2 4" xfId="8483" xr:uid="{00000000-0005-0000-0000-00005F1A0000}"/>
    <cellStyle name="20% - 강조색3 45 2 2 2 3 3" xfId="8484" xr:uid="{00000000-0005-0000-0000-0000601A0000}"/>
    <cellStyle name="20% - 강조색3 45 2 2 2 3 3 2" xfId="8485" xr:uid="{00000000-0005-0000-0000-0000611A0000}"/>
    <cellStyle name="20% - 강조색3 45 2 2 2 3 3 3" xfId="8486" xr:uid="{00000000-0005-0000-0000-0000621A0000}"/>
    <cellStyle name="20% - 강조색3 45 2 2 2 3 3 4" xfId="8487" xr:uid="{00000000-0005-0000-0000-0000631A0000}"/>
    <cellStyle name="20% - 강조색3 45 2 2 2 3 4" xfId="8488" xr:uid="{00000000-0005-0000-0000-0000641A0000}"/>
    <cellStyle name="20% - 강조색3 45 2 2 2 3 4 2" xfId="8489" xr:uid="{00000000-0005-0000-0000-0000651A0000}"/>
    <cellStyle name="20% - 강조색3 45 2 2 2 3 4 3" xfId="8490" xr:uid="{00000000-0005-0000-0000-0000661A0000}"/>
    <cellStyle name="20% - 강조색3 45 2 2 2 3 4 4" xfId="8491" xr:uid="{00000000-0005-0000-0000-0000671A0000}"/>
    <cellStyle name="20% - 강조색3 45 2 2 2 3 5" xfId="8492" xr:uid="{00000000-0005-0000-0000-0000681A0000}"/>
    <cellStyle name="20% - 강조색3 45 2 2 2 3 5 2" xfId="8493" xr:uid="{00000000-0005-0000-0000-0000691A0000}"/>
    <cellStyle name="20% - 강조색3 45 2 2 2 3 5 3" xfId="8494" xr:uid="{00000000-0005-0000-0000-00006A1A0000}"/>
    <cellStyle name="20% - 강조색3 45 2 2 2 3 5 4" xfId="8495" xr:uid="{00000000-0005-0000-0000-00006B1A0000}"/>
    <cellStyle name="20% - 강조색3 45 2 2 2 3 6" xfId="8496" xr:uid="{00000000-0005-0000-0000-00006C1A0000}"/>
    <cellStyle name="20% - 강조색3 45 2 2 2 3 6 2" xfId="8497" xr:uid="{00000000-0005-0000-0000-00006D1A0000}"/>
    <cellStyle name="20% - 강조색3 45 2 2 2 3 6 3" xfId="8498" xr:uid="{00000000-0005-0000-0000-00006E1A0000}"/>
    <cellStyle name="20% - 강조색3 45 2 2 2 3 6 4" xfId="8499" xr:uid="{00000000-0005-0000-0000-00006F1A0000}"/>
    <cellStyle name="20% - 강조색3 45 2 2 2 3 7" xfId="8500" xr:uid="{00000000-0005-0000-0000-0000701A0000}"/>
    <cellStyle name="20% - 강조색3 45 2 2 2 3 7 2" xfId="8501" xr:uid="{00000000-0005-0000-0000-0000711A0000}"/>
    <cellStyle name="20% - 강조색3 45 2 2 2 3 7 3" xfId="8502" xr:uid="{00000000-0005-0000-0000-0000721A0000}"/>
    <cellStyle name="20% - 강조색3 45 2 2 2 3 7 4" xfId="8503" xr:uid="{00000000-0005-0000-0000-0000731A0000}"/>
    <cellStyle name="20% - 강조색3 45 2 2 2 3 8" xfId="8504" xr:uid="{00000000-0005-0000-0000-0000741A0000}"/>
    <cellStyle name="20% - 강조색3 45 2 2 2 3 8 2" xfId="8505" xr:uid="{00000000-0005-0000-0000-0000751A0000}"/>
    <cellStyle name="20% - 강조색3 45 2 2 2 3 8 3" xfId="8506" xr:uid="{00000000-0005-0000-0000-0000761A0000}"/>
    <cellStyle name="20% - 강조색3 45 2 2 2 3 8 4" xfId="8507" xr:uid="{00000000-0005-0000-0000-0000771A0000}"/>
    <cellStyle name="20% - 강조색3 45 2 2 2 3 9" xfId="8508" xr:uid="{00000000-0005-0000-0000-0000781A0000}"/>
    <cellStyle name="20% - 강조색3 45 2 2 2 3 9 2" xfId="8509" xr:uid="{00000000-0005-0000-0000-0000791A0000}"/>
    <cellStyle name="20% - 강조색3 45 2 2 2 3 9 3" xfId="8510" xr:uid="{00000000-0005-0000-0000-00007A1A0000}"/>
    <cellStyle name="20% - 강조색3 45 2 2 2 3 9 4" xfId="8511" xr:uid="{00000000-0005-0000-0000-00007B1A0000}"/>
    <cellStyle name="20% - 강조색3 45 2 2 2 4" xfId="8512" xr:uid="{00000000-0005-0000-0000-00007C1A0000}"/>
    <cellStyle name="20% - 강조색3 45 2 2 2 4 10" xfId="8513" xr:uid="{00000000-0005-0000-0000-00007D1A0000}"/>
    <cellStyle name="20% - 강조색3 45 2 2 2 4 11" xfId="8514" xr:uid="{00000000-0005-0000-0000-00007E1A0000}"/>
    <cellStyle name="20% - 강조색3 45 2 2 2 4 12" xfId="8515" xr:uid="{00000000-0005-0000-0000-00007F1A0000}"/>
    <cellStyle name="20% - 강조색3 45 2 2 2 4 2" xfId="8516" xr:uid="{00000000-0005-0000-0000-0000801A0000}"/>
    <cellStyle name="20% - 강조색3 45 2 2 2 4 2 2" xfId="8517" xr:uid="{00000000-0005-0000-0000-0000811A0000}"/>
    <cellStyle name="20% - 강조색3 45 2 2 2 4 2 3" xfId="8518" xr:uid="{00000000-0005-0000-0000-0000821A0000}"/>
    <cellStyle name="20% - 강조색3 45 2 2 2 4 2 4" xfId="8519" xr:uid="{00000000-0005-0000-0000-0000831A0000}"/>
    <cellStyle name="20% - 강조색3 45 2 2 2 4 3" xfId="8520" xr:uid="{00000000-0005-0000-0000-0000841A0000}"/>
    <cellStyle name="20% - 강조색3 45 2 2 2 4 3 2" xfId="8521" xr:uid="{00000000-0005-0000-0000-0000851A0000}"/>
    <cellStyle name="20% - 강조색3 45 2 2 2 4 3 3" xfId="8522" xr:uid="{00000000-0005-0000-0000-0000861A0000}"/>
    <cellStyle name="20% - 강조색3 45 2 2 2 4 3 4" xfId="8523" xr:uid="{00000000-0005-0000-0000-0000871A0000}"/>
    <cellStyle name="20% - 강조색3 45 2 2 2 4 4" xfId="8524" xr:uid="{00000000-0005-0000-0000-0000881A0000}"/>
    <cellStyle name="20% - 강조색3 45 2 2 2 4 4 2" xfId="8525" xr:uid="{00000000-0005-0000-0000-0000891A0000}"/>
    <cellStyle name="20% - 강조색3 45 2 2 2 4 4 3" xfId="8526" xr:uid="{00000000-0005-0000-0000-00008A1A0000}"/>
    <cellStyle name="20% - 강조색3 45 2 2 2 4 4 4" xfId="8527" xr:uid="{00000000-0005-0000-0000-00008B1A0000}"/>
    <cellStyle name="20% - 강조색3 45 2 2 2 4 5" xfId="8528" xr:uid="{00000000-0005-0000-0000-00008C1A0000}"/>
    <cellStyle name="20% - 강조색3 45 2 2 2 4 5 2" xfId="8529" xr:uid="{00000000-0005-0000-0000-00008D1A0000}"/>
    <cellStyle name="20% - 강조색3 45 2 2 2 4 5 3" xfId="8530" xr:uid="{00000000-0005-0000-0000-00008E1A0000}"/>
    <cellStyle name="20% - 강조색3 45 2 2 2 4 5 4" xfId="8531" xr:uid="{00000000-0005-0000-0000-00008F1A0000}"/>
    <cellStyle name="20% - 강조색3 45 2 2 2 4 6" xfId="8532" xr:uid="{00000000-0005-0000-0000-0000901A0000}"/>
    <cellStyle name="20% - 강조색3 45 2 2 2 4 6 2" xfId="8533" xr:uid="{00000000-0005-0000-0000-0000911A0000}"/>
    <cellStyle name="20% - 강조색3 45 2 2 2 4 6 3" xfId="8534" xr:uid="{00000000-0005-0000-0000-0000921A0000}"/>
    <cellStyle name="20% - 강조색3 45 2 2 2 4 6 4" xfId="8535" xr:uid="{00000000-0005-0000-0000-0000931A0000}"/>
    <cellStyle name="20% - 강조색3 45 2 2 2 4 7" xfId="8536" xr:uid="{00000000-0005-0000-0000-0000941A0000}"/>
    <cellStyle name="20% - 강조색3 45 2 2 2 4 7 2" xfId="8537" xr:uid="{00000000-0005-0000-0000-0000951A0000}"/>
    <cellStyle name="20% - 강조색3 45 2 2 2 4 7 3" xfId="8538" xr:uid="{00000000-0005-0000-0000-0000961A0000}"/>
    <cellStyle name="20% - 강조색3 45 2 2 2 4 7 4" xfId="8539" xr:uid="{00000000-0005-0000-0000-0000971A0000}"/>
    <cellStyle name="20% - 강조색3 45 2 2 2 4 8" xfId="8540" xr:uid="{00000000-0005-0000-0000-0000981A0000}"/>
    <cellStyle name="20% - 강조색3 45 2 2 2 4 8 2" xfId="8541" xr:uid="{00000000-0005-0000-0000-0000991A0000}"/>
    <cellStyle name="20% - 강조색3 45 2 2 2 4 8 3" xfId="8542" xr:uid="{00000000-0005-0000-0000-00009A1A0000}"/>
    <cellStyle name="20% - 강조색3 45 2 2 2 4 8 4" xfId="8543" xr:uid="{00000000-0005-0000-0000-00009B1A0000}"/>
    <cellStyle name="20% - 강조색3 45 2 2 2 4 9" xfId="8544" xr:uid="{00000000-0005-0000-0000-00009C1A0000}"/>
    <cellStyle name="20% - 강조색3 45 2 2 2 4 9 2" xfId="8545" xr:uid="{00000000-0005-0000-0000-00009D1A0000}"/>
    <cellStyle name="20% - 강조색3 45 2 2 2 4 9 3" xfId="8546" xr:uid="{00000000-0005-0000-0000-00009E1A0000}"/>
    <cellStyle name="20% - 강조색3 45 2 2 2 4 9 4" xfId="8547" xr:uid="{00000000-0005-0000-0000-00009F1A0000}"/>
    <cellStyle name="20% - 강조색3 45 2 2 2 5" xfId="8548" xr:uid="{00000000-0005-0000-0000-0000A01A0000}"/>
    <cellStyle name="20% - 강조색3 45 2 2 2 5 2" xfId="8549" xr:uid="{00000000-0005-0000-0000-0000A11A0000}"/>
    <cellStyle name="20% - 강조색3 45 2 2 2 5 3" xfId="8550" xr:uid="{00000000-0005-0000-0000-0000A21A0000}"/>
    <cellStyle name="20% - 강조색3 45 2 2 2 5 4" xfId="8551" xr:uid="{00000000-0005-0000-0000-0000A31A0000}"/>
    <cellStyle name="20% - 강조색3 45 2 2 2 6" xfId="8552" xr:uid="{00000000-0005-0000-0000-0000A41A0000}"/>
    <cellStyle name="20% - 강조색3 45 2 2 2 6 2" xfId="8553" xr:uid="{00000000-0005-0000-0000-0000A51A0000}"/>
    <cellStyle name="20% - 강조색3 45 2 2 2 6 3" xfId="8554" xr:uid="{00000000-0005-0000-0000-0000A61A0000}"/>
    <cellStyle name="20% - 강조색3 45 2 2 2 6 4" xfId="8555" xr:uid="{00000000-0005-0000-0000-0000A71A0000}"/>
    <cellStyle name="20% - 강조색3 45 2 2 2 7" xfId="8556" xr:uid="{00000000-0005-0000-0000-0000A81A0000}"/>
    <cellStyle name="20% - 강조색3 45 2 2 2 7 2" xfId="8557" xr:uid="{00000000-0005-0000-0000-0000A91A0000}"/>
    <cellStyle name="20% - 강조색3 45 2 2 2 7 3" xfId="8558" xr:uid="{00000000-0005-0000-0000-0000AA1A0000}"/>
    <cellStyle name="20% - 강조색3 45 2 2 2 7 4" xfId="8559" xr:uid="{00000000-0005-0000-0000-0000AB1A0000}"/>
    <cellStyle name="20% - 강조색3 45 2 2 2 8" xfId="8560" xr:uid="{00000000-0005-0000-0000-0000AC1A0000}"/>
    <cellStyle name="20% - 강조색3 45 2 2 2 8 2" xfId="8561" xr:uid="{00000000-0005-0000-0000-0000AD1A0000}"/>
    <cellStyle name="20% - 강조색3 45 2 2 2 8 3" xfId="8562" xr:uid="{00000000-0005-0000-0000-0000AE1A0000}"/>
    <cellStyle name="20% - 강조색3 45 2 2 2 8 4" xfId="8563" xr:uid="{00000000-0005-0000-0000-0000AF1A0000}"/>
    <cellStyle name="20% - 강조색3 45 2 2 2 9" xfId="8564" xr:uid="{00000000-0005-0000-0000-0000B01A0000}"/>
    <cellStyle name="20% - 강조색3 45 2 2 2 9 2" xfId="8565" xr:uid="{00000000-0005-0000-0000-0000B11A0000}"/>
    <cellStyle name="20% - 강조색3 45 2 2 2 9 3" xfId="8566" xr:uid="{00000000-0005-0000-0000-0000B21A0000}"/>
    <cellStyle name="20% - 강조색3 45 2 2 2 9 4" xfId="8567" xr:uid="{00000000-0005-0000-0000-0000B31A0000}"/>
    <cellStyle name="20% - 강조색3 45 2 2 20" xfId="8568" xr:uid="{00000000-0005-0000-0000-0000B41A0000}"/>
    <cellStyle name="20% - 강조색3 45 2 2 21" xfId="8569" xr:uid="{00000000-0005-0000-0000-0000B51A0000}"/>
    <cellStyle name="20% - 강조색3 45 2 2 22" xfId="8570" xr:uid="{00000000-0005-0000-0000-0000B61A0000}"/>
    <cellStyle name="20% - 강조색3 45 2 2 23" xfId="8571" xr:uid="{00000000-0005-0000-0000-0000B71A0000}"/>
    <cellStyle name="20% - 강조색3 45 2 2 24" xfId="8572" xr:uid="{00000000-0005-0000-0000-0000B81A0000}"/>
    <cellStyle name="20% - 강조색3 45 2 2 25" xfId="8573" xr:uid="{00000000-0005-0000-0000-0000B91A0000}"/>
    <cellStyle name="20% - 강조색3 45 2 2 26" xfId="8574" xr:uid="{00000000-0005-0000-0000-0000BA1A0000}"/>
    <cellStyle name="20% - 강조색3 45 2 2 3" xfId="8575" xr:uid="{00000000-0005-0000-0000-0000BB1A0000}"/>
    <cellStyle name="20% - 강조색3 45 2 2 3 10" xfId="8576" xr:uid="{00000000-0005-0000-0000-0000BC1A0000}"/>
    <cellStyle name="20% - 강조색3 45 2 2 3 11" xfId="8577" xr:uid="{00000000-0005-0000-0000-0000BD1A0000}"/>
    <cellStyle name="20% - 강조색3 45 2 2 3 12" xfId="8578" xr:uid="{00000000-0005-0000-0000-0000BE1A0000}"/>
    <cellStyle name="20% - 강조색3 45 2 2 3 2" xfId="8579" xr:uid="{00000000-0005-0000-0000-0000BF1A0000}"/>
    <cellStyle name="20% - 강조색3 45 2 2 3 2 2" xfId="8580" xr:uid="{00000000-0005-0000-0000-0000C01A0000}"/>
    <cellStyle name="20% - 강조색3 45 2 2 3 2 3" xfId="8581" xr:uid="{00000000-0005-0000-0000-0000C11A0000}"/>
    <cellStyle name="20% - 강조색3 45 2 2 3 2 4" xfId="8582" xr:uid="{00000000-0005-0000-0000-0000C21A0000}"/>
    <cellStyle name="20% - 강조색3 45 2 2 3 3" xfId="8583" xr:uid="{00000000-0005-0000-0000-0000C31A0000}"/>
    <cellStyle name="20% - 강조색3 45 2 2 3 3 2" xfId="8584" xr:uid="{00000000-0005-0000-0000-0000C41A0000}"/>
    <cellStyle name="20% - 강조색3 45 2 2 3 3 3" xfId="8585" xr:uid="{00000000-0005-0000-0000-0000C51A0000}"/>
    <cellStyle name="20% - 강조색3 45 2 2 3 3 4" xfId="8586" xr:uid="{00000000-0005-0000-0000-0000C61A0000}"/>
    <cellStyle name="20% - 강조색3 45 2 2 3 4" xfId="8587" xr:uid="{00000000-0005-0000-0000-0000C71A0000}"/>
    <cellStyle name="20% - 강조색3 45 2 2 3 4 2" xfId="8588" xr:uid="{00000000-0005-0000-0000-0000C81A0000}"/>
    <cellStyle name="20% - 강조색3 45 2 2 3 4 3" xfId="8589" xr:uid="{00000000-0005-0000-0000-0000C91A0000}"/>
    <cellStyle name="20% - 강조색3 45 2 2 3 4 4" xfId="8590" xr:uid="{00000000-0005-0000-0000-0000CA1A0000}"/>
    <cellStyle name="20% - 강조색3 45 2 2 3 5" xfId="8591" xr:uid="{00000000-0005-0000-0000-0000CB1A0000}"/>
    <cellStyle name="20% - 강조색3 45 2 2 3 5 2" xfId="8592" xr:uid="{00000000-0005-0000-0000-0000CC1A0000}"/>
    <cellStyle name="20% - 강조색3 45 2 2 3 5 3" xfId="8593" xr:uid="{00000000-0005-0000-0000-0000CD1A0000}"/>
    <cellStyle name="20% - 강조색3 45 2 2 3 5 4" xfId="8594" xr:uid="{00000000-0005-0000-0000-0000CE1A0000}"/>
    <cellStyle name="20% - 강조색3 45 2 2 3 6" xfId="8595" xr:uid="{00000000-0005-0000-0000-0000CF1A0000}"/>
    <cellStyle name="20% - 강조색3 45 2 2 3 6 2" xfId="8596" xr:uid="{00000000-0005-0000-0000-0000D01A0000}"/>
    <cellStyle name="20% - 강조색3 45 2 2 3 6 3" xfId="8597" xr:uid="{00000000-0005-0000-0000-0000D11A0000}"/>
    <cellStyle name="20% - 강조색3 45 2 2 3 6 4" xfId="8598" xr:uid="{00000000-0005-0000-0000-0000D21A0000}"/>
    <cellStyle name="20% - 강조색3 45 2 2 3 7" xfId="8599" xr:uid="{00000000-0005-0000-0000-0000D31A0000}"/>
    <cellStyle name="20% - 강조색3 45 2 2 3 7 2" xfId="8600" xr:uid="{00000000-0005-0000-0000-0000D41A0000}"/>
    <cellStyle name="20% - 강조색3 45 2 2 3 7 3" xfId="8601" xr:uid="{00000000-0005-0000-0000-0000D51A0000}"/>
    <cellStyle name="20% - 강조색3 45 2 2 3 7 4" xfId="8602" xr:uid="{00000000-0005-0000-0000-0000D61A0000}"/>
    <cellStyle name="20% - 강조색3 45 2 2 3 8" xfId="8603" xr:uid="{00000000-0005-0000-0000-0000D71A0000}"/>
    <cellStyle name="20% - 강조색3 45 2 2 3 8 2" xfId="8604" xr:uid="{00000000-0005-0000-0000-0000D81A0000}"/>
    <cellStyle name="20% - 강조색3 45 2 2 3 8 3" xfId="8605" xr:uid="{00000000-0005-0000-0000-0000D91A0000}"/>
    <cellStyle name="20% - 강조색3 45 2 2 3 8 4" xfId="8606" xr:uid="{00000000-0005-0000-0000-0000DA1A0000}"/>
    <cellStyle name="20% - 강조색3 45 2 2 3 9" xfId="8607" xr:uid="{00000000-0005-0000-0000-0000DB1A0000}"/>
    <cellStyle name="20% - 강조색3 45 2 2 3 9 2" xfId="8608" xr:uid="{00000000-0005-0000-0000-0000DC1A0000}"/>
    <cellStyle name="20% - 강조색3 45 2 2 3 9 3" xfId="8609" xr:uid="{00000000-0005-0000-0000-0000DD1A0000}"/>
    <cellStyle name="20% - 강조색3 45 2 2 3 9 4" xfId="8610" xr:uid="{00000000-0005-0000-0000-0000DE1A0000}"/>
    <cellStyle name="20% - 강조색3 45 2 2 4" xfId="8611" xr:uid="{00000000-0005-0000-0000-0000DF1A0000}"/>
    <cellStyle name="20% - 강조색3 45 2 2 4 10" xfId="8612" xr:uid="{00000000-0005-0000-0000-0000E01A0000}"/>
    <cellStyle name="20% - 강조색3 45 2 2 4 11" xfId="8613" xr:uid="{00000000-0005-0000-0000-0000E11A0000}"/>
    <cellStyle name="20% - 강조색3 45 2 2 4 12" xfId="8614" xr:uid="{00000000-0005-0000-0000-0000E21A0000}"/>
    <cellStyle name="20% - 강조색3 45 2 2 4 2" xfId="8615" xr:uid="{00000000-0005-0000-0000-0000E31A0000}"/>
    <cellStyle name="20% - 강조색3 45 2 2 4 2 2" xfId="8616" xr:uid="{00000000-0005-0000-0000-0000E41A0000}"/>
    <cellStyle name="20% - 강조색3 45 2 2 4 2 3" xfId="8617" xr:uid="{00000000-0005-0000-0000-0000E51A0000}"/>
    <cellStyle name="20% - 강조색3 45 2 2 4 2 4" xfId="8618" xr:uid="{00000000-0005-0000-0000-0000E61A0000}"/>
    <cellStyle name="20% - 강조색3 45 2 2 4 3" xfId="8619" xr:uid="{00000000-0005-0000-0000-0000E71A0000}"/>
    <cellStyle name="20% - 강조색3 45 2 2 4 3 2" xfId="8620" xr:uid="{00000000-0005-0000-0000-0000E81A0000}"/>
    <cellStyle name="20% - 강조색3 45 2 2 4 3 3" xfId="8621" xr:uid="{00000000-0005-0000-0000-0000E91A0000}"/>
    <cellStyle name="20% - 강조색3 45 2 2 4 3 4" xfId="8622" xr:uid="{00000000-0005-0000-0000-0000EA1A0000}"/>
    <cellStyle name="20% - 강조색3 45 2 2 4 4" xfId="8623" xr:uid="{00000000-0005-0000-0000-0000EB1A0000}"/>
    <cellStyle name="20% - 강조색3 45 2 2 4 4 2" xfId="8624" xr:uid="{00000000-0005-0000-0000-0000EC1A0000}"/>
    <cellStyle name="20% - 강조색3 45 2 2 4 4 3" xfId="8625" xr:uid="{00000000-0005-0000-0000-0000ED1A0000}"/>
    <cellStyle name="20% - 강조색3 45 2 2 4 4 4" xfId="8626" xr:uid="{00000000-0005-0000-0000-0000EE1A0000}"/>
    <cellStyle name="20% - 강조색3 45 2 2 4 5" xfId="8627" xr:uid="{00000000-0005-0000-0000-0000EF1A0000}"/>
    <cellStyle name="20% - 강조색3 45 2 2 4 5 2" xfId="8628" xr:uid="{00000000-0005-0000-0000-0000F01A0000}"/>
    <cellStyle name="20% - 강조색3 45 2 2 4 5 3" xfId="8629" xr:uid="{00000000-0005-0000-0000-0000F11A0000}"/>
    <cellStyle name="20% - 강조색3 45 2 2 4 5 4" xfId="8630" xr:uid="{00000000-0005-0000-0000-0000F21A0000}"/>
    <cellStyle name="20% - 강조색3 45 2 2 4 6" xfId="8631" xr:uid="{00000000-0005-0000-0000-0000F31A0000}"/>
    <cellStyle name="20% - 강조색3 45 2 2 4 6 2" xfId="8632" xr:uid="{00000000-0005-0000-0000-0000F41A0000}"/>
    <cellStyle name="20% - 강조색3 45 2 2 4 6 3" xfId="8633" xr:uid="{00000000-0005-0000-0000-0000F51A0000}"/>
    <cellStyle name="20% - 강조색3 45 2 2 4 6 4" xfId="8634" xr:uid="{00000000-0005-0000-0000-0000F61A0000}"/>
    <cellStyle name="20% - 강조색3 45 2 2 4 7" xfId="8635" xr:uid="{00000000-0005-0000-0000-0000F71A0000}"/>
    <cellStyle name="20% - 강조색3 45 2 2 4 7 2" xfId="8636" xr:uid="{00000000-0005-0000-0000-0000F81A0000}"/>
    <cellStyle name="20% - 강조색3 45 2 2 4 7 3" xfId="8637" xr:uid="{00000000-0005-0000-0000-0000F91A0000}"/>
    <cellStyle name="20% - 강조색3 45 2 2 4 7 4" xfId="8638" xr:uid="{00000000-0005-0000-0000-0000FA1A0000}"/>
    <cellStyle name="20% - 강조색3 45 2 2 4 8" xfId="8639" xr:uid="{00000000-0005-0000-0000-0000FB1A0000}"/>
    <cellStyle name="20% - 강조색3 45 2 2 4 8 2" xfId="8640" xr:uid="{00000000-0005-0000-0000-0000FC1A0000}"/>
    <cellStyle name="20% - 강조색3 45 2 2 4 8 3" xfId="8641" xr:uid="{00000000-0005-0000-0000-0000FD1A0000}"/>
    <cellStyle name="20% - 강조색3 45 2 2 4 8 4" xfId="8642" xr:uid="{00000000-0005-0000-0000-0000FE1A0000}"/>
    <cellStyle name="20% - 강조색3 45 2 2 4 9" xfId="8643" xr:uid="{00000000-0005-0000-0000-0000FF1A0000}"/>
    <cellStyle name="20% - 강조색3 45 2 2 4 9 2" xfId="8644" xr:uid="{00000000-0005-0000-0000-0000001B0000}"/>
    <cellStyle name="20% - 강조색3 45 2 2 4 9 3" xfId="8645" xr:uid="{00000000-0005-0000-0000-0000011B0000}"/>
    <cellStyle name="20% - 강조색3 45 2 2 4 9 4" xfId="8646" xr:uid="{00000000-0005-0000-0000-0000021B0000}"/>
    <cellStyle name="20% - 강조색3 45 2 2 5" xfId="8647" xr:uid="{00000000-0005-0000-0000-0000031B0000}"/>
    <cellStyle name="20% - 강조색3 45 2 2 5 10" xfId="8648" xr:uid="{00000000-0005-0000-0000-0000041B0000}"/>
    <cellStyle name="20% - 강조색3 45 2 2 5 11" xfId="8649" xr:uid="{00000000-0005-0000-0000-0000051B0000}"/>
    <cellStyle name="20% - 강조색3 45 2 2 5 12" xfId="8650" xr:uid="{00000000-0005-0000-0000-0000061B0000}"/>
    <cellStyle name="20% - 강조색3 45 2 2 5 2" xfId="8651" xr:uid="{00000000-0005-0000-0000-0000071B0000}"/>
    <cellStyle name="20% - 강조색3 45 2 2 5 2 2" xfId="8652" xr:uid="{00000000-0005-0000-0000-0000081B0000}"/>
    <cellStyle name="20% - 강조색3 45 2 2 5 2 3" xfId="8653" xr:uid="{00000000-0005-0000-0000-0000091B0000}"/>
    <cellStyle name="20% - 강조색3 45 2 2 5 2 4" xfId="8654" xr:uid="{00000000-0005-0000-0000-00000A1B0000}"/>
    <cellStyle name="20% - 강조색3 45 2 2 5 3" xfId="8655" xr:uid="{00000000-0005-0000-0000-00000B1B0000}"/>
    <cellStyle name="20% - 강조색3 45 2 2 5 3 2" xfId="8656" xr:uid="{00000000-0005-0000-0000-00000C1B0000}"/>
    <cellStyle name="20% - 강조색3 45 2 2 5 3 3" xfId="8657" xr:uid="{00000000-0005-0000-0000-00000D1B0000}"/>
    <cellStyle name="20% - 강조색3 45 2 2 5 3 4" xfId="8658" xr:uid="{00000000-0005-0000-0000-00000E1B0000}"/>
    <cellStyle name="20% - 강조색3 45 2 2 5 4" xfId="8659" xr:uid="{00000000-0005-0000-0000-00000F1B0000}"/>
    <cellStyle name="20% - 강조색3 45 2 2 5 4 2" xfId="8660" xr:uid="{00000000-0005-0000-0000-0000101B0000}"/>
    <cellStyle name="20% - 강조색3 45 2 2 5 4 3" xfId="8661" xr:uid="{00000000-0005-0000-0000-0000111B0000}"/>
    <cellStyle name="20% - 강조색3 45 2 2 5 4 4" xfId="8662" xr:uid="{00000000-0005-0000-0000-0000121B0000}"/>
    <cellStyle name="20% - 강조색3 45 2 2 5 5" xfId="8663" xr:uid="{00000000-0005-0000-0000-0000131B0000}"/>
    <cellStyle name="20% - 강조색3 45 2 2 5 5 2" xfId="8664" xr:uid="{00000000-0005-0000-0000-0000141B0000}"/>
    <cellStyle name="20% - 강조색3 45 2 2 5 5 3" xfId="8665" xr:uid="{00000000-0005-0000-0000-0000151B0000}"/>
    <cellStyle name="20% - 강조색3 45 2 2 5 5 4" xfId="8666" xr:uid="{00000000-0005-0000-0000-0000161B0000}"/>
    <cellStyle name="20% - 강조색3 45 2 2 5 6" xfId="8667" xr:uid="{00000000-0005-0000-0000-0000171B0000}"/>
    <cellStyle name="20% - 강조색3 45 2 2 5 6 2" xfId="8668" xr:uid="{00000000-0005-0000-0000-0000181B0000}"/>
    <cellStyle name="20% - 강조색3 45 2 2 5 6 3" xfId="8669" xr:uid="{00000000-0005-0000-0000-0000191B0000}"/>
    <cellStyle name="20% - 강조색3 45 2 2 5 6 4" xfId="8670" xr:uid="{00000000-0005-0000-0000-00001A1B0000}"/>
    <cellStyle name="20% - 강조색3 45 2 2 5 7" xfId="8671" xr:uid="{00000000-0005-0000-0000-00001B1B0000}"/>
    <cellStyle name="20% - 강조색3 45 2 2 5 7 2" xfId="8672" xr:uid="{00000000-0005-0000-0000-00001C1B0000}"/>
    <cellStyle name="20% - 강조색3 45 2 2 5 7 3" xfId="8673" xr:uid="{00000000-0005-0000-0000-00001D1B0000}"/>
    <cellStyle name="20% - 강조색3 45 2 2 5 7 4" xfId="8674" xr:uid="{00000000-0005-0000-0000-00001E1B0000}"/>
    <cellStyle name="20% - 강조색3 45 2 2 5 8" xfId="8675" xr:uid="{00000000-0005-0000-0000-00001F1B0000}"/>
    <cellStyle name="20% - 강조색3 45 2 2 5 8 2" xfId="8676" xr:uid="{00000000-0005-0000-0000-0000201B0000}"/>
    <cellStyle name="20% - 강조색3 45 2 2 5 8 3" xfId="8677" xr:uid="{00000000-0005-0000-0000-0000211B0000}"/>
    <cellStyle name="20% - 강조색3 45 2 2 5 8 4" xfId="8678" xr:uid="{00000000-0005-0000-0000-0000221B0000}"/>
    <cellStyle name="20% - 강조색3 45 2 2 5 9" xfId="8679" xr:uid="{00000000-0005-0000-0000-0000231B0000}"/>
    <cellStyle name="20% - 강조색3 45 2 2 5 9 2" xfId="8680" xr:uid="{00000000-0005-0000-0000-0000241B0000}"/>
    <cellStyle name="20% - 강조색3 45 2 2 5 9 3" xfId="8681" xr:uid="{00000000-0005-0000-0000-0000251B0000}"/>
    <cellStyle name="20% - 강조색3 45 2 2 5 9 4" xfId="8682" xr:uid="{00000000-0005-0000-0000-0000261B0000}"/>
    <cellStyle name="20% - 강조색3 45 2 2 6" xfId="8683" xr:uid="{00000000-0005-0000-0000-0000271B0000}"/>
    <cellStyle name="20% - 강조색3 45 2 2 6 2" xfId="8684" xr:uid="{00000000-0005-0000-0000-0000281B0000}"/>
    <cellStyle name="20% - 강조색3 45 2 2 6 3" xfId="8685" xr:uid="{00000000-0005-0000-0000-0000291B0000}"/>
    <cellStyle name="20% - 강조색3 45 2 2 6 4" xfId="8686" xr:uid="{00000000-0005-0000-0000-00002A1B0000}"/>
    <cellStyle name="20% - 강조색3 45 2 2 7" xfId="8687" xr:uid="{00000000-0005-0000-0000-00002B1B0000}"/>
    <cellStyle name="20% - 강조색3 45 2 2 7 2" xfId="8688" xr:uid="{00000000-0005-0000-0000-00002C1B0000}"/>
    <cellStyle name="20% - 강조색3 45 2 2 7 3" xfId="8689" xr:uid="{00000000-0005-0000-0000-00002D1B0000}"/>
    <cellStyle name="20% - 강조색3 45 2 2 7 4" xfId="8690" xr:uid="{00000000-0005-0000-0000-00002E1B0000}"/>
    <cellStyle name="20% - 강조색3 45 2 2 8" xfId="8691" xr:uid="{00000000-0005-0000-0000-00002F1B0000}"/>
    <cellStyle name="20% - 강조색3 45 2 2 8 2" xfId="8692" xr:uid="{00000000-0005-0000-0000-0000301B0000}"/>
    <cellStyle name="20% - 강조색3 45 2 2 8 3" xfId="8693" xr:uid="{00000000-0005-0000-0000-0000311B0000}"/>
    <cellStyle name="20% - 강조색3 45 2 2 8 4" xfId="8694" xr:uid="{00000000-0005-0000-0000-0000321B0000}"/>
    <cellStyle name="20% - 강조색3 45 2 2 9" xfId="8695" xr:uid="{00000000-0005-0000-0000-0000331B0000}"/>
    <cellStyle name="20% - 강조색3 45 2 2 9 2" xfId="8696" xr:uid="{00000000-0005-0000-0000-0000341B0000}"/>
    <cellStyle name="20% - 강조색3 45 2 2 9 3" xfId="8697" xr:uid="{00000000-0005-0000-0000-0000351B0000}"/>
    <cellStyle name="20% - 강조색3 45 2 2 9 4" xfId="8698" xr:uid="{00000000-0005-0000-0000-0000361B0000}"/>
    <cellStyle name="20% - 강조색3 45 2 20" xfId="8699" xr:uid="{00000000-0005-0000-0000-0000371B0000}"/>
    <cellStyle name="20% - 강조색3 45 2 21" xfId="8700" xr:uid="{00000000-0005-0000-0000-0000381B0000}"/>
    <cellStyle name="20% - 강조색3 45 2 22" xfId="8701" xr:uid="{00000000-0005-0000-0000-0000391B0000}"/>
    <cellStyle name="20% - 강조색3 45 2 23" xfId="8702" xr:uid="{00000000-0005-0000-0000-00003A1B0000}"/>
    <cellStyle name="20% - 강조색3 45 2 24" xfId="8703" xr:uid="{00000000-0005-0000-0000-00003B1B0000}"/>
    <cellStyle name="20% - 강조색3 45 2 25" xfId="8704" xr:uid="{00000000-0005-0000-0000-00003C1B0000}"/>
    <cellStyle name="20% - 강조색3 45 2 26" xfId="8705" xr:uid="{00000000-0005-0000-0000-00003D1B0000}"/>
    <cellStyle name="20% - 강조색3 45 2 3" xfId="8706" xr:uid="{00000000-0005-0000-0000-00003E1B0000}"/>
    <cellStyle name="20% - 강조색3 45 2 3 10" xfId="8707" xr:uid="{00000000-0005-0000-0000-00003F1B0000}"/>
    <cellStyle name="20% - 강조색3 45 2 3 10 2" xfId="8708" xr:uid="{00000000-0005-0000-0000-0000401B0000}"/>
    <cellStyle name="20% - 강조색3 45 2 3 10 3" xfId="8709" xr:uid="{00000000-0005-0000-0000-0000411B0000}"/>
    <cellStyle name="20% - 강조색3 45 2 3 10 4" xfId="8710" xr:uid="{00000000-0005-0000-0000-0000421B0000}"/>
    <cellStyle name="20% - 강조색3 45 2 3 11" xfId="8711" xr:uid="{00000000-0005-0000-0000-0000431B0000}"/>
    <cellStyle name="20% - 강조색3 45 2 3 11 2" xfId="8712" xr:uid="{00000000-0005-0000-0000-0000441B0000}"/>
    <cellStyle name="20% - 강조색3 45 2 3 11 3" xfId="8713" xr:uid="{00000000-0005-0000-0000-0000451B0000}"/>
    <cellStyle name="20% - 강조색3 45 2 3 11 4" xfId="8714" xr:uid="{00000000-0005-0000-0000-0000461B0000}"/>
    <cellStyle name="20% - 강조색3 45 2 3 12" xfId="8715" xr:uid="{00000000-0005-0000-0000-0000471B0000}"/>
    <cellStyle name="20% - 강조색3 45 2 3 12 2" xfId="8716" xr:uid="{00000000-0005-0000-0000-0000481B0000}"/>
    <cellStyle name="20% - 강조색3 45 2 3 12 3" xfId="8717" xr:uid="{00000000-0005-0000-0000-0000491B0000}"/>
    <cellStyle name="20% - 강조색3 45 2 3 12 4" xfId="8718" xr:uid="{00000000-0005-0000-0000-00004A1B0000}"/>
    <cellStyle name="20% - 강조색3 45 2 3 13" xfId="8719" xr:uid="{00000000-0005-0000-0000-00004B1B0000}"/>
    <cellStyle name="20% - 강조색3 45 2 3 14" xfId="8720" xr:uid="{00000000-0005-0000-0000-00004C1B0000}"/>
    <cellStyle name="20% - 강조색3 45 2 3 15" xfId="8721" xr:uid="{00000000-0005-0000-0000-00004D1B0000}"/>
    <cellStyle name="20% - 강조색3 45 2 3 16" xfId="8722" xr:uid="{00000000-0005-0000-0000-00004E1B0000}"/>
    <cellStyle name="20% - 강조색3 45 2 3 17" xfId="8723" xr:uid="{00000000-0005-0000-0000-00004F1B0000}"/>
    <cellStyle name="20% - 강조색3 45 2 3 18" xfId="8724" xr:uid="{00000000-0005-0000-0000-0000501B0000}"/>
    <cellStyle name="20% - 강조색3 45 2 3 19" xfId="8725" xr:uid="{00000000-0005-0000-0000-0000511B0000}"/>
    <cellStyle name="20% - 강조색3 45 2 3 2" xfId="8726" xr:uid="{00000000-0005-0000-0000-0000521B0000}"/>
    <cellStyle name="20% - 강조색3 45 2 3 2 10" xfId="8727" xr:uid="{00000000-0005-0000-0000-0000531B0000}"/>
    <cellStyle name="20% - 강조색3 45 2 3 2 11" xfId="8728" xr:uid="{00000000-0005-0000-0000-0000541B0000}"/>
    <cellStyle name="20% - 강조색3 45 2 3 2 12" xfId="8729" xr:uid="{00000000-0005-0000-0000-0000551B0000}"/>
    <cellStyle name="20% - 강조색3 45 2 3 2 2" xfId="8730" xr:uid="{00000000-0005-0000-0000-0000561B0000}"/>
    <cellStyle name="20% - 강조색3 45 2 3 2 2 2" xfId="8731" xr:uid="{00000000-0005-0000-0000-0000571B0000}"/>
    <cellStyle name="20% - 강조색3 45 2 3 2 2 3" xfId="8732" xr:uid="{00000000-0005-0000-0000-0000581B0000}"/>
    <cellStyle name="20% - 강조색3 45 2 3 2 2 4" xfId="8733" xr:uid="{00000000-0005-0000-0000-0000591B0000}"/>
    <cellStyle name="20% - 강조색3 45 2 3 2 3" xfId="8734" xr:uid="{00000000-0005-0000-0000-00005A1B0000}"/>
    <cellStyle name="20% - 강조색3 45 2 3 2 3 2" xfId="8735" xr:uid="{00000000-0005-0000-0000-00005B1B0000}"/>
    <cellStyle name="20% - 강조색3 45 2 3 2 3 3" xfId="8736" xr:uid="{00000000-0005-0000-0000-00005C1B0000}"/>
    <cellStyle name="20% - 강조색3 45 2 3 2 3 4" xfId="8737" xr:uid="{00000000-0005-0000-0000-00005D1B0000}"/>
    <cellStyle name="20% - 강조색3 45 2 3 2 4" xfId="8738" xr:uid="{00000000-0005-0000-0000-00005E1B0000}"/>
    <cellStyle name="20% - 강조색3 45 2 3 2 4 2" xfId="8739" xr:uid="{00000000-0005-0000-0000-00005F1B0000}"/>
    <cellStyle name="20% - 강조색3 45 2 3 2 4 3" xfId="8740" xr:uid="{00000000-0005-0000-0000-0000601B0000}"/>
    <cellStyle name="20% - 강조색3 45 2 3 2 4 4" xfId="8741" xr:uid="{00000000-0005-0000-0000-0000611B0000}"/>
    <cellStyle name="20% - 강조색3 45 2 3 2 5" xfId="8742" xr:uid="{00000000-0005-0000-0000-0000621B0000}"/>
    <cellStyle name="20% - 강조색3 45 2 3 2 5 2" xfId="8743" xr:uid="{00000000-0005-0000-0000-0000631B0000}"/>
    <cellStyle name="20% - 강조색3 45 2 3 2 5 3" xfId="8744" xr:uid="{00000000-0005-0000-0000-0000641B0000}"/>
    <cellStyle name="20% - 강조색3 45 2 3 2 5 4" xfId="8745" xr:uid="{00000000-0005-0000-0000-0000651B0000}"/>
    <cellStyle name="20% - 강조색3 45 2 3 2 6" xfId="8746" xr:uid="{00000000-0005-0000-0000-0000661B0000}"/>
    <cellStyle name="20% - 강조색3 45 2 3 2 6 2" xfId="8747" xr:uid="{00000000-0005-0000-0000-0000671B0000}"/>
    <cellStyle name="20% - 강조색3 45 2 3 2 6 3" xfId="8748" xr:uid="{00000000-0005-0000-0000-0000681B0000}"/>
    <cellStyle name="20% - 강조색3 45 2 3 2 6 4" xfId="8749" xr:uid="{00000000-0005-0000-0000-0000691B0000}"/>
    <cellStyle name="20% - 강조색3 45 2 3 2 7" xfId="8750" xr:uid="{00000000-0005-0000-0000-00006A1B0000}"/>
    <cellStyle name="20% - 강조색3 45 2 3 2 7 2" xfId="8751" xr:uid="{00000000-0005-0000-0000-00006B1B0000}"/>
    <cellStyle name="20% - 강조색3 45 2 3 2 7 3" xfId="8752" xr:uid="{00000000-0005-0000-0000-00006C1B0000}"/>
    <cellStyle name="20% - 강조색3 45 2 3 2 7 4" xfId="8753" xr:uid="{00000000-0005-0000-0000-00006D1B0000}"/>
    <cellStyle name="20% - 강조색3 45 2 3 2 8" xfId="8754" xr:uid="{00000000-0005-0000-0000-00006E1B0000}"/>
    <cellStyle name="20% - 강조색3 45 2 3 2 8 2" xfId="8755" xr:uid="{00000000-0005-0000-0000-00006F1B0000}"/>
    <cellStyle name="20% - 강조색3 45 2 3 2 8 3" xfId="8756" xr:uid="{00000000-0005-0000-0000-0000701B0000}"/>
    <cellStyle name="20% - 강조색3 45 2 3 2 8 4" xfId="8757" xr:uid="{00000000-0005-0000-0000-0000711B0000}"/>
    <cellStyle name="20% - 강조색3 45 2 3 2 9" xfId="8758" xr:uid="{00000000-0005-0000-0000-0000721B0000}"/>
    <cellStyle name="20% - 강조색3 45 2 3 2 9 2" xfId="8759" xr:uid="{00000000-0005-0000-0000-0000731B0000}"/>
    <cellStyle name="20% - 강조색3 45 2 3 2 9 3" xfId="8760" xr:uid="{00000000-0005-0000-0000-0000741B0000}"/>
    <cellStyle name="20% - 강조색3 45 2 3 2 9 4" xfId="8761" xr:uid="{00000000-0005-0000-0000-0000751B0000}"/>
    <cellStyle name="20% - 강조색3 45 2 3 20" xfId="8762" xr:uid="{00000000-0005-0000-0000-0000761B0000}"/>
    <cellStyle name="20% - 강조색3 45 2 3 21" xfId="8763" xr:uid="{00000000-0005-0000-0000-0000771B0000}"/>
    <cellStyle name="20% - 강조색3 45 2 3 22" xfId="8764" xr:uid="{00000000-0005-0000-0000-0000781B0000}"/>
    <cellStyle name="20% - 강조색3 45 2 3 23" xfId="8765" xr:uid="{00000000-0005-0000-0000-0000791B0000}"/>
    <cellStyle name="20% - 강조색3 45 2 3 24" xfId="8766" xr:uid="{00000000-0005-0000-0000-00007A1B0000}"/>
    <cellStyle name="20% - 강조색3 45 2 3 25" xfId="8767" xr:uid="{00000000-0005-0000-0000-00007B1B0000}"/>
    <cellStyle name="20% - 강조색3 45 2 3 3" xfId="8768" xr:uid="{00000000-0005-0000-0000-00007C1B0000}"/>
    <cellStyle name="20% - 강조색3 45 2 3 3 10" xfId="8769" xr:uid="{00000000-0005-0000-0000-00007D1B0000}"/>
    <cellStyle name="20% - 강조색3 45 2 3 3 11" xfId="8770" xr:uid="{00000000-0005-0000-0000-00007E1B0000}"/>
    <cellStyle name="20% - 강조색3 45 2 3 3 12" xfId="8771" xr:uid="{00000000-0005-0000-0000-00007F1B0000}"/>
    <cellStyle name="20% - 강조색3 45 2 3 3 2" xfId="8772" xr:uid="{00000000-0005-0000-0000-0000801B0000}"/>
    <cellStyle name="20% - 강조색3 45 2 3 3 2 2" xfId="8773" xr:uid="{00000000-0005-0000-0000-0000811B0000}"/>
    <cellStyle name="20% - 강조색3 45 2 3 3 2 3" xfId="8774" xr:uid="{00000000-0005-0000-0000-0000821B0000}"/>
    <cellStyle name="20% - 강조색3 45 2 3 3 2 4" xfId="8775" xr:uid="{00000000-0005-0000-0000-0000831B0000}"/>
    <cellStyle name="20% - 강조색3 45 2 3 3 3" xfId="8776" xr:uid="{00000000-0005-0000-0000-0000841B0000}"/>
    <cellStyle name="20% - 강조색3 45 2 3 3 3 2" xfId="8777" xr:uid="{00000000-0005-0000-0000-0000851B0000}"/>
    <cellStyle name="20% - 강조색3 45 2 3 3 3 3" xfId="8778" xr:uid="{00000000-0005-0000-0000-0000861B0000}"/>
    <cellStyle name="20% - 강조색3 45 2 3 3 3 4" xfId="8779" xr:uid="{00000000-0005-0000-0000-0000871B0000}"/>
    <cellStyle name="20% - 강조색3 45 2 3 3 4" xfId="8780" xr:uid="{00000000-0005-0000-0000-0000881B0000}"/>
    <cellStyle name="20% - 강조색3 45 2 3 3 4 2" xfId="8781" xr:uid="{00000000-0005-0000-0000-0000891B0000}"/>
    <cellStyle name="20% - 강조색3 45 2 3 3 4 3" xfId="8782" xr:uid="{00000000-0005-0000-0000-00008A1B0000}"/>
    <cellStyle name="20% - 강조색3 45 2 3 3 4 4" xfId="8783" xr:uid="{00000000-0005-0000-0000-00008B1B0000}"/>
    <cellStyle name="20% - 강조색3 45 2 3 3 5" xfId="8784" xr:uid="{00000000-0005-0000-0000-00008C1B0000}"/>
    <cellStyle name="20% - 강조색3 45 2 3 3 5 2" xfId="8785" xr:uid="{00000000-0005-0000-0000-00008D1B0000}"/>
    <cellStyle name="20% - 강조색3 45 2 3 3 5 3" xfId="8786" xr:uid="{00000000-0005-0000-0000-00008E1B0000}"/>
    <cellStyle name="20% - 강조색3 45 2 3 3 5 4" xfId="8787" xr:uid="{00000000-0005-0000-0000-00008F1B0000}"/>
    <cellStyle name="20% - 강조색3 45 2 3 3 6" xfId="8788" xr:uid="{00000000-0005-0000-0000-0000901B0000}"/>
    <cellStyle name="20% - 강조색3 45 2 3 3 6 2" xfId="8789" xr:uid="{00000000-0005-0000-0000-0000911B0000}"/>
    <cellStyle name="20% - 강조색3 45 2 3 3 6 3" xfId="8790" xr:uid="{00000000-0005-0000-0000-0000921B0000}"/>
    <cellStyle name="20% - 강조색3 45 2 3 3 6 4" xfId="8791" xr:uid="{00000000-0005-0000-0000-0000931B0000}"/>
    <cellStyle name="20% - 강조색3 45 2 3 3 7" xfId="8792" xr:uid="{00000000-0005-0000-0000-0000941B0000}"/>
    <cellStyle name="20% - 강조색3 45 2 3 3 7 2" xfId="8793" xr:uid="{00000000-0005-0000-0000-0000951B0000}"/>
    <cellStyle name="20% - 강조색3 45 2 3 3 7 3" xfId="8794" xr:uid="{00000000-0005-0000-0000-0000961B0000}"/>
    <cellStyle name="20% - 강조색3 45 2 3 3 7 4" xfId="8795" xr:uid="{00000000-0005-0000-0000-0000971B0000}"/>
    <cellStyle name="20% - 강조색3 45 2 3 3 8" xfId="8796" xr:uid="{00000000-0005-0000-0000-0000981B0000}"/>
    <cellStyle name="20% - 강조색3 45 2 3 3 8 2" xfId="8797" xr:uid="{00000000-0005-0000-0000-0000991B0000}"/>
    <cellStyle name="20% - 강조색3 45 2 3 3 8 3" xfId="8798" xr:uid="{00000000-0005-0000-0000-00009A1B0000}"/>
    <cellStyle name="20% - 강조색3 45 2 3 3 8 4" xfId="8799" xr:uid="{00000000-0005-0000-0000-00009B1B0000}"/>
    <cellStyle name="20% - 강조색3 45 2 3 3 9" xfId="8800" xr:uid="{00000000-0005-0000-0000-00009C1B0000}"/>
    <cellStyle name="20% - 강조색3 45 2 3 3 9 2" xfId="8801" xr:uid="{00000000-0005-0000-0000-00009D1B0000}"/>
    <cellStyle name="20% - 강조색3 45 2 3 3 9 3" xfId="8802" xr:uid="{00000000-0005-0000-0000-00009E1B0000}"/>
    <cellStyle name="20% - 강조색3 45 2 3 3 9 4" xfId="8803" xr:uid="{00000000-0005-0000-0000-00009F1B0000}"/>
    <cellStyle name="20% - 강조색3 45 2 3 4" xfId="8804" xr:uid="{00000000-0005-0000-0000-0000A01B0000}"/>
    <cellStyle name="20% - 강조색3 45 2 3 4 10" xfId="8805" xr:uid="{00000000-0005-0000-0000-0000A11B0000}"/>
    <cellStyle name="20% - 강조색3 45 2 3 4 11" xfId="8806" xr:uid="{00000000-0005-0000-0000-0000A21B0000}"/>
    <cellStyle name="20% - 강조색3 45 2 3 4 12" xfId="8807" xr:uid="{00000000-0005-0000-0000-0000A31B0000}"/>
    <cellStyle name="20% - 강조색3 45 2 3 4 2" xfId="8808" xr:uid="{00000000-0005-0000-0000-0000A41B0000}"/>
    <cellStyle name="20% - 강조색3 45 2 3 4 2 2" xfId="8809" xr:uid="{00000000-0005-0000-0000-0000A51B0000}"/>
    <cellStyle name="20% - 강조색3 45 2 3 4 2 3" xfId="8810" xr:uid="{00000000-0005-0000-0000-0000A61B0000}"/>
    <cellStyle name="20% - 강조색3 45 2 3 4 2 4" xfId="8811" xr:uid="{00000000-0005-0000-0000-0000A71B0000}"/>
    <cellStyle name="20% - 강조색3 45 2 3 4 3" xfId="8812" xr:uid="{00000000-0005-0000-0000-0000A81B0000}"/>
    <cellStyle name="20% - 강조색3 45 2 3 4 3 2" xfId="8813" xr:uid="{00000000-0005-0000-0000-0000A91B0000}"/>
    <cellStyle name="20% - 강조색3 45 2 3 4 3 3" xfId="8814" xr:uid="{00000000-0005-0000-0000-0000AA1B0000}"/>
    <cellStyle name="20% - 강조색3 45 2 3 4 3 4" xfId="8815" xr:uid="{00000000-0005-0000-0000-0000AB1B0000}"/>
    <cellStyle name="20% - 강조색3 45 2 3 4 4" xfId="8816" xr:uid="{00000000-0005-0000-0000-0000AC1B0000}"/>
    <cellStyle name="20% - 강조색3 45 2 3 4 4 2" xfId="8817" xr:uid="{00000000-0005-0000-0000-0000AD1B0000}"/>
    <cellStyle name="20% - 강조색3 45 2 3 4 4 3" xfId="8818" xr:uid="{00000000-0005-0000-0000-0000AE1B0000}"/>
    <cellStyle name="20% - 강조색3 45 2 3 4 4 4" xfId="8819" xr:uid="{00000000-0005-0000-0000-0000AF1B0000}"/>
    <cellStyle name="20% - 강조색3 45 2 3 4 5" xfId="8820" xr:uid="{00000000-0005-0000-0000-0000B01B0000}"/>
    <cellStyle name="20% - 강조색3 45 2 3 4 5 2" xfId="8821" xr:uid="{00000000-0005-0000-0000-0000B11B0000}"/>
    <cellStyle name="20% - 강조색3 45 2 3 4 5 3" xfId="8822" xr:uid="{00000000-0005-0000-0000-0000B21B0000}"/>
    <cellStyle name="20% - 강조색3 45 2 3 4 5 4" xfId="8823" xr:uid="{00000000-0005-0000-0000-0000B31B0000}"/>
    <cellStyle name="20% - 강조색3 45 2 3 4 6" xfId="8824" xr:uid="{00000000-0005-0000-0000-0000B41B0000}"/>
    <cellStyle name="20% - 강조색3 45 2 3 4 6 2" xfId="8825" xr:uid="{00000000-0005-0000-0000-0000B51B0000}"/>
    <cellStyle name="20% - 강조색3 45 2 3 4 6 3" xfId="8826" xr:uid="{00000000-0005-0000-0000-0000B61B0000}"/>
    <cellStyle name="20% - 강조색3 45 2 3 4 6 4" xfId="8827" xr:uid="{00000000-0005-0000-0000-0000B71B0000}"/>
    <cellStyle name="20% - 강조색3 45 2 3 4 7" xfId="8828" xr:uid="{00000000-0005-0000-0000-0000B81B0000}"/>
    <cellStyle name="20% - 강조색3 45 2 3 4 7 2" xfId="8829" xr:uid="{00000000-0005-0000-0000-0000B91B0000}"/>
    <cellStyle name="20% - 강조색3 45 2 3 4 7 3" xfId="8830" xr:uid="{00000000-0005-0000-0000-0000BA1B0000}"/>
    <cellStyle name="20% - 강조색3 45 2 3 4 7 4" xfId="8831" xr:uid="{00000000-0005-0000-0000-0000BB1B0000}"/>
    <cellStyle name="20% - 강조색3 45 2 3 4 8" xfId="8832" xr:uid="{00000000-0005-0000-0000-0000BC1B0000}"/>
    <cellStyle name="20% - 강조색3 45 2 3 4 8 2" xfId="8833" xr:uid="{00000000-0005-0000-0000-0000BD1B0000}"/>
    <cellStyle name="20% - 강조색3 45 2 3 4 8 3" xfId="8834" xr:uid="{00000000-0005-0000-0000-0000BE1B0000}"/>
    <cellStyle name="20% - 강조색3 45 2 3 4 8 4" xfId="8835" xr:uid="{00000000-0005-0000-0000-0000BF1B0000}"/>
    <cellStyle name="20% - 강조색3 45 2 3 4 9" xfId="8836" xr:uid="{00000000-0005-0000-0000-0000C01B0000}"/>
    <cellStyle name="20% - 강조색3 45 2 3 4 9 2" xfId="8837" xr:uid="{00000000-0005-0000-0000-0000C11B0000}"/>
    <cellStyle name="20% - 강조색3 45 2 3 4 9 3" xfId="8838" xr:uid="{00000000-0005-0000-0000-0000C21B0000}"/>
    <cellStyle name="20% - 강조색3 45 2 3 4 9 4" xfId="8839" xr:uid="{00000000-0005-0000-0000-0000C31B0000}"/>
    <cellStyle name="20% - 강조색3 45 2 3 5" xfId="8840" xr:uid="{00000000-0005-0000-0000-0000C41B0000}"/>
    <cellStyle name="20% - 강조색3 45 2 3 5 2" xfId="8841" xr:uid="{00000000-0005-0000-0000-0000C51B0000}"/>
    <cellStyle name="20% - 강조색3 45 2 3 5 3" xfId="8842" xr:uid="{00000000-0005-0000-0000-0000C61B0000}"/>
    <cellStyle name="20% - 강조색3 45 2 3 5 4" xfId="8843" xr:uid="{00000000-0005-0000-0000-0000C71B0000}"/>
    <cellStyle name="20% - 강조색3 45 2 3 6" xfId="8844" xr:uid="{00000000-0005-0000-0000-0000C81B0000}"/>
    <cellStyle name="20% - 강조색3 45 2 3 6 2" xfId="8845" xr:uid="{00000000-0005-0000-0000-0000C91B0000}"/>
    <cellStyle name="20% - 강조색3 45 2 3 6 3" xfId="8846" xr:uid="{00000000-0005-0000-0000-0000CA1B0000}"/>
    <cellStyle name="20% - 강조색3 45 2 3 6 4" xfId="8847" xr:uid="{00000000-0005-0000-0000-0000CB1B0000}"/>
    <cellStyle name="20% - 강조색3 45 2 3 7" xfId="8848" xr:uid="{00000000-0005-0000-0000-0000CC1B0000}"/>
    <cellStyle name="20% - 강조색3 45 2 3 7 2" xfId="8849" xr:uid="{00000000-0005-0000-0000-0000CD1B0000}"/>
    <cellStyle name="20% - 강조색3 45 2 3 7 3" xfId="8850" xr:uid="{00000000-0005-0000-0000-0000CE1B0000}"/>
    <cellStyle name="20% - 강조색3 45 2 3 7 4" xfId="8851" xr:uid="{00000000-0005-0000-0000-0000CF1B0000}"/>
    <cellStyle name="20% - 강조색3 45 2 3 8" xfId="8852" xr:uid="{00000000-0005-0000-0000-0000D01B0000}"/>
    <cellStyle name="20% - 강조색3 45 2 3 8 2" xfId="8853" xr:uid="{00000000-0005-0000-0000-0000D11B0000}"/>
    <cellStyle name="20% - 강조색3 45 2 3 8 3" xfId="8854" xr:uid="{00000000-0005-0000-0000-0000D21B0000}"/>
    <cellStyle name="20% - 강조색3 45 2 3 8 4" xfId="8855" xr:uid="{00000000-0005-0000-0000-0000D31B0000}"/>
    <cellStyle name="20% - 강조색3 45 2 3 9" xfId="8856" xr:uid="{00000000-0005-0000-0000-0000D41B0000}"/>
    <cellStyle name="20% - 강조색3 45 2 3 9 2" xfId="8857" xr:uid="{00000000-0005-0000-0000-0000D51B0000}"/>
    <cellStyle name="20% - 강조색3 45 2 3 9 3" xfId="8858" xr:uid="{00000000-0005-0000-0000-0000D61B0000}"/>
    <cellStyle name="20% - 강조색3 45 2 3 9 4" xfId="8859" xr:uid="{00000000-0005-0000-0000-0000D71B0000}"/>
    <cellStyle name="20% - 강조색3 45 2 4" xfId="8860" xr:uid="{00000000-0005-0000-0000-0000D81B0000}"/>
    <cellStyle name="20% - 강조색3 45 2 4 10" xfId="8861" xr:uid="{00000000-0005-0000-0000-0000D91B0000}"/>
    <cellStyle name="20% - 강조색3 45 2 4 11" xfId="8862" xr:uid="{00000000-0005-0000-0000-0000DA1B0000}"/>
    <cellStyle name="20% - 강조색3 45 2 4 12" xfId="8863" xr:uid="{00000000-0005-0000-0000-0000DB1B0000}"/>
    <cellStyle name="20% - 강조색3 45 2 4 2" xfId="8864" xr:uid="{00000000-0005-0000-0000-0000DC1B0000}"/>
    <cellStyle name="20% - 강조색3 45 2 4 2 2" xfId="8865" xr:uid="{00000000-0005-0000-0000-0000DD1B0000}"/>
    <cellStyle name="20% - 강조색3 45 2 4 2 3" xfId="8866" xr:uid="{00000000-0005-0000-0000-0000DE1B0000}"/>
    <cellStyle name="20% - 강조색3 45 2 4 2 4" xfId="8867" xr:uid="{00000000-0005-0000-0000-0000DF1B0000}"/>
    <cellStyle name="20% - 강조색3 45 2 4 3" xfId="8868" xr:uid="{00000000-0005-0000-0000-0000E01B0000}"/>
    <cellStyle name="20% - 강조색3 45 2 4 3 2" xfId="8869" xr:uid="{00000000-0005-0000-0000-0000E11B0000}"/>
    <cellStyle name="20% - 강조색3 45 2 4 3 3" xfId="8870" xr:uid="{00000000-0005-0000-0000-0000E21B0000}"/>
    <cellStyle name="20% - 강조색3 45 2 4 3 4" xfId="8871" xr:uid="{00000000-0005-0000-0000-0000E31B0000}"/>
    <cellStyle name="20% - 강조색3 45 2 4 4" xfId="8872" xr:uid="{00000000-0005-0000-0000-0000E41B0000}"/>
    <cellStyle name="20% - 강조색3 45 2 4 4 2" xfId="8873" xr:uid="{00000000-0005-0000-0000-0000E51B0000}"/>
    <cellStyle name="20% - 강조색3 45 2 4 4 3" xfId="8874" xr:uid="{00000000-0005-0000-0000-0000E61B0000}"/>
    <cellStyle name="20% - 강조색3 45 2 4 4 4" xfId="8875" xr:uid="{00000000-0005-0000-0000-0000E71B0000}"/>
    <cellStyle name="20% - 강조색3 45 2 4 5" xfId="8876" xr:uid="{00000000-0005-0000-0000-0000E81B0000}"/>
    <cellStyle name="20% - 강조색3 45 2 4 5 2" xfId="8877" xr:uid="{00000000-0005-0000-0000-0000E91B0000}"/>
    <cellStyle name="20% - 강조색3 45 2 4 5 3" xfId="8878" xr:uid="{00000000-0005-0000-0000-0000EA1B0000}"/>
    <cellStyle name="20% - 강조색3 45 2 4 5 4" xfId="8879" xr:uid="{00000000-0005-0000-0000-0000EB1B0000}"/>
    <cellStyle name="20% - 강조색3 45 2 4 6" xfId="8880" xr:uid="{00000000-0005-0000-0000-0000EC1B0000}"/>
    <cellStyle name="20% - 강조색3 45 2 4 6 2" xfId="8881" xr:uid="{00000000-0005-0000-0000-0000ED1B0000}"/>
    <cellStyle name="20% - 강조색3 45 2 4 6 3" xfId="8882" xr:uid="{00000000-0005-0000-0000-0000EE1B0000}"/>
    <cellStyle name="20% - 강조색3 45 2 4 6 4" xfId="8883" xr:uid="{00000000-0005-0000-0000-0000EF1B0000}"/>
    <cellStyle name="20% - 강조색3 45 2 4 7" xfId="8884" xr:uid="{00000000-0005-0000-0000-0000F01B0000}"/>
    <cellStyle name="20% - 강조색3 45 2 4 7 2" xfId="8885" xr:uid="{00000000-0005-0000-0000-0000F11B0000}"/>
    <cellStyle name="20% - 강조색3 45 2 4 7 3" xfId="8886" xr:uid="{00000000-0005-0000-0000-0000F21B0000}"/>
    <cellStyle name="20% - 강조색3 45 2 4 7 4" xfId="8887" xr:uid="{00000000-0005-0000-0000-0000F31B0000}"/>
    <cellStyle name="20% - 강조색3 45 2 4 8" xfId="8888" xr:uid="{00000000-0005-0000-0000-0000F41B0000}"/>
    <cellStyle name="20% - 강조색3 45 2 4 8 2" xfId="8889" xr:uid="{00000000-0005-0000-0000-0000F51B0000}"/>
    <cellStyle name="20% - 강조색3 45 2 4 8 3" xfId="8890" xr:uid="{00000000-0005-0000-0000-0000F61B0000}"/>
    <cellStyle name="20% - 강조색3 45 2 4 8 4" xfId="8891" xr:uid="{00000000-0005-0000-0000-0000F71B0000}"/>
    <cellStyle name="20% - 강조색3 45 2 4 9" xfId="8892" xr:uid="{00000000-0005-0000-0000-0000F81B0000}"/>
    <cellStyle name="20% - 강조색3 45 2 4 9 2" xfId="8893" xr:uid="{00000000-0005-0000-0000-0000F91B0000}"/>
    <cellStyle name="20% - 강조색3 45 2 4 9 3" xfId="8894" xr:uid="{00000000-0005-0000-0000-0000FA1B0000}"/>
    <cellStyle name="20% - 강조색3 45 2 4 9 4" xfId="8895" xr:uid="{00000000-0005-0000-0000-0000FB1B0000}"/>
    <cellStyle name="20% - 강조색3 45 2 5" xfId="8896" xr:uid="{00000000-0005-0000-0000-0000FC1B0000}"/>
    <cellStyle name="20% - 강조색3 45 2 5 10" xfId="8897" xr:uid="{00000000-0005-0000-0000-0000FD1B0000}"/>
    <cellStyle name="20% - 강조색3 45 2 5 11" xfId="8898" xr:uid="{00000000-0005-0000-0000-0000FE1B0000}"/>
    <cellStyle name="20% - 강조색3 45 2 5 12" xfId="8899" xr:uid="{00000000-0005-0000-0000-0000FF1B0000}"/>
    <cellStyle name="20% - 강조색3 45 2 5 2" xfId="8900" xr:uid="{00000000-0005-0000-0000-0000001C0000}"/>
    <cellStyle name="20% - 강조색3 45 2 5 2 2" xfId="8901" xr:uid="{00000000-0005-0000-0000-0000011C0000}"/>
    <cellStyle name="20% - 강조색3 45 2 5 2 3" xfId="8902" xr:uid="{00000000-0005-0000-0000-0000021C0000}"/>
    <cellStyle name="20% - 강조색3 45 2 5 2 4" xfId="8903" xr:uid="{00000000-0005-0000-0000-0000031C0000}"/>
    <cellStyle name="20% - 강조색3 45 2 5 3" xfId="8904" xr:uid="{00000000-0005-0000-0000-0000041C0000}"/>
    <cellStyle name="20% - 강조색3 45 2 5 3 2" xfId="8905" xr:uid="{00000000-0005-0000-0000-0000051C0000}"/>
    <cellStyle name="20% - 강조색3 45 2 5 3 3" xfId="8906" xr:uid="{00000000-0005-0000-0000-0000061C0000}"/>
    <cellStyle name="20% - 강조색3 45 2 5 3 4" xfId="8907" xr:uid="{00000000-0005-0000-0000-0000071C0000}"/>
    <cellStyle name="20% - 강조색3 45 2 5 4" xfId="8908" xr:uid="{00000000-0005-0000-0000-0000081C0000}"/>
    <cellStyle name="20% - 강조색3 45 2 5 4 2" xfId="8909" xr:uid="{00000000-0005-0000-0000-0000091C0000}"/>
    <cellStyle name="20% - 강조색3 45 2 5 4 3" xfId="8910" xr:uid="{00000000-0005-0000-0000-00000A1C0000}"/>
    <cellStyle name="20% - 강조색3 45 2 5 4 4" xfId="8911" xr:uid="{00000000-0005-0000-0000-00000B1C0000}"/>
    <cellStyle name="20% - 강조색3 45 2 5 5" xfId="8912" xr:uid="{00000000-0005-0000-0000-00000C1C0000}"/>
    <cellStyle name="20% - 강조색3 45 2 5 5 2" xfId="8913" xr:uid="{00000000-0005-0000-0000-00000D1C0000}"/>
    <cellStyle name="20% - 강조색3 45 2 5 5 3" xfId="8914" xr:uid="{00000000-0005-0000-0000-00000E1C0000}"/>
    <cellStyle name="20% - 강조색3 45 2 5 5 4" xfId="8915" xr:uid="{00000000-0005-0000-0000-00000F1C0000}"/>
    <cellStyle name="20% - 강조색3 45 2 5 6" xfId="8916" xr:uid="{00000000-0005-0000-0000-0000101C0000}"/>
    <cellStyle name="20% - 강조색3 45 2 5 6 2" xfId="8917" xr:uid="{00000000-0005-0000-0000-0000111C0000}"/>
    <cellStyle name="20% - 강조색3 45 2 5 6 3" xfId="8918" xr:uid="{00000000-0005-0000-0000-0000121C0000}"/>
    <cellStyle name="20% - 강조색3 45 2 5 6 4" xfId="8919" xr:uid="{00000000-0005-0000-0000-0000131C0000}"/>
    <cellStyle name="20% - 강조색3 45 2 5 7" xfId="8920" xr:uid="{00000000-0005-0000-0000-0000141C0000}"/>
    <cellStyle name="20% - 강조색3 45 2 5 7 2" xfId="8921" xr:uid="{00000000-0005-0000-0000-0000151C0000}"/>
    <cellStyle name="20% - 강조색3 45 2 5 7 3" xfId="8922" xr:uid="{00000000-0005-0000-0000-0000161C0000}"/>
    <cellStyle name="20% - 강조색3 45 2 5 7 4" xfId="8923" xr:uid="{00000000-0005-0000-0000-0000171C0000}"/>
    <cellStyle name="20% - 강조색3 45 2 5 8" xfId="8924" xr:uid="{00000000-0005-0000-0000-0000181C0000}"/>
    <cellStyle name="20% - 강조색3 45 2 5 8 2" xfId="8925" xr:uid="{00000000-0005-0000-0000-0000191C0000}"/>
    <cellStyle name="20% - 강조색3 45 2 5 8 3" xfId="8926" xr:uid="{00000000-0005-0000-0000-00001A1C0000}"/>
    <cellStyle name="20% - 강조색3 45 2 5 8 4" xfId="8927" xr:uid="{00000000-0005-0000-0000-00001B1C0000}"/>
    <cellStyle name="20% - 강조색3 45 2 5 9" xfId="8928" xr:uid="{00000000-0005-0000-0000-00001C1C0000}"/>
    <cellStyle name="20% - 강조색3 45 2 5 9 2" xfId="8929" xr:uid="{00000000-0005-0000-0000-00001D1C0000}"/>
    <cellStyle name="20% - 강조색3 45 2 5 9 3" xfId="8930" xr:uid="{00000000-0005-0000-0000-00001E1C0000}"/>
    <cellStyle name="20% - 강조색3 45 2 5 9 4" xfId="8931" xr:uid="{00000000-0005-0000-0000-00001F1C0000}"/>
    <cellStyle name="20% - 강조색3 45 2 6" xfId="8932" xr:uid="{00000000-0005-0000-0000-0000201C0000}"/>
    <cellStyle name="20% - 강조색3 45 2 6 10" xfId="8933" xr:uid="{00000000-0005-0000-0000-0000211C0000}"/>
    <cellStyle name="20% - 강조색3 45 2 6 11" xfId="8934" xr:uid="{00000000-0005-0000-0000-0000221C0000}"/>
    <cellStyle name="20% - 강조색3 45 2 6 12" xfId="8935" xr:uid="{00000000-0005-0000-0000-0000231C0000}"/>
    <cellStyle name="20% - 강조색3 45 2 6 2" xfId="8936" xr:uid="{00000000-0005-0000-0000-0000241C0000}"/>
    <cellStyle name="20% - 강조색3 45 2 6 2 2" xfId="8937" xr:uid="{00000000-0005-0000-0000-0000251C0000}"/>
    <cellStyle name="20% - 강조색3 45 2 6 2 3" xfId="8938" xr:uid="{00000000-0005-0000-0000-0000261C0000}"/>
    <cellStyle name="20% - 강조색3 45 2 6 2 4" xfId="8939" xr:uid="{00000000-0005-0000-0000-0000271C0000}"/>
    <cellStyle name="20% - 강조색3 45 2 6 3" xfId="8940" xr:uid="{00000000-0005-0000-0000-0000281C0000}"/>
    <cellStyle name="20% - 강조색3 45 2 6 3 2" xfId="8941" xr:uid="{00000000-0005-0000-0000-0000291C0000}"/>
    <cellStyle name="20% - 강조색3 45 2 6 3 3" xfId="8942" xr:uid="{00000000-0005-0000-0000-00002A1C0000}"/>
    <cellStyle name="20% - 강조색3 45 2 6 3 4" xfId="8943" xr:uid="{00000000-0005-0000-0000-00002B1C0000}"/>
    <cellStyle name="20% - 강조색3 45 2 6 4" xfId="8944" xr:uid="{00000000-0005-0000-0000-00002C1C0000}"/>
    <cellStyle name="20% - 강조색3 45 2 6 4 2" xfId="8945" xr:uid="{00000000-0005-0000-0000-00002D1C0000}"/>
    <cellStyle name="20% - 강조색3 45 2 6 4 3" xfId="8946" xr:uid="{00000000-0005-0000-0000-00002E1C0000}"/>
    <cellStyle name="20% - 강조색3 45 2 6 4 4" xfId="8947" xr:uid="{00000000-0005-0000-0000-00002F1C0000}"/>
    <cellStyle name="20% - 강조색3 45 2 6 5" xfId="8948" xr:uid="{00000000-0005-0000-0000-0000301C0000}"/>
    <cellStyle name="20% - 강조색3 45 2 6 5 2" xfId="8949" xr:uid="{00000000-0005-0000-0000-0000311C0000}"/>
    <cellStyle name="20% - 강조색3 45 2 6 5 3" xfId="8950" xr:uid="{00000000-0005-0000-0000-0000321C0000}"/>
    <cellStyle name="20% - 강조색3 45 2 6 5 4" xfId="8951" xr:uid="{00000000-0005-0000-0000-0000331C0000}"/>
    <cellStyle name="20% - 강조색3 45 2 6 6" xfId="8952" xr:uid="{00000000-0005-0000-0000-0000341C0000}"/>
    <cellStyle name="20% - 강조색3 45 2 6 6 2" xfId="8953" xr:uid="{00000000-0005-0000-0000-0000351C0000}"/>
    <cellStyle name="20% - 강조색3 45 2 6 6 3" xfId="8954" xr:uid="{00000000-0005-0000-0000-0000361C0000}"/>
    <cellStyle name="20% - 강조색3 45 2 6 6 4" xfId="8955" xr:uid="{00000000-0005-0000-0000-0000371C0000}"/>
    <cellStyle name="20% - 강조색3 45 2 6 7" xfId="8956" xr:uid="{00000000-0005-0000-0000-0000381C0000}"/>
    <cellStyle name="20% - 강조색3 45 2 6 7 2" xfId="8957" xr:uid="{00000000-0005-0000-0000-0000391C0000}"/>
    <cellStyle name="20% - 강조색3 45 2 6 7 3" xfId="8958" xr:uid="{00000000-0005-0000-0000-00003A1C0000}"/>
    <cellStyle name="20% - 강조색3 45 2 6 7 4" xfId="8959" xr:uid="{00000000-0005-0000-0000-00003B1C0000}"/>
    <cellStyle name="20% - 강조색3 45 2 6 8" xfId="8960" xr:uid="{00000000-0005-0000-0000-00003C1C0000}"/>
    <cellStyle name="20% - 강조색3 45 2 6 8 2" xfId="8961" xr:uid="{00000000-0005-0000-0000-00003D1C0000}"/>
    <cellStyle name="20% - 강조색3 45 2 6 8 3" xfId="8962" xr:uid="{00000000-0005-0000-0000-00003E1C0000}"/>
    <cellStyle name="20% - 강조색3 45 2 6 8 4" xfId="8963" xr:uid="{00000000-0005-0000-0000-00003F1C0000}"/>
    <cellStyle name="20% - 강조색3 45 2 6 9" xfId="8964" xr:uid="{00000000-0005-0000-0000-0000401C0000}"/>
    <cellStyle name="20% - 강조색3 45 2 6 9 2" xfId="8965" xr:uid="{00000000-0005-0000-0000-0000411C0000}"/>
    <cellStyle name="20% - 강조색3 45 2 6 9 3" xfId="8966" xr:uid="{00000000-0005-0000-0000-0000421C0000}"/>
    <cellStyle name="20% - 강조색3 45 2 6 9 4" xfId="8967" xr:uid="{00000000-0005-0000-0000-0000431C0000}"/>
    <cellStyle name="20% - 강조색3 45 2 7" xfId="8968" xr:uid="{00000000-0005-0000-0000-0000441C0000}"/>
    <cellStyle name="20% - 강조색3 45 2 7 2" xfId="8969" xr:uid="{00000000-0005-0000-0000-0000451C0000}"/>
    <cellStyle name="20% - 강조색3 45 2 7 3" xfId="8970" xr:uid="{00000000-0005-0000-0000-0000461C0000}"/>
    <cellStyle name="20% - 강조색3 45 2 7 4" xfId="8971" xr:uid="{00000000-0005-0000-0000-0000471C0000}"/>
    <cellStyle name="20% - 강조색3 45 2 8" xfId="8972" xr:uid="{00000000-0005-0000-0000-0000481C0000}"/>
    <cellStyle name="20% - 강조색3 45 2 8 2" xfId="8973" xr:uid="{00000000-0005-0000-0000-0000491C0000}"/>
    <cellStyle name="20% - 강조색3 45 2 8 3" xfId="8974" xr:uid="{00000000-0005-0000-0000-00004A1C0000}"/>
    <cellStyle name="20% - 강조색3 45 2 8 4" xfId="8975" xr:uid="{00000000-0005-0000-0000-00004B1C0000}"/>
    <cellStyle name="20% - 강조색3 45 2 9" xfId="8976" xr:uid="{00000000-0005-0000-0000-00004C1C0000}"/>
    <cellStyle name="20% - 강조색3 45 2 9 2" xfId="8977" xr:uid="{00000000-0005-0000-0000-00004D1C0000}"/>
    <cellStyle name="20% - 강조색3 45 2 9 3" xfId="8978" xr:uid="{00000000-0005-0000-0000-00004E1C0000}"/>
    <cellStyle name="20% - 강조색3 45 2 9 4" xfId="8979" xr:uid="{00000000-0005-0000-0000-00004F1C0000}"/>
    <cellStyle name="20% - 강조색3 45 3" xfId="8980" xr:uid="{00000000-0005-0000-0000-0000501C0000}"/>
    <cellStyle name="20% - 강조색3 45 3 10" xfId="8981" xr:uid="{00000000-0005-0000-0000-0000511C0000}"/>
    <cellStyle name="20% - 강조색3 45 3 10 2" xfId="8982" xr:uid="{00000000-0005-0000-0000-0000521C0000}"/>
    <cellStyle name="20% - 강조색3 45 3 10 3" xfId="8983" xr:uid="{00000000-0005-0000-0000-0000531C0000}"/>
    <cellStyle name="20% - 강조색3 45 3 10 4" xfId="8984" xr:uid="{00000000-0005-0000-0000-0000541C0000}"/>
    <cellStyle name="20% - 강조색3 45 3 11" xfId="8985" xr:uid="{00000000-0005-0000-0000-0000551C0000}"/>
    <cellStyle name="20% - 강조색3 45 3 11 2" xfId="8986" xr:uid="{00000000-0005-0000-0000-0000561C0000}"/>
    <cellStyle name="20% - 강조색3 45 3 11 3" xfId="8987" xr:uid="{00000000-0005-0000-0000-0000571C0000}"/>
    <cellStyle name="20% - 강조색3 45 3 11 4" xfId="8988" xr:uid="{00000000-0005-0000-0000-0000581C0000}"/>
    <cellStyle name="20% - 강조색3 45 3 12" xfId="8989" xr:uid="{00000000-0005-0000-0000-0000591C0000}"/>
    <cellStyle name="20% - 강조색3 45 3 12 2" xfId="8990" xr:uid="{00000000-0005-0000-0000-00005A1C0000}"/>
    <cellStyle name="20% - 강조색3 45 3 12 3" xfId="8991" xr:uid="{00000000-0005-0000-0000-00005B1C0000}"/>
    <cellStyle name="20% - 강조색3 45 3 12 4" xfId="8992" xr:uid="{00000000-0005-0000-0000-00005C1C0000}"/>
    <cellStyle name="20% - 강조색3 45 3 13" xfId="8993" xr:uid="{00000000-0005-0000-0000-00005D1C0000}"/>
    <cellStyle name="20% - 강조색3 45 3 14" xfId="8994" xr:uid="{00000000-0005-0000-0000-00005E1C0000}"/>
    <cellStyle name="20% - 강조색3 45 3 15" xfId="8995" xr:uid="{00000000-0005-0000-0000-00005F1C0000}"/>
    <cellStyle name="20% - 강조색3 45 3 16" xfId="8996" xr:uid="{00000000-0005-0000-0000-0000601C0000}"/>
    <cellStyle name="20% - 강조색3 45 3 17" xfId="8997" xr:uid="{00000000-0005-0000-0000-0000611C0000}"/>
    <cellStyle name="20% - 강조색3 45 3 18" xfId="8998" xr:uid="{00000000-0005-0000-0000-0000621C0000}"/>
    <cellStyle name="20% - 강조색3 45 3 19" xfId="8999" xr:uid="{00000000-0005-0000-0000-0000631C0000}"/>
    <cellStyle name="20% - 강조색3 45 3 2" xfId="9000" xr:uid="{00000000-0005-0000-0000-0000641C0000}"/>
    <cellStyle name="20% - 강조색3 45 3 2 10" xfId="9001" xr:uid="{00000000-0005-0000-0000-0000651C0000}"/>
    <cellStyle name="20% - 강조색3 45 3 2 11" xfId="9002" xr:uid="{00000000-0005-0000-0000-0000661C0000}"/>
    <cellStyle name="20% - 강조색3 45 3 2 12" xfId="9003" xr:uid="{00000000-0005-0000-0000-0000671C0000}"/>
    <cellStyle name="20% - 강조색3 45 3 2 2" xfId="9004" xr:uid="{00000000-0005-0000-0000-0000681C0000}"/>
    <cellStyle name="20% - 강조색3 45 3 2 2 2" xfId="9005" xr:uid="{00000000-0005-0000-0000-0000691C0000}"/>
    <cellStyle name="20% - 강조색3 45 3 2 2 3" xfId="9006" xr:uid="{00000000-0005-0000-0000-00006A1C0000}"/>
    <cellStyle name="20% - 강조색3 45 3 2 2 4" xfId="9007" xr:uid="{00000000-0005-0000-0000-00006B1C0000}"/>
    <cellStyle name="20% - 강조색3 45 3 2 3" xfId="9008" xr:uid="{00000000-0005-0000-0000-00006C1C0000}"/>
    <cellStyle name="20% - 강조색3 45 3 2 3 2" xfId="9009" xr:uid="{00000000-0005-0000-0000-00006D1C0000}"/>
    <cellStyle name="20% - 강조색3 45 3 2 3 3" xfId="9010" xr:uid="{00000000-0005-0000-0000-00006E1C0000}"/>
    <cellStyle name="20% - 강조색3 45 3 2 3 4" xfId="9011" xr:uid="{00000000-0005-0000-0000-00006F1C0000}"/>
    <cellStyle name="20% - 강조색3 45 3 2 4" xfId="9012" xr:uid="{00000000-0005-0000-0000-0000701C0000}"/>
    <cellStyle name="20% - 강조색3 45 3 2 4 2" xfId="9013" xr:uid="{00000000-0005-0000-0000-0000711C0000}"/>
    <cellStyle name="20% - 강조색3 45 3 2 4 3" xfId="9014" xr:uid="{00000000-0005-0000-0000-0000721C0000}"/>
    <cellStyle name="20% - 강조색3 45 3 2 4 4" xfId="9015" xr:uid="{00000000-0005-0000-0000-0000731C0000}"/>
    <cellStyle name="20% - 강조색3 45 3 2 5" xfId="9016" xr:uid="{00000000-0005-0000-0000-0000741C0000}"/>
    <cellStyle name="20% - 강조색3 45 3 2 5 2" xfId="9017" xr:uid="{00000000-0005-0000-0000-0000751C0000}"/>
    <cellStyle name="20% - 강조색3 45 3 2 5 3" xfId="9018" xr:uid="{00000000-0005-0000-0000-0000761C0000}"/>
    <cellStyle name="20% - 강조색3 45 3 2 5 4" xfId="9019" xr:uid="{00000000-0005-0000-0000-0000771C0000}"/>
    <cellStyle name="20% - 강조색3 45 3 2 6" xfId="9020" xr:uid="{00000000-0005-0000-0000-0000781C0000}"/>
    <cellStyle name="20% - 강조색3 45 3 2 6 2" xfId="9021" xr:uid="{00000000-0005-0000-0000-0000791C0000}"/>
    <cellStyle name="20% - 강조색3 45 3 2 6 3" xfId="9022" xr:uid="{00000000-0005-0000-0000-00007A1C0000}"/>
    <cellStyle name="20% - 강조색3 45 3 2 6 4" xfId="9023" xr:uid="{00000000-0005-0000-0000-00007B1C0000}"/>
    <cellStyle name="20% - 강조색3 45 3 2 7" xfId="9024" xr:uid="{00000000-0005-0000-0000-00007C1C0000}"/>
    <cellStyle name="20% - 강조색3 45 3 2 7 2" xfId="9025" xr:uid="{00000000-0005-0000-0000-00007D1C0000}"/>
    <cellStyle name="20% - 강조색3 45 3 2 7 3" xfId="9026" xr:uid="{00000000-0005-0000-0000-00007E1C0000}"/>
    <cellStyle name="20% - 강조색3 45 3 2 7 4" xfId="9027" xr:uid="{00000000-0005-0000-0000-00007F1C0000}"/>
    <cellStyle name="20% - 강조색3 45 3 2 8" xfId="9028" xr:uid="{00000000-0005-0000-0000-0000801C0000}"/>
    <cellStyle name="20% - 강조색3 45 3 2 8 2" xfId="9029" xr:uid="{00000000-0005-0000-0000-0000811C0000}"/>
    <cellStyle name="20% - 강조색3 45 3 2 8 3" xfId="9030" xr:uid="{00000000-0005-0000-0000-0000821C0000}"/>
    <cellStyle name="20% - 강조색3 45 3 2 8 4" xfId="9031" xr:uid="{00000000-0005-0000-0000-0000831C0000}"/>
    <cellStyle name="20% - 강조색3 45 3 2 9" xfId="9032" xr:uid="{00000000-0005-0000-0000-0000841C0000}"/>
    <cellStyle name="20% - 강조색3 45 3 2 9 2" xfId="9033" xr:uid="{00000000-0005-0000-0000-0000851C0000}"/>
    <cellStyle name="20% - 강조색3 45 3 2 9 3" xfId="9034" xr:uid="{00000000-0005-0000-0000-0000861C0000}"/>
    <cellStyle name="20% - 강조색3 45 3 2 9 4" xfId="9035" xr:uid="{00000000-0005-0000-0000-0000871C0000}"/>
    <cellStyle name="20% - 강조색3 45 3 20" xfId="9036" xr:uid="{00000000-0005-0000-0000-0000881C0000}"/>
    <cellStyle name="20% - 강조색3 45 3 21" xfId="9037" xr:uid="{00000000-0005-0000-0000-0000891C0000}"/>
    <cellStyle name="20% - 강조색3 45 3 22" xfId="9038" xr:uid="{00000000-0005-0000-0000-00008A1C0000}"/>
    <cellStyle name="20% - 강조색3 45 3 23" xfId="9039" xr:uid="{00000000-0005-0000-0000-00008B1C0000}"/>
    <cellStyle name="20% - 강조색3 45 3 24" xfId="9040" xr:uid="{00000000-0005-0000-0000-00008C1C0000}"/>
    <cellStyle name="20% - 강조색3 45 3 25" xfId="9041" xr:uid="{00000000-0005-0000-0000-00008D1C0000}"/>
    <cellStyle name="20% - 강조색3 45 3 3" xfId="9042" xr:uid="{00000000-0005-0000-0000-00008E1C0000}"/>
    <cellStyle name="20% - 강조색3 45 3 3 10" xfId="9043" xr:uid="{00000000-0005-0000-0000-00008F1C0000}"/>
    <cellStyle name="20% - 강조색3 45 3 3 11" xfId="9044" xr:uid="{00000000-0005-0000-0000-0000901C0000}"/>
    <cellStyle name="20% - 강조색3 45 3 3 12" xfId="9045" xr:uid="{00000000-0005-0000-0000-0000911C0000}"/>
    <cellStyle name="20% - 강조색3 45 3 3 2" xfId="9046" xr:uid="{00000000-0005-0000-0000-0000921C0000}"/>
    <cellStyle name="20% - 강조색3 45 3 3 2 2" xfId="9047" xr:uid="{00000000-0005-0000-0000-0000931C0000}"/>
    <cellStyle name="20% - 강조색3 45 3 3 2 3" xfId="9048" xr:uid="{00000000-0005-0000-0000-0000941C0000}"/>
    <cellStyle name="20% - 강조색3 45 3 3 2 4" xfId="9049" xr:uid="{00000000-0005-0000-0000-0000951C0000}"/>
    <cellStyle name="20% - 강조색3 45 3 3 3" xfId="9050" xr:uid="{00000000-0005-0000-0000-0000961C0000}"/>
    <cellStyle name="20% - 강조색3 45 3 3 3 2" xfId="9051" xr:uid="{00000000-0005-0000-0000-0000971C0000}"/>
    <cellStyle name="20% - 강조색3 45 3 3 3 3" xfId="9052" xr:uid="{00000000-0005-0000-0000-0000981C0000}"/>
    <cellStyle name="20% - 강조색3 45 3 3 3 4" xfId="9053" xr:uid="{00000000-0005-0000-0000-0000991C0000}"/>
    <cellStyle name="20% - 강조색3 45 3 3 4" xfId="9054" xr:uid="{00000000-0005-0000-0000-00009A1C0000}"/>
    <cellStyle name="20% - 강조색3 45 3 3 4 2" xfId="9055" xr:uid="{00000000-0005-0000-0000-00009B1C0000}"/>
    <cellStyle name="20% - 강조색3 45 3 3 4 3" xfId="9056" xr:uid="{00000000-0005-0000-0000-00009C1C0000}"/>
    <cellStyle name="20% - 강조색3 45 3 3 4 4" xfId="9057" xr:uid="{00000000-0005-0000-0000-00009D1C0000}"/>
    <cellStyle name="20% - 강조색3 45 3 3 5" xfId="9058" xr:uid="{00000000-0005-0000-0000-00009E1C0000}"/>
    <cellStyle name="20% - 강조색3 45 3 3 5 2" xfId="9059" xr:uid="{00000000-0005-0000-0000-00009F1C0000}"/>
    <cellStyle name="20% - 강조색3 45 3 3 5 3" xfId="9060" xr:uid="{00000000-0005-0000-0000-0000A01C0000}"/>
    <cellStyle name="20% - 강조색3 45 3 3 5 4" xfId="9061" xr:uid="{00000000-0005-0000-0000-0000A11C0000}"/>
    <cellStyle name="20% - 강조색3 45 3 3 6" xfId="9062" xr:uid="{00000000-0005-0000-0000-0000A21C0000}"/>
    <cellStyle name="20% - 강조색3 45 3 3 6 2" xfId="9063" xr:uid="{00000000-0005-0000-0000-0000A31C0000}"/>
    <cellStyle name="20% - 강조색3 45 3 3 6 3" xfId="9064" xr:uid="{00000000-0005-0000-0000-0000A41C0000}"/>
    <cellStyle name="20% - 강조색3 45 3 3 6 4" xfId="9065" xr:uid="{00000000-0005-0000-0000-0000A51C0000}"/>
    <cellStyle name="20% - 강조색3 45 3 3 7" xfId="9066" xr:uid="{00000000-0005-0000-0000-0000A61C0000}"/>
    <cellStyle name="20% - 강조색3 45 3 3 7 2" xfId="9067" xr:uid="{00000000-0005-0000-0000-0000A71C0000}"/>
    <cellStyle name="20% - 강조색3 45 3 3 7 3" xfId="9068" xr:uid="{00000000-0005-0000-0000-0000A81C0000}"/>
    <cellStyle name="20% - 강조색3 45 3 3 7 4" xfId="9069" xr:uid="{00000000-0005-0000-0000-0000A91C0000}"/>
    <cellStyle name="20% - 강조색3 45 3 3 8" xfId="9070" xr:uid="{00000000-0005-0000-0000-0000AA1C0000}"/>
    <cellStyle name="20% - 강조색3 45 3 3 8 2" xfId="9071" xr:uid="{00000000-0005-0000-0000-0000AB1C0000}"/>
    <cellStyle name="20% - 강조색3 45 3 3 8 3" xfId="9072" xr:uid="{00000000-0005-0000-0000-0000AC1C0000}"/>
    <cellStyle name="20% - 강조색3 45 3 3 8 4" xfId="9073" xr:uid="{00000000-0005-0000-0000-0000AD1C0000}"/>
    <cellStyle name="20% - 강조색3 45 3 3 9" xfId="9074" xr:uid="{00000000-0005-0000-0000-0000AE1C0000}"/>
    <cellStyle name="20% - 강조색3 45 3 3 9 2" xfId="9075" xr:uid="{00000000-0005-0000-0000-0000AF1C0000}"/>
    <cellStyle name="20% - 강조색3 45 3 3 9 3" xfId="9076" xr:uid="{00000000-0005-0000-0000-0000B01C0000}"/>
    <cellStyle name="20% - 강조색3 45 3 3 9 4" xfId="9077" xr:uid="{00000000-0005-0000-0000-0000B11C0000}"/>
    <cellStyle name="20% - 강조색3 45 3 4" xfId="9078" xr:uid="{00000000-0005-0000-0000-0000B21C0000}"/>
    <cellStyle name="20% - 강조색3 45 3 4 10" xfId="9079" xr:uid="{00000000-0005-0000-0000-0000B31C0000}"/>
    <cellStyle name="20% - 강조색3 45 3 4 11" xfId="9080" xr:uid="{00000000-0005-0000-0000-0000B41C0000}"/>
    <cellStyle name="20% - 강조색3 45 3 4 12" xfId="9081" xr:uid="{00000000-0005-0000-0000-0000B51C0000}"/>
    <cellStyle name="20% - 강조색3 45 3 4 2" xfId="9082" xr:uid="{00000000-0005-0000-0000-0000B61C0000}"/>
    <cellStyle name="20% - 강조색3 45 3 4 2 2" xfId="9083" xr:uid="{00000000-0005-0000-0000-0000B71C0000}"/>
    <cellStyle name="20% - 강조색3 45 3 4 2 3" xfId="9084" xr:uid="{00000000-0005-0000-0000-0000B81C0000}"/>
    <cellStyle name="20% - 강조색3 45 3 4 2 4" xfId="9085" xr:uid="{00000000-0005-0000-0000-0000B91C0000}"/>
    <cellStyle name="20% - 강조색3 45 3 4 3" xfId="9086" xr:uid="{00000000-0005-0000-0000-0000BA1C0000}"/>
    <cellStyle name="20% - 강조색3 45 3 4 3 2" xfId="9087" xr:uid="{00000000-0005-0000-0000-0000BB1C0000}"/>
    <cellStyle name="20% - 강조색3 45 3 4 3 3" xfId="9088" xr:uid="{00000000-0005-0000-0000-0000BC1C0000}"/>
    <cellStyle name="20% - 강조색3 45 3 4 3 4" xfId="9089" xr:uid="{00000000-0005-0000-0000-0000BD1C0000}"/>
    <cellStyle name="20% - 강조색3 45 3 4 4" xfId="9090" xr:uid="{00000000-0005-0000-0000-0000BE1C0000}"/>
    <cellStyle name="20% - 강조색3 45 3 4 4 2" xfId="9091" xr:uid="{00000000-0005-0000-0000-0000BF1C0000}"/>
    <cellStyle name="20% - 강조색3 45 3 4 4 3" xfId="9092" xr:uid="{00000000-0005-0000-0000-0000C01C0000}"/>
    <cellStyle name="20% - 강조색3 45 3 4 4 4" xfId="9093" xr:uid="{00000000-0005-0000-0000-0000C11C0000}"/>
    <cellStyle name="20% - 강조색3 45 3 4 5" xfId="9094" xr:uid="{00000000-0005-0000-0000-0000C21C0000}"/>
    <cellStyle name="20% - 강조색3 45 3 4 5 2" xfId="9095" xr:uid="{00000000-0005-0000-0000-0000C31C0000}"/>
    <cellStyle name="20% - 강조색3 45 3 4 5 3" xfId="9096" xr:uid="{00000000-0005-0000-0000-0000C41C0000}"/>
    <cellStyle name="20% - 강조색3 45 3 4 5 4" xfId="9097" xr:uid="{00000000-0005-0000-0000-0000C51C0000}"/>
    <cellStyle name="20% - 강조색3 45 3 4 6" xfId="9098" xr:uid="{00000000-0005-0000-0000-0000C61C0000}"/>
    <cellStyle name="20% - 강조색3 45 3 4 6 2" xfId="9099" xr:uid="{00000000-0005-0000-0000-0000C71C0000}"/>
    <cellStyle name="20% - 강조색3 45 3 4 6 3" xfId="9100" xr:uid="{00000000-0005-0000-0000-0000C81C0000}"/>
    <cellStyle name="20% - 강조색3 45 3 4 6 4" xfId="9101" xr:uid="{00000000-0005-0000-0000-0000C91C0000}"/>
    <cellStyle name="20% - 강조색3 45 3 4 7" xfId="9102" xr:uid="{00000000-0005-0000-0000-0000CA1C0000}"/>
    <cellStyle name="20% - 강조색3 45 3 4 7 2" xfId="9103" xr:uid="{00000000-0005-0000-0000-0000CB1C0000}"/>
    <cellStyle name="20% - 강조색3 45 3 4 7 3" xfId="9104" xr:uid="{00000000-0005-0000-0000-0000CC1C0000}"/>
    <cellStyle name="20% - 강조색3 45 3 4 7 4" xfId="9105" xr:uid="{00000000-0005-0000-0000-0000CD1C0000}"/>
    <cellStyle name="20% - 강조색3 45 3 4 8" xfId="9106" xr:uid="{00000000-0005-0000-0000-0000CE1C0000}"/>
    <cellStyle name="20% - 강조색3 45 3 4 8 2" xfId="9107" xr:uid="{00000000-0005-0000-0000-0000CF1C0000}"/>
    <cellStyle name="20% - 강조색3 45 3 4 8 3" xfId="9108" xr:uid="{00000000-0005-0000-0000-0000D01C0000}"/>
    <cellStyle name="20% - 강조색3 45 3 4 8 4" xfId="9109" xr:uid="{00000000-0005-0000-0000-0000D11C0000}"/>
    <cellStyle name="20% - 강조색3 45 3 4 9" xfId="9110" xr:uid="{00000000-0005-0000-0000-0000D21C0000}"/>
    <cellStyle name="20% - 강조색3 45 3 4 9 2" xfId="9111" xr:uid="{00000000-0005-0000-0000-0000D31C0000}"/>
    <cellStyle name="20% - 강조색3 45 3 4 9 3" xfId="9112" xr:uid="{00000000-0005-0000-0000-0000D41C0000}"/>
    <cellStyle name="20% - 강조색3 45 3 4 9 4" xfId="9113" xr:uid="{00000000-0005-0000-0000-0000D51C0000}"/>
    <cellStyle name="20% - 강조색3 45 3 5" xfId="9114" xr:uid="{00000000-0005-0000-0000-0000D61C0000}"/>
    <cellStyle name="20% - 강조색3 45 3 5 2" xfId="9115" xr:uid="{00000000-0005-0000-0000-0000D71C0000}"/>
    <cellStyle name="20% - 강조색3 45 3 5 3" xfId="9116" xr:uid="{00000000-0005-0000-0000-0000D81C0000}"/>
    <cellStyle name="20% - 강조색3 45 3 5 4" xfId="9117" xr:uid="{00000000-0005-0000-0000-0000D91C0000}"/>
    <cellStyle name="20% - 강조색3 45 3 6" xfId="9118" xr:uid="{00000000-0005-0000-0000-0000DA1C0000}"/>
    <cellStyle name="20% - 강조색3 45 3 6 2" xfId="9119" xr:uid="{00000000-0005-0000-0000-0000DB1C0000}"/>
    <cellStyle name="20% - 강조색3 45 3 6 3" xfId="9120" xr:uid="{00000000-0005-0000-0000-0000DC1C0000}"/>
    <cellStyle name="20% - 강조색3 45 3 6 4" xfId="9121" xr:uid="{00000000-0005-0000-0000-0000DD1C0000}"/>
    <cellStyle name="20% - 강조색3 45 3 7" xfId="9122" xr:uid="{00000000-0005-0000-0000-0000DE1C0000}"/>
    <cellStyle name="20% - 강조색3 45 3 7 2" xfId="9123" xr:uid="{00000000-0005-0000-0000-0000DF1C0000}"/>
    <cellStyle name="20% - 강조색3 45 3 7 3" xfId="9124" xr:uid="{00000000-0005-0000-0000-0000E01C0000}"/>
    <cellStyle name="20% - 강조색3 45 3 7 4" xfId="9125" xr:uid="{00000000-0005-0000-0000-0000E11C0000}"/>
    <cellStyle name="20% - 강조색3 45 3 8" xfId="9126" xr:uid="{00000000-0005-0000-0000-0000E21C0000}"/>
    <cellStyle name="20% - 강조색3 45 3 8 2" xfId="9127" xr:uid="{00000000-0005-0000-0000-0000E31C0000}"/>
    <cellStyle name="20% - 강조색3 45 3 8 3" xfId="9128" xr:uid="{00000000-0005-0000-0000-0000E41C0000}"/>
    <cellStyle name="20% - 강조색3 45 3 8 4" xfId="9129" xr:uid="{00000000-0005-0000-0000-0000E51C0000}"/>
    <cellStyle name="20% - 강조색3 45 3 9" xfId="9130" xr:uid="{00000000-0005-0000-0000-0000E61C0000}"/>
    <cellStyle name="20% - 강조색3 45 3 9 2" xfId="9131" xr:uid="{00000000-0005-0000-0000-0000E71C0000}"/>
    <cellStyle name="20% - 강조색3 45 3 9 3" xfId="9132" xr:uid="{00000000-0005-0000-0000-0000E81C0000}"/>
    <cellStyle name="20% - 강조색3 45 3 9 4" xfId="9133" xr:uid="{00000000-0005-0000-0000-0000E91C0000}"/>
    <cellStyle name="20% - 강조색3 45 4" xfId="9134" xr:uid="{00000000-0005-0000-0000-0000EA1C0000}"/>
    <cellStyle name="20% - 강조색3 45 4 10" xfId="9135" xr:uid="{00000000-0005-0000-0000-0000EB1C0000}"/>
    <cellStyle name="20% - 강조색3 45 4 10 2" xfId="9136" xr:uid="{00000000-0005-0000-0000-0000EC1C0000}"/>
    <cellStyle name="20% - 강조색3 45 4 10 3" xfId="9137" xr:uid="{00000000-0005-0000-0000-0000ED1C0000}"/>
    <cellStyle name="20% - 강조색3 45 4 10 4" xfId="9138" xr:uid="{00000000-0005-0000-0000-0000EE1C0000}"/>
    <cellStyle name="20% - 강조색3 45 4 11" xfId="9139" xr:uid="{00000000-0005-0000-0000-0000EF1C0000}"/>
    <cellStyle name="20% - 강조색3 45 4 12" xfId="9140" xr:uid="{00000000-0005-0000-0000-0000F01C0000}"/>
    <cellStyle name="20% - 강조색3 45 4 13" xfId="9141" xr:uid="{00000000-0005-0000-0000-0000F11C0000}"/>
    <cellStyle name="20% - 강조색3 45 4 14" xfId="9142" xr:uid="{00000000-0005-0000-0000-0000F21C0000}"/>
    <cellStyle name="20% - 강조색3 45 4 15" xfId="9143" xr:uid="{00000000-0005-0000-0000-0000F31C0000}"/>
    <cellStyle name="20% - 강조색3 45 4 16" xfId="9144" xr:uid="{00000000-0005-0000-0000-0000F41C0000}"/>
    <cellStyle name="20% - 강조색3 45 4 17" xfId="9145" xr:uid="{00000000-0005-0000-0000-0000F51C0000}"/>
    <cellStyle name="20% - 강조색3 45 4 18" xfId="9146" xr:uid="{00000000-0005-0000-0000-0000F61C0000}"/>
    <cellStyle name="20% - 강조색3 45 4 19" xfId="9147" xr:uid="{00000000-0005-0000-0000-0000F71C0000}"/>
    <cellStyle name="20% - 강조색3 45 4 2" xfId="9148" xr:uid="{00000000-0005-0000-0000-0000F81C0000}"/>
    <cellStyle name="20% - 강조색3 45 4 2 10" xfId="9149" xr:uid="{00000000-0005-0000-0000-0000F91C0000}"/>
    <cellStyle name="20% - 강조색3 45 4 2 11" xfId="9150" xr:uid="{00000000-0005-0000-0000-0000FA1C0000}"/>
    <cellStyle name="20% - 강조색3 45 4 2 12" xfId="9151" xr:uid="{00000000-0005-0000-0000-0000FB1C0000}"/>
    <cellStyle name="20% - 강조색3 45 4 2 2" xfId="9152" xr:uid="{00000000-0005-0000-0000-0000FC1C0000}"/>
    <cellStyle name="20% - 강조색3 45 4 2 2 2" xfId="9153" xr:uid="{00000000-0005-0000-0000-0000FD1C0000}"/>
    <cellStyle name="20% - 강조색3 45 4 2 2 3" xfId="9154" xr:uid="{00000000-0005-0000-0000-0000FE1C0000}"/>
    <cellStyle name="20% - 강조색3 45 4 2 2 4" xfId="9155" xr:uid="{00000000-0005-0000-0000-0000FF1C0000}"/>
    <cellStyle name="20% - 강조색3 45 4 2 3" xfId="9156" xr:uid="{00000000-0005-0000-0000-0000001D0000}"/>
    <cellStyle name="20% - 강조색3 45 4 2 3 2" xfId="9157" xr:uid="{00000000-0005-0000-0000-0000011D0000}"/>
    <cellStyle name="20% - 강조색3 45 4 2 3 3" xfId="9158" xr:uid="{00000000-0005-0000-0000-0000021D0000}"/>
    <cellStyle name="20% - 강조색3 45 4 2 3 4" xfId="9159" xr:uid="{00000000-0005-0000-0000-0000031D0000}"/>
    <cellStyle name="20% - 강조색3 45 4 2 4" xfId="9160" xr:uid="{00000000-0005-0000-0000-0000041D0000}"/>
    <cellStyle name="20% - 강조색3 45 4 2 4 2" xfId="9161" xr:uid="{00000000-0005-0000-0000-0000051D0000}"/>
    <cellStyle name="20% - 강조색3 45 4 2 4 3" xfId="9162" xr:uid="{00000000-0005-0000-0000-0000061D0000}"/>
    <cellStyle name="20% - 강조색3 45 4 2 4 4" xfId="9163" xr:uid="{00000000-0005-0000-0000-0000071D0000}"/>
    <cellStyle name="20% - 강조색3 45 4 2 5" xfId="9164" xr:uid="{00000000-0005-0000-0000-0000081D0000}"/>
    <cellStyle name="20% - 강조색3 45 4 2 5 2" xfId="9165" xr:uid="{00000000-0005-0000-0000-0000091D0000}"/>
    <cellStyle name="20% - 강조색3 45 4 2 5 3" xfId="9166" xr:uid="{00000000-0005-0000-0000-00000A1D0000}"/>
    <cellStyle name="20% - 강조색3 45 4 2 5 4" xfId="9167" xr:uid="{00000000-0005-0000-0000-00000B1D0000}"/>
    <cellStyle name="20% - 강조색3 45 4 2 6" xfId="9168" xr:uid="{00000000-0005-0000-0000-00000C1D0000}"/>
    <cellStyle name="20% - 강조색3 45 4 2 6 2" xfId="9169" xr:uid="{00000000-0005-0000-0000-00000D1D0000}"/>
    <cellStyle name="20% - 강조색3 45 4 2 6 3" xfId="9170" xr:uid="{00000000-0005-0000-0000-00000E1D0000}"/>
    <cellStyle name="20% - 강조색3 45 4 2 6 4" xfId="9171" xr:uid="{00000000-0005-0000-0000-00000F1D0000}"/>
    <cellStyle name="20% - 강조색3 45 4 2 7" xfId="9172" xr:uid="{00000000-0005-0000-0000-0000101D0000}"/>
    <cellStyle name="20% - 강조색3 45 4 2 7 2" xfId="9173" xr:uid="{00000000-0005-0000-0000-0000111D0000}"/>
    <cellStyle name="20% - 강조색3 45 4 2 7 3" xfId="9174" xr:uid="{00000000-0005-0000-0000-0000121D0000}"/>
    <cellStyle name="20% - 강조색3 45 4 2 7 4" xfId="9175" xr:uid="{00000000-0005-0000-0000-0000131D0000}"/>
    <cellStyle name="20% - 강조색3 45 4 2 8" xfId="9176" xr:uid="{00000000-0005-0000-0000-0000141D0000}"/>
    <cellStyle name="20% - 강조색3 45 4 2 8 2" xfId="9177" xr:uid="{00000000-0005-0000-0000-0000151D0000}"/>
    <cellStyle name="20% - 강조색3 45 4 2 8 3" xfId="9178" xr:uid="{00000000-0005-0000-0000-0000161D0000}"/>
    <cellStyle name="20% - 강조색3 45 4 2 8 4" xfId="9179" xr:uid="{00000000-0005-0000-0000-0000171D0000}"/>
    <cellStyle name="20% - 강조색3 45 4 2 9" xfId="9180" xr:uid="{00000000-0005-0000-0000-0000181D0000}"/>
    <cellStyle name="20% - 강조색3 45 4 2 9 2" xfId="9181" xr:uid="{00000000-0005-0000-0000-0000191D0000}"/>
    <cellStyle name="20% - 강조색3 45 4 2 9 3" xfId="9182" xr:uid="{00000000-0005-0000-0000-00001A1D0000}"/>
    <cellStyle name="20% - 강조색3 45 4 2 9 4" xfId="9183" xr:uid="{00000000-0005-0000-0000-00001B1D0000}"/>
    <cellStyle name="20% - 강조색3 45 4 20" xfId="9184" xr:uid="{00000000-0005-0000-0000-00001C1D0000}"/>
    <cellStyle name="20% - 강조색3 45 4 21" xfId="9185" xr:uid="{00000000-0005-0000-0000-00001D1D0000}"/>
    <cellStyle name="20% - 강조색3 45 4 22" xfId="9186" xr:uid="{00000000-0005-0000-0000-00001E1D0000}"/>
    <cellStyle name="20% - 강조색3 45 4 23" xfId="9187" xr:uid="{00000000-0005-0000-0000-00001F1D0000}"/>
    <cellStyle name="20% - 강조색3 45 4 3" xfId="9188" xr:uid="{00000000-0005-0000-0000-0000201D0000}"/>
    <cellStyle name="20% - 강조색3 45 4 3 2" xfId="9189" xr:uid="{00000000-0005-0000-0000-0000211D0000}"/>
    <cellStyle name="20% - 강조색3 45 4 3 3" xfId="9190" xr:uid="{00000000-0005-0000-0000-0000221D0000}"/>
    <cellStyle name="20% - 강조색3 45 4 3 4" xfId="9191" xr:uid="{00000000-0005-0000-0000-0000231D0000}"/>
    <cellStyle name="20% - 강조색3 45 4 4" xfId="9192" xr:uid="{00000000-0005-0000-0000-0000241D0000}"/>
    <cellStyle name="20% - 강조색3 45 4 4 2" xfId="9193" xr:uid="{00000000-0005-0000-0000-0000251D0000}"/>
    <cellStyle name="20% - 강조색3 45 4 4 3" xfId="9194" xr:uid="{00000000-0005-0000-0000-0000261D0000}"/>
    <cellStyle name="20% - 강조색3 45 4 4 4" xfId="9195" xr:uid="{00000000-0005-0000-0000-0000271D0000}"/>
    <cellStyle name="20% - 강조색3 45 4 5" xfId="9196" xr:uid="{00000000-0005-0000-0000-0000281D0000}"/>
    <cellStyle name="20% - 강조색3 45 4 5 2" xfId="9197" xr:uid="{00000000-0005-0000-0000-0000291D0000}"/>
    <cellStyle name="20% - 강조색3 45 4 5 3" xfId="9198" xr:uid="{00000000-0005-0000-0000-00002A1D0000}"/>
    <cellStyle name="20% - 강조색3 45 4 5 4" xfId="9199" xr:uid="{00000000-0005-0000-0000-00002B1D0000}"/>
    <cellStyle name="20% - 강조색3 45 4 6" xfId="9200" xr:uid="{00000000-0005-0000-0000-00002C1D0000}"/>
    <cellStyle name="20% - 강조색3 45 4 6 2" xfId="9201" xr:uid="{00000000-0005-0000-0000-00002D1D0000}"/>
    <cellStyle name="20% - 강조색3 45 4 6 3" xfId="9202" xr:uid="{00000000-0005-0000-0000-00002E1D0000}"/>
    <cellStyle name="20% - 강조색3 45 4 6 4" xfId="9203" xr:uid="{00000000-0005-0000-0000-00002F1D0000}"/>
    <cellStyle name="20% - 강조색3 45 4 7" xfId="9204" xr:uid="{00000000-0005-0000-0000-0000301D0000}"/>
    <cellStyle name="20% - 강조색3 45 4 7 2" xfId="9205" xr:uid="{00000000-0005-0000-0000-0000311D0000}"/>
    <cellStyle name="20% - 강조색3 45 4 7 3" xfId="9206" xr:uid="{00000000-0005-0000-0000-0000321D0000}"/>
    <cellStyle name="20% - 강조색3 45 4 7 4" xfId="9207" xr:uid="{00000000-0005-0000-0000-0000331D0000}"/>
    <cellStyle name="20% - 강조색3 45 4 8" xfId="9208" xr:uid="{00000000-0005-0000-0000-0000341D0000}"/>
    <cellStyle name="20% - 강조색3 45 4 8 2" xfId="9209" xr:uid="{00000000-0005-0000-0000-0000351D0000}"/>
    <cellStyle name="20% - 강조색3 45 4 8 3" xfId="9210" xr:uid="{00000000-0005-0000-0000-0000361D0000}"/>
    <cellStyle name="20% - 강조색3 45 4 8 4" xfId="9211" xr:uid="{00000000-0005-0000-0000-0000371D0000}"/>
    <cellStyle name="20% - 강조색3 45 4 9" xfId="9212" xr:uid="{00000000-0005-0000-0000-0000381D0000}"/>
    <cellStyle name="20% - 강조색3 45 4 9 2" xfId="9213" xr:uid="{00000000-0005-0000-0000-0000391D0000}"/>
    <cellStyle name="20% - 강조색3 45 4 9 3" xfId="9214" xr:uid="{00000000-0005-0000-0000-00003A1D0000}"/>
    <cellStyle name="20% - 강조색3 45 4 9 4" xfId="9215" xr:uid="{00000000-0005-0000-0000-00003B1D0000}"/>
    <cellStyle name="20% - 강조색3 45 5" xfId="9216" xr:uid="{00000000-0005-0000-0000-00003C1D0000}"/>
    <cellStyle name="20% - 강조색3 45 5 10" xfId="9217" xr:uid="{00000000-0005-0000-0000-00003D1D0000}"/>
    <cellStyle name="20% - 강조색3 45 5 11" xfId="9218" xr:uid="{00000000-0005-0000-0000-00003E1D0000}"/>
    <cellStyle name="20% - 강조색3 45 5 12" xfId="9219" xr:uid="{00000000-0005-0000-0000-00003F1D0000}"/>
    <cellStyle name="20% - 강조색3 45 5 13" xfId="9220" xr:uid="{00000000-0005-0000-0000-0000401D0000}"/>
    <cellStyle name="20% - 강조색3 45 5 14" xfId="9221" xr:uid="{00000000-0005-0000-0000-0000411D0000}"/>
    <cellStyle name="20% - 강조색3 45 5 15" xfId="9222" xr:uid="{00000000-0005-0000-0000-0000421D0000}"/>
    <cellStyle name="20% - 강조색3 45 5 16" xfId="9223" xr:uid="{00000000-0005-0000-0000-0000431D0000}"/>
    <cellStyle name="20% - 강조색3 45 5 17" xfId="9224" xr:uid="{00000000-0005-0000-0000-0000441D0000}"/>
    <cellStyle name="20% - 강조색3 45 5 18" xfId="9225" xr:uid="{00000000-0005-0000-0000-0000451D0000}"/>
    <cellStyle name="20% - 강조색3 45 5 19" xfId="9226" xr:uid="{00000000-0005-0000-0000-0000461D0000}"/>
    <cellStyle name="20% - 강조색3 45 5 2" xfId="9227" xr:uid="{00000000-0005-0000-0000-0000471D0000}"/>
    <cellStyle name="20% - 강조색3 45 5 2 2" xfId="9228" xr:uid="{00000000-0005-0000-0000-0000481D0000}"/>
    <cellStyle name="20% - 강조색3 45 5 2 3" xfId="9229" xr:uid="{00000000-0005-0000-0000-0000491D0000}"/>
    <cellStyle name="20% - 강조색3 45 5 2 4" xfId="9230" xr:uid="{00000000-0005-0000-0000-00004A1D0000}"/>
    <cellStyle name="20% - 강조색3 45 5 20" xfId="9231" xr:uid="{00000000-0005-0000-0000-00004B1D0000}"/>
    <cellStyle name="20% - 강조색3 45 5 3" xfId="9232" xr:uid="{00000000-0005-0000-0000-00004C1D0000}"/>
    <cellStyle name="20% - 강조색3 45 5 3 2" xfId="9233" xr:uid="{00000000-0005-0000-0000-00004D1D0000}"/>
    <cellStyle name="20% - 강조색3 45 5 3 3" xfId="9234" xr:uid="{00000000-0005-0000-0000-00004E1D0000}"/>
    <cellStyle name="20% - 강조색3 45 5 3 4" xfId="9235" xr:uid="{00000000-0005-0000-0000-00004F1D0000}"/>
    <cellStyle name="20% - 강조색3 45 5 4" xfId="9236" xr:uid="{00000000-0005-0000-0000-0000501D0000}"/>
    <cellStyle name="20% - 강조색3 45 5 4 2" xfId="9237" xr:uid="{00000000-0005-0000-0000-0000511D0000}"/>
    <cellStyle name="20% - 강조색3 45 5 4 3" xfId="9238" xr:uid="{00000000-0005-0000-0000-0000521D0000}"/>
    <cellStyle name="20% - 강조색3 45 5 4 4" xfId="9239" xr:uid="{00000000-0005-0000-0000-0000531D0000}"/>
    <cellStyle name="20% - 강조색3 45 5 5" xfId="9240" xr:uid="{00000000-0005-0000-0000-0000541D0000}"/>
    <cellStyle name="20% - 강조색3 45 5 5 2" xfId="9241" xr:uid="{00000000-0005-0000-0000-0000551D0000}"/>
    <cellStyle name="20% - 강조색3 45 5 5 3" xfId="9242" xr:uid="{00000000-0005-0000-0000-0000561D0000}"/>
    <cellStyle name="20% - 강조색3 45 5 5 4" xfId="9243" xr:uid="{00000000-0005-0000-0000-0000571D0000}"/>
    <cellStyle name="20% - 강조색3 45 5 6" xfId="9244" xr:uid="{00000000-0005-0000-0000-0000581D0000}"/>
    <cellStyle name="20% - 강조색3 45 5 6 2" xfId="9245" xr:uid="{00000000-0005-0000-0000-0000591D0000}"/>
    <cellStyle name="20% - 강조색3 45 5 6 3" xfId="9246" xr:uid="{00000000-0005-0000-0000-00005A1D0000}"/>
    <cellStyle name="20% - 강조색3 45 5 6 4" xfId="9247" xr:uid="{00000000-0005-0000-0000-00005B1D0000}"/>
    <cellStyle name="20% - 강조색3 45 5 7" xfId="9248" xr:uid="{00000000-0005-0000-0000-00005C1D0000}"/>
    <cellStyle name="20% - 강조색3 45 5 7 2" xfId="9249" xr:uid="{00000000-0005-0000-0000-00005D1D0000}"/>
    <cellStyle name="20% - 강조색3 45 5 7 3" xfId="9250" xr:uid="{00000000-0005-0000-0000-00005E1D0000}"/>
    <cellStyle name="20% - 강조색3 45 5 7 4" xfId="9251" xr:uid="{00000000-0005-0000-0000-00005F1D0000}"/>
    <cellStyle name="20% - 강조색3 45 5 8" xfId="9252" xr:uid="{00000000-0005-0000-0000-0000601D0000}"/>
    <cellStyle name="20% - 강조색3 45 5 9" xfId="9253" xr:uid="{00000000-0005-0000-0000-0000611D0000}"/>
    <cellStyle name="20% - 강조색3 45 6" xfId="9254" xr:uid="{00000000-0005-0000-0000-0000621D0000}"/>
    <cellStyle name="20% - 강조색3 45 6 10" xfId="9255" xr:uid="{00000000-0005-0000-0000-0000631D0000}"/>
    <cellStyle name="20% - 강조색3 45 6 11" xfId="9256" xr:uid="{00000000-0005-0000-0000-0000641D0000}"/>
    <cellStyle name="20% - 강조색3 45 6 12" xfId="9257" xr:uid="{00000000-0005-0000-0000-0000651D0000}"/>
    <cellStyle name="20% - 강조색3 45 6 13" xfId="9258" xr:uid="{00000000-0005-0000-0000-0000661D0000}"/>
    <cellStyle name="20% - 강조색3 45 6 14" xfId="9259" xr:uid="{00000000-0005-0000-0000-0000671D0000}"/>
    <cellStyle name="20% - 강조색3 45 6 15" xfId="9260" xr:uid="{00000000-0005-0000-0000-0000681D0000}"/>
    <cellStyle name="20% - 강조색3 45 6 16" xfId="9261" xr:uid="{00000000-0005-0000-0000-0000691D0000}"/>
    <cellStyle name="20% - 강조색3 45 6 17" xfId="9262" xr:uid="{00000000-0005-0000-0000-00006A1D0000}"/>
    <cellStyle name="20% - 강조색3 45 6 2" xfId="9263" xr:uid="{00000000-0005-0000-0000-00006B1D0000}"/>
    <cellStyle name="20% - 강조색3 45 6 2 2" xfId="9264" xr:uid="{00000000-0005-0000-0000-00006C1D0000}"/>
    <cellStyle name="20% - 강조색3 45 6 2 3" xfId="9265" xr:uid="{00000000-0005-0000-0000-00006D1D0000}"/>
    <cellStyle name="20% - 강조색3 45 6 2 4" xfId="9266" xr:uid="{00000000-0005-0000-0000-00006E1D0000}"/>
    <cellStyle name="20% - 강조색3 45 6 3" xfId="9267" xr:uid="{00000000-0005-0000-0000-00006F1D0000}"/>
    <cellStyle name="20% - 강조색3 45 6 3 2" xfId="9268" xr:uid="{00000000-0005-0000-0000-0000701D0000}"/>
    <cellStyle name="20% - 강조색3 45 6 3 3" xfId="9269" xr:uid="{00000000-0005-0000-0000-0000711D0000}"/>
    <cellStyle name="20% - 강조색3 45 6 3 4" xfId="9270" xr:uid="{00000000-0005-0000-0000-0000721D0000}"/>
    <cellStyle name="20% - 강조색3 45 6 4" xfId="9271" xr:uid="{00000000-0005-0000-0000-0000731D0000}"/>
    <cellStyle name="20% - 강조색3 45 6 4 2" xfId="9272" xr:uid="{00000000-0005-0000-0000-0000741D0000}"/>
    <cellStyle name="20% - 강조색3 45 6 4 3" xfId="9273" xr:uid="{00000000-0005-0000-0000-0000751D0000}"/>
    <cellStyle name="20% - 강조색3 45 6 4 4" xfId="9274" xr:uid="{00000000-0005-0000-0000-0000761D0000}"/>
    <cellStyle name="20% - 강조색3 45 6 5" xfId="9275" xr:uid="{00000000-0005-0000-0000-0000771D0000}"/>
    <cellStyle name="20% - 강조색3 45 6 6" xfId="9276" xr:uid="{00000000-0005-0000-0000-0000781D0000}"/>
    <cellStyle name="20% - 강조색3 45 6 7" xfId="9277" xr:uid="{00000000-0005-0000-0000-0000791D0000}"/>
    <cellStyle name="20% - 강조색3 45 6 8" xfId="9278" xr:uid="{00000000-0005-0000-0000-00007A1D0000}"/>
    <cellStyle name="20% - 강조색3 45 6 9" xfId="9279" xr:uid="{00000000-0005-0000-0000-00007B1D0000}"/>
    <cellStyle name="20% - 강조색3 45 7" xfId="9280" xr:uid="{00000000-0005-0000-0000-00007C1D0000}"/>
    <cellStyle name="20% - 강조색3 45 7 10" xfId="9281" xr:uid="{00000000-0005-0000-0000-00007D1D0000}"/>
    <cellStyle name="20% - 강조색3 45 7 11" xfId="9282" xr:uid="{00000000-0005-0000-0000-00007E1D0000}"/>
    <cellStyle name="20% - 강조색3 45 7 12" xfId="9283" xr:uid="{00000000-0005-0000-0000-00007F1D0000}"/>
    <cellStyle name="20% - 강조색3 45 7 13" xfId="9284" xr:uid="{00000000-0005-0000-0000-0000801D0000}"/>
    <cellStyle name="20% - 강조색3 45 7 14" xfId="9285" xr:uid="{00000000-0005-0000-0000-0000811D0000}"/>
    <cellStyle name="20% - 강조색3 45 7 2" xfId="9286" xr:uid="{00000000-0005-0000-0000-0000821D0000}"/>
    <cellStyle name="20% - 강조색3 45 7 3" xfId="9287" xr:uid="{00000000-0005-0000-0000-0000831D0000}"/>
    <cellStyle name="20% - 강조색3 45 7 4" xfId="9288" xr:uid="{00000000-0005-0000-0000-0000841D0000}"/>
    <cellStyle name="20% - 강조색3 45 7 5" xfId="9289" xr:uid="{00000000-0005-0000-0000-0000851D0000}"/>
    <cellStyle name="20% - 강조색3 45 7 6" xfId="9290" xr:uid="{00000000-0005-0000-0000-0000861D0000}"/>
    <cellStyle name="20% - 강조색3 45 7 7" xfId="9291" xr:uid="{00000000-0005-0000-0000-0000871D0000}"/>
    <cellStyle name="20% - 강조색3 45 7 8" xfId="9292" xr:uid="{00000000-0005-0000-0000-0000881D0000}"/>
    <cellStyle name="20% - 강조색3 45 7 9" xfId="9293" xr:uid="{00000000-0005-0000-0000-0000891D0000}"/>
    <cellStyle name="20% - 강조색3 45 8" xfId="9294" xr:uid="{00000000-0005-0000-0000-00008A1D0000}"/>
    <cellStyle name="20% - 강조색3 45 8 2" xfId="9295" xr:uid="{00000000-0005-0000-0000-00008B1D0000}"/>
    <cellStyle name="20% - 강조색3 45 8 3" xfId="9296" xr:uid="{00000000-0005-0000-0000-00008C1D0000}"/>
    <cellStyle name="20% - 강조색3 45 8 4" xfId="9297" xr:uid="{00000000-0005-0000-0000-00008D1D0000}"/>
    <cellStyle name="20% - 강조색3 45 9" xfId="9298" xr:uid="{00000000-0005-0000-0000-00008E1D0000}"/>
    <cellStyle name="20% - 강조색3 45 9 2" xfId="9299" xr:uid="{00000000-0005-0000-0000-00008F1D0000}"/>
    <cellStyle name="20% - 강조색3 45 9 3" xfId="9300" xr:uid="{00000000-0005-0000-0000-0000901D0000}"/>
    <cellStyle name="20% - 강조색3 46" xfId="9301" xr:uid="{00000000-0005-0000-0000-0000911D0000}"/>
    <cellStyle name="20% - 강조색3 46 10" xfId="9302" xr:uid="{00000000-0005-0000-0000-0000921D0000}"/>
    <cellStyle name="20% - 강조색3 46 10 2" xfId="9303" xr:uid="{00000000-0005-0000-0000-0000931D0000}"/>
    <cellStyle name="20% - 강조색3 46 10 3" xfId="9304" xr:uid="{00000000-0005-0000-0000-0000941D0000}"/>
    <cellStyle name="20% - 강조색3 46 10 4" xfId="9305" xr:uid="{00000000-0005-0000-0000-0000951D0000}"/>
    <cellStyle name="20% - 강조색3 46 11" xfId="9306" xr:uid="{00000000-0005-0000-0000-0000961D0000}"/>
    <cellStyle name="20% - 강조색3 46 11 2" xfId="9307" xr:uid="{00000000-0005-0000-0000-0000971D0000}"/>
    <cellStyle name="20% - 강조색3 46 11 3" xfId="9308" xr:uid="{00000000-0005-0000-0000-0000981D0000}"/>
    <cellStyle name="20% - 강조색3 46 11 4" xfId="9309" xr:uid="{00000000-0005-0000-0000-0000991D0000}"/>
    <cellStyle name="20% - 강조색3 46 12" xfId="9310" xr:uid="{00000000-0005-0000-0000-00009A1D0000}"/>
    <cellStyle name="20% - 강조색3 46 12 2" xfId="9311" xr:uid="{00000000-0005-0000-0000-00009B1D0000}"/>
    <cellStyle name="20% - 강조색3 46 12 3" xfId="9312" xr:uid="{00000000-0005-0000-0000-00009C1D0000}"/>
    <cellStyle name="20% - 강조색3 46 12 4" xfId="9313" xr:uid="{00000000-0005-0000-0000-00009D1D0000}"/>
    <cellStyle name="20% - 강조색3 46 13" xfId="9314" xr:uid="{00000000-0005-0000-0000-00009E1D0000}"/>
    <cellStyle name="20% - 강조색3 46 13 2" xfId="9315" xr:uid="{00000000-0005-0000-0000-00009F1D0000}"/>
    <cellStyle name="20% - 강조색3 46 13 3" xfId="9316" xr:uid="{00000000-0005-0000-0000-0000A01D0000}"/>
    <cellStyle name="20% - 강조색3 46 13 4" xfId="9317" xr:uid="{00000000-0005-0000-0000-0000A11D0000}"/>
    <cellStyle name="20% - 강조색3 46 14" xfId="9318" xr:uid="{00000000-0005-0000-0000-0000A21D0000}"/>
    <cellStyle name="20% - 강조색3 46 14 2" xfId="9319" xr:uid="{00000000-0005-0000-0000-0000A31D0000}"/>
    <cellStyle name="20% - 강조색3 46 14 3" xfId="9320" xr:uid="{00000000-0005-0000-0000-0000A41D0000}"/>
    <cellStyle name="20% - 강조색3 46 14 4" xfId="9321" xr:uid="{00000000-0005-0000-0000-0000A51D0000}"/>
    <cellStyle name="20% - 강조색3 46 15" xfId="9322" xr:uid="{00000000-0005-0000-0000-0000A61D0000}"/>
    <cellStyle name="20% - 강조색3 46 16" xfId="9323" xr:uid="{00000000-0005-0000-0000-0000A71D0000}"/>
    <cellStyle name="20% - 강조색3 46 17" xfId="9324" xr:uid="{00000000-0005-0000-0000-0000A81D0000}"/>
    <cellStyle name="20% - 강조색3 46 18" xfId="9325" xr:uid="{00000000-0005-0000-0000-0000A91D0000}"/>
    <cellStyle name="20% - 강조색3 46 19" xfId="9326" xr:uid="{00000000-0005-0000-0000-0000AA1D0000}"/>
    <cellStyle name="20% - 강조색3 46 2" xfId="9327" xr:uid="{00000000-0005-0000-0000-0000AB1D0000}"/>
    <cellStyle name="20% - 강조색3 46 2 10" xfId="9328" xr:uid="{00000000-0005-0000-0000-0000AC1D0000}"/>
    <cellStyle name="20% - 강조색3 46 2 10 2" xfId="9329" xr:uid="{00000000-0005-0000-0000-0000AD1D0000}"/>
    <cellStyle name="20% - 강조색3 46 2 10 3" xfId="9330" xr:uid="{00000000-0005-0000-0000-0000AE1D0000}"/>
    <cellStyle name="20% - 강조색3 46 2 10 4" xfId="9331" xr:uid="{00000000-0005-0000-0000-0000AF1D0000}"/>
    <cellStyle name="20% - 강조색3 46 2 11" xfId="9332" xr:uid="{00000000-0005-0000-0000-0000B01D0000}"/>
    <cellStyle name="20% - 강조색3 46 2 11 2" xfId="9333" xr:uid="{00000000-0005-0000-0000-0000B11D0000}"/>
    <cellStyle name="20% - 강조색3 46 2 11 3" xfId="9334" xr:uid="{00000000-0005-0000-0000-0000B21D0000}"/>
    <cellStyle name="20% - 강조색3 46 2 11 4" xfId="9335" xr:uid="{00000000-0005-0000-0000-0000B31D0000}"/>
    <cellStyle name="20% - 강조색3 46 2 12" xfId="9336" xr:uid="{00000000-0005-0000-0000-0000B41D0000}"/>
    <cellStyle name="20% - 강조색3 46 2 12 2" xfId="9337" xr:uid="{00000000-0005-0000-0000-0000B51D0000}"/>
    <cellStyle name="20% - 강조색3 46 2 12 3" xfId="9338" xr:uid="{00000000-0005-0000-0000-0000B61D0000}"/>
    <cellStyle name="20% - 강조색3 46 2 12 4" xfId="9339" xr:uid="{00000000-0005-0000-0000-0000B71D0000}"/>
    <cellStyle name="20% - 강조색3 46 2 13" xfId="9340" xr:uid="{00000000-0005-0000-0000-0000B81D0000}"/>
    <cellStyle name="20% - 강조색3 46 2 13 2" xfId="9341" xr:uid="{00000000-0005-0000-0000-0000B91D0000}"/>
    <cellStyle name="20% - 강조색3 46 2 13 3" xfId="9342" xr:uid="{00000000-0005-0000-0000-0000BA1D0000}"/>
    <cellStyle name="20% - 강조색3 46 2 13 4" xfId="9343" xr:uid="{00000000-0005-0000-0000-0000BB1D0000}"/>
    <cellStyle name="20% - 강조색3 46 2 14" xfId="9344" xr:uid="{00000000-0005-0000-0000-0000BC1D0000}"/>
    <cellStyle name="20% - 강조색3 46 2 15" xfId="9345" xr:uid="{00000000-0005-0000-0000-0000BD1D0000}"/>
    <cellStyle name="20% - 강조색3 46 2 16" xfId="9346" xr:uid="{00000000-0005-0000-0000-0000BE1D0000}"/>
    <cellStyle name="20% - 강조색3 46 2 17" xfId="9347" xr:uid="{00000000-0005-0000-0000-0000BF1D0000}"/>
    <cellStyle name="20% - 강조색3 46 2 18" xfId="9348" xr:uid="{00000000-0005-0000-0000-0000C01D0000}"/>
    <cellStyle name="20% - 강조색3 46 2 19" xfId="9349" xr:uid="{00000000-0005-0000-0000-0000C11D0000}"/>
    <cellStyle name="20% - 강조색3 46 2 2" xfId="9350" xr:uid="{00000000-0005-0000-0000-0000C21D0000}"/>
    <cellStyle name="20% - 강조색3 46 2 2 10" xfId="9351" xr:uid="{00000000-0005-0000-0000-0000C31D0000}"/>
    <cellStyle name="20% - 강조색3 46 2 2 10 2" xfId="9352" xr:uid="{00000000-0005-0000-0000-0000C41D0000}"/>
    <cellStyle name="20% - 강조색3 46 2 2 10 3" xfId="9353" xr:uid="{00000000-0005-0000-0000-0000C51D0000}"/>
    <cellStyle name="20% - 강조색3 46 2 2 10 4" xfId="9354" xr:uid="{00000000-0005-0000-0000-0000C61D0000}"/>
    <cellStyle name="20% - 강조색3 46 2 2 11" xfId="9355" xr:uid="{00000000-0005-0000-0000-0000C71D0000}"/>
    <cellStyle name="20% - 강조색3 46 2 2 11 2" xfId="9356" xr:uid="{00000000-0005-0000-0000-0000C81D0000}"/>
    <cellStyle name="20% - 강조색3 46 2 2 11 3" xfId="9357" xr:uid="{00000000-0005-0000-0000-0000C91D0000}"/>
    <cellStyle name="20% - 강조색3 46 2 2 11 4" xfId="9358" xr:uid="{00000000-0005-0000-0000-0000CA1D0000}"/>
    <cellStyle name="20% - 강조색3 46 2 2 12" xfId="9359" xr:uid="{00000000-0005-0000-0000-0000CB1D0000}"/>
    <cellStyle name="20% - 강조색3 46 2 2 12 2" xfId="9360" xr:uid="{00000000-0005-0000-0000-0000CC1D0000}"/>
    <cellStyle name="20% - 강조색3 46 2 2 12 3" xfId="9361" xr:uid="{00000000-0005-0000-0000-0000CD1D0000}"/>
    <cellStyle name="20% - 강조색3 46 2 2 12 4" xfId="9362" xr:uid="{00000000-0005-0000-0000-0000CE1D0000}"/>
    <cellStyle name="20% - 강조색3 46 2 2 13" xfId="9363" xr:uid="{00000000-0005-0000-0000-0000CF1D0000}"/>
    <cellStyle name="20% - 강조색3 46 2 2 14" xfId="9364" xr:uid="{00000000-0005-0000-0000-0000D01D0000}"/>
    <cellStyle name="20% - 강조색3 46 2 2 15" xfId="9365" xr:uid="{00000000-0005-0000-0000-0000D11D0000}"/>
    <cellStyle name="20% - 강조색3 46 2 2 16" xfId="9366" xr:uid="{00000000-0005-0000-0000-0000D21D0000}"/>
    <cellStyle name="20% - 강조색3 46 2 2 17" xfId="9367" xr:uid="{00000000-0005-0000-0000-0000D31D0000}"/>
    <cellStyle name="20% - 강조색3 46 2 2 18" xfId="9368" xr:uid="{00000000-0005-0000-0000-0000D41D0000}"/>
    <cellStyle name="20% - 강조색3 46 2 2 19" xfId="9369" xr:uid="{00000000-0005-0000-0000-0000D51D0000}"/>
    <cellStyle name="20% - 강조색3 46 2 2 2" xfId="9370" xr:uid="{00000000-0005-0000-0000-0000D61D0000}"/>
    <cellStyle name="20% - 강조색3 46 2 2 2 10" xfId="9371" xr:uid="{00000000-0005-0000-0000-0000D71D0000}"/>
    <cellStyle name="20% - 강조색3 46 2 2 2 11" xfId="9372" xr:uid="{00000000-0005-0000-0000-0000D81D0000}"/>
    <cellStyle name="20% - 강조색3 46 2 2 2 12" xfId="9373" xr:uid="{00000000-0005-0000-0000-0000D91D0000}"/>
    <cellStyle name="20% - 강조색3 46 2 2 2 2" xfId="9374" xr:uid="{00000000-0005-0000-0000-0000DA1D0000}"/>
    <cellStyle name="20% - 강조색3 46 2 2 2 2 2" xfId="9375" xr:uid="{00000000-0005-0000-0000-0000DB1D0000}"/>
    <cellStyle name="20% - 강조색3 46 2 2 2 2 3" xfId="9376" xr:uid="{00000000-0005-0000-0000-0000DC1D0000}"/>
    <cellStyle name="20% - 강조색3 46 2 2 2 2 4" xfId="9377" xr:uid="{00000000-0005-0000-0000-0000DD1D0000}"/>
    <cellStyle name="20% - 강조색3 46 2 2 2 3" xfId="9378" xr:uid="{00000000-0005-0000-0000-0000DE1D0000}"/>
    <cellStyle name="20% - 강조색3 46 2 2 2 3 2" xfId="9379" xr:uid="{00000000-0005-0000-0000-0000DF1D0000}"/>
    <cellStyle name="20% - 강조색3 46 2 2 2 3 3" xfId="9380" xr:uid="{00000000-0005-0000-0000-0000E01D0000}"/>
    <cellStyle name="20% - 강조색3 46 2 2 2 3 4" xfId="9381" xr:uid="{00000000-0005-0000-0000-0000E11D0000}"/>
    <cellStyle name="20% - 강조색3 46 2 2 2 4" xfId="9382" xr:uid="{00000000-0005-0000-0000-0000E21D0000}"/>
    <cellStyle name="20% - 강조색3 46 2 2 2 4 2" xfId="9383" xr:uid="{00000000-0005-0000-0000-0000E31D0000}"/>
    <cellStyle name="20% - 강조색3 46 2 2 2 4 3" xfId="9384" xr:uid="{00000000-0005-0000-0000-0000E41D0000}"/>
    <cellStyle name="20% - 강조색3 46 2 2 2 4 4" xfId="9385" xr:uid="{00000000-0005-0000-0000-0000E51D0000}"/>
    <cellStyle name="20% - 강조색3 46 2 2 2 5" xfId="9386" xr:uid="{00000000-0005-0000-0000-0000E61D0000}"/>
    <cellStyle name="20% - 강조색3 46 2 2 2 5 2" xfId="9387" xr:uid="{00000000-0005-0000-0000-0000E71D0000}"/>
    <cellStyle name="20% - 강조색3 46 2 2 2 5 3" xfId="9388" xr:uid="{00000000-0005-0000-0000-0000E81D0000}"/>
    <cellStyle name="20% - 강조색3 46 2 2 2 5 4" xfId="9389" xr:uid="{00000000-0005-0000-0000-0000E91D0000}"/>
    <cellStyle name="20% - 강조색3 46 2 2 2 6" xfId="9390" xr:uid="{00000000-0005-0000-0000-0000EA1D0000}"/>
    <cellStyle name="20% - 강조색3 46 2 2 2 6 2" xfId="9391" xr:uid="{00000000-0005-0000-0000-0000EB1D0000}"/>
    <cellStyle name="20% - 강조색3 46 2 2 2 6 3" xfId="9392" xr:uid="{00000000-0005-0000-0000-0000EC1D0000}"/>
    <cellStyle name="20% - 강조색3 46 2 2 2 6 4" xfId="9393" xr:uid="{00000000-0005-0000-0000-0000ED1D0000}"/>
    <cellStyle name="20% - 강조색3 46 2 2 2 7" xfId="9394" xr:uid="{00000000-0005-0000-0000-0000EE1D0000}"/>
    <cellStyle name="20% - 강조색3 46 2 2 2 7 2" xfId="9395" xr:uid="{00000000-0005-0000-0000-0000EF1D0000}"/>
    <cellStyle name="20% - 강조색3 46 2 2 2 7 3" xfId="9396" xr:uid="{00000000-0005-0000-0000-0000F01D0000}"/>
    <cellStyle name="20% - 강조색3 46 2 2 2 7 4" xfId="9397" xr:uid="{00000000-0005-0000-0000-0000F11D0000}"/>
    <cellStyle name="20% - 강조색3 46 2 2 2 8" xfId="9398" xr:uid="{00000000-0005-0000-0000-0000F21D0000}"/>
    <cellStyle name="20% - 강조색3 46 2 2 2 8 2" xfId="9399" xr:uid="{00000000-0005-0000-0000-0000F31D0000}"/>
    <cellStyle name="20% - 강조색3 46 2 2 2 8 3" xfId="9400" xr:uid="{00000000-0005-0000-0000-0000F41D0000}"/>
    <cellStyle name="20% - 강조색3 46 2 2 2 8 4" xfId="9401" xr:uid="{00000000-0005-0000-0000-0000F51D0000}"/>
    <cellStyle name="20% - 강조색3 46 2 2 2 9" xfId="9402" xr:uid="{00000000-0005-0000-0000-0000F61D0000}"/>
    <cellStyle name="20% - 강조색3 46 2 2 2 9 2" xfId="9403" xr:uid="{00000000-0005-0000-0000-0000F71D0000}"/>
    <cellStyle name="20% - 강조색3 46 2 2 2 9 3" xfId="9404" xr:uid="{00000000-0005-0000-0000-0000F81D0000}"/>
    <cellStyle name="20% - 강조색3 46 2 2 2 9 4" xfId="9405" xr:uid="{00000000-0005-0000-0000-0000F91D0000}"/>
    <cellStyle name="20% - 강조색3 46 2 2 20" xfId="9406" xr:uid="{00000000-0005-0000-0000-0000FA1D0000}"/>
    <cellStyle name="20% - 강조색3 46 2 2 21" xfId="9407" xr:uid="{00000000-0005-0000-0000-0000FB1D0000}"/>
    <cellStyle name="20% - 강조색3 46 2 2 22" xfId="9408" xr:uid="{00000000-0005-0000-0000-0000FC1D0000}"/>
    <cellStyle name="20% - 강조색3 46 2 2 23" xfId="9409" xr:uid="{00000000-0005-0000-0000-0000FD1D0000}"/>
    <cellStyle name="20% - 강조색3 46 2 2 24" xfId="9410" xr:uid="{00000000-0005-0000-0000-0000FE1D0000}"/>
    <cellStyle name="20% - 강조색3 46 2 2 25" xfId="9411" xr:uid="{00000000-0005-0000-0000-0000FF1D0000}"/>
    <cellStyle name="20% - 강조색3 46 2 2 3" xfId="9412" xr:uid="{00000000-0005-0000-0000-0000001E0000}"/>
    <cellStyle name="20% - 강조색3 46 2 2 3 10" xfId="9413" xr:uid="{00000000-0005-0000-0000-0000011E0000}"/>
    <cellStyle name="20% - 강조색3 46 2 2 3 11" xfId="9414" xr:uid="{00000000-0005-0000-0000-0000021E0000}"/>
    <cellStyle name="20% - 강조색3 46 2 2 3 12" xfId="9415" xr:uid="{00000000-0005-0000-0000-0000031E0000}"/>
    <cellStyle name="20% - 강조색3 46 2 2 3 2" xfId="9416" xr:uid="{00000000-0005-0000-0000-0000041E0000}"/>
    <cellStyle name="20% - 강조색3 46 2 2 3 2 2" xfId="9417" xr:uid="{00000000-0005-0000-0000-0000051E0000}"/>
    <cellStyle name="20% - 강조색3 46 2 2 3 2 3" xfId="9418" xr:uid="{00000000-0005-0000-0000-0000061E0000}"/>
    <cellStyle name="20% - 강조색3 46 2 2 3 2 4" xfId="9419" xr:uid="{00000000-0005-0000-0000-0000071E0000}"/>
    <cellStyle name="20% - 강조색3 46 2 2 3 3" xfId="9420" xr:uid="{00000000-0005-0000-0000-0000081E0000}"/>
    <cellStyle name="20% - 강조색3 46 2 2 3 3 2" xfId="9421" xr:uid="{00000000-0005-0000-0000-0000091E0000}"/>
    <cellStyle name="20% - 강조색3 46 2 2 3 3 3" xfId="9422" xr:uid="{00000000-0005-0000-0000-00000A1E0000}"/>
    <cellStyle name="20% - 강조색3 46 2 2 3 3 4" xfId="9423" xr:uid="{00000000-0005-0000-0000-00000B1E0000}"/>
    <cellStyle name="20% - 강조색3 46 2 2 3 4" xfId="9424" xr:uid="{00000000-0005-0000-0000-00000C1E0000}"/>
    <cellStyle name="20% - 강조색3 46 2 2 3 4 2" xfId="9425" xr:uid="{00000000-0005-0000-0000-00000D1E0000}"/>
    <cellStyle name="20% - 강조색3 46 2 2 3 4 3" xfId="9426" xr:uid="{00000000-0005-0000-0000-00000E1E0000}"/>
    <cellStyle name="20% - 강조색3 46 2 2 3 4 4" xfId="9427" xr:uid="{00000000-0005-0000-0000-00000F1E0000}"/>
    <cellStyle name="20% - 강조색3 46 2 2 3 5" xfId="9428" xr:uid="{00000000-0005-0000-0000-0000101E0000}"/>
    <cellStyle name="20% - 강조색3 46 2 2 3 5 2" xfId="9429" xr:uid="{00000000-0005-0000-0000-0000111E0000}"/>
    <cellStyle name="20% - 강조색3 46 2 2 3 5 3" xfId="9430" xr:uid="{00000000-0005-0000-0000-0000121E0000}"/>
    <cellStyle name="20% - 강조색3 46 2 2 3 5 4" xfId="9431" xr:uid="{00000000-0005-0000-0000-0000131E0000}"/>
    <cellStyle name="20% - 강조색3 46 2 2 3 6" xfId="9432" xr:uid="{00000000-0005-0000-0000-0000141E0000}"/>
    <cellStyle name="20% - 강조색3 46 2 2 3 6 2" xfId="9433" xr:uid="{00000000-0005-0000-0000-0000151E0000}"/>
    <cellStyle name="20% - 강조색3 46 2 2 3 6 3" xfId="9434" xr:uid="{00000000-0005-0000-0000-0000161E0000}"/>
    <cellStyle name="20% - 강조색3 46 2 2 3 6 4" xfId="9435" xr:uid="{00000000-0005-0000-0000-0000171E0000}"/>
    <cellStyle name="20% - 강조색3 46 2 2 3 7" xfId="9436" xr:uid="{00000000-0005-0000-0000-0000181E0000}"/>
    <cellStyle name="20% - 강조색3 46 2 2 3 7 2" xfId="9437" xr:uid="{00000000-0005-0000-0000-0000191E0000}"/>
    <cellStyle name="20% - 강조색3 46 2 2 3 7 3" xfId="9438" xr:uid="{00000000-0005-0000-0000-00001A1E0000}"/>
    <cellStyle name="20% - 강조색3 46 2 2 3 7 4" xfId="9439" xr:uid="{00000000-0005-0000-0000-00001B1E0000}"/>
    <cellStyle name="20% - 강조색3 46 2 2 3 8" xfId="9440" xr:uid="{00000000-0005-0000-0000-00001C1E0000}"/>
    <cellStyle name="20% - 강조색3 46 2 2 3 8 2" xfId="9441" xr:uid="{00000000-0005-0000-0000-00001D1E0000}"/>
    <cellStyle name="20% - 강조색3 46 2 2 3 8 3" xfId="9442" xr:uid="{00000000-0005-0000-0000-00001E1E0000}"/>
    <cellStyle name="20% - 강조색3 46 2 2 3 8 4" xfId="9443" xr:uid="{00000000-0005-0000-0000-00001F1E0000}"/>
    <cellStyle name="20% - 강조색3 46 2 2 3 9" xfId="9444" xr:uid="{00000000-0005-0000-0000-0000201E0000}"/>
    <cellStyle name="20% - 강조색3 46 2 2 3 9 2" xfId="9445" xr:uid="{00000000-0005-0000-0000-0000211E0000}"/>
    <cellStyle name="20% - 강조색3 46 2 2 3 9 3" xfId="9446" xr:uid="{00000000-0005-0000-0000-0000221E0000}"/>
    <cellStyle name="20% - 강조색3 46 2 2 3 9 4" xfId="9447" xr:uid="{00000000-0005-0000-0000-0000231E0000}"/>
    <cellStyle name="20% - 강조색3 46 2 2 4" xfId="9448" xr:uid="{00000000-0005-0000-0000-0000241E0000}"/>
    <cellStyle name="20% - 강조색3 46 2 2 4 10" xfId="9449" xr:uid="{00000000-0005-0000-0000-0000251E0000}"/>
    <cellStyle name="20% - 강조색3 46 2 2 4 11" xfId="9450" xr:uid="{00000000-0005-0000-0000-0000261E0000}"/>
    <cellStyle name="20% - 강조색3 46 2 2 4 12" xfId="9451" xr:uid="{00000000-0005-0000-0000-0000271E0000}"/>
    <cellStyle name="20% - 강조색3 46 2 2 4 2" xfId="9452" xr:uid="{00000000-0005-0000-0000-0000281E0000}"/>
    <cellStyle name="20% - 강조색3 46 2 2 4 2 2" xfId="9453" xr:uid="{00000000-0005-0000-0000-0000291E0000}"/>
    <cellStyle name="20% - 강조색3 46 2 2 4 2 3" xfId="9454" xr:uid="{00000000-0005-0000-0000-00002A1E0000}"/>
    <cellStyle name="20% - 강조색3 46 2 2 4 2 4" xfId="9455" xr:uid="{00000000-0005-0000-0000-00002B1E0000}"/>
    <cellStyle name="20% - 강조색3 46 2 2 4 3" xfId="9456" xr:uid="{00000000-0005-0000-0000-00002C1E0000}"/>
    <cellStyle name="20% - 강조색3 46 2 2 4 3 2" xfId="9457" xr:uid="{00000000-0005-0000-0000-00002D1E0000}"/>
    <cellStyle name="20% - 강조색3 46 2 2 4 3 3" xfId="9458" xr:uid="{00000000-0005-0000-0000-00002E1E0000}"/>
    <cellStyle name="20% - 강조색3 46 2 2 4 3 4" xfId="9459" xr:uid="{00000000-0005-0000-0000-00002F1E0000}"/>
    <cellStyle name="20% - 강조색3 46 2 2 4 4" xfId="9460" xr:uid="{00000000-0005-0000-0000-0000301E0000}"/>
    <cellStyle name="20% - 강조색3 46 2 2 4 4 2" xfId="9461" xr:uid="{00000000-0005-0000-0000-0000311E0000}"/>
    <cellStyle name="20% - 강조색3 46 2 2 4 4 3" xfId="9462" xr:uid="{00000000-0005-0000-0000-0000321E0000}"/>
    <cellStyle name="20% - 강조색3 46 2 2 4 4 4" xfId="9463" xr:uid="{00000000-0005-0000-0000-0000331E0000}"/>
    <cellStyle name="20% - 강조색3 46 2 2 4 5" xfId="9464" xr:uid="{00000000-0005-0000-0000-0000341E0000}"/>
    <cellStyle name="20% - 강조색3 46 2 2 4 5 2" xfId="9465" xr:uid="{00000000-0005-0000-0000-0000351E0000}"/>
    <cellStyle name="20% - 강조색3 46 2 2 4 5 3" xfId="9466" xr:uid="{00000000-0005-0000-0000-0000361E0000}"/>
    <cellStyle name="20% - 강조색3 46 2 2 4 5 4" xfId="9467" xr:uid="{00000000-0005-0000-0000-0000371E0000}"/>
    <cellStyle name="20% - 강조색3 46 2 2 4 6" xfId="9468" xr:uid="{00000000-0005-0000-0000-0000381E0000}"/>
    <cellStyle name="20% - 강조색3 46 2 2 4 6 2" xfId="9469" xr:uid="{00000000-0005-0000-0000-0000391E0000}"/>
    <cellStyle name="20% - 강조색3 46 2 2 4 6 3" xfId="9470" xr:uid="{00000000-0005-0000-0000-00003A1E0000}"/>
    <cellStyle name="20% - 강조색3 46 2 2 4 6 4" xfId="9471" xr:uid="{00000000-0005-0000-0000-00003B1E0000}"/>
    <cellStyle name="20% - 강조색3 46 2 2 4 7" xfId="9472" xr:uid="{00000000-0005-0000-0000-00003C1E0000}"/>
    <cellStyle name="20% - 강조색3 46 2 2 4 7 2" xfId="9473" xr:uid="{00000000-0005-0000-0000-00003D1E0000}"/>
    <cellStyle name="20% - 강조색3 46 2 2 4 7 3" xfId="9474" xr:uid="{00000000-0005-0000-0000-00003E1E0000}"/>
    <cellStyle name="20% - 강조색3 46 2 2 4 7 4" xfId="9475" xr:uid="{00000000-0005-0000-0000-00003F1E0000}"/>
    <cellStyle name="20% - 강조색3 46 2 2 4 8" xfId="9476" xr:uid="{00000000-0005-0000-0000-0000401E0000}"/>
    <cellStyle name="20% - 강조색3 46 2 2 4 8 2" xfId="9477" xr:uid="{00000000-0005-0000-0000-0000411E0000}"/>
    <cellStyle name="20% - 강조색3 46 2 2 4 8 3" xfId="9478" xr:uid="{00000000-0005-0000-0000-0000421E0000}"/>
    <cellStyle name="20% - 강조색3 46 2 2 4 8 4" xfId="9479" xr:uid="{00000000-0005-0000-0000-0000431E0000}"/>
    <cellStyle name="20% - 강조색3 46 2 2 4 9" xfId="9480" xr:uid="{00000000-0005-0000-0000-0000441E0000}"/>
    <cellStyle name="20% - 강조색3 46 2 2 4 9 2" xfId="9481" xr:uid="{00000000-0005-0000-0000-0000451E0000}"/>
    <cellStyle name="20% - 강조색3 46 2 2 4 9 3" xfId="9482" xr:uid="{00000000-0005-0000-0000-0000461E0000}"/>
    <cellStyle name="20% - 강조색3 46 2 2 4 9 4" xfId="9483" xr:uid="{00000000-0005-0000-0000-0000471E0000}"/>
    <cellStyle name="20% - 강조색3 46 2 2 5" xfId="9484" xr:uid="{00000000-0005-0000-0000-0000481E0000}"/>
    <cellStyle name="20% - 강조색3 46 2 2 5 2" xfId="9485" xr:uid="{00000000-0005-0000-0000-0000491E0000}"/>
    <cellStyle name="20% - 강조색3 46 2 2 5 3" xfId="9486" xr:uid="{00000000-0005-0000-0000-00004A1E0000}"/>
    <cellStyle name="20% - 강조색3 46 2 2 5 4" xfId="9487" xr:uid="{00000000-0005-0000-0000-00004B1E0000}"/>
    <cellStyle name="20% - 강조색3 46 2 2 6" xfId="9488" xr:uid="{00000000-0005-0000-0000-00004C1E0000}"/>
    <cellStyle name="20% - 강조색3 46 2 2 6 2" xfId="9489" xr:uid="{00000000-0005-0000-0000-00004D1E0000}"/>
    <cellStyle name="20% - 강조색3 46 2 2 6 3" xfId="9490" xr:uid="{00000000-0005-0000-0000-00004E1E0000}"/>
    <cellStyle name="20% - 강조색3 46 2 2 6 4" xfId="9491" xr:uid="{00000000-0005-0000-0000-00004F1E0000}"/>
    <cellStyle name="20% - 강조색3 46 2 2 7" xfId="9492" xr:uid="{00000000-0005-0000-0000-0000501E0000}"/>
    <cellStyle name="20% - 강조색3 46 2 2 7 2" xfId="9493" xr:uid="{00000000-0005-0000-0000-0000511E0000}"/>
    <cellStyle name="20% - 강조색3 46 2 2 7 3" xfId="9494" xr:uid="{00000000-0005-0000-0000-0000521E0000}"/>
    <cellStyle name="20% - 강조색3 46 2 2 7 4" xfId="9495" xr:uid="{00000000-0005-0000-0000-0000531E0000}"/>
    <cellStyle name="20% - 강조색3 46 2 2 8" xfId="9496" xr:uid="{00000000-0005-0000-0000-0000541E0000}"/>
    <cellStyle name="20% - 강조색3 46 2 2 8 2" xfId="9497" xr:uid="{00000000-0005-0000-0000-0000551E0000}"/>
    <cellStyle name="20% - 강조색3 46 2 2 8 3" xfId="9498" xr:uid="{00000000-0005-0000-0000-0000561E0000}"/>
    <cellStyle name="20% - 강조색3 46 2 2 8 4" xfId="9499" xr:uid="{00000000-0005-0000-0000-0000571E0000}"/>
    <cellStyle name="20% - 강조색3 46 2 2 9" xfId="9500" xr:uid="{00000000-0005-0000-0000-0000581E0000}"/>
    <cellStyle name="20% - 강조색3 46 2 2 9 2" xfId="9501" xr:uid="{00000000-0005-0000-0000-0000591E0000}"/>
    <cellStyle name="20% - 강조색3 46 2 2 9 3" xfId="9502" xr:uid="{00000000-0005-0000-0000-00005A1E0000}"/>
    <cellStyle name="20% - 강조색3 46 2 2 9 4" xfId="9503" xr:uid="{00000000-0005-0000-0000-00005B1E0000}"/>
    <cellStyle name="20% - 강조색3 46 2 20" xfId="9504" xr:uid="{00000000-0005-0000-0000-00005C1E0000}"/>
    <cellStyle name="20% - 강조색3 46 2 21" xfId="9505" xr:uid="{00000000-0005-0000-0000-00005D1E0000}"/>
    <cellStyle name="20% - 강조색3 46 2 22" xfId="9506" xr:uid="{00000000-0005-0000-0000-00005E1E0000}"/>
    <cellStyle name="20% - 강조색3 46 2 23" xfId="9507" xr:uid="{00000000-0005-0000-0000-00005F1E0000}"/>
    <cellStyle name="20% - 강조색3 46 2 24" xfId="9508" xr:uid="{00000000-0005-0000-0000-0000601E0000}"/>
    <cellStyle name="20% - 강조색3 46 2 25" xfId="9509" xr:uid="{00000000-0005-0000-0000-0000611E0000}"/>
    <cellStyle name="20% - 강조색3 46 2 26" xfId="9510" xr:uid="{00000000-0005-0000-0000-0000621E0000}"/>
    <cellStyle name="20% - 강조색3 46 2 3" xfId="9511" xr:uid="{00000000-0005-0000-0000-0000631E0000}"/>
    <cellStyle name="20% - 강조색3 46 2 3 10" xfId="9512" xr:uid="{00000000-0005-0000-0000-0000641E0000}"/>
    <cellStyle name="20% - 강조색3 46 2 3 11" xfId="9513" xr:uid="{00000000-0005-0000-0000-0000651E0000}"/>
    <cellStyle name="20% - 강조색3 46 2 3 12" xfId="9514" xr:uid="{00000000-0005-0000-0000-0000661E0000}"/>
    <cellStyle name="20% - 강조색3 46 2 3 2" xfId="9515" xr:uid="{00000000-0005-0000-0000-0000671E0000}"/>
    <cellStyle name="20% - 강조색3 46 2 3 2 2" xfId="9516" xr:uid="{00000000-0005-0000-0000-0000681E0000}"/>
    <cellStyle name="20% - 강조색3 46 2 3 2 3" xfId="9517" xr:uid="{00000000-0005-0000-0000-0000691E0000}"/>
    <cellStyle name="20% - 강조색3 46 2 3 2 4" xfId="9518" xr:uid="{00000000-0005-0000-0000-00006A1E0000}"/>
    <cellStyle name="20% - 강조색3 46 2 3 3" xfId="9519" xr:uid="{00000000-0005-0000-0000-00006B1E0000}"/>
    <cellStyle name="20% - 강조색3 46 2 3 3 2" xfId="9520" xr:uid="{00000000-0005-0000-0000-00006C1E0000}"/>
    <cellStyle name="20% - 강조색3 46 2 3 3 3" xfId="9521" xr:uid="{00000000-0005-0000-0000-00006D1E0000}"/>
    <cellStyle name="20% - 강조색3 46 2 3 3 4" xfId="9522" xr:uid="{00000000-0005-0000-0000-00006E1E0000}"/>
    <cellStyle name="20% - 강조색3 46 2 3 4" xfId="9523" xr:uid="{00000000-0005-0000-0000-00006F1E0000}"/>
    <cellStyle name="20% - 강조색3 46 2 3 4 2" xfId="9524" xr:uid="{00000000-0005-0000-0000-0000701E0000}"/>
    <cellStyle name="20% - 강조색3 46 2 3 4 3" xfId="9525" xr:uid="{00000000-0005-0000-0000-0000711E0000}"/>
    <cellStyle name="20% - 강조색3 46 2 3 4 4" xfId="9526" xr:uid="{00000000-0005-0000-0000-0000721E0000}"/>
    <cellStyle name="20% - 강조색3 46 2 3 5" xfId="9527" xr:uid="{00000000-0005-0000-0000-0000731E0000}"/>
    <cellStyle name="20% - 강조색3 46 2 3 5 2" xfId="9528" xr:uid="{00000000-0005-0000-0000-0000741E0000}"/>
    <cellStyle name="20% - 강조색3 46 2 3 5 3" xfId="9529" xr:uid="{00000000-0005-0000-0000-0000751E0000}"/>
    <cellStyle name="20% - 강조색3 46 2 3 5 4" xfId="9530" xr:uid="{00000000-0005-0000-0000-0000761E0000}"/>
    <cellStyle name="20% - 강조색3 46 2 3 6" xfId="9531" xr:uid="{00000000-0005-0000-0000-0000771E0000}"/>
    <cellStyle name="20% - 강조색3 46 2 3 6 2" xfId="9532" xr:uid="{00000000-0005-0000-0000-0000781E0000}"/>
    <cellStyle name="20% - 강조색3 46 2 3 6 3" xfId="9533" xr:uid="{00000000-0005-0000-0000-0000791E0000}"/>
    <cellStyle name="20% - 강조색3 46 2 3 6 4" xfId="9534" xr:uid="{00000000-0005-0000-0000-00007A1E0000}"/>
    <cellStyle name="20% - 강조색3 46 2 3 7" xfId="9535" xr:uid="{00000000-0005-0000-0000-00007B1E0000}"/>
    <cellStyle name="20% - 강조색3 46 2 3 7 2" xfId="9536" xr:uid="{00000000-0005-0000-0000-00007C1E0000}"/>
    <cellStyle name="20% - 강조색3 46 2 3 7 3" xfId="9537" xr:uid="{00000000-0005-0000-0000-00007D1E0000}"/>
    <cellStyle name="20% - 강조색3 46 2 3 7 4" xfId="9538" xr:uid="{00000000-0005-0000-0000-00007E1E0000}"/>
    <cellStyle name="20% - 강조색3 46 2 3 8" xfId="9539" xr:uid="{00000000-0005-0000-0000-00007F1E0000}"/>
    <cellStyle name="20% - 강조색3 46 2 3 8 2" xfId="9540" xr:uid="{00000000-0005-0000-0000-0000801E0000}"/>
    <cellStyle name="20% - 강조색3 46 2 3 8 3" xfId="9541" xr:uid="{00000000-0005-0000-0000-0000811E0000}"/>
    <cellStyle name="20% - 강조색3 46 2 3 8 4" xfId="9542" xr:uid="{00000000-0005-0000-0000-0000821E0000}"/>
    <cellStyle name="20% - 강조색3 46 2 3 9" xfId="9543" xr:uid="{00000000-0005-0000-0000-0000831E0000}"/>
    <cellStyle name="20% - 강조색3 46 2 3 9 2" xfId="9544" xr:uid="{00000000-0005-0000-0000-0000841E0000}"/>
    <cellStyle name="20% - 강조색3 46 2 3 9 3" xfId="9545" xr:uid="{00000000-0005-0000-0000-0000851E0000}"/>
    <cellStyle name="20% - 강조색3 46 2 3 9 4" xfId="9546" xr:uid="{00000000-0005-0000-0000-0000861E0000}"/>
    <cellStyle name="20% - 강조색3 46 2 4" xfId="9547" xr:uid="{00000000-0005-0000-0000-0000871E0000}"/>
    <cellStyle name="20% - 강조색3 46 2 4 10" xfId="9548" xr:uid="{00000000-0005-0000-0000-0000881E0000}"/>
    <cellStyle name="20% - 강조색3 46 2 4 11" xfId="9549" xr:uid="{00000000-0005-0000-0000-0000891E0000}"/>
    <cellStyle name="20% - 강조색3 46 2 4 12" xfId="9550" xr:uid="{00000000-0005-0000-0000-00008A1E0000}"/>
    <cellStyle name="20% - 강조색3 46 2 4 2" xfId="9551" xr:uid="{00000000-0005-0000-0000-00008B1E0000}"/>
    <cellStyle name="20% - 강조색3 46 2 4 2 2" xfId="9552" xr:uid="{00000000-0005-0000-0000-00008C1E0000}"/>
    <cellStyle name="20% - 강조색3 46 2 4 2 3" xfId="9553" xr:uid="{00000000-0005-0000-0000-00008D1E0000}"/>
    <cellStyle name="20% - 강조색3 46 2 4 2 4" xfId="9554" xr:uid="{00000000-0005-0000-0000-00008E1E0000}"/>
    <cellStyle name="20% - 강조색3 46 2 4 3" xfId="9555" xr:uid="{00000000-0005-0000-0000-00008F1E0000}"/>
    <cellStyle name="20% - 강조색3 46 2 4 3 2" xfId="9556" xr:uid="{00000000-0005-0000-0000-0000901E0000}"/>
    <cellStyle name="20% - 강조색3 46 2 4 3 3" xfId="9557" xr:uid="{00000000-0005-0000-0000-0000911E0000}"/>
    <cellStyle name="20% - 강조색3 46 2 4 3 4" xfId="9558" xr:uid="{00000000-0005-0000-0000-0000921E0000}"/>
    <cellStyle name="20% - 강조색3 46 2 4 4" xfId="9559" xr:uid="{00000000-0005-0000-0000-0000931E0000}"/>
    <cellStyle name="20% - 강조색3 46 2 4 4 2" xfId="9560" xr:uid="{00000000-0005-0000-0000-0000941E0000}"/>
    <cellStyle name="20% - 강조색3 46 2 4 4 3" xfId="9561" xr:uid="{00000000-0005-0000-0000-0000951E0000}"/>
    <cellStyle name="20% - 강조색3 46 2 4 4 4" xfId="9562" xr:uid="{00000000-0005-0000-0000-0000961E0000}"/>
    <cellStyle name="20% - 강조색3 46 2 4 5" xfId="9563" xr:uid="{00000000-0005-0000-0000-0000971E0000}"/>
    <cellStyle name="20% - 강조색3 46 2 4 5 2" xfId="9564" xr:uid="{00000000-0005-0000-0000-0000981E0000}"/>
    <cellStyle name="20% - 강조색3 46 2 4 5 3" xfId="9565" xr:uid="{00000000-0005-0000-0000-0000991E0000}"/>
    <cellStyle name="20% - 강조색3 46 2 4 5 4" xfId="9566" xr:uid="{00000000-0005-0000-0000-00009A1E0000}"/>
    <cellStyle name="20% - 강조색3 46 2 4 6" xfId="9567" xr:uid="{00000000-0005-0000-0000-00009B1E0000}"/>
    <cellStyle name="20% - 강조색3 46 2 4 6 2" xfId="9568" xr:uid="{00000000-0005-0000-0000-00009C1E0000}"/>
    <cellStyle name="20% - 강조색3 46 2 4 6 3" xfId="9569" xr:uid="{00000000-0005-0000-0000-00009D1E0000}"/>
    <cellStyle name="20% - 강조색3 46 2 4 6 4" xfId="9570" xr:uid="{00000000-0005-0000-0000-00009E1E0000}"/>
    <cellStyle name="20% - 강조색3 46 2 4 7" xfId="9571" xr:uid="{00000000-0005-0000-0000-00009F1E0000}"/>
    <cellStyle name="20% - 강조색3 46 2 4 7 2" xfId="9572" xr:uid="{00000000-0005-0000-0000-0000A01E0000}"/>
    <cellStyle name="20% - 강조색3 46 2 4 7 3" xfId="9573" xr:uid="{00000000-0005-0000-0000-0000A11E0000}"/>
    <cellStyle name="20% - 강조색3 46 2 4 7 4" xfId="9574" xr:uid="{00000000-0005-0000-0000-0000A21E0000}"/>
    <cellStyle name="20% - 강조색3 46 2 4 8" xfId="9575" xr:uid="{00000000-0005-0000-0000-0000A31E0000}"/>
    <cellStyle name="20% - 강조색3 46 2 4 8 2" xfId="9576" xr:uid="{00000000-0005-0000-0000-0000A41E0000}"/>
    <cellStyle name="20% - 강조색3 46 2 4 8 3" xfId="9577" xr:uid="{00000000-0005-0000-0000-0000A51E0000}"/>
    <cellStyle name="20% - 강조색3 46 2 4 8 4" xfId="9578" xr:uid="{00000000-0005-0000-0000-0000A61E0000}"/>
    <cellStyle name="20% - 강조색3 46 2 4 9" xfId="9579" xr:uid="{00000000-0005-0000-0000-0000A71E0000}"/>
    <cellStyle name="20% - 강조색3 46 2 4 9 2" xfId="9580" xr:uid="{00000000-0005-0000-0000-0000A81E0000}"/>
    <cellStyle name="20% - 강조색3 46 2 4 9 3" xfId="9581" xr:uid="{00000000-0005-0000-0000-0000A91E0000}"/>
    <cellStyle name="20% - 강조색3 46 2 4 9 4" xfId="9582" xr:uid="{00000000-0005-0000-0000-0000AA1E0000}"/>
    <cellStyle name="20% - 강조색3 46 2 5" xfId="9583" xr:uid="{00000000-0005-0000-0000-0000AB1E0000}"/>
    <cellStyle name="20% - 강조색3 46 2 5 10" xfId="9584" xr:uid="{00000000-0005-0000-0000-0000AC1E0000}"/>
    <cellStyle name="20% - 강조색3 46 2 5 11" xfId="9585" xr:uid="{00000000-0005-0000-0000-0000AD1E0000}"/>
    <cellStyle name="20% - 강조색3 46 2 5 12" xfId="9586" xr:uid="{00000000-0005-0000-0000-0000AE1E0000}"/>
    <cellStyle name="20% - 강조색3 46 2 5 2" xfId="9587" xr:uid="{00000000-0005-0000-0000-0000AF1E0000}"/>
    <cellStyle name="20% - 강조색3 46 2 5 2 2" xfId="9588" xr:uid="{00000000-0005-0000-0000-0000B01E0000}"/>
    <cellStyle name="20% - 강조색3 46 2 5 2 3" xfId="9589" xr:uid="{00000000-0005-0000-0000-0000B11E0000}"/>
    <cellStyle name="20% - 강조색3 46 2 5 2 4" xfId="9590" xr:uid="{00000000-0005-0000-0000-0000B21E0000}"/>
    <cellStyle name="20% - 강조색3 46 2 5 3" xfId="9591" xr:uid="{00000000-0005-0000-0000-0000B31E0000}"/>
    <cellStyle name="20% - 강조색3 46 2 5 3 2" xfId="9592" xr:uid="{00000000-0005-0000-0000-0000B41E0000}"/>
    <cellStyle name="20% - 강조색3 46 2 5 3 3" xfId="9593" xr:uid="{00000000-0005-0000-0000-0000B51E0000}"/>
    <cellStyle name="20% - 강조색3 46 2 5 3 4" xfId="9594" xr:uid="{00000000-0005-0000-0000-0000B61E0000}"/>
    <cellStyle name="20% - 강조색3 46 2 5 4" xfId="9595" xr:uid="{00000000-0005-0000-0000-0000B71E0000}"/>
    <cellStyle name="20% - 강조색3 46 2 5 4 2" xfId="9596" xr:uid="{00000000-0005-0000-0000-0000B81E0000}"/>
    <cellStyle name="20% - 강조색3 46 2 5 4 3" xfId="9597" xr:uid="{00000000-0005-0000-0000-0000B91E0000}"/>
    <cellStyle name="20% - 강조색3 46 2 5 4 4" xfId="9598" xr:uid="{00000000-0005-0000-0000-0000BA1E0000}"/>
    <cellStyle name="20% - 강조색3 46 2 5 5" xfId="9599" xr:uid="{00000000-0005-0000-0000-0000BB1E0000}"/>
    <cellStyle name="20% - 강조색3 46 2 5 5 2" xfId="9600" xr:uid="{00000000-0005-0000-0000-0000BC1E0000}"/>
    <cellStyle name="20% - 강조색3 46 2 5 5 3" xfId="9601" xr:uid="{00000000-0005-0000-0000-0000BD1E0000}"/>
    <cellStyle name="20% - 강조색3 46 2 5 5 4" xfId="9602" xr:uid="{00000000-0005-0000-0000-0000BE1E0000}"/>
    <cellStyle name="20% - 강조색3 46 2 5 6" xfId="9603" xr:uid="{00000000-0005-0000-0000-0000BF1E0000}"/>
    <cellStyle name="20% - 강조색3 46 2 5 6 2" xfId="9604" xr:uid="{00000000-0005-0000-0000-0000C01E0000}"/>
    <cellStyle name="20% - 강조색3 46 2 5 6 3" xfId="9605" xr:uid="{00000000-0005-0000-0000-0000C11E0000}"/>
    <cellStyle name="20% - 강조색3 46 2 5 6 4" xfId="9606" xr:uid="{00000000-0005-0000-0000-0000C21E0000}"/>
    <cellStyle name="20% - 강조색3 46 2 5 7" xfId="9607" xr:uid="{00000000-0005-0000-0000-0000C31E0000}"/>
    <cellStyle name="20% - 강조색3 46 2 5 7 2" xfId="9608" xr:uid="{00000000-0005-0000-0000-0000C41E0000}"/>
    <cellStyle name="20% - 강조색3 46 2 5 7 3" xfId="9609" xr:uid="{00000000-0005-0000-0000-0000C51E0000}"/>
    <cellStyle name="20% - 강조색3 46 2 5 7 4" xfId="9610" xr:uid="{00000000-0005-0000-0000-0000C61E0000}"/>
    <cellStyle name="20% - 강조색3 46 2 5 8" xfId="9611" xr:uid="{00000000-0005-0000-0000-0000C71E0000}"/>
    <cellStyle name="20% - 강조색3 46 2 5 8 2" xfId="9612" xr:uid="{00000000-0005-0000-0000-0000C81E0000}"/>
    <cellStyle name="20% - 강조색3 46 2 5 8 3" xfId="9613" xr:uid="{00000000-0005-0000-0000-0000C91E0000}"/>
    <cellStyle name="20% - 강조색3 46 2 5 8 4" xfId="9614" xr:uid="{00000000-0005-0000-0000-0000CA1E0000}"/>
    <cellStyle name="20% - 강조색3 46 2 5 9" xfId="9615" xr:uid="{00000000-0005-0000-0000-0000CB1E0000}"/>
    <cellStyle name="20% - 강조색3 46 2 5 9 2" xfId="9616" xr:uid="{00000000-0005-0000-0000-0000CC1E0000}"/>
    <cellStyle name="20% - 강조색3 46 2 5 9 3" xfId="9617" xr:uid="{00000000-0005-0000-0000-0000CD1E0000}"/>
    <cellStyle name="20% - 강조색3 46 2 5 9 4" xfId="9618" xr:uid="{00000000-0005-0000-0000-0000CE1E0000}"/>
    <cellStyle name="20% - 강조색3 46 2 6" xfId="9619" xr:uid="{00000000-0005-0000-0000-0000CF1E0000}"/>
    <cellStyle name="20% - 강조색3 46 2 6 2" xfId="9620" xr:uid="{00000000-0005-0000-0000-0000D01E0000}"/>
    <cellStyle name="20% - 강조색3 46 2 6 3" xfId="9621" xr:uid="{00000000-0005-0000-0000-0000D11E0000}"/>
    <cellStyle name="20% - 강조색3 46 2 6 4" xfId="9622" xr:uid="{00000000-0005-0000-0000-0000D21E0000}"/>
    <cellStyle name="20% - 강조색3 46 2 7" xfId="9623" xr:uid="{00000000-0005-0000-0000-0000D31E0000}"/>
    <cellStyle name="20% - 강조색3 46 2 7 2" xfId="9624" xr:uid="{00000000-0005-0000-0000-0000D41E0000}"/>
    <cellStyle name="20% - 강조색3 46 2 7 3" xfId="9625" xr:uid="{00000000-0005-0000-0000-0000D51E0000}"/>
    <cellStyle name="20% - 강조색3 46 2 7 4" xfId="9626" xr:uid="{00000000-0005-0000-0000-0000D61E0000}"/>
    <cellStyle name="20% - 강조색3 46 2 8" xfId="9627" xr:uid="{00000000-0005-0000-0000-0000D71E0000}"/>
    <cellStyle name="20% - 강조색3 46 2 8 2" xfId="9628" xr:uid="{00000000-0005-0000-0000-0000D81E0000}"/>
    <cellStyle name="20% - 강조색3 46 2 8 3" xfId="9629" xr:uid="{00000000-0005-0000-0000-0000D91E0000}"/>
    <cellStyle name="20% - 강조색3 46 2 8 4" xfId="9630" xr:uid="{00000000-0005-0000-0000-0000DA1E0000}"/>
    <cellStyle name="20% - 강조색3 46 2 9" xfId="9631" xr:uid="{00000000-0005-0000-0000-0000DB1E0000}"/>
    <cellStyle name="20% - 강조색3 46 2 9 2" xfId="9632" xr:uid="{00000000-0005-0000-0000-0000DC1E0000}"/>
    <cellStyle name="20% - 강조색3 46 2 9 3" xfId="9633" xr:uid="{00000000-0005-0000-0000-0000DD1E0000}"/>
    <cellStyle name="20% - 강조색3 46 2 9 4" xfId="9634" xr:uid="{00000000-0005-0000-0000-0000DE1E0000}"/>
    <cellStyle name="20% - 강조색3 46 20" xfId="9635" xr:uid="{00000000-0005-0000-0000-0000DF1E0000}"/>
    <cellStyle name="20% - 강조색3 46 21" xfId="9636" xr:uid="{00000000-0005-0000-0000-0000E01E0000}"/>
    <cellStyle name="20% - 강조색3 46 22" xfId="9637" xr:uid="{00000000-0005-0000-0000-0000E11E0000}"/>
    <cellStyle name="20% - 강조색3 46 23" xfId="9638" xr:uid="{00000000-0005-0000-0000-0000E21E0000}"/>
    <cellStyle name="20% - 강조색3 46 24" xfId="9639" xr:uid="{00000000-0005-0000-0000-0000E31E0000}"/>
    <cellStyle name="20% - 강조색3 46 25" xfId="9640" xr:uid="{00000000-0005-0000-0000-0000E41E0000}"/>
    <cellStyle name="20% - 강조색3 46 26" xfId="9641" xr:uid="{00000000-0005-0000-0000-0000E51E0000}"/>
    <cellStyle name="20% - 강조색3 46 27" xfId="9642" xr:uid="{00000000-0005-0000-0000-0000E61E0000}"/>
    <cellStyle name="20% - 강조색3 46 3" xfId="9643" xr:uid="{00000000-0005-0000-0000-0000E71E0000}"/>
    <cellStyle name="20% - 강조색3 46 3 10" xfId="9644" xr:uid="{00000000-0005-0000-0000-0000E81E0000}"/>
    <cellStyle name="20% - 강조색3 46 3 10 2" xfId="9645" xr:uid="{00000000-0005-0000-0000-0000E91E0000}"/>
    <cellStyle name="20% - 강조색3 46 3 10 3" xfId="9646" xr:uid="{00000000-0005-0000-0000-0000EA1E0000}"/>
    <cellStyle name="20% - 강조색3 46 3 10 4" xfId="9647" xr:uid="{00000000-0005-0000-0000-0000EB1E0000}"/>
    <cellStyle name="20% - 강조색3 46 3 11" xfId="9648" xr:uid="{00000000-0005-0000-0000-0000EC1E0000}"/>
    <cellStyle name="20% - 강조색3 46 3 11 2" xfId="9649" xr:uid="{00000000-0005-0000-0000-0000ED1E0000}"/>
    <cellStyle name="20% - 강조색3 46 3 11 3" xfId="9650" xr:uid="{00000000-0005-0000-0000-0000EE1E0000}"/>
    <cellStyle name="20% - 강조색3 46 3 11 4" xfId="9651" xr:uid="{00000000-0005-0000-0000-0000EF1E0000}"/>
    <cellStyle name="20% - 강조색3 46 3 12" xfId="9652" xr:uid="{00000000-0005-0000-0000-0000F01E0000}"/>
    <cellStyle name="20% - 강조색3 46 3 12 2" xfId="9653" xr:uid="{00000000-0005-0000-0000-0000F11E0000}"/>
    <cellStyle name="20% - 강조색3 46 3 12 3" xfId="9654" xr:uid="{00000000-0005-0000-0000-0000F21E0000}"/>
    <cellStyle name="20% - 강조색3 46 3 12 4" xfId="9655" xr:uid="{00000000-0005-0000-0000-0000F31E0000}"/>
    <cellStyle name="20% - 강조색3 46 3 13" xfId="9656" xr:uid="{00000000-0005-0000-0000-0000F41E0000}"/>
    <cellStyle name="20% - 강조색3 46 3 14" xfId="9657" xr:uid="{00000000-0005-0000-0000-0000F51E0000}"/>
    <cellStyle name="20% - 강조색3 46 3 15" xfId="9658" xr:uid="{00000000-0005-0000-0000-0000F61E0000}"/>
    <cellStyle name="20% - 강조색3 46 3 16" xfId="9659" xr:uid="{00000000-0005-0000-0000-0000F71E0000}"/>
    <cellStyle name="20% - 강조색3 46 3 17" xfId="9660" xr:uid="{00000000-0005-0000-0000-0000F81E0000}"/>
    <cellStyle name="20% - 강조색3 46 3 18" xfId="9661" xr:uid="{00000000-0005-0000-0000-0000F91E0000}"/>
    <cellStyle name="20% - 강조색3 46 3 19" xfId="9662" xr:uid="{00000000-0005-0000-0000-0000FA1E0000}"/>
    <cellStyle name="20% - 강조색3 46 3 2" xfId="9663" xr:uid="{00000000-0005-0000-0000-0000FB1E0000}"/>
    <cellStyle name="20% - 강조색3 46 3 2 10" xfId="9664" xr:uid="{00000000-0005-0000-0000-0000FC1E0000}"/>
    <cellStyle name="20% - 강조색3 46 3 2 11" xfId="9665" xr:uid="{00000000-0005-0000-0000-0000FD1E0000}"/>
    <cellStyle name="20% - 강조색3 46 3 2 12" xfId="9666" xr:uid="{00000000-0005-0000-0000-0000FE1E0000}"/>
    <cellStyle name="20% - 강조색3 46 3 2 2" xfId="9667" xr:uid="{00000000-0005-0000-0000-0000FF1E0000}"/>
    <cellStyle name="20% - 강조색3 46 3 2 2 2" xfId="9668" xr:uid="{00000000-0005-0000-0000-0000001F0000}"/>
    <cellStyle name="20% - 강조색3 46 3 2 2 3" xfId="9669" xr:uid="{00000000-0005-0000-0000-0000011F0000}"/>
    <cellStyle name="20% - 강조색3 46 3 2 2 4" xfId="9670" xr:uid="{00000000-0005-0000-0000-0000021F0000}"/>
    <cellStyle name="20% - 강조색3 46 3 2 3" xfId="9671" xr:uid="{00000000-0005-0000-0000-0000031F0000}"/>
    <cellStyle name="20% - 강조색3 46 3 2 3 2" xfId="9672" xr:uid="{00000000-0005-0000-0000-0000041F0000}"/>
    <cellStyle name="20% - 강조색3 46 3 2 3 3" xfId="9673" xr:uid="{00000000-0005-0000-0000-0000051F0000}"/>
    <cellStyle name="20% - 강조색3 46 3 2 3 4" xfId="9674" xr:uid="{00000000-0005-0000-0000-0000061F0000}"/>
    <cellStyle name="20% - 강조색3 46 3 2 4" xfId="9675" xr:uid="{00000000-0005-0000-0000-0000071F0000}"/>
    <cellStyle name="20% - 강조색3 46 3 2 4 2" xfId="9676" xr:uid="{00000000-0005-0000-0000-0000081F0000}"/>
    <cellStyle name="20% - 강조색3 46 3 2 4 3" xfId="9677" xr:uid="{00000000-0005-0000-0000-0000091F0000}"/>
    <cellStyle name="20% - 강조색3 46 3 2 4 4" xfId="9678" xr:uid="{00000000-0005-0000-0000-00000A1F0000}"/>
    <cellStyle name="20% - 강조색3 46 3 2 5" xfId="9679" xr:uid="{00000000-0005-0000-0000-00000B1F0000}"/>
    <cellStyle name="20% - 강조색3 46 3 2 5 2" xfId="9680" xr:uid="{00000000-0005-0000-0000-00000C1F0000}"/>
    <cellStyle name="20% - 강조색3 46 3 2 5 3" xfId="9681" xr:uid="{00000000-0005-0000-0000-00000D1F0000}"/>
    <cellStyle name="20% - 강조색3 46 3 2 5 4" xfId="9682" xr:uid="{00000000-0005-0000-0000-00000E1F0000}"/>
    <cellStyle name="20% - 강조색3 46 3 2 6" xfId="9683" xr:uid="{00000000-0005-0000-0000-00000F1F0000}"/>
    <cellStyle name="20% - 강조색3 46 3 2 6 2" xfId="9684" xr:uid="{00000000-0005-0000-0000-0000101F0000}"/>
    <cellStyle name="20% - 강조색3 46 3 2 6 3" xfId="9685" xr:uid="{00000000-0005-0000-0000-0000111F0000}"/>
    <cellStyle name="20% - 강조색3 46 3 2 6 4" xfId="9686" xr:uid="{00000000-0005-0000-0000-0000121F0000}"/>
    <cellStyle name="20% - 강조색3 46 3 2 7" xfId="9687" xr:uid="{00000000-0005-0000-0000-0000131F0000}"/>
    <cellStyle name="20% - 강조색3 46 3 2 7 2" xfId="9688" xr:uid="{00000000-0005-0000-0000-0000141F0000}"/>
    <cellStyle name="20% - 강조색3 46 3 2 7 3" xfId="9689" xr:uid="{00000000-0005-0000-0000-0000151F0000}"/>
    <cellStyle name="20% - 강조색3 46 3 2 7 4" xfId="9690" xr:uid="{00000000-0005-0000-0000-0000161F0000}"/>
    <cellStyle name="20% - 강조색3 46 3 2 8" xfId="9691" xr:uid="{00000000-0005-0000-0000-0000171F0000}"/>
    <cellStyle name="20% - 강조색3 46 3 2 8 2" xfId="9692" xr:uid="{00000000-0005-0000-0000-0000181F0000}"/>
    <cellStyle name="20% - 강조색3 46 3 2 8 3" xfId="9693" xr:uid="{00000000-0005-0000-0000-0000191F0000}"/>
    <cellStyle name="20% - 강조색3 46 3 2 8 4" xfId="9694" xr:uid="{00000000-0005-0000-0000-00001A1F0000}"/>
    <cellStyle name="20% - 강조색3 46 3 2 9" xfId="9695" xr:uid="{00000000-0005-0000-0000-00001B1F0000}"/>
    <cellStyle name="20% - 강조색3 46 3 2 9 2" xfId="9696" xr:uid="{00000000-0005-0000-0000-00001C1F0000}"/>
    <cellStyle name="20% - 강조색3 46 3 2 9 3" xfId="9697" xr:uid="{00000000-0005-0000-0000-00001D1F0000}"/>
    <cellStyle name="20% - 강조색3 46 3 2 9 4" xfId="9698" xr:uid="{00000000-0005-0000-0000-00001E1F0000}"/>
    <cellStyle name="20% - 강조색3 46 3 20" xfId="9699" xr:uid="{00000000-0005-0000-0000-00001F1F0000}"/>
    <cellStyle name="20% - 강조색3 46 3 21" xfId="9700" xr:uid="{00000000-0005-0000-0000-0000201F0000}"/>
    <cellStyle name="20% - 강조색3 46 3 22" xfId="9701" xr:uid="{00000000-0005-0000-0000-0000211F0000}"/>
    <cellStyle name="20% - 강조색3 46 3 23" xfId="9702" xr:uid="{00000000-0005-0000-0000-0000221F0000}"/>
    <cellStyle name="20% - 강조색3 46 3 24" xfId="9703" xr:uid="{00000000-0005-0000-0000-0000231F0000}"/>
    <cellStyle name="20% - 강조색3 46 3 25" xfId="9704" xr:uid="{00000000-0005-0000-0000-0000241F0000}"/>
    <cellStyle name="20% - 강조색3 46 3 3" xfId="9705" xr:uid="{00000000-0005-0000-0000-0000251F0000}"/>
    <cellStyle name="20% - 강조색3 46 3 3 10" xfId="9706" xr:uid="{00000000-0005-0000-0000-0000261F0000}"/>
    <cellStyle name="20% - 강조색3 46 3 3 11" xfId="9707" xr:uid="{00000000-0005-0000-0000-0000271F0000}"/>
    <cellStyle name="20% - 강조색3 46 3 3 12" xfId="9708" xr:uid="{00000000-0005-0000-0000-0000281F0000}"/>
    <cellStyle name="20% - 강조색3 46 3 3 2" xfId="9709" xr:uid="{00000000-0005-0000-0000-0000291F0000}"/>
    <cellStyle name="20% - 강조색3 46 3 3 2 2" xfId="9710" xr:uid="{00000000-0005-0000-0000-00002A1F0000}"/>
    <cellStyle name="20% - 강조색3 46 3 3 2 3" xfId="9711" xr:uid="{00000000-0005-0000-0000-00002B1F0000}"/>
    <cellStyle name="20% - 강조색3 46 3 3 2 4" xfId="9712" xr:uid="{00000000-0005-0000-0000-00002C1F0000}"/>
    <cellStyle name="20% - 강조색3 46 3 3 3" xfId="9713" xr:uid="{00000000-0005-0000-0000-00002D1F0000}"/>
    <cellStyle name="20% - 강조색3 46 3 3 3 2" xfId="9714" xr:uid="{00000000-0005-0000-0000-00002E1F0000}"/>
    <cellStyle name="20% - 강조색3 46 3 3 3 3" xfId="9715" xr:uid="{00000000-0005-0000-0000-00002F1F0000}"/>
    <cellStyle name="20% - 강조색3 46 3 3 3 4" xfId="9716" xr:uid="{00000000-0005-0000-0000-0000301F0000}"/>
    <cellStyle name="20% - 강조색3 46 3 3 4" xfId="9717" xr:uid="{00000000-0005-0000-0000-0000311F0000}"/>
    <cellStyle name="20% - 강조색3 46 3 3 4 2" xfId="9718" xr:uid="{00000000-0005-0000-0000-0000321F0000}"/>
    <cellStyle name="20% - 강조색3 46 3 3 4 3" xfId="9719" xr:uid="{00000000-0005-0000-0000-0000331F0000}"/>
    <cellStyle name="20% - 강조색3 46 3 3 4 4" xfId="9720" xr:uid="{00000000-0005-0000-0000-0000341F0000}"/>
    <cellStyle name="20% - 강조색3 46 3 3 5" xfId="9721" xr:uid="{00000000-0005-0000-0000-0000351F0000}"/>
    <cellStyle name="20% - 강조색3 46 3 3 5 2" xfId="9722" xr:uid="{00000000-0005-0000-0000-0000361F0000}"/>
    <cellStyle name="20% - 강조색3 46 3 3 5 3" xfId="9723" xr:uid="{00000000-0005-0000-0000-0000371F0000}"/>
    <cellStyle name="20% - 강조색3 46 3 3 5 4" xfId="9724" xr:uid="{00000000-0005-0000-0000-0000381F0000}"/>
    <cellStyle name="20% - 강조색3 46 3 3 6" xfId="9725" xr:uid="{00000000-0005-0000-0000-0000391F0000}"/>
    <cellStyle name="20% - 강조색3 46 3 3 6 2" xfId="9726" xr:uid="{00000000-0005-0000-0000-00003A1F0000}"/>
    <cellStyle name="20% - 강조색3 46 3 3 6 3" xfId="9727" xr:uid="{00000000-0005-0000-0000-00003B1F0000}"/>
    <cellStyle name="20% - 강조색3 46 3 3 6 4" xfId="9728" xr:uid="{00000000-0005-0000-0000-00003C1F0000}"/>
    <cellStyle name="20% - 강조색3 46 3 3 7" xfId="9729" xr:uid="{00000000-0005-0000-0000-00003D1F0000}"/>
    <cellStyle name="20% - 강조색3 46 3 3 7 2" xfId="9730" xr:uid="{00000000-0005-0000-0000-00003E1F0000}"/>
    <cellStyle name="20% - 강조색3 46 3 3 7 3" xfId="9731" xr:uid="{00000000-0005-0000-0000-00003F1F0000}"/>
    <cellStyle name="20% - 강조색3 46 3 3 7 4" xfId="9732" xr:uid="{00000000-0005-0000-0000-0000401F0000}"/>
    <cellStyle name="20% - 강조색3 46 3 3 8" xfId="9733" xr:uid="{00000000-0005-0000-0000-0000411F0000}"/>
    <cellStyle name="20% - 강조색3 46 3 3 8 2" xfId="9734" xr:uid="{00000000-0005-0000-0000-0000421F0000}"/>
    <cellStyle name="20% - 강조색3 46 3 3 8 3" xfId="9735" xr:uid="{00000000-0005-0000-0000-0000431F0000}"/>
    <cellStyle name="20% - 강조색3 46 3 3 8 4" xfId="9736" xr:uid="{00000000-0005-0000-0000-0000441F0000}"/>
    <cellStyle name="20% - 강조색3 46 3 3 9" xfId="9737" xr:uid="{00000000-0005-0000-0000-0000451F0000}"/>
    <cellStyle name="20% - 강조색3 46 3 3 9 2" xfId="9738" xr:uid="{00000000-0005-0000-0000-0000461F0000}"/>
    <cellStyle name="20% - 강조색3 46 3 3 9 3" xfId="9739" xr:uid="{00000000-0005-0000-0000-0000471F0000}"/>
    <cellStyle name="20% - 강조색3 46 3 3 9 4" xfId="9740" xr:uid="{00000000-0005-0000-0000-0000481F0000}"/>
    <cellStyle name="20% - 강조색3 46 3 4" xfId="9741" xr:uid="{00000000-0005-0000-0000-0000491F0000}"/>
    <cellStyle name="20% - 강조색3 46 3 4 10" xfId="9742" xr:uid="{00000000-0005-0000-0000-00004A1F0000}"/>
    <cellStyle name="20% - 강조색3 46 3 4 11" xfId="9743" xr:uid="{00000000-0005-0000-0000-00004B1F0000}"/>
    <cellStyle name="20% - 강조색3 46 3 4 12" xfId="9744" xr:uid="{00000000-0005-0000-0000-00004C1F0000}"/>
    <cellStyle name="20% - 강조색3 46 3 4 2" xfId="9745" xr:uid="{00000000-0005-0000-0000-00004D1F0000}"/>
    <cellStyle name="20% - 강조색3 46 3 4 2 2" xfId="9746" xr:uid="{00000000-0005-0000-0000-00004E1F0000}"/>
    <cellStyle name="20% - 강조색3 46 3 4 2 3" xfId="9747" xr:uid="{00000000-0005-0000-0000-00004F1F0000}"/>
    <cellStyle name="20% - 강조색3 46 3 4 2 4" xfId="9748" xr:uid="{00000000-0005-0000-0000-0000501F0000}"/>
    <cellStyle name="20% - 강조색3 46 3 4 3" xfId="9749" xr:uid="{00000000-0005-0000-0000-0000511F0000}"/>
    <cellStyle name="20% - 강조색3 46 3 4 3 2" xfId="9750" xr:uid="{00000000-0005-0000-0000-0000521F0000}"/>
    <cellStyle name="20% - 강조색3 46 3 4 3 3" xfId="9751" xr:uid="{00000000-0005-0000-0000-0000531F0000}"/>
    <cellStyle name="20% - 강조색3 46 3 4 3 4" xfId="9752" xr:uid="{00000000-0005-0000-0000-0000541F0000}"/>
    <cellStyle name="20% - 강조색3 46 3 4 4" xfId="9753" xr:uid="{00000000-0005-0000-0000-0000551F0000}"/>
    <cellStyle name="20% - 강조색3 46 3 4 4 2" xfId="9754" xr:uid="{00000000-0005-0000-0000-0000561F0000}"/>
    <cellStyle name="20% - 강조색3 46 3 4 4 3" xfId="9755" xr:uid="{00000000-0005-0000-0000-0000571F0000}"/>
    <cellStyle name="20% - 강조색3 46 3 4 4 4" xfId="9756" xr:uid="{00000000-0005-0000-0000-0000581F0000}"/>
    <cellStyle name="20% - 강조색3 46 3 4 5" xfId="9757" xr:uid="{00000000-0005-0000-0000-0000591F0000}"/>
    <cellStyle name="20% - 강조색3 46 3 4 5 2" xfId="9758" xr:uid="{00000000-0005-0000-0000-00005A1F0000}"/>
    <cellStyle name="20% - 강조색3 46 3 4 5 3" xfId="9759" xr:uid="{00000000-0005-0000-0000-00005B1F0000}"/>
    <cellStyle name="20% - 강조색3 46 3 4 5 4" xfId="9760" xr:uid="{00000000-0005-0000-0000-00005C1F0000}"/>
    <cellStyle name="20% - 강조색3 46 3 4 6" xfId="9761" xr:uid="{00000000-0005-0000-0000-00005D1F0000}"/>
    <cellStyle name="20% - 강조색3 46 3 4 6 2" xfId="9762" xr:uid="{00000000-0005-0000-0000-00005E1F0000}"/>
    <cellStyle name="20% - 강조색3 46 3 4 6 3" xfId="9763" xr:uid="{00000000-0005-0000-0000-00005F1F0000}"/>
    <cellStyle name="20% - 강조색3 46 3 4 6 4" xfId="9764" xr:uid="{00000000-0005-0000-0000-0000601F0000}"/>
    <cellStyle name="20% - 강조색3 46 3 4 7" xfId="9765" xr:uid="{00000000-0005-0000-0000-0000611F0000}"/>
    <cellStyle name="20% - 강조색3 46 3 4 7 2" xfId="9766" xr:uid="{00000000-0005-0000-0000-0000621F0000}"/>
    <cellStyle name="20% - 강조색3 46 3 4 7 3" xfId="9767" xr:uid="{00000000-0005-0000-0000-0000631F0000}"/>
    <cellStyle name="20% - 강조색3 46 3 4 7 4" xfId="9768" xr:uid="{00000000-0005-0000-0000-0000641F0000}"/>
    <cellStyle name="20% - 강조색3 46 3 4 8" xfId="9769" xr:uid="{00000000-0005-0000-0000-0000651F0000}"/>
    <cellStyle name="20% - 강조색3 46 3 4 8 2" xfId="9770" xr:uid="{00000000-0005-0000-0000-0000661F0000}"/>
    <cellStyle name="20% - 강조색3 46 3 4 8 3" xfId="9771" xr:uid="{00000000-0005-0000-0000-0000671F0000}"/>
    <cellStyle name="20% - 강조색3 46 3 4 8 4" xfId="9772" xr:uid="{00000000-0005-0000-0000-0000681F0000}"/>
    <cellStyle name="20% - 강조색3 46 3 4 9" xfId="9773" xr:uid="{00000000-0005-0000-0000-0000691F0000}"/>
    <cellStyle name="20% - 강조색3 46 3 4 9 2" xfId="9774" xr:uid="{00000000-0005-0000-0000-00006A1F0000}"/>
    <cellStyle name="20% - 강조색3 46 3 4 9 3" xfId="9775" xr:uid="{00000000-0005-0000-0000-00006B1F0000}"/>
    <cellStyle name="20% - 강조색3 46 3 4 9 4" xfId="9776" xr:uid="{00000000-0005-0000-0000-00006C1F0000}"/>
    <cellStyle name="20% - 강조색3 46 3 5" xfId="9777" xr:uid="{00000000-0005-0000-0000-00006D1F0000}"/>
    <cellStyle name="20% - 강조색3 46 3 5 2" xfId="9778" xr:uid="{00000000-0005-0000-0000-00006E1F0000}"/>
    <cellStyle name="20% - 강조색3 46 3 5 3" xfId="9779" xr:uid="{00000000-0005-0000-0000-00006F1F0000}"/>
    <cellStyle name="20% - 강조색3 46 3 5 4" xfId="9780" xr:uid="{00000000-0005-0000-0000-0000701F0000}"/>
    <cellStyle name="20% - 강조색3 46 3 6" xfId="9781" xr:uid="{00000000-0005-0000-0000-0000711F0000}"/>
    <cellStyle name="20% - 강조색3 46 3 6 2" xfId="9782" xr:uid="{00000000-0005-0000-0000-0000721F0000}"/>
    <cellStyle name="20% - 강조색3 46 3 6 3" xfId="9783" xr:uid="{00000000-0005-0000-0000-0000731F0000}"/>
    <cellStyle name="20% - 강조색3 46 3 6 4" xfId="9784" xr:uid="{00000000-0005-0000-0000-0000741F0000}"/>
    <cellStyle name="20% - 강조색3 46 3 7" xfId="9785" xr:uid="{00000000-0005-0000-0000-0000751F0000}"/>
    <cellStyle name="20% - 강조색3 46 3 7 2" xfId="9786" xr:uid="{00000000-0005-0000-0000-0000761F0000}"/>
    <cellStyle name="20% - 강조색3 46 3 7 3" xfId="9787" xr:uid="{00000000-0005-0000-0000-0000771F0000}"/>
    <cellStyle name="20% - 강조색3 46 3 7 4" xfId="9788" xr:uid="{00000000-0005-0000-0000-0000781F0000}"/>
    <cellStyle name="20% - 강조색3 46 3 8" xfId="9789" xr:uid="{00000000-0005-0000-0000-0000791F0000}"/>
    <cellStyle name="20% - 강조색3 46 3 8 2" xfId="9790" xr:uid="{00000000-0005-0000-0000-00007A1F0000}"/>
    <cellStyle name="20% - 강조색3 46 3 8 3" xfId="9791" xr:uid="{00000000-0005-0000-0000-00007B1F0000}"/>
    <cellStyle name="20% - 강조색3 46 3 8 4" xfId="9792" xr:uid="{00000000-0005-0000-0000-00007C1F0000}"/>
    <cellStyle name="20% - 강조색3 46 3 9" xfId="9793" xr:uid="{00000000-0005-0000-0000-00007D1F0000}"/>
    <cellStyle name="20% - 강조색3 46 3 9 2" xfId="9794" xr:uid="{00000000-0005-0000-0000-00007E1F0000}"/>
    <cellStyle name="20% - 강조색3 46 3 9 3" xfId="9795" xr:uid="{00000000-0005-0000-0000-00007F1F0000}"/>
    <cellStyle name="20% - 강조색3 46 3 9 4" xfId="9796" xr:uid="{00000000-0005-0000-0000-0000801F0000}"/>
    <cellStyle name="20% - 강조색3 46 4" xfId="9797" xr:uid="{00000000-0005-0000-0000-0000811F0000}"/>
    <cellStyle name="20% - 강조색3 46 4 10" xfId="9798" xr:uid="{00000000-0005-0000-0000-0000821F0000}"/>
    <cellStyle name="20% - 강조색3 46 4 11" xfId="9799" xr:uid="{00000000-0005-0000-0000-0000831F0000}"/>
    <cellStyle name="20% - 강조색3 46 4 12" xfId="9800" xr:uid="{00000000-0005-0000-0000-0000841F0000}"/>
    <cellStyle name="20% - 강조색3 46 4 2" xfId="9801" xr:uid="{00000000-0005-0000-0000-0000851F0000}"/>
    <cellStyle name="20% - 강조색3 46 4 2 2" xfId="9802" xr:uid="{00000000-0005-0000-0000-0000861F0000}"/>
    <cellStyle name="20% - 강조색3 46 4 2 3" xfId="9803" xr:uid="{00000000-0005-0000-0000-0000871F0000}"/>
    <cellStyle name="20% - 강조색3 46 4 2 4" xfId="9804" xr:uid="{00000000-0005-0000-0000-0000881F0000}"/>
    <cellStyle name="20% - 강조색3 46 4 3" xfId="9805" xr:uid="{00000000-0005-0000-0000-0000891F0000}"/>
    <cellStyle name="20% - 강조색3 46 4 3 2" xfId="9806" xr:uid="{00000000-0005-0000-0000-00008A1F0000}"/>
    <cellStyle name="20% - 강조색3 46 4 3 3" xfId="9807" xr:uid="{00000000-0005-0000-0000-00008B1F0000}"/>
    <cellStyle name="20% - 강조색3 46 4 3 4" xfId="9808" xr:uid="{00000000-0005-0000-0000-00008C1F0000}"/>
    <cellStyle name="20% - 강조색3 46 4 4" xfId="9809" xr:uid="{00000000-0005-0000-0000-00008D1F0000}"/>
    <cellStyle name="20% - 강조색3 46 4 4 2" xfId="9810" xr:uid="{00000000-0005-0000-0000-00008E1F0000}"/>
    <cellStyle name="20% - 강조색3 46 4 4 3" xfId="9811" xr:uid="{00000000-0005-0000-0000-00008F1F0000}"/>
    <cellStyle name="20% - 강조색3 46 4 4 4" xfId="9812" xr:uid="{00000000-0005-0000-0000-0000901F0000}"/>
    <cellStyle name="20% - 강조색3 46 4 5" xfId="9813" xr:uid="{00000000-0005-0000-0000-0000911F0000}"/>
    <cellStyle name="20% - 강조색3 46 4 5 2" xfId="9814" xr:uid="{00000000-0005-0000-0000-0000921F0000}"/>
    <cellStyle name="20% - 강조색3 46 4 5 3" xfId="9815" xr:uid="{00000000-0005-0000-0000-0000931F0000}"/>
    <cellStyle name="20% - 강조색3 46 4 5 4" xfId="9816" xr:uid="{00000000-0005-0000-0000-0000941F0000}"/>
    <cellStyle name="20% - 강조색3 46 4 6" xfId="9817" xr:uid="{00000000-0005-0000-0000-0000951F0000}"/>
    <cellStyle name="20% - 강조색3 46 4 6 2" xfId="9818" xr:uid="{00000000-0005-0000-0000-0000961F0000}"/>
    <cellStyle name="20% - 강조색3 46 4 6 3" xfId="9819" xr:uid="{00000000-0005-0000-0000-0000971F0000}"/>
    <cellStyle name="20% - 강조색3 46 4 6 4" xfId="9820" xr:uid="{00000000-0005-0000-0000-0000981F0000}"/>
    <cellStyle name="20% - 강조색3 46 4 7" xfId="9821" xr:uid="{00000000-0005-0000-0000-0000991F0000}"/>
    <cellStyle name="20% - 강조색3 46 4 7 2" xfId="9822" xr:uid="{00000000-0005-0000-0000-00009A1F0000}"/>
    <cellStyle name="20% - 강조색3 46 4 7 3" xfId="9823" xr:uid="{00000000-0005-0000-0000-00009B1F0000}"/>
    <cellStyle name="20% - 강조색3 46 4 7 4" xfId="9824" xr:uid="{00000000-0005-0000-0000-00009C1F0000}"/>
    <cellStyle name="20% - 강조색3 46 4 8" xfId="9825" xr:uid="{00000000-0005-0000-0000-00009D1F0000}"/>
    <cellStyle name="20% - 강조색3 46 4 8 2" xfId="9826" xr:uid="{00000000-0005-0000-0000-00009E1F0000}"/>
    <cellStyle name="20% - 강조색3 46 4 8 3" xfId="9827" xr:uid="{00000000-0005-0000-0000-00009F1F0000}"/>
    <cellStyle name="20% - 강조색3 46 4 8 4" xfId="9828" xr:uid="{00000000-0005-0000-0000-0000A01F0000}"/>
    <cellStyle name="20% - 강조색3 46 4 9" xfId="9829" xr:uid="{00000000-0005-0000-0000-0000A11F0000}"/>
    <cellStyle name="20% - 강조색3 46 4 9 2" xfId="9830" xr:uid="{00000000-0005-0000-0000-0000A21F0000}"/>
    <cellStyle name="20% - 강조색3 46 4 9 3" xfId="9831" xr:uid="{00000000-0005-0000-0000-0000A31F0000}"/>
    <cellStyle name="20% - 강조색3 46 4 9 4" xfId="9832" xr:uid="{00000000-0005-0000-0000-0000A41F0000}"/>
    <cellStyle name="20% - 강조색3 46 5" xfId="9833" xr:uid="{00000000-0005-0000-0000-0000A51F0000}"/>
    <cellStyle name="20% - 강조색3 46 5 10" xfId="9834" xr:uid="{00000000-0005-0000-0000-0000A61F0000}"/>
    <cellStyle name="20% - 강조색3 46 5 11" xfId="9835" xr:uid="{00000000-0005-0000-0000-0000A71F0000}"/>
    <cellStyle name="20% - 강조색3 46 5 12" xfId="9836" xr:uid="{00000000-0005-0000-0000-0000A81F0000}"/>
    <cellStyle name="20% - 강조색3 46 5 2" xfId="9837" xr:uid="{00000000-0005-0000-0000-0000A91F0000}"/>
    <cellStyle name="20% - 강조색3 46 5 2 2" xfId="9838" xr:uid="{00000000-0005-0000-0000-0000AA1F0000}"/>
    <cellStyle name="20% - 강조색3 46 5 2 3" xfId="9839" xr:uid="{00000000-0005-0000-0000-0000AB1F0000}"/>
    <cellStyle name="20% - 강조색3 46 5 2 4" xfId="9840" xr:uid="{00000000-0005-0000-0000-0000AC1F0000}"/>
    <cellStyle name="20% - 강조색3 46 5 3" xfId="9841" xr:uid="{00000000-0005-0000-0000-0000AD1F0000}"/>
    <cellStyle name="20% - 강조색3 46 5 3 2" xfId="9842" xr:uid="{00000000-0005-0000-0000-0000AE1F0000}"/>
    <cellStyle name="20% - 강조색3 46 5 3 3" xfId="9843" xr:uid="{00000000-0005-0000-0000-0000AF1F0000}"/>
    <cellStyle name="20% - 강조색3 46 5 3 4" xfId="9844" xr:uid="{00000000-0005-0000-0000-0000B01F0000}"/>
    <cellStyle name="20% - 강조색3 46 5 4" xfId="9845" xr:uid="{00000000-0005-0000-0000-0000B11F0000}"/>
    <cellStyle name="20% - 강조색3 46 5 4 2" xfId="9846" xr:uid="{00000000-0005-0000-0000-0000B21F0000}"/>
    <cellStyle name="20% - 강조색3 46 5 4 3" xfId="9847" xr:uid="{00000000-0005-0000-0000-0000B31F0000}"/>
    <cellStyle name="20% - 강조색3 46 5 4 4" xfId="9848" xr:uid="{00000000-0005-0000-0000-0000B41F0000}"/>
    <cellStyle name="20% - 강조색3 46 5 5" xfId="9849" xr:uid="{00000000-0005-0000-0000-0000B51F0000}"/>
    <cellStyle name="20% - 강조색3 46 5 5 2" xfId="9850" xr:uid="{00000000-0005-0000-0000-0000B61F0000}"/>
    <cellStyle name="20% - 강조색3 46 5 5 3" xfId="9851" xr:uid="{00000000-0005-0000-0000-0000B71F0000}"/>
    <cellStyle name="20% - 강조색3 46 5 5 4" xfId="9852" xr:uid="{00000000-0005-0000-0000-0000B81F0000}"/>
    <cellStyle name="20% - 강조색3 46 5 6" xfId="9853" xr:uid="{00000000-0005-0000-0000-0000B91F0000}"/>
    <cellStyle name="20% - 강조색3 46 5 6 2" xfId="9854" xr:uid="{00000000-0005-0000-0000-0000BA1F0000}"/>
    <cellStyle name="20% - 강조색3 46 5 6 3" xfId="9855" xr:uid="{00000000-0005-0000-0000-0000BB1F0000}"/>
    <cellStyle name="20% - 강조색3 46 5 6 4" xfId="9856" xr:uid="{00000000-0005-0000-0000-0000BC1F0000}"/>
    <cellStyle name="20% - 강조색3 46 5 7" xfId="9857" xr:uid="{00000000-0005-0000-0000-0000BD1F0000}"/>
    <cellStyle name="20% - 강조색3 46 5 7 2" xfId="9858" xr:uid="{00000000-0005-0000-0000-0000BE1F0000}"/>
    <cellStyle name="20% - 강조색3 46 5 7 3" xfId="9859" xr:uid="{00000000-0005-0000-0000-0000BF1F0000}"/>
    <cellStyle name="20% - 강조색3 46 5 7 4" xfId="9860" xr:uid="{00000000-0005-0000-0000-0000C01F0000}"/>
    <cellStyle name="20% - 강조색3 46 5 8" xfId="9861" xr:uid="{00000000-0005-0000-0000-0000C11F0000}"/>
    <cellStyle name="20% - 강조색3 46 5 8 2" xfId="9862" xr:uid="{00000000-0005-0000-0000-0000C21F0000}"/>
    <cellStyle name="20% - 강조색3 46 5 8 3" xfId="9863" xr:uid="{00000000-0005-0000-0000-0000C31F0000}"/>
    <cellStyle name="20% - 강조색3 46 5 8 4" xfId="9864" xr:uid="{00000000-0005-0000-0000-0000C41F0000}"/>
    <cellStyle name="20% - 강조색3 46 5 9" xfId="9865" xr:uid="{00000000-0005-0000-0000-0000C51F0000}"/>
    <cellStyle name="20% - 강조색3 46 5 9 2" xfId="9866" xr:uid="{00000000-0005-0000-0000-0000C61F0000}"/>
    <cellStyle name="20% - 강조색3 46 5 9 3" xfId="9867" xr:uid="{00000000-0005-0000-0000-0000C71F0000}"/>
    <cellStyle name="20% - 강조색3 46 5 9 4" xfId="9868" xr:uid="{00000000-0005-0000-0000-0000C81F0000}"/>
    <cellStyle name="20% - 강조색3 46 6" xfId="9869" xr:uid="{00000000-0005-0000-0000-0000C91F0000}"/>
    <cellStyle name="20% - 강조색3 46 6 10" xfId="9870" xr:uid="{00000000-0005-0000-0000-0000CA1F0000}"/>
    <cellStyle name="20% - 강조색3 46 6 11" xfId="9871" xr:uid="{00000000-0005-0000-0000-0000CB1F0000}"/>
    <cellStyle name="20% - 강조색3 46 6 12" xfId="9872" xr:uid="{00000000-0005-0000-0000-0000CC1F0000}"/>
    <cellStyle name="20% - 강조색3 46 6 2" xfId="9873" xr:uid="{00000000-0005-0000-0000-0000CD1F0000}"/>
    <cellStyle name="20% - 강조색3 46 6 2 2" xfId="9874" xr:uid="{00000000-0005-0000-0000-0000CE1F0000}"/>
    <cellStyle name="20% - 강조색3 46 6 2 3" xfId="9875" xr:uid="{00000000-0005-0000-0000-0000CF1F0000}"/>
    <cellStyle name="20% - 강조색3 46 6 2 4" xfId="9876" xr:uid="{00000000-0005-0000-0000-0000D01F0000}"/>
    <cellStyle name="20% - 강조색3 46 6 3" xfId="9877" xr:uid="{00000000-0005-0000-0000-0000D11F0000}"/>
    <cellStyle name="20% - 강조색3 46 6 3 2" xfId="9878" xr:uid="{00000000-0005-0000-0000-0000D21F0000}"/>
    <cellStyle name="20% - 강조색3 46 6 3 3" xfId="9879" xr:uid="{00000000-0005-0000-0000-0000D31F0000}"/>
    <cellStyle name="20% - 강조색3 46 6 3 4" xfId="9880" xr:uid="{00000000-0005-0000-0000-0000D41F0000}"/>
    <cellStyle name="20% - 강조색3 46 6 4" xfId="9881" xr:uid="{00000000-0005-0000-0000-0000D51F0000}"/>
    <cellStyle name="20% - 강조색3 46 6 4 2" xfId="9882" xr:uid="{00000000-0005-0000-0000-0000D61F0000}"/>
    <cellStyle name="20% - 강조색3 46 6 4 3" xfId="9883" xr:uid="{00000000-0005-0000-0000-0000D71F0000}"/>
    <cellStyle name="20% - 강조색3 46 6 4 4" xfId="9884" xr:uid="{00000000-0005-0000-0000-0000D81F0000}"/>
    <cellStyle name="20% - 강조색3 46 6 5" xfId="9885" xr:uid="{00000000-0005-0000-0000-0000D91F0000}"/>
    <cellStyle name="20% - 강조색3 46 6 5 2" xfId="9886" xr:uid="{00000000-0005-0000-0000-0000DA1F0000}"/>
    <cellStyle name="20% - 강조색3 46 6 5 3" xfId="9887" xr:uid="{00000000-0005-0000-0000-0000DB1F0000}"/>
    <cellStyle name="20% - 강조색3 46 6 5 4" xfId="9888" xr:uid="{00000000-0005-0000-0000-0000DC1F0000}"/>
    <cellStyle name="20% - 강조색3 46 6 6" xfId="9889" xr:uid="{00000000-0005-0000-0000-0000DD1F0000}"/>
    <cellStyle name="20% - 강조색3 46 6 6 2" xfId="9890" xr:uid="{00000000-0005-0000-0000-0000DE1F0000}"/>
    <cellStyle name="20% - 강조색3 46 6 6 3" xfId="9891" xr:uid="{00000000-0005-0000-0000-0000DF1F0000}"/>
    <cellStyle name="20% - 강조색3 46 6 6 4" xfId="9892" xr:uid="{00000000-0005-0000-0000-0000E01F0000}"/>
    <cellStyle name="20% - 강조색3 46 6 7" xfId="9893" xr:uid="{00000000-0005-0000-0000-0000E11F0000}"/>
    <cellStyle name="20% - 강조색3 46 6 7 2" xfId="9894" xr:uid="{00000000-0005-0000-0000-0000E21F0000}"/>
    <cellStyle name="20% - 강조색3 46 6 7 3" xfId="9895" xr:uid="{00000000-0005-0000-0000-0000E31F0000}"/>
    <cellStyle name="20% - 강조색3 46 6 7 4" xfId="9896" xr:uid="{00000000-0005-0000-0000-0000E41F0000}"/>
    <cellStyle name="20% - 강조색3 46 6 8" xfId="9897" xr:uid="{00000000-0005-0000-0000-0000E51F0000}"/>
    <cellStyle name="20% - 강조색3 46 6 8 2" xfId="9898" xr:uid="{00000000-0005-0000-0000-0000E61F0000}"/>
    <cellStyle name="20% - 강조색3 46 6 8 3" xfId="9899" xr:uid="{00000000-0005-0000-0000-0000E71F0000}"/>
    <cellStyle name="20% - 강조색3 46 6 8 4" xfId="9900" xr:uid="{00000000-0005-0000-0000-0000E81F0000}"/>
    <cellStyle name="20% - 강조색3 46 6 9" xfId="9901" xr:uid="{00000000-0005-0000-0000-0000E91F0000}"/>
    <cellStyle name="20% - 강조색3 46 6 9 2" xfId="9902" xr:uid="{00000000-0005-0000-0000-0000EA1F0000}"/>
    <cellStyle name="20% - 강조색3 46 6 9 3" xfId="9903" xr:uid="{00000000-0005-0000-0000-0000EB1F0000}"/>
    <cellStyle name="20% - 강조색3 46 6 9 4" xfId="9904" xr:uid="{00000000-0005-0000-0000-0000EC1F0000}"/>
    <cellStyle name="20% - 강조색3 46 7" xfId="9905" xr:uid="{00000000-0005-0000-0000-0000ED1F0000}"/>
    <cellStyle name="20% - 강조색3 46 7 2" xfId="9906" xr:uid="{00000000-0005-0000-0000-0000EE1F0000}"/>
    <cellStyle name="20% - 강조색3 46 7 3" xfId="9907" xr:uid="{00000000-0005-0000-0000-0000EF1F0000}"/>
    <cellStyle name="20% - 강조색3 46 7 4" xfId="9908" xr:uid="{00000000-0005-0000-0000-0000F01F0000}"/>
    <cellStyle name="20% - 강조색3 46 8" xfId="9909" xr:uid="{00000000-0005-0000-0000-0000F11F0000}"/>
    <cellStyle name="20% - 강조색3 46 8 2" xfId="9910" xr:uid="{00000000-0005-0000-0000-0000F21F0000}"/>
    <cellStyle name="20% - 강조색3 46 8 3" xfId="9911" xr:uid="{00000000-0005-0000-0000-0000F31F0000}"/>
    <cellStyle name="20% - 강조색3 46 8 4" xfId="9912" xr:uid="{00000000-0005-0000-0000-0000F41F0000}"/>
    <cellStyle name="20% - 강조색3 46 9" xfId="9913" xr:uid="{00000000-0005-0000-0000-0000F51F0000}"/>
    <cellStyle name="20% - 강조색3 46 9 2" xfId="9914" xr:uid="{00000000-0005-0000-0000-0000F61F0000}"/>
    <cellStyle name="20% - 강조색3 46 9 3" xfId="9915" xr:uid="{00000000-0005-0000-0000-0000F71F0000}"/>
    <cellStyle name="20% - 강조색3 46 9 4" xfId="9916" xr:uid="{00000000-0005-0000-0000-0000F81F0000}"/>
    <cellStyle name="20% - 강조색3 47" xfId="9917" xr:uid="{00000000-0005-0000-0000-0000F91F0000}"/>
    <cellStyle name="20% - 강조색3 47 10" xfId="9918" xr:uid="{00000000-0005-0000-0000-0000FA1F0000}"/>
    <cellStyle name="20% - 강조색3 47 10 2" xfId="9919" xr:uid="{00000000-0005-0000-0000-0000FB1F0000}"/>
    <cellStyle name="20% - 강조색3 47 10 3" xfId="9920" xr:uid="{00000000-0005-0000-0000-0000FC1F0000}"/>
    <cellStyle name="20% - 강조색3 47 10 4" xfId="9921" xr:uid="{00000000-0005-0000-0000-0000FD1F0000}"/>
    <cellStyle name="20% - 강조색3 47 11" xfId="9922" xr:uid="{00000000-0005-0000-0000-0000FE1F0000}"/>
    <cellStyle name="20% - 강조색3 47 11 2" xfId="9923" xr:uid="{00000000-0005-0000-0000-0000FF1F0000}"/>
    <cellStyle name="20% - 강조색3 47 11 3" xfId="9924" xr:uid="{00000000-0005-0000-0000-000000200000}"/>
    <cellStyle name="20% - 강조색3 47 11 4" xfId="9925" xr:uid="{00000000-0005-0000-0000-000001200000}"/>
    <cellStyle name="20% - 강조색3 47 12" xfId="9926" xr:uid="{00000000-0005-0000-0000-000002200000}"/>
    <cellStyle name="20% - 강조색3 47 12 2" xfId="9927" xr:uid="{00000000-0005-0000-0000-000003200000}"/>
    <cellStyle name="20% - 강조색3 47 12 3" xfId="9928" xr:uid="{00000000-0005-0000-0000-000004200000}"/>
    <cellStyle name="20% - 강조색3 47 12 4" xfId="9929" xr:uid="{00000000-0005-0000-0000-000005200000}"/>
    <cellStyle name="20% - 강조색3 47 13" xfId="9930" xr:uid="{00000000-0005-0000-0000-000006200000}"/>
    <cellStyle name="20% - 강조색3 47 14" xfId="9931" xr:uid="{00000000-0005-0000-0000-000007200000}"/>
    <cellStyle name="20% - 강조색3 47 15" xfId="9932" xr:uid="{00000000-0005-0000-0000-000008200000}"/>
    <cellStyle name="20% - 강조색3 47 16" xfId="9933" xr:uid="{00000000-0005-0000-0000-000009200000}"/>
    <cellStyle name="20% - 강조색3 47 17" xfId="9934" xr:uid="{00000000-0005-0000-0000-00000A200000}"/>
    <cellStyle name="20% - 강조색3 47 18" xfId="9935" xr:uid="{00000000-0005-0000-0000-00000B200000}"/>
    <cellStyle name="20% - 강조색3 47 19" xfId="9936" xr:uid="{00000000-0005-0000-0000-00000C200000}"/>
    <cellStyle name="20% - 강조색3 47 2" xfId="9937" xr:uid="{00000000-0005-0000-0000-00000D200000}"/>
    <cellStyle name="20% - 강조색3 47 2 10" xfId="9938" xr:uid="{00000000-0005-0000-0000-00000E200000}"/>
    <cellStyle name="20% - 강조색3 47 2 11" xfId="9939" xr:uid="{00000000-0005-0000-0000-00000F200000}"/>
    <cellStyle name="20% - 강조색3 47 2 12" xfId="9940" xr:uid="{00000000-0005-0000-0000-000010200000}"/>
    <cellStyle name="20% - 강조색3 47 2 2" xfId="9941" xr:uid="{00000000-0005-0000-0000-000011200000}"/>
    <cellStyle name="20% - 강조색3 47 2 2 2" xfId="9942" xr:uid="{00000000-0005-0000-0000-000012200000}"/>
    <cellStyle name="20% - 강조색3 47 2 2 3" xfId="9943" xr:uid="{00000000-0005-0000-0000-000013200000}"/>
    <cellStyle name="20% - 강조색3 47 2 2 4" xfId="9944" xr:uid="{00000000-0005-0000-0000-000014200000}"/>
    <cellStyle name="20% - 강조색3 47 2 3" xfId="9945" xr:uid="{00000000-0005-0000-0000-000015200000}"/>
    <cellStyle name="20% - 강조색3 47 2 3 2" xfId="9946" xr:uid="{00000000-0005-0000-0000-000016200000}"/>
    <cellStyle name="20% - 강조색3 47 2 3 3" xfId="9947" xr:uid="{00000000-0005-0000-0000-000017200000}"/>
    <cellStyle name="20% - 강조색3 47 2 3 4" xfId="9948" xr:uid="{00000000-0005-0000-0000-000018200000}"/>
    <cellStyle name="20% - 강조색3 47 2 4" xfId="9949" xr:uid="{00000000-0005-0000-0000-000019200000}"/>
    <cellStyle name="20% - 강조색3 47 2 4 2" xfId="9950" xr:uid="{00000000-0005-0000-0000-00001A200000}"/>
    <cellStyle name="20% - 강조색3 47 2 4 3" xfId="9951" xr:uid="{00000000-0005-0000-0000-00001B200000}"/>
    <cellStyle name="20% - 강조색3 47 2 4 4" xfId="9952" xr:uid="{00000000-0005-0000-0000-00001C200000}"/>
    <cellStyle name="20% - 강조색3 47 2 5" xfId="9953" xr:uid="{00000000-0005-0000-0000-00001D200000}"/>
    <cellStyle name="20% - 강조색3 47 2 5 2" xfId="9954" xr:uid="{00000000-0005-0000-0000-00001E200000}"/>
    <cellStyle name="20% - 강조색3 47 2 5 3" xfId="9955" xr:uid="{00000000-0005-0000-0000-00001F200000}"/>
    <cellStyle name="20% - 강조색3 47 2 5 4" xfId="9956" xr:uid="{00000000-0005-0000-0000-000020200000}"/>
    <cellStyle name="20% - 강조색3 47 2 6" xfId="9957" xr:uid="{00000000-0005-0000-0000-000021200000}"/>
    <cellStyle name="20% - 강조색3 47 2 6 2" xfId="9958" xr:uid="{00000000-0005-0000-0000-000022200000}"/>
    <cellStyle name="20% - 강조색3 47 2 6 3" xfId="9959" xr:uid="{00000000-0005-0000-0000-000023200000}"/>
    <cellStyle name="20% - 강조색3 47 2 6 4" xfId="9960" xr:uid="{00000000-0005-0000-0000-000024200000}"/>
    <cellStyle name="20% - 강조색3 47 2 7" xfId="9961" xr:uid="{00000000-0005-0000-0000-000025200000}"/>
    <cellStyle name="20% - 강조색3 47 2 7 2" xfId="9962" xr:uid="{00000000-0005-0000-0000-000026200000}"/>
    <cellStyle name="20% - 강조색3 47 2 7 3" xfId="9963" xr:uid="{00000000-0005-0000-0000-000027200000}"/>
    <cellStyle name="20% - 강조색3 47 2 7 4" xfId="9964" xr:uid="{00000000-0005-0000-0000-000028200000}"/>
    <cellStyle name="20% - 강조색3 47 2 8" xfId="9965" xr:uid="{00000000-0005-0000-0000-000029200000}"/>
    <cellStyle name="20% - 강조색3 47 2 8 2" xfId="9966" xr:uid="{00000000-0005-0000-0000-00002A200000}"/>
    <cellStyle name="20% - 강조색3 47 2 8 3" xfId="9967" xr:uid="{00000000-0005-0000-0000-00002B200000}"/>
    <cellStyle name="20% - 강조색3 47 2 8 4" xfId="9968" xr:uid="{00000000-0005-0000-0000-00002C200000}"/>
    <cellStyle name="20% - 강조색3 47 2 9" xfId="9969" xr:uid="{00000000-0005-0000-0000-00002D200000}"/>
    <cellStyle name="20% - 강조색3 47 2 9 2" xfId="9970" xr:uid="{00000000-0005-0000-0000-00002E200000}"/>
    <cellStyle name="20% - 강조색3 47 2 9 3" xfId="9971" xr:uid="{00000000-0005-0000-0000-00002F200000}"/>
    <cellStyle name="20% - 강조색3 47 2 9 4" xfId="9972" xr:uid="{00000000-0005-0000-0000-000030200000}"/>
    <cellStyle name="20% - 강조색3 47 20" xfId="9973" xr:uid="{00000000-0005-0000-0000-000031200000}"/>
    <cellStyle name="20% - 강조색3 47 21" xfId="9974" xr:uid="{00000000-0005-0000-0000-000032200000}"/>
    <cellStyle name="20% - 강조색3 47 22" xfId="9975" xr:uid="{00000000-0005-0000-0000-000033200000}"/>
    <cellStyle name="20% - 강조색3 47 23" xfId="9976" xr:uid="{00000000-0005-0000-0000-000034200000}"/>
    <cellStyle name="20% - 강조색3 47 24" xfId="9977" xr:uid="{00000000-0005-0000-0000-000035200000}"/>
    <cellStyle name="20% - 강조색3 47 25" xfId="9978" xr:uid="{00000000-0005-0000-0000-000036200000}"/>
    <cellStyle name="20% - 강조색3 47 3" xfId="9979" xr:uid="{00000000-0005-0000-0000-000037200000}"/>
    <cellStyle name="20% - 강조색3 47 3 10" xfId="9980" xr:uid="{00000000-0005-0000-0000-000038200000}"/>
    <cellStyle name="20% - 강조색3 47 3 11" xfId="9981" xr:uid="{00000000-0005-0000-0000-000039200000}"/>
    <cellStyle name="20% - 강조색3 47 3 12" xfId="9982" xr:uid="{00000000-0005-0000-0000-00003A200000}"/>
    <cellStyle name="20% - 강조색3 47 3 2" xfId="9983" xr:uid="{00000000-0005-0000-0000-00003B200000}"/>
    <cellStyle name="20% - 강조색3 47 3 2 2" xfId="9984" xr:uid="{00000000-0005-0000-0000-00003C200000}"/>
    <cellStyle name="20% - 강조색3 47 3 2 3" xfId="9985" xr:uid="{00000000-0005-0000-0000-00003D200000}"/>
    <cellStyle name="20% - 강조색3 47 3 2 4" xfId="9986" xr:uid="{00000000-0005-0000-0000-00003E200000}"/>
    <cellStyle name="20% - 강조색3 47 3 3" xfId="9987" xr:uid="{00000000-0005-0000-0000-00003F200000}"/>
    <cellStyle name="20% - 강조색3 47 3 3 2" xfId="9988" xr:uid="{00000000-0005-0000-0000-000040200000}"/>
    <cellStyle name="20% - 강조색3 47 3 3 3" xfId="9989" xr:uid="{00000000-0005-0000-0000-000041200000}"/>
    <cellStyle name="20% - 강조색3 47 3 3 4" xfId="9990" xr:uid="{00000000-0005-0000-0000-000042200000}"/>
    <cellStyle name="20% - 강조색3 47 3 4" xfId="9991" xr:uid="{00000000-0005-0000-0000-000043200000}"/>
    <cellStyle name="20% - 강조색3 47 3 4 2" xfId="9992" xr:uid="{00000000-0005-0000-0000-000044200000}"/>
    <cellStyle name="20% - 강조색3 47 3 4 3" xfId="9993" xr:uid="{00000000-0005-0000-0000-000045200000}"/>
    <cellStyle name="20% - 강조색3 47 3 4 4" xfId="9994" xr:uid="{00000000-0005-0000-0000-000046200000}"/>
    <cellStyle name="20% - 강조색3 47 3 5" xfId="9995" xr:uid="{00000000-0005-0000-0000-000047200000}"/>
    <cellStyle name="20% - 강조색3 47 3 5 2" xfId="9996" xr:uid="{00000000-0005-0000-0000-000048200000}"/>
    <cellStyle name="20% - 강조색3 47 3 5 3" xfId="9997" xr:uid="{00000000-0005-0000-0000-000049200000}"/>
    <cellStyle name="20% - 강조색3 47 3 5 4" xfId="9998" xr:uid="{00000000-0005-0000-0000-00004A200000}"/>
    <cellStyle name="20% - 강조색3 47 3 6" xfId="9999" xr:uid="{00000000-0005-0000-0000-00004B200000}"/>
    <cellStyle name="20% - 강조색3 47 3 6 2" xfId="10000" xr:uid="{00000000-0005-0000-0000-00004C200000}"/>
    <cellStyle name="20% - 강조색3 47 3 6 3" xfId="10001" xr:uid="{00000000-0005-0000-0000-00004D200000}"/>
    <cellStyle name="20% - 강조색3 47 3 6 4" xfId="10002" xr:uid="{00000000-0005-0000-0000-00004E200000}"/>
    <cellStyle name="20% - 강조색3 47 3 7" xfId="10003" xr:uid="{00000000-0005-0000-0000-00004F200000}"/>
    <cellStyle name="20% - 강조색3 47 3 7 2" xfId="10004" xr:uid="{00000000-0005-0000-0000-000050200000}"/>
    <cellStyle name="20% - 강조색3 47 3 7 3" xfId="10005" xr:uid="{00000000-0005-0000-0000-000051200000}"/>
    <cellStyle name="20% - 강조색3 47 3 7 4" xfId="10006" xr:uid="{00000000-0005-0000-0000-000052200000}"/>
    <cellStyle name="20% - 강조색3 47 3 8" xfId="10007" xr:uid="{00000000-0005-0000-0000-000053200000}"/>
    <cellStyle name="20% - 강조색3 47 3 8 2" xfId="10008" xr:uid="{00000000-0005-0000-0000-000054200000}"/>
    <cellStyle name="20% - 강조색3 47 3 8 3" xfId="10009" xr:uid="{00000000-0005-0000-0000-000055200000}"/>
    <cellStyle name="20% - 강조색3 47 3 8 4" xfId="10010" xr:uid="{00000000-0005-0000-0000-000056200000}"/>
    <cellStyle name="20% - 강조색3 47 3 9" xfId="10011" xr:uid="{00000000-0005-0000-0000-000057200000}"/>
    <cellStyle name="20% - 강조색3 47 3 9 2" xfId="10012" xr:uid="{00000000-0005-0000-0000-000058200000}"/>
    <cellStyle name="20% - 강조색3 47 3 9 3" xfId="10013" xr:uid="{00000000-0005-0000-0000-000059200000}"/>
    <cellStyle name="20% - 강조색3 47 3 9 4" xfId="10014" xr:uid="{00000000-0005-0000-0000-00005A200000}"/>
    <cellStyle name="20% - 강조색3 47 4" xfId="10015" xr:uid="{00000000-0005-0000-0000-00005B200000}"/>
    <cellStyle name="20% - 강조색3 47 4 10" xfId="10016" xr:uid="{00000000-0005-0000-0000-00005C200000}"/>
    <cellStyle name="20% - 강조색3 47 4 11" xfId="10017" xr:uid="{00000000-0005-0000-0000-00005D200000}"/>
    <cellStyle name="20% - 강조색3 47 4 12" xfId="10018" xr:uid="{00000000-0005-0000-0000-00005E200000}"/>
    <cellStyle name="20% - 강조색3 47 4 2" xfId="10019" xr:uid="{00000000-0005-0000-0000-00005F200000}"/>
    <cellStyle name="20% - 강조색3 47 4 2 2" xfId="10020" xr:uid="{00000000-0005-0000-0000-000060200000}"/>
    <cellStyle name="20% - 강조색3 47 4 2 3" xfId="10021" xr:uid="{00000000-0005-0000-0000-000061200000}"/>
    <cellStyle name="20% - 강조색3 47 4 2 4" xfId="10022" xr:uid="{00000000-0005-0000-0000-000062200000}"/>
    <cellStyle name="20% - 강조색3 47 4 3" xfId="10023" xr:uid="{00000000-0005-0000-0000-000063200000}"/>
    <cellStyle name="20% - 강조색3 47 4 3 2" xfId="10024" xr:uid="{00000000-0005-0000-0000-000064200000}"/>
    <cellStyle name="20% - 강조색3 47 4 3 3" xfId="10025" xr:uid="{00000000-0005-0000-0000-000065200000}"/>
    <cellStyle name="20% - 강조색3 47 4 3 4" xfId="10026" xr:uid="{00000000-0005-0000-0000-000066200000}"/>
    <cellStyle name="20% - 강조색3 47 4 4" xfId="10027" xr:uid="{00000000-0005-0000-0000-000067200000}"/>
    <cellStyle name="20% - 강조색3 47 4 4 2" xfId="10028" xr:uid="{00000000-0005-0000-0000-000068200000}"/>
    <cellStyle name="20% - 강조색3 47 4 4 3" xfId="10029" xr:uid="{00000000-0005-0000-0000-000069200000}"/>
    <cellStyle name="20% - 강조색3 47 4 4 4" xfId="10030" xr:uid="{00000000-0005-0000-0000-00006A200000}"/>
    <cellStyle name="20% - 강조색3 47 4 5" xfId="10031" xr:uid="{00000000-0005-0000-0000-00006B200000}"/>
    <cellStyle name="20% - 강조색3 47 4 5 2" xfId="10032" xr:uid="{00000000-0005-0000-0000-00006C200000}"/>
    <cellStyle name="20% - 강조색3 47 4 5 3" xfId="10033" xr:uid="{00000000-0005-0000-0000-00006D200000}"/>
    <cellStyle name="20% - 강조색3 47 4 5 4" xfId="10034" xr:uid="{00000000-0005-0000-0000-00006E200000}"/>
    <cellStyle name="20% - 강조색3 47 4 6" xfId="10035" xr:uid="{00000000-0005-0000-0000-00006F200000}"/>
    <cellStyle name="20% - 강조색3 47 4 6 2" xfId="10036" xr:uid="{00000000-0005-0000-0000-000070200000}"/>
    <cellStyle name="20% - 강조색3 47 4 6 3" xfId="10037" xr:uid="{00000000-0005-0000-0000-000071200000}"/>
    <cellStyle name="20% - 강조색3 47 4 6 4" xfId="10038" xr:uid="{00000000-0005-0000-0000-000072200000}"/>
    <cellStyle name="20% - 강조색3 47 4 7" xfId="10039" xr:uid="{00000000-0005-0000-0000-000073200000}"/>
    <cellStyle name="20% - 강조색3 47 4 7 2" xfId="10040" xr:uid="{00000000-0005-0000-0000-000074200000}"/>
    <cellStyle name="20% - 강조색3 47 4 7 3" xfId="10041" xr:uid="{00000000-0005-0000-0000-000075200000}"/>
    <cellStyle name="20% - 강조색3 47 4 7 4" xfId="10042" xr:uid="{00000000-0005-0000-0000-000076200000}"/>
    <cellStyle name="20% - 강조색3 47 4 8" xfId="10043" xr:uid="{00000000-0005-0000-0000-000077200000}"/>
    <cellStyle name="20% - 강조색3 47 4 8 2" xfId="10044" xr:uid="{00000000-0005-0000-0000-000078200000}"/>
    <cellStyle name="20% - 강조색3 47 4 8 3" xfId="10045" xr:uid="{00000000-0005-0000-0000-000079200000}"/>
    <cellStyle name="20% - 강조색3 47 4 8 4" xfId="10046" xr:uid="{00000000-0005-0000-0000-00007A200000}"/>
    <cellStyle name="20% - 강조색3 47 4 9" xfId="10047" xr:uid="{00000000-0005-0000-0000-00007B200000}"/>
    <cellStyle name="20% - 강조색3 47 4 9 2" xfId="10048" xr:uid="{00000000-0005-0000-0000-00007C200000}"/>
    <cellStyle name="20% - 강조색3 47 4 9 3" xfId="10049" xr:uid="{00000000-0005-0000-0000-00007D200000}"/>
    <cellStyle name="20% - 강조색3 47 4 9 4" xfId="10050" xr:uid="{00000000-0005-0000-0000-00007E200000}"/>
    <cellStyle name="20% - 강조색3 47 5" xfId="10051" xr:uid="{00000000-0005-0000-0000-00007F200000}"/>
    <cellStyle name="20% - 강조색3 47 5 2" xfId="10052" xr:uid="{00000000-0005-0000-0000-000080200000}"/>
    <cellStyle name="20% - 강조색3 47 5 3" xfId="10053" xr:uid="{00000000-0005-0000-0000-000081200000}"/>
    <cellStyle name="20% - 강조색3 47 5 4" xfId="10054" xr:uid="{00000000-0005-0000-0000-000082200000}"/>
    <cellStyle name="20% - 강조색3 47 6" xfId="10055" xr:uid="{00000000-0005-0000-0000-000083200000}"/>
    <cellStyle name="20% - 강조색3 47 6 2" xfId="10056" xr:uid="{00000000-0005-0000-0000-000084200000}"/>
    <cellStyle name="20% - 강조색3 47 6 3" xfId="10057" xr:uid="{00000000-0005-0000-0000-000085200000}"/>
    <cellStyle name="20% - 강조색3 47 6 4" xfId="10058" xr:uid="{00000000-0005-0000-0000-000086200000}"/>
    <cellStyle name="20% - 강조색3 47 7" xfId="10059" xr:uid="{00000000-0005-0000-0000-000087200000}"/>
    <cellStyle name="20% - 강조색3 47 7 2" xfId="10060" xr:uid="{00000000-0005-0000-0000-000088200000}"/>
    <cellStyle name="20% - 강조색3 47 7 3" xfId="10061" xr:uid="{00000000-0005-0000-0000-000089200000}"/>
    <cellStyle name="20% - 강조색3 47 7 4" xfId="10062" xr:uid="{00000000-0005-0000-0000-00008A200000}"/>
    <cellStyle name="20% - 강조색3 47 8" xfId="10063" xr:uid="{00000000-0005-0000-0000-00008B200000}"/>
    <cellStyle name="20% - 강조색3 47 8 2" xfId="10064" xr:uid="{00000000-0005-0000-0000-00008C200000}"/>
    <cellStyle name="20% - 강조색3 47 8 3" xfId="10065" xr:uid="{00000000-0005-0000-0000-00008D200000}"/>
    <cellStyle name="20% - 강조색3 47 8 4" xfId="10066" xr:uid="{00000000-0005-0000-0000-00008E200000}"/>
    <cellStyle name="20% - 강조색3 47 9" xfId="10067" xr:uid="{00000000-0005-0000-0000-00008F200000}"/>
    <cellStyle name="20% - 강조색3 47 9 2" xfId="10068" xr:uid="{00000000-0005-0000-0000-000090200000}"/>
    <cellStyle name="20% - 강조색3 47 9 3" xfId="10069" xr:uid="{00000000-0005-0000-0000-000091200000}"/>
    <cellStyle name="20% - 강조색3 47 9 4" xfId="10070" xr:uid="{00000000-0005-0000-0000-000092200000}"/>
    <cellStyle name="20% - 강조색3 48" xfId="10071" xr:uid="{00000000-0005-0000-0000-000093200000}"/>
    <cellStyle name="20% - 강조색3 48 10" xfId="10072" xr:uid="{00000000-0005-0000-0000-000094200000}"/>
    <cellStyle name="20% - 강조색3 48 10 2" xfId="10073" xr:uid="{00000000-0005-0000-0000-000095200000}"/>
    <cellStyle name="20% - 강조색3 48 10 3" xfId="10074" xr:uid="{00000000-0005-0000-0000-000096200000}"/>
    <cellStyle name="20% - 강조색3 48 10 4" xfId="10075" xr:uid="{00000000-0005-0000-0000-000097200000}"/>
    <cellStyle name="20% - 강조색3 48 11" xfId="10076" xr:uid="{00000000-0005-0000-0000-000098200000}"/>
    <cellStyle name="20% - 강조색3 48 12" xfId="10077" xr:uid="{00000000-0005-0000-0000-000099200000}"/>
    <cellStyle name="20% - 강조색3 48 13" xfId="10078" xr:uid="{00000000-0005-0000-0000-00009A200000}"/>
    <cellStyle name="20% - 강조색3 48 14" xfId="10079" xr:uid="{00000000-0005-0000-0000-00009B200000}"/>
    <cellStyle name="20% - 강조색3 48 15" xfId="10080" xr:uid="{00000000-0005-0000-0000-00009C200000}"/>
    <cellStyle name="20% - 강조색3 48 16" xfId="10081" xr:uid="{00000000-0005-0000-0000-00009D200000}"/>
    <cellStyle name="20% - 강조색3 48 17" xfId="10082" xr:uid="{00000000-0005-0000-0000-00009E200000}"/>
    <cellStyle name="20% - 강조색3 48 18" xfId="10083" xr:uid="{00000000-0005-0000-0000-00009F200000}"/>
    <cellStyle name="20% - 강조색3 48 19" xfId="10084" xr:uid="{00000000-0005-0000-0000-0000A0200000}"/>
    <cellStyle name="20% - 강조색3 48 2" xfId="10085" xr:uid="{00000000-0005-0000-0000-0000A1200000}"/>
    <cellStyle name="20% - 강조색3 48 2 10" xfId="10086" xr:uid="{00000000-0005-0000-0000-0000A2200000}"/>
    <cellStyle name="20% - 강조색3 48 2 11" xfId="10087" xr:uid="{00000000-0005-0000-0000-0000A3200000}"/>
    <cellStyle name="20% - 강조색3 48 2 12" xfId="10088" xr:uid="{00000000-0005-0000-0000-0000A4200000}"/>
    <cellStyle name="20% - 강조색3 48 2 2" xfId="10089" xr:uid="{00000000-0005-0000-0000-0000A5200000}"/>
    <cellStyle name="20% - 강조색3 48 2 2 2" xfId="10090" xr:uid="{00000000-0005-0000-0000-0000A6200000}"/>
    <cellStyle name="20% - 강조색3 48 2 2 3" xfId="10091" xr:uid="{00000000-0005-0000-0000-0000A7200000}"/>
    <cellStyle name="20% - 강조색3 48 2 2 4" xfId="10092" xr:uid="{00000000-0005-0000-0000-0000A8200000}"/>
    <cellStyle name="20% - 강조색3 48 2 3" xfId="10093" xr:uid="{00000000-0005-0000-0000-0000A9200000}"/>
    <cellStyle name="20% - 강조색3 48 2 3 2" xfId="10094" xr:uid="{00000000-0005-0000-0000-0000AA200000}"/>
    <cellStyle name="20% - 강조색3 48 2 3 3" xfId="10095" xr:uid="{00000000-0005-0000-0000-0000AB200000}"/>
    <cellStyle name="20% - 강조색3 48 2 3 4" xfId="10096" xr:uid="{00000000-0005-0000-0000-0000AC200000}"/>
    <cellStyle name="20% - 강조색3 48 2 4" xfId="10097" xr:uid="{00000000-0005-0000-0000-0000AD200000}"/>
    <cellStyle name="20% - 강조색3 48 2 4 2" xfId="10098" xr:uid="{00000000-0005-0000-0000-0000AE200000}"/>
    <cellStyle name="20% - 강조색3 48 2 4 3" xfId="10099" xr:uid="{00000000-0005-0000-0000-0000AF200000}"/>
    <cellStyle name="20% - 강조색3 48 2 4 4" xfId="10100" xr:uid="{00000000-0005-0000-0000-0000B0200000}"/>
    <cellStyle name="20% - 강조색3 48 2 5" xfId="10101" xr:uid="{00000000-0005-0000-0000-0000B1200000}"/>
    <cellStyle name="20% - 강조색3 48 2 5 2" xfId="10102" xr:uid="{00000000-0005-0000-0000-0000B2200000}"/>
    <cellStyle name="20% - 강조색3 48 2 5 3" xfId="10103" xr:uid="{00000000-0005-0000-0000-0000B3200000}"/>
    <cellStyle name="20% - 강조색3 48 2 5 4" xfId="10104" xr:uid="{00000000-0005-0000-0000-0000B4200000}"/>
    <cellStyle name="20% - 강조색3 48 2 6" xfId="10105" xr:uid="{00000000-0005-0000-0000-0000B5200000}"/>
    <cellStyle name="20% - 강조색3 48 2 6 2" xfId="10106" xr:uid="{00000000-0005-0000-0000-0000B6200000}"/>
    <cellStyle name="20% - 강조색3 48 2 6 3" xfId="10107" xr:uid="{00000000-0005-0000-0000-0000B7200000}"/>
    <cellStyle name="20% - 강조색3 48 2 6 4" xfId="10108" xr:uid="{00000000-0005-0000-0000-0000B8200000}"/>
    <cellStyle name="20% - 강조색3 48 2 7" xfId="10109" xr:uid="{00000000-0005-0000-0000-0000B9200000}"/>
    <cellStyle name="20% - 강조색3 48 2 7 2" xfId="10110" xr:uid="{00000000-0005-0000-0000-0000BA200000}"/>
    <cellStyle name="20% - 강조색3 48 2 7 3" xfId="10111" xr:uid="{00000000-0005-0000-0000-0000BB200000}"/>
    <cellStyle name="20% - 강조색3 48 2 7 4" xfId="10112" xr:uid="{00000000-0005-0000-0000-0000BC200000}"/>
    <cellStyle name="20% - 강조색3 48 2 8" xfId="10113" xr:uid="{00000000-0005-0000-0000-0000BD200000}"/>
    <cellStyle name="20% - 강조색3 48 2 8 2" xfId="10114" xr:uid="{00000000-0005-0000-0000-0000BE200000}"/>
    <cellStyle name="20% - 강조색3 48 2 8 3" xfId="10115" xr:uid="{00000000-0005-0000-0000-0000BF200000}"/>
    <cellStyle name="20% - 강조색3 48 2 8 4" xfId="10116" xr:uid="{00000000-0005-0000-0000-0000C0200000}"/>
    <cellStyle name="20% - 강조색3 48 2 9" xfId="10117" xr:uid="{00000000-0005-0000-0000-0000C1200000}"/>
    <cellStyle name="20% - 강조색3 48 2 9 2" xfId="10118" xr:uid="{00000000-0005-0000-0000-0000C2200000}"/>
    <cellStyle name="20% - 강조색3 48 2 9 3" xfId="10119" xr:uid="{00000000-0005-0000-0000-0000C3200000}"/>
    <cellStyle name="20% - 강조색3 48 2 9 4" xfId="10120" xr:uid="{00000000-0005-0000-0000-0000C4200000}"/>
    <cellStyle name="20% - 강조색3 48 20" xfId="10121" xr:uid="{00000000-0005-0000-0000-0000C5200000}"/>
    <cellStyle name="20% - 강조색3 48 21" xfId="10122" xr:uid="{00000000-0005-0000-0000-0000C6200000}"/>
    <cellStyle name="20% - 강조색3 48 22" xfId="10123" xr:uid="{00000000-0005-0000-0000-0000C7200000}"/>
    <cellStyle name="20% - 강조색3 48 23" xfId="10124" xr:uid="{00000000-0005-0000-0000-0000C8200000}"/>
    <cellStyle name="20% - 강조색3 48 3" xfId="10125" xr:uid="{00000000-0005-0000-0000-0000C9200000}"/>
    <cellStyle name="20% - 강조색3 48 3 2" xfId="10126" xr:uid="{00000000-0005-0000-0000-0000CA200000}"/>
    <cellStyle name="20% - 강조색3 48 3 3" xfId="10127" xr:uid="{00000000-0005-0000-0000-0000CB200000}"/>
    <cellStyle name="20% - 강조색3 48 3 4" xfId="10128" xr:uid="{00000000-0005-0000-0000-0000CC200000}"/>
    <cellStyle name="20% - 강조색3 48 4" xfId="10129" xr:uid="{00000000-0005-0000-0000-0000CD200000}"/>
    <cellStyle name="20% - 강조색3 48 4 2" xfId="10130" xr:uid="{00000000-0005-0000-0000-0000CE200000}"/>
    <cellStyle name="20% - 강조색3 48 4 3" xfId="10131" xr:uid="{00000000-0005-0000-0000-0000CF200000}"/>
    <cellStyle name="20% - 강조색3 48 4 4" xfId="10132" xr:uid="{00000000-0005-0000-0000-0000D0200000}"/>
    <cellStyle name="20% - 강조색3 48 5" xfId="10133" xr:uid="{00000000-0005-0000-0000-0000D1200000}"/>
    <cellStyle name="20% - 강조색3 48 5 2" xfId="10134" xr:uid="{00000000-0005-0000-0000-0000D2200000}"/>
    <cellStyle name="20% - 강조색3 48 5 3" xfId="10135" xr:uid="{00000000-0005-0000-0000-0000D3200000}"/>
    <cellStyle name="20% - 강조색3 48 5 4" xfId="10136" xr:uid="{00000000-0005-0000-0000-0000D4200000}"/>
    <cellStyle name="20% - 강조색3 48 6" xfId="10137" xr:uid="{00000000-0005-0000-0000-0000D5200000}"/>
    <cellStyle name="20% - 강조색3 48 6 2" xfId="10138" xr:uid="{00000000-0005-0000-0000-0000D6200000}"/>
    <cellStyle name="20% - 강조색3 48 6 3" xfId="10139" xr:uid="{00000000-0005-0000-0000-0000D7200000}"/>
    <cellStyle name="20% - 강조색3 48 6 4" xfId="10140" xr:uid="{00000000-0005-0000-0000-0000D8200000}"/>
    <cellStyle name="20% - 강조색3 48 7" xfId="10141" xr:uid="{00000000-0005-0000-0000-0000D9200000}"/>
    <cellStyle name="20% - 강조색3 48 7 2" xfId="10142" xr:uid="{00000000-0005-0000-0000-0000DA200000}"/>
    <cellStyle name="20% - 강조색3 48 7 3" xfId="10143" xr:uid="{00000000-0005-0000-0000-0000DB200000}"/>
    <cellStyle name="20% - 강조색3 48 7 4" xfId="10144" xr:uid="{00000000-0005-0000-0000-0000DC200000}"/>
    <cellStyle name="20% - 강조색3 48 8" xfId="10145" xr:uid="{00000000-0005-0000-0000-0000DD200000}"/>
    <cellStyle name="20% - 강조색3 48 8 2" xfId="10146" xr:uid="{00000000-0005-0000-0000-0000DE200000}"/>
    <cellStyle name="20% - 강조색3 48 8 3" xfId="10147" xr:uid="{00000000-0005-0000-0000-0000DF200000}"/>
    <cellStyle name="20% - 강조색3 48 8 4" xfId="10148" xr:uid="{00000000-0005-0000-0000-0000E0200000}"/>
    <cellStyle name="20% - 강조색3 48 9" xfId="10149" xr:uid="{00000000-0005-0000-0000-0000E1200000}"/>
    <cellStyle name="20% - 강조색3 48 9 2" xfId="10150" xr:uid="{00000000-0005-0000-0000-0000E2200000}"/>
    <cellStyle name="20% - 강조색3 48 9 3" xfId="10151" xr:uid="{00000000-0005-0000-0000-0000E3200000}"/>
    <cellStyle name="20% - 강조색3 48 9 4" xfId="10152" xr:uid="{00000000-0005-0000-0000-0000E4200000}"/>
    <cellStyle name="20% - 강조색3 49" xfId="10153" xr:uid="{00000000-0005-0000-0000-0000E5200000}"/>
    <cellStyle name="20% - 강조색3 49 10" xfId="10154" xr:uid="{00000000-0005-0000-0000-0000E6200000}"/>
    <cellStyle name="20% - 강조색3 49 11" xfId="10155" xr:uid="{00000000-0005-0000-0000-0000E7200000}"/>
    <cellStyle name="20% - 강조색3 49 12" xfId="10156" xr:uid="{00000000-0005-0000-0000-0000E8200000}"/>
    <cellStyle name="20% - 강조색3 49 13" xfId="10157" xr:uid="{00000000-0005-0000-0000-0000E9200000}"/>
    <cellStyle name="20% - 강조색3 49 14" xfId="10158" xr:uid="{00000000-0005-0000-0000-0000EA200000}"/>
    <cellStyle name="20% - 강조색3 49 15" xfId="10159" xr:uid="{00000000-0005-0000-0000-0000EB200000}"/>
    <cellStyle name="20% - 강조색3 49 16" xfId="10160" xr:uid="{00000000-0005-0000-0000-0000EC200000}"/>
    <cellStyle name="20% - 강조색3 49 17" xfId="10161" xr:uid="{00000000-0005-0000-0000-0000ED200000}"/>
    <cellStyle name="20% - 강조색3 49 18" xfId="10162" xr:uid="{00000000-0005-0000-0000-0000EE200000}"/>
    <cellStyle name="20% - 강조색3 49 19" xfId="10163" xr:uid="{00000000-0005-0000-0000-0000EF200000}"/>
    <cellStyle name="20% - 강조색3 49 2" xfId="10164" xr:uid="{00000000-0005-0000-0000-0000F0200000}"/>
    <cellStyle name="20% - 강조색3 49 2 2" xfId="10165" xr:uid="{00000000-0005-0000-0000-0000F1200000}"/>
    <cellStyle name="20% - 강조색3 49 2 3" xfId="10166" xr:uid="{00000000-0005-0000-0000-0000F2200000}"/>
    <cellStyle name="20% - 강조색3 49 2 4" xfId="10167" xr:uid="{00000000-0005-0000-0000-0000F3200000}"/>
    <cellStyle name="20% - 강조색3 49 20" xfId="10168" xr:uid="{00000000-0005-0000-0000-0000F4200000}"/>
    <cellStyle name="20% - 강조색3 49 3" xfId="10169" xr:uid="{00000000-0005-0000-0000-0000F5200000}"/>
    <cellStyle name="20% - 강조색3 49 3 2" xfId="10170" xr:uid="{00000000-0005-0000-0000-0000F6200000}"/>
    <cellStyle name="20% - 강조색3 49 3 3" xfId="10171" xr:uid="{00000000-0005-0000-0000-0000F7200000}"/>
    <cellStyle name="20% - 강조색3 49 3 4" xfId="10172" xr:uid="{00000000-0005-0000-0000-0000F8200000}"/>
    <cellStyle name="20% - 강조색3 49 4" xfId="10173" xr:uid="{00000000-0005-0000-0000-0000F9200000}"/>
    <cellStyle name="20% - 강조색3 49 4 2" xfId="10174" xr:uid="{00000000-0005-0000-0000-0000FA200000}"/>
    <cellStyle name="20% - 강조색3 49 4 3" xfId="10175" xr:uid="{00000000-0005-0000-0000-0000FB200000}"/>
    <cellStyle name="20% - 강조색3 49 4 4" xfId="10176" xr:uid="{00000000-0005-0000-0000-0000FC200000}"/>
    <cellStyle name="20% - 강조색3 49 5" xfId="10177" xr:uid="{00000000-0005-0000-0000-0000FD200000}"/>
    <cellStyle name="20% - 강조색3 49 5 2" xfId="10178" xr:uid="{00000000-0005-0000-0000-0000FE200000}"/>
    <cellStyle name="20% - 강조색3 49 5 3" xfId="10179" xr:uid="{00000000-0005-0000-0000-0000FF200000}"/>
    <cellStyle name="20% - 강조색3 49 5 4" xfId="10180" xr:uid="{00000000-0005-0000-0000-000000210000}"/>
    <cellStyle name="20% - 강조색3 49 6" xfId="10181" xr:uid="{00000000-0005-0000-0000-000001210000}"/>
    <cellStyle name="20% - 강조색3 49 6 2" xfId="10182" xr:uid="{00000000-0005-0000-0000-000002210000}"/>
    <cellStyle name="20% - 강조색3 49 6 3" xfId="10183" xr:uid="{00000000-0005-0000-0000-000003210000}"/>
    <cellStyle name="20% - 강조색3 49 6 4" xfId="10184" xr:uid="{00000000-0005-0000-0000-000004210000}"/>
    <cellStyle name="20% - 강조색3 49 7" xfId="10185" xr:uid="{00000000-0005-0000-0000-000005210000}"/>
    <cellStyle name="20% - 강조색3 49 7 2" xfId="10186" xr:uid="{00000000-0005-0000-0000-000006210000}"/>
    <cellStyle name="20% - 강조색3 49 7 3" xfId="10187" xr:uid="{00000000-0005-0000-0000-000007210000}"/>
    <cellStyle name="20% - 강조색3 49 7 4" xfId="10188" xr:uid="{00000000-0005-0000-0000-000008210000}"/>
    <cellStyle name="20% - 강조색3 49 8" xfId="10189" xr:uid="{00000000-0005-0000-0000-000009210000}"/>
    <cellStyle name="20% - 강조색3 49 9" xfId="10190" xr:uid="{00000000-0005-0000-0000-00000A210000}"/>
    <cellStyle name="20% - 강조색3 5" xfId="290" xr:uid="{00000000-0005-0000-0000-00000B210000}"/>
    <cellStyle name="20% - 강조색3 50" xfId="10191" xr:uid="{00000000-0005-0000-0000-00000C210000}"/>
    <cellStyle name="20% - 강조색3 50 10" xfId="10192" xr:uid="{00000000-0005-0000-0000-00000D210000}"/>
    <cellStyle name="20% - 강조색3 50 11" xfId="10193" xr:uid="{00000000-0005-0000-0000-00000E210000}"/>
    <cellStyle name="20% - 강조색3 50 12" xfId="10194" xr:uid="{00000000-0005-0000-0000-00000F210000}"/>
    <cellStyle name="20% - 강조색3 50 13" xfId="10195" xr:uid="{00000000-0005-0000-0000-000010210000}"/>
    <cellStyle name="20% - 강조색3 50 14" xfId="10196" xr:uid="{00000000-0005-0000-0000-000011210000}"/>
    <cellStyle name="20% - 강조색3 50 15" xfId="10197" xr:uid="{00000000-0005-0000-0000-000012210000}"/>
    <cellStyle name="20% - 강조색3 50 16" xfId="10198" xr:uid="{00000000-0005-0000-0000-000013210000}"/>
    <cellStyle name="20% - 강조색3 50 17" xfId="10199" xr:uid="{00000000-0005-0000-0000-000014210000}"/>
    <cellStyle name="20% - 강조색3 50 2" xfId="10200" xr:uid="{00000000-0005-0000-0000-000015210000}"/>
    <cellStyle name="20% - 강조색3 50 2 2" xfId="10201" xr:uid="{00000000-0005-0000-0000-000016210000}"/>
    <cellStyle name="20% - 강조색3 50 2 3" xfId="10202" xr:uid="{00000000-0005-0000-0000-000017210000}"/>
    <cellStyle name="20% - 강조색3 50 2 4" xfId="10203" xr:uid="{00000000-0005-0000-0000-000018210000}"/>
    <cellStyle name="20% - 강조색3 50 3" xfId="10204" xr:uid="{00000000-0005-0000-0000-000019210000}"/>
    <cellStyle name="20% - 강조색3 50 3 2" xfId="10205" xr:uid="{00000000-0005-0000-0000-00001A210000}"/>
    <cellStyle name="20% - 강조색3 50 3 3" xfId="10206" xr:uid="{00000000-0005-0000-0000-00001B210000}"/>
    <cellStyle name="20% - 강조색3 50 3 4" xfId="10207" xr:uid="{00000000-0005-0000-0000-00001C210000}"/>
    <cellStyle name="20% - 강조색3 50 4" xfId="10208" xr:uid="{00000000-0005-0000-0000-00001D210000}"/>
    <cellStyle name="20% - 강조색3 50 4 2" xfId="10209" xr:uid="{00000000-0005-0000-0000-00001E210000}"/>
    <cellStyle name="20% - 강조색3 50 4 3" xfId="10210" xr:uid="{00000000-0005-0000-0000-00001F210000}"/>
    <cellStyle name="20% - 강조색3 50 4 4" xfId="10211" xr:uid="{00000000-0005-0000-0000-000020210000}"/>
    <cellStyle name="20% - 강조색3 50 5" xfId="10212" xr:uid="{00000000-0005-0000-0000-000021210000}"/>
    <cellStyle name="20% - 강조색3 50 6" xfId="10213" xr:uid="{00000000-0005-0000-0000-000022210000}"/>
    <cellStyle name="20% - 강조색3 50 7" xfId="10214" xr:uid="{00000000-0005-0000-0000-000023210000}"/>
    <cellStyle name="20% - 강조색3 50 8" xfId="10215" xr:uid="{00000000-0005-0000-0000-000024210000}"/>
    <cellStyle name="20% - 강조색3 50 9" xfId="10216" xr:uid="{00000000-0005-0000-0000-000025210000}"/>
    <cellStyle name="20% - 강조색3 51" xfId="10217" xr:uid="{00000000-0005-0000-0000-000026210000}"/>
    <cellStyle name="20% - 강조색3 51 10" xfId="10218" xr:uid="{00000000-0005-0000-0000-000027210000}"/>
    <cellStyle name="20% - 강조색3 51 11" xfId="10219" xr:uid="{00000000-0005-0000-0000-000028210000}"/>
    <cellStyle name="20% - 강조색3 51 12" xfId="10220" xr:uid="{00000000-0005-0000-0000-000029210000}"/>
    <cellStyle name="20% - 강조색3 51 13" xfId="10221" xr:uid="{00000000-0005-0000-0000-00002A210000}"/>
    <cellStyle name="20% - 강조색3 51 14" xfId="10222" xr:uid="{00000000-0005-0000-0000-00002B210000}"/>
    <cellStyle name="20% - 강조색3 51 2" xfId="10223" xr:uid="{00000000-0005-0000-0000-00002C210000}"/>
    <cellStyle name="20% - 강조색3 51 3" xfId="10224" xr:uid="{00000000-0005-0000-0000-00002D210000}"/>
    <cellStyle name="20% - 강조색3 51 4" xfId="10225" xr:uid="{00000000-0005-0000-0000-00002E210000}"/>
    <cellStyle name="20% - 강조색3 51 5" xfId="10226" xr:uid="{00000000-0005-0000-0000-00002F210000}"/>
    <cellStyle name="20% - 강조색3 51 6" xfId="10227" xr:uid="{00000000-0005-0000-0000-000030210000}"/>
    <cellStyle name="20% - 강조색3 51 7" xfId="10228" xr:uid="{00000000-0005-0000-0000-000031210000}"/>
    <cellStyle name="20% - 강조색3 51 8" xfId="10229" xr:uid="{00000000-0005-0000-0000-000032210000}"/>
    <cellStyle name="20% - 강조색3 51 9" xfId="10230" xr:uid="{00000000-0005-0000-0000-000033210000}"/>
    <cellStyle name="20% - 강조색3 52" xfId="10231" xr:uid="{00000000-0005-0000-0000-000034210000}"/>
    <cellStyle name="20% - 강조색3 52 2" xfId="10232" xr:uid="{00000000-0005-0000-0000-000035210000}"/>
    <cellStyle name="20% - 강조색3 52 3" xfId="10233" xr:uid="{00000000-0005-0000-0000-000036210000}"/>
    <cellStyle name="20% - 강조색3 52 4" xfId="10234" xr:uid="{00000000-0005-0000-0000-000037210000}"/>
    <cellStyle name="20% - 강조색3 53" xfId="10235" xr:uid="{00000000-0005-0000-0000-000038210000}"/>
    <cellStyle name="20% - 강조색3 53 2" xfId="10236" xr:uid="{00000000-0005-0000-0000-000039210000}"/>
    <cellStyle name="20% - 강조색3 53 3" xfId="10237" xr:uid="{00000000-0005-0000-0000-00003A210000}"/>
    <cellStyle name="20% - 강조색3 54" xfId="10238" xr:uid="{00000000-0005-0000-0000-00003B210000}"/>
    <cellStyle name="20% - 강조색3 55" xfId="10239" xr:uid="{00000000-0005-0000-0000-00003C210000}"/>
    <cellStyle name="20% - 강조색3 56" xfId="10240" xr:uid="{00000000-0005-0000-0000-00003D210000}"/>
    <cellStyle name="20% - 강조색3 57" xfId="54560" xr:uid="{0706B4A0-BDE6-47E6-8012-2CA2ED25D871}"/>
    <cellStyle name="20% - 강조색3 6" xfId="291" xr:uid="{00000000-0005-0000-0000-00003E210000}"/>
    <cellStyle name="20% - 강조색3 7" xfId="292" xr:uid="{00000000-0005-0000-0000-00003F210000}"/>
    <cellStyle name="20% - 강조색3 8" xfId="293" xr:uid="{00000000-0005-0000-0000-000040210000}"/>
    <cellStyle name="20% - 강조색3 9" xfId="294" xr:uid="{00000000-0005-0000-0000-000041210000}"/>
    <cellStyle name="20% - 강조색4 10" xfId="295" xr:uid="{00000000-0005-0000-0000-000043210000}"/>
    <cellStyle name="20% - 강조색4 11" xfId="296" xr:uid="{00000000-0005-0000-0000-000044210000}"/>
    <cellStyle name="20% - 강조색4 12" xfId="297" xr:uid="{00000000-0005-0000-0000-000045210000}"/>
    <cellStyle name="20% - 강조색4 13" xfId="298" xr:uid="{00000000-0005-0000-0000-000046210000}"/>
    <cellStyle name="20% - 강조색4 14" xfId="299" xr:uid="{00000000-0005-0000-0000-000047210000}"/>
    <cellStyle name="20% - 강조색4 15" xfId="300" xr:uid="{00000000-0005-0000-0000-000048210000}"/>
    <cellStyle name="20% - 강조색4 16" xfId="301" xr:uid="{00000000-0005-0000-0000-000049210000}"/>
    <cellStyle name="20% - 강조색4 17" xfId="302" xr:uid="{00000000-0005-0000-0000-00004A210000}"/>
    <cellStyle name="20% - 강조색4 18" xfId="303" xr:uid="{00000000-0005-0000-0000-00004B210000}"/>
    <cellStyle name="20% - 강조색4 19" xfId="304" xr:uid="{00000000-0005-0000-0000-00004C210000}"/>
    <cellStyle name="20% - 강조색4 2" xfId="53" xr:uid="{00000000-0005-0000-0000-00004D210000}"/>
    <cellStyle name="20% - 강조색4 20" xfId="305" xr:uid="{00000000-0005-0000-0000-00004E210000}"/>
    <cellStyle name="20% - 강조색4 21" xfId="306" xr:uid="{00000000-0005-0000-0000-00004F210000}"/>
    <cellStyle name="20% - 강조색4 22" xfId="307" xr:uid="{00000000-0005-0000-0000-000050210000}"/>
    <cellStyle name="20% - 강조색4 23" xfId="308" xr:uid="{00000000-0005-0000-0000-000051210000}"/>
    <cellStyle name="20% - 강조색4 24" xfId="309" xr:uid="{00000000-0005-0000-0000-000052210000}"/>
    <cellStyle name="20% - 강조색4 25" xfId="310" xr:uid="{00000000-0005-0000-0000-000053210000}"/>
    <cellStyle name="20% - 강조색4 26" xfId="311" xr:uid="{00000000-0005-0000-0000-000054210000}"/>
    <cellStyle name="20% - 강조색4 27" xfId="312" xr:uid="{00000000-0005-0000-0000-000055210000}"/>
    <cellStyle name="20% - 강조색4 28" xfId="313" xr:uid="{00000000-0005-0000-0000-000056210000}"/>
    <cellStyle name="20% - 강조색4 29" xfId="314" xr:uid="{00000000-0005-0000-0000-000057210000}"/>
    <cellStyle name="20% - 강조색4 3" xfId="77" xr:uid="{00000000-0005-0000-0000-000058210000}"/>
    <cellStyle name="20% - 강조색4 30" xfId="315" xr:uid="{00000000-0005-0000-0000-000059210000}"/>
    <cellStyle name="20% - 강조색4 31" xfId="316" xr:uid="{00000000-0005-0000-0000-00005A210000}"/>
    <cellStyle name="20% - 강조색4 32" xfId="317" xr:uid="{00000000-0005-0000-0000-00005B210000}"/>
    <cellStyle name="20% - 강조색4 33" xfId="318" xr:uid="{00000000-0005-0000-0000-00005C210000}"/>
    <cellStyle name="20% - 강조색4 34" xfId="319" xr:uid="{00000000-0005-0000-0000-00005D210000}"/>
    <cellStyle name="20% - 강조색4 35" xfId="320" xr:uid="{00000000-0005-0000-0000-00005E210000}"/>
    <cellStyle name="20% - 강조색4 36" xfId="321" xr:uid="{00000000-0005-0000-0000-00005F210000}"/>
    <cellStyle name="20% - 강조색4 37" xfId="322" xr:uid="{00000000-0005-0000-0000-000060210000}"/>
    <cellStyle name="20% - 강조색4 38" xfId="323" xr:uid="{00000000-0005-0000-0000-000061210000}"/>
    <cellStyle name="20% - 강조색4 39" xfId="324" xr:uid="{00000000-0005-0000-0000-000062210000}"/>
    <cellStyle name="20% - 강조색4 4" xfId="73" xr:uid="{00000000-0005-0000-0000-000063210000}"/>
    <cellStyle name="20% - 강조색4 40" xfId="325" xr:uid="{00000000-0005-0000-0000-000064210000}"/>
    <cellStyle name="20% - 강조색4 41" xfId="326" xr:uid="{00000000-0005-0000-0000-000065210000}"/>
    <cellStyle name="20% - 강조색4 42" xfId="327" xr:uid="{00000000-0005-0000-0000-000066210000}"/>
    <cellStyle name="20% - 강조색4 43" xfId="328" xr:uid="{00000000-0005-0000-0000-000067210000}"/>
    <cellStyle name="20% - 강조색4 44" xfId="1820" xr:uid="{00000000-0005-0000-0000-000068210000}"/>
    <cellStyle name="20% - 강조색4 44 10" xfId="10241" xr:uid="{00000000-0005-0000-0000-000069210000}"/>
    <cellStyle name="20% - 강조색4 44 11" xfId="10242" xr:uid="{00000000-0005-0000-0000-00006A210000}"/>
    <cellStyle name="20% - 강조색4 44 2" xfId="10243" xr:uid="{00000000-0005-0000-0000-00006B210000}"/>
    <cellStyle name="20% - 강조색4 44 2 10" xfId="10244" xr:uid="{00000000-0005-0000-0000-00006C210000}"/>
    <cellStyle name="20% - 강조색4 44 2 10 2" xfId="10245" xr:uid="{00000000-0005-0000-0000-00006D210000}"/>
    <cellStyle name="20% - 강조색4 44 2 10 3" xfId="10246" xr:uid="{00000000-0005-0000-0000-00006E210000}"/>
    <cellStyle name="20% - 강조색4 44 2 10 4" xfId="10247" xr:uid="{00000000-0005-0000-0000-00006F210000}"/>
    <cellStyle name="20% - 강조색4 44 2 11" xfId="10248" xr:uid="{00000000-0005-0000-0000-000070210000}"/>
    <cellStyle name="20% - 강조색4 44 2 11 2" xfId="10249" xr:uid="{00000000-0005-0000-0000-000071210000}"/>
    <cellStyle name="20% - 강조색4 44 2 11 3" xfId="10250" xr:uid="{00000000-0005-0000-0000-000072210000}"/>
    <cellStyle name="20% - 강조색4 44 2 11 4" xfId="10251" xr:uid="{00000000-0005-0000-0000-000073210000}"/>
    <cellStyle name="20% - 강조색4 44 2 12" xfId="10252" xr:uid="{00000000-0005-0000-0000-000074210000}"/>
    <cellStyle name="20% - 강조색4 44 2 12 2" xfId="10253" xr:uid="{00000000-0005-0000-0000-000075210000}"/>
    <cellStyle name="20% - 강조색4 44 2 12 3" xfId="10254" xr:uid="{00000000-0005-0000-0000-000076210000}"/>
    <cellStyle name="20% - 강조색4 44 2 12 4" xfId="10255" xr:uid="{00000000-0005-0000-0000-000077210000}"/>
    <cellStyle name="20% - 강조색4 44 2 13" xfId="10256" xr:uid="{00000000-0005-0000-0000-000078210000}"/>
    <cellStyle name="20% - 강조색4 44 2 13 2" xfId="10257" xr:uid="{00000000-0005-0000-0000-000079210000}"/>
    <cellStyle name="20% - 강조색4 44 2 13 3" xfId="10258" xr:uid="{00000000-0005-0000-0000-00007A210000}"/>
    <cellStyle name="20% - 강조색4 44 2 13 4" xfId="10259" xr:uid="{00000000-0005-0000-0000-00007B210000}"/>
    <cellStyle name="20% - 강조색4 44 2 14" xfId="10260" xr:uid="{00000000-0005-0000-0000-00007C210000}"/>
    <cellStyle name="20% - 강조색4 44 2 14 2" xfId="10261" xr:uid="{00000000-0005-0000-0000-00007D210000}"/>
    <cellStyle name="20% - 강조색4 44 2 14 3" xfId="10262" xr:uid="{00000000-0005-0000-0000-00007E210000}"/>
    <cellStyle name="20% - 강조색4 44 2 14 4" xfId="10263" xr:uid="{00000000-0005-0000-0000-00007F210000}"/>
    <cellStyle name="20% - 강조색4 44 2 15" xfId="10264" xr:uid="{00000000-0005-0000-0000-000080210000}"/>
    <cellStyle name="20% - 강조색4 44 2 16" xfId="10265" xr:uid="{00000000-0005-0000-0000-000081210000}"/>
    <cellStyle name="20% - 강조색4 44 2 17" xfId="10266" xr:uid="{00000000-0005-0000-0000-000082210000}"/>
    <cellStyle name="20% - 강조색4 44 2 18" xfId="10267" xr:uid="{00000000-0005-0000-0000-000083210000}"/>
    <cellStyle name="20% - 강조색4 44 2 19" xfId="10268" xr:uid="{00000000-0005-0000-0000-000084210000}"/>
    <cellStyle name="20% - 강조색4 44 2 2" xfId="10269" xr:uid="{00000000-0005-0000-0000-000085210000}"/>
    <cellStyle name="20% - 강조색4 44 2 2 10" xfId="10270" xr:uid="{00000000-0005-0000-0000-000086210000}"/>
    <cellStyle name="20% - 강조색4 44 2 2 10 2" xfId="10271" xr:uid="{00000000-0005-0000-0000-000087210000}"/>
    <cellStyle name="20% - 강조색4 44 2 2 10 3" xfId="10272" xr:uid="{00000000-0005-0000-0000-000088210000}"/>
    <cellStyle name="20% - 강조색4 44 2 2 10 4" xfId="10273" xr:uid="{00000000-0005-0000-0000-000089210000}"/>
    <cellStyle name="20% - 강조색4 44 2 2 11" xfId="10274" xr:uid="{00000000-0005-0000-0000-00008A210000}"/>
    <cellStyle name="20% - 강조색4 44 2 2 11 2" xfId="10275" xr:uid="{00000000-0005-0000-0000-00008B210000}"/>
    <cellStyle name="20% - 강조색4 44 2 2 11 3" xfId="10276" xr:uid="{00000000-0005-0000-0000-00008C210000}"/>
    <cellStyle name="20% - 강조색4 44 2 2 11 4" xfId="10277" xr:uid="{00000000-0005-0000-0000-00008D210000}"/>
    <cellStyle name="20% - 강조색4 44 2 2 12" xfId="10278" xr:uid="{00000000-0005-0000-0000-00008E210000}"/>
    <cellStyle name="20% - 강조색4 44 2 2 12 2" xfId="10279" xr:uid="{00000000-0005-0000-0000-00008F210000}"/>
    <cellStyle name="20% - 강조색4 44 2 2 12 3" xfId="10280" xr:uid="{00000000-0005-0000-0000-000090210000}"/>
    <cellStyle name="20% - 강조색4 44 2 2 12 4" xfId="10281" xr:uid="{00000000-0005-0000-0000-000091210000}"/>
    <cellStyle name="20% - 강조색4 44 2 2 13" xfId="10282" xr:uid="{00000000-0005-0000-0000-000092210000}"/>
    <cellStyle name="20% - 강조색4 44 2 2 13 2" xfId="10283" xr:uid="{00000000-0005-0000-0000-000093210000}"/>
    <cellStyle name="20% - 강조색4 44 2 2 13 3" xfId="10284" xr:uid="{00000000-0005-0000-0000-000094210000}"/>
    <cellStyle name="20% - 강조색4 44 2 2 13 4" xfId="10285" xr:uid="{00000000-0005-0000-0000-000095210000}"/>
    <cellStyle name="20% - 강조색4 44 2 2 14" xfId="10286" xr:uid="{00000000-0005-0000-0000-000096210000}"/>
    <cellStyle name="20% - 강조색4 44 2 2 15" xfId="10287" xr:uid="{00000000-0005-0000-0000-000097210000}"/>
    <cellStyle name="20% - 강조색4 44 2 2 16" xfId="10288" xr:uid="{00000000-0005-0000-0000-000098210000}"/>
    <cellStyle name="20% - 강조색4 44 2 2 17" xfId="10289" xr:uid="{00000000-0005-0000-0000-000099210000}"/>
    <cellStyle name="20% - 강조색4 44 2 2 18" xfId="10290" xr:uid="{00000000-0005-0000-0000-00009A210000}"/>
    <cellStyle name="20% - 강조색4 44 2 2 19" xfId="10291" xr:uid="{00000000-0005-0000-0000-00009B210000}"/>
    <cellStyle name="20% - 강조색4 44 2 2 2" xfId="10292" xr:uid="{00000000-0005-0000-0000-00009C210000}"/>
    <cellStyle name="20% - 강조색4 44 2 2 2 10" xfId="10293" xr:uid="{00000000-0005-0000-0000-00009D210000}"/>
    <cellStyle name="20% - 강조색4 44 2 2 2 10 2" xfId="10294" xr:uid="{00000000-0005-0000-0000-00009E210000}"/>
    <cellStyle name="20% - 강조색4 44 2 2 2 10 3" xfId="10295" xr:uid="{00000000-0005-0000-0000-00009F210000}"/>
    <cellStyle name="20% - 강조색4 44 2 2 2 10 4" xfId="10296" xr:uid="{00000000-0005-0000-0000-0000A0210000}"/>
    <cellStyle name="20% - 강조색4 44 2 2 2 11" xfId="10297" xr:uid="{00000000-0005-0000-0000-0000A1210000}"/>
    <cellStyle name="20% - 강조색4 44 2 2 2 11 2" xfId="10298" xr:uid="{00000000-0005-0000-0000-0000A2210000}"/>
    <cellStyle name="20% - 강조색4 44 2 2 2 11 3" xfId="10299" xr:uid="{00000000-0005-0000-0000-0000A3210000}"/>
    <cellStyle name="20% - 강조색4 44 2 2 2 11 4" xfId="10300" xr:uid="{00000000-0005-0000-0000-0000A4210000}"/>
    <cellStyle name="20% - 강조색4 44 2 2 2 12" xfId="10301" xr:uid="{00000000-0005-0000-0000-0000A5210000}"/>
    <cellStyle name="20% - 강조색4 44 2 2 2 12 2" xfId="10302" xr:uid="{00000000-0005-0000-0000-0000A6210000}"/>
    <cellStyle name="20% - 강조색4 44 2 2 2 12 3" xfId="10303" xr:uid="{00000000-0005-0000-0000-0000A7210000}"/>
    <cellStyle name="20% - 강조색4 44 2 2 2 12 4" xfId="10304" xr:uid="{00000000-0005-0000-0000-0000A8210000}"/>
    <cellStyle name="20% - 강조색4 44 2 2 2 13" xfId="10305" xr:uid="{00000000-0005-0000-0000-0000A9210000}"/>
    <cellStyle name="20% - 강조색4 44 2 2 2 14" xfId="10306" xr:uid="{00000000-0005-0000-0000-0000AA210000}"/>
    <cellStyle name="20% - 강조색4 44 2 2 2 15" xfId="10307" xr:uid="{00000000-0005-0000-0000-0000AB210000}"/>
    <cellStyle name="20% - 강조색4 44 2 2 2 16" xfId="10308" xr:uid="{00000000-0005-0000-0000-0000AC210000}"/>
    <cellStyle name="20% - 강조색4 44 2 2 2 17" xfId="10309" xr:uid="{00000000-0005-0000-0000-0000AD210000}"/>
    <cellStyle name="20% - 강조색4 44 2 2 2 18" xfId="10310" xr:uid="{00000000-0005-0000-0000-0000AE210000}"/>
    <cellStyle name="20% - 강조색4 44 2 2 2 19" xfId="10311" xr:uid="{00000000-0005-0000-0000-0000AF210000}"/>
    <cellStyle name="20% - 강조색4 44 2 2 2 2" xfId="10312" xr:uid="{00000000-0005-0000-0000-0000B0210000}"/>
    <cellStyle name="20% - 강조색4 44 2 2 2 2 10" xfId="10313" xr:uid="{00000000-0005-0000-0000-0000B1210000}"/>
    <cellStyle name="20% - 강조색4 44 2 2 2 2 11" xfId="10314" xr:uid="{00000000-0005-0000-0000-0000B2210000}"/>
    <cellStyle name="20% - 강조색4 44 2 2 2 2 12" xfId="10315" xr:uid="{00000000-0005-0000-0000-0000B3210000}"/>
    <cellStyle name="20% - 강조색4 44 2 2 2 2 2" xfId="10316" xr:uid="{00000000-0005-0000-0000-0000B4210000}"/>
    <cellStyle name="20% - 강조색4 44 2 2 2 2 2 2" xfId="10317" xr:uid="{00000000-0005-0000-0000-0000B5210000}"/>
    <cellStyle name="20% - 강조색4 44 2 2 2 2 2 3" xfId="10318" xr:uid="{00000000-0005-0000-0000-0000B6210000}"/>
    <cellStyle name="20% - 강조색4 44 2 2 2 2 2 4" xfId="10319" xr:uid="{00000000-0005-0000-0000-0000B7210000}"/>
    <cellStyle name="20% - 강조색4 44 2 2 2 2 3" xfId="10320" xr:uid="{00000000-0005-0000-0000-0000B8210000}"/>
    <cellStyle name="20% - 강조색4 44 2 2 2 2 3 2" xfId="10321" xr:uid="{00000000-0005-0000-0000-0000B9210000}"/>
    <cellStyle name="20% - 강조색4 44 2 2 2 2 3 3" xfId="10322" xr:uid="{00000000-0005-0000-0000-0000BA210000}"/>
    <cellStyle name="20% - 강조색4 44 2 2 2 2 3 4" xfId="10323" xr:uid="{00000000-0005-0000-0000-0000BB210000}"/>
    <cellStyle name="20% - 강조색4 44 2 2 2 2 4" xfId="10324" xr:uid="{00000000-0005-0000-0000-0000BC210000}"/>
    <cellStyle name="20% - 강조색4 44 2 2 2 2 4 2" xfId="10325" xr:uid="{00000000-0005-0000-0000-0000BD210000}"/>
    <cellStyle name="20% - 강조색4 44 2 2 2 2 4 3" xfId="10326" xr:uid="{00000000-0005-0000-0000-0000BE210000}"/>
    <cellStyle name="20% - 강조색4 44 2 2 2 2 4 4" xfId="10327" xr:uid="{00000000-0005-0000-0000-0000BF210000}"/>
    <cellStyle name="20% - 강조색4 44 2 2 2 2 5" xfId="10328" xr:uid="{00000000-0005-0000-0000-0000C0210000}"/>
    <cellStyle name="20% - 강조색4 44 2 2 2 2 5 2" xfId="10329" xr:uid="{00000000-0005-0000-0000-0000C1210000}"/>
    <cellStyle name="20% - 강조색4 44 2 2 2 2 5 3" xfId="10330" xr:uid="{00000000-0005-0000-0000-0000C2210000}"/>
    <cellStyle name="20% - 강조색4 44 2 2 2 2 5 4" xfId="10331" xr:uid="{00000000-0005-0000-0000-0000C3210000}"/>
    <cellStyle name="20% - 강조색4 44 2 2 2 2 6" xfId="10332" xr:uid="{00000000-0005-0000-0000-0000C4210000}"/>
    <cellStyle name="20% - 강조색4 44 2 2 2 2 6 2" xfId="10333" xr:uid="{00000000-0005-0000-0000-0000C5210000}"/>
    <cellStyle name="20% - 강조색4 44 2 2 2 2 6 3" xfId="10334" xr:uid="{00000000-0005-0000-0000-0000C6210000}"/>
    <cellStyle name="20% - 강조색4 44 2 2 2 2 6 4" xfId="10335" xr:uid="{00000000-0005-0000-0000-0000C7210000}"/>
    <cellStyle name="20% - 강조색4 44 2 2 2 2 7" xfId="10336" xr:uid="{00000000-0005-0000-0000-0000C8210000}"/>
    <cellStyle name="20% - 강조색4 44 2 2 2 2 7 2" xfId="10337" xr:uid="{00000000-0005-0000-0000-0000C9210000}"/>
    <cellStyle name="20% - 강조색4 44 2 2 2 2 7 3" xfId="10338" xr:uid="{00000000-0005-0000-0000-0000CA210000}"/>
    <cellStyle name="20% - 강조색4 44 2 2 2 2 7 4" xfId="10339" xr:uid="{00000000-0005-0000-0000-0000CB210000}"/>
    <cellStyle name="20% - 강조색4 44 2 2 2 2 8" xfId="10340" xr:uid="{00000000-0005-0000-0000-0000CC210000}"/>
    <cellStyle name="20% - 강조색4 44 2 2 2 2 8 2" xfId="10341" xr:uid="{00000000-0005-0000-0000-0000CD210000}"/>
    <cellStyle name="20% - 강조색4 44 2 2 2 2 8 3" xfId="10342" xr:uid="{00000000-0005-0000-0000-0000CE210000}"/>
    <cellStyle name="20% - 강조색4 44 2 2 2 2 8 4" xfId="10343" xr:uid="{00000000-0005-0000-0000-0000CF210000}"/>
    <cellStyle name="20% - 강조색4 44 2 2 2 2 9" xfId="10344" xr:uid="{00000000-0005-0000-0000-0000D0210000}"/>
    <cellStyle name="20% - 강조색4 44 2 2 2 2 9 2" xfId="10345" xr:uid="{00000000-0005-0000-0000-0000D1210000}"/>
    <cellStyle name="20% - 강조색4 44 2 2 2 2 9 3" xfId="10346" xr:uid="{00000000-0005-0000-0000-0000D2210000}"/>
    <cellStyle name="20% - 강조색4 44 2 2 2 2 9 4" xfId="10347" xr:uid="{00000000-0005-0000-0000-0000D3210000}"/>
    <cellStyle name="20% - 강조색4 44 2 2 2 20" xfId="10348" xr:uid="{00000000-0005-0000-0000-0000D4210000}"/>
    <cellStyle name="20% - 강조색4 44 2 2 2 21" xfId="10349" xr:uid="{00000000-0005-0000-0000-0000D5210000}"/>
    <cellStyle name="20% - 강조색4 44 2 2 2 22" xfId="10350" xr:uid="{00000000-0005-0000-0000-0000D6210000}"/>
    <cellStyle name="20% - 강조색4 44 2 2 2 23" xfId="10351" xr:uid="{00000000-0005-0000-0000-0000D7210000}"/>
    <cellStyle name="20% - 강조색4 44 2 2 2 24" xfId="10352" xr:uid="{00000000-0005-0000-0000-0000D8210000}"/>
    <cellStyle name="20% - 강조색4 44 2 2 2 25" xfId="10353" xr:uid="{00000000-0005-0000-0000-0000D9210000}"/>
    <cellStyle name="20% - 강조색4 44 2 2 2 3" xfId="10354" xr:uid="{00000000-0005-0000-0000-0000DA210000}"/>
    <cellStyle name="20% - 강조색4 44 2 2 2 3 10" xfId="10355" xr:uid="{00000000-0005-0000-0000-0000DB210000}"/>
    <cellStyle name="20% - 강조색4 44 2 2 2 3 11" xfId="10356" xr:uid="{00000000-0005-0000-0000-0000DC210000}"/>
    <cellStyle name="20% - 강조색4 44 2 2 2 3 12" xfId="10357" xr:uid="{00000000-0005-0000-0000-0000DD210000}"/>
    <cellStyle name="20% - 강조색4 44 2 2 2 3 2" xfId="10358" xr:uid="{00000000-0005-0000-0000-0000DE210000}"/>
    <cellStyle name="20% - 강조색4 44 2 2 2 3 2 2" xfId="10359" xr:uid="{00000000-0005-0000-0000-0000DF210000}"/>
    <cellStyle name="20% - 강조색4 44 2 2 2 3 2 3" xfId="10360" xr:uid="{00000000-0005-0000-0000-0000E0210000}"/>
    <cellStyle name="20% - 강조색4 44 2 2 2 3 2 4" xfId="10361" xr:uid="{00000000-0005-0000-0000-0000E1210000}"/>
    <cellStyle name="20% - 강조색4 44 2 2 2 3 3" xfId="10362" xr:uid="{00000000-0005-0000-0000-0000E2210000}"/>
    <cellStyle name="20% - 강조색4 44 2 2 2 3 3 2" xfId="10363" xr:uid="{00000000-0005-0000-0000-0000E3210000}"/>
    <cellStyle name="20% - 강조색4 44 2 2 2 3 3 3" xfId="10364" xr:uid="{00000000-0005-0000-0000-0000E4210000}"/>
    <cellStyle name="20% - 강조색4 44 2 2 2 3 3 4" xfId="10365" xr:uid="{00000000-0005-0000-0000-0000E5210000}"/>
    <cellStyle name="20% - 강조색4 44 2 2 2 3 4" xfId="10366" xr:uid="{00000000-0005-0000-0000-0000E6210000}"/>
    <cellStyle name="20% - 강조색4 44 2 2 2 3 4 2" xfId="10367" xr:uid="{00000000-0005-0000-0000-0000E7210000}"/>
    <cellStyle name="20% - 강조색4 44 2 2 2 3 4 3" xfId="10368" xr:uid="{00000000-0005-0000-0000-0000E8210000}"/>
    <cellStyle name="20% - 강조색4 44 2 2 2 3 4 4" xfId="10369" xr:uid="{00000000-0005-0000-0000-0000E9210000}"/>
    <cellStyle name="20% - 강조색4 44 2 2 2 3 5" xfId="10370" xr:uid="{00000000-0005-0000-0000-0000EA210000}"/>
    <cellStyle name="20% - 강조색4 44 2 2 2 3 5 2" xfId="10371" xr:uid="{00000000-0005-0000-0000-0000EB210000}"/>
    <cellStyle name="20% - 강조색4 44 2 2 2 3 5 3" xfId="10372" xr:uid="{00000000-0005-0000-0000-0000EC210000}"/>
    <cellStyle name="20% - 강조색4 44 2 2 2 3 5 4" xfId="10373" xr:uid="{00000000-0005-0000-0000-0000ED210000}"/>
    <cellStyle name="20% - 강조색4 44 2 2 2 3 6" xfId="10374" xr:uid="{00000000-0005-0000-0000-0000EE210000}"/>
    <cellStyle name="20% - 강조색4 44 2 2 2 3 6 2" xfId="10375" xr:uid="{00000000-0005-0000-0000-0000EF210000}"/>
    <cellStyle name="20% - 강조색4 44 2 2 2 3 6 3" xfId="10376" xr:uid="{00000000-0005-0000-0000-0000F0210000}"/>
    <cellStyle name="20% - 강조색4 44 2 2 2 3 6 4" xfId="10377" xr:uid="{00000000-0005-0000-0000-0000F1210000}"/>
    <cellStyle name="20% - 강조색4 44 2 2 2 3 7" xfId="10378" xr:uid="{00000000-0005-0000-0000-0000F2210000}"/>
    <cellStyle name="20% - 강조색4 44 2 2 2 3 7 2" xfId="10379" xr:uid="{00000000-0005-0000-0000-0000F3210000}"/>
    <cellStyle name="20% - 강조색4 44 2 2 2 3 7 3" xfId="10380" xr:uid="{00000000-0005-0000-0000-0000F4210000}"/>
    <cellStyle name="20% - 강조색4 44 2 2 2 3 7 4" xfId="10381" xr:uid="{00000000-0005-0000-0000-0000F5210000}"/>
    <cellStyle name="20% - 강조색4 44 2 2 2 3 8" xfId="10382" xr:uid="{00000000-0005-0000-0000-0000F6210000}"/>
    <cellStyle name="20% - 강조색4 44 2 2 2 3 8 2" xfId="10383" xr:uid="{00000000-0005-0000-0000-0000F7210000}"/>
    <cellStyle name="20% - 강조색4 44 2 2 2 3 8 3" xfId="10384" xr:uid="{00000000-0005-0000-0000-0000F8210000}"/>
    <cellStyle name="20% - 강조색4 44 2 2 2 3 8 4" xfId="10385" xr:uid="{00000000-0005-0000-0000-0000F9210000}"/>
    <cellStyle name="20% - 강조색4 44 2 2 2 3 9" xfId="10386" xr:uid="{00000000-0005-0000-0000-0000FA210000}"/>
    <cellStyle name="20% - 강조색4 44 2 2 2 3 9 2" xfId="10387" xr:uid="{00000000-0005-0000-0000-0000FB210000}"/>
    <cellStyle name="20% - 강조색4 44 2 2 2 3 9 3" xfId="10388" xr:uid="{00000000-0005-0000-0000-0000FC210000}"/>
    <cellStyle name="20% - 강조색4 44 2 2 2 3 9 4" xfId="10389" xr:uid="{00000000-0005-0000-0000-0000FD210000}"/>
    <cellStyle name="20% - 강조색4 44 2 2 2 4" xfId="10390" xr:uid="{00000000-0005-0000-0000-0000FE210000}"/>
    <cellStyle name="20% - 강조색4 44 2 2 2 4 10" xfId="10391" xr:uid="{00000000-0005-0000-0000-0000FF210000}"/>
    <cellStyle name="20% - 강조색4 44 2 2 2 4 11" xfId="10392" xr:uid="{00000000-0005-0000-0000-000000220000}"/>
    <cellStyle name="20% - 강조색4 44 2 2 2 4 12" xfId="10393" xr:uid="{00000000-0005-0000-0000-000001220000}"/>
    <cellStyle name="20% - 강조색4 44 2 2 2 4 2" xfId="10394" xr:uid="{00000000-0005-0000-0000-000002220000}"/>
    <cellStyle name="20% - 강조색4 44 2 2 2 4 2 2" xfId="10395" xr:uid="{00000000-0005-0000-0000-000003220000}"/>
    <cellStyle name="20% - 강조색4 44 2 2 2 4 2 3" xfId="10396" xr:uid="{00000000-0005-0000-0000-000004220000}"/>
    <cellStyle name="20% - 강조색4 44 2 2 2 4 2 4" xfId="10397" xr:uid="{00000000-0005-0000-0000-000005220000}"/>
    <cellStyle name="20% - 강조색4 44 2 2 2 4 3" xfId="10398" xr:uid="{00000000-0005-0000-0000-000006220000}"/>
    <cellStyle name="20% - 강조색4 44 2 2 2 4 3 2" xfId="10399" xr:uid="{00000000-0005-0000-0000-000007220000}"/>
    <cellStyle name="20% - 강조색4 44 2 2 2 4 3 3" xfId="10400" xr:uid="{00000000-0005-0000-0000-000008220000}"/>
    <cellStyle name="20% - 강조색4 44 2 2 2 4 3 4" xfId="10401" xr:uid="{00000000-0005-0000-0000-000009220000}"/>
    <cellStyle name="20% - 강조색4 44 2 2 2 4 4" xfId="10402" xr:uid="{00000000-0005-0000-0000-00000A220000}"/>
    <cellStyle name="20% - 강조색4 44 2 2 2 4 4 2" xfId="10403" xr:uid="{00000000-0005-0000-0000-00000B220000}"/>
    <cellStyle name="20% - 강조색4 44 2 2 2 4 4 3" xfId="10404" xr:uid="{00000000-0005-0000-0000-00000C220000}"/>
    <cellStyle name="20% - 강조색4 44 2 2 2 4 4 4" xfId="10405" xr:uid="{00000000-0005-0000-0000-00000D220000}"/>
    <cellStyle name="20% - 강조색4 44 2 2 2 4 5" xfId="10406" xr:uid="{00000000-0005-0000-0000-00000E220000}"/>
    <cellStyle name="20% - 강조색4 44 2 2 2 4 5 2" xfId="10407" xr:uid="{00000000-0005-0000-0000-00000F220000}"/>
    <cellStyle name="20% - 강조색4 44 2 2 2 4 5 3" xfId="10408" xr:uid="{00000000-0005-0000-0000-000010220000}"/>
    <cellStyle name="20% - 강조색4 44 2 2 2 4 5 4" xfId="10409" xr:uid="{00000000-0005-0000-0000-000011220000}"/>
    <cellStyle name="20% - 강조색4 44 2 2 2 4 6" xfId="10410" xr:uid="{00000000-0005-0000-0000-000012220000}"/>
    <cellStyle name="20% - 강조색4 44 2 2 2 4 6 2" xfId="10411" xr:uid="{00000000-0005-0000-0000-000013220000}"/>
    <cellStyle name="20% - 강조색4 44 2 2 2 4 6 3" xfId="10412" xr:uid="{00000000-0005-0000-0000-000014220000}"/>
    <cellStyle name="20% - 강조색4 44 2 2 2 4 6 4" xfId="10413" xr:uid="{00000000-0005-0000-0000-000015220000}"/>
    <cellStyle name="20% - 강조색4 44 2 2 2 4 7" xfId="10414" xr:uid="{00000000-0005-0000-0000-000016220000}"/>
    <cellStyle name="20% - 강조색4 44 2 2 2 4 7 2" xfId="10415" xr:uid="{00000000-0005-0000-0000-000017220000}"/>
    <cellStyle name="20% - 강조색4 44 2 2 2 4 7 3" xfId="10416" xr:uid="{00000000-0005-0000-0000-000018220000}"/>
    <cellStyle name="20% - 강조색4 44 2 2 2 4 7 4" xfId="10417" xr:uid="{00000000-0005-0000-0000-000019220000}"/>
    <cellStyle name="20% - 강조색4 44 2 2 2 4 8" xfId="10418" xr:uid="{00000000-0005-0000-0000-00001A220000}"/>
    <cellStyle name="20% - 강조색4 44 2 2 2 4 8 2" xfId="10419" xr:uid="{00000000-0005-0000-0000-00001B220000}"/>
    <cellStyle name="20% - 강조색4 44 2 2 2 4 8 3" xfId="10420" xr:uid="{00000000-0005-0000-0000-00001C220000}"/>
    <cellStyle name="20% - 강조색4 44 2 2 2 4 8 4" xfId="10421" xr:uid="{00000000-0005-0000-0000-00001D220000}"/>
    <cellStyle name="20% - 강조색4 44 2 2 2 4 9" xfId="10422" xr:uid="{00000000-0005-0000-0000-00001E220000}"/>
    <cellStyle name="20% - 강조색4 44 2 2 2 4 9 2" xfId="10423" xr:uid="{00000000-0005-0000-0000-00001F220000}"/>
    <cellStyle name="20% - 강조색4 44 2 2 2 4 9 3" xfId="10424" xr:uid="{00000000-0005-0000-0000-000020220000}"/>
    <cellStyle name="20% - 강조색4 44 2 2 2 4 9 4" xfId="10425" xr:uid="{00000000-0005-0000-0000-000021220000}"/>
    <cellStyle name="20% - 강조색4 44 2 2 2 5" xfId="10426" xr:uid="{00000000-0005-0000-0000-000022220000}"/>
    <cellStyle name="20% - 강조색4 44 2 2 2 5 2" xfId="10427" xr:uid="{00000000-0005-0000-0000-000023220000}"/>
    <cellStyle name="20% - 강조색4 44 2 2 2 5 3" xfId="10428" xr:uid="{00000000-0005-0000-0000-000024220000}"/>
    <cellStyle name="20% - 강조색4 44 2 2 2 5 4" xfId="10429" xr:uid="{00000000-0005-0000-0000-000025220000}"/>
    <cellStyle name="20% - 강조색4 44 2 2 2 6" xfId="10430" xr:uid="{00000000-0005-0000-0000-000026220000}"/>
    <cellStyle name="20% - 강조색4 44 2 2 2 6 2" xfId="10431" xr:uid="{00000000-0005-0000-0000-000027220000}"/>
    <cellStyle name="20% - 강조색4 44 2 2 2 6 3" xfId="10432" xr:uid="{00000000-0005-0000-0000-000028220000}"/>
    <cellStyle name="20% - 강조색4 44 2 2 2 6 4" xfId="10433" xr:uid="{00000000-0005-0000-0000-000029220000}"/>
    <cellStyle name="20% - 강조색4 44 2 2 2 7" xfId="10434" xr:uid="{00000000-0005-0000-0000-00002A220000}"/>
    <cellStyle name="20% - 강조색4 44 2 2 2 7 2" xfId="10435" xr:uid="{00000000-0005-0000-0000-00002B220000}"/>
    <cellStyle name="20% - 강조색4 44 2 2 2 7 3" xfId="10436" xr:uid="{00000000-0005-0000-0000-00002C220000}"/>
    <cellStyle name="20% - 강조색4 44 2 2 2 7 4" xfId="10437" xr:uid="{00000000-0005-0000-0000-00002D220000}"/>
    <cellStyle name="20% - 강조색4 44 2 2 2 8" xfId="10438" xr:uid="{00000000-0005-0000-0000-00002E220000}"/>
    <cellStyle name="20% - 강조색4 44 2 2 2 8 2" xfId="10439" xr:uid="{00000000-0005-0000-0000-00002F220000}"/>
    <cellStyle name="20% - 강조색4 44 2 2 2 8 3" xfId="10440" xr:uid="{00000000-0005-0000-0000-000030220000}"/>
    <cellStyle name="20% - 강조색4 44 2 2 2 8 4" xfId="10441" xr:uid="{00000000-0005-0000-0000-000031220000}"/>
    <cellStyle name="20% - 강조색4 44 2 2 2 9" xfId="10442" xr:uid="{00000000-0005-0000-0000-000032220000}"/>
    <cellStyle name="20% - 강조색4 44 2 2 2 9 2" xfId="10443" xr:uid="{00000000-0005-0000-0000-000033220000}"/>
    <cellStyle name="20% - 강조색4 44 2 2 2 9 3" xfId="10444" xr:uid="{00000000-0005-0000-0000-000034220000}"/>
    <cellStyle name="20% - 강조색4 44 2 2 2 9 4" xfId="10445" xr:uid="{00000000-0005-0000-0000-000035220000}"/>
    <cellStyle name="20% - 강조색4 44 2 2 20" xfId="10446" xr:uid="{00000000-0005-0000-0000-000036220000}"/>
    <cellStyle name="20% - 강조색4 44 2 2 21" xfId="10447" xr:uid="{00000000-0005-0000-0000-000037220000}"/>
    <cellStyle name="20% - 강조색4 44 2 2 22" xfId="10448" xr:uid="{00000000-0005-0000-0000-000038220000}"/>
    <cellStyle name="20% - 강조색4 44 2 2 23" xfId="10449" xr:uid="{00000000-0005-0000-0000-000039220000}"/>
    <cellStyle name="20% - 강조색4 44 2 2 24" xfId="10450" xr:uid="{00000000-0005-0000-0000-00003A220000}"/>
    <cellStyle name="20% - 강조색4 44 2 2 25" xfId="10451" xr:uid="{00000000-0005-0000-0000-00003B220000}"/>
    <cellStyle name="20% - 강조색4 44 2 2 26" xfId="10452" xr:uid="{00000000-0005-0000-0000-00003C220000}"/>
    <cellStyle name="20% - 강조색4 44 2 2 3" xfId="10453" xr:uid="{00000000-0005-0000-0000-00003D220000}"/>
    <cellStyle name="20% - 강조색4 44 2 2 3 10" xfId="10454" xr:uid="{00000000-0005-0000-0000-00003E220000}"/>
    <cellStyle name="20% - 강조색4 44 2 2 3 11" xfId="10455" xr:uid="{00000000-0005-0000-0000-00003F220000}"/>
    <cellStyle name="20% - 강조색4 44 2 2 3 12" xfId="10456" xr:uid="{00000000-0005-0000-0000-000040220000}"/>
    <cellStyle name="20% - 강조색4 44 2 2 3 2" xfId="10457" xr:uid="{00000000-0005-0000-0000-000041220000}"/>
    <cellStyle name="20% - 강조색4 44 2 2 3 2 2" xfId="10458" xr:uid="{00000000-0005-0000-0000-000042220000}"/>
    <cellStyle name="20% - 강조색4 44 2 2 3 2 3" xfId="10459" xr:uid="{00000000-0005-0000-0000-000043220000}"/>
    <cellStyle name="20% - 강조색4 44 2 2 3 2 4" xfId="10460" xr:uid="{00000000-0005-0000-0000-000044220000}"/>
    <cellStyle name="20% - 강조색4 44 2 2 3 3" xfId="10461" xr:uid="{00000000-0005-0000-0000-000045220000}"/>
    <cellStyle name="20% - 강조색4 44 2 2 3 3 2" xfId="10462" xr:uid="{00000000-0005-0000-0000-000046220000}"/>
    <cellStyle name="20% - 강조색4 44 2 2 3 3 3" xfId="10463" xr:uid="{00000000-0005-0000-0000-000047220000}"/>
    <cellStyle name="20% - 강조색4 44 2 2 3 3 4" xfId="10464" xr:uid="{00000000-0005-0000-0000-000048220000}"/>
    <cellStyle name="20% - 강조색4 44 2 2 3 4" xfId="10465" xr:uid="{00000000-0005-0000-0000-000049220000}"/>
    <cellStyle name="20% - 강조색4 44 2 2 3 4 2" xfId="10466" xr:uid="{00000000-0005-0000-0000-00004A220000}"/>
    <cellStyle name="20% - 강조색4 44 2 2 3 4 3" xfId="10467" xr:uid="{00000000-0005-0000-0000-00004B220000}"/>
    <cellStyle name="20% - 강조색4 44 2 2 3 4 4" xfId="10468" xr:uid="{00000000-0005-0000-0000-00004C220000}"/>
    <cellStyle name="20% - 강조색4 44 2 2 3 5" xfId="10469" xr:uid="{00000000-0005-0000-0000-00004D220000}"/>
    <cellStyle name="20% - 강조색4 44 2 2 3 5 2" xfId="10470" xr:uid="{00000000-0005-0000-0000-00004E220000}"/>
    <cellStyle name="20% - 강조색4 44 2 2 3 5 3" xfId="10471" xr:uid="{00000000-0005-0000-0000-00004F220000}"/>
    <cellStyle name="20% - 강조색4 44 2 2 3 5 4" xfId="10472" xr:uid="{00000000-0005-0000-0000-000050220000}"/>
    <cellStyle name="20% - 강조색4 44 2 2 3 6" xfId="10473" xr:uid="{00000000-0005-0000-0000-000051220000}"/>
    <cellStyle name="20% - 강조색4 44 2 2 3 6 2" xfId="10474" xr:uid="{00000000-0005-0000-0000-000052220000}"/>
    <cellStyle name="20% - 강조색4 44 2 2 3 6 3" xfId="10475" xr:uid="{00000000-0005-0000-0000-000053220000}"/>
    <cellStyle name="20% - 강조색4 44 2 2 3 6 4" xfId="10476" xr:uid="{00000000-0005-0000-0000-000054220000}"/>
    <cellStyle name="20% - 강조색4 44 2 2 3 7" xfId="10477" xr:uid="{00000000-0005-0000-0000-000055220000}"/>
    <cellStyle name="20% - 강조색4 44 2 2 3 7 2" xfId="10478" xr:uid="{00000000-0005-0000-0000-000056220000}"/>
    <cellStyle name="20% - 강조색4 44 2 2 3 7 3" xfId="10479" xr:uid="{00000000-0005-0000-0000-000057220000}"/>
    <cellStyle name="20% - 강조색4 44 2 2 3 7 4" xfId="10480" xr:uid="{00000000-0005-0000-0000-000058220000}"/>
    <cellStyle name="20% - 강조색4 44 2 2 3 8" xfId="10481" xr:uid="{00000000-0005-0000-0000-000059220000}"/>
    <cellStyle name="20% - 강조색4 44 2 2 3 8 2" xfId="10482" xr:uid="{00000000-0005-0000-0000-00005A220000}"/>
    <cellStyle name="20% - 강조색4 44 2 2 3 8 3" xfId="10483" xr:uid="{00000000-0005-0000-0000-00005B220000}"/>
    <cellStyle name="20% - 강조색4 44 2 2 3 8 4" xfId="10484" xr:uid="{00000000-0005-0000-0000-00005C220000}"/>
    <cellStyle name="20% - 강조색4 44 2 2 3 9" xfId="10485" xr:uid="{00000000-0005-0000-0000-00005D220000}"/>
    <cellStyle name="20% - 강조색4 44 2 2 3 9 2" xfId="10486" xr:uid="{00000000-0005-0000-0000-00005E220000}"/>
    <cellStyle name="20% - 강조색4 44 2 2 3 9 3" xfId="10487" xr:uid="{00000000-0005-0000-0000-00005F220000}"/>
    <cellStyle name="20% - 강조색4 44 2 2 3 9 4" xfId="10488" xr:uid="{00000000-0005-0000-0000-000060220000}"/>
    <cellStyle name="20% - 강조색4 44 2 2 4" xfId="10489" xr:uid="{00000000-0005-0000-0000-000061220000}"/>
    <cellStyle name="20% - 강조색4 44 2 2 4 10" xfId="10490" xr:uid="{00000000-0005-0000-0000-000062220000}"/>
    <cellStyle name="20% - 강조색4 44 2 2 4 11" xfId="10491" xr:uid="{00000000-0005-0000-0000-000063220000}"/>
    <cellStyle name="20% - 강조색4 44 2 2 4 12" xfId="10492" xr:uid="{00000000-0005-0000-0000-000064220000}"/>
    <cellStyle name="20% - 강조색4 44 2 2 4 2" xfId="10493" xr:uid="{00000000-0005-0000-0000-000065220000}"/>
    <cellStyle name="20% - 강조색4 44 2 2 4 2 2" xfId="10494" xr:uid="{00000000-0005-0000-0000-000066220000}"/>
    <cellStyle name="20% - 강조색4 44 2 2 4 2 3" xfId="10495" xr:uid="{00000000-0005-0000-0000-000067220000}"/>
    <cellStyle name="20% - 강조색4 44 2 2 4 2 4" xfId="10496" xr:uid="{00000000-0005-0000-0000-000068220000}"/>
    <cellStyle name="20% - 강조색4 44 2 2 4 3" xfId="10497" xr:uid="{00000000-0005-0000-0000-000069220000}"/>
    <cellStyle name="20% - 강조색4 44 2 2 4 3 2" xfId="10498" xr:uid="{00000000-0005-0000-0000-00006A220000}"/>
    <cellStyle name="20% - 강조색4 44 2 2 4 3 3" xfId="10499" xr:uid="{00000000-0005-0000-0000-00006B220000}"/>
    <cellStyle name="20% - 강조색4 44 2 2 4 3 4" xfId="10500" xr:uid="{00000000-0005-0000-0000-00006C220000}"/>
    <cellStyle name="20% - 강조색4 44 2 2 4 4" xfId="10501" xr:uid="{00000000-0005-0000-0000-00006D220000}"/>
    <cellStyle name="20% - 강조색4 44 2 2 4 4 2" xfId="10502" xr:uid="{00000000-0005-0000-0000-00006E220000}"/>
    <cellStyle name="20% - 강조색4 44 2 2 4 4 3" xfId="10503" xr:uid="{00000000-0005-0000-0000-00006F220000}"/>
    <cellStyle name="20% - 강조색4 44 2 2 4 4 4" xfId="10504" xr:uid="{00000000-0005-0000-0000-000070220000}"/>
    <cellStyle name="20% - 강조색4 44 2 2 4 5" xfId="10505" xr:uid="{00000000-0005-0000-0000-000071220000}"/>
    <cellStyle name="20% - 강조색4 44 2 2 4 5 2" xfId="10506" xr:uid="{00000000-0005-0000-0000-000072220000}"/>
    <cellStyle name="20% - 강조색4 44 2 2 4 5 3" xfId="10507" xr:uid="{00000000-0005-0000-0000-000073220000}"/>
    <cellStyle name="20% - 강조색4 44 2 2 4 5 4" xfId="10508" xr:uid="{00000000-0005-0000-0000-000074220000}"/>
    <cellStyle name="20% - 강조색4 44 2 2 4 6" xfId="10509" xr:uid="{00000000-0005-0000-0000-000075220000}"/>
    <cellStyle name="20% - 강조색4 44 2 2 4 6 2" xfId="10510" xr:uid="{00000000-0005-0000-0000-000076220000}"/>
    <cellStyle name="20% - 강조색4 44 2 2 4 6 3" xfId="10511" xr:uid="{00000000-0005-0000-0000-000077220000}"/>
    <cellStyle name="20% - 강조색4 44 2 2 4 6 4" xfId="10512" xr:uid="{00000000-0005-0000-0000-000078220000}"/>
    <cellStyle name="20% - 강조색4 44 2 2 4 7" xfId="10513" xr:uid="{00000000-0005-0000-0000-000079220000}"/>
    <cellStyle name="20% - 강조색4 44 2 2 4 7 2" xfId="10514" xr:uid="{00000000-0005-0000-0000-00007A220000}"/>
    <cellStyle name="20% - 강조색4 44 2 2 4 7 3" xfId="10515" xr:uid="{00000000-0005-0000-0000-00007B220000}"/>
    <cellStyle name="20% - 강조색4 44 2 2 4 7 4" xfId="10516" xr:uid="{00000000-0005-0000-0000-00007C220000}"/>
    <cellStyle name="20% - 강조색4 44 2 2 4 8" xfId="10517" xr:uid="{00000000-0005-0000-0000-00007D220000}"/>
    <cellStyle name="20% - 강조색4 44 2 2 4 8 2" xfId="10518" xr:uid="{00000000-0005-0000-0000-00007E220000}"/>
    <cellStyle name="20% - 강조색4 44 2 2 4 8 3" xfId="10519" xr:uid="{00000000-0005-0000-0000-00007F220000}"/>
    <cellStyle name="20% - 강조색4 44 2 2 4 8 4" xfId="10520" xr:uid="{00000000-0005-0000-0000-000080220000}"/>
    <cellStyle name="20% - 강조색4 44 2 2 4 9" xfId="10521" xr:uid="{00000000-0005-0000-0000-000081220000}"/>
    <cellStyle name="20% - 강조색4 44 2 2 4 9 2" xfId="10522" xr:uid="{00000000-0005-0000-0000-000082220000}"/>
    <cellStyle name="20% - 강조색4 44 2 2 4 9 3" xfId="10523" xr:uid="{00000000-0005-0000-0000-000083220000}"/>
    <cellStyle name="20% - 강조색4 44 2 2 4 9 4" xfId="10524" xr:uid="{00000000-0005-0000-0000-000084220000}"/>
    <cellStyle name="20% - 강조색4 44 2 2 5" xfId="10525" xr:uid="{00000000-0005-0000-0000-000085220000}"/>
    <cellStyle name="20% - 강조색4 44 2 2 5 10" xfId="10526" xr:uid="{00000000-0005-0000-0000-000086220000}"/>
    <cellStyle name="20% - 강조색4 44 2 2 5 11" xfId="10527" xr:uid="{00000000-0005-0000-0000-000087220000}"/>
    <cellStyle name="20% - 강조색4 44 2 2 5 12" xfId="10528" xr:uid="{00000000-0005-0000-0000-000088220000}"/>
    <cellStyle name="20% - 강조색4 44 2 2 5 2" xfId="10529" xr:uid="{00000000-0005-0000-0000-000089220000}"/>
    <cellStyle name="20% - 강조색4 44 2 2 5 2 2" xfId="10530" xr:uid="{00000000-0005-0000-0000-00008A220000}"/>
    <cellStyle name="20% - 강조색4 44 2 2 5 2 3" xfId="10531" xr:uid="{00000000-0005-0000-0000-00008B220000}"/>
    <cellStyle name="20% - 강조색4 44 2 2 5 2 4" xfId="10532" xr:uid="{00000000-0005-0000-0000-00008C220000}"/>
    <cellStyle name="20% - 강조색4 44 2 2 5 3" xfId="10533" xr:uid="{00000000-0005-0000-0000-00008D220000}"/>
    <cellStyle name="20% - 강조색4 44 2 2 5 3 2" xfId="10534" xr:uid="{00000000-0005-0000-0000-00008E220000}"/>
    <cellStyle name="20% - 강조색4 44 2 2 5 3 3" xfId="10535" xr:uid="{00000000-0005-0000-0000-00008F220000}"/>
    <cellStyle name="20% - 강조색4 44 2 2 5 3 4" xfId="10536" xr:uid="{00000000-0005-0000-0000-000090220000}"/>
    <cellStyle name="20% - 강조색4 44 2 2 5 4" xfId="10537" xr:uid="{00000000-0005-0000-0000-000091220000}"/>
    <cellStyle name="20% - 강조색4 44 2 2 5 4 2" xfId="10538" xr:uid="{00000000-0005-0000-0000-000092220000}"/>
    <cellStyle name="20% - 강조색4 44 2 2 5 4 3" xfId="10539" xr:uid="{00000000-0005-0000-0000-000093220000}"/>
    <cellStyle name="20% - 강조색4 44 2 2 5 4 4" xfId="10540" xr:uid="{00000000-0005-0000-0000-000094220000}"/>
    <cellStyle name="20% - 강조색4 44 2 2 5 5" xfId="10541" xr:uid="{00000000-0005-0000-0000-000095220000}"/>
    <cellStyle name="20% - 강조색4 44 2 2 5 5 2" xfId="10542" xr:uid="{00000000-0005-0000-0000-000096220000}"/>
    <cellStyle name="20% - 강조색4 44 2 2 5 5 3" xfId="10543" xr:uid="{00000000-0005-0000-0000-000097220000}"/>
    <cellStyle name="20% - 강조색4 44 2 2 5 5 4" xfId="10544" xr:uid="{00000000-0005-0000-0000-000098220000}"/>
    <cellStyle name="20% - 강조색4 44 2 2 5 6" xfId="10545" xr:uid="{00000000-0005-0000-0000-000099220000}"/>
    <cellStyle name="20% - 강조색4 44 2 2 5 6 2" xfId="10546" xr:uid="{00000000-0005-0000-0000-00009A220000}"/>
    <cellStyle name="20% - 강조색4 44 2 2 5 6 3" xfId="10547" xr:uid="{00000000-0005-0000-0000-00009B220000}"/>
    <cellStyle name="20% - 강조색4 44 2 2 5 6 4" xfId="10548" xr:uid="{00000000-0005-0000-0000-00009C220000}"/>
    <cellStyle name="20% - 강조색4 44 2 2 5 7" xfId="10549" xr:uid="{00000000-0005-0000-0000-00009D220000}"/>
    <cellStyle name="20% - 강조색4 44 2 2 5 7 2" xfId="10550" xr:uid="{00000000-0005-0000-0000-00009E220000}"/>
    <cellStyle name="20% - 강조색4 44 2 2 5 7 3" xfId="10551" xr:uid="{00000000-0005-0000-0000-00009F220000}"/>
    <cellStyle name="20% - 강조색4 44 2 2 5 7 4" xfId="10552" xr:uid="{00000000-0005-0000-0000-0000A0220000}"/>
    <cellStyle name="20% - 강조색4 44 2 2 5 8" xfId="10553" xr:uid="{00000000-0005-0000-0000-0000A1220000}"/>
    <cellStyle name="20% - 강조색4 44 2 2 5 8 2" xfId="10554" xr:uid="{00000000-0005-0000-0000-0000A2220000}"/>
    <cellStyle name="20% - 강조색4 44 2 2 5 8 3" xfId="10555" xr:uid="{00000000-0005-0000-0000-0000A3220000}"/>
    <cellStyle name="20% - 강조색4 44 2 2 5 8 4" xfId="10556" xr:uid="{00000000-0005-0000-0000-0000A4220000}"/>
    <cellStyle name="20% - 강조색4 44 2 2 5 9" xfId="10557" xr:uid="{00000000-0005-0000-0000-0000A5220000}"/>
    <cellStyle name="20% - 강조색4 44 2 2 5 9 2" xfId="10558" xr:uid="{00000000-0005-0000-0000-0000A6220000}"/>
    <cellStyle name="20% - 강조색4 44 2 2 5 9 3" xfId="10559" xr:uid="{00000000-0005-0000-0000-0000A7220000}"/>
    <cellStyle name="20% - 강조색4 44 2 2 5 9 4" xfId="10560" xr:uid="{00000000-0005-0000-0000-0000A8220000}"/>
    <cellStyle name="20% - 강조색4 44 2 2 6" xfId="10561" xr:uid="{00000000-0005-0000-0000-0000A9220000}"/>
    <cellStyle name="20% - 강조색4 44 2 2 6 2" xfId="10562" xr:uid="{00000000-0005-0000-0000-0000AA220000}"/>
    <cellStyle name="20% - 강조색4 44 2 2 6 3" xfId="10563" xr:uid="{00000000-0005-0000-0000-0000AB220000}"/>
    <cellStyle name="20% - 강조색4 44 2 2 6 4" xfId="10564" xr:uid="{00000000-0005-0000-0000-0000AC220000}"/>
    <cellStyle name="20% - 강조색4 44 2 2 7" xfId="10565" xr:uid="{00000000-0005-0000-0000-0000AD220000}"/>
    <cellStyle name="20% - 강조색4 44 2 2 7 2" xfId="10566" xr:uid="{00000000-0005-0000-0000-0000AE220000}"/>
    <cellStyle name="20% - 강조색4 44 2 2 7 3" xfId="10567" xr:uid="{00000000-0005-0000-0000-0000AF220000}"/>
    <cellStyle name="20% - 강조색4 44 2 2 7 4" xfId="10568" xr:uid="{00000000-0005-0000-0000-0000B0220000}"/>
    <cellStyle name="20% - 강조색4 44 2 2 8" xfId="10569" xr:uid="{00000000-0005-0000-0000-0000B1220000}"/>
    <cellStyle name="20% - 강조색4 44 2 2 8 2" xfId="10570" xr:uid="{00000000-0005-0000-0000-0000B2220000}"/>
    <cellStyle name="20% - 강조색4 44 2 2 8 3" xfId="10571" xr:uid="{00000000-0005-0000-0000-0000B3220000}"/>
    <cellStyle name="20% - 강조색4 44 2 2 8 4" xfId="10572" xr:uid="{00000000-0005-0000-0000-0000B4220000}"/>
    <cellStyle name="20% - 강조색4 44 2 2 9" xfId="10573" xr:uid="{00000000-0005-0000-0000-0000B5220000}"/>
    <cellStyle name="20% - 강조색4 44 2 2 9 2" xfId="10574" xr:uid="{00000000-0005-0000-0000-0000B6220000}"/>
    <cellStyle name="20% - 강조색4 44 2 2 9 3" xfId="10575" xr:uid="{00000000-0005-0000-0000-0000B7220000}"/>
    <cellStyle name="20% - 강조색4 44 2 2 9 4" xfId="10576" xr:uid="{00000000-0005-0000-0000-0000B8220000}"/>
    <cellStyle name="20% - 강조색4 44 2 20" xfId="10577" xr:uid="{00000000-0005-0000-0000-0000B9220000}"/>
    <cellStyle name="20% - 강조색4 44 2 21" xfId="10578" xr:uid="{00000000-0005-0000-0000-0000BA220000}"/>
    <cellStyle name="20% - 강조색4 44 2 22" xfId="10579" xr:uid="{00000000-0005-0000-0000-0000BB220000}"/>
    <cellStyle name="20% - 강조색4 44 2 23" xfId="10580" xr:uid="{00000000-0005-0000-0000-0000BC220000}"/>
    <cellStyle name="20% - 강조색4 44 2 24" xfId="10581" xr:uid="{00000000-0005-0000-0000-0000BD220000}"/>
    <cellStyle name="20% - 강조색4 44 2 25" xfId="10582" xr:uid="{00000000-0005-0000-0000-0000BE220000}"/>
    <cellStyle name="20% - 강조색4 44 2 26" xfId="10583" xr:uid="{00000000-0005-0000-0000-0000BF220000}"/>
    <cellStyle name="20% - 강조색4 44 2 3" xfId="10584" xr:uid="{00000000-0005-0000-0000-0000C0220000}"/>
    <cellStyle name="20% - 강조색4 44 2 3 10" xfId="10585" xr:uid="{00000000-0005-0000-0000-0000C1220000}"/>
    <cellStyle name="20% - 강조색4 44 2 3 10 2" xfId="10586" xr:uid="{00000000-0005-0000-0000-0000C2220000}"/>
    <cellStyle name="20% - 강조색4 44 2 3 10 3" xfId="10587" xr:uid="{00000000-0005-0000-0000-0000C3220000}"/>
    <cellStyle name="20% - 강조색4 44 2 3 10 4" xfId="10588" xr:uid="{00000000-0005-0000-0000-0000C4220000}"/>
    <cellStyle name="20% - 강조색4 44 2 3 11" xfId="10589" xr:uid="{00000000-0005-0000-0000-0000C5220000}"/>
    <cellStyle name="20% - 강조색4 44 2 3 11 2" xfId="10590" xr:uid="{00000000-0005-0000-0000-0000C6220000}"/>
    <cellStyle name="20% - 강조색4 44 2 3 11 3" xfId="10591" xr:uid="{00000000-0005-0000-0000-0000C7220000}"/>
    <cellStyle name="20% - 강조색4 44 2 3 11 4" xfId="10592" xr:uid="{00000000-0005-0000-0000-0000C8220000}"/>
    <cellStyle name="20% - 강조색4 44 2 3 12" xfId="10593" xr:uid="{00000000-0005-0000-0000-0000C9220000}"/>
    <cellStyle name="20% - 강조색4 44 2 3 12 2" xfId="10594" xr:uid="{00000000-0005-0000-0000-0000CA220000}"/>
    <cellStyle name="20% - 강조색4 44 2 3 12 3" xfId="10595" xr:uid="{00000000-0005-0000-0000-0000CB220000}"/>
    <cellStyle name="20% - 강조색4 44 2 3 12 4" xfId="10596" xr:uid="{00000000-0005-0000-0000-0000CC220000}"/>
    <cellStyle name="20% - 강조색4 44 2 3 13" xfId="10597" xr:uid="{00000000-0005-0000-0000-0000CD220000}"/>
    <cellStyle name="20% - 강조색4 44 2 3 14" xfId="10598" xr:uid="{00000000-0005-0000-0000-0000CE220000}"/>
    <cellStyle name="20% - 강조색4 44 2 3 15" xfId="10599" xr:uid="{00000000-0005-0000-0000-0000CF220000}"/>
    <cellStyle name="20% - 강조색4 44 2 3 16" xfId="10600" xr:uid="{00000000-0005-0000-0000-0000D0220000}"/>
    <cellStyle name="20% - 강조색4 44 2 3 17" xfId="10601" xr:uid="{00000000-0005-0000-0000-0000D1220000}"/>
    <cellStyle name="20% - 강조색4 44 2 3 18" xfId="10602" xr:uid="{00000000-0005-0000-0000-0000D2220000}"/>
    <cellStyle name="20% - 강조색4 44 2 3 19" xfId="10603" xr:uid="{00000000-0005-0000-0000-0000D3220000}"/>
    <cellStyle name="20% - 강조색4 44 2 3 2" xfId="10604" xr:uid="{00000000-0005-0000-0000-0000D4220000}"/>
    <cellStyle name="20% - 강조색4 44 2 3 2 10" xfId="10605" xr:uid="{00000000-0005-0000-0000-0000D5220000}"/>
    <cellStyle name="20% - 강조색4 44 2 3 2 11" xfId="10606" xr:uid="{00000000-0005-0000-0000-0000D6220000}"/>
    <cellStyle name="20% - 강조색4 44 2 3 2 12" xfId="10607" xr:uid="{00000000-0005-0000-0000-0000D7220000}"/>
    <cellStyle name="20% - 강조색4 44 2 3 2 2" xfId="10608" xr:uid="{00000000-0005-0000-0000-0000D8220000}"/>
    <cellStyle name="20% - 강조색4 44 2 3 2 2 2" xfId="10609" xr:uid="{00000000-0005-0000-0000-0000D9220000}"/>
    <cellStyle name="20% - 강조색4 44 2 3 2 2 3" xfId="10610" xr:uid="{00000000-0005-0000-0000-0000DA220000}"/>
    <cellStyle name="20% - 강조색4 44 2 3 2 2 4" xfId="10611" xr:uid="{00000000-0005-0000-0000-0000DB220000}"/>
    <cellStyle name="20% - 강조색4 44 2 3 2 3" xfId="10612" xr:uid="{00000000-0005-0000-0000-0000DC220000}"/>
    <cellStyle name="20% - 강조색4 44 2 3 2 3 2" xfId="10613" xr:uid="{00000000-0005-0000-0000-0000DD220000}"/>
    <cellStyle name="20% - 강조색4 44 2 3 2 3 3" xfId="10614" xr:uid="{00000000-0005-0000-0000-0000DE220000}"/>
    <cellStyle name="20% - 강조색4 44 2 3 2 3 4" xfId="10615" xr:uid="{00000000-0005-0000-0000-0000DF220000}"/>
    <cellStyle name="20% - 강조색4 44 2 3 2 4" xfId="10616" xr:uid="{00000000-0005-0000-0000-0000E0220000}"/>
    <cellStyle name="20% - 강조색4 44 2 3 2 4 2" xfId="10617" xr:uid="{00000000-0005-0000-0000-0000E1220000}"/>
    <cellStyle name="20% - 강조색4 44 2 3 2 4 3" xfId="10618" xr:uid="{00000000-0005-0000-0000-0000E2220000}"/>
    <cellStyle name="20% - 강조색4 44 2 3 2 4 4" xfId="10619" xr:uid="{00000000-0005-0000-0000-0000E3220000}"/>
    <cellStyle name="20% - 강조색4 44 2 3 2 5" xfId="10620" xr:uid="{00000000-0005-0000-0000-0000E4220000}"/>
    <cellStyle name="20% - 강조색4 44 2 3 2 5 2" xfId="10621" xr:uid="{00000000-0005-0000-0000-0000E5220000}"/>
    <cellStyle name="20% - 강조색4 44 2 3 2 5 3" xfId="10622" xr:uid="{00000000-0005-0000-0000-0000E6220000}"/>
    <cellStyle name="20% - 강조색4 44 2 3 2 5 4" xfId="10623" xr:uid="{00000000-0005-0000-0000-0000E7220000}"/>
    <cellStyle name="20% - 강조색4 44 2 3 2 6" xfId="10624" xr:uid="{00000000-0005-0000-0000-0000E8220000}"/>
    <cellStyle name="20% - 강조색4 44 2 3 2 6 2" xfId="10625" xr:uid="{00000000-0005-0000-0000-0000E9220000}"/>
    <cellStyle name="20% - 강조색4 44 2 3 2 6 3" xfId="10626" xr:uid="{00000000-0005-0000-0000-0000EA220000}"/>
    <cellStyle name="20% - 강조색4 44 2 3 2 6 4" xfId="10627" xr:uid="{00000000-0005-0000-0000-0000EB220000}"/>
    <cellStyle name="20% - 강조색4 44 2 3 2 7" xfId="10628" xr:uid="{00000000-0005-0000-0000-0000EC220000}"/>
    <cellStyle name="20% - 강조색4 44 2 3 2 7 2" xfId="10629" xr:uid="{00000000-0005-0000-0000-0000ED220000}"/>
    <cellStyle name="20% - 강조색4 44 2 3 2 7 3" xfId="10630" xr:uid="{00000000-0005-0000-0000-0000EE220000}"/>
    <cellStyle name="20% - 강조색4 44 2 3 2 7 4" xfId="10631" xr:uid="{00000000-0005-0000-0000-0000EF220000}"/>
    <cellStyle name="20% - 강조색4 44 2 3 2 8" xfId="10632" xr:uid="{00000000-0005-0000-0000-0000F0220000}"/>
    <cellStyle name="20% - 강조색4 44 2 3 2 8 2" xfId="10633" xr:uid="{00000000-0005-0000-0000-0000F1220000}"/>
    <cellStyle name="20% - 강조색4 44 2 3 2 8 3" xfId="10634" xr:uid="{00000000-0005-0000-0000-0000F2220000}"/>
    <cellStyle name="20% - 강조색4 44 2 3 2 8 4" xfId="10635" xr:uid="{00000000-0005-0000-0000-0000F3220000}"/>
    <cellStyle name="20% - 강조색4 44 2 3 2 9" xfId="10636" xr:uid="{00000000-0005-0000-0000-0000F4220000}"/>
    <cellStyle name="20% - 강조색4 44 2 3 2 9 2" xfId="10637" xr:uid="{00000000-0005-0000-0000-0000F5220000}"/>
    <cellStyle name="20% - 강조색4 44 2 3 2 9 3" xfId="10638" xr:uid="{00000000-0005-0000-0000-0000F6220000}"/>
    <cellStyle name="20% - 강조색4 44 2 3 2 9 4" xfId="10639" xr:uid="{00000000-0005-0000-0000-0000F7220000}"/>
    <cellStyle name="20% - 강조색4 44 2 3 20" xfId="10640" xr:uid="{00000000-0005-0000-0000-0000F8220000}"/>
    <cellStyle name="20% - 강조색4 44 2 3 21" xfId="10641" xr:uid="{00000000-0005-0000-0000-0000F9220000}"/>
    <cellStyle name="20% - 강조색4 44 2 3 22" xfId="10642" xr:uid="{00000000-0005-0000-0000-0000FA220000}"/>
    <cellStyle name="20% - 강조색4 44 2 3 23" xfId="10643" xr:uid="{00000000-0005-0000-0000-0000FB220000}"/>
    <cellStyle name="20% - 강조색4 44 2 3 24" xfId="10644" xr:uid="{00000000-0005-0000-0000-0000FC220000}"/>
    <cellStyle name="20% - 강조색4 44 2 3 25" xfId="10645" xr:uid="{00000000-0005-0000-0000-0000FD220000}"/>
    <cellStyle name="20% - 강조색4 44 2 3 3" xfId="10646" xr:uid="{00000000-0005-0000-0000-0000FE220000}"/>
    <cellStyle name="20% - 강조색4 44 2 3 3 10" xfId="10647" xr:uid="{00000000-0005-0000-0000-0000FF220000}"/>
    <cellStyle name="20% - 강조색4 44 2 3 3 11" xfId="10648" xr:uid="{00000000-0005-0000-0000-000000230000}"/>
    <cellStyle name="20% - 강조색4 44 2 3 3 12" xfId="10649" xr:uid="{00000000-0005-0000-0000-000001230000}"/>
    <cellStyle name="20% - 강조색4 44 2 3 3 2" xfId="10650" xr:uid="{00000000-0005-0000-0000-000002230000}"/>
    <cellStyle name="20% - 강조색4 44 2 3 3 2 2" xfId="10651" xr:uid="{00000000-0005-0000-0000-000003230000}"/>
    <cellStyle name="20% - 강조색4 44 2 3 3 2 3" xfId="10652" xr:uid="{00000000-0005-0000-0000-000004230000}"/>
    <cellStyle name="20% - 강조색4 44 2 3 3 2 4" xfId="10653" xr:uid="{00000000-0005-0000-0000-000005230000}"/>
    <cellStyle name="20% - 강조색4 44 2 3 3 3" xfId="10654" xr:uid="{00000000-0005-0000-0000-000006230000}"/>
    <cellStyle name="20% - 강조색4 44 2 3 3 3 2" xfId="10655" xr:uid="{00000000-0005-0000-0000-000007230000}"/>
    <cellStyle name="20% - 강조색4 44 2 3 3 3 3" xfId="10656" xr:uid="{00000000-0005-0000-0000-000008230000}"/>
    <cellStyle name="20% - 강조색4 44 2 3 3 3 4" xfId="10657" xr:uid="{00000000-0005-0000-0000-000009230000}"/>
    <cellStyle name="20% - 강조색4 44 2 3 3 4" xfId="10658" xr:uid="{00000000-0005-0000-0000-00000A230000}"/>
    <cellStyle name="20% - 강조색4 44 2 3 3 4 2" xfId="10659" xr:uid="{00000000-0005-0000-0000-00000B230000}"/>
    <cellStyle name="20% - 강조색4 44 2 3 3 4 3" xfId="10660" xr:uid="{00000000-0005-0000-0000-00000C230000}"/>
    <cellStyle name="20% - 강조색4 44 2 3 3 4 4" xfId="10661" xr:uid="{00000000-0005-0000-0000-00000D230000}"/>
    <cellStyle name="20% - 강조색4 44 2 3 3 5" xfId="10662" xr:uid="{00000000-0005-0000-0000-00000E230000}"/>
    <cellStyle name="20% - 강조색4 44 2 3 3 5 2" xfId="10663" xr:uid="{00000000-0005-0000-0000-00000F230000}"/>
    <cellStyle name="20% - 강조색4 44 2 3 3 5 3" xfId="10664" xr:uid="{00000000-0005-0000-0000-000010230000}"/>
    <cellStyle name="20% - 강조색4 44 2 3 3 5 4" xfId="10665" xr:uid="{00000000-0005-0000-0000-000011230000}"/>
    <cellStyle name="20% - 강조색4 44 2 3 3 6" xfId="10666" xr:uid="{00000000-0005-0000-0000-000012230000}"/>
    <cellStyle name="20% - 강조색4 44 2 3 3 6 2" xfId="10667" xr:uid="{00000000-0005-0000-0000-000013230000}"/>
    <cellStyle name="20% - 강조색4 44 2 3 3 6 3" xfId="10668" xr:uid="{00000000-0005-0000-0000-000014230000}"/>
    <cellStyle name="20% - 강조색4 44 2 3 3 6 4" xfId="10669" xr:uid="{00000000-0005-0000-0000-000015230000}"/>
    <cellStyle name="20% - 강조색4 44 2 3 3 7" xfId="10670" xr:uid="{00000000-0005-0000-0000-000016230000}"/>
    <cellStyle name="20% - 강조색4 44 2 3 3 7 2" xfId="10671" xr:uid="{00000000-0005-0000-0000-000017230000}"/>
    <cellStyle name="20% - 강조색4 44 2 3 3 7 3" xfId="10672" xr:uid="{00000000-0005-0000-0000-000018230000}"/>
    <cellStyle name="20% - 강조색4 44 2 3 3 7 4" xfId="10673" xr:uid="{00000000-0005-0000-0000-000019230000}"/>
    <cellStyle name="20% - 강조색4 44 2 3 3 8" xfId="10674" xr:uid="{00000000-0005-0000-0000-00001A230000}"/>
    <cellStyle name="20% - 강조색4 44 2 3 3 8 2" xfId="10675" xr:uid="{00000000-0005-0000-0000-00001B230000}"/>
    <cellStyle name="20% - 강조색4 44 2 3 3 8 3" xfId="10676" xr:uid="{00000000-0005-0000-0000-00001C230000}"/>
    <cellStyle name="20% - 강조색4 44 2 3 3 8 4" xfId="10677" xr:uid="{00000000-0005-0000-0000-00001D230000}"/>
    <cellStyle name="20% - 강조색4 44 2 3 3 9" xfId="10678" xr:uid="{00000000-0005-0000-0000-00001E230000}"/>
    <cellStyle name="20% - 강조색4 44 2 3 3 9 2" xfId="10679" xr:uid="{00000000-0005-0000-0000-00001F230000}"/>
    <cellStyle name="20% - 강조색4 44 2 3 3 9 3" xfId="10680" xr:uid="{00000000-0005-0000-0000-000020230000}"/>
    <cellStyle name="20% - 강조색4 44 2 3 3 9 4" xfId="10681" xr:uid="{00000000-0005-0000-0000-000021230000}"/>
    <cellStyle name="20% - 강조색4 44 2 3 4" xfId="10682" xr:uid="{00000000-0005-0000-0000-000022230000}"/>
    <cellStyle name="20% - 강조색4 44 2 3 4 10" xfId="10683" xr:uid="{00000000-0005-0000-0000-000023230000}"/>
    <cellStyle name="20% - 강조색4 44 2 3 4 11" xfId="10684" xr:uid="{00000000-0005-0000-0000-000024230000}"/>
    <cellStyle name="20% - 강조색4 44 2 3 4 12" xfId="10685" xr:uid="{00000000-0005-0000-0000-000025230000}"/>
    <cellStyle name="20% - 강조색4 44 2 3 4 2" xfId="10686" xr:uid="{00000000-0005-0000-0000-000026230000}"/>
    <cellStyle name="20% - 강조색4 44 2 3 4 2 2" xfId="10687" xr:uid="{00000000-0005-0000-0000-000027230000}"/>
    <cellStyle name="20% - 강조색4 44 2 3 4 2 3" xfId="10688" xr:uid="{00000000-0005-0000-0000-000028230000}"/>
    <cellStyle name="20% - 강조색4 44 2 3 4 2 4" xfId="10689" xr:uid="{00000000-0005-0000-0000-000029230000}"/>
    <cellStyle name="20% - 강조색4 44 2 3 4 3" xfId="10690" xr:uid="{00000000-0005-0000-0000-00002A230000}"/>
    <cellStyle name="20% - 강조색4 44 2 3 4 3 2" xfId="10691" xr:uid="{00000000-0005-0000-0000-00002B230000}"/>
    <cellStyle name="20% - 강조색4 44 2 3 4 3 3" xfId="10692" xr:uid="{00000000-0005-0000-0000-00002C230000}"/>
    <cellStyle name="20% - 강조색4 44 2 3 4 3 4" xfId="10693" xr:uid="{00000000-0005-0000-0000-00002D230000}"/>
    <cellStyle name="20% - 강조색4 44 2 3 4 4" xfId="10694" xr:uid="{00000000-0005-0000-0000-00002E230000}"/>
    <cellStyle name="20% - 강조색4 44 2 3 4 4 2" xfId="10695" xr:uid="{00000000-0005-0000-0000-00002F230000}"/>
    <cellStyle name="20% - 강조색4 44 2 3 4 4 3" xfId="10696" xr:uid="{00000000-0005-0000-0000-000030230000}"/>
    <cellStyle name="20% - 강조색4 44 2 3 4 4 4" xfId="10697" xr:uid="{00000000-0005-0000-0000-000031230000}"/>
    <cellStyle name="20% - 강조색4 44 2 3 4 5" xfId="10698" xr:uid="{00000000-0005-0000-0000-000032230000}"/>
    <cellStyle name="20% - 강조색4 44 2 3 4 5 2" xfId="10699" xr:uid="{00000000-0005-0000-0000-000033230000}"/>
    <cellStyle name="20% - 강조색4 44 2 3 4 5 3" xfId="10700" xr:uid="{00000000-0005-0000-0000-000034230000}"/>
    <cellStyle name="20% - 강조색4 44 2 3 4 5 4" xfId="10701" xr:uid="{00000000-0005-0000-0000-000035230000}"/>
    <cellStyle name="20% - 강조색4 44 2 3 4 6" xfId="10702" xr:uid="{00000000-0005-0000-0000-000036230000}"/>
    <cellStyle name="20% - 강조색4 44 2 3 4 6 2" xfId="10703" xr:uid="{00000000-0005-0000-0000-000037230000}"/>
    <cellStyle name="20% - 강조색4 44 2 3 4 6 3" xfId="10704" xr:uid="{00000000-0005-0000-0000-000038230000}"/>
    <cellStyle name="20% - 강조색4 44 2 3 4 6 4" xfId="10705" xr:uid="{00000000-0005-0000-0000-000039230000}"/>
    <cellStyle name="20% - 강조색4 44 2 3 4 7" xfId="10706" xr:uid="{00000000-0005-0000-0000-00003A230000}"/>
    <cellStyle name="20% - 강조색4 44 2 3 4 7 2" xfId="10707" xr:uid="{00000000-0005-0000-0000-00003B230000}"/>
    <cellStyle name="20% - 강조색4 44 2 3 4 7 3" xfId="10708" xr:uid="{00000000-0005-0000-0000-00003C230000}"/>
    <cellStyle name="20% - 강조색4 44 2 3 4 7 4" xfId="10709" xr:uid="{00000000-0005-0000-0000-00003D230000}"/>
    <cellStyle name="20% - 강조색4 44 2 3 4 8" xfId="10710" xr:uid="{00000000-0005-0000-0000-00003E230000}"/>
    <cellStyle name="20% - 강조색4 44 2 3 4 8 2" xfId="10711" xr:uid="{00000000-0005-0000-0000-00003F230000}"/>
    <cellStyle name="20% - 강조색4 44 2 3 4 8 3" xfId="10712" xr:uid="{00000000-0005-0000-0000-000040230000}"/>
    <cellStyle name="20% - 강조색4 44 2 3 4 8 4" xfId="10713" xr:uid="{00000000-0005-0000-0000-000041230000}"/>
    <cellStyle name="20% - 강조색4 44 2 3 4 9" xfId="10714" xr:uid="{00000000-0005-0000-0000-000042230000}"/>
    <cellStyle name="20% - 강조색4 44 2 3 4 9 2" xfId="10715" xr:uid="{00000000-0005-0000-0000-000043230000}"/>
    <cellStyle name="20% - 강조색4 44 2 3 4 9 3" xfId="10716" xr:uid="{00000000-0005-0000-0000-000044230000}"/>
    <cellStyle name="20% - 강조색4 44 2 3 4 9 4" xfId="10717" xr:uid="{00000000-0005-0000-0000-000045230000}"/>
    <cellStyle name="20% - 강조색4 44 2 3 5" xfId="10718" xr:uid="{00000000-0005-0000-0000-000046230000}"/>
    <cellStyle name="20% - 강조색4 44 2 3 5 2" xfId="10719" xr:uid="{00000000-0005-0000-0000-000047230000}"/>
    <cellStyle name="20% - 강조색4 44 2 3 5 3" xfId="10720" xr:uid="{00000000-0005-0000-0000-000048230000}"/>
    <cellStyle name="20% - 강조색4 44 2 3 5 4" xfId="10721" xr:uid="{00000000-0005-0000-0000-000049230000}"/>
    <cellStyle name="20% - 강조색4 44 2 3 6" xfId="10722" xr:uid="{00000000-0005-0000-0000-00004A230000}"/>
    <cellStyle name="20% - 강조색4 44 2 3 6 2" xfId="10723" xr:uid="{00000000-0005-0000-0000-00004B230000}"/>
    <cellStyle name="20% - 강조색4 44 2 3 6 3" xfId="10724" xr:uid="{00000000-0005-0000-0000-00004C230000}"/>
    <cellStyle name="20% - 강조색4 44 2 3 6 4" xfId="10725" xr:uid="{00000000-0005-0000-0000-00004D230000}"/>
    <cellStyle name="20% - 강조색4 44 2 3 7" xfId="10726" xr:uid="{00000000-0005-0000-0000-00004E230000}"/>
    <cellStyle name="20% - 강조색4 44 2 3 7 2" xfId="10727" xr:uid="{00000000-0005-0000-0000-00004F230000}"/>
    <cellStyle name="20% - 강조색4 44 2 3 7 3" xfId="10728" xr:uid="{00000000-0005-0000-0000-000050230000}"/>
    <cellStyle name="20% - 강조색4 44 2 3 7 4" xfId="10729" xr:uid="{00000000-0005-0000-0000-000051230000}"/>
    <cellStyle name="20% - 강조색4 44 2 3 8" xfId="10730" xr:uid="{00000000-0005-0000-0000-000052230000}"/>
    <cellStyle name="20% - 강조색4 44 2 3 8 2" xfId="10731" xr:uid="{00000000-0005-0000-0000-000053230000}"/>
    <cellStyle name="20% - 강조색4 44 2 3 8 3" xfId="10732" xr:uid="{00000000-0005-0000-0000-000054230000}"/>
    <cellStyle name="20% - 강조색4 44 2 3 8 4" xfId="10733" xr:uid="{00000000-0005-0000-0000-000055230000}"/>
    <cellStyle name="20% - 강조색4 44 2 3 9" xfId="10734" xr:uid="{00000000-0005-0000-0000-000056230000}"/>
    <cellStyle name="20% - 강조색4 44 2 3 9 2" xfId="10735" xr:uid="{00000000-0005-0000-0000-000057230000}"/>
    <cellStyle name="20% - 강조색4 44 2 3 9 3" xfId="10736" xr:uid="{00000000-0005-0000-0000-000058230000}"/>
    <cellStyle name="20% - 강조색4 44 2 3 9 4" xfId="10737" xr:uid="{00000000-0005-0000-0000-000059230000}"/>
    <cellStyle name="20% - 강조색4 44 2 4" xfId="10738" xr:uid="{00000000-0005-0000-0000-00005A230000}"/>
    <cellStyle name="20% - 강조색4 44 2 4 10" xfId="10739" xr:uid="{00000000-0005-0000-0000-00005B230000}"/>
    <cellStyle name="20% - 강조색4 44 2 4 11" xfId="10740" xr:uid="{00000000-0005-0000-0000-00005C230000}"/>
    <cellStyle name="20% - 강조색4 44 2 4 12" xfId="10741" xr:uid="{00000000-0005-0000-0000-00005D230000}"/>
    <cellStyle name="20% - 강조색4 44 2 4 2" xfId="10742" xr:uid="{00000000-0005-0000-0000-00005E230000}"/>
    <cellStyle name="20% - 강조색4 44 2 4 2 2" xfId="10743" xr:uid="{00000000-0005-0000-0000-00005F230000}"/>
    <cellStyle name="20% - 강조색4 44 2 4 2 3" xfId="10744" xr:uid="{00000000-0005-0000-0000-000060230000}"/>
    <cellStyle name="20% - 강조색4 44 2 4 2 4" xfId="10745" xr:uid="{00000000-0005-0000-0000-000061230000}"/>
    <cellStyle name="20% - 강조색4 44 2 4 3" xfId="10746" xr:uid="{00000000-0005-0000-0000-000062230000}"/>
    <cellStyle name="20% - 강조색4 44 2 4 3 2" xfId="10747" xr:uid="{00000000-0005-0000-0000-000063230000}"/>
    <cellStyle name="20% - 강조색4 44 2 4 3 3" xfId="10748" xr:uid="{00000000-0005-0000-0000-000064230000}"/>
    <cellStyle name="20% - 강조색4 44 2 4 3 4" xfId="10749" xr:uid="{00000000-0005-0000-0000-000065230000}"/>
    <cellStyle name="20% - 강조색4 44 2 4 4" xfId="10750" xr:uid="{00000000-0005-0000-0000-000066230000}"/>
    <cellStyle name="20% - 강조색4 44 2 4 4 2" xfId="10751" xr:uid="{00000000-0005-0000-0000-000067230000}"/>
    <cellStyle name="20% - 강조색4 44 2 4 4 3" xfId="10752" xr:uid="{00000000-0005-0000-0000-000068230000}"/>
    <cellStyle name="20% - 강조색4 44 2 4 4 4" xfId="10753" xr:uid="{00000000-0005-0000-0000-000069230000}"/>
    <cellStyle name="20% - 강조색4 44 2 4 5" xfId="10754" xr:uid="{00000000-0005-0000-0000-00006A230000}"/>
    <cellStyle name="20% - 강조색4 44 2 4 5 2" xfId="10755" xr:uid="{00000000-0005-0000-0000-00006B230000}"/>
    <cellStyle name="20% - 강조색4 44 2 4 5 3" xfId="10756" xr:uid="{00000000-0005-0000-0000-00006C230000}"/>
    <cellStyle name="20% - 강조색4 44 2 4 5 4" xfId="10757" xr:uid="{00000000-0005-0000-0000-00006D230000}"/>
    <cellStyle name="20% - 강조색4 44 2 4 6" xfId="10758" xr:uid="{00000000-0005-0000-0000-00006E230000}"/>
    <cellStyle name="20% - 강조색4 44 2 4 6 2" xfId="10759" xr:uid="{00000000-0005-0000-0000-00006F230000}"/>
    <cellStyle name="20% - 강조색4 44 2 4 6 3" xfId="10760" xr:uid="{00000000-0005-0000-0000-000070230000}"/>
    <cellStyle name="20% - 강조색4 44 2 4 6 4" xfId="10761" xr:uid="{00000000-0005-0000-0000-000071230000}"/>
    <cellStyle name="20% - 강조색4 44 2 4 7" xfId="10762" xr:uid="{00000000-0005-0000-0000-000072230000}"/>
    <cellStyle name="20% - 강조색4 44 2 4 7 2" xfId="10763" xr:uid="{00000000-0005-0000-0000-000073230000}"/>
    <cellStyle name="20% - 강조색4 44 2 4 7 3" xfId="10764" xr:uid="{00000000-0005-0000-0000-000074230000}"/>
    <cellStyle name="20% - 강조색4 44 2 4 7 4" xfId="10765" xr:uid="{00000000-0005-0000-0000-000075230000}"/>
    <cellStyle name="20% - 강조색4 44 2 4 8" xfId="10766" xr:uid="{00000000-0005-0000-0000-000076230000}"/>
    <cellStyle name="20% - 강조색4 44 2 4 8 2" xfId="10767" xr:uid="{00000000-0005-0000-0000-000077230000}"/>
    <cellStyle name="20% - 강조색4 44 2 4 8 3" xfId="10768" xr:uid="{00000000-0005-0000-0000-000078230000}"/>
    <cellStyle name="20% - 강조색4 44 2 4 8 4" xfId="10769" xr:uid="{00000000-0005-0000-0000-000079230000}"/>
    <cellStyle name="20% - 강조색4 44 2 4 9" xfId="10770" xr:uid="{00000000-0005-0000-0000-00007A230000}"/>
    <cellStyle name="20% - 강조색4 44 2 4 9 2" xfId="10771" xr:uid="{00000000-0005-0000-0000-00007B230000}"/>
    <cellStyle name="20% - 강조색4 44 2 4 9 3" xfId="10772" xr:uid="{00000000-0005-0000-0000-00007C230000}"/>
    <cellStyle name="20% - 강조색4 44 2 4 9 4" xfId="10773" xr:uid="{00000000-0005-0000-0000-00007D230000}"/>
    <cellStyle name="20% - 강조색4 44 2 5" xfId="10774" xr:uid="{00000000-0005-0000-0000-00007E230000}"/>
    <cellStyle name="20% - 강조색4 44 2 5 10" xfId="10775" xr:uid="{00000000-0005-0000-0000-00007F230000}"/>
    <cellStyle name="20% - 강조색4 44 2 5 11" xfId="10776" xr:uid="{00000000-0005-0000-0000-000080230000}"/>
    <cellStyle name="20% - 강조색4 44 2 5 12" xfId="10777" xr:uid="{00000000-0005-0000-0000-000081230000}"/>
    <cellStyle name="20% - 강조색4 44 2 5 2" xfId="10778" xr:uid="{00000000-0005-0000-0000-000082230000}"/>
    <cellStyle name="20% - 강조색4 44 2 5 2 2" xfId="10779" xr:uid="{00000000-0005-0000-0000-000083230000}"/>
    <cellStyle name="20% - 강조색4 44 2 5 2 3" xfId="10780" xr:uid="{00000000-0005-0000-0000-000084230000}"/>
    <cellStyle name="20% - 강조색4 44 2 5 2 4" xfId="10781" xr:uid="{00000000-0005-0000-0000-000085230000}"/>
    <cellStyle name="20% - 강조색4 44 2 5 3" xfId="10782" xr:uid="{00000000-0005-0000-0000-000086230000}"/>
    <cellStyle name="20% - 강조색4 44 2 5 3 2" xfId="10783" xr:uid="{00000000-0005-0000-0000-000087230000}"/>
    <cellStyle name="20% - 강조색4 44 2 5 3 3" xfId="10784" xr:uid="{00000000-0005-0000-0000-000088230000}"/>
    <cellStyle name="20% - 강조색4 44 2 5 3 4" xfId="10785" xr:uid="{00000000-0005-0000-0000-000089230000}"/>
    <cellStyle name="20% - 강조색4 44 2 5 4" xfId="10786" xr:uid="{00000000-0005-0000-0000-00008A230000}"/>
    <cellStyle name="20% - 강조색4 44 2 5 4 2" xfId="10787" xr:uid="{00000000-0005-0000-0000-00008B230000}"/>
    <cellStyle name="20% - 강조색4 44 2 5 4 3" xfId="10788" xr:uid="{00000000-0005-0000-0000-00008C230000}"/>
    <cellStyle name="20% - 강조색4 44 2 5 4 4" xfId="10789" xr:uid="{00000000-0005-0000-0000-00008D230000}"/>
    <cellStyle name="20% - 강조색4 44 2 5 5" xfId="10790" xr:uid="{00000000-0005-0000-0000-00008E230000}"/>
    <cellStyle name="20% - 강조색4 44 2 5 5 2" xfId="10791" xr:uid="{00000000-0005-0000-0000-00008F230000}"/>
    <cellStyle name="20% - 강조색4 44 2 5 5 3" xfId="10792" xr:uid="{00000000-0005-0000-0000-000090230000}"/>
    <cellStyle name="20% - 강조색4 44 2 5 5 4" xfId="10793" xr:uid="{00000000-0005-0000-0000-000091230000}"/>
    <cellStyle name="20% - 강조색4 44 2 5 6" xfId="10794" xr:uid="{00000000-0005-0000-0000-000092230000}"/>
    <cellStyle name="20% - 강조색4 44 2 5 6 2" xfId="10795" xr:uid="{00000000-0005-0000-0000-000093230000}"/>
    <cellStyle name="20% - 강조색4 44 2 5 6 3" xfId="10796" xr:uid="{00000000-0005-0000-0000-000094230000}"/>
    <cellStyle name="20% - 강조색4 44 2 5 6 4" xfId="10797" xr:uid="{00000000-0005-0000-0000-000095230000}"/>
    <cellStyle name="20% - 강조색4 44 2 5 7" xfId="10798" xr:uid="{00000000-0005-0000-0000-000096230000}"/>
    <cellStyle name="20% - 강조색4 44 2 5 7 2" xfId="10799" xr:uid="{00000000-0005-0000-0000-000097230000}"/>
    <cellStyle name="20% - 강조색4 44 2 5 7 3" xfId="10800" xr:uid="{00000000-0005-0000-0000-000098230000}"/>
    <cellStyle name="20% - 강조색4 44 2 5 7 4" xfId="10801" xr:uid="{00000000-0005-0000-0000-000099230000}"/>
    <cellStyle name="20% - 강조색4 44 2 5 8" xfId="10802" xr:uid="{00000000-0005-0000-0000-00009A230000}"/>
    <cellStyle name="20% - 강조색4 44 2 5 8 2" xfId="10803" xr:uid="{00000000-0005-0000-0000-00009B230000}"/>
    <cellStyle name="20% - 강조색4 44 2 5 8 3" xfId="10804" xr:uid="{00000000-0005-0000-0000-00009C230000}"/>
    <cellStyle name="20% - 강조색4 44 2 5 8 4" xfId="10805" xr:uid="{00000000-0005-0000-0000-00009D230000}"/>
    <cellStyle name="20% - 강조색4 44 2 5 9" xfId="10806" xr:uid="{00000000-0005-0000-0000-00009E230000}"/>
    <cellStyle name="20% - 강조색4 44 2 5 9 2" xfId="10807" xr:uid="{00000000-0005-0000-0000-00009F230000}"/>
    <cellStyle name="20% - 강조색4 44 2 5 9 3" xfId="10808" xr:uid="{00000000-0005-0000-0000-0000A0230000}"/>
    <cellStyle name="20% - 강조색4 44 2 5 9 4" xfId="10809" xr:uid="{00000000-0005-0000-0000-0000A1230000}"/>
    <cellStyle name="20% - 강조색4 44 2 6" xfId="10810" xr:uid="{00000000-0005-0000-0000-0000A2230000}"/>
    <cellStyle name="20% - 강조색4 44 2 6 10" xfId="10811" xr:uid="{00000000-0005-0000-0000-0000A3230000}"/>
    <cellStyle name="20% - 강조색4 44 2 6 11" xfId="10812" xr:uid="{00000000-0005-0000-0000-0000A4230000}"/>
    <cellStyle name="20% - 강조색4 44 2 6 12" xfId="10813" xr:uid="{00000000-0005-0000-0000-0000A5230000}"/>
    <cellStyle name="20% - 강조색4 44 2 6 2" xfId="10814" xr:uid="{00000000-0005-0000-0000-0000A6230000}"/>
    <cellStyle name="20% - 강조색4 44 2 6 2 2" xfId="10815" xr:uid="{00000000-0005-0000-0000-0000A7230000}"/>
    <cellStyle name="20% - 강조색4 44 2 6 2 3" xfId="10816" xr:uid="{00000000-0005-0000-0000-0000A8230000}"/>
    <cellStyle name="20% - 강조색4 44 2 6 2 4" xfId="10817" xr:uid="{00000000-0005-0000-0000-0000A9230000}"/>
    <cellStyle name="20% - 강조색4 44 2 6 3" xfId="10818" xr:uid="{00000000-0005-0000-0000-0000AA230000}"/>
    <cellStyle name="20% - 강조색4 44 2 6 3 2" xfId="10819" xr:uid="{00000000-0005-0000-0000-0000AB230000}"/>
    <cellStyle name="20% - 강조색4 44 2 6 3 3" xfId="10820" xr:uid="{00000000-0005-0000-0000-0000AC230000}"/>
    <cellStyle name="20% - 강조색4 44 2 6 3 4" xfId="10821" xr:uid="{00000000-0005-0000-0000-0000AD230000}"/>
    <cellStyle name="20% - 강조색4 44 2 6 4" xfId="10822" xr:uid="{00000000-0005-0000-0000-0000AE230000}"/>
    <cellStyle name="20% - 강조색4 44 2 6 4 2" xfId="10823" xr:uid="{00000000-0005-0000-0000-0000AF230000}"/>
    <cellStyle name="20% - 강조색4 44 2 6 4 3" xfId="10824" xr:uid="{00000000-0005-0000-0000-0000B0230000}"/>
    <cellStyle name="20% - 강조색4 44 2 6 4 4" xfId="10825" xr:uid="{00000000-0005-0000-0000-0000B1230000}"/>
    <cellStyle name="20% - 강조색4 44 2 6 5" xfId="10826" xr:uid="{00000000-0005-0000-0000-0000B2230000}"/>
    <cellStyle name="20% - 강조색4 44 2 6 5 2" xfId="10827" xr:uid="{00000000-0005-0000-0000-0000B3230000}"/>
    <cellStyle name="20% - 강조색4 44 2 6 5 3" xfId="10828" xr:uid="{00000000-0005-0000-0000-0000B4230000}"/>
    <cellStyle name="20% - 강조색4 44 2 6 5 4" xfId="10829" xr:uid="{00000000-0005-0000-0000-0000B5230000}"/>
    <cellStyle name="20% - 강조색4 44 2 6 6" xfId="10830" xr:uid="{00000000-0005-0000-0000-0000B6230000}"/>
    <cellStyle name="20% - 강조색4 44 2 6 6 2" xfId="10831" xr:uid="{00000000-0005-0000-0000-0000B7230000}"/>
    <cellStyle name="20% - 강조색4 44 2 6 6 3" xfId="10832" xr:uid="{00000000-0005-0000-0000-0000B8230000}"/>
    <cellStyle name="20% - 강조색4 44 2 6 6 4" xfId="10833" xr:uid="{00000000-0005-0000-0000-0000B9230000}"/>
    <cellStyle name="20% - 강조색4 44 2 6 7" xfId="10834" xr:uid="{00000000-0005-0000-0000-0000BA230000}"/>
    <cellStyle name="20% - 강조색4 44 2 6 7 2" xfId="10835" xr:uid="{00000000-0005-0000-0000-0000BB230000}"/>
    <cellStyle name="20% - 강조색4 44 2 6 7 3" xfId="10836" xr:uid="{00000000-0005-0000-0000-0000BC230000}"/>
    <cellStyle name="20% - 강조색4 44 2 6 7 4" xfId="10837" xr:uid="{00000000-0005-0000-0000-0000BD230000}"/>
    <cellStyle name="20% - 강조색4 44 2 6 8" xfId="10838" xr:uid="{00000000-0005-0000-0000-0000BE230000}"/>
    <cellStyle name="20% - 강조색4 44 2 6 8 2" xfId="10839" xr:uid="{00000000-0005-0000-0000-0000BF230000}"/>
    <cellStyle name="20% - 강조색4 44 2 6 8 3" xfId="10840" xr:uid="{00000000-0005-0000-0000-0000C0230000}"/>
    <cellStyle name="20% - 강조색4 44 2 6 8 4" xfId="10841" xr:uid="{00000000-0005-0000-0000-0000C1230000}"/>
    <cellStyle name="20% - 강조색4 44 2 6 9" xfId="10842" xr:uid="{00000000-0005-0000-0000-0000C2230000}"/>
    <cellStyle name="20% - 강조색4 44 2 6 9 2" xfId="10843" xr:uid="{00000000-0005-0000-0000-0000C3230000}"/>
    <cellStyle name="20% - 강조색4 44 2 6 9 3" xfId="10844" xr:uid="{00000000-0005-0000-0000-0000C4230000}"/>
    <cellStyle name="20% - 강조색4 44 2 6 9 4" xfId="10845" xr:uid="{00000000-0005-0000-0000-0000C5230000}"/>
    <cellStyle name="20% - 강조색4 44 2 7" xfId="10846" xr:uid="{00000000-0005-0000-0000-0000C6230000}"/>
    <cellStyle name="20% - 강조색4 44 2 7 2" xfId="10847" xr:uid="{00000000-0005-0000-0000-0000C7230000}"/>
    <cellStyle name="20% - 강조색4 44 2 7 3" xfId="10848" xr:uid="{00000000-0005-0000-0000-0000C8230000}"/>
    <cellStyle name="20% - 강조색4 44 2 7 4" xfId="10849" xr:uid="{00000000-0005-0000-0000-0000C9230000}"/>
    <cellStyle name="20% - 강조색4 44 2 8" xfId="10850" xr:uid="{00000000-0005-0000-0000-0000CA230000}"/>
    <cellStyle name="20% - 강조색4 44 2 8 2" xfId="10851" xr:uid="{00000000-0005-0000-0000-0000CB230000}"/>
    <cellStyle name="20% - 강조색4 44 2 8 3" xfId="10852" xr:uid="{00000000-0005-0000-0000-0000CC230000}"/>
    <cellStyle name="20% - 강조색4 44 2 8 4" xfId="10853" xr:uid="{00000000-0005-0000-0000-0000CD230000}"/>
    <cellStyle name="20% - 강조색4 44 2 9" xfId="10854" xr:uid="{00000000-0005-0000-0000-0000CE230000}"/>
    <cellStyle name="20% - 강조색4 44 2 9 2" xfId="10855" xr:uid="{00000000-0005-0000-0000-0000CF230000}"/>
    <cellStyle name="20% - 강조색4 44 2 9 3" xfId="10856" xr:uid="{00000000-0005-0000-0000-0000D0230000}"/>
    <cellStyle name="20% - 강조색4 44 2 9 4" xfId="10857" xr:uid="{00000000-0005-0000-0000-0000D1230000}"/>
    <cellStyle name="20% - 강조색4 44 3" xfId="10858" xr:uid="{00000000-0005-0000-0000-0000D2230000}"/>
    <cellStyle name="20% - 강조색4 44 3 10" xfId="10859" xr:uid="{00000000-0005-0000-0000-0000D3230000}"/>
    <cellStyle name="20% - 강조색4 44 3 10 2" xfId="10860" xr:uid="{00000000-0005-0000-0000-0000D4230000}"/>
    <cellStyle name="20% - 강조색4 44 3 10 3" xfId="10861" xr:uid="{00000000-0005-0000-0000-0000D5230000}"/>
    <cellStyle name="20% - 강조색4 44 3 10 4" xfId="10862" xr:uid="{00000000-0005-0000-0000-0000D6230000}"/>
    <cellStyle name="20% - 강조색4 44 3 11" xfId="10863" xr:uid="{00000000-0005-0000-0000-0000D7230000}"/>
    <cellStyle name="20% - 강조색4 44 3 11 2" xfId="10864" xr:uid="{00000000-0005-0000-0000-0000D8230000}"/>
    <cellStyle name="20% - 강조색4 44 3 11 3" xfId="10865" xr:uid="{00000000-0005-0000-0000-0000D9230000}"/>
    <cellStyle name="20% - 강조색4 44 3 11 4" xfId="10866" xr:uid="{00000000-0005-0000-0000-0000DA230000}"/>
    <cellStyle name="20% - 강조색4 44 3 12" xfId="10867" xr:uid="{00000000-0005-0000-0000-0000DB230000}"/>
    <cellStyle name="20% - 강조색4 44 3 12 2" xfId="10868" xr:uid="{00000000-0005-0000-0000-0000DC230000}"/>
    <cellStyle name="20% - 강조색4 44 3 12 3" xfId="10869" xr:uid="{00000000-0005-0000-0000-0000DD230000}"/>
    <cellStyle name="20% - 강조색4 44 3 12 4" xfId="10870" xr:uid="{00000000-0005-0000-0000-0000DE230000}"/>
    <cellStyle name="20% - 강조색4 44 3 13" xfId="10871" xr:uid="{00000000-0005-0000-0000-0000DF230000}"/>
    <cellStyle name="20% - 강조색4 44 3 14" xfId="10872" xr:uid="{00000000-0005-0000-0000-0000E0230000}"/>
    <cellStyle name="20% - 강조색4 44 3 15" xfId="10873" xr:uid="{00000000-0005-0000-0000-0000E1230000}"/>
    <cellStyle name="20% - 강조색4 44 3 16" xfId="10874" xr:uid="{00000000-0005-0000-0000-0000E2230000}"/>
    <cellStyle name="20% - 강조색4 44 3 17" xfId="10875" xr:uid="{00000000-0005-0000-0000-0000E3230000}"/>
    <cellStyle name="20% - 강조색4 44 3 18" xfId="10876" xr:uid="{00000000-0005-0000-0000-0000E4230000}"/>
    <cellStyle name="20% - 강조색4 44 3 19" xfId="10877" xr:uid="{00000000-0005-0000-0000-0000E5230000}"/>
    <cellStyle name="20% - 강조색4 44 3 2" xfId="10878" xr:uid="{00000000-0005-0000-0000-0000E6230000}"/>
    <cellStyle name="20% - 강조색4 44 3 2 10" xfId="10879" xr:uid="{00000000-0005-0000-0000-0000E7230000}"/>
    <cellStyle name="20% - 강조색4 44 3 2 11" xfId="10880" xr:uid="{00000000-0005-0000-0000-0000E8230000}"/>
    <cellStyle name="20% - 강조색4 44 3 2 12" xfId="10881" xr:uid="{00000000-0005-0000-0000-0000E9230000}"/>
    <cellStyle name="20% - 강조색4 44 3 2 2" xfId="10882" xr:uid="{00000000-0005-0000-0000-0000EA230000}"/>
    <cellStyle name="20% - 강조색4 44 3 2 2 2" xfId="10883" xr:uid="{00000000-0005-0000-0000-0000EB230000}"/>
    <cellStyle name="20% - 강조색4 44 3 2 2 3" xfId="10884" xr:uid="{00000000-0005-0000-0000-0000EC230000}"/>
    <cellStyle name="20% - 강조색4 44 3 2 2 4" xfId="10885" xr:uid="{00000000-0005-0000-0000-0000ED230000}"/>
    <cellStyle name="20% - 강조색4 44 3 2 3" xfId="10886" xr:uid="{00000000-0005-0000-0000-0000EE230000}"/>
    <cellStyle name="20% - 강조색4 44 3 2 3 2" xfId="10887" xr:uid="{00000000-0005-0000-0000-0000EF230000}"/>
    <cellStyle name="20% - 강조색4 44 3 2 3 3" xfId="10888" xr:uid="{00000000-0005-0000-0000-0000F0230000}"/>
    <cellStyle name="20% - 강조색4 44 3 2 3 4" xfId="10889" xr:uid="{00000000-0005-0000-0000-0000F1230000}"/>
    <cellStyle name="20% - 강조색4 44 3 2 4" xfId="10890" xr:uid="{00000000-0005-0000-0000-0000F2230000}"/>
    <cellStyle name="20% - 강조색4 44 3 2 4 2" xfId="10891" xr:uid="{00000000-0005-0000-0000-0000F3230000}"/>
    <cellStyle name="20% - 강조색4 44 3 2 4 3" xfId="10892" xr:uid="{00000000-0005-0000-0000-0000F4230000}"/>
    <cellStyle name="20% - 강조색4 44 3 2 4 4" xfId="10893" xr:uid="{00000000-0005-0000-0000-0000F5230000}"/>
    <cellStyle name="20% - 강조색4 44 3 2 5" xfId="10894" xr:uid="{00000000-0005-0000-0000-0000F6230000}"/>
    <cellStyle name="20% - 강조색4 44 3 2 5 2" xfId="10895" xr:uid="{00000000-0005-0000-0000-0000F7230000}"/>
    <cellStyle name="20% - 강조색4 44 3 2 5 3" xfId="10896" xr:uid="{00000000-0005-0000-0000-0000F8230000}"/>
    <cellStyle name="20% - 강조색4 44 3 2 5 4" xfId="10897" xr:uid="{00000000-0005-0000-0000-0000F9230000}"/>
    <cellStyle name="20% - 강조색4 44 3 2 6" xfId="10898" xr:uid="{00000000-0005-0000-0000-0000FA230000}"/>
    <cellStyle name="20% - 강조색4 44 3 2 6 2" xfId="10899" xr:uid="{00000000-0005-0000-0000-0000FB230000}"/>
    <cellStyle name="20% - 강조색4 44 3 2 6 3" xfId="10900" xr:uid="{00000000-0005-0000-0000-0000FC230000}"/>
    <cellStyle name="20% - 강조색4 44 3 2 6 4" xfId="10901" xr:uid="{00000000-0005-0000-0000-0000FD230000}"/>
    <cellStyle name="20% - 강조색4 44 3 2 7" xfId="10902" xr:uid="{00000000-0005-0000-0000-0000FE230000}"/>
    <cellStyle name="20% - 강조색4 44 3 2 7 2" xfId="10903" xr:uid="{00000000-0005-0000-0000-0000FF230000}"/>
    <cellStyle name="20% - 강조색4 44 3 2 7 3" xfId="10904" xr:uid="{00000000-0005-0000-0000-000000240000}"/>
    <cellStyle name="20% - 강조색4 44 3 2 7 4" xfId="10905" xr:uid="{00000000-0005-0000-0000-000001240000}"/>
    <cellStyle name="20% - 강조색4 44 3 2 8" xfId="10906" xr:uid="{00000000-0005-0000-0000-000002240000}"/>
    <cellStyle name="20% - 강조색4 44 3 2 8 2" xfId="10907" xr:uid="{00000000-0005-0000-0000-000003240000}"/>
    <cellStyle name="20% - 강조색4 44 3 2 8 3" xfId="10908" xr:uid="{00000000-0005-0000-0000-000004240000}"/>
    <cellStyle name="20% - 강조색4 44 3 2 8 4" xfId="10909" xr:uid="{00000000-0005-0000-0000-000005240000}"/>
    <cellStyle name="20% - 강조색4 44 3 2 9" xfId="10910" xr:uid="{00000000-0005-0000-0000-000006240000}"/>
    <cellStyle name="20% - 강조색4 44 3 2 9 2" xfId="10911" xr:uid="{00000000-0005-0000-0000-000007240000}"/>
    <cellStyle name="20% - 강조색4 44 3 2 9 3" xfId="10912" xr:uid="{00000000-0005-0000-0000-000008240000}"/>
    <cellStyle name="20% - 강조색4 44 3 2 9 4" xfId="10913" xr:uid="{00000000-0005-0000-0000-000009240000}"/>
    <cellStyle name="20% - 강조색4 44 3 20" xfId="10914" xr:uid="{00000000-0005-0000-0000-00000A240000}"/>
    <cellStyle name="20% - 강조색4 44 3 21" xfId="10915" xr:uid="{00000000-0005-0000-0000-00000B240000}"/>
    <cellStyle name="20% - 강조색4 44 3 22" xfId="10916" xr:uid="{00000000-0005-0000-0000-00000C240000}"/>
    <cellStyle name="20% - 강조색4 44 3 23" xfId="10917" xr:uid="{00000000-0005-0000-0000-00000D240000}"/>
    <cellStyle name="20% - 강조색4 44 3 24" xfId="10918" xr:uid="{00000000-0005-0000-0000-00000E240000}"/>
    <cellStyle name="20% - 강조색4 44 3 25" xfId="10919" xr:uid="{00000000-0005-0000-0000-00000F240000}"/>
    <cellStyle name="20% - 강조색4 44 3 3" xfId="10920" xr:uid="{00000000-0005-0000-0000-000010240000}"/>
    <cellStyle name="20% - 강조색4 44 3 3 10" xfId="10921" xr:uid="{00000000-0005-0000-0000-000011240000}"/>
    <cellStyle name="20% - 강조색4 44 3 3 11" xfId="10922" xr:uid="{00000000-0005-0000-0000-000012240000}"/>
    <cellStyle name="20% - 강조색4 44 3 3 12" xfId="10923" xr:uid="{00000000-0005-0000-0000-000013240000}"/>
    <cellStyle name="20% - 강조색4 44 3 3 2" xfId="10924" xr:uid="{00000000-0005-0000-0000-000014240000}"/>
    <cellStyle name="20% - 강조색4 44 3 3 2 2" xfId="10925" xr:uid="{00000000-0005-0000-0000-000015240000}"/>
    <cellStyle name="20% - 강조색4 44 3 3 2 3" xfId="10926" xr:uid="{00000000-0005-0000-0000-000016240000}"/>
    <cellStyle name="20% - 강조색4 44 3 3 2 4" xfId="10927" xr:uid="{00000000-0005-0000-0000-000017240000}"/>
    <cellStyle name="20% - 강조색4 44 3 3 3" xfId="10928" xr:uid="{00000000-0005-0000-0000-000018240000}"/>
    <cellStyle name="20% - 강조색4 44 3 3 3 2" xfId="10929" xr:uid="{00000000-0005-0000-0000-000019240000}"/>
    <cellStyle name="20% - 강조색4 44 3 3 3 3" xfId="10930" xr:uid="{00000000-0005-0000-0000-00001A240000}"/>
    <cellStyle name="20% - 강조색4 44 3 3 3 4" xfId="10931" xr:uid="{00000000-0005-0000-0000-00001B240000}"/>
    <cellStyle name="20% - 강조색4 44 3 3 4" xfId="10932" xr:uid="{00000000-0005-0000-0000-00001C240000}"/>
    <cellStyle name="20% - 강조색4 44 3 3 4 2" xfId="10933" xr:uid="{00000000-0005-0000-0000-00001D240000}"/>
    <cellStyle name="20% - 강조색4 44 3 3 4 3" xfId="10934" xr:uid="{00000000-0005-0000-0000-00001E240000}"/>
    <cellStyle name="20% - 강조색4 44 3 3 4 4" xfId="10935" xr:uid="{00000000-0005-0000-0000-00001F240000}"/>
    <cellStyle name="20% - 강조색4 44 3 3 5" xfId="10936" xr:uid="{00000000-0005-0000-0000-000020240000}"/>
    <cellStyle name="20% - 강조색4 44 3 3 5 2" xfId="10937" xr:uid="{00000000-0005-0000-0000-000021240000}"/>
    <cellStyle name="20% - 강조색4 44 3 3 5 3" xfId="10938" xr:uid="{00000000-0005-0000-0000-000022240000}"/>
    <cellStyle name="20% - 강조색4 44 3 3 5 4" xfId="10939" xr:uid="{00000000-0005-0000-0000-000023240000}"/>
    <cellStyle name="20% - 강조색4 44 3 3 6" xfId="10940" xr:uid="{00000000-0005-0000-0000-000024240000}"/>
    <cellStyle name="20% - 강조색4 44 3 3 6 2" xfId="10941" xr:uid="{00000000-0005-0000-0000-000025240000}"/>
    <cellStyle name="20% - 강조색4 44 3 3 6 3" xfId="10942" xr:uid="{00000000-0005-0000-0000-000026240000}"/>
    <cellStyle name="20% - 강조색4 44 3 3 6 4" xfId="10943" xr:uid="{00000000-0005-0000-0000-000027240000}"/>
    <cellStyle name="20% - 강조색4 44 3 3 7" xfId="10944" xr:uid="{00000000-0005-0000-0000-000028240000}"/>
    <cellStyle name="20% - 강조색4 44 3 3 7 2" xfId="10945" xr:uid="{00000000-0005-0000-0000-000029240000}"/>
    <cellStyle name="20% - 강조색4 44 3 3 7 3" xfId="10946" xr:uid="{00000000-0005-0000-0000-00002A240000}"/>
    <cellStyle name="20% - 강조색4 44 3 3 7 4" xfId="10947" xr:uid="{00000000-0005-0000-0000-00002B240000}"/>
    <cellStyle name="20% - 강조색4 44 3 3 8" xfId="10948" xr:uid="{00000000-0005-0000-0000-00002C240000}"/>
    <cellStyle name="20% - 강조색4 44 3 3 8 2" xfId="10949" xr:uid="{00000000-0005-0000-0000-00002D240000}"/>
    <cellStyle name="20% - 강조색4 44 3 3 8 3" xfId="10950" xr:uid="{00000000-0005-0000-0000-00002E240000}"/>
    <cellStyle name="20% - 강조색4 44 3 3 8 4" xfId="10951" xr:uid="{00000000-0005-0000-0000-00002F240000}"/>
    <cellStyle name="20% - 강조색4 44 3 3 9" xfId="10952" xr:uid="{00000000-0005-0000-0000-000030240000}"/>
    <cellStyle name="20% - 강조색4 44 3 3 9 2" xfId="10953" xr:uid="{00000000-0005-0000-0000-000031240000}"/>
    <cellStyle name="20% - 강조색4 44 3 3 9 3" xfId="10954" xr:uid="{00000000-0005-0000-0000-000032240000}"/>
    <cellStyle name="20% - 강조색4 44 3 3 9 4" xfId="10955" xr:uid="{00000000-0005-0000-0000-000033240000}"/>
    <cellStyle name="20% - 강조색4 44 3 4" xfId="10956" xr:uid="{00000000-0005-0000-0000-000034240000}"/>
    <cellStyle name="20% - 강조색4 44 3 4 10" xfId="10957" xr:uid="{00000000-0005-0000-0000-000035240000}"/>
    <cellStyle name="20% - 강조색4 44 3 4 11" xfId="10958" xr:uid="{00000000-0005-0000-0000-000036240000}"/>
    <cellStyle name="20% - 강조색4 44 3 4 12" xfId="10959" xr:uid="{00000000-0005-0000-0000-000037240000}"/>
    <cellStyle name="20% - 강조색4 44 3 4 2" xfId="10960" xr:uid="{00000000-0005-0000-0000-000038240000}"/>
    <cellStyle name="20% - 강조색4 44 3 4 2 2" xfId="10961" xr:uid="{00000000-0005-0000-0000-000039240000}"/>
    <cellStyle name="20% - 강조색4 44 3 4 2 3" xfId="10962" xr:uid="{00000000-0005-0000-0000-00003A240000}"/>
    <cellStyle name="20% - 강조색4 44 3 4 2 4" xfId="10963" xr:uid="{00000000-0005-0000-0000-00003B240000}"/>
    <cellStyle name="20% - 강조색4 44 3 4 3" xfId="10964" xr:uid="{00000000-0005-0000-0000-00003C240000}"/>
    <cellStyle name="20% - 강조색4 44 3 4 3 2" xfId="10965" xr:uid="{00000000-0005-0000-0000-00003D240000}"/>
    <cellStyle name="20% - 강조색4 44 3 4 3 3" xfId="10966" xr:uid="{00000000-0005-0000-0000-00003E240000}"/>
    <cellStyle name="20% - 강조색4 44 3 4 3 4" xfId="10967" xr:uid="{00000000-0005-0000-0000-00003F240000}"/>
    <cellStyle name="20% - 강조색4 44 3 4 4" xfId="10968" xr:uid="{00000000-0005-0000-0000-000040240000}"/>
    <cellStyle name="20% - 강조색4 44 3 4 4 2" xfId="10969" xr:uid="{00000000-0005-0000-0000-000041240000}"/>
    <cellStyle name="20% - 강조색4 44 3 4 4 3" xfId="10970" xr:uid="{00000000-0005-0000-0000-000042240000}"/>
    <cellStyle name="20% - 강조색4 44 3 4 4 4" xfId="10971" xr:uid="{00000000-0005-0000-0000-000043240000}"/>
    <cellStyle name="20% - 강조색4 44 3 4 5" xfId="10972" xr:uid="{00000000-0005-0000-0000-000044240000}"/>
    <cellStyle name="20% - 강조색4 44 3 4 5 2" xfId="10973" xr:uid="{00000000-0005-0000-0000-000045240000}"/>
    <cellStyle name="20% - 강조색4 44 3 4 5 3" xfId="10974" xr:uid="{00000000-0005-0000-0000-000046240000}"/>
    <cellStyle name="20% - 강조색4 44 3 4 5 4" xfId="10975" xr:uid="{00000000-0005-0000-0000-000047240000}"/>
    <cellStyle name="20% - 강조색4 44 3 4 6" xfId="10976" xr:uid="{00000000-0005-0000-0000-000048240000}"/>
    <cellStyle name="20% - 강조색4 44 3 4 6 2" xfId="10977" xr:uid="{00000000-0005-0000-0000-000049240000}"/>
    <cellStyle name="20% - 강조색4 44 3 4 6 3" xfId="10978" xr:uid="{00000000-0005-0000-0000-00004A240000}"/>
    <cellStyle name="20% - 강조색4 44 3 4 6 4" xfId="10979" xr:uid="{00000000-0005-0000-0000-00004B240000}"/>
    <cellStyle name="20% - 강조색4 44 3 4 7" xfId="10980" xr:uid="{00000000-0005-0000-0000-00004C240000}"/>
    <cellStyle name="20% - 강조색4 44 3 4 7 2" xfId="10981" xr:uid="{00000000-0005-0000-0000-00004D240000}"/>
    <cellStyle name="20% - 강조색4 44 3 4 7 3" xfId="10982" xr:uid="{00000000-0005-0000-0000-00004E240000}"/>
    <cellStyle name="20% - 강조색4 44 3 4 7 4" xfId="10983" xr:uid="{00000000-0005-0000-0000-00004F240000}"/>
    <cellStyle name="20% - 강조색4 44 3 4 8" xfId="10984" xr:uid="{00000000-0005-0000-0000-000050240000}"/>
    <cellStyle name="20% - 강조색4 44 3 4 8 2" xfId="10985" xr:uid="{00000000-0005-0000-0000-000051240000}"/>
    <cellStyle name="20% - 강조색4 44 3 4 8 3" xfId="10986" xr:uid="{00000000-0005-0000-0000-000052240000}"/>
    <cellStyle name="20% - 강조색4 44 3 4 8 4" xfId="10987" xr:uid="{00000000-0005-0000-0000-000053240000}"/>
    <cellStyle name="20% - 강조색4 44 3 4 9" xfId="10988" xr:uid="{00000000-0005-0000-0000-000054240000}"/>
    <cellStyle name="20% - 강조색4 44 3 4 9 2" xfId="10989" xr:uid="{00000000-0005-0000-0000-000055240000}"/>
    <cellStyle name="20% - 강조색4 44 3 4 9 3" xfId="10990" xr:uid="{00000000-0005-0000-0000-000056240000}"/>
    <cellStyle name="20% - 강조색4 44 3 4 9 4" xfId="10991" xr:uid="{00000000-0005-0000-0000-000057240000}"/>
    <cellStyle name="20% - 강조색4 44 3 5" xfId="10992" xr:uid="{00000000-0005-0000-0000-000058240000}"/>
    <cellStyle name="20% - 강조색4 44 3 5 2" xfId="10993" xr:uid="{00000000-0005-0000-0000-000059240000}"/>
    <cellStyle name="20% - 강조색4 44 3 5 3" xfId="10994" xr:uid="{00000000-0005-0000-0000-00005A240000}"/>
    <cellStyle name="20% - 강조색4 44 3 5 4" xfId="10995" xr:uid="{00000000-0005-0000-0000-00005B240000}"/>
    <cellStyle name="20% - 강조색4 44 3 6" xfId="10996" xr:uid="{00000000-0005-0000-0000-00005C240000}"/>
    <cellStyle name="20% - 강조색4 44 3 6 2" xfId="10997" xr:uid="{00000000-0005-0000-0000-00005D240000}"/>
    <cellStyle name="20% - 강조색4 44 3 6 3" xfId="10998" xr:uid="{00000000-0005-0000-0000-00005E240000}"/>
    <cellStyle name="20% - 강조색4 44 3 6 4" xfId="10999" xr:uid="{00000000-0005-0000-0000-00005F240000}"/>
    <cellStyle name="20% - 강조색4 44 3 7" xfId="11000" xr:uid="{00000000-0005-0000-0000-000060240000}"/>
    <cellStyle name="20% - 강조색4 44 3 7 2" xfId="11001" xr:uid="{00000000-0005-0000-0000-000061240000}"/>
    <cellStyle name="20% - 강조색4 44 3 7 3" xfId="11002" xr:uid="{00000000-0005-0000-0000-000062240000}"/>
    <cellStyle name="20% - 강조색4 44 3 7 4" xfId="11003" xr:uid="{00000000-0005-0000-0000-000063240000}"/>
    <cellStyle name="20% - 강조색4 44 3 8" xfId="11004" xr:uid="{00000000-0005-0000-0000-000064240000}"/>
    <cellStyle name="20% - 강조색4 44 3 8 2" xfId="11005" xr:uid="{00000000-0005-0000-0000-000065240000}"/>
    <cellStyle name="20% - 강조색4 44 3 8 3" xfId="11006" xr:uid="{00000000-0005-0000-0000-000066240000}"/>
    <cellStyle name="20% - 강조색4 44 3 8 4" xfId="11007" xr:uid="{00000000-0005-0000-0000-000067240000}"/>
    <cellStyle name="20% - 강조색4 44 3 9" xfId="11008" xr:uid="{00000000-0005-0000-0000-000068240000}"/>
    <cellStyle name="20% - 강조색4 44 3 9 2" xfId="11009" xr:uid="{00000000-0005-0000-0000-000069240000}"/>
    <cellStyle name="20% - 강조색4 44 3 9 3" xfId="11010" xr:uid="{00000000-0005-0000-0000-00006A240000}"/>
    <cellStyle name="20% - 강조색4 44 3 9 4" xfId="11011" xr:uid="{00000000-0005-0000-0000-00006B240000}"/>
    <cellStyle name="20% - 강조색4 44 4" xfId="11012" xr:uid="{00000000-0005-0000-0000-00006C240000}"/>
    <cellStyle name="20% - 강조색4 44 4 10" xfId="11013" xr:uid="{00000000-0005-0000-0000-00006D240000}"/>
    <cellStyle name="20% - 강조색4 44 4 10 2" xfId="11014" xr:uid="{00000000-0005-0000-0000-00006E240000}"/>
    <cellStyle name="20% - 강조색4 44 4 10 3" xfId="11015" xr:uid="{00000000-0005-0000-0000-00006F240000}"/>
    <cellStyle name="20% - 강조색4 44 4 10 4" xfId="11016" xr:uid="{00000000-0005-0000-0000-000070240000}"/>
    <cellStyle name="20% - 강조색4 44 4 11" xfId="11017" xr:uid="{00000000-0005-0000-0000-000071240000}"/>
    <cellStyle name="20% - 강조색4 44 4 12" xfId="11018" xr:uid="{00000000-0005-0000-0000-000072240000}"/>
    <cellStyle name="20% - 강조색4 44 4 13" xfId="11019" xr:uid="{00000000-0005-0000-0000-000073240000}"/>
    <cellStyle name="20% - 강조색4 44 4 14" xfId="11020" xr:uid="{00000000-0005-0000-0000-000074240000}"/>
    <cellStyle name="20% - 강조색4 44 4 15" xfId="11021" xr:uid="{00000000-0005-0000-0000-000075240000}"/>
    <cellStyle name="20% - 강조색4 44 4 16" xfId="11022" xr:uid="{00000000-0005-0000-0000-000076240000}"/>
    <cellStyle name="20% - 강조색4 44 4 17" xfId="11023" xr:uid="{00000000-0005-0000-0000-000077240000}"/>
    <cellStyle name="20% - 강조색4 44 4 18" xfId="11024" xr:uid="{00000000-0005-0000-0000-000078240000}"/>
    <cellStyle name="20% - 강조색4 44 4 19" xfId="11025" xr:uid="{00000000-0005-0000-0000-000079240000}"/>
    <cellStyle name="20% - 강조색4 44 4 2" xfId="11026" xr:uid="{00000000-0005-0000-0000-00007A240000}"/>
    <cellStyle name="20% - 강조색4 44 4 2 10" xfId="11027" xr:uid="{00000000-0005-0000-0000-00007B240000}"/>
    <cellStyle name="20% - 강조색4 44 4 2 11" xfId="11028" xr:uid="{00000000-0005-0000-0000-00007C240000}"/>
    <cellStyle name="20% - 강조색4 44 4 2 12" xfId="11029" xr:uid="{00000000-0005-0000-0000-00007D240000}"/>
    <cellStyle name="20% - 강조색4 44 4 2 2" xfId="11030" xr:uid="{00000000-0005-0000-0000-00007E240000}"/>
    <cellStyle name="20% - 강조색4 44 4 2 2 2" xfId="11031" xr:uid="{00000000-0005-0000-0000-00007F240000}"/>
    <cellStyle name="20% - 강조색4 44 4 2 2 3" xfId="11032" xr:uid="{00000000-0005-0000-0000-000080240000}"/>
    <cellStyle name="20% - 강조색4 44 4 2 2 4" xfId="11033" xr:uid="{00000000-0005-0000-0000-000081240000}"/>
    <cellStyle name="20% - 강조색4 44 4 2 3" xfId="11034" xr:uid="{00000000-0005-0000-0000-000082240000}"/>
    <cellStyle name="20% - 강조색4 44 4 2 3 2" xfId="11035" xr:uid="{00000000-0005-0000-0000-000083240000}"/>
    <cellStyle name="20% - 강조색4 44 4 2 3 3" xfId="11036" xr:uid="{00000000-0005-0000-0000-000084240000}"/>
    <cellStyle name="20% - 강조색4 44 4 2 3 4" xfId="11037" xr:uid="{00000000-0005-0000-0000-000085240000}"/>
    <cellStyle name="20% - 강조색4 44 4 2 4" xfId="11038" xr:uid="{00000000-0005-0000-0000-000086240000}"/>
    <cellStyle name="20% - 강조색4 44 4 2 4 2" xfId="11039" xr:uid="{00000000-0005-0000-0000-000087240000}"/>
    <cellStyle name="20% - 강조색4 44 4 2 4 3" xfId="11040" xr:uid="{00000000-0005-0000-0000-000088240000}"/>
    <cellStyle name="20% - 강조색4 44 4 2 4 4" xfId="11041" xr:uid="{00000000-0005-0000-0000-000089240000}"/>
    <cellStyle name="20% - 강조색4 44 4 2 5" xfId="11042" xr:uid="{00000000-0005-0000-0000-00008A240000}"/>
    <cellStyle name="20% - 강조색4 44 4 2 5 2" xfId="11043" xr:uid="{00000000-0005-0000-0000-00008B240000}"/>
    <cellStyle name="20% - 강조색4 44 4 2 5 3" xfId="11044" xr:uid="{00000000-0005-0000-0000-00008C240000}"/>
    <cellStyle name="20% - 강조색4 44 4 2 5 4" xfId="11045" xr:uid="{00000000-0005-0000-0000-00008D240000}"/>
    <cellStyle name="20% - 강조색4 44 4 2 6" xfId="11046" xr:uid="{00000000-0005-0000-0000-00008E240000}"/>
    <cellStyle name="20% - 강조색4 44 4 2 6 2" xfId="11047" xr:uid="{00000000-0005-0000-0000-00008F240000}"/>
    <cellStyle name="20% - 강조색4 44 4 2 6 3" xfId="11048" xr:uid="{00000000-0005-0000-0000-000090240000}"/>
    <cellStyle name="20% - 강조색4 44 4 2 6 4" xfId="11049" xr:uid="{00000000-0005-0000-0000-000091240000}"/>
    <cellStyle name="20% - 강조색4 44 4 2 7" xfId="11050" xr:uid="{00000000-0005-0000-0000-000092240000}"/>
    <cellStyle name="20% - 강조색4 44 4 2 7 2" xfId="11051" xr:uid="{00000000-0005-0000-0000-000093240000}"/>
    <cellStyle name="20% - 강조색4 44 4 2 7 3" xfId="11052" xr:uid="{00000000-0005-0000-0000-000094240000}"/>
    <cellStyle name="20% - 강조색4 44 4 2 7 4" xfId="11053" xr:uid="{00000000-0005-0000-0000-000095240000}"/>
    <cellStyle name="20% - 강조색4 44 4 2 8" xfId="11054" xr:uid="{00000000-0005-0000-0000-000096240000}"/>
    <cellStyle name="20% - 강조색4 44 4 2 8 2" xfId="11055" xr:uid="{00000000-0005-0000-0000-000097240000}"/>
    <cellStyle name="20% - 강조색4 44 4 2 8 3" xfId="11056" xr:uid="{00000000-0005-0000-0000-000098240000}"/>
    <cellStyle name="20% - 강조색4 44 4 2 8 4" xfId="11057" xr:uid="{00000000-0005-0000-0000-000099240000}"/>
    <cellStyle name="20% - 강조색4 44 4 2 9" xfId="11058" xr:uid="{00000000-0005-0000-0000-00009A240000}"/>
    <cellStyle name="20% - 강조색4 44 4 2 9 2" xfId="11059" xr:uid="{00000000-0005-0000-0000-00009B240000}"/>
    <cellStyle name="20% - 강조색4 44 4 2 9 3" xfId="11060" xr:uid="{00000000-0005-0000-0000-00009C240000}"/>
    <cellStyle name="20% - 강조색4 44 4 2 9 4" xfId="11061" xr:uid="{00000000-0005-0000-0000-00009D240000}"/>
    <cellStyle name="20% - 강조색4 44 4 20" xfId="11062" xr:uid="{00000000-0005-0000-0000-00009E240000}"/>
    <cellStyle name="20% - 강조색4 44 4 21" xfId="11063" xr:uid="{00000000-0005-0000-0000-00009F240000}"/>
    <cellStyle name="20% - 강조색4 44 4 22" xfId="11064" xr:uid="{00000000-0005-0000-0000-0000A0240000}"/>
    <cellStyle name="20% - 강조색4 44 4 23" xfId="11065" xr:uid="{00000000-0005-0000-0000-0000A1240000}"/>
    <cellStyle name="20% - 강조색4 44 4 3" xfId="11066" xr:uid="{00000000-0005-0000-0000-0000A2240000}"/>
    <cellStyle name="20% - 강조색4 44 4 3 2" xfId="11067" xr:uid="{00000000-0005-0000-0000-0000A3240000}"/>
    <cellStyle name="20% - 강조색4 44 4 3 3" xfId="11068" xr:uid="{00000000-0005-0000-0000-0000A4240000}"/>
    <cellStyle name="20% - 강조색4 44 4 3 4" xfId="11069" xr:uid="{00000000-0005-0000-0000-0000A5240000}"/>
    <cellStyle name="20% - 강조색4 44 4 4" xfId="11070" xr:uid="{00000000-0005-0000-0000-0000A6240000}"/>
    <cellStyle name="20% - 강조색4 44 4 4 2" xfId="11071" xr:uid="{00000000-0005-0000-0000-0000A7240000}"/>
    <cellStyle name="20% - 강조색4 44 4 4 3" xfId="11072" xr:uid="{00000000-0005-0000-0000-0000A8240000}"/>
    <cellStyle name="20% - 강조색4 44 4 4 4" xfId="11073" xr:uid="{00000000-0005-0000-0000-0000A9240000}"/>
    <cellStyle name="20% - 강조색4 44 4 5" xfId="11074" xr:uid="{00000000-0005-0000-0000-0000AA240000}"/>
    <cellStyle name="20% - 강조색4 44 4 5 2" xfId="11075" xr:uid="{00000000-0005-0000-0000-0000AB240000}"/>
    <cellStyle name="20% - 강조색4 44 4 5 3" xfId="11076" xr:uid="{00000000-0005-0000-0000-0000AC240000}"/>
    <cellStyle name="20% - 강조색4 44 4 5 4" xfId="11077" xr:uid="{00000000-0005-0000-0000-0000AD240000}"/>
    <cellStyle name="20% - 강조색4 44 4 6" xfId="11078" xr:uid="{00000000-0005-0000-0000-0000AE240000}"/>
    <cellStyle name="20% - 강조색4 44 4 6 2" xfId="11079" xr:uid="{00000000-0005-0000-0000-0000AF240000}"/>
    <cellStyle name="20% - 강조색4 44 4 6 3" xfId="11080" xr:uid="{00000000-0005-0000-0000-0000B0240000}"/>
    <cellStyle name="20% - 강조색4 44 4 6 4" xfId="11081" xr:uid="{00000000-0005-0000-0000-0000B1240000}"/>
    <cellStyle name="20% - 강조색4 44 4 7" xfId="11082" xr:uid="{00000000-0005-0000-0000-0000B2240000}"/>
    <cellStyle name="20% - 강조색4 44 4 7 2" xfId="11083" xr:uid="{00000000-0005-0000-0000-0000B3240000}"/>
    <cellStyle name="20% - 강조색4 44 4 7 3" xfId="11084" xr:uid="{00000000-0005-0000-0000-0000B4240000}"/>
    <cellStyle name="20% - 강조색4 44 4 7 4" xfId="11085" xr:uid="{00000000-0005-0000-0000-0000B5240000}"/>
    <cellStyle name="20% - 강조색4 44 4 8" xfId="11086" xr:uid="{00000000-0005-0000-0000-0000B6240000}"/>
    <cellStyle name="20% - 강조색4 44 4 8 2" xfId="11087" xr:uid="{00000000-0005-0000-0000-0000B7240000}"/>
    <cellStyle name="20% - 강조색4 44 4 8 3" xfId="11088" xr:uid="{00000000-0005-0000-0000-0000B8240000}"/>
    <cellStyle name="20% - 강조색4 44 4 8 4" xfId="11089" xr:uid="{00000000-0005-0000-0000-0000B9240000}"/>
    <cellStyle name="20% - 강조색4 44 4 9" xfId="11090" xr:uid="{00000000-0005-0000-0000-0000BA240000}"/>
    <cellStyle name="20% - 강조색4 44 4 9 2" xfId="11091" xr:uid="{00000000-0005-0000-0000-0000BB240000}"/>
    <cellStyle name="20% - 강조색4 44 4 9 3" xfId="11092" xr:uid="{00000000-0005-0000-0000-0000BC240000}"/>
    <cellStyle name="20% - 강조색4 44 4 9 4" xfId="11093" xr:uid="{00000000-0005-0000-0000-0000BD240000}"/>
    <cellStyle name="20% - 강조색4 44 5" xfId="11094" xr:uid="{00000000-0005-0000-0000-0000BE240000}"/>
    <cellStyle name="20% - 강조색4 44 5 10" xfId="11095" xr:uid="{00000000-0005-0000-0000-0000BF240000}"/>
    <cellStyle name="20% - 강조색4 44 5 11" xfId="11096" xr:uid="{00000000-0005-0000-0000-0000C0240000}"/>
    <cellStyle name="20% - 강조색4 44 5 12" xfId="11097" xr:uid="{00000000-0005-0000-0000-0000C1240000}"/>
    <cellStyle name="20% - 강조색4 44 5 13" xfId="11098" xr:uid="{00000000-0005-0000-0000-0000C2240000}"/>
    <cellStyle name="20% - 강조색4 44 5 14" xfId="11099" xr:uid="{00000000-0005-0000-0000-0000C3240000}"/>
    <cellStyle name="20% - 강조색4 44 5 15" xfId="11100" xr:uid="{00000000-0005-0000-0000-0000C4240000}"/>
    <cellStyle name="20% - 강조색4 44 5 16" xfId="11101" xr:uid="{00000000-0005-0000-0000-0000C5240000}"/>
    <cellStyle name="20% - 강조색4 44 5 17" xfId="11102" xr:uid="{00000000-0005-0000-0000-0000C6240000}"/>
    <cellStyle name="20% - 강조색4 44 5 18" xfId="11103" xr:uid="{00000000-0005-0000-0000-0000C7240000}"/>
    <cellStyle name="20% - 강조색4 44 5 19" xfId="11104" xr:uid="{00000000-0005-0000-0000-0000C8240000}"/>
    <cellStyle name="20% - 강조색4 44 5 2" xfId="11105" xr:uid="{00000000-0005-0000-0000-0000C9240000}"/>
    <cellStyle name="20% - 강조색4 44 5 2 2" xfId="11106" xr:uid="{00000000-0005-0000-0000-0000CA240000}"/>
    <cellStyle name="20% - 강조색4 44 5 2 3" xfId="11107" xr:uid="{00000000-0005-0000-0000-0000CB240000}"/>
    <cellStyle name="20% - 강조색4 44 5 2 4" xfId="11108" xr:uid="{00000000-0005-0000-0000-0000CC240000}"/>
    <cellStyle name="20% - 강조색4 44 5 20" xfId="11109" xr:uid="{00000000-0005-0000-0000-0000CD240000}"/>
    <cellStyle name="20% - 강조색4 44 5 3" xfId="11110" xr:uid="{00000000-0005-0000-0000-0000CE240000}"/>
    <cellStyle name="20% - 강조색4 44 5 3 2" xfId="11111" xr:uid="{00000000-0005-0000-0000-0000CF240000}"/>
    <cellStyle name="20% - 강조색4 44 5 3 3" xfId="11112" xr:uid="{00000000-0005-0000-0000-0000D0240000}"/>
    <cellStyle name="20% - 강조색4 44 5 3 4" xfId="11113" xr:uid="{00000000-0005-0000-0000-0000D1240000}"/>
    <cellStyle name="20% - 강조색4 44 5 4" xfId="11114" xr:uid="{00000000-0005-0000-0000-0000D2240000}"/>
    <cellStyle name="20% - 강조색4 44 5 4 2" xfId="11115" xr:uid="{00000000-0005-0000-0000-0000D3240000}"/>
    <cellStyle name="20% - 강조색4 44 5 4 3" xfId="11116" xr:uid="{00000000-0005-0000-0000-0000D4240000}"/>
    <cellStyle name="20% - 강조색4 44 5 4 4" xfId="11117" xr:uid="{00000000-0005-0000-0000-0000D5240000}"/>
    <cellStyle name="20% - 강조색4 44 5 5" xfId="11118" xr:uid="{00000000-0005-0000-0000-0000D6240000}"/>
    <cellStyle name="20% - 강조색4 44 5 5 2" xfId="11119" xr:uid="{00000000-0005-0000-0000-0000D7240000}"/>
    <cellStyle name="20% - 강조색4 44 5 5 3" xfId="11120" xr:uid="{00000000-0005-0000-0000-0000D8240000}"/>
    <cellStyle name="20% - 강조색4 44 5 5 4" xfId="11121" xr:uid="{00000000-0005-0000-0000-0000D9240000}"/>
    <cellStyle name="20% - 강조색4 44 5 6" xfId="11122" xr:uid="{00000000-0005-0000-0000-0000DA240000}"/>
    <cellStyle name="20% - 강조색4 44 5 6 2" xfId="11123" xr:uid="{00000000-0005-0000-0000-0000DB240000}"/>
    <cellStyle name="20% - 강조색4 44 5 6 3" xfId="11124" xr:uid="{00000000-0005-0000-0000-0000DC240000}"/>
    <cellStyle name="20% - 강조색4 44 5 6 4" xfId="11125" xr:uid="{00000000-0005-0000-0000-0000DD240000}"/>
    <cellStyle name="20% - 강조색4 44 5 7" xfId="11126" xr:uid="{00000000-0005-0000-0000-0000DE240000}"/>
    <cellStyle name="20% - 강조색4 44 5 7 2" xfId="11127" xr:uid="{00000000-0005-0000-0000-0000DF240000}"/>
    <cellStyle name="20% - 강조색4 44 5 7 3" xfId="11128" xr:uid="{00000000-0005-0000-0000-0000E0240000}"/>
    <cellStyle name="20% - 강조색4 44 5 7 4" xfId="11129" xr:uid="{00000000-0005-0000-0000-0000E1240000}"/>
    <cellStyle name="20% - 강조색4 44 5 8" xfId="11130" xr:uid="{00000000-0005-0000-0000-0000E2240000}"/>
    <cellStyle name="20% - 강조색4 44 5 9" xfId="11131" xr:uid="{00000000-0005-0000-0000-0000E3240000}"/>
    <cellStyle name="20% - 강조색4 44 6" xfId="11132" xr:uid="{00000000-0005-0000-0000-0000E4240000}"/>
    <cellStyle name="20% - 강조색4 44 6 10" xfId="11133" xr:uid="{00000000-0005-0000-0000-0000E5240000}"/>
    <cellStyle name="20% - 강조색4 44 6 11" xfId="11134" xr:uid="{00000000-0005-0000-0000-0000E6240000}"/>
    <cellStyle name="20% - 강조색4 44 6 12" xfId="11135" xr:uid="{00000000-0005-0000-0000-0000E7240000}"/>
    <cellStyle name="20% - 강조색4 44 6 13" xfId="11136" xr:uid="{00000000-0005-0000-0000-0000E8240000}"/>
    <cellStyle name="20% - 강조색4 44 6 14" xfId="11137" xr:uid="{00000000-0005-0000-0000-0000E9240000}"/>
    <cellStyle name="20% - 강조색4 44 6 15" xfId="11138" xr:uid="{00000000-0005-0000-0000-0000EA240000}"/>
    <cellStyle name="20% - 강조색4 44 6 16" xfId="11139" xr:uid="{00000000-0005-0000-0000-0000EB240000}"/>
    <cellStyle name="20% - 강조색4 44 6 17" xfId="11140" xr:uid="{00000000-0005-0000-0000-0000EC240000}"/>
    <cellStyle name="20% - 강조색4 44 6 2" xfId="11141" xr:uid="{00000000-0005-0000-0000-0000ED240000}"/>
    <cellStyle name="20% - 강조색4 44 6 2 2" xfId="11142" xr:uid="{00000000-0005-0000-0000-0000EE240000}"/>
    <cellStyle name="20% - 강조색4 44 6 2 3" xfId="11143" xr:uid="{00000000-0005-0000-0000-0000EF240000}"/>
    <cellStyle name="20% - 강조색4 44 6 2 4" xfId="11144" xr:uid="{00000000-0005-0000-0000-0000F0240000}"/>
    <cellStyle name="20% - 강조색4 44 6 3" xfId="11145" xr:uid="{00000000-0005-0000-0000-0000F1240000}"/>
    <cellStyle name="20% - 강조색4 44 6 3 2" xfId="11146" xr:uid="{00000000-0005-0000-0000-0000F2240000}"/>
    <cellStyle name="20% - 강조색4 44 6 3 3" xfId="11147" xr:uid="{00000000-0005-0000-0000-0000F3240000}"/>
    <cellStyle name="20% - 강조색4 44 6 3 4" xfId="11148" xr:uid="{00000000-0005-0000-0000-0000F4240000}"/>
    <cellStyle name="20% - 강조색4 44 6 4" xfId="11149" xr:uid="{00000000-0005-0000-0000-0000F5240000}"/>
    <cellStyle name="20% - 강조색4 44 6 4 2" xfId="11150" xr:uid="{00000000-0005-0000-0000-0000F6240000}"/>
    <cellStyle name="20% - 강조색4 44 6 4 3" xfId="11151" xr:uid="{00000000-0005-0000-0000-0000F7240000}"/>
    <cellStyle name="20% - 강조색4 44 6 4 4" xfId="11152" xr:uid="{00000000-0005-0000-0000-0000F8240000}"/>
    <cellStyle name="20% - 강조색4 44 6 5" xfId="11153" xr:uid="{00000000-0005-0000-0000-0000F9240000}"/>
    <cellStyle name="20% - 강조색4 44 6 6" xfId="11154" xr:uid="{00000000-0005-0000-0000-0000FA240000}"/>
    <cellStyle name="20% - 강조색4 44 6 7" xfId="11155" xr:uid="{00000000-0005-0000-0000-0000FB240000}"/>
    <cellStyle name="20% - 강조색4 44 6 8" xfId="11156" xr:uid="{00000000-0005-0000-0000-0000FC240000}"/>
    <cellStyle name="20% - 강조색4 44 6 9" xfId="11157" xr:uid="{00000000-0005-0000-0000-0000FD240000}"/>
    <cellStyle name="20% - 강조색4 44 7" xfId="11158" xr:uid="{00000000-0005-0000-0000-0000FE240000}"/>
    <cellStyle name="20% - 강조색4 44 7 10" xfId="11159" xr:uid="{00000000-0005-0000-0000-0000FF240000}"/>
    <cellStyle name="20% - 강조색4 44 7 11" xfId="11160" xr:uid="{00000000-0005-0000-0000-000000250000}"/>
    <cellStyle name="20% - 강조색4 44 7 12" xfId="11161" xr:uid="{00000000-0005-0000-0000-000001250000}"/>
    <cellStyle name="20% - 강조색4 44 7 13" xfId="11162" xr:uid="{00000000-0005-0000-0000-000002250000}"/>
    <cellStyle name="20% - 강조색4 44 7 14" xfId="11163" xr:uid="{00000000-0005-0000-0000-000003250000}"/>
    <cellStyle name="20% - 강조색4 44 7 2" xfId="11164" xr:uid="{00000000-0005-0000-0000-000004250000}"/>
    <cellStyle name="20% - 강조색4 44 7 3" xfId="11165" xr:uid="{00000000-0005-0000-0000-000005250000}"/>
    <cellStyle name="20% - 강조색4 44 7 4" xfId="11166" xr:uid="{00000000-0005-0000-0000-000006250000}"/>
    <cellStyle name="20% - 강조색4 44 7 5" xfId="11167" xr:uid="{00000000-0005-0000-0000-000007250000}"/>
    <cellStyle name="20% - 강조색4 44 7 6" xfId="11168" xr:uid="{00000000-0005-0000-0000-000008250000}"/>
    <cellStyle name="20% - 강조색4 44 7 7" xfId="11169" xr:uid="{00000000-0005-0000-0000-000009250000}"/>
    <cellStyle name="20% - 강조색4 44 7 8" xfId="11170" xr:uid="{00000000-0005-0000-0000-00000A250000}"/>
    <cellStyle name="20% - 강조색4 44 7 9" xfId="11171" xr:uid="{00000000-0005-0000-0000-00000B250000}"/>
    <cellStyle name="20% - 강조색4 44 8" xfId="11172" xr:uid="{00000000-0005-0000-0000-00000C250000}"/>
    <cellStyle name="20% - 강조색4 44 8 2" xfId="11173" xr:uid="{00000000-0005-0000-0000-00000D250000}"/>
    <cellStyle name="20% - 강조색4 44 8 3" xfId="11174" xr:uid="{00000000-0005-0000-0000-00000E250000}"/>
    <cellStyle name="20% - 강조색4 44 8 4" xfId="11175" xr:uid="{00000000-0005-0000-0000-00000F250000}"/>
    <cellStyle name="20% - 강조색4 44 9" xfId="11176" xr:uid="{00000000-0005-0000-0000-000010250000}"/>
    <cellStyle name="20% - 강조색4 44 9 2" xfId="11177" xr:uid="{00000000-0005-0000-0000-000011250000}"/>
    <cellStyle name="20% - 강조색4 44 9 3" xfId="11178" xr:uid="{00000000-0005-0000-0000-000012250000}"/>
    <cellStyle name="20% - 강조색4 45" xfId="11179" xr:uid="{00000000-0005-0000-0000-000013250000}"/>
    <cellStyle name="20% - 강조색4 45 10" xfId="11180" xr:uid="{00000000-0005-0000-0000-000014250000}"/>
    <cellStyle name="20% - 강조색4 45 11" xfId="11181" xr:uid="{00000000-0005-0000-0000-000015250000}"/>
    <cellStyle name="20% - 강조색4 45 2" xfId="11182" xr:uid="{00000000-0005-0000-0000-000016250000}"/>
    <cellStyle name="20% - 강조색4 45 2 10" xfId="11183" xr:uid="{00000000-0005-0000-0000-000017250000}"/>
    <cellStyle name="20% - 강조색4 45 2 10 2" xfId="11184" xr:uid="{00000000-0005-0000-0000-000018250000}"/>
    <cellStyle name="20% - 강조색4 45 2 10 3" xfId="11185" xr:uid="{00000000-0005-0000-0000-000019250000}"/>
    <cellStyle name="20% - 강조색4 45 2 10 4" xfId="11186" xr:uid="{00000000-0005-0000-0000-00001A250000}"/>
    <cellStyle name="20% - 강조색4 45 2 11" xfId="11187" xr:uid="{00000000-0005-0000-0000-00001B250000}"/>
    <cellStyle name="20% - 강조색4 45 2 11 2" xfId="11188" xr:uid="{00000000-0005-0000-0000-00001C250000}"/>
    <cellStyle name="20% - 강조색4 45 2 11 3" xfId="11189" xr:uid="{00000000-0005-0000-0000-00001D250000}"/>
    <cellStyle name="20% - 강조색4 45 2 11 4" xfId="11190" xr:uid="{00000000-0005-0000-0000-00001E250000}"/>
    <cellStyle name="20% - 강조색4 45 2 12" xfId="11191" xr:uid="{00000000-0005-0000-0000-00001F250000}"/>
    <cellStyle name="20% - 강조색4 45 2 12 2" xfId="11192" xr:uid="{00000000-0005-0000-0000-000020250000}"/>
    <cellStyle name="20% - 강조색4 45 2 12 3" xfId="11193" xr:uid="{00000000-0005-0000-0000-000021250000}"/>
    <cellStyle name="20% - 강조색4 45 2 12 4" xfId="11194" xr:uid="{00000000-0005-0000-0000-000022250000}"/>
    <cellStyle name="20% - 강조색4 45 2 13" xfId="11195" xr:uid="{00000000-0005-0000-0000-000023250000}"/>
    <cellStyle name="20% - 강조색4 45 2 13 2" xfId="11196" xr:uid="{00000000-0005-0000-0000-000024250000}"/>
    <cellStyle name="20% - 강조색4 45 2 13 3" xfId="11197" xr:uid="{00000000-0005-0000-0000-000025250000}"/>
    <cellStyle name="20% - 강조색4 45 2 13 4" xfId="11198" xr:uid="{00000000-0005-0000-0000-000026250000}"/>
    <cellStyle name="20% - 강조색4 45 2 14" xfId="11199" xr:uid="{00000000-0005-0000-0000-000027250000}"/>
    <cellStyle name="20% - 강조색4 45 2 14 2" xfId="11200" xr:uid="{00000000-0005-0000-0000-000028250000}"/>
    <cellStyle name="20% - 강조색4 45 2 14 3" xfId="11201" xr:uid="{00000000-0005-0000-0000-000029250000}"/>
    <cellStyle name="20% - 강조색4 45 2 14 4" xfId="11202" xr:uid="{00000000-0005-0000-0000-00002A250000}"/>
    <cellStyle name="20% - 강조색4 45 2 15" xfId="11203" xr:uid="{00000000-0005-0000-0000-00002B250000}"/>
    <cellStyle name="20% - 강조색4 45 2 16" xfId="11204" xr:uid="{00000000-0005-0000-0000-00002C250000}"/>
    <cellStyle name="20% - 강조색4 45 2 17" xfId="11205" xr:uid="{00000000-0005-0000-0000-00002D250000}"/>
    <cellStyle name="20% - 강조색4 45 2 18" xfId="11206" xr:uid="{00000000-0005-0000-0000-00002E250000}"/>
    <cellStyle name="20% - 강조색4 45 2 19" xfId="11207" xr:uid="{00000000-0005-0000-0000-00002F250000}"/>
    <cellStyle name="20% - 강조색4 45 2 2" xfId="11208" xr:uid="{00000000-0005-0000-0000-000030250000}"/>
    <cellStyle name="20% - 강조색4 45 2 2 10" xfId="11209" xr:uid="{00000000-0005-0000-0000-000031250000}"/>
    <cellStyle name="20% - 강조색4 45 2 2 10 2" xfId="11210" xr:uid="{00000000-0005-0000-0000-000032250000}"/>
    <cellStyle name="20% - 강조색4 45 2 2 10 3" xfId="11211" xr:uid="{00000000-0005-0000-0000-000033250000}"/>
    <cellStyle name="20% - 강조색4 45 2 2 10 4" xfId="11212" xr:uid="{00000000-0005-0000-0000-000034250000}"/>
    <cellStyle name="20% - 강조색4 45 2 2 11" xfId="11213" xr:uid="{00000000-0005-0000-0000-000035250000}"/>
    <cellStyle name="20% - 강조색4 45 2 2 11 2" xfId="11214" xr:uid="{00000000-0005-0000-0000-000036250000}"/>
    <cellStyle name="20% - 강조색4 45 2 2 11 3" xfId="11215" xr:uid="{00000000-0005-0000-0000-000037250000}"/>
    <cellStyle name="20% - 강조색4 45 2 2 11 4" xfId="11216" xr:uid="{00000000-0005-0000-0000-000038250000}"/>
    <cellStyle name="20% - 강조색4 45 2 2 12" xfId="11217" xr:uid="{00000000-0005-0000-0000-000039250000}"/>
    <cellStyle name="20% - 강조색4 45 2 2 12 2" xfId="11218" xr:uid="{00000000-0005-0000-0000-00003A250000}"/>
    <cellStyle name="20% - 강조색4 45 2 2 12 3" xfId="11219" xr:uid="{00000000-0005-0000-0000-00003B250000}"/>
    <cellStyle name="20% - 강조색4 45 2 2 12 4" xfId="11220" xr:uid="{00000000-0005-0000-0000-00003C250000}"/>
    <cellStyle name="20% - 강조색4 45 2 2 13" xfId="11221" xr:uid="{00000000-0005-0000-0000-00003D250000}"/>
    <cellStyle name="20% - 강조색4 45 2 2 13 2" xfId="11222" xr:uid="{00000000-0005-0000-0000-00003E250000}"/>
    <cellStyle name="20% - 강조색4 45 2 2 13 3" xfId="11223" xr:uid="{00000000-0005-0000-0000-00003F250000}"/>
    <cellStyle name="20% - 강조색4 45 2 2 13 4" xfId="11224" xr:uid="{00000000-0005-0000-0000-000040250000}"/>
    <cellStyle name="20% - 강조색4 45 2 2 14" xfId="11225" xr:uid="{00000000-0005-0000-0000-000041250000}"/>
    <cellStyle name="20% - 강조색4 45 2 2 15" xfId="11226" xr:uid="{00000000-0005-0000-0000-000042250000}"/>
    <cellStyle name="20% - 강조색4 45 2 2 16" xfId="11227" xr:uid="{00000000-0005-0000-0000-000043250000}"/>
    <cellStyle name="20% - 강조색4 45 2 2 17" xfId="11228" xr:uid="{00000000-0005-0000-0000-000044250000}"/>
    <cellStyle name="20% - 강조색4 45 2 2 18" xfId="11229" xr:uid="{00000000-0005-0000-0000-000045250000}"/>
    <cellStyle name="20% - 강조색4 45 2 2 19" xfId="11230" xr:uid="{00000000-0005-0000-0000-000046250000}"/>
    <cellStyle name="20% - 강조색4 45 2 2 2" xfId="11231" xr:uid="{00000000-0005-0000-0000-000047250000}"/>
    <cellStyle name="20% - 강조색4 45 2 2 2 10" xfId="11232" xr:uid="{00000000-0005-0000-0000-000048250000}"/>
    <cellStyle name="20% - 강조색4 45 2 2 2 10 2" xfId="11233" xr:uid="{00000000-0005-0000-0000-000049250000}"/>
    <cellStyle name="20% - 강조색4 45 2 2 2 10 3" xfId="11234" xr:uid="{00000000-0005-0000-0000-00004A250000}"/>
    <cellStyle name="20% - 강조색4 45 2 2 2 10 4" xfId="11235" xr:uid="{00000000-0005-0000-0000-00004B250000}"/>
    <cellStyle name="20% - 강조색4 45 2 2 2 11" xfId="11236" xr:uid="{00000000-0005-0000-0000-00004C250000}"/>
    <cellStyle name="20% - 강조색4 45 2 2 2 11 2" xfId="11237" xr:uid="{00000000-0005-0000-0000-00004D250000}"/>
    <cellStyle name="20% - 강조색4 45 2 2 2 11 3" xfId="11238" xr:uid="{00000000-0005-0000-0000-00004E250000}"/>
    <cellStyle name="20% - 강조색4 45 2 2 2 11 4" xfId="11239" xr:uid="{00000000-0005-0000-0000-00004F250000}"/>
    <cellStyle name="20% - 강조색4 45 2 2 2 12" xfId="11240" xr:uid="{00000000-0005-0000-0000-000050250000}"/>
    <cellStyle name="20% - 강조색4 45 2 2 2 12 2" xfId="11241" xr:uid="{00000000-0005-0000-0000-000051250000}"/>
    <cellStyle name="20% - 강조색4 45 2 2 2 12 3" xfId="11242" xr:uid="{00000000-0005-0000-0000-000052250000}"/>
    <cellStyle name="20% - 강조색4 45 2 2 2 12 4" xfId="11243" xr:uid="{00000000-0005-0000-0000-000053250000}"/>
    <cellStyle name="20% - 강조색4 45 2 2 2 13" xfId="11244" xr:uid="{00000000-0005-0000-0000-000054250000}"/>
    <cellStyle name="20% - 강조색4 45 2 2 2 14" xfId="11245" xr:uid="{00000000-0005-0000-0000-000055250000}"/>
    <cellStyle name="20% - 강조색4 45 2 2 2 15" xfId="11246" xr:uid="{00000000-0005-0000-0000-000056250000}"/>
    <cellStyle name="20% - 강조색4 45 2 2 2 16" xfId="11247" xr:uid="{00000000-0005-0000-0000-000057250000}"/>
    <cellStyle name="20% - 강조색4 45 2 2 2 17" xfId="11248" xr:uid="{00000000-0005-0000-0000-000058250000}"/>
    <cellStyle name="20% - 강조색4 45 2 2 2 18" xfId="11249" xr:uid="{00000000-0005-0000-0000-000059250000}"/>
    <cellStyle name="20% - 강조색4 45 2 2 2 19" xfId="11250" xr:uid="{00000000-0005-0000-0000-00005A250000}"/>
    <cellStyle name="20% - 강조색4 45 2 2 2 2" xfId="11251" xr:uid="{00000000-0005-0000-0000-00005B250000}"/>
    <cellStyle name="20% - 강조색4 45 2 2 2 2 10" xfId="11252" xr:uid="{00000000-0005-0000-0000-00005C250000}"/>
    <cellStyle name="20% - 강조색4 45 2 2 2 2 11" xfId="11253" xr:uid="{00000000-0005-0000-0000-00005D250000}"/>
    <cellStyle name="20% - 강조색4 45 2 2 2 2 12" xfId="11254" xr:uid="{00000000-0005-0000-0000-00005E250000}"/>
    <cellStyle name="20% - 강조색4 45 2 2 2 2 2" xfId="11255" xr:uid="{00000000-0005-0000-0000-00005F250000}"/>
    <cellStyle name="20% - 강조색4 45 2 2 2 2 2 2" xfId="11256" xr:uid="{00000000-0005-0000-0000-000060250000}"/>
    <cellStyle name="20% - 강조색4 45 2 2 2 2 2 3" xfId="11257" xr:uid="{00000000-0005-0000-0000-000061250000}"/>
    <cellStyle name="20% - 강조색4 45 2 2 2 2 2 4" xfId="11258" xr:uid="{00000000-0005-0000-0000-000062250000}"/>
    <cellStyle name="20% - 강조색4 45 2 2 2 2 3" xfId="11259" xr:uid="{00000000-0005-0000-0000-000063250000}"/>
    <cellStyle name="20% - 강조색4 45 2 2 2 2 3 2" xfId="11260" xr:uid="{00000000-0005-0000-0000-000064250000}"/>
    <cellStyle name="20% - 강조색4 45 2 2 2 2 3 3" xfId="11261" xr:uid="{00000000-0005-0000-0000-000065250000}"/>
    <cellStyle name="20% - 강조색4 45 2 2 2 2 3 4" xfId="11262" xr:uid="{00000000-0005-0000-0000-000066250000}"/>
    <cellStyle name="20% - 강조색4 45 2 2 2 2 4" xfId="11263" xr:uid="{00000000-0005-0000-0000-000067250000}"/>
    <cellStyle name="20% - 강조색4 45 2 2 2 2 4 2" xfId="11264" xr:uid="{00000000-0005-0000-0000-000068250000}"/>
    <cellStyle name="20% - 강조색4 45 2 2 2 2 4 3" xfId="11265" xr:uid="{00000000-0005-0000-0000-000069250000}"/>
    <cellStyle name="20% - 강조색4 45 2 2 2 2 4 4" xfId="11266" xr:uid="{00000000-0005-0000-0000-00006A250000}"/>
    <cellStyle name="20% - 강조색4 45 2 2 2 2 5" xfId="11267" xr:uid="{00000000-0005-0000-0000-00006B250000}"/>
    <cellStyle name="20% - 강조색4 45 2 2 2 2 5 2" xfId="11268" xr:uid="{00000000-0005-0000-0000-00006C250000}"/>
    <cellStyle name="20% - 강조색4 45 2 2 2 2 5 3" xfId="11269" xr:uid="{00000000-0005-0000-0000-00006D250000}"/>
    <cellStyle name="20% - 강조색4 45 2 2 2 2 5 4" xfId="11270" xr:uid="{00000000-0005-0000-0000-00006E250000}"/>
    <cellStyle name="20% - 강조색4 45 2 2 2 2 6" xfId="11271" xr:uid="{00000000-0005-0000-0000-00006F250000}"/>
    <cellStyle name="20% - 강조색4 45 2 2 2 2 6 2" xfId="11272" xr:uid="{00000000-0005-0000-0000-000070250000}"/>
    <cellStyle name="20% - 강조색4 45 2 2 2 2 6 3" xfId="11273" xr:uid="{00000000-0005-0000-0000-000071250000}"/>
    <cellStyle name="20% - 강조색4 45 2 2 2 2 6 4" xfId="11274" xr:uid="{00000000-0005-0000-0000-000072250000}"/>
    <cellStyle name="20% - 강조색4 45 2 2 2 2 7" xfId="11275" xr:uid="{00000000-0005-0000-0000-000073250000}"/>
    <cellStyle name="20% - 강조색4 45 2 2 2 2 7 2" xfId="11276" xr:uid="{00000000-0005-0000-0000-000074250000}"/>
    <cellStyle name="20% - 강조색4 45 2 2 2 2 7 3" xfId="11277" xr:uid="{00000000-0005-0000-0000-000075250000}"/>
    <cellStyle name="20% - 강조색4 45 2 2 2 2 7 4" xfId="11278" xr:uid="{00000000-0005-0000-0000-000076250000}"/>
    <cellStyle name="20% - 강조색4 45 2 2 2 2 8" xfId="11279" xr:uid="{00000000-0005-0000-0000-000077250000}"/>
    <cellStyle name="20% - 강조색4 45 2 2 2 2 8 2" xfId="11280" xr:uid="{00000000-0005-0000-0000-000078250000}"/>
    <cellStyle name="20% - 강조색4 45 2 2 2 2 8 3" xfId="11281" xr:uid="{00000000-0005-0000-0000-000079250000}"/>
    <cellStyle name="20% - 강조색4 45 2 2 2 2 8 4" xfId="11282" xr:uid="{00000000-0005-0000-0000-00007A250000}"/>
    <cellStyle name="20% - 강조색4 45 2 2 2 2 9" xfId="11283" xr:uid="{00000000-0005-0000-0000-00007B250000}"/>
    <cellStyle name="20% - 강조색4 45 2 2 2 2 9 2" xfId="11284" xr:uid="{00000000-0005-0000-0000-00007C250000}"/>
    <cellStyle name="20% - 강조색4 45 2 2 2 2 9 3" xfId="11285" xr:uid="{00000000-0005-0000-0000-00007D250000}"/>
    <cellStyle name="20% - 강조색4 45 2 2 2 2 9 4" xfId="11286" xr:uid="{00000000-0005-0000-0000-00007E250000}"/>
    <cellStyle name="20% - 강조색4 45 2 2 2 20" xfId="11287" xr:uid="{00000000-0005-0000-0000-00007F250000}"/>
    <cellStyle name="20% - 강조색4 45 2 2 2 21" xfId="11288" xr:uid="{00000000-0005-0000-0000-000080250000}"/>
    <cellStyle name="20% - 강조색4 45 2 2 2 22" xfId="11289" xr:uid="{00000000-0005-0000-0000-000081250000}"/>
    <cellStyle name="20% - 강조색4 45 2 2 2 23" xfId="11290" xr:uid="{00000000-0005-0000-0000-000082250000}"/>
    <cellStyle name="20% - 강조색4 45 2 2 2 24" xfId="11291" xr:uid="{00000000-0005-0000-0000-000083250000}"/>
    <cellStyle name="20% - 강조색4 45 2 2 2 25" xfId="11292" xr:uid="{00000000-0005-0000-0000-000084250000}"/>
    <cellStyle name="20% - 강조색4 45 2 2 2 3" xfId="11293" xr:uid="{00000000-0005-0000-0000-000085250000}"/>
    <cellStyle name="20% - 강조색4 45 2 2 2 3 10" xfId="11294" xr:uid="{00000000-0005-0000-0000-000086250000}"/>
    <cellStyle name="20% - 강조색4 45 2 2 2 3 11" xfId="11295" xr:uid="{00000000-0005-0000-0000-000087250000}"/>
    <cellStyle name="20% - 강조색4 45 2 2 2 3 12" xfId="11296" xr:uid="{00000000-0005-0000-0000-000088250000}"/>
    <cellStyle name="20% - 강조색4 45 2 2 2 3 2" xfId="11297" xr:uid="{00000000-0005-0000-0000-000089250000}"/>
    <cellStyle name="20% - 강조색4 45 2 2 2 3 2 2" xfId="11298" xr:uid="{00000000-0005-0000-0000-00008A250000}"/>
    <cellStyle name="20% - 강조색4 45 2 2 2 3 2 3" xfId="11299" xr:uid="{00000000-0005-0000-0000-00008B250000}"/>
    <cellStyle name="20% - 강조색4 45 2 2 2 3 2 4" xfId="11300" xr:uid="{00000000-0005-0000-0000-00008C250000}"/>
    <cellStyle name="20% - 강조색4 45 2 2 2 3 3" xfId="11301" xr:uid="{00000000-0005-0000-0000-00008D250000}"/>
    <cellStyle name="20% - 강조색4 45 2 2 2 3 3 2" xfId="11302" xr:uid="{00000000-0005-0000-0000-00008E250000}"/>
    <cellStyle name="20% - 강조색4 45 2 2 2 3 3 3" xfId="11303" xr:uid="{00000000-0005-0000-0000-00008F250000}"/>
    <cellStyle name="20% - 강조색4 45 2 2 2 3 3 4" xfId="11304" xr:uid="{00000000-0005-0000-0000-000090250000}"/>
    <cellStyle name="20% - 강조색4 45 2 2 2 3 4" xfId="11305" xr:uid="{00000000-0005-0000-0000-000091250000}"/>
    <cellStyle name="20% - 강조색4 45 2 2 2 3 4 2" xfId="11306" xr:uid="{00000000-0005-0000-0000-000092250000}"/>
    <cellStyle name="20% - 강조색4 45 2 2 2 3 4 3" xfId="11307" xr:uid="{00000000-0005-0000-0000-000093250000}"/>
    <cellStyle name="20% - 강조색4 45 2 2 2 3 4 4" xfId="11308" xr:uid="{00000000-0005-0000-0000-000094250000}"/>
    <cellStyle name="20% - 강조색4 45 2 2 2 3 5" xfId="11309" xr:uid="{00000000-0005-0000-0000-000095250000}"/>
    <cellStyle name="20% - 강조색4 45 2 2 2 3 5 2" xfId="11310" xr:uid="{00000000-0005-0000-0000-000096250000}"/>
    <cellStyle name="20% - 강조색4 45 2 2 2 3 5 3" xfId="11311" xr:uid="{00000000-0005-0000-0000-000097250000}"/>
    <cellStyle name="20% - 강조색4 45 2 2 2 3 5 4" xfId="11312" xr:uid="{00000000-0005-0000-0000-000098250000}"/>
    <cellStyle name="20% - 강조색4 45 2 2 2 3 6" xfId="11313" xr:uid="{00000000-0005-0000-0000-000099250000}"/>
    <cellStyle name="20% - 강조색4 45 2 2 2 3 6 2" xfId="11314" xr:uid="{00000000-0005-0000-0000-00009A250000}"/>
    <cellStyle name="20% - 강조색4 45 2 2 2 3 6 3" xfId="11315" xr:uid="{00000000-0005-0000-0000-00009B250000}"/>
    <cellStyle name="20% - 강조색4 45 2 2 2 3 6 4" xfId="11316" xr:uid="{00000000-0005-0000-0000-00009C250000}"/>
    <cellStyle name="20% - 강조색4 45 2 2 2 3 7" xfId="11317" xr:uid="{00000000-0005-0000-0000-00009D250000}"/>
    <cellStyle name="20% - 강조색4 45 2 2 2 3 7 2" xfId="11318" xr:uid="{00000000-0005-0000-0000-00009E250000}"/>
    <cellStyle name="20% - 강조색4 45 2 2 2 3 7 3" xfId="11319" xr:uid="{00000000-0005-0000-0000-00009F250000}"/>
    <cellStyle name="20% - 강조색4 45 2 2 2 3 7 4" xfId="11320" xr:uid="{00000000-0005-0000-0000-0000A0250000}"/>
    <cellStyle name="20% - 강조색4 45 2 2 2 3 8" xfId="11321" xr:uid="{00000000-0005-0000-0000-0000A1250000}"/>
    <cellStyle name="20% - 강조색4 45 2 2 2 3 8 2" xfId="11322" xr:uid="{00000000-0005-0000-0000-0000A2250000}"/>
    <cellStyle name="20% - 강조색4 45 2 2 2 3 8 3" xfId="11323" xr:uid="{00000000-0005-0000-0000-0000A3250000}"/>
    <cellStyle name="20% - 강조색4 45 2 2 2 3 8 4" xfId="11324" xr:uid="{00000000-0005-0000-0000-0000A4250000}"/>
    <cellStyle name="20% - 강조색4 45 2 2 2 3 9" xfId="11325" xr:uid="{00000000-0005-0000-0000-0000A5250000}"/>
    <cellStyle name="20% - 강조색4 45 2 2 2 3 9 2" xfId="11326" xr:uid="{00000000-0005-0000-0000-0000A6250000}"/>
    <cellStyle name="20% - 강조색4 45 2 2 2 3 9 3" xfId="11327" xr:uid="{00000000-0005-0000-0000-0000A7250000}"/>
    <cellStyle name="20% - 강조색4 45 2 2 2 3 9 4" xfId="11328" xr:uid="{00000000-0005-0000-0000-0000A8250000}"/>
    <cellStyle name="20% - 강조색4 45 2 2 2 4" xfId="11329" xr:uid="{00000000-0005-0000-0000-0000A9250000}"/>
    <cellStyle name="20% - 강조색4 45 2 2 2 4 10" xfId="11330" xr:uid="{00000000-0005-0000-0000-0000AA250000}"/>
    <cellStyle name="20% - 강조색4 45 2 2 2 4 11" xfId="11331" xr:uid="{00000000-0005-0000-0000-0000AB250000}"/>
    <cellStyle name="20% - 강조색4 45 2 2 2 4 12" xfId="11332" xr:uid="{00000000-0005-0000-0000-0000AC250000}"/>
    <cellStyle name="20% - 강조색4 45 2 2 2 4 2" xfId="11333" xr:uid="{00000000-0005-0000-0000-0000AD250000}"/>
    <cellStyle name="20% - 강조색4 45 2 2 2 4 2 2" xfId="11334" xr:uid="{00000000-0005-0000-0000-0000AE250000}"/>
    <cellStyle name="20% - 강조색4 45 2 2 2 4 2 3" xfId="11335" xr:uid="{00000000-0005-0000-0000-0000AF250000}"/>
    <cellStyle name="20% - 강조색4 45 2 2 2 4 2 4" xfId="11336" xr:uid="{00000000-0005-0000-0000-0000B0250000}"/>
    <cellStyle name="20% - 강조색4 45 2 2 2 4 3" xfId="11337" xr:uid="{00000000-0005-0000-0000-0000B1250000}"/>
    <cellStyle name="20% - 강조색4 45 2 2 2 4 3 2" xfId="11338" xr:uid="{00000000-0005-0000-0000-0000B2250000}"/>
    <cellStyle name="20% - 강조색4 45 2 2 2 4 3 3" xfId="11339" xr:uid="{00000000-0005-0000-0000-0000B3250000}"/>
    <cellStyle name="20% - 강조색4 45 2 2 2 4 3 4" xfId="11340" xr:uid="{00000000-0005-0000-0000-0000B4250000}"/>
    <cellStyle name="20% - 강조색4 45 2 2 2 4 4" xfId="11341" xr:uid="{00000000-0005-0000-0000-0000B5250000}"/>
    <cellStyle name="20% - 강조색4 45 2 2 2 4 4 2" xfId="11342" xr:uid="{00000000-0005-0000-0000-0000B6250000}"/>
    <cellStyle name="20% - 강조색4 45 2 2 2 4 4 3" xfId="11343" xr:uid="{00000000-0005-0000-0000-0000B7250000}"/>
    <cellStyle name="20% - 강조색4 45 2 2 2 4 4 4" xfId="11344" xr:uid="{00000000-0005-0000-0000-0000B8250000}"/>
    <cellStyle name="20% - 강조색4 45 2 2 2 4 5" xfId="11345" xr:uid="{00000000-0005-0000-0000-0000B9250000}"/>
    <cellStyle name="20% - 강조색4 45 2 2 2 4 5 2" xfId="11346" xr:uid="{00000000-0005-0000-0000-0000BA250000}"/>
    <cellStyle name="20% - 강조색4 45 2 2 2 4 5 3" xfId="11347" xr:uid="{00000000-0005-0000-0000-0000BB250000}"/>
    <cellStyle name="20% - 강조색4 45 2 2 2 4 5 4" xfId="11348" xr:uid="{00000000-0005-0000-0000-0000BC250000}"/>
    <cellStyle name="20% - 강조색4 45 2 2 2 4 6" xfId="11349" xr:uid="{00000000-0005-0000-0000-0000BD250000}"/>
    <cellStyle name="20% - 강조색4 45 2 2 2 4 6 2" xfId="11350" xr:uid="{00000000-0005-0000-0000-0000BE250000}"/>
    <cellStyle name="20% - 강조색4 45 2 2 2 4 6 3" xfId="11351" xr:uid="{00000000-0005-0000-0000-0000BF250000}"/>
    <cellStyle name="20% - 강조색4 45 2 2 2 4 6 4" xfId="11352" xr:uid="{00000000-0005-0000-0000-0000C0250000}"/>
    <cellStyle name="20% - 강조색4 45 2 2 2 4 7" xfId="11353" xr:uid="{00000000-0005-0000-0000-0000C1250000}"/>
    <cellStyle name="20% - 강조색4 45 2 2 2 4 7 2" xfId="11354" xr:uid="{00000000-0005-0000-0000-0000C2250000}"/>
    <cellStyle name="20% - 강조색4 45 2 2 2 4 7 3" xfId="11355" xr:uid="{00000000-0005-0000-0000-0000C3250000}"/>
    <cellStyle name="20% - 강조색4 45 2 2 2 4 7 4" xfId="11356" xr:uid="{00000000-0005-0000-0000-0000C4250000}"/>
    <cellStyle name="20% - 강조색4 45 2 2 2 4 8" xfId="11357" xr:uid="{00000000-0005-0000-0000-0000C5250000}"/>
    <cellStyle name="20% - 강조색4 45 2 2 2 4 8 2" xfId="11358" xr:uid="{00000000-0005-0000-0000-0000C6250000}"/>
    <cellStyle name="20% - 강조색4 45 2 2 2 4 8 3" xfId="11359" xr:uid="{00000000-0005-0000-0000-0000C7250000}"/>
    <cellStyle name="20% - 강조색4 45 2 2 2 4 8 4" xfId="11360" xr:uid="{00000000-0005-0000-0000-0000C8250000}"/>
    <cellStyle name="20% - 강조색4 45 2 2 2 4 9" xfId="11361" xr:uid="{00000000-0005-0000-0000-0000C9250000}"/>
    <cellStyle name="20% - 강조색4 45 2 2 2 4 9 2" xfId="11362" xr:uid="{00000000-0005-0000-0000-0000CA250000}"/>
    <cellStyle name="20% - 강조색4 45 2 2 2 4 9 3" xfId="11363" xr:uid="{00000000-0005-0000-0000-0000CB250000}"/>
    <cellStyle name="20% - 강조색4 45 2 2 2 4 9 4" xfId="11364" xr:uid="{00000000-0005-0000-0000-0000CC250000}"/>
    <cellStyle name="20% - 강조색4 45 2 2 2 5" xfId="11365" xr:uid="{00000000-0005-0000-0000-0000CD250000}"/>
    <cellStyle name="20% - 강조색4 45 2 2 2 5 2" xfId="11366" xr:uid="{00000000-0005-0000-0000-0000CE250000}"/>
    <cellStyle name="20% - 강조색4 45 2 2 2 5 3" xfId="11367" xr:uid="{00000000-0005-0000-0000-0000CF250000}"/>
    <cellStyle name="20% - 강조색4 45 2 2 2 5 4" xfId="11368" xr:uid="{00000000-0005-0000-0000-0000D0250000}"/>
    <cellStyle name="20% - 강조색4 45 2 2 2 6" xfId="11369" xr:uid="{00000000-0005-0000-0000-0000D1250000}"/>
    <cellStyle name="20% - 강조색4 45 2 2 2 6 2" xfId="11370" xr:uid="{00000000-0005-0000-0000-0000D2250000}"/>
    <cellStyle name="20% - 강조색4 45 2 2 2 6 3" xfId="11371" xr:uid="{00000000-0005-0000-0000-0000D3250000}"/>
    <cellStyle name="20% - 강조색4 45 2 2 2 6 4" xfId="11372" xr:uid="{00000000-0005-0000-0000-0000D4250000}"/>
    <cellStyle name="20% - 강조색4 45 2 2 2 7" xfId="11373" xr:uid="{00000000-0005-0000-0000-0000D5250000}"/>
    <cellStyle name="20% - 강조색4 45 2 2 2 7 2" xfId="11374" xr:uid="{00000000-0005-0000-0000-0000D6250000}"/>
    <cellStyle name="20% - 강조색4 45 2 2 2 7 3" xfId="11375" xr:uid="{00000000-0005-0000-0000-0000D7250000}"/>
    <cellStyle name="20% - 강조색4 45 2 2 2 7 4" xfId="11376" xr:uid="{00000000-0005-0000-0000-0000D8250000}"/>
    <cellStyle name="20% - 강조색4 45 2 2 2 8" xfId="11377" xr:uid="{00000000-0005-0000-0000-0000D9250000}"/>
    <cellStyle name="20% - 강조색4 45 2 2 2 8 2" xfId="11378" xr:uid="{00000000-0005-0000-0000-0000DA250000}"/>
    <cellStyle name="20% - 강조색4 45 2 2 2 8 3" xfId="11379" xr:uid="{00000000-0005-0000-0000-0000DB250000}"/>
    <cellStyle name="20% - 강조색4 45 2 2 2 8 4" xfId="11380" xr:uid="{00000000-0005-0000-0000-0000DC250000}"/>
    <cellStyle name="20% - 강조색4 45 2 2 2 9" xfId="11381" xr:uid="{00000000-0005-0000-0000-0000DD250000}"/>
    <cellStyle name="20% - 강조색4 45 2 2 2 9 2" xfId="11382" xr:uid="{00000000-0005-0000-0000-0000DE250000}"/>
    <cellStyle name="20% - 강조색4 45 2 2 2 9 3" xfId="11383" xr:uid="{00000000-0005-0000-0000-0000DF250000}"/>
    <cellStyle name="20% - 강조색4 45 2 2 2 9 4" xfId="11384" xr:uid="{00000000-0005-0000-0000-0000E0250000}"/>
    <cellStyle name="20% - 강조색4 45 2 2 20" xfId="11385" xr:uid="{00000000-0005-0000-0000-0000E1250000}"/>
    <cellStyle name="20% - 강조색4 45 2 2 21" xfId="11386" xr:uid="{00000000-0005-0000-0000-0000E2250000}"/>
    <cellStyle name="20% - 강조색4 45 2 2 22" xfId="11387" xr:uid="{00000000-0005-0000-0000-0000E3250000}"/>
    <cellStyle name="20% - 강조색4 45 2 2 23" xfId="11388" xr:uid="{00000000-0005-0000-0000-0000E4250000}"/>
    <cellStyle name="20% - 강조색4 45 2 2 24" xfId="11389" xr:uid="{00000000-0005-0000-0000-0000E5250000}"/>
    <cellStyle name="20% - 강조색4 45 2 2 25" xfId="11390" xr:uid="{00000000-0005-0000-0000-0000E6250000}"/>
    <cellStyle name="20% - 강조색4 45 2 2 26" xfId="11391" xr:uid="{00000000-0005-0000-0000-0000E7250000}"/>
    <cellStyle name="20% - 강조색4 45 2 2 3" xfId="11392" xr:uid="{00000000-0005-0000-0000-0000E8250000}"/>
    <cellStyle name="20% - 강조색4 45 2 2 3 10" xfId="11393" xr:uid="{00000000-0005-0000-0000-0000E9250000}"/>
    <cellStyle name="20% - 강조색4 45 2 2 3 11" xfId="11394" xr:uid="{00000000-0005-0000-0000-0000EA250000}"/>
    <cellStyle name="20% - 강조색4 45 2 2 3 12" xfId="11395" xr:uid="{00000000-0005-0000-0000-0000EB250000}"/>
    <cellStyle name="20% - 강조색4 45 2 2 3 2" xfId="11396" xr:uid="{00000000-0005-0000-0000-0000EC250000}"/>
    <cellStyle name="20% - 강조색4 45 2 2 3 2 2" xfId="11397" xr:uid="{00000000-0005-0000-0000-0000ED250000}"/>
    <cellStyle name="20% - 강조색4 45 2 2 3 2 3" xfId="11398" xr:uid="{00000000-0005-0000-0000-0000EE250000}"/>
    <cellStyle name="20% - 강조색4 45 2 2 3 2 4" xfId="11399" xr:uid="{00000000-0005-0000-0000-0000EF250000}"/>
    <cellStyle name="20% - 강조색4 45 2 2 3 3" xfId="11400" xr:uid="{00000000-0005-0000-0000-0000F0250000}"/>
    <cellStyle name="20% - 강조색4 45 2 2 3 3 2" xfId="11401" xr:uid="{00000000-0005-0000-0000-0000F1250000}"/>
    <cellStyle name="20% - 강조색4 45 2 2 3 3 3" xfId="11402" xr:uid="{00000000-0005-0000-0000-0000F2250000}"/>
    <cellStyle name="20% - 강조색4 45 2 2 3 3 4" xfId="11403" xr:uid="{00000000-0005-0000-0000-0000F3250000}"/>
    <cellStyle name="20% - 강조색4 45 2 2 3 4" xfId="11404" xr:uid="{00000000-0005-0000-0000-0000F4250000}"/>
    <cellStyle name="20% - 강조색4 45 2 2 3 4 2" xfId="11405" xr:uid="{00000000-0005-0000-0000-0000F5250000}"/>
    <cellStyle name="20% - 강조색4 45 2 2 3 4 3" xfId="11406" xr:uid="{00000000-0005-0000-0000-0000F6250000}"/>
    <cellStyle name="20% - 강조색4 45 2 2 3 4 4" xfId="11407" xr:uid="{00000000-0005-0000-0000-0000F7250000}"/>
    <cellStyle name="20% - 강조색4 45 2 2 3 5" xfId="11408" xr:uid="{00000000-0005-0000-0000-0000F8250000}"/>
    <cellStyle name="20% - 강조색4 45 2 2 3 5 2" xfId="11409" xr:uid="{00000000-0005-0000-0000-0000F9250000}"/>
    <cellStyle name="20% - 강조색4 45 2 2 3 5 3" xfId="11410" xr:uid="{00000000-0005-0000-0000-0000FA250000}"/>
    <cellStyle name="20% - 강조색4 45 2 2 3 5 4" xfId="11411" xr:uid="{00000000-0005-0000-0000-0000FB250000}"/>
    <cellStyle name="20% - 강조색4 45 2 2 3 6" xfId="11412" xr:uid="{00000000-0005-0000-0000-0000FC250000}"/>
    <cellStyle name="20% - 강조색4 45 2 2 3 6 2" xfId="11413" xr:uid="{00000000-0005-0000-0000-0000FD250000}"/>
    <cellStyle name="20% - 강조색4 45 2 2 3 6 3" xfId="11414" xr:uid="{00000000-0005-0000-0000-0000FE250000}"/>
    <cellStyle name="20% - 강조색4 45 2 2 3 6 4" xfId="11415" xr:uid="{00000000-0005-0000-0000-0000FF250000}"/>
    <cellStyle name="20% - 강조색4 45 2 2 3 7" xfId="11416" xr:uid="{00000000-0005-0000-0000-000000260000}"/>
    <cellStyle name="20% - 강조색4 45 2 2 3 7 2" xfId="11417" xr:uid="{00000000-0005-0000-0000-000001260000}"/>
    <cellStyle name="20% - 강조색4 45 2 2 3 7 3" xfId="11418" xr:uid="{00000000-0005-0000-0000-000002260000}"/>
    <cellStyle name="20% - 강조색4 45 2 2 3 7 4" xfId="11419" xr:uid="{00000000-0005-0000-0000-000003260000}"/>
    <cellStyle name="20% - 강조색4 45 2 2 3 8" xfId="11420" xr:uid="{00000000-0005-0000-0000-000004260000}"/>
    <cellStyle name="20% - 강조색4 45 2 2 3 8 2" xfId="11421" xr:uid="{00000000-0005-0000-0000-000005260000}"/>
    <cellStyle name="20% - 강조색4 45 2 2 3 8 3" xfId="11422" xr:uid="{00000000-0005-0000-0000-000006260000}"/>
    <cellStyle name="20% - 강조색4 45 2 2 3 8 4" xfId="11423" xr:uid="{00000000-0005-0000-0000-000007260000}"/>
    <cellStyle name="20% - 강조색4 45 2 2 3 9" xfId="11424" xr:uid="{00000000-0005-0000-0000-000008260000}"/>
    <cellStyle name="20% - 강조색4 45 2 2 3 9 2" xfId="11425" xr:uid="{00000000-0005-0000-0000-000009260000}"/>
    <cellStyle name="20% - 강조색4 45 2 2 3 9 3" xfId="11426" xr:uid="{00000000-0005-0000-0000-00000A260000}"/>
    <cellStyle name="20% - 강조색4 45 2 2 3 9 4" xfId="11427" xr:uid="{00000000-0005-0000-0000-00000B260000}"/>
    <cellStyle name="20% - 강조색4 45 2 2 4" xfId="11428" xr:uid="{00000000-0005-0000-0000-00000C260000}"/>
    <cellStyle name="20% - 강조색4 45 2 2 4 10" xfId="11429" xr:uid="{00000000-0005-0000-0000-00000D260000}"/>
    <cellStyle name="20% - 강조색4 45 2 2 4 11" xfId="11430" xr:uid="{00000000-0005-0000-0000-00000E260000}"/>
    <cellStyle name="20% - 강조색4 45 2 2 4 12" xfId="11431" xr:uid="{00000000-0005-0000-0000-00000F260000}"/>
    <cellStyle name="20% - 강조색4 45 2 2 4 2" xfId="11432" xr:uid="{00000000-0005-0000-0000-000010260000}"/>
    <cellStyle name="20% - 강조색4 45 2 2 4 2 2" xfId="11433" xr:uid="{00000000-0005-0000-0000-000011260000}"/>
    <cellStyle name="20% - 강조색4 45 2 2 4 2 3" xfId="11434" xr:uid="{00000000-0005-0000-0000-000012260000}"/>
    <cellStyle name="20% - 강조색4 45 2 2 4 2 4" xfId="11435" xr:uid="{00000000-0005-0000-0000-000013260000}"/>
    <cellStyle name="20% - 강조색4 45 2 2 4 3" xfId="11436" xr:uid="{00000000-0005-0000-0000-000014260000}"/>
    <cellStyle name="20% - 강조색4 45 2 2 4 3 2" xfId="11437" xr:uid="{00000000-0005-0000-0000-000015260000}"/>
    <cellStyle name="20% - 강조색4 45 2 2 4 3 3" xfId="11438" xr:uid="{00000000-0005-0000-0000-000016260000}"/>
    <cellStyle name="20% - 강조색4 45 2 2 4 3 4" xfId="11439" xr:uid="{00000000-0005-0000-0000-000017260000}"/>
    <cellStyle name="20% - 강조색4 45 2 2 4 4" xfId="11440" xr:uid="{00000000-0005-0000-0000-000018260000}"/>
    <cellStyle name="20% - 강조색4 45 2 2 4 4 2" xfId="11441" xr:uid="{00000000-0005-0000-0000-000019260000}"/>
    <cellStyle name="20% - 강조색4 45 2 2 4 4 3" xfId="11442" xr:uid="{00000000-0005-0000-0000-00001A260000}"/>
    <cellStyle name="20% - 강조색4 45 2 2 4 4 4" xfId="11443" xr:uid="{00000000-0005-0000-0000-00001B260000}"/>
    <cellStyle name="20% - 강조색4 45 2 2 4 5" xfId="11444" xr:uid="{00000000-0005-0000-0000-00001C260000}"/>
    <cellStyle name="20% - 강조색4 45 2 2 4 5 2" xfId="11445" xr:uid="{00000000-0005-0000-0000-00001D260000}"/>
    <cellStyle name="20% - 강조색4 45 2 2 4 5 3" xfId="11446" xr:uid="{00000000-0005-0000-0000-00001E260000}"/>
    <cellStyle name="20% - 강조색4 45 2 2 4 5 4" xfId="11447" xr:uid="{00000000-0005-0000-0000-00001F260000}"/>
    <cellStyle name="20% - 강조색4 45 2 2 4 6" xfId="11448" xr:uid="{00000000-0005-0000-0000-000020260000}"/>
    <cellStyle name="20% - 강조색4 45 2 2 4 6 2" xfId="11449" xr:uid="{00000000-0005-0000-0000-000021260000}"/>
    <cellStyle name="20% - 강조색4 45 2 2 4 6 3" xfId="11450" xr:uid="{00000000-0005-0000-0000-000022260000}"/>
    <cellStyle name="20% - 강조색4 45 2 2 4 6 4" xfId="11451" xr:uid="{00000000-0005-0000-0000-000023260000}"/>
    <cellStyle name="20% - 강조색4 45 2 2 4 7" xfId="11452" xr:uid="{00000000-0005-0000-0000-000024260000}"/>
    <cellStyle name="20% - 강조색4 45 2 2 4 7 2" xfId="11453" xr:uid="{00000000-0005-0000-0000-000025260000}"/>
    <cellStyle name="20% - 강조색4 45 2 2 4 7 3" xfId="11454" xr:uid="{00000000-0005-0000-0000-000026260000}"/>
    <cellStyle name="20% - 강조색4 45 2 2 4 7 4" xfId="11455" xr:uid="{00000000-0005-0000-0000-000027260000}"/>
    <cellStyle name="20% - 강조색4 45 2 2 4 8" xfId="11456" xr:uid="{00000000-0005-0000-0000-000028260000}"/>
    <cellStyle name="20% - 강조색4 45 2 2 4 8 2" xfId="11457" xr:uid="{00000000-0005-0000-0000-000029260000}"/>
    <cellStyle name="20% - 강조색4 45 2 2 4 8 3" xfId="11458" xr:uid="{00000000-0005-0000-0000-00002A260000}"/>
    <cellStyle name="20% - 강조색4 45 2 2 4 8 4" xfId="11459" xr:uid="{00000000-0005-0000-0000-00002B260000}"/>
    <cellStyle name="20% - 강조색4 45 2 2 4 9" xfId="11460" xr:uid="{00000000-0005-0000-0000-00002C260000}"/>
    <cellStyle name="20% - 강조색4 45 2 2 4 9 2" xfId="11461" xr:uid="{00000000-0005-0000-0000-00002D260000}"/>
    <cellStyle name="20% - 강조색4 45 2 2 4 9 3" xfId="11462" xr:uid="{00000000-0005-0000-0000-00002E260000}"/>
    <cellStyle name="20% - 강조색4 45 2 2 4 9 4" xfId="11463" xr:uid="{00000000-0005-0000-0000-00002F260000}"/>
    <cellStyle name="20% - 강조색4 45 2 2 5" xfId="11464" xr:uid="{00000000-0005-0000-0000-000030260000}"/>
    <cellStyle name="20% - 강조색4 45 2 2 5 10" xfId="11465" xr:uid="{00000000-0005-0000-0000-000031260000}"/>
    <cellStyle name="20% - 강조색4 45 2 2 5 11" xfId="11466" xr:uid="{00000000-0005-0000-0000-000032260000}"/>
    <cellStyle name="20% - 강조색4 45 2 2 5 12" xfId="11467" xr:uid="{00000000-0005-0000-0000-000033260000}"/>
    <cellStyle name="20% - 강조색4 45 2 2 5 2" xfId="11468" xr:uid="{00000000-0005-0000-0000-000034260000}"/>
    <cellStyle name="20% - 강조색4 45 2 2 5 2 2" xfId="11469" xr:uid="{00000000-0005-0000-0000-000035260000}"/>
    <cellStyle name="20% - 강조색4 45 2 2 5 2 3" xfId="11470" xr:uid="{00000000-0005-0000-0000-000036260000}"/>
    <cellStyle name="20% - 강조색4 45 2 2 5 2 4" xfId="11471" xr:uid="{00000000-0005-0000-0000-000037260000}"/>
    <cellStyle name="20% - 강조색4 45 2 2 5 3" xfId="11472" xr:uid="{00000000-0005-0000-0000-000038260000}"/>
    <cellStyle name="20% - 강조색4 45 2 2 5 3 2" xfId="11473" xr:uid="{00000000-0005-0000-0000-000039260000}"/>
    <cellStyle name="20% - 강조색4 45 2 2 5 3 3" xfId="11474" xr:uid="{00000000-0005-0000-0000-00003A260000}"/>
    <cellStyle name="20% - 강조색4 45 2 2 5 3 4" xfId="11475" xr:uid="{00000000-0005-0000-0000-00003B260000}"/>
    <cellStyle name="20% - 강조색4 45 2 2 5 4" xfId="11476" xr:uid="{00000000-0005-0000-0000-00003C260000}"/>
    <cellStyle name="20% - 강조색4 45 2 2 5 4 2" xfId="11477" xr:uid="{00000000-0005-0000-0000-00003D260000}"/>
    <cellStyle name="20% - 강조색4 45 2 2 5 4 3" xfId="11478" xr:uid="{00000000-0005-0000-0000-00003E260000}"/>
    <cellStyle name="20% - 강조색4 45 2 2 5 4 4" xfId="11479" xr:uid="{00000000-0005-0000-0000-00003F260000}"/>
    <cellStyle name="20% - 강조색4 45 2 2 5 5" xfId="11480" xr:uid="{00000000-0005-0000-0000-000040260000}"/>
    <cellStyle name="20% - 강조색4 45 2 2 5 5 2" xfId="11481" xr:uid="{00000000-0005-0000-0000-000041260000}"/>
    <cellStyle name="20% - 강조색4 45 2 2 5 5 3" xfId="11482" xr:uid="{00000000-0005-0000-0000-000042260000}"/>
    <cellStyle name="20% - 강조색4 45 2 2 5 5 4" xfId="11483" xr:uid="{00000000-0005-0000-0000-000043260000}"/>
    <cellStyle name="20% - 강조색4 45 2 2 5 6" xfId="11484" xr:uid="{00000000-0005-0000-0000-000044260000}"/>
    <cellStyle name="20% - 강조색4 45 2 2 5 6 2" xfId="11485" xr:uid="{00000000-0005-0000-0000-000045260000}"/>
    <cellStyle name="20% - 강조색4 45 2 2 5 6 3" xfId="11486" xr:uid="{00000000-0005-0000-0000-000046260000}"/>
    <cellStyle name="20% - 강조색4 45 2 2 5 6 4" xfId="11487" xr:uid="{00000000-0005-0000-0000-000047260000}"/>
    <cellStyle name="20% - 강조색4 45 2 2 5 7" xfId="11488" xr:uid="{00000000-0005-0000-0000-000048260000}"/>
    <cellStyle name="20% - 강조색4 45 2 2 5 7 2" xfId="11489" xr:uid="{00000000-0005-0000-0000-000049260000}"/>
    <cellStyle name="20% - 강조색4 45 2 2 5 7 3" xfId="11490" xr:uid="{00000000-0005-0000-0000-00004A260000}"/>
    <cellStyle name="20% - 강조색4 45 2 2 5 7 4" xfId="11491" xr:uid="{00000000-0005-0000-0000-00004B260000}"/>
    <cellStyle name="20% - 강조색4 45 2 2 5 8" xfId="11492" xr:uid="{00000000-0005-0000-0000-00004C260000}"/>
    <cellStyle name="20% - 강조색4 45 2 2 5 8 2" xfId="11493" xr:uid="{00000000-0005-0000-0000-00004D260000}"/>
    <cellStyle name="20% - 강조색4 45 2 2 5 8 3" xfId="11494" xr:uid="{00000000-0005-0000-0000-00004E260000}"/>
    <cellStyle name="20% - 강조색4 45 2 2 5 8 4" xfId="11495" xr:uid="{00000000-0005-0000-0000-00004F260000}"/>
    <cellStyle name="20% - 강조색4 45 2 2 5 9" xfId="11496" xr:uid="{00000000-0005-0000-0000-000050260000}"/>
    <cellStyle name="20% - 강조색4 45 2 2 5 9 2" xfId="11497" xr:uid="{00000000-0005-0000-0000-000051260000}"/>
    <cellStyle name="20% - 강조색4 45 2 2 5 9 3" xfId="11498" xr:uid="{00000000-0005-0000-0000-000052260000}"/>
    <cellStyle name="20% - 강조색4 45 2 2 5 9 4" xfId="11499" xr:uid="{00000000-0005-0000-0000-000053260000}"/>
    <cellStyle name="20% - 강조색4 45 2 2 6" xfId="11500" xr:uid="{00000000-0005-0000-0000-000054260000}"/>
    <cellStyle name="20% - 강조색4 45 2 2 6 2" xfId="11501" xr:uid="{00000000-0005-0000-0000-000055260000}"/>
    <cellStyle name="20% - 강조색4 45 2 2 6 3" xfId="11502" xr:uid="{00000000-0005-0000-0000-000056260000}"/>
    <cellStyle name="20% - 강조색4 45 2 2 6 4" xfId="11503" xr:uid="{00000000-0005-0000-0000-000057260000}"/>
    <cellStyle name="20% - 강조색4 45 2 2 7" xfId="11504" xr:uid="{00000000-0005-0000-0000-000058260000}"/>
    <cellStyle name="20% - 강조색4 45 2 2 7 2" xfId="11505" xr:uid="{00000000-0005-0000-0000-000059260000}"/>
    <cellStyle name="20% - 강조색4 45 2 2 7 3" xfId="11506" xr:uid="{00000000-0005-0000-0000-00005A260000}"/>
    <cellStyle name="20% - 강조색4 45 2 2 7 4" xfId="11507" xr:uid="{00000000-0005-0000-0000-00005B260000}"/>
    <cellStyle name="20% - 강조색4 45 2 2 8" xfId="11508" xr:uid="{00000000-0005-0000-0000-00005C260000}"/>
    <cellStyle name="20% - 강조색4 45 2 2 8 2" xfId="11509" xr:uid="{00000000-0005-0000-0000-00005D260000}"/>
    <cellStyle name="20% - 강조색4 45 2 2 8 3" xfId="11510" xr:uid="{00000000-0005-0000-0000-00005E260000}"/>
    <cellStyle name="20% - 강조색4 45 2 2 8 4" xfId="11511" xr:uid="{00000000-0005-0000-0000-00005F260000}"/>
    <cellStyle name="20% - 강조색4 45 2 2 9" xfId="11512" xr:uid="{00000000-0005-0000-0000-000060260000}"/>
    <cellStyle name="20% - 강조색4 45 2 2 9 2" xfId="11513" xr:uid="{00000000-0005-0000-0000-000061260000}"/>
    <cellStyle name="20% - 강조색4 45 2 2 9 3" xfId="11514" xr:uid="{00000000-0005-0000-0000-000062260000}"/>
    <cellStyle name="20% - 강조색4 45 2 2 9 4" xfId="11515" xr:uid="{00000000-0005-0000-0000-000063260000}"/>
    <cellStyle name="20% - 강조색4 45 2 20" xfId="11516" xr:uid="{00000000-0005-0000-0000-000064260000}"/>
    <cellStyle name="20% - 강조색4 45 2 21" xfId="11517" xr:uid="{00000000-0005-0000-0000-000065260000}"/>
    <cellStyle name="20% - 강조색4 45 2 22" xfId="11518" xr:uid="{00000000-0005-0000-0000-000066260000}"/>
    <cellStyle name="20% - 강조색4 45 2 23" xfId="11519" xr:uid="{00000000-0005-0000-0000-000067260000}"/>
    <cellStyle name="20% - 강조색4 45 2 24" xfId="11520" xr:uid="{00000000-0005-0000-0000-000068260000}"/>
    <cellStyle name="20% - 강조색4 45 2 25" xfId="11521" xr:uid="{00000000-0005-0000-0000-000069260000}"/>
    <cellStyle name="20% - 강조색4 45 2 26" xfId="11522" xr:uid="{00000000-0005-0000-0000-00006A260000}"/>
    <cellStyle name="20% - 강조색4 45 2 3" xfId="11523" xr:uid="{00000000-0005-0000-0000-00006B260000}"/>
    <cellStyle name="20% - 강조색4 45 2 3 10" xfId="11524" xr:uid="{00000000-0005-0000-0000-00006C260000}"/>
    <cellStyle name="20% - 강조색4 45 2 3 10 2" xfId="11525" xr:uid="{00000000-0005-0000-0000-00006D260000}"/>
    <cellStyle name="20% - 강조색4 45 2 3 10 3" xfId="11526" xr:uid="{00000000-0005-0000-0000-00006E260000}"/>
    <cellStyle name="20% - 강조색4 45 2 3 10 4" xfId="11527" xr:uid="{00000000-0005-0000-0000-00006F260000}"/>
    <cellStyle name="20% - 강조색4 45 2 3 11" xfId="11528" xr:uid="{00000000-0005-0000-0000-000070260000}"/>
    <cellStyle name="20% - 강조색4 45 2 3 11 2" xfId="11529" xr:uid="{00000000-0005-0000-0000-000071260000}"/>
    <cellStyle name="20% - 강조색4 45 2 3 11 3" xfId="11530" xr:uid="{00000000-0005-0000-0000-000072260000}"/>
    <cellStyle name="20% - 강조색4 45 2 3 11 4" xfId="11531" xr:uid="{00000000-0005-0000-0000-000073260000}"/>
    <cellStyle name="20% - 강조색4 45 2 3 12" xfId="11532" xr:uid="{00000000-0005-0000-0000-000074260000}"/>
    <cellStyle name="20% - 강조색4 45 2 3 12 2" xfId="11533" xr:uid="{00000000-0005-0000-0000-000075260000}"/>
    <cellStyle name="20% - 강조색4 45 2 3 12 3" xfId="11534" xr:uid="{00000000-0005-0000-0000-000076260000}"/>
    <cellStyle name="20% - 강조색4 45 2 3 12 4" xfId="11535" xr:uid="{00000000-0005-0000-0000-000077260000}"/>
    <cellStyle name="20% - 강조색4 45 2 3 13" xfId="11536" xr:uid="{00000000-0005-0000-0000-000078260000}"/>
    <cellStyle name="20% - 강조색4 45 2 3 14" xfId="11537" xr:uid="{00000000-0005-0000-0000-000079260000}"/>
    <cellStyle name="20% - 강조색4 45 2 3 15" xfId="11538" xr:uid="{00000000-0005-0000-0000-00007A260000}"/>
    <cellStyle name="20% - 강조색4 45 2 3 16" xfId="11539" xr:uid="{00000000-0005-0000-0000-00007B260000}"/>
    <cellStyle name="20% - 강조색4 45 2 3 17" xfId="11540" xr:uid="{00000000-0005-0000-0000-00007C260000}"/>
    <cellStyle name="20% - 강조색4 45 2 3 18" xfId="11541" xr:uid="{00000000-0005-0000-0000-00007D260000}"/>
    <cellStyle name="20% - 강조색4 45 2 3 19" xfId="11542" xr:uid="{00000000-0005-0000-0000-00007E260000}"/>
    <cellStyle name="20% - 강조색4 45 2 3 2" xfId="11543" xr:uid="{00000000-0005-0000-0000-00007F260000}"/>
    <cellStyle name="20% - 강조색4 45 2 3 2 10" xfId="11544" xr:uid="{00000000-0005-0000-0000-000080260000}"/>
    <cellStyle name="20% - 강조색4 45 2 3 2 11" xfId="11545" xr:uid="{00000000-0005-0000-0000-000081260000}"/>
    <cellStyle name="20% - 강조색4 45 2 3 2 12" xfId="11546" xr:uid="{00000000-0005-0000-0000-000082260000}"/>
    <cellStyle name="20% - 강조색4 45 2 3 2 2" xfId="11547" xr:uid="{00000000-0005-0000-0000-000083260000}"/>
    <cellStyle name="20% - 강조색4 45 2 3 2 2 2" xfId="11548" xr:uid="{00000000-0005-0000-0000-000084260000}"/>
    <cellStyle name="20% - 강조색4 45 2 3 2 2 3" xfId="11549" xr:uid="{00000000-0005-0000-0000-000085260000}"/>
    <cellStyle name="20% - 강조색4 45 2 3 2 2 4" xfId="11550" xr:uid="{00000000-0005-0000-0000-000086260000}"/>
    <cellStyle name="20% - 강조색4 45 2 3 2 3" xfId="11551" xr:uid="{00000000-0005-0000-0000-000087260000}"/>
    <cellStyle name="20% - 강조색4 45 2 3 2 3 2" xfId="11552" xr:uid="{00000000-0005-0000-0000-000088260000}"/>
    <cellStyle name="20% - 강조색4 45 2 3 2 3 3" xfId="11553" xr:uid="{00000000-0005-0000-0000-000089260000}"/>
    <cellStyle name="20% - 강조색4 45 2 3 2 3 4" xfId="11554" xr:uid="{00000000-0005-0000-0000-00008A260000}"/>
    <cellStyle name="20% - 강조색4 45 2 3 2 4" xfId="11555" xr:uid="{00000000-0005-0000-0000-00008B260000}"/>
    <cellStyle name="20% - 강조색4 45 2 3 2 4 2" xfId="11556" xr:uid="{00000000-0005-0000-0000-00008C260000}"/>
    <cellStyle name="20% - 강조색4 45 2 3 2 4 3" xfId="11557" xr:uid="{00000000-0005-0000-0000-00008D260000}"/>
    <cellStyle name="20% - 강조색4 45 2 3 2 4 4" xfId="11558" xr:uid="{00000000-0005-0000-0000-00008E260000}"/>
    <cellStyle name="20% - 강조색4 45 2 3 2 5" xfId="11559" xr:uid="{00000000-0005-0000-0000-00008F260000}"/>
    <cellStyle name="20% - 강조색4 45 2 3 2 5 2" xfId="11560" xr:uid="{00000000-0005-0000-0000-000090260000}"/>
    <cellStyle name="20% - 강조색4 45 2 3 2 5 3" xfId="11561" xr:uid="{00000000-0005-0000-0000-000091260000}"/>
    <cellStyle name="20% - 강조색4 45 2 3 2 5 4" xfId="11562" xr:uid="{00000000-0005-0000-0000-000092260000}"/>
    <cellStyle name="20% - 강조색4 45 2 3 2 6" xfId="11563" xr:uid="{00000000-0005-0000-0000-000093260000}"/>
    <cellStyle name="20% - 강조색4 45 2 3 2 6 2" xfId="11564" xr:uid="{00000000-0005-0000-0000-000094260000}"/>
    <cellStyle name="20% - 강조색4 45 2 3 2 6 3" xfId="11565" xr:uid="{00000000-0005-0000-0000-000095260000}"/>
    <cellStyle name="20% - 강조색4 45 2 3 2 6 4" xfId="11566" xr:uid="{00000000-0005-0000-0000-000096260000}"/>
    <cellStyle name="20% - 강조색4 45 2 3 2 7" xfId="11567" xr:uid="{00000000-0005-0000-0000-000097260000}"/>
    <cellStyle name="20% - 강조색4 45 2 3 2 7 2" xfId="11568" xr:uid="{00000000-0005-0000-0000-000098260000}"/>
    <cellStyle name="20% - 강조색4 45 2 3 2 7 3" xfId="11569" xr:uid="{00000000-0005-0000-0000-000099260000}"/>
    <cellStyle name="20% - 강조색4 45 2 3 2 7 4" xfId="11570" xr:uid="{00000000-0005-0000-0000-00009A260000}"/>
    <cellStyle name="20% - 강조색4 45 2 3 2 8" xfId="11571" xr:uid="{00000000-0005-0000-0000-00009B260000}"/>
    <cellStyle name="20% - 강조색4 45 2 3 2 8 2" xfId="11572" xr:uid="{00000000-0005-0000-0000-00009C260000}"/>
    <cellStyle name="20% - 강조색4 45 2 3 2 8 3" xfId="11573" xr:uid="{00000000-0005-0000-0000-00009D260000}"/>
    <cellStyle name="20% - 강조색4 45 2 3 2 8 4" xfId="11574" xr:uid="{00000000-0005-0000-0000-00009E260000}"/>
    <cellStyle name="20% - 강조색4 45 2 3 2 9" xfId="11575" xr:uid="{00000000-0005-0000-0000-00009F260000}"/>
    <cellStyle name="20% - 강조색4 45 2 3 2 9 2" xfId="11576" xr:uid="{00000000-0005-0000-0000-0000A0260000}"/>
    <cellStyle name="20% - 강조색4 45 2 3 2 9 3" xfId="11577" xr:uid="{00000000-0005-0000-0000-0000A1260000}"/>
    <cellStyle name="20% - 강조색4 45 2 3 2 9 4" xfId="11578" xr:uid="{00000000-0005-0000-0000-0000A2260000}"/>
    <cellStyle name="20% - 강조색4 45 2 3 20" xfId="11579" xr:uid="{00000000-0005-0000-0000-0000A3260000}"/>
    <cellStyle name="20% - 강조색4 45 2 3 21" xfId="11580" xr:uid="{00000000-0005-0000-0000-0000A4260000}"/>
    <cellStyle name="20% - 강조색4 45 2 3 22" xfId="11581" xr:uid="{00000000-0005-0000-0000-0000A5260000}"/>
    <cellStyle name="20% - 강조색4 45 2 3 23" xfId="11582" xr:uid="{00000000-0005-0000-0000-0000A6260000}"/>
    <cellStyle name="20% - 강조색4 45 2 3 24" xfId="11583" xr:uid="{00000000-0005-0000-0000-0000A7260000}"/>
    <cellStyle name="20% - 강조색4 45 2 3 25" xfId="11584" xr:uid="{00000000-0005-0000-0000-0000A8260000}"/>
    <cellStyle name="20% - 강조색4 45 2 3 3" xfId="11585" xr:uid="{00000000-0005-0000-0000-0000A9260000}"/>
    <cellStyle name="20% - 강조색4 45 2 3 3 10" xfId="11586" xr:uid="{00000000-0005-0000-0000-0000AA260000}"/>
    <cellStyle name="20% - 강조색4 45 2 3 3 11" xfId="11587" xr:uid="{00000000-0005-0000-0000-0000AB260000}"/>
    <cellStyle name="20% - 강조색4 45 2 3 3 12" xfId="11588" xr:uid="{00000000-0005-0000-0000-0000AC260000}"/>
    <cellStyle name="20% - 강조색4 45 2 3 3 2" xfId="11589" xr:uid="{00000000-0005-0000-0000-0000AD260000}"/>
    <cellStyle name="20% - 강조색4 45 2 3 3 2 2" xfId="11590" xr:uid="{00000000-0005-0000-0000-0000AE260000}"/>
    <cellStyle name="20% - 강조색4 45 2 3 3 2 3" xfId="11591" xr:uid="{00000000-0005-0000-0000-0000AF260000}"/>
    <cellStyle name="20% - 강조색4 45 2 3 3 2 4" xfId="11592" xr:uid="{00000000-0005-0000-0000-0000B0260000}"/>
    <cellStyle name="20% - 강조색4 45 2 3 3 3" xfId="11593" xr:uid="{00000000-0005-0000-0000-0000B1260000}"/>
    <cellStyle name="20% - 강조색4 45 2 3 3 3 2" xfId="11594" xr:uid="{00000000-0005-0000-0000-0000B2260000}"/>
    <cellStyle name="20% - 강조색4 45 2 3 3 3 3" xfId="11595" xr:uid="{00000000-0005-0000-0000-0000B3260000}"/>
    <cellStyle name="20% - 강조색4 45 2 3 3 3 4" xfId="11596" xr:uid="{00000000-0005-0000-0000-0000B4260000}"/>
    <cellStyle name="20% - 강조색4 45 2 3 3 4" xfId="11597" xr:uid="{00000000-0005-0000-0000-0000B5260000}"/>
    <cellStyle name="20% - 강조색4 45 2 3 3 4 2" xfId="11598" xr:uid="{00000000-0005-0000-0000-0000B6260000}"/>
    <cellStyle name="20% - 강조색4 45 2 3 3 4 3" xfId="11599" xr:uid="{00000000-0005-0000-0000-0000B7260000}"/>
    <cellStyle name="20% - 강조색4 45 2 3 3 4 4" xfId="11600" xr:uid="{00000000-0005-0000-0000-0000B8260000}"/>
    <cellStyle name="20% - 강조색4 45 2 3 3 5" xfId="11601" xr:uid="{00000000-0005-0000-0000-0000B9260000}"/>
    <cellStyle name="20% - 강조색4 45 2 3 3 5 2" xfId="11602" xr:uid="{00000000-0005-0000-0000-0000BA260000}"/>
    <cellStyle name="20% - 강조색4 45 2 3 3 5 3" xfId="11603" xr:uid="{00000000-0005-0000-0000-0000BB260000}"/>
    <cellStyle name="20% - 강조색4 45 2 3 3 5 4" xfId="11604" xr:uid="{00000000-0005-0000-0000-0000BC260000}"/>
    <cellStyle name="20% - 강조색4 45 2 3 3 6" xfId="11605" xr:uid="{00000000-0005-0000-0000-0000BD260000}"/>
    <cellStyle name="20% - 강조색4 45 2 3 3 6 2" xfId="11606" xr:uid="{00000000-0005-0000-0000-0000BE260000}"/>
    <cellStyle name="20% - 강조색4 45 2 3 3 6 3" xfId="11607" xr:uid="{00000000-0005-0000-0000-0000BF260000}"/>
    <cellStyle name="20% - 강조색4 45 2 3 3 6 4" xfId="11608" xr:uid="{00000000-0005-0000-0000-0000C0260000}"/>
    <cellStyle name="20% - 강조색4 45 2 3 3 7" xfId="11609" xr:uid="{00000000-0005-0000-0000-0000C1260000}"/>
    <cellStyle name="20% - 강조색4 45 2 3 3 7 2" xfId="11610" xr:uid="{00000000-0005-0000-0000-0000C2260000}"/>
    <cellStyle name="20% - 강조색4 45 2 3 3 7 3" xfId="11611" xr:uid="{00000000-0005-0000-0000-0000C3260000}"/>
    <cellStyle name="20% - 강조색4 45 2 3 3 7 4" xfId="11612" xr:uid="{00000000-0005-0000-0000-0000C4260000}"/>
    <cellStyle name="20% - 강조색4 45 2 3 3 8" xfId="11613" xr:uid="{00000000-0005-0000-0000-0000C5260000}"/>
    <cellStyle name="20% - 강조색4 45 2 3 3 8 2" xfId="11614" xr:uid="{00000000-0005-0000-0000-0000C6260000}"/>
    <cellStyle name="20% - 강조색4 45 2 3 3 8 3" xfId="11615" xr:uid="{00000000-0005-0000-0000-0000C7260000}"/>
    <cellStyle name="20% - 강조색4 45 2 3 3 8 4" xfId="11616" xr:uid="{00000000-0005-0000-0000-0000C8260000}"/>
    <cellStyle name="20% - 강조색4 45 2 3 3 9" xfId="11617" xr:uid="{00000000-0005-0000-0000-0000C9260000}"/>
    <cellStyle name="20% - 강조색4 45 2 3 3 9 2" xfId="11618" xr:uid="{00000000-0005-0000-0000-0000CA260000}"/>
    <cellStyle name="20% - 강조색4 45 2 3 3 9 3" xfId="11619" xr:uid="{00000000-0005-0000-0000-0000CB260000}"/>
    <cellStyle name="20% - 강조색4 45 2 3 3 9 4" xfId="11620" xr:uid="{00000000-0005-0000-0000-0000CC260000}"/>
    <cellStyle name="20% - 강조색4 45 2 3 4" xfId="11621" xr:uid="{00000000-0005-0000-0000-0000CD260000}"/>
    <cellStyle name="20% - 강조색4 45 2 3 4 10" xfId="11622" xr:uid="{00000000-0005-0000-0000-0000CE260000}"/>
    <cellStyle name="20% - 강조색4 45 2 3 4 11" xfId="11623" xr:uid="{00000000-0005-0000-0000-0000CF260000}"/>
    <cellStyle name="20% - 강조색4 45 2 3 4 12" xfId="11624" xr:uid="{00000000-0005-0000-0000-0000D0260000}"/>
    <cellStyle name="20% - 강조색4 45 2 3 4 2" xfId="11625" xr:uid="{00000000-0005-0000-0000-0000D1260000}"/>
    <cellStyle name="20% - 강조색4 45 2 3 4 2 2" xfId="11626" xr:uid="{00000000-0005-0000-0000-0000D2260000}"/>
    <cellStyle name="20% - 강조색4 45 2 3 4 2 3" xfId="11627" xr:uid="{00000000-0005-0000-0000-0000D3260000}"/>
    <cellStyle name="20% - 강조색4 45 2 3 4 2 4" xfId="11628" xr:uid="{00000000-0005-0000-0000-0000D4260000}"/>
    <cellStyle name="20% - 강조색4 45 2 3 4 3" xfId="11629" xr:uid="{00000000-0005-0000-0000-0000D5260000}"/>
    <cellStyle name="20% - 강조색4 45 2 3 4 3 2" xfId="11630" xr:uid="{00000000-0005-0000-0000-0000D6260000}"/>
    <cellStyle name="20% - 강조색4 45 2 3 4 3 3" xfId="11631" xr:uid="{00000000-0005-0000-0000-0000D7260000}"/>
    <cellStyle name="20% - 강조색4 45 2 3 4 3 4" xfId="11632" xr:uid="{00000000-0005-0000-0000-0000D8260000}"/>
    <cellStyle name="20% - 강조색4 45 2 3 4 4" xfId="11633" xr:uid="{00000000-0005-0000-0000-0000D9260000}"/>
    <cellStyle name="20% - 강조색4 45 2 3 4 4 2" xfId="11634" xr:uid="{00000000-0005-0000-0000-0000DA260000}"/>
    <cellStyle name="20% - 강조색4 45 2 3 4 4 3" xfId="11635" xr:uid="{00000000-0005-0000-0000-0000DB260000}"/>
    <cellStyle name="20% - 강조색4 45 2 3 4 4 4" xfId="11636" xr:uid="{00000000-0005-0000-0000-0000DC260000}"/>
    <cellStyle name="20% - 강조색4 45 2 3 4 5" xfId="11637" xr:uid="{00000000-0005-0000-0000-0000DD260000}"/>
    <cellStyle name="20% - 강조색4 45 2 3 4 5 2" xfId="11638" xr:uid="{00000000-0005-0000-0000-0000DE260000}"/>
    <cellStyle name="20% - 강조색4 45 2 3 4 5 3" xfId="11639" xr:uid="{00000000-0005-0000-0000-0000DF260000}"/>
    <cellStyle name="20% - 강조색4 45 2 3 4 5 4" xfId="11640" xr:uid="{00000000-0005-0000-0000-0000E0260000}"/>
    <cellStyle name="20% - 강조색4 45 2 3 4 6" xfId="11641" xr:uid="{00000000-0005-0000-0000-0000E1260000}"/>
    <cellStyle name="20% - 강조색4 45 2 3 4 6 2" xfId="11642" xr:uid="{00000000-0005-0000-0000-0000E2260000}"/>
    <cellStyle name="20% - 강조색4 45 2 3 4 6 3" xfId="11643" xr:uid="{00000000-0005-0000-0000-0000E3260000}"/>
    <cellStyle name="20% - 강조색4 45 2 3 4 6 4" xfId="11644" xr:uid="{00000000-0005-0000-0000-0000E4260000}"/>
    <cellStyle name="20% - 강조색4 45 2 3 4 7" xfId="11645" xr:uid="{00000000-0005-0000-0000-0000E5260000}"/>
    <cellStyle name="20% - 강조색4 45 2 3 4 7 2" xfId="11646" xr:uid="{00000000-0005-0000-0000-0000E6260000}"/>
    <cellStyle name="20% - 강조색4 45 2 3 4 7 3" xfId="11647" xr:uid="{00000000-0005-0000-0000-0000E7260000}"/>
    <cellStyle name="20% - 강조색4 45 2 3 4 7 4" xfId="11648" xr:uid="{00000000-0005-0000-0000-0000E8260000}"/>
    <cellStyle name="20% - 강조색4 45 2 3 4 8" xfId="11649" xr:uid="{00000000-0005-0000-0000-0000E9260000}"/>
    <cellStyle name="20% - 강조색4 45 2 3 4 8 2" xfId="11650" xr:uid="{00000000-0005-0000-0000-0000EA260000}"/>
    <cellStyle name="20% - 강조색4 45 2 3 4 8 3" xfId="11651" xr:uid="{00000000-0005-0000-0000-0000EB260000}"/>
    <cellStyle name="20% - 강조색4 45 2 3 4 8 4" xfId="11652" xr:uid="{00000000-0005-0000-0000-0000EC260000}"/>
    <cellStyle name="20% - 강조색4 45 2 3 4 9" xfId="11653" xr:uid="{00000000-0005-0000-0000-0000ED260000}"/>
    <cellStyle name="20% - 강조색4 45 2 3 4 9 2" xfId="11654" xr:uid="{00000000-0005-0000-0000-0000EE260000}"/>
    <cellStyle name="20% - 강조색4 45 2 3 4 9 3" xfId="11655" xr:uid="{00000000-0005-0000-0000-0000EF260000}"/>
    <cellStyle name="20% - 강조색4 45 2 3 4 9 4" xfId="11656" xr:uid="{00000000-0005-0000-0000-0000F0260000}"/>
    <cellStyle name="20% - 강조색4 45 2 3 5" xfId="11657" xr:uid="{00000000-0005-0000-0000-0000F1260000}"/>
    <cellStyle name="20% - 강조색4 45 2 3 5 2" xfId="11658" xr:uid="{00000000-0005-0000-0000-0000F2260000}"/>
    <cellStyle name="20% - 강조색4 45 2 3 5 3" xfId="11659" xr:uid="{00000000-0005-0000-0000-0000F3260000}"/>
    <cellStyle name="20% - 강조색4 45 2 3 5 4" xfId="11660" xr:uid="{00000000-0005-0000-0000-0000F4260000}"/>
    <cellStyle name="20% - 강조색4 45 2 3 6" xfId="11661" xr:uid="{00000000-0005-0000-0000-0000F5260000}"/>
    <cellStyle name="20% - 강조색4 45 2 3 6 2" xfId="11662" xr:uid="{00000000-0005-0000-0000-0000F6260000}"/>
    <cellStyle name="20% - 강조색4 45 2 3 6 3" xfId="11663" xr:uid="{00000000-0005-0000-0000-0000F7260000}"/>
    <cellStyle name="20% - 강조색4 45 2 3 6 4" xfId="11664" xr:uid="{00000000-0005-0000-0000-0000F8260000}"/>
    <cellStyle name="20% - 강조색4 45 2 3 7" xfId="11665" xr:uid="{00000000-0005-0000-0000-0000F9260000}"/>
    <cellStyle name="20% - 강조색4 45 2 3 7 2" xfId="11666" xr:uid="{00000000-0005-0000-0000-0000FA260000}"/>
    <cellStyle name="20% - 강조색4 45 2 3 7 3" xfId="11667" xr:uid="{00000000-0005-0000-0000-0000FB260000}"/>
    <cellStyle name="20% - 강조색4 45 2 3 7 4" xfId="11668" xr:uid="{00000000-0005-0000-0000-0000FC260000}"/>
    <cellStyle name="20% - 강조색4 45 2 3 8" xfId="11669" xr:uid="{00000000-0005-0000-0000-0000FD260000}"/>
    <cellStyle name="20% - 강조색4 45 2 3 8 2" xfId="11670" xr:uid="{00000000-0005-0000-0000-0000FE260000}"/>
    <cellStyle name="20% - 강조색4 45 2 3 8 3" xfId="11671" xr:uid="{00000000-0005-0000-0000-0000FF260000}"/>
    <cellStyle name="20% - 강조색4 45 2 3 8 4" xfId="11672" xr:uid="{00000000-0005-0000-0000-000000270000}"/>
    <cellStyle name="20% - 강조색4 45 2 3 9" xfId="11673" xr:uid="{00000000-0005-0000-0000-000001270000}"/>
    <cellStyle name="20% - 강조색4 45 2 3 9 2" xfId="11674" xr:uid="{00000000-0005-0000-0000-000002270000}"/>
    <cellStyle name="20% - 강조색4 45 2 3 9 3" xfId="11675" xr:uid="{00000000-0005-0000-0000-000003270000}"/>
    <cellStyle name="20% - 강조색4 45 2 3 9 4" xfId="11676" xr:uid="{00000000-0005-0000-0000-000004270000}"/>
    <cellStyle name="20% - 강조색4 45 2 4" xfId="11677" xr:uid="{00000000-0005-0000-0000-000005270000}"/>
    <cellStyle name="20% - 강조색4 45 2 4 10" xfId="11678" xr:uid="{00000000-0005-0000-0000-000006270000}"/>
    <cellStyle name="20% - 강조색4 45 2 4 11" xfId="11679" xr:uid="{00000000-0005-0000-0000-000007270000}"/>
    <cellStyle name="20% - 강조색4 45 2 4 12" xfId="11680" xr:uid="{00000000-0005-0000-0000-000008270000}"/>
    <cellStyle name="20% - 강조색4 45 2 4 2" xfId="11681" xr:uid="{00000000-0005-0000-0000-000009270000}"/>
    <cellStyle name="20% - 강조색4 45 2 4 2 2" xfId="11682" xr:uid="{00000000-0005-0000-0000-00000A270000}"/>
    <cellStyle name="20% - 강조색4 45 2 4 2 3" xfId="11683" xr:uid="{00000000-0005-0000-0000-00000B270000}"/>
    <cellStyle name="20% - 강조색4 45 2 4 2 4" xfId="11684" xr:uid="{00000000-0005-0000-0000-00000C270000}"/>
    <cellStyle name="20% - 강조색4 45 2 4 3" xfId="11685" xr:uid="{00000000-0005-0000-0000-00000D270000}"/>
    <cellStyle name="20% - 강조색4 45 2 4 3 2" xfId="11686" xr:uid="{00000000-0005-0000-0000-00000E270000}"/>
    <cellStyle name="20% - 강조색4 45 2 4 3 3" xfId="11687" xr:uid="{00000000-0005-0000-0000-00000F270000}"/>
    <cellStyle name="20% - 강조색4 45 2 4 3 4" xfId="11688" xr:uid="{00000000-0005-0000-0000-000010270000}"/>
    <cellStyle name="20% - 강조색4 45 2 4 4" xfId="11689" xr:uid="{00000000-0005-0000-0000-000011270000}"/>
    <cellStyle name="20% - 강조색4 45 2 4 4 2" xfId="11690" xr:uid="{00000000-0005-0000-0000-000012270000}"/>
    <cellStyle name="20% - 강조색4 45 2 4 4 3" xfId="11691" xr:uid="{00000000-0005-0000-0000-000013270000}"/>
    <cellStyle name="20% - 강조색4 45 2 4 4 4" xfId="11692" xr:uid="{00000000-0005-0000-0000-000014270000}"/>
    <cellStyle name="20% - 강조색4 45 2 4 5" xfId="11693" xr:uid="{00000000-0005-0000-0000-000015270000}"/>
    <cellStyle name="20% - 강조색4 45 2 4 5 2" xfId="11694" xr:uid="{00000000-0005-0000-0000-000016270000}"/>
    <cellStyle name="20% - 강조색4 45 2 4 5 3" xfId="11695" xr:uid="{00000000-0005-0000-0000-000017270000}"/>
    <cellStyle name="20% - 강조색4 45 2 4 5 4" xfId="11696" xr:uid="{00000000-0005-0000-0000-000018270000}"/>
    <cellStyle name="20% - 강조색4 45 2 4 6" xfId="11697" xr:uid="{00000000-0005-0000-0000-000019270000}"/>
    <cellStyle name="20% - 강조색4 45 2 4 6 2" xfId="11698" xr:uid="{00000000-0005-0000-0000-00001A270000}"/>
    <cellStyle name="20% - 강조색4 45 2 4 6 3" xfId="11699" xr:uid="{00000000-0005-0000-0000-00001B270000}"/>
    <cellStyle name="20% - 강조색4 45 2 4 6 4" xfId="11700" xr:uid="{00000000-0005-0000-0000-00001C270000}"/>
    <cellStyle name="20% - 강조색4 45 2 4 7" xfId="11701" xr:uid="{00000000-0005-0000-0000-00001D270000}"/>
    <cellStyle name="20% - 강조색4 45 2 4 7 2" xfId="11702" xr:uid="{00000000-0005-0000-0000-00001E270000}"/>
    <cellStyle name="20% - 강조색4 45 2 4 7 3" xfId="11703" xr:uid="{00000000-0005-0000-0000-00001F270000}"/>
    <cellStyle name="20% - 강조색4 45 2 4 7 4" xfId="11704" xr:uid="{00000000-0005-0000-0000-000020270000}"/>
    <cellStyle name="20% - 강조색4 45 2 4 8" xfId="11705" xr:uid="{00000000-0005-0000-0000-000021270000}"/>
    <cellStyle name="20% - 강조색4 45 2 4 8 2" xfId="11706" xr:uid="{00000000-0005-0000-0000-000022270000}"/>
    <cellStyle name="20% - 강조색4 45 2 4 8 3" xfId="11707" xr:uid="{00000000-0005-0000-0000-000023270000}"/>
    <cellStyle name="20% - 강조색4 45 2 4 8 4" xfId="11708" xr:uid="{00000000-0005-0000-0000-000024270000}"/>
    <cellStyle name="20% - 강조색4 45 2 4 9" xfId="11709" xr:uid="{00000000-0005-0000-0000-000025270000}"/>
    <cellStyle name="20% - 강조색4 45 2 4 9 2" xfId="11710" xr:uid="{00000000-0005-0000-0000-000026270000}"/>
    <cellStyle name="20% - 강조색4 45 2 4 9 3" xfId="11711" xr:uid="{00000000-0005-0000-0000-000027270000}"/>
    <cellStyle name="20% - 강조색4 45 2 4 9 4" xfId="11712" xr:uid="{00000000-0005-0000-0000-000028270000}"/>
    <cellStyle name="20% - 강조색4 45 2 5" xfId="11713" xr:uid="{00000000-0005-0000-0000-000029270000}"/>
    <cellStyle name="20% - 강조색4 45 2 5 10" xfId="11714" xr:uid="{00000000-0005-0000-0000-00002A270000}"/>
    <cellStyle name="20% - 강조색4 45 2 5 11" xfId="11715" xr:uid="{00000000-0005-0000-0000-00002B270000}"/>
    <cellStyle name="20% - 강조색4 45 2 5 12" xfId="11716" xr:uid="{00000000-0005-0000-0000-00002C270000}"/>
    <cellStyle name="20% - 강조색4 45 2 5 2" xfId="11717" xr:uid="{00000000-0005-0000-0000-00002D270000}"/>
    <cellStyle name="20% - 강조색4 45 2 5 2 2" xfId="11718" xr:uid="{00000000-0005-0000-0000-00002E270000}"/>
    <cellStyle name="20% - 강조색4 45 2 5 2 3" xfId="11719" xr:uid="{00000000-0005-0000-0000-00002F270000}"/>
    <cellStyle name="20% - 강조색4 45 2 5 2 4" xfId="11720" xr:uid="{00000000-0005-0000-0000-000030270000}"/>
    <cellStyle name="20% - 강조색4 45 2 5 3" xfId="11721" xr:uid="{00000000-0005-0000-0000-000031270000}"/>
    <cellStyle name="20% - 강조색4 45 2 5 3 2" xfId="11722" xr:uid="{00000000-0005-0000-0000-000032270000}"/>
    <cellStyle name="20% - 강조색4 45 2 5 3 3" xfId="11723" xr:uid="{00000000-0005-0000-0000-000033270000}"/>
    <cellStyle name="20% - 강조색4 45 2 5 3 4" xfId="11724" xr:uid="{00000000-0005-0000-0000-000034270000}"/>
    <cellStyle name="20% - 강조색4 45 2 5 4" xfId="11725" xr:uid="{00000000-0005-0000-0000-000035270000}"/>
    <cellStyle name="20% - 강조색4 45 2 5 4 2" xfId="11726" xr:uid="{00000000-0005-0000-0000-000036270000}"/>
    <cellStyle name="20% - 강조색4 45 2 5 4 3" xfId="11727" xr:uid="{00000000-0005-0000-0000-000037270000}"/>
    <cellStyle name="20% - 강조색4 45 2 5 4 4" xfId="11728" xr:uid="{00000000-0005-0000-0000-000038270000}"/>
    <cellStyle name="20% - 강조색4 45 2 5 5" xfId="11729" xr:uid="{00000000-0005-0000-0000-000039270000}"/>
    <cellStyle name="20% - 강조색4 45 2 5 5 2" xfId="11730" xr:uid="{00000000-0005-0000-0000-00003A270000}"/>
    <cellStyle name="20% - 강조색4 45 2 5 5 3" xfId="11731" xr:uid="{00000000-0005-0000-0000-00003B270000}"/>
    <cellStyle name="20% - 강조색4 45 2 5 5 4" xfId="11732" xr:uid="{00000000-0005-0000-0000-00003C270000}"/>
    <cellStyle name="20% - 강조색4 45 2 5 6" xfId="11733" xr:uid="{00000000-0005-0000-0000-00003D270000}"/>
    <cellStyle name="20% - 강조색4 45 2 5 6 2" xfId="11734" xr:uid="{00000000-0005-0000-0000-00003E270000}"/>
    <cellStyle name="20% - 강조색4 45 2 5 6 3" xfId="11735" xr:uid="{00000000-0005-0000-0000-00003F270000}"/>
    <cellStyle name="20% - 강조색4 45 2 5 6 4" xfId="11736" xr:uid="{00000000-0005-0000-0000-000040270000}"/>
    <cellStyle name="20% - 강조색4 45 2 5 7" xfId="11737" xr:uid="{00000000-0005-0000-0000-000041270000}"/>
    <cellStyle name="20% - 강조색4 45 2 5 7 2" xfId="11738" xr:uid="{00000000-0005-0000-0000-000042270000}"/>
    <cellStyle name="20% - 강조색4 45 2 5 7 3" xfId="11739" xr:uid="{00000000-0005-0000-0000-000043270000}"/>
    <cellStyle name="20% - 강조색4 45 2 5 7 4" xfId="11740" xr:uid="{00000000-0005-0000-0000-000044270000}"/>
    <cellStyle name="20% - 강조색4 45 2 5 8" xfId="11741" xr:uid="{00000000-0005-0000-0000-000045270000}"/>
    <cellStyle name="20% - 강조색4 45 2 5 8 2" xfId="11742" xr:uid="{00000000-0005-0000-0000-000046270000}"/>
    <cellStyle name="20% - 강조색4 45 2 5 8 3" xfId="11743" xr:uid="{00000000-0005-0000-0000-000047270000}"/>
    <cellStyle name="20% - 강조색4 45 2 5 8 4" xfId="11744" xr:uid="{00000000-0005-0000-0000-000048270000}"/>
    <cellStyle name="20% - 강조색4 45 2 5 9" xfId="11745" xr:uid="{00000000-0005-0000-0000-000049270000}"/>
    <cellStyle name="20% - 강조색4 45 2 5 9 2" xfId="11746" xr:uid="{00000000-0005-0000-0000-00004A270000}"/>
    <cellStyle name="20% - 강조색4 45 2 5 9 3" xfId="11747" xr:uid="{00000000-0005-0000-0000-00004B270000}"/>
    <cellStyle name="20% - 강조색4 45 2 5 9 4" xfId="11748" xr:uid="{00000000-0005-0000-0000-00004C270000}"/>
    <cellStyle name="20% - 강조색4 45 2 6" xfId="11749" xr:uid="{00000000-0005-0000-0000-00004D270000}"/>
    <cellStyle name="20% - 강조색4 45 2 6 10" xfId="11750" xr:uid="{00000000-0005-0000-0000-00004E270000}"/>
    <cellStyle name="20% - 강조색4 45 2 6 11" xfId="11751" xr:uid="{00000000-0005-0000-0000-00004F270000}"/>
    <cellStyle name="20% - 강조색4 45 2 6 12" xfId="11752" xr:uid="{00000000-0005-0000-0000-000050270000}"/>
    <cellStyle name="20% - 강조색4 45 2 6 2" xfId="11753" xr:uid="{00000000-0005-0000-0000-000051270000}"/>
    <cellStyle name="20% - 강조색4 45 2 6 2 2" xfId="11754" xr:uid="{00000000-0005-0000-0000-000052270000}"/>
    <cellStyle name="20% - 강조색4 45 2 6 2 3" xfId="11755" xr:uid="{00000000-0005-0000-0000-000053270000}"/>
    <cellStyle name="20% - 강조색4 45 2 6 2 4" xfId="11756" xr:uid="{00000000-0005-0000-0000-000054270000}"/>
    <cellStyle name="20% - 강조색4 45 2 6 3" xfId="11757" xr:uid="{00000000-0005-0000-0000-000055270000}"/>
    <cellStyle name="20% - 강조색4 45 2 6 3 2" xfId="11758" xr:uid="{00000000-0005-0000-0000-000056270000}"/>
    <cellStyle name="20% - 강조색4 45 2 6 3 3" xfId="11759" xr:uid="{00000000-0005-0000-0000-000057270000}"/>
    <cellStyle name="20% - 강조색4 45 2 6 3 4" xfId="11760" xr:uid="{00000000-0005-0000-0000-000058270000}"/>
    <cellStyle name="20% - 강조색4 45 2 6 4" xfId="11761" xr:uid="{00000000-0005-0000-0000-000059270000}"/>
    <cellStyle name="20% - 강조색4 45 2 6 4 2" xfId="11762" xr:uid="{00000000-0005-0000-0000-00005A270000}"/>
    <cellStyle name="20% - 강조색4 45 2 6 4 3" xfId="11763" xr:uid="{00000000-0005-0000-0000-00005B270000}"/>
    <cellStyle name="20% - 강조색4 45 2 6 4 4" xfId="11764" xr:uid="{00000000-0005-0000-0000-00005C270000}"/>
    <cellStyle name="20% - 강조색4 45 2 6 5" xfId="11765" xr:uid="{00000000-0005-0000-0000-00005D270000}"/>
    <cellStyle name="20% - 강조색4 45 2 6 5 2" xfId="11766" xr:uid="{00000000-0005-0000-0000-00005E270000}"/>
    <cellStyle name="20% - 강조색4 45 2 6 5 3" xfId="11767" xr:uid="{00000000-0005-0000-0000-00005F270000}"/>
    <cellStyle name="20% - 강조색4 45 2 6 5 4" xfId="11768" xr:uid="{00000000-0005-0000-0000-000060270000}"/>
    <cellStyle name="20% - 강조색4 45 2 6 6" xfId="11769" xr:uid="{00000000-0005-0000-0000-000061270000}"/>
    <cellStyle name="20% - 강조색4 45 2 6 6 2" xfId="11770" xr:uid="{00000000-0005-0000-0000-000062270000}"/>
    <cellStyle name="20% - 강조색4 45 2 6 6 3" xfId="11771" xr:uid="{00000000-0005-0000-0000-000063270000}"/>
    <cellStyle name="20% - 강조색4 45 2 6 6 4" xfId="11772" xr:uid="{00000000-0005-0000-0000-000064270000}"/>
    <cellStyle name="20% - 강조색4 45 2 6 7" xfId="11773" xr:uid="{00000000-0005-0000-0000-000065270000}"/>
    <cellStyle name="20% - 강조색4 45 2 6 7 2" xfId="11774" xr:uid="{00000000-0005-0000-0000-000066270000}"/>
    <cellStyle name="20% - 강조색4 45 2 6 7 3" xfId="11775" xr:uid="{00000000-0005-0000-0000-000067270000}"/>
    <cellStyle name="20% - 강조색4 45 2 6 7 4" xfId="11776" xr:uid="{00000000-0005-0000-0000-000068270000}"/>
    <cellStyle name="20% - 강조색4 45 2 6 8" xfId="11777" xr:uid="{00000000-0005-0000-0000-000069270000}"/>
    <cellStyle name="20% - 강조색4 45 2 6 8 2" xfId="11778" xr:uid="{00000000-0005-0000-0000-00006A270000}"/>
    <cellStyle name="20% - 강조색4 45 2 6 8 3" xfId="11779" xr:uid="{00000000-0005-0000-0000-00006B270000}"/>
    <cellStyle name="20% - 강조색4 45 2 6 8 4" xfId="11780" xr:uid="{00000000-0005-0000-0000-00006C270000}"/>
    <cellStyle name="20% - 강조색4 45 2 6 9" xfId="11781" xr:uid="{00000000-0005-0000-0000-00006D270000}"/>
    <cellStyle name="20% - 강조색4 45 2 6 9 2" xfId="11782" xr:uid="{00000000-0005-0000-0000-00006E270000}"/>
    <cellStyle name="20% - 강조색4 45 2 6 9 3" xfId="11783" xr:uid="{00000000-0005-0000-0000-00006F270000}"/>
    <cellStyle name="20% - 강조색4 45 2 6 9 4" xfId="11784" xr:uid="{00000000-0005-0000-0000-000070270000}"/>
    <cellStyle name="20% - 강조색4 45 2 7" xfId="11785" xr:uid="{00000000-0005-0000-0000-000071270000}"/>
    <cellStyle name="20% - 강조색4 45 2 7 2" xfId="11786" xr:uid="{00000000-0005-0000-0000-000072270000}"/>
    <cellStyle name="20% - 강조색4 45 2 7 3" xfId="11787" xr:uid="{00000000-0005-0000-0000-000073270000}"/>
    <cellStyle name="20% - 강조색4 45 2 7 4" xfId="11788" xr:uid="{00000000-0005-0000-0000-000074270000}"/>
    <cellStyle name="20% - 강조색4 45 2 8" xfId="11789" xr:uid="{00000000-0005-0000-0000-000075270000}"/>
    <cellStyle name="20% - 강조색4 45 2 8 2" xfId="11790" xr:uid="{00000000-0005-0000-0000-000076270000}"/>
    <cellStyle name="20% - 강조색4 45 2 8 3" xfId="11791" xr:uid="{00000000-0005-0000-0000-000077270000}"/>
    <cellStyle name="20% - 강조색4 45 2 8 4" xfId="11792" xr:uid="{00000000-0005-0000-0000-000078270000}"/>
    <cellStyle name="20% - 강조색4 45 2 9" xfId="11793" xr:uid="{00000000-0005-0000-0000-000079270000}"/>
    <cellStyle name="20% - 강조색4 45 2 9 2" xfId="11794" xr:uid="{00000000-0005-0000-0000-00007A270000}"/>
    <cellStyle name="20% - 강조색4 45 2 9 3" xfId="11795" xr:uid="{00000000-0005-0000-0000-00007B270000}"/>
    <cellStyle name="20% - 강조색4 45 2 9 4" xfId="11796" xr:uid="{00000000-0005-0000-0000-00007C270000}"/>
    <cellStyle name="20% - 강조색4 45 3" xfId="11797" xr:uid="{00000000-0005-0000-0000-00007D270000}"/>
    <cellStyle name="20% - 강조색4 45 3 10" xfId="11798" xr:uid="{00000000-0005-0000-0000-00007E270000}"/>
    <cellStyle name="20% - 강조색4 45 3 10 2" xfId="11799" xr:uid="{00000000-0005-0000-0000-00007F270000}"/>
    <cellStyle name="20% - 강조색4 45 3 10 3" xfId="11800" xr:uid="{00000000-0005-0000-0000-000080270000}"/>
    <cellStyle name="20% - 강조색4 45 3 10 4" xfId="11801" xr:uid="{00000000-0005-0000-0000-000081270000}"/>
    <cellStyle name="20% - 강조색4 45 3 11" xfId="11802" xr:uid="{00000000-0005-0000-0000-000082270000}"/>
    <cellStyle name="20% - 강조색4 45 3 11 2" xfId="11803" xr:uid="{00000000-0005-0000-0000-000083270000}"/>
    <cellStyle name="20% - 강조색4 45 3 11 3" xfId="11804" xr:uid="{00000000-0005-0000-0000-000084270000}"/>
    <cellStyle name="20% - 강조색4 45 3 11 4" xfId="11805" xr:uid="{00000000-0005-0000-0000-000085270000}"/>
    <cellStyle name="20% - 강조색4 45 3 12" xfId="11806" xr:uid="{00000000-0005-0000-0000-000086270000}"/>
    <cellStyle name="20% - 강조색4 45 3 12 2" xfId="11807" xr:uid="{00000000-0005-0000-0000-000087270000}"/>
    <cellStyle name="20% - 강조색4 45 3 12 3" xfId="11808" xr:uid="{00000000-0005-0000-0000-000088270000}"/>
    <cellStyle name="20% - 강조색4 45 3 12 4" xfId="11809" xr:uid="{00000000-0005-0000-0000-000089270000}"/>
    <cellStyle name="20% - 강조색4 45 3 13" xfId="11810" xr:uid="{00000000-0005-0000-0000-00008A270000}"/>
    <cellStyle name="20% - 강조색4 45 3 14" xfId="11811" xr:uid="{00000000-0005-0000-0000-00008B270000}"/>
    <cellStyle name="20% - 강조색4 45 3 15" xfId="11812" xr:uid="{00000000-0005-0000-0000-00008C270000}"/>
    <cellStyle name="20% - 강조색4 45 3 16" xfId="11813" xr:uid="{00000000-0005-0000-0000-00008D270000}"/>
    <cellStyle name="20% - 강조색4 45 3 17" xfId="11814" xr:uid="{00000000-0005-0000-0000-00008E270000}"/>
    <cellStyle name="20% - 강조색4 45 3 18" xfId="11815" xr:uid="{00000000-0005-0000-0000-00008F270000}"/>
    <cellStyle name="20% - 강조색4 45 3 19" xfId="11816" xr:uid="{00000000-0005-0000-0000-000090270000}"/>
    <cellStyle name="20% - 강조색4 45 3 2" xfId="11817" xr:uid="{00000000-0005-0000-0000-000091270000}"/>
    <cellStyle name="20% - 강조색4 45 3 2 10" xfId="11818" xr:uid="{00000000-0005-0000-0000-000092270000}"/>
    <cellStyle name="20% - 강조색4 45 3 2 11" xfId="11819" xr:uid="{00000000-0005-0000-0000-000093270000}"/>
    <cellStyle name="20% - 강조색4 45 3 2 12" xfId="11820" xr:uid="{00000000-0005-0000-0000-000094270000}"/>
    <cellStyle name="20% - 강조색4 45 3 2 2" xfId="11821" xr:uid="{00000000-0005-0000-0000-000095270000}"/>
    <cellStyle name="20% - 강조색4 45 3 2 2 2" xfId="11822" xr:uid="{00000000-0005-0000-0000-000096270000}"/>
    <cellStyle name="20% - 강조색4 45 3 2 2 3" xfId="11823" xr:uid="{00000000-0005-0000-0000-000097270000}"/>
    <cellStyle name="20% - 강조색4 45 3 2 2 4" xfId="11824" xr:uid="{00000000-0005-0000-0000-000098270000}"/>
    <cellStyle name="20% - 강조색4 45 3 2 3" xfId="11825" xr:uid="{00000000-0005-0000-0000-000099270000}"/>
    <cellStyle name="20% - 강조색4 45 3 2 3 2" xfId="11826" xr:uid="{00000000-0005-0000-0000-00009A270000}"/>
    <cellStyle name="20% - 강조색4 45 3 2 3 3" xfId="11827" xr:uid="{00000000-0005-0000-0000-00009B270000}"/>
    <cellStyle name="20% - 강조색4 45 3 2 3 4" xfId="11828" xr:uid="{00000000-0005-0000-0000-00009C270000}"/>
    <cellStyle name="20% - 강조색4 45 3 2 4" xfId="11829" xr:uid="{00000000-0005-0000-0000-00009D270000}"/>
    <cellStyle name="20% - 강조색4 45 3 2 4 2" xfId="11830" xr:uid="{00000000-0005-0000-0000-00009E270000}"/>
    <cellStyle name="20% - 강조색4 45 3 2 4 3" xfId="11831" xr:uid="{00000000-0005-0000-0000-00009F270000}"/>
    <cellStyle name="20% - 강조색4 45 3 2 4 4" xfId="11832" xr:uid="{00000000-0005-0000-0000-0000A0270000}"/>
    <cellStyle name="20% - 강조색4 45 3 2 5" xfId="11833" xr:uid="{00000000-0005-0000-0000-0000A1270000}"/>
    <cellStyle name="20% - 강조색4 45 3 2 5 2" xfId="11834" xr:uid="{00000000-0005-0000-0000-0000A2270000}"/>
    <cellStyle name="20% - 강조색4 45 3 2 5 3" xfId="11835" xr:uid="{00000000-0005-0000-0000-0000A3270000}"/>
    <cellStyle name="20% - 강조색4 45 3 2 5 4" xfId="11836" xr:uid="{00000000-0005-0000-0000-0000A4270000}"/>
    <cellStyle name="20% - 강조색4 45 3 2 6" xfId="11837" xr:uid="{00000000-0005-0000-0000-0000A5270000}"/>
    <cellStyle name="20% - 강조색4 45 3 2 6 2" xfId="11838" xr:uid="{00000000-0005-0000-0000-0000A6270000}"/>
    <cellStyle name="20% - 강조색4 45 3 2 6 3" xfId="11839" xr:uid="{00000000-0005-0000-0000-0000A7270000}"/>
    <cellStyle name="20% - 강조색4 45 3 2 6 4" xfId="11840" xr:uid="{00000000-0005-0000-0000-0000A8270000}"/>
    <cellStyle name="20% - 강조색4 45 3 2 7" xfId="11841" xr:uid="{00000000-0005-0000-0000-0000A9270000}"/>
    <cellStyle name="20% - 강조색4 45 3 2 7 2" xfId="11842" xr:uid="{00000000-0005-0000-0000-0000AA270000}"/>
    <cellStyle name="20% - 강조색4 45 3 2 7 3" xfId="11843" xr:uid="{00000000-0005-0000-0000-0000AB270000}"/>
    <cellStyle name="20% - 강조색4 45 3 2 7 4" xfId="11844" xr:uid="{00000000-0005-0000-0000-0000AC270000}"/>
    <cellStyle name="20% - 강조색4 45 3 2 8" xfId="11845" xr:uid="{00000000-0005-0000-0000-0000AD270000}"/>
    <cellStyle name="20% - 강조색4 45 3 2 8 2" xfId="11846" xr:uid="{00000000-0005-0000-0000-0000AE270000}"/>
    <cellStyle name="20% - 강조색4 45 3 2 8 3" xfId="11847" xr:uid="{00000000-0005-0000-0000-0000AF270000}"/>
    <cellStyle name="20% - 강조색4 45 3 2 8 4" xfId="11848" xr:uid="{00000000-0005-0000-0000-0000B0270000}"/>
    <cellStyle name="20% - 강조색4 45 3 2 9" xfId="11849" xr:uid="{00000000-0005-0000-0000-0000B1270000}"/>
    <cellStyle name="20% - 강조색4 45 3 2 9 2" xfId="11850" xr:uid="{00000000-0005-0000-0000-0000B2270000}"/>
    <cellStyle name="20% - 강조색4 45 3 2 9 3" xfId="11851" xr:uid="{00000000-0005-0000-0000-0000B3270000}"/>
    <cellStyle name="20% - 강조색4 45 3 2 9 4" xfId="11852" xr:uid="{00000000-0005-0000-0000-0000B4270000}"/>
    <cellStyle name="20% - 강조색4 45 3 20" xfId="11853" xr:uid="{00000000-0005-0000-0000-0000B5270000}"/>
    <cellStyle name="20% - 강조색4 45 3 21" xfId="11854" xr:uid="{00000000-0005-0000-0000-0000B6270000}"/>
    <cellStyle name="20% - 강조색4 45 3 22" xfId="11855" xr:uid="{00000000-0005-0000-0000-0000B7270000}"/>
    <cellStyle name="20% - 강조색4 45 3 23" xfId="11856" xr:uid="{00000000-0005-0000-0000-0000B8270000}"/>
    <cellStyle name="20% - 강조색4 45 3 24" xfId="11857" xr:uid="{00000000-0005-0000-0000-0000B9270000}"/>
    <cellStyle name="20% - 강조색4 45 3 25" xfId="11858" xr:uid="{00000000-0005-0000-0000-0000BA270000}"/>
    <cellStyle name="20% - 강조색4 45 3 3" xfId="11859" xr:uid="{00000000-0005-0000-0000-0000BB270000}"/>
    <cellStyle name="20% - 강조색4 45 3 3 10" xfId="11860" xr:uid="{00000000-0005-0000-0000-0000BC270000}"/>
    <cellStyle name="20% - 강조색4 45 3 3 11" xfId="11861" xr:uid="{00000000-0005-0000-0000-0000BD270000}"/>
    <cellStyle name="20% - 강조색4 45 3 3 12" xfId="11862" xr:uid="{00000000-0005-0000-0000-0000BE270000}"/>
    <cellStyle name="20% - 강조색4 45 3 3 2" xfId="11863" xr:uid="{00000000-0005-0000-0000-0000BF270000}"/>
    <cellStyle name="20% - 강조색4 45 3 3 2 2" xfId="11864" xr:uid="{00000000-0005-0000-0000-0000C0270000}"/>
    <cellStyle name="20% - 강조색4 45 3 3 2 3" xfId="11865" xr:uid="{00000000-0005-0000-0000-0000C1270000}"/>
    <cellStyle name="20% - 강조색4 45 3 3 2 4" xfId="11866" xr:uid="{00000000-0005-0000-0000-0000C2270000}"/>
    <cellStyle name="20% - 강조색4 45 3 3 3" xfId="11867" xr:uid="{00000000-0005-0000-0000-0000C3270000}"/>
    <cellStyle name="20% - 강조색4 45 3 3 3 2" xfId="11868" xr:uid="{00000000-0005-0000-0000-0000C4270000}"/>
    <cellStyle name="20% - 강조색4 45 3 3 3 3" xfId="11869" xr:uid="{00000000-0005-0000-0000-0000C5270000}"/>
    <cellStyle name="20% - 강조색4 45 3 3 3 4" xfId="11870" xr:uid="{00000000-0005-0000-0000-0000C6270000}"/>
    <cellStyle name="20% - 강조색4 45 3 3 4" xfId="11871" xr:uid="{00000000-0005-0000-0000-0000C7270000}"/>
    <cellStyle name="20% - 강조색4 45 3 3 4 2" xfId="11872" xr:uid="{00000000-0005-0000-0000-0000C8270000}"/>
    <cellStyle name="20% - 강조색4 45 3 3 4 3" xfId="11873" xr:uid="{00000000-0005-0000-0000-0000C9270000}"/>
    <cellStyle name="20% - 강조색4 45 3 3 4 4" xfId="11874" xr:uid="{00000000-0005-0000-0000-0000CA270000}"/>
    <cellStyle name="20% - 강조색4 45 3 3 5" xfId="11875" xr:uid="{00000000-0005-0000-0000-0000CB270000}"/>
    <cellStyle name="20% - 강조색4 45 3 3 5 2" xfId="11876" xr:uid="{00000000-0005-0000-0000-0000CC270000}"/>
    <cellStyle name="20% - 강조색4 45 3 3 5 3" xfId="11877" xr:uid="{00000000-0005-0000-0000-0000CD270000}"/>
    <cellStyle name="20% - 강조색4 45 3 3 5 4" xfId="11878" xr:uid="{00000000-0005-0000-0000-0000CE270000}"/>
    <cellStyle name="20% - 강조색4 45 3 3 6" xfId="11879" xr:uid="{00000000-0005-0000-0000-0000CF270000}"/>
    <cellStyle name="20% - 강조색4 45 3 3 6 2" xfId="11880" xr:uid="{00000000-0005-0000-0000-0000D0270000}"/>
    <cellStyle name="20% - 강조색4 45 3 3 6 3" xfId="11881" xr:uid="{00000000-0005-0000-0000-0000D1270000}"/>
    <cellStyle name="20% - 강조색4 45 3 3 6 4" xfId="11882" xr:uid="{00000000-0005-0000-0000-0000D2270000}"/>
    <cellStyle name="20% - 강조색4 45 3 3 7" xfId="11883" xr:uid="{00000000-0005-0000-0000-0000D3270000}"/>
    <cellStyle name="20% - 강조색4 45 3 3 7 2" xfId="11884" xr:uid="{00000000-0005-0000-0000-0000D4270000}"/>
    <cellStyle name="20% - 강조색4 45 3 3 7 3" xfId="11885" xr:uid="{00000000-0005-0000-0000-0000D5270000}"/>
    <cellStyle name="20% - 강조색4 45 3 3 7 4" xfId="11886" xr:uid="{00000000-0005-0000-0000-0000D6270000}"/>
    <cellStyle name="20% - 강조색4 45 3 3 8" xfId="11887" xr:uid="{00000000-0005-0000-0000-0000D7270000}"/>
    <cellStyle name="20% - 강조색4 45 3 3 8 2" xfId="11888" xr:uid="{00000000-0005-0000-0000-0000D8270000}"/>
    <cellStyle name="20% - 강조색4 45 3 3 8 3" xfId="11889" xr:uid="{00000000-0005-0000-0000-0000D9270000}"/>
    <cellStyle name="20% - 강조색4 45 3 3 8 4" xfId="11890" xr:uid="{00000000-0005-0000-0000-0000DA270000}"/>
    <cellStyle name="20% - 강조색4 45 3 3 9" xfId="11891" xr:uid="{00000000-0005-0000-0000-0000DB270000}"/>
    <cellStyle name="20% - 강조색4 45 3 3 9 2" xfId="11892" xr:uid="{00000000-0005-0000-0000-0000DC270000}"/>
    <cellStyle name="20% - 강조색4 45 3 3 9 3" xfId="11893" xr:uid="{00000000-0005-0000-0000-0000DD270000}"/>
    <cellStyle name="20% - 강조색4 45 3 3 9 4" xfId="11894" xr:uid="{00000000-0005-0000-0000-0000DE270000}"/>
    <cellStyle name="20% - 강조색4 45 3 4" xfId="11895" xr:uid="{00000000-0005-0000-0000-0000DF270000}"/>
    <cellStyle name="20% - 강조색4 45 3 4 10" xfId="11896" xr:uid="{00000000-0005-0000-0000-0000E0270000}"/>
    <cellStyle name="20% - 강조색4 45 3 4 11" xfId="11897" xr:uid="{00000000-0005-0000-0000-0000E1270000}"/>
    <cellStyle name="20% - 강조색4 45 3 4 12" xfId="11898" xr:uid="{00000000-0005-0000-0000-0000E2270000}"/>
    <cellStyle name="20% - 강조색4 45 3 4 2" xfId="11899" xr:uid="{00000000-0005-0000-0000-0000E3270000}"/>
    <cellStyle name="20% - 강조색4 45 3 4 2 2" xfId="11900" xr:uid="{00000000-0005-0000-0000-0000E4270000}"/>
    <cellStyle name="20% - 강조색4 45 3 4 2 3" xfId="11901" xr:uid="{00000000-0005-0000-0000-0000E5270000}"/>
    <cellStyle name="20% - 강조색4 45 3 4 2 4" xfId="11902" xr:uid="{00000000-0005-0000-0000-0000E6270000}"/>
    <cellStyle name="20% - 강조색4 45 3 4 3" xfId="11903" xr:uid="{00000000-0005-0000-0000-0000E7270000}"/>
    <cellStyle name="20% - 강조색4 45 3 4 3 2" xfId="11904" xr:uid="{00000000-0005-0000-0000-0000E8270000}"/>
    <cellStyle name="20% - 강조색4 45 3 4 3 3" xfId="11905" xr:uid="{00000000-0005-0000-0000-0000E9270000}"/>
    <cellStyle name="20% - 강조색4 45 3 4 3 4" xfId="11906" xr:uid="{00000000-0005-0000-0000-0000EA270000}"/>
    <cellStyle name="20% - 강조색4 45 3 4 4" xfId="11907" xr:uid="{00000000-0005-0000-0000-0000EB270000}"/>
    <cellStyle name="20% - 강조색4 45 3 4 4 2" xfId="11908" xr:uid="{00000000-0005-0000-0000-0000EC270000}"/>
    <cellStyle name="20% - 강조색4 45 3 4 4 3" xfId="11909" xr:uid="{00000000-0005-0000-0000-0000ED270000}"/>
    <cellStyle name="20% - 강조색4 45 3 4 4 4" xfId="11910" xr:uid="{00000000-0005-0000-0000-0000EE270000}"/>
    <cellStyle name="20% - 강조색4 45 3 4 5" xfId="11911" xr:uid="{00000000-0005-0000-0000-0000EF270000}"/>
    <cellStyle name="20% - 강조색4 45 3 4 5 2" xfId="11912" xr:uid="{00000000-0005-0000-0000-0000F0270000}"/>
    <cellStyle name="20% - 강조색4 45 3 4 5 3" xfId="11913" xr:uid="{00000000-0005-0000-0000-0000F1270000}"/>
    <cellStyle name="20% - 강조색4 45 3 4 5 4" xfId="11914" xr:uid="{00000000-0005-0000-0000-0000F2270000}"/>
    <cellStyle name="20% - 강조색4 45 3 4 6" xfId="11915" xr:uid="{00000000-0005-0000-0000-0000F3270000}"/>
    <cellStyle name="20% - 강조색4 45 3 4 6 2" xfId="11916" xr:uid="{00000000-0005-0000-0000-0000F4270000}"/>
    <cellStyle name="20% - 강조색4 45 3 4 6 3" xfId="11917" xr:uid="{00000000-0005-0000-0000-0000F5270000}"/>
    <cellStyle name="20% - 강조색4 45 3 4 6 4" xfId="11918" xr:uid="{00000000-0005-0000-0000-0000F6270000}"/>
    <cellStyle name="20% - 강조색4 45 3 4 7" xfId="11919" xr:uid="{00000000-0005-0000-0000-0000F7270000}"/>
    <cellStyle name="20% - 강조색4 45 3 4 7 2" xfId="11920" xr:uid="{00000000-0005-0000-0000-0000F8270000}"/>
    <cellStyle name="20% - 강조색4 45 3 4 7 3" xfId="11921" xr:uid="{00000000-0005-0000-0000-0000F9270000}"/>
    <cellStyle name="20% - 강조색4 45 3 4 7 4" xfId="11922" xr:uid="{00000000-0005-0000-0000-0000FA270000}"/>
    <cellStyle name="20% - 강조색4 45 3 4 8" xfId="11923" xr:uid="{00000000-0005-0000-0000-0000FB270000}"/>
    <cellStyle name="20% - 강조색4 45 3 4 8 2" xfId="11924" xr:uid="{00000000-0005-0000-0000-0000FC270000}"/>
    <cellStyle name="20% - 강조색4 45 3 4 8 3" xfId="11925" xr:uid="{00000000-0005-0000-0000-0000FD270000}"/>
    <cellStyle name="20% - 강조색4 45 3 4 8 4" xfId="11926" xr:uid="{00000000-0005-0000-0000-0000FE270000}"/>
    <cellStyle name="20% - 강조색4 45 3 4 9" xfId="11927" xr:uid="{00000000-0005-0000-0000-0000FF270000}"/>
    <cellStyle name="20% - 강조색4 45 3 4 9 2" xfId="11928" xr:uid="{00000000-0005-0000-0000-000000280000}"/>
    <cellStyle name="20% - 강조색4 45 3 4 9 3" xfId="11929" xr:uid="{00000000-0005-0000-0000-000001280000}"/>
    <cellStyle name="20% - 강조색4 45 3 4 9 4" xfId="11930" xr:uid="{00000000-0005-0000-0000-000002280000}"/>
    <cellStyle name="20% - 강조색4 45 3 5" xfId="11931" xr:uid="{00000000-0005-0000-0000-000003280000}"/>
    <cellStyle name="20% - 강조색4 45 3 5 2" xfId="11932" xr:uid="{00000000-0005-0000-0000-000004280000}"/>
    <cellStyle name="20% - 강조색4 45 3 5 3" xfId="11933" xr:uid="{00000000-0005-0000-0000-000005280000}"/>
    <cellStyle name="20% - 강조색4 45 3 5 4" xfId="11934" xr:uid="{00000000-0005-0000-0000-000006280000}"/>
    <cellStyle name="20% - 강조색4 45 3 6" xfId="11935" xr:uid="{00000000-0005-0000-0000-000007280000}"/>
    <cellStyle name="20% - 강조색4 45 3 6 2" xfId="11936" xr:uid="{00000000-0005-0000-0000-000008280000}"/>
    <cellStyle name="20% - 강조색4 45 3 6 3" xfId="11937" xr:uid="{00000000-0005-0000-0000-000009280000}"/>
    <cellStyle name="20% - 강조색4 45 3 6 4" xfId="11938" xr:uid="{00000000-0005-0000-0000-00000A280000}"/>
    <cellStyle name="20% - 강조색4 45 3 7" xfId="11939" xr:uid="{00000000-0005-0000-0000-00000B280000}"/>
    <cellStyle name="20% - 강조색4 45 3 7 2" xfId="11940" xr:uid="{00000000-0005-0000-0000-00000C280000}"/>
    <cellStyle name="20% - 강조색4 45 3 7 3" xfId="11941" xr:uid="{00000000-0005-0000-0000-00000D280000}"/>
    <cellStyle name="20% - 강조색4 45 3 7 4" xfId="11942" xr:uid="{00000000-0005-0000-0000-00000E280000}"/>
    <cellStyle name="20% - 강조색4 45 3 8" xfId="11943" xr:uid="{00000000-0005-0000-0000-00000F280000}"/>
    <cellStyle name="20% - 강조색4 45 3 8 2" xfId="11944" xr:uid="{00000000-0005-0000-0000-000010280000}"/>
    <cellStyle name="20% - 강조색4 45 3 8 3" xfId="11945" xr:uid="{00000000-0005-0000-0000-000011280000}"/>
    <cellStyle name="20% - 강조색4 45 3 8 4" xfId="11946" xr:uid="{00000000-0005-0000-0000-000012280000}"/>
    <cellStyle name="20% - 강조색4 45 3 9" xfId="11947" xr:uid="{00000000-0005-0000-0000-000013280000}"/>
    <cellStyle name="20% - 강조색4 45 3 9 2" xfId="11948" xr:uid="{00000000-0005-0000-0000-000014280000}"/>
    <cellStyle name="20% - 강조색4 45 3 9 3" xfId="11949" xr:uid="{00000000-0005-0000-0000-000015280000}"/>
    <cellStyle name="20% - 강조색4 45 3 9 4" xfId="11950" xr:uid="{00000000-0005-0000-0000-000016280000}"/>
    <cellStyle name="20% - 강조색4 45 4" xfId="11951" xr:uid="{00000000-0005-0000-0000-000017280000}"/>
    <cellStyle name="20% - 강조색4 45 4 10" xfId="11952" xr:uid="{00000000-0005-0000-0000-000018280000}"/>
    <cellStyle name="20% - 강조색4 45 4 10 2" xfId="11953" xr:uid="{00000000-0005-0000-0000-000019280000}"/>
    <cellStyle name="20% - 강조색4 45 4 10 3" xfId="11954" xr:uid="{00000000-0005-0000-0000-00001A280000}"/>
    <cellStyle name="20% - 강조색4 45 4 10 4" xfId="11955" xr:uid="{00000000-0005-0000-0000-00001B280000}"/>
    <cellStyle name="20% - 강조색4 45 4 11" xfId="11956" xr:uid="{00000000-0005-0000-0000-00001C280000}"/>
    <cellStyle name="20% - 강조색4 45 4 12" xfId="11957" xr:uid="{00000000-0005-0000-0000-00001D280000}"/>
    <cellStyle name="20% - 강조색4 45 4 13" xfId="11958" xr:uid="{00000000-0005-0000-0000-00001E280000}"/>
    <cellStyle name="20% - 강조색4 45 4 14" xfId="11959" xr:uid="{00000000-0005-0000-0000-00001F280000}"/>
    <cellStyle name="20% - 강조색4 45 4 15" xfId="11960" xr:uid="{00000000-0005-0000-0000-000020280000}"/>
    <cellStyle name="20% - 강조색4 45 4 16" xfId="11961" xr:uid="{00000000-0005-0000-0000-000021280000}"/>
    <cellStyle name="20% - 강조색4 45 4 17" xfId="11962" xr:uid="{00000000-0005-0000-0000-000022280000}"/>
    <cellStyle name="20% - 강조색4 45 4 18" xfId="11963" xr:uid="{00000000-0005-0000-0000-000023280000}"/>
    <cellStyle name="20% - 강조색4 45 4 19" xfId="11964" xr:uid="{00000000-0005-0000-0000-000024280000}"/>
    <cellStyle name="20% - 강조색4 45 4 2" xfId="11965" xr:uid="{00000000-0005-0000-0000-000025280000}"/>
    <cellStyle name="20% - 강조색4 45 4 2 10" xfId="11966" xr:uid="{00000000-0005-0000-0000-000026280000}"/>
    <cellStyle name="20% - 강조색4 45 4 2 11" xfId="11967" xr:uid="{00000000-0005-0000-0000-000027280000}"/>
    <cellStyle name="20% - 강조색4 45 4 2 12" xfId="11968" xr:uid="{00000000-0005-0000-0000-000028280000}"/>
    <cellStyle name="20% - 강조색4 45 4 2 2" xfId="11969" xr:uid="{00000000-0005-0000-0000-000029280000}"/>
    <cellStyle name="20% - 강조색4 45 4 2 2 2" xfId="11970" xr:uid="{00000000-0005-0000-0000-00002A280000}"/>
    <cellStyle name="20% - 강조색4 45 4 2 2 3" xfId="11971" xr:uid="{00000000-0005-0000-0000-00002B280000}"/>
    <cellStyle name="20% - 강조색4 45 4 2 2 4" xfId="11972" xr:uid="{00000000-0005-0000-0000-00002C280000}"/>
    <cellStyle name="20% - 강조색4 45 4 2 3" xfId="11973" xr:uid="{00000000-0005-0000-0000-00002D280000}"/>
    <cellStyle name="20% - 강조색4 45 4 2 3 2" xfId="11974" xr:uid="{00000000-0005-0000-0000-00002E280000}"/>
    <cellStyle name="20% - 강조색4 45 4 2 3 3" xfId="11975" xr:uid="{00000000-0005-0000-0000-00002F280000}"/>
    <cellStyle name="20% - 강조색4 45 4 2 3 4" xfId="11976" xr:uid="{00000000-0005-0000-0000-000030280000}"/>
    <cellStyle name="20% - 강조색4 45 4 2 4" xfId="11977" xr:uid="{00000000-0005-0000-0000-000031280000}"/>
    <cellStyle name="20% - 강조색4 45 4 2 4 2" xfId="11978" xr:uid="{00000000-0005-0000-0000-000032280000}"/>
    <cellStyle name="20% - 강조색4 45 4 2 4 3" xfId="11979" xr:uid="{00000000-0005-0000-0000-000033280000}"/>
    <cellStyle name="20% - 강조색4 45 4 2 4 4" xfId="11980" xr:uid="{00000000-0005-0000-0000-000034280000}"/>
    <cellStyle name="20% - 강조색4 45 4 2 5" xfId="11981" xr:uid="{00000000-0005-0000-0000-000035280000}"/>
    <cellStyle name="20% - 강조색4 45 4 2 5 2" xfId="11982" xr:uid="{00000000-0005-0000-0000-000036280000}"/>
    <cellStyle name="20% - 강조색4 45 4 2 5 3" xfId="11983" xr:uid="{00000000-0005-0000-0000-000037280000}"/>
    <cellStyle name="20% - 강조색4 45 4 2 5 4" xfId="11984" xr:uid="{00000000-0005-0000-0000-000038280000}"/>
    <cellStyle name="20% - 강조색4 45 4 2 6" xfId="11985" xr:uid="{00000000-0005-0000-0000-000039280000}"/>
    <cellStyle name="20% - 강조색4 45 4 2 6 2" xfId="11986" xr:uid="{00000000-0005-0000-0000-00003A280000}"/>
    <cellStyle name="20% - 강조색4 45 4 2 6 3" xfId="11987" xr:uid="{00000000-0005-0000-0000-00003B280000}"/>
    <cellStyle name="20% - 강조색4 45 4 2 6 4" xfId="11988" xr:uid="{00000000-0005-0000-0000-00003C280000}"/>
    <cellStyle name="20% - 강조색4 45 4 2 7" xfId="11989" xr:uid="{00000000-0005-0000-0000-00003D280000}"/>
    <cellStyle name="20% - 강조색4 45 4 2 7 2" xfId="11990" xr:uid="{00000000-0005-0000-0000-00003E280000}"/>
    <cellStyle name="20% - 강조색4 45 4 2 7 3" xfId="11991" xr:uid="{00000000-0005-0000-0000-00003F280000}"/>
    <cellStyle name="20% - 강조색4 45 4 2 7 4" xfId="11992" xr:uid="{00000000-0005-0000-0000-000040280000}"/>
    <cellStyle name="20% - 강조색4 45 4 2 8" xfId="11993" xr:uid="{00000000-0005-0000-0000-000041280000}"/>
    <cellStyle name="20% - 강조색4 45 4 2 8 2" xfId="11994" xr:uid="{00000000-0005-0000-0000-000042280000}"/>
    <cellStyle name="20% - 강조색4 45 4 2 8 3" xfId="11995" xr:uid="{00000000-0005-0000-0000-000043280000}"/>
    <cellStyle name="20% - 강조색4 45 4 2 8 4" xfId="11996" xr:uid="{00000000-0005-0000-0000-000044280000}"/>
    <cellStyle name="20% - 강조색4 45 4 2 9" xfId="11997" xr:uid="{00000000-0005-0000-0000-000045280000}"/>
    <cellStyle name="20% - 강조색4 45 4 2 9 2" xfId="11998" xr:uid="{00000000-0005-0000-0000-000046280000}"/>
    <cellStyle name="20% - 강조색4 45 4 2 9 3" xfId="11999" xr:uid="{00000000-0005-0000-0000-000047280000}"/>
    <cellStyle name="20% - 강조색4 45 4 2 9 4" xfId="12000" xr:uid="{00000000-0005-0000-0000-000048280000}"/>
    <cellStyle name="20% - 강조색4 45 4 20" xfId="12001" xr:uid="{00000000-0005-0000-0000-000049280000}"/>
    <cellStyle name="20% - 강조색4 45 4 21" xfId="12002" xr:uid="{00000000-0005-0000-0000-00004A280000}"/>
    <cellStyle name="20% - 강조색4 45 4 22" xfId="12003" xr:uid="{00000000-0005-0000-0000-00004B280000}"/>
    <cellStyle name="20% - 강조색4 45 4 23" xfId="12004" xr:uid="{00000000-0005-0000-0000-00004C280000}"/>
    <cellStyle name="20% - 강조색4 45 4 3" xfId="12005" xr:uid="{00000000-0005-0000-0000-00004D280000}"/>
    <cellStyle name="20% - 강조색4 45 4 3 2" xfId="12006" xr:uid="{00000000-0005-0000-0000-00004E280000}"/>
    <cellStyle name="20% - 강조색4 45 4 3 3" xfId="12007" xr:uid="{00000000-0005-0000-0000-00004F280000}"/>
    <cellStyle name="20% - 강조색4 45 4 3 4" xfId="12008" xr:uid="{00000000-0005-0000-0000-000050280000}"/>
    <cellStyle name="20% - 강조색4 45 4 4" xfId="12009" xr:uid="{00000000-0005-0000-0000-000051280000}"/>
    <cellStyle name="20% - 강조색4 45 4 4 2" xfId="12010" xr:uid="{00000000-0005-0000-0000-000052280000}"/>
    <cellStyle name="20% - 강조색4 45 4 4 3" xfId="12011" xr:uid="{00000000-0005-0000-0000-000053280000}"/>
    <cellStyle name="20% - 강조색4 45 4 4 4" xfId="12012" xr:uid="{00000000-0005-0000-0000-000054280000}"/>
    <cellStyle name="20% - 강조색4 45 4 5" xfId="12013" xr:uid="{00000000-0005-0000-0000-000055280000}"/>
    <cellStyle name="20% - 강조색4 45 4 5 2" xfId="12014" xr:uid="{00000000-0005-0000-0000-000056280000}"/>
    <cellStyle name="20% - 강조색4 45 4 5 3" xfId="12015" xr:uid="{00000000-0005-0000-0000-000057280000}"/>
    <cellStyle name="20% - 강조색4 45 4 5 4" xfId="12016" xr:uid="{00000000-0005-0000-0000-000058280000}"/>
    <cellStyle name="20% - 강조색4 45 4 6" xfId="12017" xr:uid="{00000000-0005-0000-0000-000059280000}"/>
    <cellStyle name="20% - 강조색4 45 4 6 2" xfId="12018" xr:uid="{00000000-0005-0000-0000-00005A280000}"/>
    <cellStyle name="20% - 강조색4 45 4 6 3" xfId="12019" xr:uid="{00000000-0005-0000-0000-00005B280000}"/>
    <cellStyle name="20% - 강조색4 45 4 6 4" xfId="12020" xr:uid="{00000000-0005-0000-0000-00005C280000}"/>
    <cellStyle name="20% - 강조색4 45 4 7" xfId="12021" xr:uid="{00000000-0005-0000-0000-00005D280000}"/>
    <cellStyle name="20% - 강조색4 45 4 7 2" xfId="12022" xr:uid="{00000000-0005-0000-0000-00005E280000}"/>
    <cellStyle name="20% - 강조색4 45 4 7 3" xfId="12023" xr:uid="{00000000-0005-0000-0000-00005F280000}"/>
    <cellStyle name="20% - 강조색4 45 4 7 4" xfId="12024" xr:uid="{00000000-0005-0000-0000-000060280000}"/>
    <cellStyle name="20% - 강조색4 45 4 8" xfId="12025" xr:uid="{00000000-0005-0000-0000-000061280000}"/>
    <cellStyle name="20% - 강조색4 45 4 8 2" xfId="12026" xr:uid="{00000000-0005-0000-0000-000062280000}"/>
    <cellStyle name="20% - 강조색4 45 4 8 3" xfId="12027" xr:uid="{00000000-0005-0000-0000-000063280000}"/>
    <cellStyle name="20% - 강조색4 45 4 8 4" xfId="12028" xr:uid="{00000000-0005-0000-0000-000064280000}"/>
    <cellStyle name="20% - 강조색4 45 4 9" xfId="12029" xr:uid="{00000000-0005-0000-0000-000065280000}"/>
    <cellStyle name="20% - 강조색4 45 4 9 2" xfId="12030" xr:uid="{00000000-0005-0000-0000-000066280000}"/>
    <cellStyle name="20% - 강조색4 45 4 9 3" xfId="12031" xr:uid="{00000000-0005-0000-0000-000067280000}"/>
    <cellStyle name="20% - 강조색4 45 4 9 4" xfId="12032" xr:uid="{00000000-0005-0000-0000-000068280000}"/>
    <cellStyle name="20% - 강조색4 45 5" xfId="12033" xr:uid="{00000000-0005-0000-0000-000069280000}"/>
    <cellStyle name="20% - 강조색4 45 5 10" xfId="12034" xr:uid="{00000000-0005-0000-0000-00006A280000}"/>
    <cellStyle name="20% - 강조색4 45 5 11" xfId="12035" xr:uid="{00000000-0005-0000-0000-00006B280000}"/>
    <cellStyle name="20% - 강조색4 45 5 12" xfId="12036" xr:uid="{00000000-0005-0000-0000-00006C280000}"/>
    <cellStyle name="20% - 강조색4 45 5 13" xfId="12037" xr:uid="{00000000-0005-0000-0000-00006D280000}"/>
    <cellStyle name="20% - 강조색4 45 5 14" xfId="12038" xr:uid="{00000000-0005-0000-0000-00006E280000}"/>
    <cellStyle name="20% - 강조색4 45 5 15" xfId="12039" xr:uid="{00000000-0005-0000-0000-00006F280000}"/>
    <cellStyle name="20% - 강조색4 45 5 16" xfId="12040" xr:uid="{00000000-0005-0000-0000-000070280000}"/>
    <cellStyle name="20% - 강조색4 45 5 17" xfId="12041" xr:uid="{00000000-0005-0000-0000-000071280000}"/>
    <cellStyle name="20% - 강조색4 45 5 18" xfId="12042" xr:uid="{00000000-0005-0000-0000-000072280000}"/>
    <cellStyle name="20% - 강조색4 45 5 19" xfId="12043" xr:uid="{00000000-0005-0000-0000-000073280000}"/>
    <cellStyle name="20% - 강조색4 45 5 2" xfId="12044" xr:uid="{00000000-0005-0000-0000-000074280000}"/>
    <cellStyle name="20% - 강조색4 45 5 2 2" xfId="12045" xr:uid="{00000000-0005-0000-0000-000075280000}"/>
    <cellStyle name="20% - 강조색4 45 5 2 3" xfId="12046" xr:uid="{00000000-0005-0000-0000-000076280000}"/>
    <cellStyle name="20% - 강조색4 45 5 2 4" xfId="12047" xr:uid="{00000000-0005-0000-0000-000077280000}"/>
    <cellStyle name="20% - 강조색4 45 5 20" xfId="12048" xr:uid="{00000000-0005-0000-0000-000078280000}"/>
    <cellStyle name="20% - 강조색4 45 5 3" xfId="12049" xr:uid="{00000000-0005-0000-0000-000079280000}"/>
    <cellStyle name="20% - 강조색4 45 5 3 2" xfId="12050" xr:uid="{00000000-0005-0000-0000-00007A280000}"/>
    <cellStyle name="20% - 강조색4 45 5 3 3" xfId="12051" xr:uid="{00000000-0005-0000-0000-00007B280000}"/>
    <cellStyle name="20% - 강조색4 45 5 3 4" xfId="12052" xr:uid="{00000000-0005-0000-0000-00007C280000}"/>
    <cellStyle name="20% - 강조색4 45 5 4" xfId="12053" xr:uid="{00000000-0005-0000-0000-00007D280000}"/>
    <cellStyle name="20% - 강조색4 45 5 4 2" xfId="12054" xr:uid="{00000000-0005-0000-0000-00007E280000}"/>
    <cellStyle name="20% - 강조색4 45 5 4 3" xfId="12055" xr:uid="{00000000-0005-0000-0000-00007F280000}"/>
    <cellStyle name="20% - 강조색4 45 5 4 4" xfId="12056" xr:uid="{00000000-0005-0000-0000-000080280000}"/>
    <cellStyle name="20% - 강조색4 45 5 5" xfId="12057" xr:uid="{00000000-0005-0000-0000-000081280000}"/>
    <cellStyle name="20% - 강조색4 45 5 5 2" xfId="12058" xr:uid="{00000000-0005-0000-0000-000082280000}"/>
    <cellStyle name="20% - 강조색4 45 5 5 3" xfId="12059" xr:uid="{00000000-0005-0000-0000-000083280000}"/>
    <cellStyle name="20% - 강조색4 45 5 5 4" xfId="12060" xr:uid="{00000000-0005-0000-0000-000084280000}"/>
    <cellStyle name="20% - 강조색4 45 5 6" xfId="12061" xr:uid="{00000000-0005-0000-0000-000085280000}"/>
    <cellStyle name="20% - 강조색4 45 5 6 2" xfId="12062" xr:uid="{00000000-0005-0000-0000-000086280000}"/>
    <cellStyle name="20% - 강조색4 45 5 6 3" xfId="12063" xr:uid="{00000000-0005-0000-0000-000087280000}"/>
    <cellStyle name="20% - 강조색4 45 5 6 4" xfId="12064" xr:uid="{00000000-0005-0000-0000-000088280000}"/>
    <cellStyle name="20% - 강조색4 45 5 7" xfId="12065" xr:uid="{00000000-0005-0000-0000-000089280000}"/>
    <cellStyle name="20% - 강조색4 45 5 7 2" xfId="12066" xr:uid="{00000000-0005-0000-0000-00008A280000}"/>
    <cellStyle name="20% - 강조색4 45 5 7 3" xfId="12067" xr:uid="{00000000-0005-0000-0000-00008B280000}"/>
    <cellStyle name="20% - 강조색4 45 5 7 4" xfId="12068" xr:uid="{00000000-0005-0000-0000-00008C280000}"/>
    <cellStyle name="20% - 강조색4 45 5 8" xfId="12069" xr:uid="{00000000-0005-0000-0000-00008D280000}"/>
    <cellStyle name="20% - 강조색4 45 5 9" xfId="12070" xr:uid="{00000000-0005-0000-0000-00008E280000}"/>
    <cellStyle name="20% - 강조색4 45 6" xfId="12071" xr:uid="{00000000-0005-0000-0000-00008F280000}"/>
    <cellStyle name="20% - 강조색4 45 6 10" xfId="12072" xr:uid="{00000000-0005-0000-0000-000090280000}"/>
    <cellStyle name="20% - 강조색4 45 6 11" xfId="12073" xr:uid="{00000000-0005-0000-0000-000091280000}"/>
    <cellStyle name="20% - 강조색4 45 6 12" xfId="12074" xr:uid="{00000000-0005-0000-0000-000092280000}"/>
    <cellStyle name="20% - 강조색4 45 6 13" xfId="12075" xr:uid="{00000000-0005-0000-0000-000093280000}"/>
    <cellStyle name="20% - 강조색4 45 6 14" xfId="12076" xr:uid="{00000000-0005-0000-0000-000094280000}"/>
    <cellStyle name="20% - 강조색4 45 6 15" xfId="12077" xr:uid="{00000000-0005-0000-0000-000095280000}"/>
    <cellStyle name="20% - 강조색4 45 6 16" xfId="12078" xr:uid="{00000000-0005-0000-0000-000096280000}"/>
    <cellStyle name="20% - 강조색4 45 6 17" xfId="12079" xr:uid="{00000000-0005-0000-0000-000097280000}"/>
    <cellStyle name="20% - 강조색4 45 6 2" xfId="12080" xr:uid="{00000000-0005-0000-0000-000098280000}"/>
    <cellStyle name="20% - 강조색4 45 6 2 2" xfId="12081" xr:uid="{00000000-0005-0000-0000-000099280000}"/>
    <cellStyle name="20% - 강조색4 45 6 2 3" xfId="12082" xr:uid="{00000000-0005-0000-0000-00009A280000}"/>
    <cellStyle name="20% - 강조색4 45 6 2 4" xfId="12083" xr:uid="{00000000-0005-0000-0000-00009B280000}"/>
    <cellStyle name="20% - 강조색4 45 6 3" xfId="12084" xr:uid="{00000000-0005-0000-0000-00009C280000}"/>
    <cellStyle name="20% - 강조색4 45 6 3 2" xfId="12085" xr:uid="{00000000-0005-0000-0000-00009D280000}"/>
    <cellStyle name="20% - 강조색4 45 6 3 3" xfId="12086" xr:uid="{00000000-0005-0000-0000-00009E280000}"/>
    <cellStyle name="20% - 강조색4 45 6 3 4" xfId="12087" xr:uid="{00000000-0005-0000-0000-00009F280000}"/>
    <cellStyle name="20% - 강조색4 45 6 4" xfId="12088" xr:uid="{00000000-0005-0000-0000-0000A0280000}"/>
    <cellStyle name="20% - 강조색4 45 6 4 2" xfId="12089" xr:uid="{00000000-0005-0000-0000-0000A1280000}"/>
    <cellStyle name="20% - 강조색4 45 6 4 3" xfId="12090" xr:uid="{00000000-0005-0000-0000-0000A2280000}"/>
    <cellStyle name="20% - 강조색4 45 6 4 4" xfId="12091" xr:uid="{00000000-0005-0000-0000-0000A3280000}"/>
    <cellStyle name="20% - 강조색4 45 6 5" xfId="12092" xr:uid="{00000000-0005-0000-0000-0000A4280000}"/>
    <cellStyle name="20% - 강조색4 45 6 6" xfId="12093" xr:uid="{00000000-0005-0000-0000-0000A5280000}"/>
    <cellStyle name="20% - 강조색4 45 6 7" xfId="12094" xr:uid="{00000000-0005-0000-0000-0000A6280000}"/>
    <cellStyle name="20% - 강조색4 45 6 8" xfId="12095" xr:uid="{00000000-0005-0000-0000-0000A7280000}"/>
    <cellStyle name="20% - 강조색4 45 6 9" xfId="12096" xr:uid="{00000000-0005-0000-0000-0000A8280000}"/>
    <cellStyle name="20% - 강조색4 45 7" xfId="12097" xr:uid="{00000000-0005-0000-0000-0000A9280000}"/>
    <cellStyle name="20% - 강조색4 45 7 10" xfId="12098" xr:uid="{00000000-0005-0000-0000-0000AA280000}"/>
    <cellStyle name="20% - 강조색4 45 7 11" xfId="12099" xr:uid="{00000000-0005-0000-0000-0000AB280000}"/>
    <cellStyle name="20% - 강조색4 45 7 12" xfId="12100" xr:uid="{00000000-0005-0000-0000-0000AC280000}"/>
    <cellStyle name="20% - 강조색4 45 7 13" xfId="12101" xr:uid="{00000000-0005-0000-0000-0000AD280000}"/>
    <cellStyle name="20% - 강조색4 45 7 14" xfId="12102" xr:uid="{00000000-0005-0000-0000-0000AE280000}"/>
    <cellStyle name="20% - 강조색4 45 7 2" xfId="12103" xr:uid="{00000000-0005-0000-0000-0000AF280000}"/>
    <cellStyle name="20% - 강조색4 45 7 3" xfId="12104" xr:uid="{00000000-0005-0000-0000-0000B0280000}"/>
    <cellStyle name="20% - 강조색4 45 7 4" xfId="12105" xr:uid="{00000000-0005-0000-0000-0000B1280000}"/>
    <cellStyle name="20% - 강조색4 45 7 5" xfId="12106" xr:uid="{00000000-0005-0000-0000-0000B2280000}"/>
    <cellStyle name="20% - 강조색4 45 7 6" xfId="12107" xr:uid="{00000000-0005-0000-0000-0000B3280000}"/>
    <cellStyle name="20% - 강조색4 45 7 7" xfId="12108" xr:uid="{00000000-0005-0000-0000-0000B4280000}"/>
    <cellStyle name="20% - 강조색4 45 7 8" xfId="12109" xr:uid="{00000000-0005-0000-0000-0000B5280000}"/>
    <cellStyle name="20% - 강조색4 45 7 9" xfId="12110" xr:uid="{00000000-0005-0000-0000-0000B6280000}"/>
    <cellStyle name="20% - 강조색4 45 8" xfId="12111" xr:uid="{00000000-0005-0000-0000-0000B7280000}"/>
    <cellStyle name="20% - 강조색4 45 8 2" xfId="12112" xr:uid="{00000000-0005-0000-0000-0000B8280000}"/>
    <cellStyle name="20% - 강조색4 45 8 3" xfId="12113" xr:uid="{00000000-0005-0000-0000-0000B9280000}"/>
    <cellStyle name="20% - 강조색4 45 8 4" xfId="12114" xr:uid="{00000000-0005-0000-0000-0000BA280000}"/>
    <cellStyle name="20% - 강조색4 45 9" xfId="12115" xr:uid="{00000000-0005-0000-0000-0000BB280000}"/>
    <cellStyle name="20% - 강조색4 45 9 2" xfId="12116" xr:uid="{00000000-0005-0000-0000-0000BC280000}"/>
    <cellStyle name="20% - 강조색4 45 9 3" xfId="12117" xr:uid="{00000000-0005-0000-0000-0000BD280000}"/>
    <cellStyle name="20% - 강조색4 46" xfId="12118" xr:uid="{00000000-0005-0000-0000-0000BE280000}"/>
    <cellStyle name="20% - 강조색4 46 10" xfId="12119" xr:uid="{00000000-0005-0000-0000-0000BF280000}"/>
    <cellStyle name="20% - 강조색4 46 10 2" xfId="12120" xr:uid="{00000000-0005-0000-0000-0000C0280000}"/>
    <cellStyle name="20% - 강조색4 46 10 3" xfId="12121" xr:uid="{00000000-0005-0000-0000-0000C1280000}"/>
    <cellStyle name="20% - 강조색4 46 10 4" xfId="12122" xr:uid="{00000000-0005-0000-0000-0000C2280000}"/>
    <cellStyle name="20% - 강조색4 46 11" xfId="12123" xr:uid="{00000000-0005-0000-0000-0000C3280000}"/>
    <cellStyle name="20% - 강조색4 46 11 2" xfId="12124" xr:uid="{00000000-0005-0000-0000-0000C4280000}"/>
    <cellStyle name="20% - 강조색4 46 11 3" xfId="12125" xr:uid="{00000000-0005-0000-0000-0000C5280000}"/>
    <cellStyle name="20% - 강조색4 46 11 4" xfId="12126" xr:uid="{00000000-0005-0000-0000-0000C6280000}"/>
    <cellStyle name="20% - 강조색4 46 12" xfId="12127" xr:uid="{00000000-0005-0000-0000-0000C7280000}"/>
    <cellStyle name="20% - 강조색4 46 12 2" xfId="12128" xr:uid="{00000000-0005-0000-0000-0000C8280000}"/>
    <cellStyle name="20% - 강조색4 46 12 3" xfId="12129" xr:uid="{00000000-0005-0000-0000-0000C9280000}"/>
    <cellStyle name="20% - 강조색4 46 12 4" xfId="12130" xr:uid="{00000000-0005-0000-0000-0000CA280000}"/>
    <cellStyle name="20% - 강조색4 46 13" xfId="12131" xr:uid="{00000000-0005-0000-0000-0000CB280000}"/>
    <cellStyle name="20% - 강조색4 46 13 2" xfId="12132" xr:uid="{00000000-0005-0000-0000-0000CC280000}"/>
    <cellStyle name="20% - 강조색4 46 13 3" xfId="12133" xr:uid="{00000000-0005-0000-0000-0000CD280000}"/>
    <cellStyle name="20% - 강조색4 46 13 4" xfId="12134" xr:uid="{00000000-0005-0000-0000-0000CE280000}"/>
    <cellStyle name="20% - 강조색4 46 14" xfId="12135" xr:uid="{00000000-0005-0000-0000-0000CF280000}"/>
    <cellStyle name="20% - 강조색4 46 14 2" xfId="12136" xr:uid="{00000000-0005-0000-0000-0000D0280000}"/>
    <cellStyle name="20% - 강조색4 46 14 3" xfId="12137" xr:uid="{00000000-0005-0000-0000-0000D1280000}"/>
    <cellStyle name="20% - 강조색4 46 14 4" xfId="12138" xr:uid="{00000000-0005-0000-0000-0000D2280000}"/>
    <cellStyle name="20% - 강조색4 46 15" xfId="12139" xr:uid="{00000000-0005-0000-0000-0000D3280000}"/>
    <cellStyle name="20% - 강조색4 46 16" xfId="12140" xr:uid="{00000000-0005-0000-0000-0000D4280000}"/>
    <cellStyle name="20% - 강조색4 46 17" xfId="12141" xr:uid="{00000000-0005-0000-0000-0000D5280000}"/>
    <cellStyle name="20% - 강조색4 46 18" xfId="12142" xr:uid="{00000000-0005-0000-0000-0000D6280000}"/>
    <cellStyle name="20% - 강조색4 46 19" xfId="12143" xr:uid="{00000000-0005-0000-0000-0000D7280000}"/>
    <cellStyle name="20% - 강조색4 46 2" xfId="12144" xr:uid="{00000000-0005-0000-0000-0000D8280000}"/>
    <cellStyle name="20% - 강조색4 46 2 10" xfId="12145" xr:uid="{00000000-0005-0000-0000-0000D9280000}"/>
    <cellStyle name="20% - 강조색4 46 2 10 2" xfId="12146" xr:uid="{00000000-0005-0000-0000-0000DA280000}"/>
    <cellStyle name="20% - 강조색4 46 2 10 3" xfId="12147" xr:uid="{00000000-0005-0000-0000-0000DB280000}"/>
    <cellStyle name="20% - 강조색4 46 2 10 4" xfId="12148" xr:uid="{00000000-0005-0000-0000-0000DC280000}"/>
    <cellStyle name="20% - 강조색4 46 2 11" xfId="12149" xr:uid="{00000000-0005-0000-0000-0000DD280000}"/>
    <cellStyle name="20% - 강조색4 46 2 11 2" xfId="12150" xr:uid="{00000000-0005-0000-0000-0000DE280000}"/>
    <cellStyle name="20% - 강조색4 46 2 11 3" xfId="12151" xr:uid="{00000000-0005-0000-0000-0000DF280000}"/>
    <cellStyle name="20% - 강조색4 46 2 11 4" xfId="12152" xr:uid="{00000000-0005-0000-0000-0000E0280000}"/>
    <cellStyle name="20% - 강조색4 46 2 12" xfId="12153" xr:uid="{00000000-0005-0000-0000-0000E1280000}"/>
    <cellStyle name="20% - 강조색4 46 2 12 2" xfId="12154" xr:uid="{00000000-0005-0000-0000-0000E2280000}"/>
    <cellStyle name="20% - 강조색4 46 2 12 3" xfId="12155" xr:uid="{00000000-0005-0000-0000-0000E3280000}"/>
    <cellStyle name="20% - 강조색4 46 2 12 4" xfId="12156" xr:uid="{00000000-0005-0000-0000-0000E4280000}"/>
    <cellStyle name="20% - 강조색4 46 2 13" xfId="12157" xr:uid="{00000000-0005-0000-0000-0000E5280000}"/>
    <cellStyle name="20% - 강조색4 46 2 13 2" xfId="12158" xr:uid="{00000000-0005-0000-0000-0000E6280000}"/>
    <cellStyle name="20% - 강조색4 46 2 13 3" xfId="12159" xr:uid="{00000000-0005-0000-0000-0000E7280000}"/>
    <cellStyle name="20% - 강조색4 46 2 13 4" xfId="12160" xr:uid="{00000000-0005-0000-0000-0000E8280000}"/>
    <cellStyle name="20% - 강조색4 46 2 14" xfId="12161" xr:uid="{00000000-0005-0000-0000-0000E9280000}"/>
    <cellStyle name="20% - 강조색4 46 2 15" xfId="12162" xr:uid="{00000000-0005-0000-0000-0000EA280000}"/>
    <cellStyle name="20% - 강조색4 46 2 16" xfId="12163" xr:uid="{00000000-0005-0000-0000-0000EB280000}"/>
    <cellStyle name="20% - 강조색4 46 2 17" xfId="12164" xr:uid="{00000000-0005-0000-0000-0000EC280000}"/>
    <cellStyle name="20% - 강조색4 46 2 18" xfId="12165" xr:uid="{00000000-0005-0000-0000-0000ED280000}"/>
    <cellStyle name="20% - 강조색4 46 2 19" xfId="12166" xr:uid="{00000000-0005-0000-0000-0000EE280000}"/>
    <cellStyle name="20% - 강조색4 46 2 2" xfId="12167" xr:uid="{00000000-0005-0000-0000-0000EF280000}"/>
    <cellStyle name="20% - 강조색4 46 2 2 10" xfId="12168" xr:uid="{00000000-0005-0000-0000-0000F0280000}"/>
    <cellStyle name="20% - 강조색4 46 2 2 10 2" xfId="12169" xr:uid="{00000000-0005-0000-0000-0000F1280000}"/>
    <cellStyle name="20% - 강조색4 46 2 2 10 3" xfId="12170" xr:uid="{00000000-0005-0000-0000-0000F2280000}"/>
    <cellStyle name="20% - 강조색4 46 2 2 10 4" xfId="12171" xr:uid="{00000000-0005-0000-0000-0000F3280000}"/>
    <cellStyle name="20% - 강조색4 46 2 2 11" xfId="12172" xr:uid="{00000000-0005-0000-0000-0000F4280000}"/>
    <cellStyle name="20% - 강조색4 46 2 2 11 2" xfId="12173" xr:uid="{00000000-0005-0000-0000-0000F5280000}"/>
    <cellStyle name="20% - 강조색4 46 2 2 11 3" xfId="12174" xr:uid="{00000000-0005-0000-0000-0000F6280000}"/>
    <cellStyle name="20% - 강조색4 46 2 2 11 4" xfId="12175" xr:uid="{00000000-0005-0000-0000-0000F7280000}"/>
    <cellStyle name="20% - 강조색4 46 2 2 12" xfId="12176" xr:uid="{00000000-0005-0000-0000-0000F8280000}"/>
    <cellStyle name="20% - 강조색4 46 2 2 12 2" xfId="12177" xr:uid="{00000000-0005-0000-0000-0000F9280000}"/>
    <cellStyle name="20% - 강조색4 46 2 2 12 3" xfId="12178" xr:uid="{00000000-0005-0000-0000-0000FA280000}"/>
    <cellStyle name="20% - 강조색4 46 2 2 12 4" xfId="12179" xr:uid="{00000000-0005-0000-0000-0000FB280000}"/>
    <cellStyle name="20% - 강조색4 46 2 2 13" xfId="12180" xr:uid="{00000000-0005-0000-0000-0000FC280000}"/>
    <cellStyle name="20% - 강조색4 46 2 2 14" xfId="12181" xr:uid="{00000000-0005-0000-0000-0000FD280000}"/>
    <cellStyle name="20% - 강조색4 46 2 2 15" xfId="12182" xr:uid="{00000000-0005-0000-0000-0000FE280000}"/>
    <cellStyle name="20% - 강조색4 46 2 2 16" xfId="12183" xr:uid="{00000000-0005-0000-0000-0000FF280000}"/>
    <cellStyle name="20% - 강조색4 46 2 2 17" xfId="12184" xr:uid="{00000000-0005-0000-0000-000000290000}"/>
    <cellStyle name="20% - 강조색4 46 2 2 18" xfId="12185" xr:uid="{00000000-0005-0000-0000-000001290000}"/>
    <cellStyle name="20% - 강조색4 46 2 2 19" xfId="12186" xr:uid="{00000000-0005-0000-0000-000002290000}"/>
    <cellStyle name="20% - 강조색4 46 2 2 2" xfId="12187" xr:uid="{00000000-0005-0000-0000-000003290000}"/>
    <cellStyle name="20% - 강조색4 46 2 2 2 10" xfId="12188" xr:uid="{00000000-0005-0000-0000-000004290000}"/>
    <cellStyle name="20% - 강조색4 46 2 2 2 11" xfId="12189" xr:uid="{00000000-0005-0000-0000-000005290000}"/>
    <cellStyle name="20% - 강조색4 46 2 2 2 12" xfId="12190" xr:uid="{00000000-0005-0000-0000-000006290000}"/>
    <cellStyle name="20% - 강조색4 46 2 2 2 2" xfId="12191" xr:uid="{00000000-0005-0000-0000-000007290000}"/>
    <cellStyle name="20% - 강조색4 46 2 2 2 2 2" xfId="12192" xr:uid="{00000000-0005-0000-0000-000008290000}"/>
    <cellStyle name="20% - 강조색4 46 2 2 2 2 3" xfId="12193" xr:uid="{00000000-0005-0000-0000-000009290000}"/>
    <cellStyle name="20% - 강조색4 46 2 2 2 2 4" xfId="12194" xr:uid="{00000000-0005-0000-0000-00000A290000}"/>
    <cellStyle name="20% - 강조색4 46 2 2 2 3" xfId="12195" xr:uid="{00000000-0005-0000-0000-00000B290000}"/>
    <cellStyle name="20% - 강조색4 46 2 2 2 3 2" xfId="12196" xr:uid="{00000000-0005-0000-0000-00000C290000}"/>
    <cellStyle name="20% - 강조색4 46 2 2 2 3 3" xfId="12197" xr:uid="{00000000-0005-0000-0000-00000D290000}"/>
    <cellStyle name="20% - 강조색4 46 2 2 2 3 4" xfId="12198" xr:uid="{00000000-0005-0000-0000-00000E290000}"/>
    <cellStyle name="20% - 강조색4 46 2 2 2 4" xfId="12199" xr:uid="{00000000-0005-0000-0000-00000F290000}"/>
    <cellStyle name="20% - 강조색4 46 2 2 2 4 2" xfId="12200" xr:uid="{00000000-0005-0000-0000-000010290000}"/>
    <cellStyle name="20% - 강조색4 46 2 2 2 4 3" xfId="12201" xr:uid="{00000000-0005-0000-0000-000011290000}"/>
    <cellStyle name="20% - 강조색4 46 2 2 2 4 4" xfId="12202" xr:uid="{00000000-0005-0000-0000-000012290000}"/>
    <cellStyle name="20% - 강조색4 46 2 2 2 5" xfId="12203" xr:uid="{00000000-0005-0000-0000-000013290000}"/>
    <cellStyle name="20% - 강조색4 46 2 2 2 5 2" xfId="12204" xr:uid="{00000000-0005-0000-0000-000014290000}"/>
    <cellStyle name="20% - 강조색4 46 2 2 2 5 3" xfId="12205" xr:uid="{00000000-0005-0000-0000-000015290000}"/>
    <cellStyle name="20% - 강조색4 46 2 2 2 5 4" xfId="12206" xr:uid="{00000000-0005-0000-0000-000016290000}"/>
    <cellStyle name="20% - 강조색4 46 2 2 2 6" xfId="12207" xr:uid="{00000000-0005-0000-0000-000017290000}"/>
    <cellStyle name="20% - 강조색4 46 2 2 2 6 2" xfId="12208" xr:uid="{00000000-0005-0000-0000-000018290000}"/>
    <cellStyle name="20% - 강조색4 46 2 2 2 6 3" xfId="12209" xr:uid="{00000000-0005-0000-0000-000019290000}"/>
    <cellStyle name="20% - 강조색4 46 2 2 2 6 4" xfId="12210" xr:uid="{00000000-0005-0000-0000-00001A290000}"/>
    <cellStyle name="20% - 강조색4 46 2 2 2 7" xfId="12211" xr:uid="{00000000-0005-0000-0000-00001B290000}"/>
    <cellStyle name="20% - 강조색4 46 2 2 2 7 2" xfId="12212" xr:uid="{00000000-0005-0000-0000-00001C290000}"/>
    <cellStyle name="20% - 강조색4 46 2 2 2 7 3" xfId="12213" xr:uid="{00000000-0005-0000-0000-00001D290000}"/>
    <cellStyle name="20% - 강조색4 46 2 2 2 7 4" xfId="12214" xr:uid="{00000000-0005-0000-0000-00001E290000}"/>
    <cellStyle name="20% - 강조색4 46 2 2 2 8" xfId="12215" xr:uid="{00000000-0005-0000-0000-00001F290000}"/>
    <cellStyle name="20% - 강조색4 46 2 2 2 8 2" xfId="12216" xr:uid="{00000000-0005-0000-0000-000020290000}"/>
    <cellStyle name="20% - 강조색4 46 2 2 2 8 3" xfId="12217" xr:uid="{00000000-0005-0000-0000-000021290000}"/>
    <cellStyle name="20% - 강조색4 46 2 2 2 8 4" xfId="12218" xr:uid="{00000000-0005-0000-0000-000022290000}"/>
    <cellStyle name="20% - 강조색4 46 2 2 2 9" xfId="12219" xr:uid="{00000000-0005-0000-0000-000023290000}"/>
    <cellStyle name="20% - 강조색4 46 2 2 2 9 2" xfId="12220" xr:uid="{00000000-0005-0000-0000-000024290000}"/>
    <cellStyle name="20% - 강조색4 46 2 2 2 9 3" xfId="12221" xr:uid="{00000000-0005-0000-0000-000025290000}"/>
    <cellStyle name="20% - 강조색4 46 2 2 2 9 4" xfId="12222" xr:uid="{00000000-0005-0000-0000-000026290000}"/>
    <cellStyle name="20% - 강조색4 46 2 2 20" xfId="12223" xr:uid="{00000000-0005-0000-0000-000027290000}"/>
    <cellStyle name="20% - 강조색4 46 2 2 21" xfId="12224" xr:uid="{00000000-0005-0000-0000-000028290000}"/>
    <cellStyle name="20% - 강조색4 46 2 2 22" xfId="12225" xr:uid="{00000000-0005-0000-0000-000029290000}"/>
    <cellStyle name="20% - 강조색4 46 2 2 23" xfId="12226" xr:uid="{00000000-0005-0000-0000-00002A290000}"/>
    <cellStyle name="20% - 강조색4 46 2 2 24" xfId="12227" xr:uid="{00000000-0005-0000-0000-00002B290000}"/>
    <cellStyle name="20% - 강조색4 46 2 2 25" xfId="12228" xr:uid="{00000000-0005-0000-0000-00002C290000}"/>
    <cellStyle name="20% - 강조색4 46 2 2 3" xfId="12229" xr:uid="{00000000-0005-0000-0000-00002D290000}"/>
    <cellStyle name="20% - 강조색4 46 2 2 3 10" xfId="12230" xr:uid="{00000000-0005-0000-0000-00002E290000}"/>
    <cellStyle name="20% - 강조색4 46 2 2 3 11" xfId="12231" xr:uid="{00000000-0005-0000-0000-00002F290000}"/>
    <cellStyle name="20% - 강조색4 46 2 2 3 12" xfId="12232" xr:uid="{00000000-0005-0000-0000-000030290000}"/>
    <cellStyle name="20% - 강조색4 46 2 2 3 2" xfId="12233" xr:uid="{00000000-0005-0000-0000-000031290000}"/>
    <cellStyle name="20% - 강조색4 46 2 2 3 2 2" xfId="12234" xr:uid="{00000000-0005-0000-0000-000032290000}"/>
    <cellStyle name="20% - 강조색4 46 2 2 3 2 3" xfId="12235" xr:uid="{00000000-0005-0000-0000-000033290000}"/>
    <cellStyle name="20% - 강조색4 46 2 2 3 2 4" xfId="12236" xr:uid="{00000000-0005-0000-0000-000034290000}"/>
    <cellStyle name="20% - 강조색4 46 2 2 3 3" xfId="12237" xr:uid="{00000000-0005-0000-0000-000035290000}"/>
    <cellStyle name="20% - 강조색4 46 2 2 3 3 2" xfId="12238" xr:uid="{00000000-0005-0000-0000-000036290000}"/>
    <cellStyle name="20% - 강조색4 46 2 2 3 3 3" xfId="12239" xr:uid="{00000000-0005-0000-0000-000037290000}"/>
    <cellStyle name="20% - 강조색4 46 2 2 3 3 4" xfId="12240" xr:uid="{00000000-0005-0000-0000-000038290000}"/>
    <cellStyle name="20% - 강조색4 46 2 2 3 4" xfId="12241" xr:uid="{00000000-0005-0000-0000-000039290000}"/>
    <cellStyle name="20% - 강조색4 46 2 2 3 4 2" xfId="12242" xr:uid="{00000000-0005-0000-0000-00003A290000}"/>
    <cellStyle name="20% - 강조색4 46 2 2 3 4 3" xfId="12243" xr:uid="{00000000-0005-0000-0000-00003B290000}"/>
    <cellStyle name="20% - 강조색4 46 2 2 3 4 4" xfId="12244" xr:uid="{00000000-0005-0000-0000-00003C290000}"/>
    <cellStyle name="20% - 강조색4 46 2 2 3 5" xfId="12245" xr:uid="{00000000-0005-0000-0000-00003D290000}"/>
    <cellStyle name="20% - 강조색4 46 2 2 3 5 2" xfId="12246" xr:uid="{00000000-0005-0000-0000-00003E290000}"/>
    <cellStyle name="20% - 강조색4 46 2 2 3 5 3" xfId="12247" xr:uid="{00000000-0005-0000-0000-00003F290000}"/>
    <cellStyle name="20% - 강조색4 46 2 2 3 5 4" xfId="12248" xr:uid="{00000000-0005-0000-0000-000040290000}"/>
    <cellStyle name="20% - 강조색4 46 2 2 3 6" xfId="12249" xr:uid="{00000000-0005-0000-0000-000041290000}"/>
    <cellStyle name="20% - 강조색4 46 2 2 3 6 2" xfId="12250" xr:uid="{00000000-0005-0000-0000-000042290000}"/>
    <cellStyle name="20% - 강조색4 46 2 2 3 6 3" xfId="12251" xr:uid="{00000000-0005-0000-0000-000043290000}"/>
    <cellStyle name="20% - 강조색4 46 2 2 3 6 4" xfId="12252" xr:uid="{00000000-0005-0000-0000-000044290000}"/>
    <cellStyle name="20% - 강조색4 46 2 2 3 7" xfId="12253" xr:uid="{00000000-0005-0000-0000-000045290000}"/>
    <cellStyle name="20% - 강조색4 46 2 2 3 7 2" xfId="12254" xr:uid="{00000000-0005-0000-0000-000046290000}"/>
    <cellStyle name="20% - 강조색4 46 2 2 3 7 3" xfId="12255" xr:uid="{00000000-0005-0000-0000-000047290000}"/>
    <cellStyle name="20% - 강조색4 46 2 2 3 7 4" xfId="12256" xr:uid="{00000000-0005-0000-0000-000048290000}"/>
    <cellStyle name="20% - 강조색4 46 2 2 3 8" xfId="12257" xr:uid="{00000000-0005-0000-0000-000049290000}"/>
    <cellStyle name="20% - 강조색4 46 2 2 3 8 2" xfId="12258" xr:uid="{00000000-0005-0000-0000-00004A290000}"/>
    <cellStyle name="20% - 강조색4 46 2 2 3 8 3" xfId="12259" xr:uid="{00000000-0005-0000-0000-00004B290000}"/>
    <cellStyle name="20% - 강조색4 46 2 2 3 8 4" xfId="12260" xr:uid="{00000000-0005-0000-0000-00004C290000}"/>
    <cellStyle name="20% - 강조색4 46 2 2 3 9" xfId="12261" xr:uid="{00000000-0005-0000-0000-00004D290000}"/>
    <cellStyle name="20% - 강조색4 46 2 2 3 9 2" xfId="12262" xr:uid="{00000000-0005-0000-0000-00004E290000}"/>
    <cellStyle name="20% - 강조색4 46 2 2 3 9 3" xfId="12263" xr:uid="{00000000-0005-0000-0000-00004F290000}"/>
    <cellStyle name="20% - 강조색4 46 2 2 3 9 4" xfId="12264" xr:uid="{00000000-0005-0000-0000-000050290000}"/>
    <cellStyle name="20% - 강조색4 46 2 2 4" xfId="12265" xr:uid="{00000000-0005-0000-0000-000051290000}"/>
    <cellStyle name="20% - 강조색4 46 2 2 4 10" xfId="12266" xr:uid="{00000000-0005-0000-0000-000052290000}"/>
    <cellStyle name="20% - 강조색4 46 2 2 4 11" xfId="12267" xr:uid="{00000000-0005-0000-0000-000053290000}"/>
    <cellStyle name="20% - 강조색4 46 2 2 4 12" xfId="12268" xr:uid="{00000000-0005-0000-0000-000054290000}"/>
    <cellStyle name="20% - 강조색4 46 2 2 4 2" xfId="12269" xr:uid="{00000000-0005-0000-0000-000055290000}"/>
    <cellStyle name="20% - 강조색4 46 2 2 4 2 2" xfId="12270" xr:uid="{00000000-0005-0000-0000-000056290000}"/>
    <cellStyle name="20% - 강조색4 46 2 2 4 2 3" xfId="12271" xr:uid="{00000000-0005-0000-0000-000057290000}"/>
    <cellStyle name="20% - 강조색4 46 2 2 4 2 4" xfId="12272" xr:uid="{00000000-0005-0000-0000-000058290000}"/>
    <cellStyle name="20% - 강조색4 46 2 2 4 3" xfId="12273" xr:uid="{00000000-0005-0000-0000-000059290000}"/>
    <cellStyle name="20% - 강조색4 46 2 2 4 3 2" xfId="12274" xr:uid="{00000000-0005-0000-0000-00005A290000}"/>
    <cellStyle name="20% - 강조색4 46 2 2 4 3 3" xfId="12275" xr:uid="{00000000-0005-0000-0000-00005B290000}"/>
    <cellStyle name="20% - 강조색4 46 2 2 4 3 4" xfId="12276" xr:uid="{00000000-0005-0000-0000-00005C290000}"/>
    <cellStyle name="20% - 강조색4 46 2 2 4 4" xfId="12277" xr:uid="{00000000-0005-0000-0000-00005D290000}"/>
    <cellStyle name="20% - 강조색4 46 2 2 4 4 2" xfId="12278" xr:uid="{00000000-0005-0000-0000-00005E290000}"/>
    <cellStyle name="20% - 강조색4 46 2 2 4 4 3" xfId="12279" xr:uid="{00000000-0005-0000-0000-00005F290000}"/>
    <cellStyle name="20% - 강조색4 46 2 2 4 4 4" xfId="12280" xr:uid="{00000000-0005-0000-0000-000060290000}"/>
    <cellStyle name="20% - 강조색4 46 2 2 4 5" xfId="12281" xr:uid="{00000000-0005-0000-0000-000061290000}"/>
    <cellStyle name="20% - 강조색4 46 2 2 4 5 2" xfId="12282" xr:uid="{00000000-0005-0000-0000-000062290000}"/>
    <cellStyle name="20% - 강조색4 46 2 2 4 5 3" xfId="12283" xr:uid="{00000000-0005-0000-0000-000063290000}"/>
    <cellStyle name="20% - 강조색4 46 2 2 4 5 4" xfId="12284" xr:uid="{00000000-0005-0000-0000-000064290000}"/>
    <cellStyle name="20% - 강조색4 46 2 2 4 6" xfId="12285" xr:uid="{00000000-0005-0000-0000-000065290000}"/>
    <cellStyle name="20% - 강조색4 46 2 2 4 6 2" xfId="12286" xr:uid="{00000000-0005-0000-0000-000066290000}"/>
    <cellStyle name="20% - 강조색4 46 2 2 4 6 3" xfId="12287" xr:uid="{00000000-0005-0000-0000-000067290000}"/>
    <cellStyle name="20% - 강조색4 46 2 2 4 6 4" xfId="12288" xr:uid="{00000000-0005-0000-0000-000068290000}"/>
    <cellStyle name="20% - 강조색4 46 2 2 4 7" xfId="12289" xr:uid="{00000000-0005-0000-0000-000069290000}"/>
    <cellStyle name="20% - 강조색4 46 2 2 4 7 2" xfId="12290" xr:uid="{00000000-0005-0000-0000-00006A290000}"/>
    <cellStyle name="20% - 강조색4 46 2 2 4 7 3" xfId="12291" xr:uid="{00000000-0005-0000-0000-00006B290000}"/>
    <cellStyle name="20% - 강조색4 46 2 2 4 7 4" xfId="12292" xr:uid="{00000000-0005-0000-0000-00006C290000}"/>
    <cellStyle name="20% - 강조색4 46 2 2 4 8" xfId="12293" xr:uid="{00000000-0005-0000-0000-00006D290000}"/>
    <cellStyle name="20% - 강조색4 46 2 2 4 8 2" xfId="12294" xr:uid="{00000000-0005-0000-0000-00006E290000}"/>
    <cellStyle name="20% - 강조색4 46 2 2 4 8 3" xfId="12295" xr:uid="{00000000-0005-0000-0000-00006F290000}"/>
    <cellStyle name="20% - 강조색4 46 2 2 4 8 4" xfId="12296" xr:uid="{00000000-0005-0000-0000-000070290000}"/>
    <cellStyle name="20% - 강조색4 46 2 2 4 9" xfId="12297" xr:uid="{00000000-0005-0000-0000-000071290000}"/>
    <cellStyle name="20% - 강조색4 46 2 2 4 9 2" xfId="12298" xr:uid="{00000000-0005-0000-0000-000072290000}"/>
    <cellStyle name="20% - 강조색4 46 2 2 4 9 3" xfId="12299" xr:uid="{00000000-0005-0000-0000-000073290000}"/>
    <cellStyle name="20% - 강조색4 46 2 2 4 9 4" xfId="12300" xr:uid="{00000000-0005-0000-0000-000074290000}"/>
    <cellStyle name="20% - 강조색4 46 2 2 5" xfId="12301" xr:uid="{00000000-0005-0000-0000-000075290000}"/>
    <cellStyle name="20% - 강조색4 46 2 2 5 2" xfId="12302" xr:uid="{00000000-0005-0000-0000-000076290000}"/>
    <cellStyle name="20% - 강조색4 46 2 2 5 3" xfId="12303" xr:uid="{00000000-0005-0000-0000-000077290000}"/>
    <cellStyle name="20% - 강조색4 46 2 2 5 4" xfId="12304" xr:uid="{00000000-0005-0000-0000-000078290000}"/>
    <cellStyle name="20% - 강조색4 46 2 2 6" xfId="12305" xr:uid="{00000000-0005-0000-0000-000079290000}"/>
    <cellStyle name="20% - 강조색4 46 2 2 6 2" xfId="12306" xr:uid="{00000000-0005-0000-0000-00007A290000}"/>
    <cellStyle name="20% - 강조색4 46 2 2 6 3" xfId="12307" xr:uid="{00000000-0005-0000-0000-00007B290000}"/>
    <cellStyle name="20% - 강조색4 46 2 2 6 4" xfId="12308" xr:uid="{00000000-0005-0000-0000-00007C290000}"/>
    <cellStyle name="20% - 강조색4 46 2 2 7" xfId="12309" xr:uid="{00000000-0005-0000-0000-00007D290000}"/>
    <cellStyle name="20% - 강조색4 46 2 2 7 2" xfId="12310" xr:uid="{00000000-0005-0000-0000-00007E290000}"/>
    <cellStyle name="20% - 강조색4 46 2 2 7 3" xfId="12311" xr:uid="{00000000-0005-0000-0000-00007F290000}"/>
    <cellStyle name="20% - 강조색4 46 2 2 7 4" xfId="12312" xr:uid="{00000000-0005-0000-0000-000080290000}"/>
    <cellStyle name="20% - 강조색4 46 2 2 8" xfId="12313" xr:uid="{00000000-0005-0000-0000-000081290000}"/>
    <cellStyle name="20% - 강조색4 46 2 2 8 2" xfId="12314" xr:uid="{00000000-0005-0000-0000-000082290000}"/>
    <cellStyle name="20% - 강조색4 46 2 2 8 3" xfId="12315" xr:uid="{00000000-0005-0000-0000-000083290000}"/>
    <cellStyle name="20% - 강조색4 46 2 2 8 4" xfId="12316" xr:uid="{00000000-0005-0000-0000-000084290000}"/>
    <cellStyle name="20% - 강조색4 46 2 2 9" xfId="12317" xr:uid="{00000000-0005-0000-0000-000085290000}"/>
    <cellStyle name="20% - 강조색4 46 2 2 9 2" xfId="12318" xr:uid="{00000000-0005-0000-0000-000086290000}"/>
    <cellStyle name="20% - 강조색4 46 2 2 9 3" xfId="12319" xr:uid="{00000000-0005-0000-0000-000087290000}"/>
    <cellStyle name="20% - 강조색4 46 2 2 9 4" xfId="12320" xr:uid="{00000000-0005-0000-0000-000088290000}"/>
    <cellStyle name="20% - 강조색4 46 2 20" xfId="12321" xr:uid="{00000000-0005-0000-0000-000089290000}"/>
    <cellStyle name="20% - 강조색4 46 2 21" xfId="12322" xr:uid="{00000000-0005-0000-0000-00008A290000}"/>
    <cellStyle name="20% - 강조색4 46 2 22" xfId="12323" xr:uid="{00000000-0005-0000-0000-00008B290000}"/>
    <cellStyle name="20% - 강조색4 46 2 23" xfId="12324" xr:uid="{00000000-0005-0000-0000-00008C290000}"/>
    <cellStyle name="20% - 강조색4 46 2 24" xfId="12325" xr:uid="{00000000-0005-0000-0000-00008D290000}"/>
    <cellStyle name="20% - 강조색4 46 2 25" xfId="12326" xr:uid="{00000000-0005-0000-0000-00008E290000}"/>
    <cellStyle name="20% - 강조색4 46 2 26" xfId="12327" xr:uid="{00000000-0005-0000-0000-00008F290000}"/>
    <cellStyle name="20% - 강조색4 46 2 3" xfId="12328" xr:uid="{00000000-0005-0000-0000-000090290000}"/>
    <cellStyle name="20% - 강조색4 46 2 3 10" xfId="12329" xr:uid="{00000000-0005-0000-0000-000091290000}"/>
    <cellStyle name="20% - 강조색4 46 2 3 11" xfId="12330" xr:uid="{00000000-0005-0000-0000-000092290000}"/>
    <cellStyle name="20% - 강조색4 46 2 3 12" xfId="12331" xr:uid="{00000000-0005-0000-0000-000093290000}"/>
    <cellStyle name="20% - 강조색4 46 2 3 2" xfId="12332" xr:uid="{00000000-0005-0000-0000-000094290000}"/>
    <cellStyle name="20% - 강조색4 46 2 3 2 2" xfId="12333" xr:uid="{00000000-0005-0000-0000-000095290000}"/>
    <cellStyle name="20% - 강조색4 46 2 3 2 3" xfId="12334" xr:uid="{00000000-0005-0000-0000-000096290000}"/>
    <cellStyle name="20% - 강조색4 46 2 3 2 4" xfId="12335" xr:uid="{00000000-0005-0000-0000-000097290000}"/>
    <cellStyle name="20% - 강조색4 46 2 3 3" xfId="12336" xr:uid="{00000000-0005-0000-0000-000098290000}"/>
    <cellStyle name="20% - 강조색4 46 2 3 3 2" xfId="12337" xr:uid="{00000000-0005-0000-0000-000099290000}"/>
    <cellStyle name="20% - 강조색4 46 2 3 3 3" xfId="12338" xr:uid="{00000000-0005-0000-0000-00009A290000}"/>
    <cellStyle name="20% - 강조색4 46 2 3 3 4" xfId="12339" xr:uid="{00000000-0005-0000-0000-00009B290000}"/>
    <cellStyle name="20% - 강조색4 46 2 3 4" xfId="12340" xr:uid="{00000000-0005-0000-0000-00009C290000}"/>
    <cellStyle name="20% - 강조색4 46 2 3 4 2" xfId="12341" xr:uid="{00000000-0005-0000-0000-00009D290000}"/>
    <cellStyle name="20% - 강조색4 46 2 3 4 3" xfId="12342" xr:uid="{00000000-0005-0000-0000-00009E290000}"/>
    <cellStyle name="20% - 강조색4 46 2 3 4 4" xfId="12343" xr:uid="{00000000-0005-0000-0000-00009F290000}"/>
    <cellStyle name="20% - 강조색4 46 2 3 5" xfId="12344" xr:uid="{00000000-0005-0000-0000-0000A0290000}"/>
    <cellStyle name="20% - 강조색4 46 2 3 5 2" xfId="12345" xr:uid="{00000000-0005-0000-0000-0000A1290000}"/>
    <cellStyle name="20% - 강조색4 46 2 3 5 3" xfId="12346" xr:uid="{00000000-0005-0000-0000-0000A2290000}"/>
    <cellStyle name="20% - 강조색4 46 2 3 5 4" xfId="12347" xr:uid="{00000000-0005-0000-0000-0000A3290000}"/>
    <cellStyle name="20% - 강조색4 46 2 3 6" xfId="12348" xr:uid="{00000000-0005-0000-0000-0000A4290000}"/>
    <cellStyle name="20% - 강조색4 46 2 3 6 2" xfId="12349" xr:uid="{00000000-0005-0000-0000-0000A5290000}"/>
    <cellStyle name="20% - 강조색4 46 2 3 6 3" xfId="12350" xr:uid="{00000000-0005-0000-0000-0000A6290000}"/>
    <cellStyle name="20% - 강조색4 46 2 3 6 4" xfId="12351" xr:uid="{00000000-0005-0000-0000-0000A7290000}"/>
    <cellStyle name="20% - 강조색4 46 2 3 7" xfId="12352" xr:uid="{00000000-0005-0000-0000-0000A8290000}"/>
    <cellStyle name="20% - 강조색4 46 2 3 7 2" xfId="12353" xr:uid="{00000000-0005-0000-0000-0000A9290000}"/>
    <cellStyle name="20% - 강조색4 46 2 3 7 3" xfId="12354" xr:uid="{00000000-0005-0000-0000-0000AA290000}"/>
    <cellStyle name="20% - 강조색4 46 2 3 7 4" xfId="12355" xr:uid="{00000000-0005-0000-0000-0000AB290000}"/>
    <cellStyle name="20% - 강조색4 46 2 3 8" xfId="12356" xr:uid="{00000000-0005-0000-0000-0000AC290000}"/>
    <cellStyle name="20% - 강조색4 46 2 3 8 2" xfId="12357" xr:uid="{00000000-0005-0000-0000-0000AD290000}"/>
    <cellStyle name="20% - 강조색4 46 2 3 8 3" xfId="12358" xr:uid="{00000000-0005-0000-0000-0000AE290000}"/>
    <cellStyle name="20% - 강조색4 46 2 3 8 4" xfId="12359" xr:uid="{00000000-0005-0000-0000-0000AF290000}"/>
    <cellStyle name="20% - 강조색4 46 2 3 9" xfId="12360" xr:uid="{00000000-0005-0000-0000-0000B0290000}"/>
    <cellStyle name="20% - 강조색4 46 2 3 9 2" xfId="12361" xr:uid="{00000000-0005-0000-0000-0000B1290000}"/>
    <cellStyle name="20% - 강조색4 46 2 3 9 3" xfId="12362" xr:uid="{00000000-0005-0000-0000-0000B2290000}"/>
    <cellStyle name="20% - 강조색4 46 2 3 9 4" xfId="12363" xr:uid="{00000000-0005-0000-0000-0000B3290000}"/>
    <cellStyle name="20% - 강조색4 46 2 4" xfId="12364" xr:uid="{00000000-0005-0000-0000-0000B4290000}"/>
    <cellStyle name="20% - 강조색4 46 2 4 10" xfId="12365" xr:uid="{00000000-0005-0000-0000-0000B5290000}"/>
    <cellStyle name="20% - 강조색4 46 2 4 11" xfId="12366" xr:uid="{00000000-0005-0000-0000-0000B6290000}"/>
    <cellStyle name="20% - 강조색4 46 2 4 12" xfId="12367" xr:uid="{00000000-0005-0000-0000-0000B7290000}"/>
    <cellStyle name="20% - 강조색4 46 2 4 2" xfId="12368" xr:uid="{00000000-0005-0000-0000-0000B8290000}"/>
    <cellStyle name="20% - 강조색4 46 2 4 2 2" xfId="12369" xr:uid="{00000000-0005-0000-0000-0000B9290000}"/>
    <cellStyle name="20% - 강조색4 46 2 4 2 3" xfId="12370" xr:uid="{00000000-0005-0000-0000-0000BA290000}"/>
    <cellStyle name="20% - 강조색4 46 2 4 2 4" xfId="12371" xr:uid="{00000000-0005-0000-0000-0000BB290000}"/>
    <cellStyle name="20% - 강조색4 46 2 4 3" xfId="12372" xr:uid="{00000000-0005-0000-0000-0000BC290000}"/>
    <cellStyle name="20% - 강조색4 46 2 4 3 2" xfId="12373" xr:uid="{00000000-0005-0000-0000-0000BD290000}"/>
    <cellStyle name="20% - 강조색4 46 2 4 3 3" xfId="12374" xr:uid="{00000000-0005-0000-0000-0000BE290000}"/>
    <cellStyle name="20% - 강조색4 46 2 4 3 4" xfId="12375" xr:uid="{00000000-0005-0000-0000-0000BF290000}"/>
    <cellStyle name="20% - 강조색4 46 2 4 4" xfId="12376" xr:uid="{00000000-0005-0000-0000-0000C0290000}"/>
    <cellStyle name="20% - 강조색4 46 2 4 4 2" xfId="12377" xr:uid="{00000000-0005-0000-0000-0000C1290000}"/>
    <cellStyle name="20% - 강조색4 46 2 4 4 3" xfId="12378" xr:uid="{00000000-0005-0000-0000-0000C2290000}"/>
    <cellStyle name="20% - 강조색4 46 2 4 4 4" xfId="12379" xr:uid="{00000000-0005-0000-0000-0000C3290000}"/>
    <cellStyle name="20% - 강조색4 46 2 4 5" xfId="12380" xr:uid="{00000000-0005-0000-0000-0000C4290000}"/>
    <cellStyle name="20% - 강조색4 46 2 4 5 2" xfId="12381" xr:uid="{00000000-0005-0000-0000-0000C5290000}"/>
    <cellStyle name="20% - 강조색4 46 2 4 5 3" xfId="12382" xr:uid="{00000000-0005-0000-0000-0000C6290000}"/>
    <cellStyle name="20% - 강조색4 46 2 4 5 4" xfId="12383" xr:uid="{00000000-0005-0000-0000-0000C7290000}"/>
    <cellStyle name="20% - 강조색4 46 2 4 6" xfId="12384" xr:uid="{00000000-0005-0000-0000-0000C8290000}"/>
    <cellStyle name="20% - 강조색4 46 2 4 6 2" xfId="12385" xr:uid="{00000000-0005-0000-0000-0000C9290000}"/>
    <cellStyle name="20% - 강조색4 46 2 4 6 3" xfId="12386" xr:uid="{00000000-0005-0000-0000-0000CA290000}"/>
    <cellStyle name="20% - 강조색4 46 2 4 6 4" xfId="12387" xr:uid="{00000000-0005-0000-0000-0000CB290000}"/>
    <cellStyle name="20% - 강조색4 46 2 4 7" xfId="12388" xr:uid="{00000000-0005-0000-0000-0000CC290000}"/>
    <cellStyle name="20% - 강조색4 46 2 4 7 2" xfId="12389" xr:uid="{00000000-0005-0000-0000-0000CD290000}"/>
    <cellStyle name="20% - 강조색4 46 2 4 7 3" xfId="12390" xr:uid="{00000000-0005-0000-0000-0000CE290000}"/>
    <cellStyle name="20% - 강조색4 46 2 4 7 4" xfId="12391" xr:uid="{00000000-0005-0000-0000-0000CF290000}"/>
    <cellStyle name="20% - 강조색4 46 2 4 8" xfId="12392" xr:uid="{00000000-0005-0000-0000-0000D0290000}"/>
    <cellStyle name="20% - 강조색4 46 2 4 8 2" xfId="12393" xr:uid="{00000000-0005-0000-0000-0000D1290000}"/>
    <cellStyle name="20% - 강조색4 46 2 4 8 3" xfId="12394" xr:uid="{00000000-0005-0000-0000-0000D2290000}"/>
    <cellStyle name="20% - 강조색4 46 2 4 8 4" xfId="12395" xr:uid="{00000000-0005-0000-0000-0000D3290000}"/>
    <cellStyle name="20% - 강조색4 46 2 4 9" xfId="12396" xr:uid="{00000000-0005-0000-0000-0000D4290000}"/>
    <cellStyle name="20% - 강조색4 46 2 4 9 2" xfId="12397" xr:uid="{00000000-0005-0000-0000-0000D5290000}"/>
    <cellStyle name="20% - 강조색4 46 2 4 9 3" xfId="12398" xr:uid="{00000000-0005-0000-0000-0000D6290000}"/>
    <cellStyle name="20% - 강조색4 46 2 4 9 4" xfId="12399" xr:uid="{00000000-0005-0000-0000-0000D7290000}"/>
    <cellStyle name="20% - 강조색4 46 2 5" xfId="12400" xr:uid="{00000000-0005-0000-0000-0000D8290000}"/>
    <cellStyle name="20% - 강조색4 46 2 5 10" xfId="12401" xr:uid="{00000000-0005-0000-0000-0000D9290000}"/>
    <cellStyle name="20% - 강조색4 46 2 5 11" xfId="12402" xr:uid="{00000000-0005-0000-0000-0000DA290000}"/>
    <cellStyle name="20% - 강조색4 46 2 5 12" xfId="12403" xr:uid="{00000000-0005-0000-0000-0000DB290000}"/>
    <cellStyle name="20% - 강조색4 46 2 5 2" xfId="12404" xr:uid="{00000000-0005-0000-0000-0000DC290000}"/>
    <cellStyle name="20% - 강조색4 46 2 5 2 2" xfId="12405" xr:uid="{00000000-0005-0000-0000-0000DD290000}"/>
    <cellStyle name="20% - 강조색4 46 2 5 2 3" xfId="12406" xr:uid="{00000000-0005-0000-0000-0000DE290000}"/>
    <cellStyle name="20% - 강조색4 46 2 5 2 4" xfId="12407" xr:uid="{00000000-0005-0000-0000-0000DF290000}"/>
    <cellStyle name="20% - 강조색4 46 2 5 3" xfId="12408" xr:uid="{00000000-0005-0000-0000-0000E0290000}"/>
    <cellStyle name="20% - 강조색4 46 2 5 3 2" xfId="12409" xr:uid="{00000000-0005-0000-0000-0000E1290000}"/>
    <cellStyle name="20% - 강조색4 46 2 5 3 3" xfId="12410" xr:uid="{00000000-0005-0000-0000-0000E2290000}"/>
    <cellStyle name="20% - 강조색4 46 2 5 3 4" xfId="12411" xr:uid="{00000000-0005-0000-0000-0000E3290000}"/>
    <cellStyle name="20% - 강조색4 46 2 5 4" xfId="12412" xr:uid="{00000000-0005-0000-0000-0000E4290000}"/>
    <cellStyle name="20% - 강조색4 46 2 5 4 2" xfId="12413" xr:uid="{00000000-0005-0000-0000-0000E5290000}"/>
    <cellStyle name="20% - 강조색4 46 2 5 4 3" xfId="12414" xr:uid="{00000000-0005-0000-0000-0000E6290000}"/>
    <cellStyle name="20% - 강조색4 46 2 5 4 4" xfId="12415" xr:uid="{00000000-0005-0000-0000-0000E7290000}"/>
    <cellStyle name="20% - 강조색4 46 2 5 5" xfId="12416" xr:uid="{00000000-0005-0000-0000-0000E8290000}"/>
    <cellStyle name="20% - 강조색4 46 2 5 5 2" xfId="12417" xr:uid="{00000000-0005-0000-0000-0000E9290000}"/>
    <cellStyle name="20% - 강조색4 46 2 5 5 3" xfId="12418" xr:uid="{00000000-0005-0000-0000-0000EA290000}"/>
    <cellStyle name="20% - 강조색4 46 2 5 5 4" xfId="12419" xr:uid="{00000000-0005-0000-0000-0000EB290000}"/>
    <cellStyle name="20% - 강조색4 46 2 5 6" xfId="12420" xr:uid="{00000000-0005-0000-0000-0000EC290000}"/>
    <cellStyle name="20% - 강조색4 46 2 5 6 2" xfId="12421" xr:uid="{00000000-0005-0000-0000-0000ED290000}"/>
    <cellStyle name="20% - 강조색4 46 2 5 6 3" xfId="12422" xr:uid="{00000000-0005-0000-0000-0000EE290000}"/>
    <cellStyle name="20% - 강조색4 46 2 5 6 4" xfId="12423" xr:uid="{00000000-0005-0000-0000-0000EF290000}"/>
    <cellStyle name="20% - 강조색4 46 2 5 7" xfId="12424" xr:uid="{00000000-0005-0000-0000-0000F0290000}"/>
    <cellStyle name="20% - 강조색4 46 2 5 7 2" xfId="12425" xr:uid="{00000000-0005-0000-0000-0000F1290000}"/>
    <cellStyle name="20% - 강조색4 46 2 5 7 3" xfId="12426" xr:uid="{00000000-0005-0000-0000-0000F2290000}"/>
    <cellStyle name="20% - 강조색4 46 2 5 7 4" xfId="12427" xr:uid="{00000000-0005-0000-0000-0000F3290000}"/>
    <cellStyle name="20% - 강조색4 46 2 5 8" xfId="12428" xr:uid="{00000000-0005-0000-0000-0000F4290000}"/>
    <cellStyle name="20% - 강조색4 46 2 5 8 2" xfId="12429" xr:uid="{00000000-0005-0000-0000-0000F5290000}"/>
    <cellStyle name="20% - 강조색4 46 2 5 8 3" xfId="12430" xr:uid="{00000000-0005-0000-0000-0000F6290000}"/>
    <cellStyle name="20% - 강조색4 46 2 5 8 4" xfId="12431" xr:uid="{00000000-0005-0000-0000-0000F7290000}"/>
    <cellStyle name="20% - 강조색4 46 2 5 9" xfId="12432" xr:uid="{00000000-0005-0000-0000-0000F8290000}"/>
    <cellStyle name="20% - 강조색4 46 2 5 9 2" xfId="12433" xr:uid="{00000000-0005-0000-0000-0000F9290000}"/>
    <cellStyle name="20% - 강조색4 46 2 5 9 3" xfId="12434" xr:uid="{00000000-0005-0000-0000-0000FA290000}"/>
    <cellStyle name="20% - 강조색4 46 2 5 9 4" xfId="12435" xr:uid="{00000000-0005-0000-0000-0000FB290000}"/>
    <cellStyle name="20% - 강조색4 46 2 6" xfId="12436" xr:uid="{00000000-0005-0000-0000-0000FC290000}"/>
    <cellStyle name="20% - 강조색4 46 2 6 2" xfId="12437" xr:uid="{00000000-0005-0000-0000-0000FD290000}"/>
    <cellStyle name="20% - 강조색4 46 2 6 3" xfId="12438" xr:uid="{00000000-0005-0000-0000-0000FE290000}"/>
    <cellStyle name="20% - 강조색4 46 2 6 4" xfId="12439" xr:uid="{00000000-0005-0000-0000-0000FF290000}"/>
    <cellStyle name="20% - 강조색4 46 2 7" xfId="12440" xr:uid="{00000000-0005-0000-0000-0000002A0000}"/>
    <cellStyle name="20% - 강조색4 46 2 7 2" xfId="12441" xr:uid="{00000000-0005-0000-0000-0000012A0000}"/>
    <cellStyle name="20% - 강조색4 46 2 7 3" xfId="12442" xr:uid="{00000000-0005-0000-0000-0000022A0000}"/>
    <cellStyle name="20% - 강조색4 46 2 7 4" xfId="12443" xr:uid="{00000000-0005-0000-0000-0000032A0000}"/>
    <cellStyle name="20% - 강조색4 46 2 8" xfId="12444" xr:uid="{00000000-0005-0000-0000-0000042A0000}"/>
    <cellStyle name="20% - 강조색4 46 2 8 2" xfId="12445" xr:uid="{00000000-0005-0000-0000-0000052A0000}"/>
    <cellStyle name="20% - 강조색4 46 2 8 3" xfId="12446" xr:uid="{00000000-0005-0000-0000-0000062A0000}"/>
    <cellStyle name="20% - 강조색4 46 2 8 4" xfId="12447" xr:uid="{00000000-0005-0000-0000-0000072A0000}"/>
    <cellStyle name="20% - 강조색4 46 2 9" xfId="12448" xr:uid="{00000000-0005-0000-0000-0000082A0000}"/>
    <cellStyle name="20% - 강조색4 46 2 9 2" xfId="12449" xr:uid="{00000000-0005-0000-0000-0000092A0000}"/>
    <cellStyle name="20% - 강조색4 46 2 9 3" xfId="12450" xr:uid="{00000000-0005-0000-0000-00000A2A0000}"/>
    <cellStyle name="20% - 강조색4 46 2 9 4" xfId="12451" xr:uid="{00000000-0005-0000-0000-00000B2A0000}"/>
    <cellStyle name="20% - 강조색4 46 20" xfId="12452" xr:uid="{00000000-0005-0000-0000-00000C2A0000}"/>
    <cellStyle name="20% - 강조색4 46 21" xfId="12453" xr:uid="{00000000-0005-0000-0000-00000D2A0000}"/>
    <cellStyle name="20% - 강조색4 46 22" xfId="12454" xr:uid="{00000000-0005-0000-0000-00000E2A0000}"/>
    <cellStyle name="20% - 강조색4 46 23" xfId="12455" xr:uid="{00000000-0005-0000-0000-00000F2A0000}"/>
    <cellStyle name="20% - 강조색4 46 24" xfId="12456" xr:uid="{00000000-0005-0000-0000-0000102A0000}"/>
    <cellStyle name="20% - 강조색4 46 25" xfId="12457" xr:uid="{00000000-0005-0000-0000-0000112A0000}"/>
    <cellStyle name="20% - 강조색4 46 26" xfId="12458" xr:uid="{00000000-0005-0000-0000-0000122A0000}"/>
    <cellStyle name="20% - 강조색4 46 27" xfId="12459" xr:uid="{00000000-0005-0000-0000-0000132A0000}"/>
    <cellStyle name="20% - 강조색4 46 3" xfId="12460" xr:uid="{00000000-0005-0000-0000-0000142A0000}"/>
    <cellStyle name="20% - 강조색4 46 3 10" xfId="12461" xr:uid="{00000000-0005-0000-0000-0000152A0000}"/>
    <cellStyle name="20% - 강조색4 46 3 10 2" xfId="12462" xr:uid="{00000000-0005-0000-0000-0000162A0000}"/>
    <cellStyle name="20% - 강조색4 46 3 10 3" xfId="12463" xr:uid="{00000000-0005-0000-0000-0000172A0000}"/>
    <cellStyle name="20% - 강조색4 46 3 10 4" xfId="12464" xr:uid="{00000000-0005-0000-0000-0000182A0000}"/>
    <cellStyle name="20% - 강조색4 46 3 11" xfId="12465" xr:uid="{00000000-0005-0000-0000-0000192A0000}"/>
    <cellStyle name="20% - 강조색4 46 3 11 2" xfId="12466" xr:uid="{00000000-0005-0000-0000-00001A2A0000}"/>
    <cellStyle name="20% - 강조색4 46 3 11 3" xfId="12467" xr:uid="{00000000-0005-0000-0000-00001B2A0000}"/>
    <cellStyle name="20% - 강조색4 46 3 11 4" xfId="12468" xr:uid="{00000000-0005-0000-0000-00001C2A0000}"/>
    <cellStyle name="20% - 강조색4 46 3 12" xfId="12469" xr:uid="{00000000-0005-0000-0000-00001D2A0000}"/>
    <cellStyle name="20% - 강조색4 46 3 12 2" xfId="12470" xr:uid="{00000000-0005-0000-0000-00001E2A0000}"/>
    <cellStyle name="20% - 강조색4 46 3 12 3" xfId="12471" xr:uid="{00000000-0005-0000-0000-00001F2A0000}"/>
    <cellStyle name="20% - 강조색4 46 3 12 4" xfId="12472" xr:uid="{00000000-0005-0000-0000-0000202A0000}"/>
    <cellStyle name="20% - 강조색4 46 3 13" xfId="12473" xr:uid="{00000000-0005-0000-0000-0000212A0000}"/>
    <cellStyle name="20% - 강조색4 46 3 14" xfId="12474" xr:uid="{00000000-0005-0000-0000-0000222A0000}"/>
    <cellStyle name="20% - 강조색4 46 3 15" xfId="12475" xr:uid="{00000000-0005-0000-0000-0000232A0000}"/>
    <cellStyle name="20% - 강조색4 46 3 16" xfId="12476" xr:uid="{00000000-0005-0000-0000-0000242A0000}"/>
    <cellStyle name="20% - 강조색4 46 3 17" xfId="12477" xr:uid="{00000000-0005-0000-0000-0000252A0000}"/>
    <cellStyle name="20% - 강조색4 46 3 18" xfId="12478" xr:uid="{00000000-0005-0000-0000-0000262A0000}"/>
    <cellStyle name="20% - 강조색4 46 3 19" xfId="12479" xr:uid="{00000000-0005-0000-0000-0000272A0000}"/>
    <cellStyle name="20% - 강조색4 46 3 2" xfId="12480" xr:uid="{00000000-0005-0000-0000-0000282A0000}"/>
    <cellStyle name="20% - 강조색4 46 3 2 10" xfId="12481" xr:uid="{00000000-0005-0000-0000-0000292A0000}"/>
    <cellStyle name="20% - 강조색4 46 3 2 11" xfId="12482" xr:uid="{00000000-0005-0000-0000-00002A2A0000}"/>
    <cellStyle name="20% - 강조색4 46 3 2 12" xfId="12483" xr:uid="{00000000-0005-0000-0000-00002B2A0000}"/>
    <cellStyle name="20% - 강조색4 46 3 2 2" xfId="12484" xr:uid="{00000000-0005-0000-0000-00002C2A0000}"/>
    <cellStyle name="20% - 강조색4 46 3 2 2 2" xfId="12485" xr:uid="{00000000-0005-0000-0000-00002D2A0000}"/>
    <cellStyle name="20% - 강조색4 46 3 2 2 3" xfId="12486" xr:uid="{00000000-0005-0000-0000-00002E2A0000}"/>
    <cellStyle name="20% - 강조색4 46 3 2 2 4" xfId="12487" xr:uid="{00000000-0005-0000-0000-00002F2A0000}"/>
    <cellStyle name="20% - 강조색4 46 3 2 3" xfId="12488" xr:uid="{00000000-0005-0000-0000-0000302A0000}"/>
    <cellStyle name="20% - 강조색4 46 3 2 3 2" xfId="12489" xr:uid="{00000000-0005-0000-0000-0000312A0000}"/>
    <cellStyle name="20% - 강조색4 46 3 2 3 3" xfId="12490" xr:uid="{00000000-0005-0000-0000-0000322A0000}"/>
    <cellStyle name="20% - 강조색4 46 3 2 3 4" xfId="12491" xr:uid="{00000000-0005-0000-0000-0000332A0000}"/>
    <cellStyle name="20% - 강조색4 46 3 2 4" xfId="12492" xr:uid="{00000000-0005-0000-0000-0000342A0000}"/>
    <cellStyle name="20% - 강조색4 46 3 2 4 2" xfId="12493" xr:uid="{00000000-0005-0000-0000-0000352A0000}"/>
    <cellStyle name="20% - 강조색4 46 3 2 4 3" xfId="12494" xr:uid="{00000000-0005-0000-0000-0000362A0000}"/>
    <cellStyle name="20% - 강조색4 46 3 2 4 4" xfId="12495" xr:uid="{00000000-0005-0000-0000-0000372A0000}"/>
    <cellStyle name="20% - 강조색4 46 3 2 5" xfId="12496" xr:uid="{00000000-0005-0000-0000-0000382A0000}"/>
    <cellStyle name="20% - 강조색4 46 3 2 5 2" xfId="12497" xr:uid="{00000000-0005-0000-0000-0000392A0000}"/>
    <cellStyle name="20% - 강조색4 46 3 2 5 3" xfId="12498" xr:uid="{00000000-0005-0000-0000-00003A2A0000}"/>
    <cellStyle name="20% - 강조색4 46 3 2 5 4" xfId="12499" xr:uid="{00000000-0005-0000-0000-00003B2A0000}"/>
    <cellStyle name="20% - 강조색4 46 3 2 6" xfId="12500" xr:uid="{00000000-0005-0000-0000-00003C2A0000}"/>
    <cellStyle name="20% - 강조색4 46 3 2 6 2" xfId="12501" xr:uid="{00000000-0005-0000-0000-00003D2A0000}"/>
    <cellStyle name="20% - 강조색4 46 3 2 6 3" xfId="12502" xr:uid="{00000000-0005-0000-0000-00003E2A0000}"/>
    <cellStyle name="20% - 강조색4 46 3 2 6 4" xfId="12503" xr:uid="{00000000-0005-0000-0000-00003F2A0000}"/>
    <cellStyle name="20% - 강조색4 46 3 2 7" xfId="12504" xr:uid="{00000000-0005-0000-0000-0000402A0000}"/>
    <cellStyle name="20% - 강조색4 46 3 2 7 2" xfId="12505" xr:uid="{00000000-0005-0000-0000-0000412A0000}"/>
    <cellStyle name="20% - 강조색4 46 3 2 7 3" xfId="12506" xr:uid="{00000000-0005-0000-0000-0000422A0000}"/>
    <cellStyle name="20% - 강조색4 46 3 2 7 4" xfId="12507" xr:uid="{00000000-0005-0000-0000-0000432A0000}"/>
    <cellStyle name="20% - 강조색4 46 3 2 8" xfId="12508" xr:uid="{00000000-0005-0000-0000-0000442A0000}"/>
    <cellStyle name="20% - 강조색4 46 3 2 8 2" xfId="12509" xr:uid="{00000000-0005-0000-0000-0000452A0000}"/>
    <cellStyle name="20% - 강조색4 46 3 2 8 3" xfId="12510" xr:uid="{00000000-0005-0000-0000-0000462A0000}"/>
    <cellStyle name="20% - 강조색4 46 3 2 8 4" xfId="12511" xr:uid="{00000000-0005-0000-0000-0000472A0000}"/>
    <cellStyle name="20% - 강조색4 46 3 2 9" xfId="12512" xr:uid="{00000000-0005-0000-0000-0000482A0000}"/>
    <cellStyle name="20% - 강조색4 46 3 2 9 2" xfId="12513" xr:uid="{00000000-0005-0000-0000-0000492A0000}"/>
    <cellStyle name="20% - 강조색4 46 3 2 9 3" xfId="12514" xr:uid="{00000000-0005-0000-0000-00004A2A0000}"/>
    <cellStyle name="20% - 강조색4 46 3 2 9 4" xfId="12515" xr:uid="{00000000-0005-0000-0000-00004B2A0000}"/>
    <cellStyle name="20% - 강조색4 46 3 20" xfId="12516" xr:uid="{00000000-0005-0000-0000-00004C2A0000}"/>
    <cellStyle name="20% - 강조색4 46 3 21" xfId="12517" xr:uid="{00000000-0005-0000-0000-00004D2A0000}"/>
    <cellStyle name="20% - 강조색4 46 3 22" xfId="12518" xr:uid="{00000000-0005-0000-0000-00004E2A0000}"/>
    <cellStyle name="20% - 강조색4 46 3 23" xfId="12519" xr:uid="{00000000-0005-0000-0000-00004F2A0000}"/>
    <cellStyle name="20% - 강조색4 46 3 24" xfId="12520" xr:uid="{00000000-0005-0000-0000-0000502A0000}"/>
    <cellStyle name="20% - 강조색4 46 3 25" xfId="12521" xr:uid="{00000000-0005-0000-0000-0000512A0000}"/>
    <cellStyle name="20% - 강조색4 46 3 3" xfId="12522" xr:uid="{00000000-0005-0000-0000-0000522A0000}"/>
    <cellStyle name="20% - 강조색4 46 3 3 10" xfId="12523" xr:uid="{00000000-0005-0000-0000-0000532A0000}"/>
    <cellStyle name="20% - 강조색4 46 3 3 11" xfId="12524" xr:uid="{00000000-0005-0000-0000-0000542A0000}"/>
    <cellStyle name="20% - 강조색4 46 3 3 12" xfId="12525" xr:uid="{00000000-0005-0000-0000-0000552A0000}"/>
    <cellStyle name="20% - 강조색4 46 3 3 2" xfId="12526" xr:uid="{00000000-0005-0000-0000-0000562A0000}"/>
    <cellStyle name="20% - 강조색4 46 3 3 2 2" xfId="12527" xr:uid="{00000000-0005-0000-0000-0000572A0000}"/>
    <cellStyle name="20% - 강조색4 46 3 3 2 3" xfId="12528" xr:uid="{00000000-0005-0000-0000-0000582A0000}"/>
    <cellStyle name="20% - 강조색4 46 3 3 2 4" xfId="12529" xr:uid="{00000000-0005-0000-0000-0000592A0000}"/>
    <cellStyle name="20% - 강조색4 46 3 3 3" xfId="12530" xr:uid="{00000000-0005-0000-0000-00005A2A0000}"/>
    <cellStyle name="20% - 강조색4 46 3 3 3 2" xfId="12531" xr:uid="{00000000-0005-0000-0000-00005B2A0000}"/>
    <cellStyle name="20% - 강조색4 46 3 3 3 3" xfId="12532" xr:uid="{00000000-0005-0000-0000-00005C2A0000}"/>
    <cellStyle name="20% - 강조색4 46 3 3 3 4" xfId="12533" xr:uid="{00000000-0005-0000-0000-00005D2A0000}"/>
    <cellStyle name="20% - 강조색4 46 3 3 4" xfId="12534" xr:uid="{00000000-0005-0000-0000-00005E2A0000}"/>
    <cellStyle name="20% - 강조색4 46 3 3 4 2" xfId="12535" xr:uid="{00000000-0005-0000-0000-00005F2A0000}"/>
    <cellStyle name="20% - 강조색4 46 3 3 4 3" xfId="12536" xr:uid="{00000000-0005-0000-0000-0000602A0000}"/>
    <cellStyle name="20% - 강조색4 46 3 3 4 4" xfId="12537" xr:uid="{00000000-0005-0000-0000-0000612A0000}"/>
    <cellStyle name="20% - 강조색4 46 3 3 5" xfId="12538" xr:uid="{00000000-0005-0000-0000-0000622A0000}"/>
    <cellStyle name="20% - 강조색4 46 3 3 5 2" xfId="12539" xr:uid="{00000000-0005-0000-0000-0000632A0000}"/>
    <cellStyle name="20% - 강조색4 46 3 3 5 3" xfId="12540" xr:uid="{00000000-0005-0000-0000-0000642A0000}"/>
    <cellStyle name="20% - 강조색4 46 3 3 5 4" xfId="12541" xr:uid="{00000000-0005-0000-0000-0000652A0000}"/>
    <cellStyle name="20% - 강조색4 46 3 3 6" xfId="12542" xr:uid="{00000000-0005-0000-0000-0000662A0000}"/>
    <cellStyle name="20% - 강조색4 46 3 3 6 2" xfId="12543" xr:uid="{00000000-0005-0000-0000-0000672A0000}"/>
    <cellStyle name="20% - 강조색4 46 3 3 6 3" xfId="12544" xr:uid="{00000000-0005-0000-0000-0000682A0000}"/>
    <cellStyle name="20% - 강조색4 46 3 3 6 4" xfId="12545" xr:uid="{00000000-0005-0000-0000-0000692A0000}"/>
    <cellStyle name="20% - 강조색4 46 3 3 7" xfId="12546" xr:uid="{00000000-0005-0000-0000-00006A2A0000}"/>
    <cellStyle name="20% - 강조색4 46 3 3 7 2" xfId="12547" xr:uid="{00000000-0005-0000-0000-00006B2A0000}"/>
    <cellStyle name="20% - 강조색4 46 3 3 7 3" xfId="12548" xr:uid="{00000000-0005-0000-0000-00006C2A0000}"/>
    <cellStyle name="20% - 강조색4 46 3 3 7 4" xfId="12549" xr:uid="{00000000-0005-0000-0000-00006D2A0000}"/>
    <cellStyle name="20% - 강조색4 46 3 3 8" xfId="12550" xr:uid="{00000000-0005-0000-0000-00006E2A0000}"/>
    <cellStyle name="20% - 강조색4 46 3 3 8 2" xfId="12551" xr:uid="{00000000-0005-0000-0000-00006F2A0000}"/>
    <cellStyle name="20% - 강조색4 46 3 3 8 3" xfId="12552" xr:uid="{00000000-0005-0000-0000-0000702A0000}"/>
    <cellStyle name="20% - 강조색4 46 3 3 8 4" xfId="12553" xr:uid="{00000000-0005-0000-0000-0000712A0000}"/>
    <cellStyle name="20% - 강조색4 46 3 3 9" xfId="12554" xr:uid="{00000000-0005-0000-0000-0000722A0000}"/>
    <cellStyle name="20% - 강조색4 46 3 3 9 2" xfId="12555" xr:uid="{00000000-0005-0000-0000-0000732A0000}"/>
    <cellStyle name="20% - 강조색4 46 3 3 9 3" xfId="12556" xr:uid="{00000000-0005-0000-0000-0000742A0000}"/>
    <cellStyle name="20% - 강조색4 46 3 3 9 4" xfId="12557" xr:uid="{00000000-0005-0000-0000-0000752A0000}"/>
    <cellStyle name="20% - 강조색4 46 3 4" xfId="12558" xr:uid="{00000000-0005-0000-0000-0000762A0000}"/>
    <cellStyle name="20% - 강조색4 46 3 4 10" xfId="12559" xr:uid="{00000000-0005-0000-0000-0000772A0000}"/>
    <cellStyle name="20% - 강조색4 46 3 4 11" xfId="12560" xr:uid="{00000000-0005-0000-0000-0000782A0000}"/>
    <cellStyle name="20% - 강조색4 46 3 4 12" xfId="12561" xr:uid="{00000000-0005-0000-0000-0000792A0000}"/>
    <cellStyle name="20% - 강조색4 46 3 4 2" xfId="12562" xr:uid="{00000000-0005-0000-0000-00007A2A0000}"/>
    <cellStyle name="20% - 강조색4 46 3 4 2 2" xfId="12563" xr:uid="{00000000-0005-0000-0000-00007B2A0000}"/>
    <cellStyle name="20% - 강조색4 46 3 4 2 3" xfId="12564" xr:uid="{00000000-0005-0000-0000-00007C2A0000}"/>
    <cellStyle name="20% - 강조색4 46 3 4 2 4" xfId="12565" xr:uid="{00000000-0005-0000-0000-00007D2A0000}"/>
    <cellStyle name="20% - 강조색4 46 3 4 3" xfId="12566" xr:uid="{00000000-0005-0000-0000-00007E2A0000}"/>
    <cellStyle name="20% - 강조색4 46 3 4 3 2" xfId="12567" xr:uid="{00000000-0005-0000-0000-00007F2A0000}"/>
    <cellStyle name="20% - 강조색4 46 3 4 3 3" xfId="12568" xr:uid="{00000000-0005-0000-0000-0000802A0000}"/>
    <cellStyle name="20% - 강조색4 46 3 4 3 4" xfId="12569" xr:uid="{00000000-0005-0000-0000-0000812A0000}"/>
    <cellStyle name="20% - 강조색4 46 3 4 4" xfId="12570" xr:uid="{00000000-0005-0000-0000-0000822A0000}"/>
    <cellStyle name="20% - 강조색4 46 3 4 4 2" xfId="12571" xr:uid="{00000000-0005-0000-0000-0000832A0000}"/>
    <cellStyle name="20% - 강조색4 46 3 4 4 3" xfId="12572" xr:uid="{00000000-0005-0000-0000-0000842A0000}"/>
    <cellStyle name="20% - 강조색4 46 3 4 4 4" xfId="12573" xr:uid="{00000000-0005-0000-0000-0000852A0000}"/>
    <cellStyle name="20% - 강조색4 46 3 4 5" xfId="12574" xr:uid="{00000000-0005-0000-0000-0000862A0000}"/>
    <cellStyle name="20% - 강조색4 46 3 4 5 2" xfId="12575" xr:uid="{00000000-0005-0000-0000-0000872A0000}"/>
    <cellStyle name="20% - 강조색4 46 3 4 5 3" xfId="12576" xr:uid="{00000000-0005-0000-0000-0000882A0000}"/>
    <cellStyle name="20% - 강조색4 46 3 4 5 4" xfId="12577" xr:uid="{00000000-0005-0000-0000-0000892A0000}"/>
    <cellStyle name="20% - 강조색4 46 3 4 6" xfId="12578" xr:uid="{00000000-0005-0000-0000-00008A2A0000}"/>
    <cellStyle name="20% - 강조색4 46 3 4 6 2" xfId="12579" xr:uid="{00000000-0005-0000-0000-00008B2A0000}"/>
    <cellStyle name="20% - 강조색4 46 3 4 6 3" xfId="12580" xr:uid="{00000000-0005-0000-0000-00008C2A0000}"/>
    <cellStyle name="20% - 강조색4 46 3 4 6 4" xfId="12581" xr:uid="{00000000-0005-0000-0000-00008D2A0000}"/>
    <cellStyle name="20% - 강조색4 46 3 4 7" xfId="12582" xr:uid="{00000000-0005-0000-0000-00008E2A0000}"/>
    <cellStyle name="20% - 강조색4 46 3 4 7 2" xfId="12583" xr:uid="{00000000-0005-0000-0000-00008F2A0000}"/>
    <cellStyle name="20% - 강조색4 46 3 4 7 3" xfId="12584" xr:uid="{00000000-0005-0000-0000-0000902A0000}"/>
    <cellStyle name="20% - 강조색4 46 3 4 7 4" xfId="12585" xr:uid="{00000000-0005-0000-0000-0000912A0000}"/>
    <cellStyle name="20% - 강조색4 46 3 4 8" xfId="12586" xr:uid="{00000000-0005-0000-0000-0000922A0000}"/>
    <cellStyle name="20% - 강조색4 46 3 4 8 2" xfId="12587" xr:uid="{00000000-0005-0000-0000-0000932A0000}"/>
    <cellStyle name="20% - 강조색4 46 3 4 8 3" xfId="12588" xr:uid="{00000000-0005-0000-0000-0000942A0000}"/>
    <cellStyle name="20% - 강조색4 46 3 4 8 4" xfId="12589" xr:uid="{00000000-0005-0000-0000-0000952A0000}"/>
    <cellStyle name="20% - 강조색4 46 3 4 9" xfId="12590" xr:uid="{00000000-0005-0000-0000-0000962A0000}"/>
    <cellStyle name="20% - 강조색4 46 3 4 9 2" xfId="12591" xr:uid="{00000000-0005-0000-0000-0000972A0000}"/>
    <cellStyle name="20% - 강조색4 46 3 4 9 3" xfId="12592" xr:uid="{00000000-0005-0000-0000-0000982A0000}"/>
    <cellStyle name="20% - 강조색4 46 3 4 9 4" xfId="12593" xr:uid="{00000000-0005-0000-0000-0000992A0000}"/>
    <cellStyle name="20% - 강조색4 46 3 5" xfId="12594" xr:uid="{00000000-0005-0000-0000-00009A2A0000}"/>
    <cellStyle name="20% - 강조색4 46 3 5 2" xfId="12595" xr:uid="{00000000-0005-0000-0000-00009B2A0000}"/>
    <cellStyle name="20% - 강조색4 46 3 5 3" xfId="12596" xr:uid="{00000000-0005-0000-0000-00009C2A0000}"/>
    <cellStyle name="20% - 강조색4 46 3 5 4" xfId="12597" xr:uid="{00000000-0005-0000-0000-00009D2A0000}"/>
    <cellStyle name="20% - 강조색4 46 3 6" xfId="12598" xr:uid="{00000000-0005-0000-0000-00009E2A0000}"/>
    <cellStyle name="20% - 강조색4 46 3 6 2" xfId="12599" xr:uid="{00000000-0005-0000-0000-00009F2A0000}"/>
    <cellStyle name="20% - 강조색4 46 3 6 3" xfId="12600" xr:uid="{00000000-0005-0000-0000-0000A02A0000}"/>
    <cellStyle name="20% - 강조색4 46 3 6 4" xfId="12601" xr:uid="{00000000-0005-0000-0000-0000A12A0000}"/>
    <cellStyle name="20% - 강조색4 46 3 7" xfId="12602" xr:uid="{00000000-0005-0000-0000-0000A22A0000}"/>
    <cellStyle name="20% - 강조색4 46 3 7 2" xfId="12603" xr:uid="{00000000-0005-0000-0000-0000A32A0000}"/>
    <cellStyle name="20% - 강조색4 46 3 7 3" xfId="12604" xr:uid="{00000000-0005-0000-0000-0000A42A0000}"/>
    <cellStyle name="20% - 강조색4 46 3 7 4" xfId="12605" xr:uid="{00000000-0005-0000-0000-0000A52A0000}"/>
    <cellStyle name="20% - 강조색4 46 3 8" xfId="12606" xr:uid="{00000000-0005-0000-0000-0000A62A0000}"/>
    <cellStyle name="20% - 강조색4 46 3 8 2" xfId="12607" xr:uid="{00000000-0005-0000-0000-0000A72A0000}"/>
    <cellStyle name="20% - 강조색4 46 3 8 3" xfId="12608" xr:uid="{00000000-0005-0000-0000-0000A82A0000}"/>
    <cellStyle name="20% - 강조색4 46 3 8 4" xfId="12609" xr:uid="{00000000-0005-0000-0000-0000A92A0000}"/>
    <cellStyle name="20% - 강조색4 46 3 9" xfId="12610" xr:uid="{00000000-0005-0000-0000-0000AA2A0000}"/>
    <cellStyle name="20% - 강조색4 46 3 9 2" xfId="12611" xr:uid="{00000000-0005-0000-0000-0000AB2A0000}"/>
    <cellStyle name="20% - 강조색4 46 3 9 3" xfId="12612" xr:uid="{00000000-0005-0000-0000-0000AC2A0000}"/>
    <cellStyle name="20% - 강조색4 46 3 9 4" xfId="12613" xr:uid="{00000000-0005-0000-0000-0000AD2A0000}"/>
    <cellStyle name="20% - 강조색4 46 4" xfId="12614" xr:uid="{00000000-0005-0000-0000-0000AE2A0000}"/>
    <cellStyle name="20% - 강조색4 46 4 10" xfId="12615" xr:uid="{00000000-0005-0000-0000-0000AF2A0000}"/>
    <cellStyle name="20% - 강조색4 46 4 11" xfId="12616" xr:uid="{00000000-0005-0000-0000-0000B02A0000}"/>
    <cellStyle name="20% - 강조색4 46 4 12" xfId="12617" xr:uid="{00000000-0005-0000-0000-0000B12A0000}"/>
    <cellStyle name="20% - 강조색4 46 4 2" xfId="12618" xr:uid="{00000000-0005-0000-0000-0000B22A0000}"/>
    <cellStyle name="20% - 강조색4 46 4 2 2" xfId="12619" xr:uid="{00000000-0005-0000-0000-0000B32A0000}"/>
    <cellStyle name="20% - 강조색4 46 4 2 3" xfId="12620" xr:uid="{00000000-0005-0000-0000-0000B42A0000}"/>
    <cellStyle name="20% - 강조색4 46 4 2 4" xfId="12621" xr:uid="{00000000-0005-0000-0000-0000B52A0000}"/>
    <cellStyle name="20% - 강조색4 46 4 3" xfId="12622" xr:uid="{00000000-0005-0000-0000-0000B62A0000}"/>
    <cellStyle name="20% - 강조색4 46 4 3 2" xfId="12623" xr:uid="{00000000-0005-0000-0000-0000B72A0000}"/>
    <cellStyle name="20% - 강조색4 46 4 3 3" xfId="12624" xr:uid="{00000000-0005-0000-0000-0000B82A0000}"/>
    <cellStyle name="20% - 강조색4 46 4 3 4" xfId="12625" xr:uid="{00000000-0005-0000-0000-0000B92A0000}"/>
    <cellStyle name="20% - 강조색4 46 4 4" xfId="12626" xr:uid="{00000000-0005-0000-0000-0000BA2A0000}"/>
    <cellStyle name="20% - 강조색4 46 4 4 2" xfId="12627" xr:uid="{00000000-0005-0000-0000-0000BB2A0000}"/>
    <cellStyle name="20% - 강조색4 46 4 4 3" xfId="12628" xr:uid="{00000000-0005-0000-0000-0000BC2A0000}"/>
    <cellStyle name="20% - 강조색4 46 4 4 4" xfId="12629" xr:uid="{00000000-0005-0000-0000-0000BD2A0000}"/>
    <cellStyle name="20% - 강조색4 46 4 5" xfId="12630" xr:uid="{00000000-0005-0000-0000-0000BE2A0000}"/>
    <cellStyle name="20% - 강조색4 46 4 5 2" xfId="12631" xr:uid="{00000000-0005-0000-0000-0000BF2A0000}"/>
    <cellStyle name="20% - 강조색4 46 4 5 3" xfId="12632" xr:uid="{00000000-0005-0000-0000-0000C02A0000}"/>
    <cellStyle name="20% - 강조색4 46 4 5 4" xfId="12633" xr:uid="{00000000-0005-0000-0000-0000C12A0000}"/>
    <cellStyle name="20% - 강조색4 46 4 6" xfId="12634" xr:uid="{00000000-0005-0000-0000-0000C22A0000}"/>
    <cellStyle name="20% - 강조색4 46 4 6 2" xfId="12635" xr:uid="{00000000-0005-0000-0000-0000C32A0000}"/>
    <cellStyle name="20% - 강조색4 46 4 6 3" xfId="12636" xr:uid="{00000000-0005-0000-0000-0000C42A0000}"/>
    <cellStyle name="20% - 강조색4 46 4 6 4" xfId="12637" xr:uid="{00000000-0005-0000-0000-0000C52A0000}"/>
    <cellStyle name="20% - 강조색4 46 4 7" xfId="12638" xr:uid="{00000000-0005-0000-0000-0000C62A0000}"/>
    <cellStyle name="20% - 강조색4 46 4 7 2" xfId="12639" xr:uid="{00000000-0005-0000-0000-0000C72A0000}"/>
    <cellStyle name="20% - 강조색4 46 4 7 3" xfId="12640" xr:uid="{00000000-0005-0000-0000-0000C82A0000}"/>
    <cellStyle name="20% - 강조색4 46 4 7 4" xfId="12641" xr:uid="{00000000-0005-0000-0000-0000C92A0000}"/>
    <cellStyle name="20% - 강조색4 46 4 8" xfId="12642" xr:uid="{00000000-0005-0000-0000-0000CA2A0000}"/>
    <cellStyle name="20% - 강조색4 46 4 8 2" xfId="12643" xr:uid="{00000000-0005-0000-0000-0000CB2A0000}"/>
    <cellStyle name="20% - 강조색4 46 4 8 3" xfId="12644" xr:uid="{00000000-0005-0000-0000-0000CC2A0000}"/>
    <cellStyle name="20% - 강조색4 46 4 8 4" xfId="12645" xr:uid="{00000000-0005-0000-0000-0000CD2A0000}"/>
    <cellStyle name="20% - 강조색4 46 4 9" xfId="12646" xr:uid="{00000000-0005-0000-0000-0000CE2A0000}"/>
    <cellStyle name="20% - 강조색4 46 4 9 2" xfId="12647" xr:uid="{00000000-0005-0000-0000-0000CF2A0000}"/>
    <cellStyle name="20% - 강조색4 46 4 9 3" xfId="12648" xr:uid="{00000000-0005-0000-0000-0000D02A0000}"/>
    <cellStyle name="20% - 강조색4 46 4 9 4" xfId="12649" xr:uid="{00000000-0005-0000-0000-0000D12A0000}"/>
    <cellStyle name="20% - 강조색4 46 5" xfId="12650" xr:uid="{00000000-0005-0000-0000-0000D22A0000}"/>
    <cellStyle name="20% - 강조색4 46 5 10" xfId="12651" xr:uid="{00000000-0005-0000-0000-0000D32A0000}"/>
    <cellStyle name="20% - 강조색4 46 5 11" xfId="12652" xr:uid="{00000000-0005-0000-0000-0000D42A0000}"/>
    <cellStyle name="20% - 강조색4 46 5 12" xfId="12653" xr:uid="{00000000-0005-0000-0000-0000D52A0000}"/>
    <cellStyle name="20% - 강조색4 46 5 2" xfId="12654" xr:uid="{00000000-0005-0000-0000-0000D62A0000}"/>
    <cellStyle name="20% - 강조색4 46 5 2 2" xfId="12655" xr:uid="{00000000-0005-0000-0000-0000D72A0000}"/>
    <cellStyle name="20% - 강조색4 46 5 2 3" xfId="12656" xr:uid="{00000000-0005-0000-0000-0000D82A0000}"/>
    <cellStyle name="20% - 강조색4 46 5 2 4" xfId="12657" xr:uid="{00000000-0005-0000-0000-0000D92A0000}"/>
    <cellStyle name="20% - 강조색4 46 5 3" xfId="12658" xr:uid="{00000000-0005-0000-0000-0000DA2A0000}"/>
    <cellStyle name="20% - 강조색4 46 5 3 2" xfId="12659" xr:uid="{00000000-0005-0000-0000-0000DB2A0000}"/>
    <cellStyle name="20% - 강조색4 46 5 3 3" xfId="12660" xr:uid="{00000000-0005-0000-0000-0000DC2A0000}"/>
    <cellStyle name="20% - 강조색4 46 5 3 4" xfId="12661" xr:uid="{00000000-0005-0000-0000-0000DD2A0000}"/>
    <cellStyle name="20% - 강조색4 46 5 4" xfId="12662" xr:uid="{00000000-0005-0000-0000-0000DE2A0000}"/>
    <cellStyle name="20% - 강조색4 46 5 4 2" xfId="12663" xr:uid="{00000000-0005-0000-0000-0000DF2A0000}"/>
    <cellStyle name="20% - 강조색4 46 5 4 3" xfId="12664" xr:uid="{00000000-0005-0000-0000-0000E02A0000}"/>
    <cellStyle name="20% - 강조색4 46 5 4 4" xfId="12665" xr:uid="{00000000-0005-0000-0000-0000E12A0000}"/>
    <cellStyle name="20% - 강조색4 46 5 5" xfId="12666" xr:uid="{00000000-0005-0000-0000-0000E22A0000}"/>
    <cellStyle name="20% - 강조색4 46 5 5 2" xfId="12667" xr:uid="{00000000-0005-0000-0000-0000E32A0000}"/>
    <cellStyle name="20% - 강조색4 46 5 5 3" xfId="12668" xr:uid="{00000000-0005-0000-0000-0000E42A0000}"/>
    <cellStyle name="20% - 강조색4 46 5 5 4" xfId="12669" xr:uid="{00000000-0005-0000-0000-0000E52A0000}"/>
    <cellStyle name="20% - 강조색4 46 5 6" xfId="12670" xr:uid="{00000000-0005-0000-0000-0000E62A0000}"/>
    <cellStyle name="20% - 강조색4 46 5 6 2" xfId="12671" xr:uid="{00000000-0005-0000-0000-0000E72A0000}"/>
    <cellStyle name="20% - 강조색4 46 5 6 3" xfId="12672" xr:uid="{00000000-0005-0000-0000-0000E82A0000}"/>
    <cellStyle name="20% - 강조색4 46 5 6 4" xfId="12673" xr:uid="{00000000-0005-0000-0000-0000E92A0000}"/>
    <cellStyle name="20% - 강조색4 46 5 7" xfId="12674" xr:uid="{00000000-0005-0000-0000-0000EA2A0000}"/>
    <cellStyle name="20% - 강조색4 46 5 7 2" xfId="12675" xr:uid="{00000000-0005-0000-0000-0000EB2A0000}"/>
    <cellStyle name="20% - 강조색4 46 5 7 3" xfId="12676" xr:uid="{00000000-0005-0000-0000-0000EC2A0000}"/>
    <cellStyle name="20% - 강조색4 46 5 7 4" xfId="12677" xr:uid="{00000000-0005-0000-0000-0000ED2A0000}"/>
    <cellStyle name="20% - 강조색4 46 5 8" xfId="12678" xr:uid="{00000000-0005-0000-0000-0000EE2A0000}"/>
    <cellStyle name="20% - 강조색4 46 5 8 2" xfId="12679" xr:uid="{00000000-0005-0000-0000-0000EF2A0000}"/>
    <cellStyle name="20% - 강조색4 46 5 8 3" xfId="12680" xr:uid="{00000000-0005-0000-0000-0000F02A0000}"/>
    <cellStyle name="20% - 강조색4 46 5 8 4" xfId="12681" xr:uid="{00000000-0005-0000-0000-0000F12A0000}"/>
    <cellStyle name="20% - 강조색4 46 5 9" xfId="12682" xr:uid="{00000000-0005-0000-0000-0000F22A0000}"/>
    <cellStyle name="20% - 강조색4 46 5 9 2" xfId="12683" xr:uid="{00000000-0005-0000-0000-0000F32A0000}"/>
    <cellStyle name="20% - 강조색4 46 5 9 3" xfId="12684" xr:uid="{00000000-0005-0000-0000-0000F42A0000}"/>
    <cellStyle name="20% - 강조색4 46 5 9 4" xfId="12685" xr:uid="{00000000-0005-0000-0000-0000F52A0000}"/>
    <cellStyle name="20% - 강조색4 46 6" xfId="12686" xr:uid="{00000000-0005-0000-0000-0000F62A0000}"/>
    <cellStyle name="20% - 강조색4 46 6 10" xfId="12687" xr:uid="{00000000-0005-0000-0000-0000F72A0000}"/>
    <cellStyle name="20% - 강조색4 46 6 11" xfId="12688" xr:uid="{00000000-0005-0000-0000-0000F82A0000}"/>
    <cellStyle name="20% - 강조색4 46 6 12" xfId="12689" xr:uid="{00000000-0005-0000-0000-0000F92A0000}"/>
    <cellStyle name="20% - 강조색4 46 6 2" xfId="12690" xr:uid="{00000000-0005-0000-0000-0000FA2A0000}"/>
    <cellStyle name="20% - 강조색4 46 6 2 2" xfId="12691" xr:uid="{00000000-0005-0000-0000-0000FB2A0000}"/>
    <cellStyle name="20% - 강조색4 46 6 2 3" xfId="12692" xr:uid="{00000000-0005-0000-0000-0000FC2A0000}"/>
    <cellStyle name="20% - 강조색4 46 6 2 4" xfId="12693" xr:uid="{00000000-0005-0000-0000-0000FD2A0000}"/>
    <cellStyle name="20% - 강조색4 46 6 3" xfId="12694" xr:uid="{00000000-0005-0000-0000-0000FE2A0000}"/>
    <cellStyle name="20% - 강조색4 46 6 3 2" xfId="12695" xr:uid="{00000000-0005-0000-0000-0000FF2A0000}"/>
    <cellStyle name="20% - 강조색4 46 6 3 3" xfId="12696" xr:uid="{00000000-0005-0000-0000-0000002B0000}"/>
    <cellStyle name="20% - 강조색4 46 6 3 4" xfId="12697" xr:uid="{00000000-0005-0000-0000-0000012B0000}"/>
    <cellStyle name="20% - 강조색4 46 6 4" xfId="12698" xr:uid="{00000000-0005-0000-0000-0000022B0000}"/>
    <cellStyle name="20% - 강조색4 46 6 4 2" xfId="12699" xr:uid="{00000000-0005-0000-0000-0000032B0000}"/>
    <cellStyle name="20% - 강조색4 46 6 4 3" xfId="12700" xr:uid="{00000000-0005-0000-0000-0000042B0000}"/>
    <cellStyle name="20% - 강조색4 46 6 4 4" xfId="12701" xr:uid="{00000000-0005-0000-0000-0000052B0000}"/>
    <cellStyle name="20% - 강조색4 46 6 5" xfId="12702" xr:uid="{00000000-0005-0000-0000-0000062B0000}"/>
    <cellStyle name="20% - 강조색4 46 6 5 2" xfId="12703" xr:uid="{00000000-0005-0000-0000-0000072B0000}"/>
    <cellStyle name="20% - 강조색4 46 6 5 3" xfId="12704" xr:uid="{00000000-0005-0000-0000-0000082B0000}"/>
    <cellStyle name="20% - 강조색4 46 6 5 4" xfId="12705" xr:uid="{00000000-0005-0000-0000-0000092B0000}"/>
    <cellStyle name="20% - 강조색4 46 6 6" xfId="12706" xr:uid="{00000000-0005-0000-0000-00000A2B0000}"/>
    <cellStyle name="20% - 강조색4 46 6 6 2" xfId="12707" xr:uid="{00000000-0005-0000-0000-00000B2B0000}"/>
    <cellStyle name="20% - 강조색4 46 6 6 3" xfId="12708" xr:uid="{00000000-0005-0000-0000-00000C2B0000}"/>
    <cellStyle name="20% - 강조색4 46 6 6 4" xfId="12709" xr:uid="{00000000-0005-0000-0000-00000D2B0000}"/>
    <cellStyle name="20% - 강조색4 46 6 7" xfId="12710" xr:uid="{00000000-0005-0000-0000-00000E2B0000}"/>
    <cellStyle name="20% - 강조색4 46 6 7 2" xfId="12711" xr:uid="{00000000-0005-0000-0000-00000F2B0000}"/>
    <cellStyle name="20% - 강조색4 46 6 7 3" xfId="12712" xr:uid="{00000000-0005-0000-0000-0000102B0000}"/>
    <cellStyle name="20% - 강조색4 46 6 7 4" xfId="12713" xr:uid="{00000000-0005-0000-0000-0000112B0000}"/>
    <cellStyle name="20% - 강조색4 46 6 8" xfId="12714" xr:uid="{00000000-0005-0000-0000-0000122B0000}"/>
    <cellStyle name="20% - 강조색4 46 6 8 2" xfId="12715" xr:uid="{00000000-0005-0000-0000-0000132B0000}"/>
    <cellStyle name="20% - 강조색4 46 6 8 3" xfId="12716" xr:uid="{00000000-0005-0000-0000-0000142B0000}"/>
    <cellStyle name="20% - 강조색4 46 6 8 4" xfId="12717" xr:uid="{00000000-0005-0000-0000-0000152B0000}"/>
    <cellStyle name="20% - 강조색4 46 6 9" xfId="12718" xr:uid="{00000000-0005-0000-0000-0000162B0000}"/>
    <cellStyle name="20% - 강조색4 46 6 9 2" xfId="12719" xr:uid="{00000000-0005-0000-0000-0000172B0000}"/>
    <cellStyle name="20% - 강조색4 46 6 9 3" xfId="12720" xr:uid="{00000000-0005-0000-0000-0000182B0000}"/>
    <cellStyle name="20% - 강조색4 46 6 9 4" xfId="12721" xr:uid="{00000000-0005-0000-0000-0000192B0000}"/>
    <cellStyle name="20% - 강조색4 46 7" xfId="12722" xr:uid="{00000000-0005-0000-0000-00001A2B0000}"/>
    <cellStyle name="20% - 강조색4 46 7 2" xfId="12723" xr:uid="{00000000-0005-0000-0000-00001B2B0000}"/>
    <cellStyle name="20% - 강조색4 46 7 3" xfId="12724" xr:uid="{00000000-0005-0000-0000-00001C2B0000}"/>
    <cellStyle name="20% - 강조색4 46 7 4" xfId="12725" xr:uid="{00000000-0005-0000-0000-00001D2B0000}"/>
    <cellStyle name="20% - 강조색4 46 8" xfId="12726" xr:uid="{00000000-0005-0000-0000-00001E2B0000}"/>
    <cellStyle name="20% - 강조색4 46 8 2" xfId="12727" xr:uid="{00000000-0005-0000-0000-00001F2B0000}"/>
    <cellStyle name="20% - 강조색4 46 8 3" xfId="12728" xr:uid="{00000000-0005-0000-0000-0000202B0000}"/>
    <cellStyle name="20% - 강조색4 46 8 4" xfId="12729" xr:uid="{00000000-0005-0000-0000-0000212B0000}"/>
    <cellStyle name="20% - 강조색4 46 9" xfId="12730" xr:uid="{00000000-0005-0000-0000-0000222B0000}"/>
    <cellStyle name="20% - 강조색4 46 9 2" xfId="12731" xr:uid="{00000000-0005-0000-0000-0000232B0000}"/>
    <cellStyle name="20% - 강조색4 46 9 3" xfId="12732" xr:uid="{00000000-0005-0000-0000-0000242B0000}"/>
    <cellStyle name="20% - 강조색4 46 9 4" xfId="12733" xr:uid="{00000000-0005-0000-0000-0000252B0000}"/>
    <cellStyle name="20% - 강조색4 47" xfId="12734" xr:uid="{00000000-0005-0000-0000-0000262B0000}"/>
    <cellStyle name="20% - 강조색4 47 10" xfId="12735" xr:uid="{00000000-0005-0000-0000-0000272B0000}"/>
    <cellStyle name="20% - 강조색4 47 10 2" xfId="12736" xr:uid="{00000000-0005-0000-0000-0000282B0000}"/>
    <cellStyle name="20% - 강조색4 47 10 3" xfId="12737" xr:uid="{00000000-0005-0000-0000-0000292B0000}"/>
    <cellStyle name="20% - 강조색4 47 10 4" xfId="12738" xr:uid="{00000000-0005-0000-0000-00002A2B0000}"/>
    <cellStyle name="20% - 강조색4 47 11" xfId="12739" xr:uid="{00000000-0005-0000-0000-00002B2B0000}"/>
    <cellStyle name="20% - 강조색4 47 11 2" xfId="12740" xr:uid="{00000000-0005-0000-0000-00002C2B0000}"/>
    <cellStyle name="20% - 강조색4 47 11 3" xfId="12741" xr:uid="{00000000-0005-0000-0000-00002D2B0000}"/>
    <cellStyle name="20% - 강조색4 47 11 4" xfId="12742" xr:uid="{00000000-0005-0000-0000-00002E2B0000}"/>
    <cellStyle name="20% - 강조색4 47 12" xfId="12743" xr:uid="{00000000-0005-0000-0000-00002F2B0000}"/>
    <cellStyle name="20% - 강조색4 47 12 2" xfId="12744" xr:uid="{00000000-0005-0000-0000-0000302B0000}"/>
    <cellStyle name="20% - 강조색4 47 12 3" xfId="12745" xr:uid="{00000000-0005-0000-0000-0000312B0000}"/>
    <cellStyle name="20% - 강조색4 47 12 4" xfId="12746" xr:uid="{00000000-0005-0000-0000-0000322B0000}"/>
    <cellStyle name="20% - 강조색4 47 13" xfId="12747" xr:uid="{00000000-0005-0000-0000-0000332B0000}"/>
    <cellStyle name="20% - 강조색4 47 14" xfId="12748" xr:uid="{00000000-0005-0000-0000-0000342B0000}"/>
    <cellStyle name="20% - 강조색4 47 15" xfId="12749" xr:uid="{00000000-0005-0000-0000-0000352B0000}"/>
    <cellStyle name="20% - 강조색4 47 16" xfId="12750" xr:uid="{00000000-0005-0000-0000-0000362B0000}"/>
    <cellStyle name="20% - 강조색4 47 17" xfId="12751" xr:uid="{00000000-0005-0000-0000-0000372B0000}"/>
    <cellStyle name="20% - 강조색4 47 18" xfId="12752" xr:uid="{00000000-0005-0000-0000-0000382B0000}"/>
    <cellStyle name="20% - 강조색4 47 19" xfId="12753" xr:uid="{00000000-0005-0000-0000-0000392B0000}"/>
    <cellStyle name="20% - 강조색4 47 2" xfId="12754" xr:uid="{00000000-0005-0000-0000-00003A2B0000}"/>
    <cellStyle name="20% - 강조색4 47 2 10" xfId="12755" xr:uid="{00000000-0005-0000-0000-00003B2B0000}"/>
    <cellStyle name="20% - 강조색4 47 2 11" xfId="12756" xr:uid="{00000000-0005-0000-0000-00003C2B0000}"/>
    <cellStyle name="20% - 강조색4 47 2 12" xfId="12757" xr:uid="{00000000-0005-0000-0000-00003D2B0000}"/>
    <cellStyle name="20% - 강조색4 47 2 2" xfId="12758" xr:uid="{00000000-0005-0000-0000-00003E2B0000}"/>
    <cellStyle name="20% - 강조색4 47 2 2 2" xfId="12759" xr:uid="{00000000-0005-0000-0000-00003F2B0000}"/>
    <cellStyle name="20% - 강조색4 47 2 2 3" xfId="12760" xr:uid="{00000000-0005-0000-0000-0000402B0000}"/>
    <cellStyle name="20% - 강조색4 47 2 2 4" xfId="12761" xr:uid="{00000000-0005-0000-0000-0000412B0000}"/>
    <cellStyle name="20% - 강조색4 47 2 3" xfId="12762" xr:uid="{00000000-0005-0000-0000-0000422B0000}"/>
    <cellStyle name="20% - 강조색4 47 2 3 2" xfId="12763" xr:uid="{00000000-0005-0000-0000-0000432B0000}"/>
    <cellStyle name="20% - 강조색4 47 2 3 3" xfId="12764" xr:uid="{00000000-0005-0000-0000-0000442B0000}"/>
    <cellStyle name="20% - 강조색4 47 2 3 4" xfId="12765" xr:uid="{00000000-0005-0000-0000-0000452B0000}"/>
    <cellStyle name="20% - 강조색4 47 2 4" xfId="12766" xr:uid="{00000000-0005-0000-0000-0000462B0000}"/>
    <cellStyle name="20% - 강조색4 47 2 4 2" xfId="12767" xr:uid="{00000000-0005-0000-0000-0000472B0000}"/>
    <cellStyle name="20% - 강조색4 47 2 4 3" xfId="12768" xr:uid="{00000000-0005-0000-0000-0000482B0000}"/>
    <cellStyle name="20% - 강조색4 47 2 4 4" xfId="12769" xr:uid="{00000000-0005-0000-0000-0000492B0000}"/>
    <cellStyle name="20% - 강조색4 47 2 5" xfId="12770" xr:uid="{00000000-0005-0000-0000-00004A2B0000}"/>
    <cellStyle name="20% - 강조색4 47 2 5 2" xfId="12771" xr:uid="{00000000-0005-0000-0000-00004B2B0000}"/>
    <cellStyle name="20% - 강조색4 47 2 5 3" xfId="12772" xr:uid="{00000000-0005-0000-0000-00004C2B0000}"/>
    <cellStyle name="20% - 강조색4 47 2 5 4" xfId="12773" xr:uid="{00000000-0005-0000-0000-00004D2B0000}"/>
    <cellStyle name="20% - 강조색4 47 2 6" xfId="12774" xr:uid="{00000000-0005-0000-0000-00004E2B0000}"/>
    <cellStyle name="20% - 강조색4 47 2 6 2" xfId="12775" xr:uid="{00000000-0005-0000-0000-00004F2B0000}"/>
    <cellStyle name="20% - 강조색4 47 2 6 3" xfId="12776" xr:uid="{00000000-0005-0000-0000-0000502B0000}"/>
    <cellStyle name="20% - 강조색4 47 2 6 4" xfId="12777" xr:uid="{00000000-0005-0000-0000-0000512B0000}"/>
    <cellStyle name="20% - 강조색4 47 2 7" xfId="12778" xr:uid="{00000000-0005-0000-0000-0000522B0000}"/>
    <cellStyle name="20% - 강조색4 47 2 7 2" xfId="12779" xr:uid="{00000000-0005-0000-0000-0000532B0000}"/>
    <cellStyle name="20% - 강조색4 47 2 7 3" xfId="12780" xr:uid="{00000000-0005-0000-0000-0000542B0000}"/>
    <cellStyle name="20% - 강조색4 47 2 7 4" xfId="12781" xr:uid="{00000000-0005-0000-0000-0000552B0000}"/>
    <cellStyle name="20% - 강조색4 47 2 8" xfId="12782" xr:uid="{00000000-0005-0000-0000-0000562B0000}"/>
    <cellStyle name="20% - 강조색4 47 2 8 2" xfId="12783" xr:uid="{00000000-0005-0000-0000-0000572B0000}"/>
    <cellStyle name="20% - 강조색4 47 2 8 3" xfId="12784" xr:uid="{00000000-0005-0000-0000-0000582B0000}"/>
    <cellStyle name="20% - 강조색4 47 2 8 4" xfId="12785" xr:uid="{00000000-0005-0000-0000-0000592B0000}"/>
    <cellStyle name="20% - 강조색4 47 2 9" xfId="12786" xr:uid="{00000000-0005-0000-0000-00005A2B0000}"/>
    <cellStyle name="20% - 강조색4 47 2 9 2" xfId="12787" xr:uid="{00000000-0005-0000-0000-00005B2B0000}"/>
    <cellStyle name="20% - 강조색4 47 2 9 3" xfId="12788" xr:uid="{00000000-0005-0000-0000-00005C2B0000}"/>
    <cellStyle name="20% - 강조색4 47 2 9 4" xfId="12789" xr:uid="{00000000-0005-0000-0000-00005D2B0000}"/>
    <cellStyle name="20% - 강조색4 47 20" xfId="12790" xr:uid="{00000000-0005-0000-0000-00005E2B0000}"/>
    <cellStyle name="20% - 강조색4 47 21" xfId="12791" xr:uid="{00000000-0005-0000-0000-00005F2B0000}"/>
    <cellStyle name="20% - 강조색4 47 22" xfId="12792" xr:uid="{00000000-0005-0000-0000-0000602B0000}"/>
    <cellStyle name="20% - 강조색4 47 23" xfId="12793" xr:uid="{00000000-0005-0000-0000-0000612B0000}"/>
    <cellStyle name="20% - 강조색4 47 24" xfId="12794" xr:uid="{00000000-0005-0000-0000-0000622B0000}"/>
    <cellStyle name="20% - 강조색4 47 25" xfId="12795" xr:uid="{00000000-0005-0000-0000-0000632B0000}"/>
    <cellStyle name="20% - 강조색4 47 3" xfId="12796" xr:uid="{00000000-0005-0000-0000-0000642B0000}"/>
    <cellStyle name="20% - 강조색4 47 3 10" xfId="12797" xr:uid="{00000000-0005-0000-0000-0000652B0000}"/>
    <cellStyle name="20% - 강조색4 47 3 11" xfId="12798" xr:uid="{00000000-0005-0000-0000-0000662B0000}"/>
    <cellStyle name="20% - 강조색4 47 3 12" xfId="12799" xr:uid="{00000000-0005-0000-0000-0000672B0000}"/>
    <cellStyle name="20% - 강조색4 47 3 2" xfId="12800" xr:uid="{00000000-0005-0000-0000-0000682B0000}"/>
    <cellStyle name="20% - 강조색4 47 3 2 2" xfId="12801" xr:uid="{00000000-0005-0000-0000-0000692B0000}"/>
    <cellStyle name="20% - 강조색4 47 3 2 3" xfId="12802" xr:uid="{00000000-0005-0000-0000-00006A2B0000}"/>
    <cellStyle name="20% - 강조색4 47 3 2 4" xfId="12803" xr:uid="{00000000-0005-0000-0000-00006B2B0000}"/>
    <cellStyle name="20% - 강조색4 47 3 3" xfId="12804" xr:uid="{00000000-0005-0000-0000-00006C2B0000}"/>
    <cellStyle name="20% - 강조색4 47 3 3 2" xfId="12805" xr:uid="{00000000-0005-0000-0000-00006D2B0000}"/>
    <cellStyle name="20% - 강조색4 47 3 3 3" xfId="12806" xr:uid="{00000000-0005-0000-0000-00006E2B0000}"/>
    <cellStyle name="20% - 강조색4 47 3 3 4" xfId="12807" xr:uid="{00000000-0005-0000-0000-00006F2B0000}"/>
    <cellStyle name="20% - 강조색4 47 3 4" xfId="12808" xr:uid="{00000000-0005-0000-0000-0000702B0000}"/>
    <cellStyle name="20% - 강조색4 47 3 4 2" xfId="12809" xr:uid="{00000000-0005-0000-0000-0000712B0000}"/>
    <cellStyle name="20% - 강조색4 47 3 4 3" xfId="12810" xr:uid="{00000000-0005-0000-0000-0000722B0000}"/>
    <cellStyle name="20% - 강조색4 47 3 4 4" xfId="12811" xr:uid="{00000000-0005-0000-0000-0000732B0000}"/>
    <cellStyle name="20% - 강조색4 47 3 5" xfId="12812" xr:uid="{00000000-0005-0000-0000-0000742B0000}"/>
    <cellStyle name="20% - 강조색4 47 3 5 2" xfId="12813" xr:uid="{00000000-0005-0000-0000-0000752B0000}"/>
    <cellStyle name="20% - 강조색4 47 3 5 3" xfId="12814" xr:uid="{00000000-0005-0000-0000-0000762B0000}"/>
    <cellStyle name="20% - 강조색4 47 3 5 4" xfId="12815" xr:uid="{00000000-0005-0000-0000-0000772B0000}"/>
    <cellStyle name="20% - 강조색4 47 3 6" xfId="12816" xr:uid="{00000000-0005-0000-0000-0000782B0000}"/>
    <cellStyle name="20% - 강조색4 47 3 6 2" xfId="12817" xr:uid="{00000000-0005-0000-0000-0000792B0000}"/>
    <cellStyle name="20% - 강조색4 47 3 6 3" xfId="12818" xr:uid="{00000000-0005-0000-0000-00007A2B0000}"/>
    <cellStyle name="20% - 강조색4 47 3 6 4" xfId="12819" xr:uid="{00000000-0005-0000-0000-00007B2B0000}"/>
    <cellStyle name="20% - 강조색4 47 3 7" xfId="12820" xr:uid="{00000000-0005-0000-0000-00007C2B0000}"/>
    <cellStyle name="20% - 강조색4 47 3 7 2" xfId="12821" xr:uid="{00000000-0005-0000-0000-00007D2B0000}"/>
    <cellStyle name="20% - 강조색4 47 3 7 3" xfId="12822" xr:uid="{00000000-0005-0000-0000-00007E2B0000}"/>
    <cellStyle name="20% - 강조색4 47 3 7 4" xfId="12823" xr:uid="{00000000-0005-0000-0000-00007F2B0000}"/>
    <cellStyle name="20% - 강조색4 47 3 8" xfId="12824" xr:uid="{00000000-0005-0000-0000-0000802B0000}"/>
    <cellStyle name="20% - 강조색4 47 3 8 2" xfId="12825" xr:uid="{00000000-0005-0000-0000-0000812B0000}"/>
    <cellStyle name="20% - 강조색4 47 3 8 3" xfId="12826" xr:uid="{00000000-0005-0000-0000-0000822B0000}"/>
    <cellStyle name="20% - 강조색4 47 3 8 4" xfId="12827" xr:uid="{00000000-0005-0000-0000-0000832B0000}"/>
    <cellStyle name="20% - 강조색4 47 3 9" xfId="12828" xr:uid="{00000000-0005-0000-0000-0000842B0000}"/>
    <cellStyle name="20% - 강조색4 47 3 9 2" xfId="12829" xr:uid="{00000000-0005-0000-0000-0000852B0000}"/>
    <cellStyle name="20% - 강조색4 47 3 9 3" xfId="12830" xr:uid="{00000000-0005-0000-0000-0000862B0000}"/>
    <cellStyle name="20% - 강조색4 47 3 9 4" xfId="12831" xr:uid="{00000000-0005-0000-0000-0000872B0000}"/>
    <cellStyle name="20% - 강조색4 47 4" xfId="12832" xr:uid="{00000000-0005-0000-0000-0000882B0000}"/>
    <cellStyle name="20% - 강조색4 47 4 10" xfId="12833" xr:uid="{00000000-0005-0000-0000-0000892B0000}"/>
    <cellStyle name="20% - 강조색4 47 4 11" xfId="12834" xr:uid="{00000000-0005-0000-0000-00008A2B0000}"/>
    <cellStyle name="20% - 강조색4 47 4 12" xfId="12835" xr:uid="{00000000-0005-0000-0000-00008B2B0000}"/>
    <cellStyle name="20% - 강조색4 47 4 2" xfId="12836" xr:uid="{00000000-0005-0000-0000-00008C2B0000}"/>
    <cellStyle name="20% - 강조색4 47 4 2 2" xfId="12837" xr:uid="{00000000-0005-0000-0000-00008D2B0000}"/>
    <cellStyle name="20% - 강조색4 47 4 2 3" xfId="12838" xr:uid="{00000000-0005-0000-0000-00008E2B0000}"/>
    <cellStyle name="20% - 강조색4 47 4 2 4" xfId="12839" xr:uid="{00000000-0005-0000-0000-00008F2B0000}"/>
    <cellStyle name="20% - 강조색4 47 4 3" xfId="12840" xr:uid="{00000000-0005-0000-0000-0000902B0000}"/>
    <cellStyle name="20% - 강조색4 47 4 3 2" xfId="12841" xr:uid="{00000000-0005-0000-0000-0000912B0000}"/>
    <cellStyle name="20% - 강조색4 47 4 3 3" xfId="12842" xr:uid="{00000000-0005-0000-0000-0000922B0000}"/>
    <cellStyle name="20% - 강조색4 47 4 3 4" xfId="12843" xr:uid="{00000000-0005-0000-0000-0000932B0000}"/>
    <cellStyle name="20% - 강조색4 47 4 4" xfId="12844" xr:uid="{00000000-0005-0000-0000-0000942B0000}"/>
    <cellStyle name="20% - 강조색4 47 4 4 2" xfId="12845" xr:uid="{00000000-0005-0000-0000-0000952B0000}"/>
    <cellStyle name="20% - 강조색4 47 4 4 3" xfId="12846" xr:uid="{00000000-0005-0000-0000-0000962B0000}"/>
    <cellStyle name="20% - 강조색4 47 4 4 4" xfId="12847" xr:uid="{00000000-0005-0000-0000-0000972B0000}"/>
    <cellStyle name="20% - 강조색4 47 4 5" xfId="12848" xr:uid="{00000000-0005-0000-0000-0000982B0000}"/>
    <cellStyle name="20% - 강조색4 47 4 5 2" xfId="12849" xr:uid="{00000000-0005-0000-0000-0000992B0000}"/>
    <cellStyle name="20% - 강조색4 47 4 5 3" xfId="12850" xr:uid="{00000000-0005-0000-0000-00009A2B0000}"/>
    <cellStyle name="20% - 강조색4 47 4 5 4" xfId="12851" xr:uid="{00000000-0005-0000-0000-00009B2B0000}"/>
    <cellStyle name="20% - 강조색4 47 4 6" xfId="12852" xr:uid="{00000000-0005-0000-0000-00009C2B0000}"/>
    <cellStyle name="20% - 강조색4 47 4 6 2" xfId="12853" xr:uid="{00000000-0005-0000-0000-00009D2B0000}"/>
    <cellStyle name="20% - 강조색4 47 4 6 3" xfId="12854" xr:uid="{00000000-0005-0000-0000-00009E2B0000}"/>
    <cellStyle name="20% - 강조색4 47 4 6 4" xfId="12855" xr:uid="{00000000-0005-0000-0000-00009F2B0000}"/>
    <cellStyle name="20% - 강조색4 47 4 7" xfId="12856" xr:uid="{00000000-0005-0000-0000-0000A02B0000}"/>
    <cellStyle name="20% - 강조색4 47 4 7 2" xfId="12857" xr:uid="{00000000-0005-0000-0000-0000A12B0000}"/>
    <cellStyle name="20% - 강조색4 47 4 7 3" xfId="12858" xr:uid="{00000000-0005-0000-0000-0000A22B0000}"/>
    <cellStyle name="20% - 강조색4 47 4 7 4" xfId="12859" xr:uid="{00000000-0005-0000-0000-0000A32B0000}"/>
    <cellStyle name="20% - 강조색4 47 4 8" xfId="12860" xr:uid="{00000000-0005-0000-0000-0000A42B0000}"/>
    <cellStyle name="20% - 강조색4 47 4 8 2" xfId="12861" xr:uid="{00000000-0005-0000-0000-0000A52B0000}"/>
    <cellStyle name="20% - 강조색4 47 4 8 3" xfId="12862" xr:uid="{00000000-0005-0000-0000-0000A62B0000}"/>
    <cellStyle name="20% - 강조색4 47 4 8 4" xfId="12863" xr:uid="{00000000-0005-0000-0000-0000A72B0000}"/>
    <cellStyle name="20% - 강조색4 47 4 9" xfId="12864" xr:uid="{00000000-0005-0000-0000-0000A82B0000}"/>
    <cellStyle name="20% - 강조색4 47 4 9 2" xfId="12865" xr:uid="{00000000-0005-0000-0000-0000A92B0000}"/>
    <cellStyle name="20% - 강조색4 47 4 9 3" xfId="12866" xr:uid="{00000000-0005-0000-0000-0000AA2B0000}"/>
    <cellStyle name="20% - 강조색4 47 4 9 4" xfId="12867" xr:uid="{00000000-0005-0000-0000-0000AB2B0000}"/>
    <cellStyle name="20% - 강조색4 47 5" xfId="12868" xr:uid="{00000000-0005-0000-0000-0000AC2B0000}"/>
    <cellStyle name="20% - 강조색4 47 5 2" xfId="12869" xr:uid="{00000000-0005-0000-0000-0000AD2B0000}"/>
    <cellStyle name="20% - 강조색4 47 5 3" xfId="12870" xr:uid="{00000000-0005-0000-0000-0000AE2B0000}"/>
    <cellStyle name="20% - 강조색4 47 5 4" xfId="12871" xr:uid="{00000000-0005-0000-0000-0000AF2B0000}"/>
    <cellStyle name="20% - 강조색4 47 6" xfId="12872" xr:uid="{00000000-0005-0000-0000-0000B02B0000}"/>
    <cellStyle name="20% - 강조색4 47 6 2" xfId="12873" xr:uid="{00000000-0005-0000-0000-0000B12B0000}"/>
    <cellStyle name="20% - 강조색4 47 6 3" xfId="12874" xr:uid="{00000000-0005-0000-0000-0000B22B0000}"/>
    <cellStyle name="20% - 강조색4 47 6 4" xfId="12875" xr:uid="{00000000-0005-0000-0000-0000B32B0000}"/>
    <cellStyle name="20% - 강조색4 47 7" xfId="12876" xr:uid="{00000000-0005-0000-0000-0000B42B0000}"/>
    <cellStyle name="20% - 강조색4 47 7 2" xfId="12877" xr:uid="{00000000-0005-0000-0000-0000B52B0000}"/>
    <cellStyle name="20% - 강조색4 47 7 3" xfId="12878" xr:uid="{00000000-0005-0000-0000-0000B62B0000}"/>
    <cellStyle name="20% - 강조색4 47 7 4" xfId="12879" xr:uid="{00000000-0005-0000-0000-0000B72B0000}"/>
    <cellStyle name="20% - 강조색4 47 8" xfId="12880" xr:uid="{00000000-0005-0000-0000-0000B82B0000}"/>
    <cellStyle name="20% - 강조색4 47 8 2" xfId="12881" xr:uid="{00000000-0005-0000-0000-0000B92B0000}"/>
    <cellStyle name="20% - 강조색4 47 8 3" xfId="12882" xr:uid="{00000000-0005-0000-0000-0000BA2B0000}"/>
    <cellStyle name="20% - 강조색4 47 8 4" xfId="12883" xr:uid="{00000000-0005-0000-0000-0000BB2B0000}"/>
    <cellStyle name="20% - 강조색4 47 9" xfId="12884" xr:uid="{00000000-0005-0000-0000-0000BC2B0000}"/>
    <cellStyle name="20% - 강조색4 47 9 2" xfId="12885" xr:uid="{00000000-0005-0000-0000-0000BD2B0000}"/>
    <cellStyle name="20% - 강조색4 47 9 3" xfId="12886" xr:uid="{00000000-0005-0000-0000-0000BE2B0000}"/>
    <cellStyle name="20% - 강조색4 47 9 4" xfId="12887" xr:uid="{00000000-0005-0000-0000-0000BF2B0000}"/>
    <cellStyle name="20% - 강조색4 48" xfId="12888" xr:uid="{00000000-0005-0000-0000-0000C02B0000}"/>
    <cellStyle name="20% - 강조색4 48 10" xfId="12889" xr:uid="{00000000-0005-0000-0000-0000C12B0000}"/>
    <cellStyle name="20% - 강조색4 48 10 2" xfId="12890" xr:uid="{00000000-0005-0000-0000-0000C22B0000}"/>
    <cellStyle name="20% - 강조색4 48 10 3" xfId="12891" xr:uid="{00000000-0005-0000-0000-0000C32B0000}"/>
    <cellStyle name="20% - 강조색4 48 10 4" xfId="12892" xr:uid="{00000000-0005-0000-0000-0000C42B0000}"/>
    <cellStyle name="20% - 강조색4 48 11" xfId="12893" xr:uid="{00000000-0005-0000-0000-0000C52B0000}"/>
    <cellStyle name="20% - 강조색4 48 12" xfId="12894" xr:uid="{00000000-0005-0000-0000-0000C62B0000}"/>
    <cellStyle name="20% - 강조색4 48 13" xfId="12895" xr:uid="{00000000-0005-0000-0000-0000C72B0000}"/>
    <cellStyle name="20% - 강조색4 48 14" xfId="12896" xr:uid="{00000000-0005-0000-0000-0000C82B0000}"/>
    <cellStyle name="20% - 강조색4 48 15" xfId="12897" xr:uid="{00000000-0005-0000-0000-0000C92B0000}"/>
    <cellStyle name="20% - 강조색4 48 16" xfId="12898" xr:uid="{00000000-0005-0000-0000-0000CA2B0000}"/>
    <cellStyle name="20% - 강조색4 48 17" xfId="12899" xr:uid="{00000000-0005-0000-0000-0000CB2B0000}"/>
    <cellStyle name="20% - 강조색4 48 18" xfId="12900" xr:uid="{00000000-0005-0000-0000-0000CC2B0000}"/>
    <cellStyle name="20% - 강조색4 48 19" xfId="12901" xr:uid="{00000000-0005-0000-0000-0000CD2B0000}"/>
    <cellStyle name="20% - 강조색4 48 2" xfId="12902" xr:uid="{00000000-0005-0000-0000-0000CE2B0000}"/>
    <cellStyle name="20% - 강조색4 48 2 10" xfId="12903" xr:uid="{00000000-0005-0000-0000-0000CF2B0000}"/>
    <cellStyle name="20% - 강조색4 48 2 11" xfId="12904" xr:uid="{00000000-0005-0000-0000-0000D02B0000}"/>
    <cellStyle name="20% - 강조색4 48 2 12" xfId="12905" xr:uid="{00000000-0005-0000-0000-0000D12B0000}"/>
    <cellStyle name="20% - 강조색4 48 2 2" xfId="12906" xr:uid="{00000000-0005-0000-0000-0000D22B0000}"/>
    <cellStyle name="20% - 강조색4 48 2 2 2" xfId="12907" xr:uid="{00000000-0005-0000-0000-0000D32B0000}"/>
    <cellStyle name="20% - 강조색4 48 2 2 3" xfId="12908" xr:uid="{00000000-0005-0000-0000-0000D42B0000}"/>
    <cellStyle name="20% - 강조색4 48 2 2 4" xfId="12909" xr:uid="{00000000-0005-0000-0000-0000D52B0000}"/>
    <cellStyle name="20% - 강조색4 48 2 3" xfId="12910" xr:uid="{00000000-0005-0000-0000-0000D62B0000}"/>
    <cellStyle name="20% - 강조색4 48 2 3 2" xfId="12911" xr:uid="{00000000-0005-0000-0000-0000D72B0000}"/>
    <cellStyle name="20% - 강조색4 48 2 3 3" xfId="12912" xr:uid="{00000000-0005-0000-0000-0000D82B0000}"/>
    <cellStyle name="20% - 강조색4 48 2 3 4" xfId="12913" xr:uid="{00000000-0005-0000-0000-0000D92B0000}"/>
    <cellStyle name="20% - 강조색4 48 2 4" xfId="12914" xr:uid="{00000000-0005-0000-0000-0000DA2B0000}"/>
    <cellStyle name="20% - 강조색4 48 2 4 2" xfId="12915" xr:uid="{00000000-0005-0000-0000-0000DB2B0000}"/>
    <cellStyle name="20% - 강조색4 48 2 4 3" xfId="12916" xr:uid="{00000000-0005-0000-0000-0000DC2B0000}"/>
    <cellStyle name="20% - 강조색4 48 2 4 4" xfId="12917" xr:uid="{00000000-0005-0000-0000-0000DD2B0000}"/>
    <cellStyle name="20% - 강조색4 48 2 5" xfId="12918" xr:uid="{00000000-0005-0000-0000-0000DE2B0000}"/>
    <cellStyle name="20% - 강조색4 48 2 5 2" xfId="12919" xr:uid="{00000000-0005-0000-0000-0000DF2B0000}"/>
    <cellStyle name="20% - 강조색4 48 2 5 3" xfId="12920" xr:uid="{00000000-0005-0000-0000-0000E02B0000}"/>
    <cellStyle name="20% - 강조색4 48 2 5 4" xfId="12921" xr:uid="{00000000-0005-0000-0000-0000E12B0000}"/>
    <cellStyle name="20% - 강조색4 48 2 6" xfId="12922" xr:uid="{00000000-0005-0000-0000-0000E22B0000}"/>
    <cellStyle name="20% - 강조색4 48 2 6 2" xfId="12923" xr:uid="{00000000-0005-0000-0000-0000E32B0000}"/>
    <cellStyle name="20% - 강조색4 48 2 6 3" xfId="12924" xr:uid="{00000000-0005-0000-0000-0000E42B0000}"/>
    <cellStyle name="20% - 강조색4 48 2 6 4" xfId="12925" xr:uid="{00000000-0005-0000-0000-0000E52B0000}"/>
    <cellStyle name="20% - 강조색4 48 2 7" xfId="12926" xr:uid="{00000000-0005-0000-0000-0000E62B0000}"/>
    <cellStyle name="20% - 강조색4 48 2 7 2" xfId="12927" xr:uid="{00000000-0005-0000-0000-0000E72B0000}"/>
    <cellStyle name="20% - 강조색4 48 2 7 3" xfId="12928" xr:uid="{00000000-0005-0000-0000-0000E82B0000}"/>
    <cellStyle name="20% - 강조색4 48 2 7 4" xfId="12929" xr:uid="{00000000-0005-0000-0000-0000E92B0000}"/>
    <cellStyle name="20% - 강조색4 48 2 8" xfId="12930" xr:uid="{00000000-0005-0000-0000-0000EA2B0000}"/>
    <cellStyle name="20% - 강조색4 48 2 8 2" xfId="12931" xr:uid="{00000000-0005-0000-0000-0000EB2B0000}"/>
    <cellStyle name="20% - 강조색4 48 2 8 3" xfId="12932" xr:uid="{00000000-0005-0000-0000-0000EC2B0000}"/>
    <cellStyle name="20% - 강조색4 48 2 8 4" xfId="12933" xr:uid="{00000000-0005-0000-0000-0000ED2B0000}"/>
    <cellStyle name="20% - 강조색4 48 2 9" xfId="12934" xr:uid="{00000000-0005-0000-0000-0000EE2B0000}"/>
    <cellStyle name="20% - 강조색4 48 2 9 2" xfId="12935" xr:uid="{00000000-0005-0000-0000-0000EF2B0000}"/>
    <cellStyle name="20% - 강조색4 48 2 9 3" xfId="12936" xr:uid="{00000000-0005-0000-0000-0000F02B0000}"/>
    <cellStyle name="20% - 강조색4 48 2 9 4" xfId="12937" xr:uid="{00000000-0005-0000-0000-0000F12B0000}"/>
    <cellStyle name="20% - 강조색4 48 20" xfId="12938" xr:uid="{00000000-0005-0000-0000-0000F22B0000}"/>
    <cellStyle name="20% - 강조색4 48 21" xfId="12939" xr:uid="{00000000-0005-0000-0000-0000F32B0000}"/>
    <cellStyle name="20% - 강조색4 48 22" xfId="12940" xr:uid="{00000000-0005-0000-0000-0000F42B0000}"/>
    <cellStyle name="20% - 강조색4 48 23" xfId="12941" xr:uid="{00000000-0005-0000-0000-0000F52B0000}"/>
    <cellStyle name="20% - 강조색4 48 3" xfId="12942" xr:uid="{00000000-0005-0000-0000-0000F62B0000}"/>
    <cellStyle name="20% - 강조색4 48 3 2" xfId="12943" xr:uid="{00000000-0005-0000-0000-0000F72B0000}"/>
    <cellStyle name="20% - 강조색4 48 3 3" xfId="12944" xr:uid="{00000000-0005-0000-0000-0000F82B0000}"/>
    <cellStyle name="20% - 강조색4 48 3 4" xfId="12945" xr:uid="{00000000-0005-0000-0000-0000F92B0000}"/>
    <cellStyle name="20% - 강조색4 48 4" xfId="12946" xr:uid="{00000000-0005-0000-0000-0000FA2B0000}"/>
    <cellStyle name="20% - 강조색4 48 4 2" xfId="12947" xr:uid="{00000000-0005-0000-0000-0000FB2B0000}"/>
    <cellStyle name="20% - 강조색4 48 4 3" xfId="12948" xr:uid="{00000000-0005-0000-0000-0000FC2B0000}"/>
    <cellStyle name="20% - 강조색4 48 4 4" xfId="12949" xr:uid="{00000000-0005-0000-0000-0000FD2B0000}"/>
    <cellStyle name="20% - 강조색4 48 5" xfId="12950" xr:uid="{00000000-0005-0000-0000-0000FE2B0000}"/>
    <cellStyle name="20% - 강조색4 48 5 2" xfId="12951" xr:uid="{00000000-0005-0000-0000-0000FF2B0000}"/>
    <cellStyle name="20% - 강조색4 48 5 3" xfId="12952" xr:uid="{00000000-0005-0000-0000-0000002C0000}"/>
    <cellStyle name="20% - 강조색4 48 5 4" xfId="12953" xr:uid="{00000000-0005-0000-0000-0000012C0000}"/>
    <cellStyle name="20% - 강조색4 48 6" xfId="12954" xr:uid="{00000000-0005-0000-0000-0000022C0000}"/>
    <cellStyle name="20% - 강조색4 48 6 2" xfId="12955" xr:uid="{00000000-0005-0000-0000-0000032C0000}"/>
    <cellStyle name="20% - 강조색4 48 6 3" xfId="12956" xr:uid="{00000000-0005-0000-0000-0000042C0000}"/>
    <cellStyle name="20% - 강조색4 48 6 4" xfId="12957" xr:uid="{00000000-0005-0000-0000-0000052C0000}"/>
    <cellStyle name="20% - 강조색4 48 7" xfId="12958" xr:uid="{00000000-0005-0000-0000-0000062C0000}"/>
    <cellStyle name="20% - 강조색4 48 7 2" xfId="12959" xr:uid="{00000000-0005-0000-0000-0000072C0000}"/>
    <cellStyle name="20% - 강조색4 48 7 3" xfId="12960" xr:uid="{00000000-0005-0000-0000-0000082C0000}"/>
    <cellStyle name="20% - 강조색4 48 7 4" xfId="12961" xr:uid="{00000000-0005-0000-0000-0000092C0000}"/>
    <cellStyle name="20% - 강조색4 48 8" xfId="12962" xr:uid="{00000000-0005-0000-0000-00000A2C0000}"/>
    <cellStyle name="20% - 강조색4 48 8 2" xfId="12963" xr:uid="{00000000-0005-0000-0000-00000B2C0000}"/>
    <cellStyle name="20% - 강조색4 48 8 3" xfId="12964" xr:uid="{00000000-0005-0000-0000-00000C2C0000}"/>
    <cellStyle name="20% - 강조색4 48 8 4" xfId="12965" xr:uid="{00000000-0005-0000-0000-00000D2C0000}"/>
    <cellStyle name="20% - 강조색4 48 9" xfId="12966" xr:uid="{00000000-0005-0000-0000-00000E2C0000}"/>
    <cellStyle name="20% - 강조색4 48 9 2" xfId="12967" xr:uid="{00000000-0005-0000-0000-00000F2C0000}"/>
    <cellStyle name="20% - 강조색4 48 9 3" xfId="12968" xr:uid="{00000000-0005-0000-0000-0000102C0000}"/>
    <cellStyle name="20% - 강조색4 48 9 4" xfId="12969" xr:uid="{00000000-0005-0000-0000-0000112C0000}"/>
    <cellStyle name="20% - 강조색4 49" xfId="12970" xr:uid="{00000000-0005-0000-0000-0000122C0000}"/>
    <cellStyle name="20% - 강조색4 49 10" xfId="12971" xr:uid="{00000000-0005-0000-0000-0000132C0000}"/>
    <cellStyle name="20% - 강조색4 49 11" xfId="12972" xr:uid="{00000000-0005-0000-0000-0000142C0000}"/>
    <cellStyle name="20% - 강조색4 49 12" xfId="12973" xr:uid="{00000000-0005-0000-0000-0000152C0000}"/>
    <cellStyle name="20% - 강조색4 49 13" xfId="12974" xr:uid="{00000000-0005-0000-0000-0000162C0000}"/>
    <cellStyle name="20% - 강조색4 49 14" xfId="12975" xr:uid="{00000000-0005-0000-0000-0000172C0000}"/>
    <cellStyle name="20% - 강조색4 49 15" xfId="12976" xr:uid="{00000000-0005-0000-0000-0000182C0000}"/>
    <cellStyle name="20% - 강조색4 49 16" xfId="12977" xr:uid="{00000000-0005-0000-0000-0000192C0000}"/>
    <cellStyle name="20% - 강조색4 49 17" xfId="12978" xr:uid="{00000000-0005-0000-0000-00001A2C0000}"/>
    <cellStyle name="20% - 강조색4 49 18" xfId="12979" xr:uid="{00000000-0005-0000-0000-00001B2C0000}"/>
    <cellStyle name="20% - 강조색4 49 19" xfId="12980" xr:uid="{00000000-0005-0000-0000-00001C2C0000}"/>
    <cellStyle name="20% - 강조색4 49 2" xfId="12981" xr:uid="{00000000-0005-0000-0000-00001D2C0000}"/>
    <cellStyle name="20% - 강조색4 49 2 2" xfId="12982" xr:uid="{00000000-0005-0000-0000-00001E2C0000}"/>
    <cellStyle name="20% - 강조색4 49 2 3" xfId="12983" xr:uid="{00000000-0005-0000-0000-00001F2C0000}"/>
    <cellStyle name="20% - 강조색4 49 2 4" xfId="12984" xr:uid="{00000000-0005-0000-0000-0000202C0000}"/>
    <cellStyle name="20% - 강조색4 49 20" xfId="12985" xr:uid="{00000000-0005-0000-0000-0000212C0000}"/>
    <cellStyle name="20% - 강조색4 49 3" xfId="12986" xr:uid="{00000000-0005-0000-0000-0000222C0000}"/>
    <cellStyle name="20% - 강조색4 49 3 2" xfId="12987" xr:uid="{00000000-0005-0000-0000-0000232C0000}"/>
    <cellStyle name="20% - 강조색4 49 3 3" xfId="12988" xr:uid="{00000000-0005-0000-0000-0000242C0000}"/>
    <cellStyle name="20% - 강조색4 49 3 4" xfId="12989" xr:uid="{00000000-0005-0000-0000-0000252C0000}"/>
    <cellStyle name="20% - 강조색4 49 4" xfId="12990" xr:uid="{00000000-0005-0000-0000-0000262C0000}"/>
    <cellStyle name="20% - 강조색4 49 4 2" xfId="12991" xr:uid="{00000000-0005-0000-0000-0000272C0000}"/>
    <cellStyle name="20% - 강조색4 49 4 3" xfId="12992" xr:uid="{00000000-0005-0000-0000-0000282C0000}"/>
    <cellStyle name="20% - 강조색4 49 4 4" xfId="12993" xr:uid="{00000000-0005-0000-0000-0000292C0000}"/>
    <cellStyle name="20% - 강조색4 49 5" xfId="12994" xr:uid="{00000000-0005-0000-0000-00002A2C0000}"/>
    <cellStyle name="20% - 강조색4 49 5 2" xfId="12995" xr:uid="{00000000-0005-0000-0000-00002B2C0000}"/>
    <cellStyle name="20% - 강조색4 49 5 3" xfId="12996" xr:uid="{00000000-0005-0000-0000-00002C2C0000}"/>
    <cellStyle name="20% - 강조색4 49 5 4" xfId="12997" xr:uid="{00000000-0005-0000-0000-00002D2C0000}"/>
    <cellStyle name="20% - 강조색4 49 6" xfId="12998" xr:uid="{00000000-0005-0000-0000-00002E2C0000}"/>
    <cellStyle name="20% - 강조색4 49 6 2" xfId="12999" xr:uid="{00000000-0005-0000-0000-00002F2C0000}"/>
    <cellStyle name="20% - 강조색4 49 6 3" xfId="13000" xr:uid="{00000000-0005-0000-0000-0000302C0000}"/>
    <cellStyle name="20% - 강조색4 49 6 4" xfId="13001" xr:uid="{00000000-0005-0000-0000-0000312C0000}"/>
    <cellStyle name="20% - 강조색4 49 7" xfId="13002" xr:uid="{00000000-0005-0000-0000-0000322C0000}"/>
    <cellStyle name="20% - 강조색4 49 7 2" xfId="13003" xr:uid="{00000000-0005-0000-0000-0000332C0000}"/>
    <cellStyle name="20% - 강조색4 49 7 3" xfId="13004" xr:uid="{00000000-0005-0000-0000-0000342C0000}"/>
    <cellStyle name="20% - 강조색4 49 7 4" xfId="13005" xr:uid="{00000000-0005-0000-0000-0000352C0000}"/>
    <cellStyle name="20% - 강조색4 49 8" xfId="13006" xr:uid="{00000000-0005-0000-0000-0000362C0000}"/>
    <cellStyle name="20% - 강조색4 49 9" xfId="13007" xr:uid="{00000000-0005-0000-0000-0000372C0000}"/>
    <cellStyle name="20% - 강조색4 5" xfId="329" xr:uid="{00000000-0005-0000-0000-0000382C0000}"/>
    <cellStyle name="20% - 강조색4 50" xfId="13008" xr:uid="{00000000-0005-0000-0000-0000392C0000}"/>
    <cellStyle name="20% - 강조색4 50 10" xfId="13009" xr:uid="{00000000-0005-0000-0000-00003A2C0000}"/>
    <cellStyle name="20% - 강조색4 50 11" xfId="13010" xr:uid="{00000000-0005-0000-0000-00003B2C0000}"/>
    <cellStyle name="20% - 강조색4 50 12" xfId="13011" xr:uid="{00000000-0005-0000-0000-00003C2C0000}"/>
    <cellStyle name="20% - 강조색4 50 13" xfId="13012" xr:uid="{00000000-0005-0000-0000-00003D2C0000}"/>
    <cellStyle name="20% - 강조색4 50 14" xfId="13013" xr:uid="{00000000-0005-0000-0000-00003E2C0000}"/>
    <cellStyle name="20% - 강조색4 50 15" xfId="13014" xr:uid="{00000000-0005-0000-0000-00003F2C0000}"/>
    <cellStyle name="20% - 강조색4 50 16" xfId="13015" xr:uid="{00000000-0005-0000-0000-0000402C0000}"/>
    <cellStyle name="20% - 강조색4 50 17" xfId="13016" xr:uid="{00000000-0005-0000-0000-0000412C0000}"/>
    <cellStyle name="20% - 강조색4 50 2" xfId="13017" xr:uid="{00000000-0005-0000-0000-0000422C0000}"/>
    <cellStyle name="20% - 강조색4 50 2 2" xfId="13018" xr:uid="{00000000-0005-0000-0000-0000432C0000}"/>
    <cellStyle name="20% - 강조색4 50 2 3" xfId="13019" xr:uid="{00000000-0005-0000-0000-0000442C0000}"/>
    <cellStyle name="20% - 강조색4 50 2 4" xfId="13020" xr:uid="{00000000-0005-0000-0000-0000452C0000}"/>
    <cellStyle name="20% - 강조색4 50 3" xfId="13021" xr:uid="{00000000-0005-0000-0000-0000462C0000}"/>
    <cellStyle name="20% - 강조색4 50 3 2" xfId="13022" xr:uid="{00000000-0005-0000-0000-0000472C0000}"/>
    <cellStyle name="20% - 강조색4 50 3 3" xfId="13023" xr:uid="{00000000-0005-0000-0000-0000482C0000}"/>
    <cellStyle name="20% - 강조색4 50 3 4" xfId="13024" xr:uid="{00000000-0005-0000-0000-0000492C0000}"/>
    <cellStyle name="20% - 강조색4 50 4" xfId="13025" xr:uid="{00000000-0005-0000-0000-00004A2C0000}"/>
    <cellStyle name="20% - 강조색4 50 4 2" xfId="13026" xr:uid="{00000000-0005-0000-0000-00004B2C0000}"/>
    <cellStyle name="20% - 강조색4 50 4 3" xfId="13027" xr:uid="{00000000-0005-0000-0000-00004C2C0000}"/>
    <cellStyle name="20% - 강조색4 50 4 4" xfId="13028" xr:uid="{00000000-0005-0000-0000-00004D2C0000}"/>
    <cellStyle name="20% - 강조색4 50 5" xfId="13029" xr:uid="{00000000-0005-0000-0000-00004E2C0000}"/>
    <cellStyle name="20% - 강조색4 50 6" xfId="13030" xr:uid="{00000000-0005-0000-0000-00004F2C0000}"/>
    <cellStyle name="20% - 강조색4 50 7" xfId="13031" xr:uid="{00000000-0005-0000-0000-0000502C0000}"/>
    <cellStyle name="20% - 강조색4 50 8" xfId="13032" xr:uid="{00000000-0005-0000-0000-0000512C0000}"/>
    <cellStyle name="20% - 강조색4 50 9" xfId="13033" xr:uid="{00000000-0005-0000-0000-0000522C0000}"/>
    <cellStyle name="20% - 강조색4 51" xfId="13034" xr:uid="{00000000-0005-0000-0000-0000532C0000}"/>
    <cellStyle name="20% - 강조색4 51 10" xfId="13035" xr:uid="{00000000-0005-0000-0000-0000542C0000}"/>
    <cellStyle name="20% - 강조색4 51 11" xfId="13036" xr:uid="{00000000-0005-0000-0000-0000552C0000}"/>
    <cellStyle name="20% - 강조색4 51 12" xfId="13037" xr:uid="{00000000-0005-0000-0000-0000562C0000}"/>
    <cellStyle name="20% - 강조색4 51 13" xfId="13038" xr:uid="{00000000-0005-0000-0000-0000572C0000}"/>
    <cellStyle name="20% - 강조색4 51 14" xfId="13039" xr:uid="{00000000-0005-0000-0000-0000582C0000}"/>
    <cellStyle name="20% - 강조색4 51 2" xfId="13040" xr:uid="{00000000-0005-0000-0000-0000592C0000}"/>
    <cellStyle name="20% - 강조색4 51 3" xfId="13041" xr:uid="{00000000-0005-0000-0000-00005A2C0000}"/>
    <cellStyle name="20% - 강조색4 51 4" xfId="13042" xr:uid="{00000000-0005-0000-0000-00005B2C0000}"/>
    <cellStyle name="20% - 강조색4 51 5" xfId="13043" xr:uid="{00000000-0005-0000-0000-00005C2C0000}"/>
    <cellStyle name="20% - 강조색4 51 6" xfId="13044" xr:uid="{00000000-0005-0000-0000-00005D2C0000}"/>
    <cellStyle name="20% - 강조색4 51 7" xfId="13045" xr:uid="{00000000-0005-0000-0000-00005E2C0000}"/>
    <cellStyle name="20% - 강조색4 51 8" xfId="13046" xr:uid="{00000000-0005-0000-0000-00005F2C0000}"/>
    <cellStyle name="20% - 강조색4 51 9" xfId="13047" xr:uid="{00000000-0005-0000-0000-0000602C0000}"/>
    <cellStyle name="20% - 강조색4 52" xfId="13048" xr:uid="{00000000-0005-0000-0000-0000612C0000}"/>
    <cellStyle name="20% - 강조색4 52 2" xfId="13049" xr:uid="{00000000-0005-0000-0000-0000622C0000}"/>
    <cellStyle name="20% - 강조색4 52 3" xfId="13050" xr:uid="{00000000-0005-0000-0000-0000632C0000}"/>
    <cellStyle name="20% - 강조색4 52 4" xfId="13051" xr:uid="{00000000-0005-0000-0000-0000642C0000}"/>
    <cellStyle name="20% - 강조색4 53" xfId="13052" xr:uid="{00000000-0005-0000-0000-0000652C0000}"/>
    <cellStyle name="20% - 강조색4 53 2" xfId="13053" xr:uid="{00000000-0005-0000-0000-0000662C0000}"/>
    <cellStyle name="20% - 강조색4 53 3" xfId="13054" xr:uid="{00000000-0005-0000-0000-0000672C0000}"/>
    <cellStyle name="20% - 강조색4 54" xfId="13055" xr:uid="{00000000-0005-0000-0000-0000682C0000}"/>
    <cellStyle name="20% - 강조색4 55" xfId="13056" xr:uid="{00000000-0005-0000-0000-0000692C0000}"/>
    <cellStyle name="20% - 강조색4 56" xfId="13057" xr:uid="{00000000-0005-0000-0000-00006A2C0000}"/>
    <cellStyle name="20% - 강조색4 57" xfId="54563" xr:uid="{F359C485-FE95-406A-92C1-4EEE6756F7FF}"/>
    <cellStyle name="20% - 강조색4 6" xfId="330" xr:uid="{00000000-0005-0000-0000-00006B2C0000}"/>
    <cellStyle name="20% - 강조색4 7" xfId="331" xr:uid="{00000000-0005-0000-0000-00006C2C0000}"/>
    <cellStyle name="20% - 강조색4 8" xfId="332" xr:uid="{00000000-0005-0000-0000-00006D2C0000}"/>
    <cellStyle name="20% - 강조색4 9" xfId="333" xr:uid="{00000000-0005-0000-0000-00006E2C0000}"/>
    <cellStyle name="20% - 강조색5 10" xfId="334" xr:uid="{00000000-0005-0000-0000-0000702C0000}"/>
    <cellStyle name="20% - 강조색5 11" xfId="335" xr:uid="{00000000-0005-0000-0000-0000712C0000}"/>
    <cellStyle name="20% - 강조색5 12" xfId="336" xr:uid="{00000000-0005-0000-0000-0000722C0000}"/>
    <cellStyle name="20% - 강조색5 13" xfId="337" xr:uid="{00000000-0005-0000-0000-0000732C0000}"/>
    <cellStyle name="20% - 강조색5 14" xfId="338" xr:uid="{00000000-0005-0000-0000-0000742C0000}"/>
    <cellStyle name="20% - 강조색5 15" xfId="339" xr:uid="{00000000-0005-0000-0000-0000752C0000}"/>
    <cellStyle name="20% - 강조색5 16" xfId="340" xr:uid="{00000000-0005-0000-0000-0000762C0000}"/>
    <cellStyle name="20% - 강조색5 17" xfId="341" xr:uid="{00000000-0005-0000-0000-0000772C0000}"/>
    <cellStyle name="20% - 강조색5 18" xfId="342" xr:uid="{00000000-0005-0000-0000-0000782C0000}"/>
    <cellStyle name="20% - 강조색5 19" xfId="343" xr:uid="{00000000-0005-0000-0000-0000792C0000}"/>
    <cellStyle name="20% - 강조색5 2" xfId="69" xr:uid="{00000000-0005-0000-0000-00007A2C0000}"/>
    <cellStyle name="20% - 강조색5 20" xfId="344" xr:uid="{00000000-0005-0000-0000-00007B2C0000}"/>
    <cellStyle name="20% - 강조색5 21" xfId="345" xr:uid="{00000000-0005-0000-0000-00007C2C0000}"/>
    <cellStyle name="20% - 강조색5 22" xfId="346" xr:uid="{00000000-0005-0000-0000-00007D2C0000}"/>
    <cellStyle name="20% - 강조색5 23" xfId="347" xr:uid="{00000000-0005-0000-0000-00007E2C0000}"/>
    <cellStyle name="20% - 강조색5 24" xfId="348" xr:uid="{00000000-0005-0000-0000-00007F2C0000}"/>
    <cellStyle name="20% - 강조색5 25" xfId="349" xr:uid="{00000000-0005-0000-0000-0000802C0000}"/>
    <cellStyle name="20% - 강조색5 26" xfId="350" xr:uid="{00000000-0005-0000-0000-0000812C0000}"/>
    <cellStyle name="20% - 강조색5 27" xfId="351" xr:uid="{00000000-0005-0000-0000-0000822C0000}"/>
    <cellStyle name="20% - 강조색5 28" xfId="352" xr:uid="{00000000-0005-0000-0000-0000832C0000}"/>
    <cellStyle name="20% - 강조색5 29" xfId="353" xr:uid="{00000000-0005-0000-0000-0000842C0000}"/>
    <cellStyle name="20% - 강조색5 3" xfId="65" xr:uid="{00000000-0005-0000-0000-0000852C0000}"/>
    <cellStyle name="20% - 강조색5 30" xfId="354" xr:uid="{00000000-0005-0000-0000-0000862C0000}"/>
    <cellStyle name="20% - 강조색5 31" xfId="355" xr:uid="{00000000-0005-0000-0000-0000872C0000}"/>
    <cellStyle name="20% - 강조색5 32" xfId="356" xr:uid="{00000000-0005-0000-0000-0000882C0000}"/>
    <cellStyle name="20% - 강조색5 33" xfId="357" xr:uid="{00000000-0005-0000-0000-0000892C0000}"/>
    <cellStyle name="20% - 강조색5 34" xfId="358" xr:uid="{00000000-0005-0000-0000-00008A2C0000}"/>
    <cellStyle name="20% - 강조색5 35" xfId="359" xr:uid="{00000000-0005-0000-0000-00008B2C0000}"/>
    <cellStyle name="20% - 강조색5 36" xfId="360" xr:uid="{00000000-0005-0000-0000-00008C2C0000}"/>
    <cellStyle name="20% - 강조색5 37" xfId="361" xr:uid="{00000000-0005-0000-0000-00008D2C0000}"/>
    <cellStyle name="20% - 강조색5 38" xfId="362" xr:uid="{00000000-0005-0000-0000-00008E2C0000}"/>
    <cellStyle name="20% - 강조색5 39" xfId="363" xr:uid="{00000000-0005-0000-0000-00008F2C0000}"/>
    <cellStyle name="20% - 강조색5 4" xfId="61" xr:uid="{00000000-0005-0000-0000-0000902C0000}"/>
    <cellStyle name="20% - 강조색5 40" xfId="364" xr:uid="{00000000-0005-0000-0000-0000912C0000}"/>
    <cellStyle name="20% - 강조색5 41" xfId="365" xr:uid="{00000000-0005-0000-0000-0000922C0000}"/>
    <cellStyle name="20% - 강조색5 42" xfId="366" xr:uid="{00000000-0005-0000-0000-0000932C0000}"/>
    <cellStyle name="20% - 강조색5 43" xfId="367" xr:uid="{00000000-0005-0000-0000-0000942C0000}"/>
    <cellStyle name="20% - 강조색5 44" xfId="1821" xr:uid="{00000000-0005-0000-0000-0000952C0000}"/>
    <cellStyle name="20% - 강조색5 44 10" xfId="13058" xr:uid="{00000000-0005-0000-0000-0000962C0000}"/>
    <cellStyle name="20% - 강조색5 44 11" xfId="13059" xr:uid="{00000000-0005-0000-0000-0000972C0000}"/>
    <cellStyle name="20% - 강조색5 44 2" xfId="13060" xr:uid="{00000000-0005-0000-0000-0000982C0000}"/>
    <cellStyle name="20% - 강조색5 44 2 10" xfId="13061" xr:uid="{00000000-0005-0000-0000-0000992C0000}"/>
    <cellStyle name="20% - 강조색5 44 2 10 2" xfId="13062" xr:uid="{00000000-0005-0000-0000-00009A2C0000}"/>
    <cellStyle name="20% - 강조색5 44 2 10 3" xfId="13063" xr:uid="{00000000-0005-0000-0000-00009B2C0000}"/>
    <cellStyle name="20% - 강조색5 44 2 10 4" xfId="13064" xr:uid="{00000000-0005-0000-0000-00009C2C0000}"/>
    <cellStyle name="20% - 강조색5 44 2 11" xfId="13065" xr:uid="{00000000-0005-0000-0000-00009D2C0000}"/>
    <cellStyle name="20% - 강조색5 44 2 11 2" xfId="13066" xr:uid="{00000000-0005-0000-0000-00009E2C0000}"/>
    <cellStyle name="20% - 강조색5 44 2 11 3" xfId="13067" xr:uid="{00000000-0005-0000-0000-00009F2C0000}"/>
    <cellStyle name="20% - 강조색5 44 2 11 4" xfId="13068" xr:uid="{00000000-0005-0000-0000-0000A02C0000}"/>
    <cellStyle name="20% - 강조색5 44 2 12" xfId="13069" xr:uid="{00000000-0005-0000-0000-0000A12C0000}"/>
    <cellStyle name="20% - 강조색5 44 2 12 2" xfId="13070" xr:uid="{00000000-0005-0000-0000-0000A22C0000}"/>
    <cellStyle name="20% - 강조색5 44 2 12 3" xfId="13071" xr:uid="{00000000-0005-0000-0000-0000A32C0000}"/>
    <cellStyle name="20% - 강조색5 44 2 12 4" xfId="13072" xr:uid="{00000000-0005-0000-0000-0000A42C0000}"/>
    <cellStyle name="20% - 강조색5 44 2 13" xfId="13073" xr:uid="{00000000-0005-0000-0000-0000A52C0000}"/>
    <cellStyle name="20% - 강조색5 44 2 13 2" xfId="13074" xr:uid="{00000000-0005-0000-0000-0000A62C0000}"/>
    <cellStyle name="20% - 강조색5 44 2 13 3" xfId="13075" xr:uid="{00000000-0005-0000-0000-0000A72C0000}"/>
    <cellStyle name="20% - 강조색5 44 2 13 4" xfId="13076" xr:uid="{00000000-0005-0000-0000-0000A82C0000}"/>
    <cellStyle name="20% - 강조색5 44 2 14" xfId="13077" xr:uid="{00000000-0005-0000-0000-0000A92C0000}"/>
    <cellStyle name="20% - 강조색5 44 2 14 2" xfId="13078" xr:uid="{00000000-0005-0000-0000-0000AA2C0000}"/>
    <cellStyle name="20% - 강조색5 44 2 14 3" xfId="13079" xr:uid="{00000000-0005-0000-0000-0000AB2C0000}"/>
    <cellStyle name="20% - 강조색5 44 2 14 4" xfId="13080" xr:uid="{00000000-0005-0000-0000-0000AC2C0000}"/>
    <cellStyle name="20% - 강조색5 44 2 15" xfId="13081" xr:uid="{00000000-0005-0000-0000-0000AD2C0000}"/>
    <cellStyle name="20% - 강조색5 44 2 16" xfId="13082" xr:uid="{00000000-0005-0000-0000-0000AE2C0000}"/>
    <cellStyle name="20% - 강조색5 44 2 17" xfId="13083" xr:uid="{00000000-0005-0000-0000-0000AF2C0000}"/>
    <cellStyle name="20% - 강조색5 44 2 18" xfId="13084" xr:uid="{00000000-0005-0000-0000-0000B02C0000}"/>
    <cellStyle name="20% - 강조색5 44 2 19" xfId="13085" xr:uid="{00000000-0005-0000-0000-0000B12C0000}"/>
    <cellStyle name="20% - 강조색5 44 2 2" xfId="13086" xr:uid="{00000000-0005-0000-0000-0000B22C0000}"/>
    <cellStyle name="20% - 강조색5 44 2 2 10" xfId="13087" xr:uid="{00000000-0005-0000-0000-0000B32C0000}"/>
    <cellStyle name="20% - 강조색5 44 2 2 10 2" xfId="13088" xr:uid="{00000000-0005-0000-0000-0000B42C0000}"/>
    <cellStyle name="20% - 강조색5 44 2 2 10 3" xfId="13089" xr:uid="{00000000-0005-0000-0000-0000B52C0000}"/>
    <cellStyle name="20% - 강조색5 44 2 2 10 4" xfId="13090" xr:uid="{00000000-0005-0000-0000-0000B62C0000}"/>
    <cellStyle name="20% - 강조색5 44 2 2 11" xfId="13091" xr:uid="{00000000-0005-0000-0000-0000B72C0000}"/>
    <cellStyle name="20% - 강조색5 44 2 2 11 2" xfId="13092" xr:uid="{00000000-0005-0000-0000-0000B82C0000}"/>
    <cellStyle name="20% - 강조색5 44 2 2 11 3" xfId="13093" xr:uid="{00000000-0005-0000-0000-0000B92C0000}"/>
    <cellStyle name="20% - 강조색5 44 2 2 11 4" xfId="13094" xr:uid="{00000000-0005-0000-0000-0000BA2C0000}"/>
    <cellStyle name="20% - 강조색5 44 2 2 12" xfId="13095" xr:uid="{00000000-0005-0000-0000-0000BB2C0000}"/>
    <cellStyle name="20% - 강조색5 44 2 2 12 2" xfId="13096" xr:uid="{00000000-0005-0000-0000-0000BC2C0000}"/>
    <cellStyle name="20% - 강조색5 44 2 2 12 3" xfId="13097" xr:uid="{00000000-0005-0000-0000-0000BD2C0000}"/>
    <cellStyle name="20% - 강조색5 44 2 2 12 4" xfId="13098" xr:uid="{00000000-0005-0000-0000-0000BE2C0000}"/>
    <cellStyle name="20% - 강조색5 44 2 2 13" xfId="13099" xr:uid="{00000000-0005-0000-0000-0000BF2C0000}"/>
    <cellStyle name="20% - 강조색5 44 2 2 13 2" xfId="13100" xr:uid="{00000000-0005-0000-0000-0000C02C0000}"/>
    <cellStyle name="20% - 강조색5 44 2 2 13 3" xfId="13101" xr:uid="{00000000-0005-0000-0000-0000C12C0000}"/>
    <cellStyle name="20% - 강조색5 44 2 2 13 4" xfId="13102" xr:uid="{00000000-0005-0000-0000-0000C22C0000}"/>
    <cellStyle name="20% - 강조색5 44 2 2 14" xfId="13103" xr:uid="{00000000-0005-0000-0000-0000C32C0000}"/>
    <cellStyle name="20% - 강조색5 44 2 2 15" xfId="13104" xr:uid="{00000000-0005-0000-0000-0000C42C0000}"/>
    <cellStyle name="20% - 강조색5 44 2 2 16" xfId="13105" xr:uid="{00000000-0005-0000-0000-0000C52C0000}"/>
    <cellStyle name="20% - 강조색5 44 2 2 17" xfId="13106" xr:uid="{00000000-0005-0000-0000-0000C62C0000}"/>
    <cellStyle name="20% - 강조색5 44 2 2 18" xfId="13107" xr:uid="{00000000-0005-0000-0000-0000C72C0000}"/>
    <cellStyle name="20% - 강조색5 44 2 2 19" xfId="13108" xr:uid="{00000000-0005-0000-0000-0000C82C0000}"/>
    <cellStyle name="20% - 강조색5 44 2 2 2" xfId="13109" xr:uid="{00000000-0005-0000-0000-0000C92C0000}"/>
    <cellStyle name="20% - 강조색5 44 2 2 2 10" xfId="13110" xr:uid="{00000000-0005-0000-0000-0000CA2C0000}"/>
    <cellStyle name="20% - 강조색5 44 2 2 2 10 2" xfId="13111" xr:uid="{00000000-0005-0000-0000-0000CB2C0000}"/>
    <cellStyle name="20% - 강조색5 44 2 2 2 10 3" xfId="13112" xr:uid="{00000000-0005-0000-0000-0000CC2C0000}"/>
    <cellStyle name="20% - 강조색5 44 2 2 2 10 4" xfId="13113" xr:uid="{00000000-0005-0000-0000-0000CD2C0000}"/>
    <cellStyle name="20% - 강조색5 44 2 2 2 11" xfId="13114" xr:uid="{00000000-0005-0000-0000-0000CE2C0000}"/>
    <cellStyle name="20% - 강조색5 44 2 2 2 11 2" xfId="13115" xr:uid="{00000000-0005-0000-0000-0000CF2C0000}"/>
    <cellStyle name="20% - 강조색5 44 2 2 2 11 3" xfId="13116" xr:uid="{00000000-0005-0000-0000-0000D02C0000}"/>
    <cellStyle name="20% - 강조색5 44 2 2 2 11 4" xfId="13117" xr:uid="{00000000-0005-0000-0000-0000D12C0000}"/>
    <cellStyle name="20% - 강조색5 44 2 2 2 12" xfId="13118" xr:uid="{00000000-0005-0000-0000-0000D22C0000}"/>
    <cellStyle name="20% - 강조색5 44 2 2 2 12 2" xfId="13119" xr:uid="{00000000-0005-0000-0000-0000D32C0000}"/>
    <cellStyle name="20% - 강조색5 44 2 2 2 12 3" xfId="13120" xr:uid="{00000000-0005-0000-0000-0000D42C0000}"/>
    <cellStyle name="20% - 강조색5 44 2 2 2 12 4" xfId="13121" xr:uid="{00000000-0005-0000-0000-0000D52C0000}"/>
    <cellStyle name="20% - 강조색5 44 2 2 2 13" xfId="13122" xr:uid="{00000000-0005-0000-0000-0000D62C0000}"/>
    <cellStyle name="20% - 강조색5 44 2 2 2 14" xfId="13123" xr:uid="{00000000-0005-0000-0000-0000D72C0000}"/>
    <cellStyle name="20% - 강조색5 44 2 2 2 15" xfId="13124" xr:uid="{00000000-0005-0000-0000-0000D82C0000}"/>
    <cellStyle name="20% - 강조색5 44 2 2 2 16" xfId="13125" xr:uid="{00000000-0005-0000-0000-0000D92C0000}"/>
    <cellStyle name="20% - 강조색5 44 2 2 2 17" xfId="13126" xr:uid="{00000000-0005-0000-0000-0000DA2C0000}"/>
    <cellStyle name="20% - 강조색5 44 2 2 2 18" xfId="13127" xr:uid="{00000000-0005-0000-0000-0000DB2C0000}"/>
    <cellStyle name="20% - 강조색5 44 2 2 2 19" xfId="13128" xr:uid="{00000000-0005-0000-0000-0000DC2C0000}"/>
    <cellStyle name="20% - 강조색5 44 2 2 2 2" xfId="13129" xr:uid="{00000000-0005-0000-0000-0000DD2C0000}"/>
    <cellStyle name="20% - 강조색5 44 2 2 2 2 10" xfId="13130" xr:uid="{00000000-0005-0000-0000-0000DE2C0000}"/>
    <cellStyle name="20% - 강조색5 44 2 2 2 2 11" xfId="13131" xr:uid="{00000000-0005-0000-0000-0000DF2C0000}"/>
    <cellStyle name="20% - 강조색5 44 2 2 2 2 12" xfId="13132" xr:uid="{00000000-0005-0000-0000-0000E02C0000}"/>
    <cellStyle name="20% - 강조색5 44 2 2 2 2 2" xfId="13133" xr:uid="{00000000-0005-0000-0000-0000E12C0000}"/>
    <cellStyle name="20% - 강조색5 44 2 2 2 2 2 2" xfId="13134" xr:uid="{00000000-0005-0000-0000-0000E22C0000}"/>
    <cellStyle name="20% - 강조색5 44 2 2 2 2 2 3" xfId="13135" xr:uid="{00000000-0005-0000-0000-0000E32C0000}"/>
    <cellStyle name="20% - 강조색5 44 2 2 2 2 2 4" xfId="13136" xr:uid="{00000000-0005-0000-0000-0000E42C0000}"/>
    <cellStyle name="20% - 강조색5 44 2 2 2 2 3" xfId="13137" xr:uid="{00000000-0005-0000-0000-0000E52C0000}"/>
    <cellStyle name="20% - 강조색5 44 2 2 2 2 3 2" xfId="13138" xr:uid="{00000000-0005-0000-0000-0000E62C0000}"/>
    <cellStyle name="20% - 강조색5 44 2 2 2 2 3 3" xfId="13139" xr:uid="{00000000-0005-0000-0000-0000E72C0000}"/>
    <cellStyle name="20% - 강조색5 44 2 2 2 2 3 4" xfId="13140" xr:uid="{00000000-0005-0000-0000-0000E82C0000}"/>
    <cellStyle name="20% - 강조색5 44 2 2 2 2 4" xfId="13141" xr:uid="{00000000-0005-0000-0000-0000E92C0000}"/>
    <cellStyle name="20% - 강조색5 44 2 2 2 2 4 2" xfId="13142" xr:uid="{00000000-0005-0000-0000-0000EA2C0000}"/>
    <cellStyle name="20% - 강조색5 44 2 2 2 2 4 3" xfId="13143" xr:uid="{00000000-0005-0000-0000-0000EB2C0000}"/>
    <cellStyle name="20% - 강조색5 44 2 2 2 2 4 4" xfId="13144" xr:uid="{00000000-0005-0000-0000-0000EC2C0000}"/>
    <cellStyle name="20% - 강조색5 44 2 2 2 2 5" xfId="13145" xr:uid="{00000000-0005-0000-0000-0000ED2C0000}"/>
    <cellStyle name="20% - 강조색5 44 2 2 2 2 5 2" xfId="13146" xr:uid="{00000000-0005-0000-0000-0000EE2C0000}"/>
    <cellStyle name="20% - 강조색5 44 2 2 2 2 5 3" xfId="13147" xr:uid="{00000000-0005-0000-0000-0000EF2C0000}"/>
    <cellStyle name="20% - 강조색5 44 2 2 2 2 5 4" xfId="13148" xr:uid="{00000000-0005-0000-0000-0000F02C0000}"/>
    <cellStyle name="20% - 강조색5 44 2 2 2 2 6" xfId="13149" xr:uid="{00000000-0005-0000-0000-0000F12C0000}"/>
    <cellStyle name="20% - 강조색5 44 2 2 2 2 6 2" xfId="13150" xr:uid="{00000000-0005-0000-0000-0000F22C0000}"/>
    <cellStyle name="20% - 강조색5 44 2 2 2 2 6 3" xfId="13151" xr:uid="{00000000-0005-0000-0000-0000F32C0000}"/>
    <cellStyle name="20% - 강조색5 44 2 2 2 2 6 4" xfId="13152" xr:uid="{00000000-0005-0000-0000-0000F42C0000}"/>
    <cellStyle name="20% - 강조색5 44 2 2 2 2 7" xfId="13153" xr:uid="{00000000-0005-0000-0000-0000F52C0000}"/>
    <cellStyle name="20% - 강조색5 44 2 2 2 2 7 2" xfId="13154" xr:uid="{00000000-0005-0000-0000-0000F62C0000}"/>
    <cellStyle name="20% - 강조색5 44 2 2 2 2 7 3" xfId="13155" xr:uid="{00000000-0005-0000-0000-0000F72C0000}"/>
    <cellStyle name="20% - 강조색5 44 2 2 2 2 7 4" xfId="13156" xr:uid="{00000000-0005-0000-0000-0000F82C0000}"/>
    <cellStyle name="20% - 강조색5 44 2 2 2 2 8" xfId="13157" xr:uid="{00000000-0005-0000-0000-0000F92C0000}"/>
    <cellStyle name="20% - 강조색5 44 2 2 2 2 8 2" xfId="13158" xr:uid="{00000000-0005-0000-0000-0000FA2C0000}"/>
    <cellStyle name="20% - 강조색5 44 2 2 2 2 8 3" xfId="13159" xr:uid="{00000000-0005-0000-0000-0000FB2C0000}"/>
    <cellStyle name="20% - 강조색5 44 2 2 2 2 8 4" xfId="13160" xr:uid="{00000000-0005-0000-0000-0000FC2C0000}"/>
    <cellStyle name="20% - 강조색5 44 2 2 2 2 9" xfId="13161" xr:uid="{00000000-0005-0000-0000-0000FD2C0000}"/>
    <cellStyle name="20% - 강조색5 44 2 2 2 2 9 2" xfId="13162" xr:uid="{00000000-0005-0000-0000-0000FE2C0000}"/>
    <cellStyle name="20% - 강조색5 44 2 2 2 2 9 3" xfId="13163" xr:uid="{00000000-0005-0000-0000-0000FF2C0000}"/>
    <cellStyle name="20% - 강조색5 44 2 2 2 2 9 4" xfId="13164" xr:uid="{00000000-0005-0000-0000-0000002D0000}"/>
    <cellStyle name="20% - 강조색5 44 2 2 2 20" xfId="13165" xr:uid="{00000000-0005-0000-0000-0000012D0000}"/>
    <cellStyle name="20% - 강조색5 44 2 2 2 21" xfId="13166" xr:uid="{00000000-0005-0000-0000-0000022D0000}"/>
    <cellStyle name="20% - 강조색5 44 2 2 2 22" xfId="13167" xr:uid="{00000000-0005-0000-0000-0000032D0000}"/>
    <cellStyle name="20% - 강조색5 44 2 2 2 23" xfId="13168" xr:uid="{00000000-0005-0000-0000-0000042D0000}"/>
    <cellStyle name="20% - 강조색5 44 2 2 2 24" xfId="13169" xr:uid="{00000000-0005-0000-0000-0000052D0000}"/>
    <cellStyle name="20% - 강조색5 44 2 2 2 25" xfId="13170" xr:uid="{00000000-0005-0000-0000-0000062D0000}"/>
    <cellStyle name="20% - 강조색5 44 2 2 2 3" xfId="13171" xr:uid="{00000000-0005-0000-0000-0000072D0000}"/>
    <cellStyle name="20% - 강조색5 44 2 2 2 3 10" xfId="13172" xr:uid="{00000000-0005-0000-0000-0000082D0000}"/>
    <cellStyle name="20% - 강조색5 44 2 2 2 3 11" xfId="13173" xr:uid="{00000000-0005-0000-0000-0000092D0000}"/>
    <cellStyle name="20% - 강조색5 44 2 2 2 3 12" xfId="13174" xr:uid="{00000000-0005-0000-0000-00000A2D0000}"/>
    <cellStyle name="20% - 강조색5 44 2 2 2 3 2" xfId="13175" xr:uid="{00000000-0005-0000-0000-00000B2D0000}"/>
    <cellStyle name="20% - 강조색5 44 2 2 2 3 2 2" xfId="13176" xr:uid="{00000000-0005-0000-0000-00000C2D0000}"/>
    <cellStyle name="20% - 강조색5 44 2 2 2 3 2 3" xfId="13177" xr:uid="{00000000-0005-0000-0000-00000D2D0000}"/>
    <cellStyle name="20% - 강조색5 44 2 2 2 3 2 4" xfId="13178" xr:uid="{00000000-0005-0000-0000-00000E2D0000}"/>
    <cellStyle name="20% - 강조색5 44 2 2 2 3 3" xfId="13179" xr:uid="{00000000-0005-0000-0000-00000F2D0000}"/>
    <cellStyle name="20% - 강조색5 44 2 2 2 3 3 2" xfId="13180" xr:uid="{00000000-0005-0000-0000-0000102D0000}"/>
    <cellStyle name="20% - 강조색5 44 2 2 2 3 3 3" xfId="13181" xr:uid="{00000000-0005-0000-0000-0000112D0000}"/>
    <cellStyle name="20% - 강조색5 44 2 2 2 3 3 4" xfId="13182" xr:uid="{00000000-0005-0000-0000-0000122D0000}"/>
    <cellStyle name="20% - 강조색5 44 2 2 2 3 4" xfId="13183" xr:uid="{00000000-0005-0000-0000-0000132D0000}"/>
    <cellStyle name="20% - 강조색5 44 2 2 2 3 4 2" xfId="13184" xr:uid="{00000000-0005-0000-0000-0000142D0000}"/>
    <cellStyle name="20% - 강조색5 44 2 2 2 3 4 3" xfId="13185" xr:uid="{00000000-0005-0000-0000-0000152D0000}"/>
    <cellStyle name="20% - 강조색5 44 2 2 2 3 4 4" xfId="13186" xr:uid="{00000000-0005-0000-0000-0000162D0000}"/>
    <cellStyle name="20% - 강조색5 44 2 2 2 3 5" xfId="13187" xr:uid="{00000000-0005-0000-0000-0000172D0000}"/>
    <cellStyle name="20% - 강조색5 44 2 2 2 3 5 2" xfId="13188" xr:uid="{00000000-0005-0000-0000-0000182D0000}"/>
    <cellStyle name="20% - 강조색5 44 2 2 2 3 5 3" xfId="13189" xr:uid="{00000000-0005-0000-0000-0000192D0000}"/>
    <cellStyle name="20% - 강조색5 44 2 2 2 3 5 4" xfId="13190" xr:uid="{00000000-0005-0000-0000-00001A2D0000}"/>
    <cellStyle name="20% - 강조색5 44 2 2 2 3 6" xfId="13191" xr:uid="{00000000-0005-0000-0000-00001B2D0000}"/>
    <cellStyle name="20% - 강조색5 44 2 2 2 3 6 2" xfId="13192" xr:uid="{00000000-0005-0000-0000-00001C2D0000}"/>
    <cellStyle name="20% - 강조색5 44 2 2 2 3 6 3" xfId="13193" xr:uid="{00000000-0005-0000-0000-00001D2D0000}"/>
    <cellStyle name="20% - 강조색5 44 2 2 2 3 6 4" xfId="13194" xr:uid="{00000000-0005-0000-0000-00001E2D0000}"/>
    <cellStyle name="20% - 강조색5 44 2 2 2 3 7" xfId="13195" xr:uid="{00000000-0005-0000-0000-00001F2D0000}"/>
    <cellStyle name="20% - 강조색5 44 2 2 2 3 7 2" xfId="13196" xr:uid="{00000000-0005-0000-0000-0000202D0000}"/>
    <cellStyle name="20% - 강조색5 44 2 2 2 3 7 3" xfId="13197" xr:uid="{00000000-0005-0000-0000-0000212D0000}"/>
    <cellStyle name="20% - 강조색5 44 2 2 2 3 7 4" xfId="13198" xr:uid="{00000000-0005-0000-0000-0000222D0000}"/>
    <cellStyle name="20% - 강조색5 44 2 2 2 3 8" xfId="13199" xr:uid="{00000000-0005-0000-0000-0000232D0000}"/>
    <cellStyle name="20% - 강조색5 44 2 2 2 3 8 2" xfId="13200" xr:uid="{00000000-0005-0000-0000-0000242D0000}"/>
    <cellStyle name="20% - 강조색5 44 2 2 2 3 8 3" xfId="13201" xr:uid="{00000000-0005-0000-0000-0000252D0000}"/>
    <cellStyle name="20% - 강조색5 44 2 2 2 3 8 4" xfId="13202" xr:uid="{00000000-0005-0000-0000-0000262D0000}"/>
    <cellStyle name="20% - 강조색5 44 2 2 2 3 9" xfId="13203" xr:uid="{00000000-0005-0000-0000-0000272D0000}"/>
    <cellStyle name="20% - 강조색5 44 2 2 2 3 9 2" xfId="13204" xr:uid="{00000000-0005-0000-0000-0000282D0000}"/>
    <cellStyle name="20% - 강조색5 44 2 2 2 3 9 3" xfId="13205" xr:uid="{00000000-0005-0000-0000-0000292D0000}"/>
    <cellStyle name="20% - 강조색5 44 2 2 2 3 9 4" xfId="13206" xr:uid="{00000000-0005-0000-0000-00002A2D0000}"/>
    <cellStyle name="20% - 강조색5 44 2 2 2 4" xfId="13207" xr:uid="{00000000-0005-0000-0000-00002B2D0000}"/>
    <cellStyle name="20% - 강조색5 44 2 2 2 4 10" xfId="13208" xr:uid="{00000000-0005-0000-0000-00002C2D0000}"/>
    <cellStyle name="20% - 강조색5 44 2 2 2 4 11" xfId="13209" xr:uid="{00000000-0005-0000-0000-00002D2D0000}"/>
    <cellStyle name="20% - 강조색5 44 2 2 2 4 12" xfId="13210" xr:uid="{00000000-0005-0000-0000-00002E2D0000}"/>
    <cellStyle name="20% - 강조색5 44 2 2 2 4 2" xfId="13211" xr:uid="{00000000-0005-0000-0000-00002F2D0000}"/>
    <cellStyle name="20% - 강조색5 44 2 2 2 4 2 2" xfId="13212" xr:uid="{00000000-0005-0000-0000-0000302D0000}"/>
    <cellStyle name="20% - 강조색5 44 2 2 2 4 2 3" xfId="13213" xr:uid="{00000000-0005-0000-0000-0000312D0000}"/>
    <cellStyle name="20% - 강조색5 44 2 2 2 4 2 4" xfId="13214" xr:uid="{00000000-0005-0000-0000-0000322D0000}"/>
    <cellStyle name="20% - 강조색5 44 2 2 2 4 3" xfId="13215" xr:uid="{00000000-0005-0000-0000-0000332D0000}"/>
    <cellStyle name="20% - 강조색5 44 2 2 2 4 3 2" xfId="13216" xr:uid="{00000000-0005-0000-0000-0000342D0000}"/>
    <cellStyle name="20% - 강조색5 44 2 2 2 4 3 3" xfId="13217" xr:uid="{00000000-0005-0000-0000-0000352D0000}"/>
    <cellStyle name="20% - 강조색5 44 2 2 2 4 3 4" xfId="13218" xr:uid="{00000000-0005-0000-0000-0000362D0000}"/>
    <cellStyle name="20% - 강조색5 44 2 2 2 4 4" xfId="13219" xr:uid="{00000000-0005-0000-0000-0000372D0000}"/>
    <cellStyle name="20% - 강조색5 44 2 2 2 4 4 2" xfId="13220" xr:uid="{00000000-0005-0000-0000-0000382D0000}"/>
    <cellStyle name="20% - 강조색5 44 2 2 2 4 4 3" xfId="13221" xr:uid="{00000000-0005-0000-0000-0000392D0000}"/>
    <cellStyle name="20% - 강조색5 44 2 2 2 4 4 4" xfId="13222" xr:uid="{00000000-0005-0000-0000-00003A2D0000}"/>
    <cellStyle name="20% - 강조색5 44 2 2 2 4 5" xfId="13223" xr:uid="{00000000-0005-0000-0000-00003B2D0000}"/>
    <cellStyle name="20% - 강조색5 44 2 2 2 4 5 2" xfId="13224" xr:uid="{00000000-0005-0000-0000-00003C2D0000}"/>
    <cellStyle name="20% - 강조색5 44 2 2 2 4 5 3" xfId="13225" xr:uid="{00000000-0005-0000-0000-00003D2D0000}"/>
    <cellStyle name="20% - 강조색5 44 2 2 2 4 5 4" xfId="13226" xr:uid="{00000000-0005-0000-0000-00003E2D0000}"/>
    <cellStyle name="20% - 강조색5 44 2 2 2 4 6" xfId="13227" xr:uid="{00000000-0005-0000-0000-00003F2D0000}"/>
    <cellStyle name="20% - 강조색5 44 2 2 2 4 6 2" xfId="13228" xr:uid="{00000000-0005-0000-0000-0000402D0000}"/>
    <cellStyle name="20% - 강조색5 44 2 2 2 4 6 3" xfId="13229" xr:uid="{00000000-0005-0000-0000-0000412D0000}"/>
    <cellStyle name="20% - 강조색5 44 2 2 2 4 6 4" xfId="13230" xr:uid="{00000000-0005-0000-0000-0000422D0000}"/>
    <cellStyle name="20% - 강조색5 44 2 2 2 4 7" xfId="13231" xr:uid="{00000000-0005-0000-0000-0000432D0000}"/>
    <cellStyle name="20% - 강조색5 44 2 2 2 4 7 2" xfId="13232" xr:uid="{00000000-0005-0000-0000-0000442D0000}"/>
    <cellStyle name="20% - 강조색5 44 2 2 2 4 7 3" xfId="13233" xr:uid="{00000000-0005-0000-0000-0000452D0000}"/>
    <cellStyle name="20% - 강조색5 44 2 2 2 4 7 4" xfId="13234" xr:uid="{00000000-0005-0000-0000-0000462D0000}"/>
    <cellStyle name="20% - 강조색5 44 2 2 2 4 8" xfId="13235" xr:uid="{00000000-0005-0000-0000-0000472D0000}"/>
    <cellStyle name="20% - 강조색5 44 2 2 2 4 8 2" xfId="13236" xr:uid="{00000000-0005-0000-0000-0000482D0000}"/>
    <cellStyle name="20% - 강조색5 44 2 2 2 4 8 3" xfId="13237" xr:uid="{00000000-0005-0000-0000-0000492D0000}"/>
    <cellStyle name="20% - 강조색5 44 2 2 2 4 8 4" xfId="13238" xr:uid="{00000000-0005-0000-0000-00004A2D0000}"/>
    <cellStyle name="20% - 강조색5 44 2 2 2 4 9" xfId="13239" xr:uid="{00000000-0005-0000-0000-00004B2D0000}"/>
    <cellStyle name="20% - 강조색5 44 2 2 2 4 9 2" xfId="13240" xr:uid="{00000000-0005-0000-0000-00004C2D0000}"/>
    <cellStyle name="20% - 강조색5 44 2 2 2 4 9 3" xfId="13241" xr:uid="{00000000-0005-0000-0000-00004D2D0000}"/>
    <cellStyle name="20% - 강조색5 44 2 2 2 4 9 4" xfId="13242" xr:uid="{00000000-0005-0000-0000-00004E2D0000}"/>
    <cellStyle name="20% - 강조색5 44 2 2 2 5" xfId="13243" xr:uid="{00000000-0005-0000-0000-00004F2D0000}"/>
    <cellStyle name="20% - 강조색5 44 2 2 2 5 2" xfId="13244" xr:uid="{00000000-0005-0000-0000-0000502D0000}"/>
    <cellStyle name="20% - 강조색5 44 2 2 2 5 3" xfId="13245" xr:uid="{00000000-0005-0000-0000-0000512D0000}"/>
    <cellStyle name="20% - 강조색5 44 2 2 2 5 4" xfId="13246" xr:uid="{00000000-0005-0000-0000-0000522D0000}"/>
    <cellStyle name="20% - 강조색5 44 2 2 2 6" xfId="13247" xr:uid="{00000000-0005-0000-0000-0000532D0000}"/>
    <cellStyle name="20% - 강조색5 44 2 2 2 6 2" xfId="13248" xr:uid="{00000000-0005-0000-0000-0000542D0000}"/>
    <cellStyle name="20% - 강조색5 44 2 2 2 6 3" xfId="13249" xr:uid="{00000000-0005-0000-0000-0000552D0000}"/>
    <cellStyle name="20% - 강조색5 44 2 2 2 6 4" xfId="13250" xr:uid="{00000000-0005-0000-0000-0000562D0000}"/>
    <cellStyle name="20% - 강조색5 44 2 2 2 7" xfId="13251" xr:uid="{00000000-0005-0000-0000-0000572D0000}"/>
    <cellStyle name="20% - 강조색5 44 2 2 2 7 2" xfId="13252" xr:uid="{00000000-0005-0000-0000-0000582D0000}"/>
    <cellStyle name="20% - 강조색5 44 2 2 2 7 3" xfId="13253" xr:uid="{00000000-0005-0000-0000-0000592D0000}"/>
    <cellStyle name="20% - 강조색5 44 2 2 2 7 4" xfId="13254" xr:uid="{00000000-0005-0000-0000-00005A2D0000}"/>
    <cellStyle name="20% - 강조색5 44 2 2 2 8" xfId="13255" xr:uid="{00000000-0005-0000-0000-00005B2D0000}"/>
    <cellStyle name="20% - 강조색5 44 2 2 2 8 2" xfId="13256" xr:uid="{00000000-0005-0000-0000-00005C2D0000}"/>
    <cellStyle name="20% - 강조색5 44 2 2 2 8 3" xfId="13257" xr:uid="{00000000-0005-0000-0000-00005D2D0000}"/>
    <cellStyle name="20% - 강조색5 44 2 2 2 8 4" xfId="13258" xr:uid="{00000000-0005-0000-0000-00005E2D0000}"/>
    <cellStyle name="20% - 강조색5 44 2 2 2 9" xfId="13259" xr:uid="{00000000-0005-0000-0000-00005F2D0000}"/>
    <cellStyle name="20% - 강조색5 44 2 2 2 9 2" xfId="13260" xr:uid="{00000000-0005-0000-0000-0000602D0000}"/>
    <cellStyle name="20% - 강조색5 44 2 2 2 9 3" xfId="13261" xr:uid="{00000000-0005-0000-0000-0000612D0000}"/>
    <cellStyle name="20% - 강조색5 44 2 2 2 9 4" xfId="13262" xr:uid="{00000000-0005-0000-0000-0000622D0000}"/>
    <cellStyle name="20% - 강조색5 44 2 2 20" xfId="13263" xr:uid="{00000000-0005-0000-0000-0000632D0000}"/>
    <cellStyle name="20% - 강조색5 44 2 2 21" xfId="13264" xr:uid="{00000000-0005-0000-0000-0000642D0000}"/>
    <cellStyle name="20% - 강조색5 44 2 2 22" xfId="13265" xr:uid="{00000000-0005-0000-0000-0000652D0000}"/>
    <cellStyle name="20% - 강조색5 44 2 2 23" xfId="13266" xr:uid="{00000000-0005-0000-0000-0000662D0000}"/>
    <cellStyle name="20% - 강조색5 44 2 2 24" xfId="13267" xr:uid="{00000000-0005-0000-0000-0000672D0000}"/>
    <cellStyle name="20% - 강조색5 44 2 2 25" xfId="13268" xr:uid="{00000000-0005-0000-0000-0000682D0000}"/>
    <cellStyle name="20% - 강조색5 44 2 2 26" xfId="13269" xr:uid="{00000000-0005-0000-0000-0000692D0000}"/>
    <cellStyle name="20% - 강조색5 44 2 2 3" xfId="13270" xr:uid="{00000000-0005-0000-0000-00006A2D0000}"/>
    <cellStyle name="20% - 강조색5 44 2 2 3 10" xfId="13271" xr:uid="{00000000-0005-0000-0000-00006B2D0000}"/>
    <cellStyle name="20% - 강조색5 44 2 2 3 11" xfId="13272" xr:uid="{00000000-0005-0000-0000-00006C2D0000}"/>
    <cellStyle name="20% - 강조색5 44 2 2 3 12" xfId="13273" xr:uid="{00000000-0005-0000-0000-00006D2D0000}"/>
    <cellStyle name="20% - 강조색5 44 2 2 3 2" xfId="13274" xr:uid="{00000000-0005-0000-0000-00006E2D0000}"/>
    <cellStyle name="20% - 강조색5 44 2 2 3 2 2" xfId="13275" xr:uid="{00000000-0005-0000-0000-00006F2D0000}"/>
    <cellStyle name="20% - 강조색5 44 2 2 3 2 3" xfId="13276" xr:uid="{00000000-0005-0000-0000-0000702D0000}"/>
    <cellStyle name="20% - 강조색5 44 2 2 3 2 4" xfId="13277" xr:uid="{00000000-0005-0000-0000-0000712D0000}"/>
    <cellStyle name="20% - 강조색5 44 2 2 3 3" xfId="13278" xr:uid="{00000000-0005-0000-0000-0000722D0000}"/>
    <cellStyle name="20% - 강조색5 44 2 2 3 3 2" xfId="13279" xr:uid="{00000000-0005-0000-0000-0000732D0000}"/>
    <cellStyle name="20% - 강조색5 44 2 2 3 3 3" xfId="13280" xr:uid="{00000000-0005-0000-0000-0000742D0000}"/>
    <cellStyle name="20% - 강조색5 44 2 2 3 3 4" xfId="13281" xr:uid="{00000000-0005-0000-0000-0000752D0000}"/>
    <cellStyle name="20% - 강조색5 44 2 2 3 4" xfId="13282" xr:uid="{00000000-0005-0000-0000-0000762D0000}"/>
    <cellStyle name="20% - 강조색5 44 2 2 3 4 2" xfId="13283" xr:uid="{00000000-0005-0000-0000-0000772D0000}"/>
    <cellStyle name="20% - 강조색5 44 2 2 3 4 3" xfId="13284" xr:uid="{00000000-0005-0000-0000-0000782D0000}"/>
    <cellStyle name="20% - 강조색5 44 2 2 3 4 4" xfId="13285" xr:uid="{00000000-0005-0000-0000-0000792D0000}"/>
    <cellStyle name="20% - 강조색5 44 2 2 3 5" xfId="13286" xr:uid="{00000000-0005-0000-0000-00007A2D0000}"/>
    <cellStyle name="20% - 강조색5 44 2 2 3 5 2" xfId="13287" xr:uid="{00000000-0005-0000-0000-00007B2D0000}"/>
    <cellStyle name="20% - 강조색5 44 2 2 3 5 3" xfId="13288" xr:uid="{00000000-0005-0000-0000-00007C2D0000}"/>
    <cellStyle name="20% - 강조색5 44 2 2 3 5 4" xfId="13289" xr:uid="{00000000-0005-0000-0000-00007D2D0000}"/>
    <cellStyle name="20% - 강조색5 44 2 2 3 6" xfId="13290" xr:uid="{00000000-0005-0000-0000-00007E2D0000}"/>
    <cellStyle name="20% - 강조색5 44 2 2 3 6 2" xfId="13291" xr:uid="{00000000-0005-0000-0000-00007F2D0000}"/>
    <cellStyle name="20% - 강조색5 44 2 2 3 6 3" xfId="13292" xr:uid="{00000000-0005-0000-0000-0000802D0000}"/>
    <cellStyle name="20% - 강조색5 44 2 2 3 6 4" xfId="13293" xr:uid="{00000000-0005-0000-0000-0000812D0000}"/>
    <cellStyle name="20% - 강조색5 44 2 2 3 7" xfId="13294" xr:uid="{00000000-0005-0000-0000-0000822D0000}"/>
    <cellStyle name="20% - 강조색5 44 2 2 3 7 2" xfId="13295" xr:uid="{00000000-0005-0000-0000-0000832D0000}"/>
    <cellStyle name="20% - 강조색5 44 2 2 3 7 3" xfId="13296" xr:uid="{00000000-0005-0000-0000-0000842D0000}"/>
    <cellStyle name="20% - 강조색5 44 2 2 3 7 4" xfId="13297" xr:uid="{00000000-0005-0000-0000-0000852D0000}"/>
    <cellStyle name="20% - 강조색5 44 2 2 3 8" xfId="13298" xr:uid="{00000000-0005-0000-0000-0000862D0000}"/>
    <cellStyle name="20% - 강조색5 44 2 2 3 8 2" xfId="13299" xr:uid="{00000000-0005-0000-0000-0000872D0000}"/>
    <cellStyle name="20% - 강조색5 44 2 2 3 8 3" xfId="13300" xr:uid="{00000000-0005-0000-0000-0000882D0000}"/>
    <cellStyle name="20% - 강조색5 44 2 2 3 8 4" xfId="13301" xr:uid="{00000000-0005-0000-0000-0000892D0000}"/>
    <cellStyle name="20% - 강조색5 44 2 2 3 9" xfId="13302" xr:uid="{00000000-0005-0000-0000-00008A2D0000}"/>
    <cellStyle name="20% - 강조색5 44 2 2 3 9 2" xfId="13303" xr:uid="{00000000-0005-0000-0000-00008B2D0000}"/>
    <cellStyle name="20% - 강조색5 44 2 2 3 9 3" xfId="13304" xr:uid="{00000000-0005-0000-0000-00008C2D0000}"/>
    <cellStyle name="20% - 강조색5 44 2 2 3 9 4" xfId="13305" xr:uid="{00000000-0005-0000-0000-00008D2D0000}"/>
    <cellStyle name="20% - 강조색5 44 2 2 4" xfId="13306" xr:uid="{00000000-0005-0000-0000-00008E2D0000}"/>
    <cellStyle name="20% - 강조색5 44 2 2 4 10" xfId="13307" xr:uid="{00000000-0005-0000-0000-00008F2D0000}"/>
    <cellStyle name="20% - 강조색5 44 2 2 4 11" xfId="13308" xr:uid="{00000000-0005-0000-0000-0000902D0000}"/>
    <cellStyle name="20% - 강조색5 44 2 2 4 12" xfId="13309" xr:uid="{00000000-0005-0000-0000-0000912D0000}"/>
    <cellStyle name="20% - 강조색5 44 2 2 4 2" xfId="13310" xr:uid="{00000000-0005-0000-0000-0000922D0000}"/>
    <cellStyle name="20% - 강조색5 44 2 2 4 2 2" xfId="13311" xr:uid="{00000000-0005-0000-0000-0000932D0000}"/>
    <cellStyle name="20% - 강조색5 44 2 2 4 2 3" xfId="13312" xr:uid="{00000000-0005-0000-0000-0000942D0000}"/>
    <cellStyle name="20% - 강조색5 44 2 2 4 2 4" xfId="13313" xr:uid="{00000000-0005-0000-0000-0000952D0000}"/>
    <cellStyle name="20% - 강조색5 44 2 2 4 3" xfId="13314" xr:uid="{00000000-0005-0000-0000-0000962D0000}"/>
    <cellStyle name="20% - 강조색5 44 2 2 4 3 2" xfId="13315" xr:uid="{00000000-0005-0000-0000-0000972D0000}"/>
    <cellStyle name="20% - 강조색5 44 2 2 4 3 3" xfId="13316" xr:uid="{00000000-0005-0000-0000-0000982D0000}"/>
    <cellStyle name="20% - 강조색5 44 2 2 4 3 4" xfId="13317" xr:uid="{00000000-0005-0000-0000-0000992D0000}"/>
    <cellStyle name="20% - 강조색5 44 2 2 4 4" xfId="13318" xr:uid="{00000000-0005-0000-0000-00009A2D0000}"/>
    <cellStyle name="20% - 강조색5 44 2 2 4 4 2" xfId="13319" xr:uid="{00000000-0005-0000-0000-00009B2D0000}"/>
    <cellStyle name="20% - 강조색5 44 2 2 4 4 3" xfId="13320" xr:uid="{00000000-0005-0000-0000-00009C2D0000}"/>
    <cellStyle name="20% - 강조색5 44 2 2 4 4 4" xfId="13321" xr:uid="{00000000-0005-0000-0000-00009D2D0000}"/>
    <cellStyle name="20% - 강조색5 44 2 2 4 5" xfId="13322" xr:uid="{00000000-0005-0000-0000-00009E2D0000}"/>
    <cellStyle name="20% - 강조색5 44 2 2 4 5 2" xfId="13323" xr:uid="{00000000-0005-0000-0000-00009F2D0000}"/>
    <cellStyle name="20% - 강조색5 44 2 2 4 5 3" xfId="13324" xr:uid="{00000000-0005-0000-0000-0000A02D0000}"/>
    <cellStyle name="20% - 강조색5 44 2 2 4 5 4" xfId="13325" xr:uid="{00000000-0005-0000-0000-0000A12D0000}"/>
    <cellStyle name="20% - 강조색5 44 2 2 4 6" xfId="13326" xr:uid="{00000000-0005-0000-0000-0000A22D0000}"/>
    <cellStyle name="20% - 강조색5 44 2 2 4 6 2" xfId="13327" xr:uid="{00000000-0005-0000-0000-0000A32D0000}"/>
    <cellStyle name="20% - 강조색5 44 2 2 4 6 3" xfId="13328" xr:uid="{00000000-0005-0000-0000-0000A42D0000}"/>
    <cellStyle name="20% - 강조색5 44 2 2 4 6 4" xfId="13329" xr:uid="{00000000-0005-0000-0000-0000A52D0000}"/>
    <cellStyle name="20% - 강조색5 44 2 2 4 7" xfId="13330" xr:uid="{00000000-0005-0000-0000-0000A62D0000}"/>
    <cellStyle name="20% - 강조색5 44 2 2 4 7 2" xfId="13331" xr:uid="{00000000-0005-0000-0000-0000A72D0000}"/>
    <cellStyle name="20% - 강조색5 44 2 2 4 7 3" xfId="13332" xr:uid="{00000000-0005-0000-0000-0000A82D0000}"/>
    <cellStyle name="20% - 강조색5 44 2 2 4 7 4" xfId="13333" xr:uid="{00000000-0005-0000-0000-0000A92D0000}"/>
    <cellStyle name="20% - 강조색5 44 2 2 4 8" xfId="13334" xr:uid="{00000000-0005-0000-0000-0000AA2D0000}"/>
    <cellStyle name="20% - 강조색5 44 2 2 4 8 2" xfId="13335" xr:uid="{00000000-0005-0000-0000-0000AB2D0000}"/>
    <cellStyle name="20% - 강조색5 44 2 2 4 8 3" xfId="13336" xr:uid="{00000000-0005-0000-0000-0000AC2D0000}"/>
    <cellStyle name="20% - 강조색5 44 2 2 4 8 4" xfId="13337" xr:uid="{00000000-0005-0000-0000-0000AD2D0000}"/>
    <cellStyle name="20% - 강조색5 44 2 2 4 9" xfId="13338" xr:uid="{00000000-0005-0000-0000-0000AE2D0000}"/>
    <cellStyle name="20% - 강조색5 44 2 2 4 9 2" xfId="13339" xr:uid="{00000000-0005-0000-0000-0000AF2D0000}"/>
    <cellStyle name="20% - 강조색5 44 2 2 4 9 3" xfId="13340" xr:uid="{00000000-0005-0000-0000-0000B02D0000}"/>
    <cellStyle name="20% - 강조색5 44 2 2 4 9 4" xfId="13341" xr:uid="{00000000-0005-0000-0000-0000B12D0000}"/>
    <cellStyle name="20% - 강조색5 44 2 2 5" xfId="13342" xr:uid="{00000000-0005-0000-0000-0000B22D0000}"/>
    <cellStyle name="20% - 강조색5 44 2 2 5 10" xfId="13343" xr:uid="{00000000-0005-0000-0000-0000B32D0000}"/>
    <cellStyle name="20% - 강조색5 44 2 2 5 11" xfId="13344" xr:uid="{00000000-0005-0000-0000-0000B42D0000}"/>
    <cellStyle name="20% - 강조색5 44 2 2 5 12" xfId="13345" xr:uid="{00000000-0005-0000-0000-0000B52D0000}"/>
    <cellStyle name="20% - 강조색5 44 2 2 5 2" xfId="13346" xr:uid="{00000000-0005-0000-0000-0000B62D0000}"/>
    <cellStyle name="20% - 강조색5 44 2 2 5 2 2" xfId="13347" xr:uid="{00000000-0005-0000-0000-0000B72D0000}"/>
    <cellStyle name="20% - 강조색5 44 2 2 5 2 3" xfId="13348" xr:uid="{00000000-0005-0000-0000-0000B82D0000}"/>
    <cellStyle name="20% - 강조색5 44 2 2 5 2 4" xfId="13349" xr:uid="{00000000-0005-0000-0000-0000B92D0000}"/>
    <cellStyle name="20% - 강조색5 44 2 2 5 3" xfId="13350" xr:uid="{00000000-0005-0000-0000-0000BA2D0000}"/>
    <cellStyle name="20% - 강조색5 44 2 2 5 3 2" xfId="13351" xr:uid="{00000000-0005-0000-0000-0000BB2D0000}"/>
    <cellStyle name="20% - 강조색5 44 2 2 5 3 3" xfId="13352" xr:uid="{00000000-0005-0000-0000-0000BC2D0000}"/>
    <cellStyle name="20% - 강조색5 44 2 2 5 3 4" xfId="13353" xr:uid="{00000000-0005-0000-0000-0000BD2D0000}"/>
    <cellStyle name="20% - 강조색5 44 2 2 5 4" xfId="13354" xr:uid="{00000000-0005-0000-0000-0000BE2D0000}"/>
    <cellStyle name="20% - 강조색5 44 2 2 5 4 2" xfId="13355" xr:uid="{00000000-0005-0000-0000-0000BF2D0000}"/>
    <cellStyle name="20% - 강조색5 44 2 2 5 4 3" xfId="13356" xr:uid="{00000000-0005-0000-0000-0000C02D0000}"/>
    <cellStyle name="20% - 강조색5 44 2 2 5 4 4" xfId="13357" xr:uid="{00000000-0005-0000-0000-0000C12D0000}"/>
    <cellStyle name="20% - 강조색5 44 2 2 5 5" xfId="13358" xr:uid="{00000000-0005-0000-0000-0000C22D0000}"/>
    <cellStyle name="20% - 강조색5 44 2 2 5 5 2" xfId="13359" xr:uid="{00000000-0005-0000-0000-0000C32D0000}"/>
    <cellStyle name="20% - 강조색5 44 2 2 5 5 3" xfId="13360" xr:uid="{00000000-0005-0000-0000-0000C42D0000}"/>
    <cellStyle name="20% - 강조색5 44 2 2 5 5 4" xfId="13361" xr:uid="{00000000-0005-0000-0000-0000C52D0000}"/>
    <cellStyle name="20% - 강조색5 44 2 2 5 6" xfId="13362" xr:uid="{00000000-0005-0000-0000-0000C62D0000}"/>
    <cellStyle name="20% - 강조색5 44 2 2 5 6 2" xfId="13363" xr:uid="{00000000-0005-0000-0000-0000C72D0000}"/>
    <cellStyle name="20% - 강조색5 44 2 2 5 6 3" xfId="13364" xr:uid="{00000000-0005-0000-0000-0000C82D0000}"/>
    <cellStyle name="20% - 강조색5 44 2 2 5 6 4" xfId="13365" xr:uid="{00000000-0005-0000-0000-0000C92D0000}"/>
    <cellStyle name="20% - 강조색5 44 2 2 5 7" xfId="13366" xr:uid="{00000000-0005-0000-0000-0000CA2D0000}"/>
    <cellStyle name="20% - 강조색5 44 2 2 5 7 2" xfId="13367" xr:uid="{00000000-0005-0000-0000-0000CB2D0000}"/>
    <cellStyle name="20% - 강조색5 44 2 2 5 7 3" xfId="13368" xr:uid="{00000000-0005-0000-0000-0000CC2D0000}"/>
    <cellStyle name="20% - 강조색5 44 2 2 5 7 4" xfId="13369" xr:uid="{00000000-0005-0000-0000-0000CD2D0000}"/>
    <cellStyle name="20% - 강조색5 44 2 2 5 8" xfId="13370" xr:uid="{00000000-0005-0000-0000-0000CE2D0000}"/>
    <cellStyle name="20% - 강조색5 44 2 2 5 8 2" xfId="13371" xr:uid="{00000000-0005-0000-0000-0000CF2D0000}"/>
    <cellStyle name="20% - 강조색5 44 2 2 5 8 3" xfId="13372" xr:uid="{00000000-0005-0000-0000-0000D02D0000}"/>
    <cellStyle name="20% - 강조색5 44 2 2 5 8 4" xfId="13373" xr:uid="{00000000-0005-0000-0000-0000D12D0000}"/>
    <cellStyle name="20% - 강조색5 44 2 2 5 9" xfId="13374" xr:uid="{00000000-0005-0000-0000-0000D22D0000}"/>
    <cellStyle name="20% - 강조색5 44 2 2 5 9 2" xfId="13375" xr:uid="{00000000-0005-0000-0000-0000D32D0000}"/>
    <cellStyle name="20% - 강조색5 44 2 2 5 9 3" xfId="13376" xr:uid="{00000000-0005-0000-0000-0000D42D0000}"/>
    <cellStyle name="20% - 강조색5 44 2 2 5 9 4" xfId="13377" xr:uid="{00000000-0005-0000-0000-0000D52D0000}"/>
    <cellStyle name="20% - 강조색5 44 2 2 6" xfId="13378" xr:uid="{00000000-0005-0000-0000-0000D62D0000}"/>
    <cellStyle name="20% - 강조색5 44 2 2 6 2" xfId="13379" xr:uid="{00000000-0005-0000-0000-0000D72D0000}"/>
    <cellStyle name="20% - 강조색5 44 2 2 6 3" xfId="13380" xr:uid="{00000000-0005-0000-0000-0000D82D0000}"/>
    <cellStyle name="20% - 강조색5 44 2 2 6 4" xfId="13381" xr:uid="{00000000-0005-0000-0000-0000D92D0000}"/>
    <cellStyle name="20% - 강조색5 44 2 2 7" xfId="13382" xr:uid="{00000000-0005-0000-0000-0000DA2D0000}"/>
    <cellStyle name="20% - 강조색5 44 2 2 7 2" xfId="13383" xr:uid="{00000000-0005-0000-0000-0000DB2D0000}"/>
    <cellStyle name="20% - 강조색5 44 2 2 7 3" xfId="13384" xr:uid="{00000000-0005-0000-0000-0000DC2D0000}"/>
    <cellStyle name="20% - 강조색5 44 2 2 7 4" xfId="13385" xr:uid="{00000000-0005-0000-0000-0000DD2D0000}"/>
    <cellStyle name="20% - 강조색5 44 2 2 8" xfId="13386" xr:uid="{00000000-0005-0000-0000-0000DE2D0000}"/>
    <cellStyle name="20% - 강조색5 44 2 2 8 2" xfId="13387" xr:uid="{00000000-0005-0000-0000-0000DF2D0000}"/>
    <cellStyle name="20% - 강조색5 44 2 2 8 3" xfId="13388" xr:uid="{00000000-0005-0000-0000-0000E02D0000}"/>
    <cellStyle name="20% - 강조색5 44 2 2 8 4" xfId="13389" xr:uid="{00000000-0005-0000-0000-0000E12D0000}"/>
    <cellStyle name="20% - 강조색5 44 2 2 9" xfId="13390" xr:uid="{00000000-0005-0000-0000-0000E22D0000}"/>
    <cellStyle name="20% - 강조색5 44 2 2 9 2" xfId="13391" xr:uid="{00000000-0005-0000-0000-0000E32D0000}"/>
    <cellStyle name="20% - 강조색5 44 2 2 9 3" xfId="13392" xr:uid="{00000000-0005-0000-0000-0000E42D0000}"/>
    <cellStyle name="20% - 강조색5 44 2 2 9 4" xfId="13393" xr:uid="{00000000-0005-0000-0000-0000E52D0000}"/>
    <cellStyle name="20% - 강조색5 44 2 20" xfId="13394" xr:uid="{00000000-0005-0000-0000-0000E62D0000}"/>
    <cellStyle name="20% - 강조색5 44 2 21" xfId="13395" xr:uid="{00000000-0005-0000-0000-0000E72D0000}"/>
    <cellStyle name="20% - 강조색5 44 2 22" xfId="13396" xr:uid="{00000000-0005-0000-0000-0000E82D0000}"/>
    <cellStyle name="20% - 강조색5 44 2 23" xfId="13397" xr:uid="{00000000-0005-0000-0000-0000E92D0000}"/>
    <cellStyle name="20% - 강조색5 44 2 24" xfId="13398" xr:uid="{00000000-0005-0000-0000-0000EA2D0000}"/>
    <cellStyle name="20% - 강조색5 44 2 25" xfId="13399" xr:uid="{00000000-0005-0000-0000-0000EB2D0000}"/>
    <cellStyle name="20% - 강조색5 44 2 26" xfId="13400" xr:uid="{00000000-0005-0000-0000-0000EC2D0000}"/>
    <cellStyle name="20% - 강조색5 44 2 3" xfId="13401" xr:uid="{00000000-0005-0000-0000-0000ED2D0000}"/>
    <cellStyle name="20% - 강조색5 44 2 3 10" xfId="13402" xr:uid="{00000000-0005-0000-0000-0000EE2D0000}"/>
    <cellStyle name="20% - 강조색5 44 2 3 10 2" xfId="13403" xr:uid="{00000000-0005-0000-0000-0000EF2D0000}"/>
    <cellStyle name="20% - 강조색5 44 2 3 10 3" xfId="13404" xr:uid="{00000000-0005-0000-0000-0000F02D0000}"/>
    <cellStyle name="20% - 강조색5 44 2 3 10 4" xfId="13405" xr:uid="{00000000-0005-0000-0000-0000F12D0000}"/>
    <cellStyle name="20% - 강조색5 44 2 3 11" xfId="13406" xr:uid="{00000000-0005-0000-0000-0000F22D0000}"/>
    <cellStyle name="20% - 강조색5 44 2 3 11 2" xfId="13407" xr:uid="{00000000-0005-0000-0000-0000F32D0000}"/>
    <cellStyle name="20% - 강조색5 44 2 3 11 3" xfId="13408" xr:uid="{00000000-0005-0000-0000-0000F42D0000}"/>
    <cellStyle name="20% - 강조색5 44 2 3 11 4" xfId="13409" xr:uid="{00000000-0005-0000-0000-0000F52D0000}"/>
    <cellStyle name="20% - 강조색5 44 2 3 12" xfId="13410" xr:uid="{00000000-0005-0000-0000-0000F62D0000}"/>
    <cellStyle name="20% - 강조색5 44 2 3 12 2" xfId="13411" xr:uid="{00000000-0005-0000-0000-0000F72D0000}"/>
    <cellStyle name="20% - 강조색5 44 2 3 12 3" xfId="13412" xr:uid="{00000000-0005-0000-0000-0000F82D0000}"/>
    <cellStyle name="20% - 강조색5 44 2 3 12 4" xfId="13413" xr:uid="{00000000-0005-0000-0000-0000F92D0000}"/>
    <cellStyle name="20% - 강조색5 44 2 3 13" xfId="13414" xr:uid="{00000000-0005-0000-0000-0000FA2D0000}"/>
    <cellStyle name="20% - 강조색5 44 2 3 14" xfId="13415" xr:uid="{00000000-0005-0000-0000-0000FB2D0000}"/>
    <cellStyle name="20% - 강조색5 44 2 3 15" xfId="13416" xr:uid="{00000000-0005-0000-0000-0000FC2D0000}"/>
    <cellStyle name="20% - 강조색5 44 2 3 16" xfId="13417" xr:uid="{00000000-0005-0000-0000-0000FD2D0000}"/>
    <cellStyle name="20% - 강조색5 44 2 3 17" xfId="13418" xr:uid="{00000000-0005-0000-0000-0000FE2D0000}"/>
    <cellStyle name="20% - 강조색5 44 2 3 18" xfId="13419" xr:uid="{00000000-0005-0000-0000-0000FF2D0000}"/>
    <cellStyle name="20% - 강조색5 44 2 3 19" xfId="13420" xr:uid="{00000000-0005-0000-0000-0000002E0000}"/>
    <cellStyle name="20% - 강조색5 44 2 3 2" xfId="13421" xr:uid="{00000000-0005-0000-0000-0000012E0000}"/>
    <cellStyle name="20% - 강조색5 44 2 3 2 10" xfId="13422" xr:uid="{00000000-0005-0000-0000-0000022E0000}"/>
    <cellStyle name="20% - 강조색5 44 2 3 2 11" xfId="13423" xr:uid="{00000000-0005-0000-0000-0000032E0000}"/>
    <cellStyle name="20% - 강조색5 44 2 3 2 12" xfId="13424" xr:uid="{00000000-0005-0000-0000-0000042E0000}"/>
    <cellStyle name="20% - 강조색5 44 2 3 2 2" xfId="13425" xr:uid="{00000000-0005-0000-0000-0000052E0000}"/>
    <cellStyle name="20% - 강조색5 44 2 3 2 2 2" xfId="13426" xr:uid="{00000000-0005-0000-0000-0000062E0000}"/>
    <cellStyle name="20% - 강조색5 44 2 3 2 2 3" xfId="13427" xr:uid="{00000000-0005-0000-0000-0000072E0000}"/>
    <cellStyle name="20% - 강조색5 44 2 3 2 2 4" xfId="13428" xr:uid="{00000000-0005-0000-0000-0000082E0000}"/>
    <cellStyle name="20% - 강조색5 44 2 3 2 3" xfId="13429" xr:uid="{00000000-0005-0000-0000-0000092E0000}"/>
    <cellStyle name="20% - 강조색5 44 2 3 2 3 2" xfId="13430" xr:uid="{00000000-0005-0000-0000-00000A2E0000}"/>
    <cellStyle name="20% - 강조색5 44 2 3 2 3 3" xfId="13431" xr:uid="{00000000-0005-0000-0000-00000B2E0000}"/>
    <cellStyle name="20% - 강조색5 44 2 3 2 3 4" xfId="13432" xr:uid="{00000000-0005-0000-0000-00000C2E0000}"/>
    <cellStyle name="20% - 강조색5 44 2 3 2 4" xfId="13433" xr:uid="{00000000-0005-0000-0000-00000D2E0000}"/>
    <cellStyle name="20% - 강조색5 44 2 3 2 4 2" xfId="13434" xr:uid="{00000000-0005-0000-0000-00000E2E0000}"/>
    <cellStyle name="20% - 강조색5 44 2 3 2 4 3" xfId="13435" xr:uid="{00000000-0005-0000-0000-00000F2E0000}"/>
    <cellStyle name="20% - 강조색5 44 2 3 2 4 4" xfId="13436" xr:uid="{00000000-0005-0000-0000-0000102E0000}"/>
    <cellStyle name="20% - 강조색5 44 2 3 2 5" xfId="13437" xr:uid="{00000000-0005-0000-0000-0000112E0000}"/>
    <cellStyle name="20% - 강조색5 44 2 3 2 5 2" xfId="13438" xr:uid="{00000000-0005-0000-0000-0000122E0000}"/>
    <cellStyle name="20% - 강조색5 44 2 3 2 5 3" xfId="13439" xr:uid="{00000000-0005-0000-0000-0000132E0000}"/>
    <cellStyle name="20% - 강조색5 44 2 3 2 5 4" xfId="13440" xr:uid="{00000000-0005-0000-0000-0000142E0000}"/>
    <cellStyle name="20% - 강조색5 44 2 3 2 6" xfId="13441" xr:uid="{00000000-0005-0000-0000-0000152E0000}"/>
    <cellStyle name="20% - 강조색5 44 2 3 2 6 2" xfId="13442" xr:uid="{00000000-0005-0000-0000-0000162E0000}"/>
    <cellStyle name="20% - 강조색5 44 2 3 2 6 3" xfId="13443" xr:uid="{00000000-0005-0000-0000-0000172E0000}"/>
    <cellStyle name="20% - 강조색5 44 2 3 2 6 4" xfId="13444" xr:uid="{00000000-0005-0000-0000-0000182E0000}"/>
    <cellStyle name="20% - 강조색5 44 2 3 2 7" xfId="13445" xr:uid="{00000000-0005-0000-0000-0000192E0000}"/>
    <cellStyle name="20% - 강조색5 44 2 3 2 7 2" xfId="13446" xr:uid="{00000000-0005-0000-0000-00001A2E0000}"/>
    <cellStyle name="20% - 강조색5 44 2 3 2 7 3" xfId="13447" xr:uid="{00000000-0005-0000-0000-00001B2E0000}"/>
    <cellStyle name="20% - 강조색5 44 2 3 2 7 4" xfId="13448" xr:uid="{00000000-0005-0000-0000-00001C2E0000}"/>
    <cellStyle name="20% - 강조색5 44 2 3 2 8" xfId="13449" xr:uid="{00000000-0005-0000-0000-00001D2E0000}"/>
    <cellStyle name="20% - 강조색5 44 2 3 2 8 2" xfId="13450" xr:uid="{00000000-0005-0000-0000-00001E2E0000}"/>
    <cellStyle name="20% - 강조색5 44 2 3 2 8 3" xfId="13451" xr:uid="{00000000-0005-0000-0000-00001F2E0000}"/>
    <cellStyle name="20% - 강조색5 44 2 3 2 8 4" xfId="13452" xr:uid="{00000000-0005-0000-0000-0000202E0000}"/>
    <cellStyle name="20% - 강조색5 44 2 3 2 9" xfId="13453" xr:uid="{00000000-0005-0000-0000-0000212E0000}"/>
    <cellStyle name="20% - 강조색5 44 2 3 2 9 2" xfId="13454" xr:uid="{00000000-0005-0000-0000-0000222E0000}"/>
    <cellStyle name="20% - 강조색5 44 2 3 2 9 3" xfId="13455" xr:uid="{00000000-0005-0000-0000-0000232E0000}"/>
    <cellStyle name="20% - 강조색5 44 2 3 2 9 4" xfId="13456" xr:uid="{00000000-0005-0000-0000-0000242E0000}"/>
    <cellStyle name="20% - 강조색5 44 2 3 20" xfId="13457" xr:uid="{00000000-0005-0000-0000-0000252E0000}"/>
    <cellStyle name="20% - 강조색5 44 2 3 21" xfId="13458" xr:uid="{00000000-0005-0000-0000-0000262E0000}"/>
    <cellStyle name="20% - 강조색5 44 2 3 22" xfId="13459" xr:uid="{00000000-0005-0000-0000-0000272E0000}"/>
    <cellStyle name="20% - 강조색5 44 2 3 23" xfId="13460" xr:uid="{00000000-0005-0000-0000-0000282E0000}"/>
    <cellStyle name="20% - 강조색5 44 2 3 24" xfId="13461" xr:uid="{00000000-0005-0000-0000-0000292E0000}"/>
    <cellStyle name="20% - 강조색5 44 2 3 25" xfId="13462" xr:uid="{00000000-0005-0000-0000-00002A2E0000}"/>
    <cellStyle name="20% - 강조색5 44 2 3 3" xfId="13463" xr:uid="{00000000-0005-0000-0000-00002B2E0000}"/>
    <cellStyle name="20% - 강조색5 44 2 3 3 10" xfId="13464" xr:uid="{00000000-0005-0000-0000-00002C2E0000}"/>
    <cellStyle name="20% - 강조색5 44 2 3 3 11" xfId="13465" xr:uid="{00000000-0005-0000-0000-00002D2E0000}"/>
    <cellStyle name="20% - 강조색5 44 2 3 3 12" xfId="13466" xr:uid="{00000000-0005-0000-0000-00002E2E0000}"/>
    <cellStyle name="20% - 강조색5 44 2 3 3 2" xfId="13467" xr:uid="{00000000-0005-0000-0000-00002F2E0000}"/>
    <cellStyle name="20% - 강조색5 44 2 3 3 2 2" xfId="13468" xr:uid="{00000000-0005-0000-0000-0000302E0000}"/>
    <cellStyle name="20% - 강조색5 44 2 3 3 2 3" xfId="13469" xr:uid="{00000000-0005-0000-0000-0000312E0000}"/>
    <cellStyle name="20% - 강조색5 44 2 3 3 2 4" xfId="13470" xr:uid="{00000000-0005-0000-0000-0000322E0000}"/>
    <cellStyle name="20% - 강조색5 44 2 3 3 3" xfId="13471" xr:uid="{00000000-0005-0000-0000-0000332E0000}"/>
    <cellStyle name="20% - 강조색5 44 2 3 3 3 2" xfId="13472" xr:uid="{00000000-0005-0000-0000-0000342E0000}"/>
    <cellStyle name="20% - 강조색5 44 2 3 3 3 3" xfId="13473" xr:uid="{00000000-0005-0000-0000-0000352E0000}"/>
    <cellStyle name="20% - 강조색5 44 2 3 3 3 4" xfId="13474" xr:uid="{00000000-0005-0000-0000-0000362E0000}"/>
    <cellStyle name="20% - 강조색5 44 2 3 3 4" xfId="13475" xr:uid="{00000000-0005-0000-0000-0000372E0000}"/>
    <cellStyle name="20% - 강조색5 44 2 3 3 4 2" xfId="13476" xr:uid="{00000000-0005-0000-0000-0000382E0000}"/>
    <cellStyle name="20% - 강조색5 44 2 3 3 4 3" xfId="13477" xr:uid="{00000000-0005-0000-0000-0000392E0000}"/>
    <cellStyle name="20% - 강조색5 44 2 3 3 4 4" xfId="13478" xr:uid="{00000000-0005-0000-0000-00003A2E0000}"/>
    <cellStyle name="20% - 강조색5 44 2 3 3 5" xfId="13479" xr:uid="{00000000-0005-0000-0000-00003B2E0000}"/>
    <cellStyle name="20% - 강조색5 44 2 3 3 5 2" xfId="13480" xr:uid="{00000000-0005-0000-0000-00003C2E0000}"/>
    <cellStyle name="20% - 강조색5 44 2 3 3 5 3" xfId="13481" xr:uid="{00000000-0005-0000-0000-00003D2E0000}"/>
    <cellStyle name="20% - 강조색5 44 2 3 3 5 4" xfId="13482" xr:uid="{00000000-0005-0000-0000-00003E2E0000}"/>
    <cellStyle name="20% - 강조색5 44 2 3 3 6" xfId="13483" xr:uid="{00000000-0005-0000-0000-00003F2E0000}"/>
    <cellStyle name="20% - 강조색5 44 2 3 3 6 2" xfId="13484" xr:uid="{00000000-0005-0000-0000-0000402E0000}"/>
    <cellStyle name="20% - 강조색5 44 2 3 3 6 3" xfId="13485" xr:uid="{00000000-0005-0000-0000-0000412E0000}"/>
    <cellStyle name="20% - 강조색5 44 2 3 3 6 4" xfId="13486" xr:uid="{00000000-0005-0000-0000-0000422E0000}"/>
    <cellStyle name="20% - 강조색5 44 2 3 3 7" xfId="13487" xr:uid="{00000000-0005-0000-0000-0000432E0000}"/>
    <cellStyle name="20% - 강조색5 44 2 3 3 7 2" xfId="13488" xr:uid="{00000000-0005-0000-0000-0000442E0000}"/>
    <cellStyle name="20% - 강조색5 44 2 3 3 7 3" xfId="13489" xr:uid="{00000000-0005-0000-0000-0000452E0000}"/>
    <cellStyle name="20% - 강조색5 44 2 3 3 7 4" xfId="13490" xr:uid="{00000000-0005-0000-0000-0000462E0000}"/>
    <cellStyle name="20% - 강조색5 44 2 3 3 8" xfId="13491" xr:uid="{00000000-0005-0000-0000-0000472E0000}"/>
    <cellStyle name="20% - 강조색5 44 2 3 3 8 2" xfId="13492" xr:uid="{00000000-0005-0000-0000-0000482E0000}"/>
    <cellStyle name="20% - 강조색5 44 2 3 3 8 3" xfId="13493" xr:uid="{00000000-0005-0000-0000-0000492E0000}"/>
    <cellStyle name="20% - 강조색5 44 2 3 3 8 4" xfId="13494" xr:uid="{00000000-0005-0000-0000-00004A2E0000}"/>
    <cellStyle name="20% - 강조색5 44 2 3 3 9" xfId="13495" xr:uid="{00000000-0005-0000-0000-00004B2E0000}"/>
    <cellStyle name="20% - 강조색5 44 2 3 3 9 2" xfId="13496" xr:uid="{00000000-0005-0000-0000-00004C2E0000}"/>
    <cellStyle name="20% - 강조색5 44 2 3 3 9 3" xfId="13497" xr:uid="{00000000-0005-0000-0000-00004D2E0000}"/>
    <cellStyle name="20% - 강조색5 44 2 3 3 9 4" xfId="13498" xr:uid="{00000000-0005-0000-0000-00004E2E0000}"/>
    <cellStyle name="20% - 강조색5 44 2 3 4" xfId="13499" xr:uid="{00000000-0005-0000-0000-00004F2E0000}"/>
    <cellStyle name="20% - 강조색5 44 2 3 4 10" xfId="13500" xr:uid="{00000000-0005-0000-0000-0000502E0000}"/>
    <cellStyle name="20% - 강조색5 44 2 3 4 11" xfId="13501" xr:uid="{00000000-0005-0000-0000-0000512E0000}"/>
    <cellStyle name="20% - 강조색5 44 2 3 4 12" xfId="13502" xr:uid="{00000000-0005-0000-0000-0000522E0000}"/>
    <cellStyle name="20% - 강조색5 44 2 3 4 2" xfId="13503" xr:uid="{00000000-0005-0000-0000-0000532E0000}"/>
    <cellStyle name="20% - 강조색5 44 2 3 4 2 2" xfId="13504" xr:uid="{00000000-0005-0000-0000-0000542E0000}"/>
    <cellStyle name="20% - 강조색5 44 2 3 4 2 3" xfId="13505" xr:uid="{00000000-0005-0000-0000-0000552E0000}"/>
    <cellStyle name="20% - 강조색5 44 2 3 4 2 4" xfId="13506" xr:uid="{00000000-0005-0000-0000-0000562E0000}"/>
    <cellStyle name="20% - 강조색5 44 2 3 4 3" xfId="13507" xr:uid="{00000000-0005-0000-0000-0000572E0000}"/>
    <cellStyle name="20% - 강조색5 44 2 3 4 3 2" xfId="13508" xr:uid="{00000000-0005-0000-0000-0000582E0000}"/>
    <cellStyle name="20% - 강조색5 44 2 3 4 3 3" xfId="13509" xr:uid="{00000000-0005-0000-0000-0000592E0000}"/>
    <cellStyle name="20% - 강조색5 44 2 3 4 3 4" xfId="13510" xr:uid="{00000000-0005-0000-0000-00005A2E0000}"/>
    <cellStyle name="20% - 강조색5 44 2 3 4 4" xfId="13511" xr:uid="{00000000-0005-0000-0000-00005B2E0000}"/>
    <cellStyle name="20% - 강조색5 44 2 3 4 4 2" xfId="13512" xr:uid="{00000000-0005-0000-0000-00005C2E0000}"/>
    <cellStyle name="20% - 강조색5 44 2 3 4 4 3" xfId="13513" xr:uid="{00000000-0005-0000-0000-00005D2E0000}"/>
    <cellStyle name="20% - 강조색5 44 2 3 4 4 4" xfId="13514" xr:uid="{00000000-0005-0000-0000-00005E2E0000}"/>
    <cellStyle name="20% - 강조색5 44 2 3 4 5" xfId="13515" xr:uid="{00000000-0005-0000-0000-00005F2E0000}"/>
    <cellStyle name="20% - 강조색5 44 2 3 4 5 2" xfId="13516" xr:uid="{00000000-0005-0000-0000-0000602E0000}"/>
    <cellStyle name="20% - 강조색5 44 2 3 4 5 3" xfId="13517" xr:uid="{00000000-0005-0000-0000-0000612E0000}"/>
    <cellStyle name="20% - 강조색5 44 2 3 4 5 4" xfId="13518" xr:uid="{00000000-0005-0000-0000-0000622E0000}"/>
    <cellStyle name="20% - 강조색5 44 2 3 4 6" xfId="13519" xr:uid="{00000000-0005-0000-0000-0000632E0000}"/>
    <cellStyle name="20% - 강조색5 44 2 3 4 6 2" xfId="13520" xr:uid="{00000000-0005-0000-0000-0000642E0000}"/>
    <cellStyle name="20% - 강조색5 44 2 3 4 6 3" xfId="13521" xr:uid="{00000000-0005-0000-0000-0000652E0000}"/>
    <cellStyle name="20% - 강조색5 44 2 3 4 6 4" xfId="13522" xr:uid="{00000000-0005-0000-0000-0000662E0000}"/>
    <cellStyle name="20% - 강조색5 44 2 3 4 7" xfId="13523" xr:uid="{00000000-0005-0000-0000-0000672E0000}"/>
    <cellStyle name="20% - 강조색5 44 2 3 4 7 2" xfId="13524" xr:uid="{00000000-0005-0000-0000-0000682E0000}"/>
    <cellStyle name="20% - 강조색5 44 2 3 4 7 3" xfId="13525" xr:uid="{00000000-0005-0000-0000-0000692E0000}"/>
    <cellStyle name="20% - 강조색5 44 2 3 4 7 4" xfId="13526" xr:uid="{00000000-0005-0000-0000-00006A2E0000}"/>
    <cellStyle name="20% - 강조색5 44 2 3 4 8" xfId="13527" xr:uid="{00000000-0005-0000-0000-00006B2E0000}"/>
    <cellStyle name="20% - 강조색5 44 2 3 4 8 2" xfId="13528" xr:uid="{00000000-0005-0000-0000-00006C2E0000}"/>
    <cellStyle name="20% - 강조색5 44 2 3 4 8 3" xfId="13529" xr:uid="{00000000-0005-0000-0000-00006D2E0000}"/>
    <cellStyle name="20% - 강조색5 44 2 3 4 8 4" xfId="13530" xr:uid="{00000000-0005-0000-0000-00006E2E0000}"/>
    <cellStyle name="20% - 강조색5 44 2 3 4 9" xfId="13531" xr:uid="{00000000-0005-0000-0000-00006F2E0000}"/>
    <cellStyle name="20% - 강조색5 44 2 3 4 9 2" xfId="13532" xr:uid="{00000000-0005-0000-0000-0000702E0000}"/>
    <cellStyle name="20% - 강조색5 44 2 3 4 9 3" xfId="13533" xr:uid="{00000000-0005-0000-0000-0000712E0000}"/>
    <cellStyle name="20% - 강조색5 44 2 3 4 9 4" xfId="13534" xr:uid="{00000000-0005-0000-0000-0000722E0000}"/>
    <cellStyle name="20% - 강조색5 44 2 3 5" xfId="13535" xr:uid="{00000000-0005-0000-0000-0000732E0000}"/>
    <cellStyle name="20% - 강조색5 44 2 3 5 2" xfId="13536" xr:uid="{00000000-0005-0000-0000-0000742E0000}"/>
    <cellStyle name="20% - 강조색5 44 2 3 5 3" xfId="13537" xr:uid="{00000000-0005-0000-0000-0000752E0000}"/>
    <cellStyle name="20% - 강조색5 44 2 3 5 4" xfId="13538" xr:uid="{00000000-0005-0000-0000-0000762E0000}"/>
    <cellStyle name="20% - 강조색5 44 2 3 6" xfId="13539" xr:uid="{00000000-0005-0000-0000-0000772E0000}"/>
    <cellStyle name="20% - 강조색5 44 2 3 6 2" xfId="13540" xr:uid="{00000000-0005-0000-0000-0000782E0000}"/>
    <cellStyle name="20% - 강조색5 44 2 3 6 3" xfId="13541" xr:uid="{00000000-0005-0000-0000-0000792E0000}"/>
    <cellStyle name="20% - 강조색5 44 2 3 6 4" xfId="13542" xr:uid="{00000000-0005-0000-0000-00007A2E0000}"/>
    <cellStyle name="20% - 강조색5 44 2 3 7" xfId="13543" xr:uid="{00000000-0005-0000-0000-00007B2E0000}"/>
    <cellStyle name="20% - 강조색5 44 2 3 7 2" xfId="13544" xr:uid="{00000000-0005-0000-0000-00007C2E0000}"/>
    <cellStyle name="20% - 강조색5 44 2 3 7 3" xfId="13545" xr:uid="{00000000-0005-0000-0000-00007D2E0000}"/>
    <cellStyle name="20% - 강조색5 44 2 3 7 4" xfId="13546" xr:uid="{00000000-0005-0000-0000-00007E2E0000}"/>
    <cellStyle name="20% - 강조색5 44 2 3 8" xfId="13547" xr:uid="{00000000-0005-0000-0000-00007F2E0000}"/>
    <cellStyle name="20% - 강조색5 44 2 3 8 2" xfId="13548" xr:uid="{00000000-0005-0000-0000-0000802E0000}"/>
    <cellStyle name="20% - 강조색5 44 2 3 8 3" xfId="13549" xr:uid="{00000000-0005-0000-0000-0000812E0000}"/>
    <cellStyle name="20% - 강조색5 44 2 3 8 4" xfId="13550" xr:uid="{00000000-0005-0000-0000-0000822E0000}"/>
    <cellStyle name="20% - 강조색5 44 2 3 9" xfId="13551" xr:uid="{00000000-0005-0000-0000-0000832E0000}"/>
    <cellStyle name="20% - 강조색5 44 2 3 9 2" xfId="13552" xr:uid="{00000000-0005-0000-0000-0000842E0000}"/>
    <cellStyle name="20% - 강조색5 44 2 3 9 3" xfId="13553" xr:uid="{00000000-0005-0000-0000-0000852E0000}"/>
    <cellStyle name="20% - 강조색5 44 2 3 9 4" xfId="13554" xr:uid="{00000000-0005-0000-0000-0000862E0000}"/>
    <cellStyle name="20% - 강조색5 44 2 4" xfId="13555" xr:uid="{00000000-0005-0000-0000-0000872E0000}"/>
    <cellStyle name="20% - 강조색5 44 2 4 10" xfId="13556" xr:uid="{00000000-0005-0000-0000-0000882E0000}"/>
    <cellStyle name="20% - 강조색5 44 2 4 11" xfId="13557" xr:uid="{00000000-0005-0000-0000-0000892E0000}"/>
    <cellStyle name="20% - 강조색5 44 2 4 12" xfId="13558" xr:uid="{00000000-0005-0000-0000-00008A2E0000}"/>
    <cellStyle name="20% - 강조색5 44 2 4 2" xfId="13559" xr:uid="{00000000-0005-0000-0000-00008B2E0000}"/>
    <cellStyle name="20% - 강조색5 44 2 4 2 2" xfId="13560" xr:uid="{00000000-0005-0000-0000-00008C2E0000}"/>
    <cellStyle name="20% - 강조색5 44 2 4 2 3" xfId="13561" xr:uid="{00000000-0005-0000-0000-00008D2E0000}"/>
    <cellStyle name="20% - 강조색5 44 2 4 2 4" xfId="13562" xr:uid="{00000000-0005-0000-0000-00008E2E0000}"/>
    <cellStyle name="20% - 강조색5 44 2 4 3" xfId="13563" xr:uid="{00000000-0005-0000-0000-00008F2E0000}"/>
    <cellStyle name="20% - 강조색5 44 2 4 3 2" xfId="13564" xr:uid="{00000000-0005-0000-0000-0000902E0000}"/>
    <cellStyle name="20% - 강조색5 44 2 4 3 3" xfId="13565" xr:uid="{00000000-0005-0000-0000-0000912E0000}"/>
    <cellStyle name="20% - 강조색5 44 2 4 3 4" xfId="13566" xr:uid="{00000000-0005-0000-0000-0000922E0000}"/>
    <cellStyle name="20% - 강조색5 44 2 4 4" xfId="13567" xr:uid="{00000000-0005-0000-0000-0000932E0000}"/>
    <cellStyle name="20% - 강조색5 44 2 4 4 2" xfId="13568" xr:uid="{00000000-0005-0000-0000-0000942E0000}"/>
    <cellStyle name="20% - 강조색5 44 2 4 4 3" xfId="13569" xr:uid="{00000000-0005-0000-0000-0000952E0000}"/>
    <cellStyle name="20% - 강조색5 44 2 4 4 4" xfId="13570" xr:uid="{00000000-0005-0000-0000-0000962E0000}"/>
    <cellStyle name="20% - 강조색5 44 2 4 5" xfId="13571" xr:uid="{00000000-0005-0000-0000-0000972E0000}"/>
    <cellStyle name="20% - 강조색5 44 2 4 5 2" xfId="13572" xr:uid="{00000000-0005-0000-0000-0000982E0000}"/>
    <cellStyle name="20% - 강조색5 44 2 4 5 3" xfId="13573" xr:uid="{00000000-0005-0000-0000-0000992E0000}"/>
    <cellStyle name="20% - 강조색5 44 2 4 5 4" xfId="13574" xr:uid="{00000000-0005-0000-0000-00009A2E0000}"/>
    <cellStyle name="20% - 강조색5 44 2 4 6" xfId="13575" xr:uid="{00000000-0005-0000-0000-00009B2E0000}"/>
    <cellStyle name="20% - 강조색5 44 2 4 6 2" xfId="13576" xr:uid="{00000000-0005-0000-0000-00009C2E0000}"/>
    <cellStyle name="20% - 강조색5 44 2 4 6 3" xfId="13577" xr:uid="{00000000-0005-0000-0000-00009D2E0000}"/>
    <cellStyle name="20% - 강조색5 44 2 4 6 4" xfId="13578" xr:uid="{00000000-0005-0000-0000-00009E2E0000}"/>
    <cellStyle name="20% - 강조색5 44 2 4 7" xfId="13579" xr:uid="{00000000-0005-0000-0000-00009F2E0000}"/>
    <cellStyle name="20% - 강조색5 44 2 4 7 2" xfId="13580" xr:uid="{00000000-0005-0000-0000-0000A02E0000}"/>
    <cellStyle name="20% - 강조색5 44 2 4 7 3" xfId="13581" xr:uid="{00000000-0005-0000-0000-0000A12E0000}"/>
    <cellStyle name="20% - 강조색5 44 2 4 7 4" xfId="13582" xr:uid="{00000000-0005-0000-0000-0000A22E0000}"/>
    <cellStyle name="20% - 강조색5 44 2 4 8" xfId="13583" xr:uid="{00000000-0005-0000-0000-0000A32E0000}"/>
    <cellStyle name="20% - 강조색5 44 2 4 8 2" xfId="13584" xr:uid="{00000000-0005-0000-0000-0000A42E0000}"/>
    <cellStyle name="20% - 강조색5 44 2 4 8 3" xfId="13585" xr:uid="{00000000-0005-0000-0000-0000A52E0000}"/>
    <cellStyle name="20% - 강조색5 44 2 4 8 4" xfId="13586" xr:uid="{00000000-0005-0000-0000-0000A62E0000}"/>
    <cellStyle name="20% - 강조색5 44 2 4 9" xfId="13587" xr:uid="{00000000-0005-0000-0000-0000A72E0000}"/>
    <cellStyle name="20% - 강조색5 44 2 4 9 2" xfId="13588" xr:uid="{00000000-0005-0000-0000-0000A82E0000}"/>
    <cellStyle name="20% - 강조색5 44 2 4 9 3" xfId="13589" xr:uid="{00000000-0005-0000-0000-0000A92E0000}"/>
    <cellStyle name="20% - 강조색5 44 2 4 9 4" xfId="13590" xr:uid="{00000000-0005-0000-0000-0000AA2E0000}"/>
    <cellStyle name="20% - 강조색5 44 2 5" xfId="13591" xr:uid="{00000000-0005-0000-0000-0000AB2E0000}"/>
    <cellStyle name="20% - 강조색5 44 2 5 10" xfId="13592" xr:uid="{00000000-0005-0000-0000-0000AC2E0000}"/>
    <cellStyle name="20% - 강조색5 44 2 5 11" xfId="13593" xr:uid="{00000000-0005-0000-0000-0000AD2E0000}"/>
    <cellStyle name="20% - 강조색5 44 2 5 12" xfId="13594" xr:uid="{00000000-0005-0000-0000-0000AE2E0000}"/>
    <cellStyle name="20% - 강조색5 44 2 5 2" xfId="13595" xr:uid="{00000000-0005-0000-0000-0000AF2E0000}"/>
    <cellStyle name="20% - 강조색5 44 2 5 2 2" xfId="13596" xr:uid="{00000000-0005-0000-0000-0000B02E0000}"/>
    <cellStyle name="20% - 강조색5 44 2 5 2 3" xfId="13597" xr:uid="{00000000-0005-0000-0000-0000B12E0000}"/>
    <cellStyle name="20% - 강조색5 44 2 5 2 4" xfId="13598" xr:uid="{00000000-0005-0000-0000-0000B22E0000}"/>
    <cellStyle name="20% - 강조색5 44 2 5 3" xfId="13599" xr:uid="{00000000-0005-0000-0000-0000B32E0000}"/>
    <cellStyle name="20% - 강조색5 44 2 5 3 2" xfId="13600" xr:uid="{00000000-0005-0000-0000-0000B42E0000}"/>
    <cellStyle name="20% - 강조색5 44 2 5 3 3" xfId="13601" xr:uid="{00000000-0005-0000-0000-0000B52E0000}"/>
    <cellStyle name="20% - 강조색5 44 2 5 3 4" xfId="13602" xr:uid="{00000000-0005-0000-0000-0000B62E0000}"/>
    <cellStyle name="20% - 강조색5 44 2 5 4" xfId="13603" xr:uid="{00000000-0005-0000-0000-0000B72E0000}"/>
    <cellStyle name="20% - 강조색5 44 2 5 4 2" xfId="13604" xr:uid="{00000000-0005-0000-0000-0000B82E0000}"/>
    <cellStyle name="20% - 강조색5 44 2 5 4 3" xfId="13605" xr:uid="{00000000-0005-0000-0000-0000B92E0000}"/>
    <cellStyle name="20% - 강조색5 44 2 5 4 4" xfId="13606" xr:uid="{00000000-0005-0000-0000-0000BA2E0000}"/>
    <cellStyle name="20% - 강조색5 44 2 5 5" xfId="13607" xr:uid="{00000000-0005-0000-0000-0000BB2E0000}"/>
    <cellStyle name="20% - 강조색5 44 2 5 5 2" xfId="13608" xr:uid="{00000000-0005-0000-0000-0000BC2E0000}"/>
    <cellStyle name="20% - 강조색5 44 2 5 5 3" xfId="13609" xr:uid="{00000000-0005-0000-0000-0000BD2E0000}"/>
    <cellStyle name="20% - 강조색5 44 2 5 5 4" xfId="13610" xr:uid="{00000000-0005-0000-0000-0000BE2E0000}"/>
    <cellStyle name="20% - 강조색5 44 2 5 6" xfId="13611" xr:uid="{00000000-0005-0000-0000-0000BF2E0000}"/>
    <cellStyle name="20% - 강조색5 44 2 5 6 2" xfId="13612" xr:uid="{00000000-0005-0000-0000-0000C02E0000}"/>
    <cellStyle name="20% - 강조색5 44 2 5 6 3" xfId="13613" xr:uid="{00000000-0005-0000-0000-0000C12E0000}"/>
    <cellStyle name="20% - 강조색5 44 2 5 6 4" xfId="13614" xr:uid="{00000000-0005-0000-0000-0000C22E0000}"/>
    <cellStyle name="20% - 강조색5 44 2 5 7" xfId="13615" xr:uid="{00000000-0005-0000-0000-0000C32E0000}"/>
    <cellStyle name="20% - 강조색5 44 2 5 7 2" xfId="13616" xr:uid="{00000000-0005-0000-0000-0000C42E0000}"/>
    <cellStyle name="20% - 강조색5 44 2 5 7 3" xfId="13617" xr:uid="{00000000-0005-0000-0000-0000C52E0000}"/>
    <cellStyle name="20% - 강조색5 44 2 5 7 4" xfId="13618" xr:uid="{00000000-0005-0000-0000-0000C62E0000}"/>
    <cellStyle name="20% - 강조색5 44 2 5 8" xfId="13619" xr:uid="{00000000-0005-0000-0000-0000C72E0000}"/>
    <cellStyle name="20% - 강조색5 44 2 5 8 2" xfId="13620" xr:uid="{00000000-0005-0000-0000-0000C82E0000}"/>
    <cellStyle name="20% - 강조색5 44 2 5 8 3" xfId="13621" xr:uid="{00000000-0005-0000-0000-0000C92E0000}"/>
    <cellStyle name="20% - 강조색5 44 2 5 8 4" xfId="13622" xr:uid="{00000000-0005-0000-0000-0000CA2E0000}"/>
    <cellStyle name="20% - 강조색5 44 2 5 9" xfId="13623" xr:uid="{00000000-0005-0000-0000-0000CB2E0000}"/>
    <cellStyle name="20% - 강조색5 44 2 5 9 2" xfId="13624" xr:uid="{00000000-0005-0000-0000-0000CC2E0000}"/>
    <cellStyle name="20% - 강조색5 44 2 5 9 3" xfId="13625" xr:uid="{00000000-0005-0000-0000-0000CD2E0000}"/>
    <cellStyle name="20% - 강조색5 44 2 5 9 4" xfId="13626" xr:uid="{00000000-0005-0000-0000-0000CE2E0000}"/>
    <cellStyle name="20% - 강조색5 44 2 6" xfId="13627" xr:uid="{00000000-0005-0000-0000-0000CF2E0000}"/>
    <cellStyle name="20% - 강조색5 44 2 6 10" xfId="13628" xr:uid="{00000000-0005-0000-0000-0000D02E0000}"/>
    <cellStyle name="20% - 강조색5 44 2 6 11" xfId="13629" xr:uid="{00000000-0005-0000-0000-0000D12E0000}"/>
    <cellStyle name="20% - 강조색5 44 2 6 12" xfId="13630" xr:uid="{00000000-0005-0000-0000-0000D22E0000}"/>
    <cellStyle name="20% - 강조색5 44 2 6 2" xfId="13631" xr:uid="{00000000-0005-0000-0000-0000D32E0000}"/>
    <cellStyle name="20% - 강조색5 44 2 6 2 2" xfId="13632" xr:uid="{00000000-0005-0000-0000-0000D42E0000}"/>
    <cellStyle name="20% - 강조색5 44 2 6 2 3" xfId="13633" xr:uid="{00000000-0005-0000-0000-0000D52E0000}"/>
    <cellStyle name="20% - 강조색5 44 2 6 2 4" xfId="13634" xr:uid="{00000000-0005-0000-0000-0000D62E0000}"/>
    <cellStyle name="20% - 강조색5 44 2 6 3" xfId="13635" xr:uid="{00000000-0005-0000-0000-0000D72E0000}"/>
    <cellStyle name="20% - 강조색5 44 2 6 3 2" xfId="13636" xr:uid="{00000000-0005-0000-0000-0000D82E0000}"/>
    <cellStyle name="20% - 강조색5 44 2 6 3 3" xfId="13637" xr:uid="{00000000-0005-0000-0000-0000D92E0000}"/>
    <cellStyle name="20% - 강조색5 44 2 6 3 4" xfId="13638" xr:uid="{00000000-0005-0000-0000-0000DA2E0000}"/>
    <cellStyle name="20% - 강조색5 44 2 6 4" xfId="13639" xr:uid="{00000000-0005-0000-0000-0000DB2E0000}"/>
    <cellStyle name="20% - 강조색5 44 2 6 4 2" xfId="13640" xr:uid="{00000000-0005-0000-0000-0000DC2E0000}"/>
    <cellStyle name="20% - 강조색5 44 2 6 4 3" xfId="13641" xr:uid="{00000000-0005-0000-0000-0000DD2E0000}"/>
    <cellStyle name="20% - 강조색5 44 2 6 4 4" xfId="13642" xr:uid="{00000000-0005-0000-0000-0000DE2E0000}"/>
    <cellStyle name="20% - 강조색5 44 2 6 5" xfId="13643" xr:uid="{00000000-0005-0000-0000-0000DF2E0000}"/>
    <cellStyle name="20% - 강조색5 44 2 6 5 2" xfId="13644" xr:uid="{00000000-0005-0000-0000-0000E02E0000}"/>
    <cellStyle name="20% - 강조색5 44 2 6 5 3" xfId="13645" xr:uid="{00000000-0005-0000-0000-0000E12E0000}"/>
    <cellStyle name="20% - 강조색5 44 2 6 5 4" xfId="13646" xr:uid="{00000000-0005-0000-0000-0000E22E0000}"/>
    <cellStyle name="20% - 강조색5 44 2 6 6" xfId="13647" xr:uid="{00000000-0005-0000-0000-0000E32E0000}"/>
    <cellStyle name="20% - 강조색5 44 2 6 6 2" xfId="13648" xr:uid="{00000000-0005-0000-0000-0000E42E0000}"/>
    <cellStyle name="20% - 강조색5 44 2 6 6 3" xfId="13649" xr:uid="{00000000-0005-0000-0000-0000E52E0000}"/>
    <cellStyle name="20% - 강조색5 44 2 6 6 4" xfId="13650" xr:uid="{00000000-0005-0000-0000-0000E62E0000}"/>
    <cellStyle name="20% - 강조색5 44 2 6 7" xfId="13651" xr:uid="{00000000-0005-0000-0000-0000E72E0000}"/>
    <cellStyle name="20% - 강조색5 44 2 6 7 2" xfId="13652" xr:uid="{00000000-0005-0000-0000-0000E82E0000}"/>
    <cellStyle name="20% - 강조색5 44 2 6 7 3" xfId="13653" xr:uid="{00000000-0005-0000-0000-0000E92E0000}"/>
    <cellStyle name="20% - 강조색5 44 2 6 7 4" xfId="13654" xr:uid="{00000000-0005-0000-0000-0000EA2E0000}"/>
    <cellStyle name="20% - 강조색5 44 2 6 8" xfId="13655" xr:uid="{00000000-0005-0000-0000-0000EB2E0000}"/>
    <cellStyle name="20% - 강조색5 44 2 6 8 2" xfId="13656" xr:uid="{00000000-0005-0000-0000-0000EC2E0000}"/>
    <cellStyle name="20% - 강조색5 44 2 6 8 3" xfId="13657" xr:uid="{00000000-0005-0000-0000-0000ED2E0000}"/>
    <cellStyle name="20% - 강조색5 44 2 6 8 4" xfId="13658" xr:uid="{00000000-0005-0000-0000-0000EE2E0000}"/>
    <cellStyle name="20% - 강조색5 44 2 6 9" xfId="13659" xr:uid="{00000000-0005-0000-0000-0000EF2E0000}"/>
    <cellStyle name="20% - 강조색5 44 2 6 9 2" xfId="13660" xr:uid="{00000000-0005-0000-0000-0000F02E0000}"/>
    <cellStyle name="20% - 강조색5 44 2 6 9 3" xfId="13661" xr:uid="{00000000-0005-0000-0000-0000F12E0000}"/>
    <cellStyle name="20% - 강조색5 44 2 6 9 4" xfId="13662" xr:uid="{00000000-0005-0000-0000-0000F22E0000}"/>
    <cellStyle name="20% - 강조색5 44 2 7" xfId="13663" xr:uid="{00000000-0005-0000-0000-0000F32E0000}"/>
    <cellStyle name="20% - 강조색5 44 2 7 2" xfId="13664" xr:uid="{00000000-0005-0000-0000-0000F42E0000}"/>
    <cellStyle name="20% - 강조색5 44 2 7 3" xfId="13665" xr:uid="{00000000-0005-0000-0000-0000F52E0000}"/>
    <cellStyle name="20% - 강조색5 44 2 7 4" xfId="13666" xr:uid="{00000000-0005-0000-0000-0000F62E0000}"/>
    <cellStyle name="20% - 강조색5 44 2 8" xfId="13667" xr:uid="{00000000-0005-0000-0000-0000F72E0000}"/>
    <cellStyle name="20% - 강조색5 44 2 8 2" xfId="13668" xr:uid="{00000000-0005-0000-0000-0000F82E0000}"/>
    <cellStyle name="20% - 강조색5 44 2 8 3" xfId="13669" xr:uid="{00000000-0005-0000-0000-0000F92E0000}"/>
    <cellStyle name="20% - 강조색5 44 2 8 4" xfId="13670" xr:uid="{00000000-0005-0000-0000-0000FA2E0000}"/>
    <cellStyle name="20% - 강조색5 44 2 9" xfId="13671" xr:uid="{00000000-0005-0000-0000-0000FB2E0000}"/>
    <cellStyle name="20% - 강조색5 44 2 9 2" xfId="13672" xr:uid="{00000000-0005-0000-0000-0000FC2E0000}"/>
    <cellStyle name="20% - 강조색5 44 2 9 3" xfId="13673" xr:uid="{00000000-0005-0000-0000-0000FD2E0000}"/>
    <cellStyle name="20% - 강조색5 44 2 9 4" xfId="13674" xr:uid="{00000000-0005-0000-0000-0000FE2E0000}"/>
    <cellStyle name="20% - 강조색5 44 3" xfId="13675" xr:uid="{00000000-0005-0000-0000-0000FF2E0000}"/>
    <cellStyle name="20% - 강조색5 44 3 10" xfId="13676" xr:uid="{00000000-0005-0000-0000-0000002F0000}"/>
    <cellStyle name="20% - 강조색5 44 3 10 2" xfId="13677" xr:uid="{00000000-0005-0000-0000-0000012F0000}"/>
    <cellStyle name="20% - 강조색5 44 3 10 3" xfId="13678" xr:uid="{00000000-0005-0000-0000-0000022F0000}"/>
    <cellStyle name="20% - 강조색5 44 3 10 4" xfId="13679" xr:uid="{00000000-0005-0000-0000-0000032F0000}"/>
    <cellStyle name="20% - 강조색5 44 3 11" xfId="13680" xr:uid="{00000000-0005-0000-0000-0000042F0000}"/>
    <cellStyle name="20% - 강조색5 44 3 11 2" xfId="13681" xr:uid="{00000000-0005-0000-0000-0000052F0000}"/>
    <cellStyle name="20% - 강조색5 44 3 11 3" xfId="13682" xr:uid="{00000000-0005-0000-0000-0000062F0000}"/>
    <cellStyle name="20% - 강조색5 44 3 11 4" xfId="13683" xr:uid="{00000000-0005-0000-0000-0000072F0000}"/>
    <cellStyle name="20% - 강조색5 44 3 12" xfId="13684" xr:uid="{00000000-0005-0000-0000-0000082F0000}"/>
    <cellStyle name="20% - 강조색5 44 3 12 2" xfId="13685" xr:uid="{00000000-0005-0000-0000-0000092F0000}"/>
    <cellStyle name="20% - 강조색5 44 3 12 3" xfId="13686" xr:uid="{00000000-0005-0000-0000-00000A2F0000}"/>
    <cellStyle name="20% - 강조색5 44 3 12 4" xfId="13687" xr:uid="{00000000-0005-0000-0000-00000B2F0000}"/>
    <cellStyle name="20% - 강조색5 44 3 13" xfId="13688" xr:uid="{00000000-0005-0000-0000-00000C2F0000}"/>
    <cellStyle name="20% - 강조색5 44 3 14" xfId="13689" xr:uid="{00000000-0005-0000-0000-00000D2F0000}"/>
    <cellStyle name="20% - 강조색5 44 3 15" xfId="13690" xr:uid="{00000000-0005-0000-0000-00000E2F0000}"/>
    <cellStyle name="20% - 강조색5 44 3 16" xfId="13691" xr:uid="{00000000-0005-0000-0000-00000F2F0000}"/>
    <cellStyle name="20% - 강조색5 44 3 17" xfId="13692" xr:uid="{00000000-0005-0000-0000-0000102F0000}"/>
    <cellStyle name="20% - 강조색5 44 3 18" xfId="13693" xr:uid="{00000000-0005-0000-0000-0000112F0000}"/>
    <cellStyle name="20% - 강조색5 44 3 19" xfId="13694" xr:uid="{00000000-0005-0000-0000-0000122F0000}"/>
    <cellStyle name="20% - 강조색5 44 3 2" xfId="13695" xr:uid="{00000000-0005-0000-0000-0000132F0000}"/>
    <cellStyle name="20% - 강조색5 44 3 2 10" xfId="13696" xr:uid="{00000000-0005-0000-0000-0000142F0000}"/>
    <cellStyle name="20% - 강조색5 44 3 2 11" xfId="13697" xr:uid="{00000000-0005-0000-0000-0000152F0000}"/>
    <cellStyle name="20% - 강조색5 44 3 2 12" xfId="13698" xr:uid="{00000000-0005-0000-0000-0000162F0000}"/>
    <cellStyle name="20% - 강조색5 44 3 2 2" xfId="13699" xr:uid="{00000000-0005-0000-0000-0000172F0000}"/>
    <cellStyle name="20% - 강조색5 44 3 2 2 2" xfId="13700" xr:uid="{00000000-0005-0000-0000-0000182F0000}"/>
    <cellStyle name="20% - 강조색5 44 3 2 2 3" xfId="13701" xr:uid="{00000000-0005-0000-0000-0000192F0000}"/>
    <cellStyle name="20% - 강조색5 44 3 2 2 4" xfId="13702" xr:uid="{00000000-0005-0000-0000-00001A2F0000}"/>
    <cellStyle name="20% - 강조색5 44 3 2 3" xfId="13703" xr:uid="{00000000-0005-0000-0000-00001B2F0000}"/>
    <cellStyle name="20% - 강조색5 44 3 2 3 2" xfId="13704" xr:uid="{00000000-0005-0000-0000-00001C2F0000}"/>
    <cellStyle name="20% - 강조색5 44 3 2 3 3" xfId="13705" xr:uid="{00000000-0005-0000-0000-00001D2F0000}"/>
    <cellStyle name="20% - 강조색5 44 3 2 3 4" xfId="13706" xr:uid="{00000000-0005-0000-0000-00001E2F0000}"/>
    <cellStyle name="20% - 강조색5 44 3 2 4" xfId="13707" xr:uid="{00000000-0005-0000-0000-00001F2F0000}"/>
    <cellStyle name="20% - 강조색5 44 3 2 4 2" xfId="13708" xr:uid="{00000000-0005-0000-0000-0000202F0000}"/>
    <cellStyle name="20% - 강조색5 44 3 2 4 3" xfId="13709" xr:uid="{00000000-0005-0000-0000-0000212F0000}"/>
    <cellStyle name="20% - 강조색5 44 3 2 4 4" xfId="13710" xr:uid="{00000000-0005-0000-0000-0000222F0000}"/>
    <cellStyle name="20% - 강조색5 44 3 2 5" xfId="13711" xr:uid="{00000000-0005-0000-0000-0000232F0000}"/>
    <cellStyle name="20% - 강조색5 44 3 2 5 2" xfId="13712" xr:uid="{00000000-0005-0000-0000-0000242F0000}"/>
    <cellStyle name="20% - 강조색5 44 3 2 5 3" xfId="13713" xr:uid="{00000000-0005-0000-0000-0000252F0000}"/>
    <cellStyle name="20% - 강조색5 44 3 2 5 4" xfId="13714" xr:uid="{00000000-0005-0000-0000-0000262F0000}"/>
    <cellStyle name="20% - 강조색5 44 3 2 6" xfId="13715" xr:uid="{00000000-0005-0000-0000-0000272F0000}"/>
    <cellStyle name="20% - 강조색5 44 3 2 6 2" xfId="13716" xr:uid="{00000000-0005-0000-0000-0000282F0000}"/>
    <cellStyle name="20% - 강조색5 44 3 2 6 3" xfId="13717" xr:uid="{00000000-0005-0000-0000-0000292F0000}"/>
    <cellStyle name="20% - 강조색5 44 3 2 6 4" xfId="13718" xr:uid="{00000000-0005-0000-0000-00002A2F0000}"/>
    <cellStyle name="20% - 강조색5 44 3 2 7" xfId="13719" xr:uid="{00000000-0005-0000-0000-00002B2F0000}"/>
    <cellStyle name="20% - 강조색5 44 3 2 7 2" xfId="13720" xr:uid="{00000000-0005-0000-0000-00002C2F0000}"/>
    <cellStyle name="20% - 강조색5 44 3 2 7 3" xfId="13721" xr:uid="{00000000-0005-0000-0000-00002D2F0000}"/>
    <cellStyle name="20% - 강조색5 44 3 2 7 4" xfId="13722" xr:uid="{00000000-0005-0000-0000-00002E2F0000}"/>
    <cellStyle name="20% - 강조색5 44 3 2 8" xfId="13723" xr:uid="{00000000-0005-0000-0000-00002F2F0000}"/>
    <cellStyle name="20% - 강조색5 44 3 2 8 2" xfId="13724" xr:uid="{00000000-0005-0000-0000-0000302F0000}"/>
    <cellStyle name="20% - 강조색5 44 3 2 8 3" xfId="13725" xr:uid="{00000000-0005-0000-0000-0000312F0000}"/>
    <cellStyle name="20% - 강조색5 44 3 2 8 4" xfId="13726" xr:uid="{00000000-0005-0000-0000-0000322F0000}"/>
    <cellStyle name="20% - 강조색5 44 3 2 9" xfId="13727" xr:uid="{00000000-0005-0000-0000-0000332F0000}"/>
    <cellStyle name="20% - 강조색5 44 3 2 9 2" xfId="13728" xr:uid="{00000000-0005-0000-0000-0000342F0000}"/>
    <cellStyle name="20% - 강조색5 44 3 2 9 3" xfId="13729" xr:uid="{00000000-0005-0000-0000-0000352F0000}"/>
    <cellStyle name="20% - 강조색5 44 3 2 9 4" xfId="13730" xr:uid="{00000000-0005-0000-0000-0000362F0000}"/>
    <cellStyle name="20% - 강조색5 44 3 20" xfId="13731" xr:uid="{00000000-0005-0000-0000-0000372F0000}"/>
    <cellStyle name="20% - 강조색5 44 3 21" xfId="13732" xr:uid="{00000000-0005-0000-0000-0000382F0000}"/>
    <cellStyle name="20% - 강조색5 44 3 22" xfId="13733" xr:uid="{00000000-0005-0000-0000-0000392F0000}"/>
    <cellStyle name="20% - 강조색5 44 3 23" xfId="13734" xr:uid="{00000000-0005-0000-0000-00003A2F0000}"/>
    <cellStyle name="20% - 강조색5 44 3 24" xfId="13735" xr:uid="{00000000-0005-0000-0000-00003B2F0000}"/>
    <cellStyle name="20% - 강조색5 44 3 25" xfId="13736" xr:uid="{00000000-0005-0000-0000-00003C2F0000}"/>
    <cellStyle name="20% - 강조색5 44 3 3" xfId="13737" xr:uid="{00000000-0005-0000-0000-00003D2F0000}"/>
    <cellStyle name="20% - 강조색5 44 3 3 10" xfId="13738" xr:uid="{00000000-0005-0000-0000-00003E2F0000}"/>
    <cellStyle name="20% - 강조색5 44 3 3 11" xfId="13739" xr:uid="{00000000-0005-0000-0000-00003F2F0000}"/>
    <cellStyle name="20% - 강조색5 44 3 3 12" xfId="13740" xr:uid="{00000000-0005-0000-0000-0000402F0000}"/>
    <cellStyle name="20% - 강조색5 44 3 3 2" xfId="13741" xr:uid="{00000000-0005-0000-0000-0000412F0000}"/>
    <cellStyle name="20% - 강조색5 44 3 3 2 2" xfId="13742" xr:uid="{00000000-0005-0000-0000-0000422F0000}"/>
    <cellStyle name="20% - 강조색5 44 3 3 2 3" xfId="13743" xr:uid="{00000000-0005-0000-0000-0000432F0000}"/>
    <cellStyle name="20% - 강조색5 44 3 3 2 4" xfId="13744" xr:uid="{00000000-0005-0000-0000-0000442F0000}"/>
    <cellStyle name="20% - 강조색5 44 3 3 3" xfId="13745" xr:uid="{00000000-0005-0000-0000-0000452F0000}"/>
    <cellStyle name="20% - 강조색5 44 3 3 3 2" xfId="13746" xr:uid="{00000000-0005-0000-0000-0000462F0000}"/>
    <cellStyle name="20% - 강조색5 44 3 3 3 3" xfId="13747" xr:uid="{00000000-0005-0000-0000-0000472F0000}"/>
    <cellStyle name="20% - 강조색5 44 3 3 3 4" xfId="13748" xr:uid="{00000000-0005-0000-0000-0000482F0000}"/>
    <cellStyle name="20% - 강조색5 44 3 3 4" xfId="13749" xr:uid="{00000000-0005-0000-0000-0000492F0000}"/>
    <cellStyle name="20% - 강조색5 44 3 3 4 2" xfId="13750" xr:uid="{00000000-0005-0000-0000-00004A2F0000}"/>
    <cellStyle name="20% - 강조색5 44 3 3 4 3" xfId="13751" xr:uid="{00000000-0005-0000-0000-00004B2F0000}"/>
    <cellStyle name="20% - 강조색5 44 3 3 4 4" xfId="13752" xr:uid="{00000000-0005-0000-0000-00004C2F0000}"/>
    <cellStyle name="20% - 강조색5 44 3 3 5" xfId="13753" xr:uid="{00000000-0005-0000-0000-00004D2F0000}"/>
    <cellStyle name="20% - 강조색5 44 3 3 5 2" xfId="13754" xr:uid="{00000000-0005-0000-0000-00004E2F0000}"/>
    <cellStyle name="20% - 강조색5 44 3 3 5 3" xfId="13755" xr:uid="{00000000-0005-0000-0000-00004F2F0000}"/>
    <cellStyle name="20% - 강조색5 44 3 3 5 4" xfId="13756" xr:uid="{00000000-0005-0000-0000-0000502F0000}"/>
    <cellStyle name="20% - 강조색5 44 3 3 6" xfId="13757" xr:uid="{00000000-0005-0000-0000-0000512F0000}"/>
    <cellStyle name="20% - 강조색5 44 3 3 6 2" xfId="13758" xr:uid="{00000000-0005-0000-0000-0000522F0000}"/>
    <cellStyle name="20% - 강조색5 44 3 3 6 3" xfId="13759" xr:uid="{00000000-0005-0000-0000-0000532F0000}"/>
    <cellStyle name="20% - 강조색5 44 3 3 6 4" xfId="13760" xr:uid="{00000000-0005-0000-0000-0000542F0000}"/>
    <cellStyle name="20% - 강조색5 44 3 3 7" xfId="13761" xr:uid="{00000000-0005-0000-0000-0000552F0000}"/>
    <cellStyle name="20% - 강조색5 44 3 3 7 2" xfId="13762" xr:uid="{00000000-0005-0000-0000-0000562F0000}"/>
    <cellStyle name="20% - 강조색5 44 3 3 7 3" xfId="13763" xr:uid="{00000000-0005-0000-0000-0000572F0000}"/>
    <cellStyle name="20% - 강조색5 44 3 3 7 4" xfId="13764" xr:uid="{00000000-0005-0000-0000-0000582F0000}"/>
    <cellStyle name="20% - 강조색5 44 3 3 8" xfId="13765" xr:uid="{00000000-0005-0000-0000-0000592F0000}"/>
    <cellStyle name="20% - 강조색5 44 3 3 8 2" xfId="13766" xr:uid="{00000000-0005-0000-0000-00005A2F0000}"/>
    <cellStyle name="20% - 강조색5 44 3 3 8 3" xfId="13767" xr:uid="{00000000-0005-0000-0000-00005B2F0000}"/>
    <cellStyle name="20% - 강조색5 44 3 3 8 4" xfId="13768" xr:uid="{00000000-0005-0000-0000-00005C2F0000}"/>
    <cellStyle name="20% - 강조색5 44 3 3 9" xfId="13769" xr:uid="{00000000-0005-0000-0000-00005D2F0000}"/>
    <cellStyle name="20% - 강조색5 44 3 3 9 2" xfId="13770" xr:uid="{00000000-0005-0000-0000-00005E2F0000}"/>
    <cellStyle name="20% - 강조색5 44 3 3 9 3" xfId="13771" xr:uid="{00000000-0005-0000-0000-00005F2F0000}"/>
    <cellStyle name="20% - 강조색5 44 3 3 9 4" xfId="13772" xr:uid="{00000000-0005-0000-0000-0000602F0000}"/>
    <cellStyle name="20% - 강조색5 44 3 4" xfId="13773" xr:uid="{00000000-0005-0000-0000-0000612F0000}"/>
    <cellStyle name="20% - 강조색5 44 3 4 10" xfId="13774" xr:uid="{00000000-0005-0000-0000-0000622F0000}"/>
    <cellStyle name="20% - 강조색5 44 3 4 11" xfId="13775" xr:uid="{00000000-0005-0000-0000-0000632F0000}"/>
    <cellStyle name="20% - 강조색5 44 3 4 12" xfId="13776" xr:uid="{00000000-0005-0000-0000-0000642F0000}"/>
    <cellStyle name="20% - 강조색5 44 3 4 2" xfId="13777" xr:uid="{00000000-0005-0000-0000-0000652F0000}"/>
    <cellStyle name="20% - 강조색5 44 3 4 2 2" xfId="13778" xr:uid="{00000000-0005-0000-0000-0000662F0000}"/>
    <cellStyle name="20% - 강조색5 44 3 4 2 3" xfId="13779" xr:uid="{00000000-0005-0000-0000-0000672F0000}"/>
    <cellStyle name="20% - 강조색5 44 3 4 2 4" xfId="13780" xr:uid="{00000000-0005-0000-0000-0000682F0000}"/>
    <cellStyle name="20% - 강조색5 44 3 4 3" xfId="13781" xr:uid="{00000000-0005-0000-0000-0000692F0000}"/>
    <cellStyle name="20% - 강조색5 44 3 4 3 2" xfId="13782" xr:uid="{00000000-0005-0000-0000-00006A2F0000}"/>
    <cellStyle name="20% - 강조색5 44 3 4 3 3" xfId="13783" xr:uid="{00000000-0005-0000-0000-00006B2F0000}"/>
    <cellStyle name="20% - 강조색5 44 3 4 3 4" xfId="13784" xr:uid="{00000000-0005-0000-0000-00006C2F0000}"/>
    <cellStyle name="20% - 강조색5 44 3 4 4" xfId="13785" xr:uid="{00000000-0005-0000-0000-00006D2F0000}"/>
    <cellStyle name="20% - 강조색5 44 3 4 4 2" xfId="13786" xr:uid="{00000000-0005-0000-0000-00006E2F0000}"/>
    <cellStyle name="20% - 강조색5 44 3 4 4 3" xfId="13787" xr:uid="{00000000-0005-0000-0000-00006F2F0000}"/>
    <cellStyle name="20% - 강조색5 44 3 4 4 4" xfId="13788" xr:uid="{00000000-0005-0000-0000-0000702F0000}"/>
    <cellStyle name="20% - 강조색5 44 3 4 5" xfId="13789" xr:uid="{00000000-0005-0000-0000-0000712F0000}"/>
    <cellStyle name="20% - 강조색5 44 3 4 5 2" xfId="13790" xr:uid="{00000000-0005-0000-0000-0000722F0000}"/>
    <cellStyle name="20% - 강조색5 44 3 4 5 3" xfId="13791" xr:uid="{00000000-0005-0000-0000-0000732F0000}"/>
    <cellStyle name="20% - 강조색5 44 3 4 5 4" xfId="13792" xr:uid="{00000000-0005-0000-0000-0000742F0000}"/>
    <cellStyle name="20% - 강조색5 44 3 4 6" xfId="13793" xr:uid="{00000000-0005-0000-0000-0000752F0000}"/>
    <cellStyle name="20% - 강조색5 44 3 4 6 2" xfId="13794" xr:uid="{00000000-0005-0000-0000-0000762F0000}"/>
    <cellStyle name="20% - 강조색5 44 3 4 6 3" xfId="13795" xr:uid="{00000000-0005-0000-0000-0000772F0000}"/>
    <cellStyle name="20% - 강조색5 44 3 4 6 4" xfId="13796" xr:uid="{00000000-0005-0000-0000-0000782F0000}"/>
    <cellStyle name="20% - 강조색5 44 3 4 7" xfId="13797" xr:uid="{00000000-0005-0000-0000-0000792F0000}"/>
    <cellStyle name="20% - 강조색5 44 3 4 7 2" xfId="13798" xr:uid="{00000000-0005-0000-0000-00007A2F0000}"/>
    <cellStyle name="20% - 강조색5 44 3 4 7 3" xfId="13799" xr:uid="{00000000-0005-0000-0000-00007B2F0000}"/>
    <cellStyle name="20% - 강조색5 44 3 4 7 4" xfId="13800" xr:uid="{00000000-0005-0000-0000-00007C2F0000}"/>
    <cellStyle name="20% - 강조색5 44 3 4 8" xfId="13801" xr:uid="{00000000-0005-0000-0000-00007D2F0000}"/>
    <cellStyle name="20% - 강조색5 44 3 4 8 2" xfId="13802" xr:uid="{00000000-0005-0000-0000-00007E2F0000}"/>
    <cellStyle name="20% - 강조색5 44 3 4 8 3" xfId="13803" xr:uid="{00000000-0005-0000-0000-00007F2F0000}"/>
    <cellStyle name="20% - 강조색5 44 3 4 8 4" xfId="13804" xr:uid="{00000000-0005-0000-0000-0000802F0000}"/>
    <cellStyle name="20% - 강조색5 44 3 4 9" xfId="13805" xr:uid="{00000000-0005-0000-0000-0000812F0000}"/>
    <cellStyle name="20% - 강조색5 44 3 4 9 2" xfId="13806" xr:uid="{00000000-0005-0000-0000-0000822F0000}"/>
    <cellStyle name="20% - 강조색5 44 3 4 9 3" xfId="13807" xr:uid="{00000000-0005-0000-0000-0000832F0000}"/>
    <cellStyle name="20% - 강조색5 44 3 4 9 4" xfId="13808" xr:uid="{00000000-0005-0000-0000-0000842F0000}"/>
    <cellStyle name="20% - 강조색5 44 3 5" xfId="13809" xr:uid="{00000000-0005-0000-0000-0000852F0000}"/>
    <cellStyle name="20% - 강조색5 44 3 5 2" xfId="13810" xr:uid="{00000000-0005-0000-0000-0000862F0000}"/>
    <cellStyle name="20% - 강조색5 44 3 5 3" xfId="13811" xr:uid="{00000000-0005-0000-0000-0000872F0000}"/>
    <cellStyle name="20% - 강조색5 44 3 5 4" xfId="13812" xr:uid="{00000000-0005-0000-0000-0000882F0000}"/>
    <cellStyle name="20% - 강조색5 44 3 6" xfId="13813" xr:uid="{00000000-0005-0000-0000-0000892F0000}"/>
    <cellStyle name="20% - 강조색5 44 3 6 2" xfId="13814" xr:uid="{00000000-0005-0000-0000-00008A2F0000}"/>
    <cellStyle name="20% - 강조색5 44 3 6 3" xfId="13815" xr:uid="{00000000-0005-0000-0000-00008B2F0000}"/>
    <cellStyle name="20% - 강조색5 44 3 6 4" xfId="13816" xr:uid="{00000000-0005-0000-0000-00008C2F0000}"/>
    <cellStyle name="20% - 강조색5 44 3 7" xfId="13817" xr:uid="{00000000-0005-0000-0000-00008D2F0000}"/>
    <cellStyle name="20% - 강조색5 44 3 7 2" xfId="13818" xr:uid="{00000000-0005-0000-0000-00008E2F0000}"/>
    <cellStyle name="20% - 강조색5 44 3 7 3" xfId="13819" xr:uid="{00000000-0005-0000-0000-00008F2F0000}"/>
    <cellStyle name="20% - 강조색5 44 3 7 4" xfId="13820" xr:uid="{00000000-0005-0000-0000-0000902F0000}"/>
    <cellStyle name="20% - 강조색5 44 3 8" xfId="13821" xr:uid="{00000000-0005-0000-0000-0000912F0000}"/>
    <cellStyle name="20% - 강조색5 44 3 8 2" xfId="13822" xr:uid="{00000000-0005-0000-0000-0000922F0000}"/>
    <cellStyle name="20% - 강조색5 44 3 8 3" xfId="13823" xr:uid="{00000000-0005-0000-0000-0000932F0000}"/>
    <cellStyle name="20% - 강조색5 44 3 8 4" xfId="13824" xr:uid="{00000000-0005-0000-0000-0000942F0000}"/>
    <cellStyle name="20% - 강조색5 44 3 9" xfId="13825" xr:uid="{00000000-0005-0000-0000-0000952F0000}"/>
    <cellStyle name="20% - 강조색5 44 3 9 2" xfId="13826" xr:uid="{00000000-0005-0000-0000-0000962F0000}"/>
    <cellStyle name="20% - 강조색5 44 3 9 3" xfId="13827" xr:uid="{00000000-0005-0000-0000-0000972F0000}"/>
    <cellStyle name="20% - 강조색5 44 3 9 4" xfId="13828" xr:uid="{00000000-0005-0000-0000-0000982F0000}"/>
    <cellStyle name="20% - 강조색5 44 4" xfId="13829" xr:uid="{00000000-0005-0000-0000-0000992F0000}"/>
    <cellStyle name="20% - 강조색5 44 4 10" xfId="13830" xr:uid="{00000000-0005-0000-0000-00009A2F0000}"/>
    <cellStyle name="20% - 강조색5 44 4 10 2" xfId="13831" xr:uid="{00000000-0005-0000-0000-00009B2F0000}"/>
    <cellStyle name="20% - 강조색5 44 4 10 3" xfId="13832" xr:uid="{00000000-0005-0000-0000-00009C2F0000}"/>
    <cellStyle name="20% - 강조색5 44 4 10 4" xfId="13833" xr:uid="{00000000-0005-0000-0000-00009D2F0000}"/>
    <cellStyle name="20% - 강조색5 44 4 11" xfId="13834" xr:uid="{00000000-0005-0000-0000-00009E2F0000}"/>
    <cellStyle name="20% - 강조색5 44 4 12" xfId="13835" xr:uid="{00000000-0005-0000-0000-00009F2F0000}"/>
    <cellStyle name="20% - 강조색5 44 4 13" xfId="13836" xr:uid="{00000000-0005-0000-0000-0000A02F0000}"/>
    <cellStyle name="20% - 강조색5 44 4 14" xfId="13837" xr:uid="{00000000-0005-0000-0000-0000A12F0000}"/>
    <cellStyle name="20% - 강조색5 44 4 15" xfId="13838" xr:uid="{00000000-0005-0000-0000-0000A22F0000}"/>
    <cellStyle name="20% - 강조색5 44 4 16" xfId="13839" xr:uid="{00000000-0005-0000-0000-0000A32F0000}"/>
    <cellStyle name="20% - 강조색5 44 4 17" xfId="13840" xr:uid="{00000000-0005-0000-0000-0000A42F0000}"/>
    <cellStyle name="20% - 강조색5 44 4 18" xfId="13841" xr:uid="{00000000-0005-0000-0000-0000A52F0000}"/>
    <cellStyle name="20% - 강조색5 44 4 19" xfId="13842" xr:uid="{00000000-0005-0000-0000-0000A62F0000}"/>
    <cellStyle name="20% - 강조색5 44 4 2" xfId="13843" xr:uid="{00000000-0005-0000-0000-0000A72F0000}"/>
    <cellStyle name="20% - 강조색5 44 4 2 10" xfId="13844" xr:uid="{00000000-0005-0000-0000-0000A82F0000}"/>
    <cellStyle name="20% - 강조색5 44 4 2 11" xfId="13845" xr:uid="{00000000-0005-0000-0000-0000A92F0000}"/>
    <cellStyle name="20% - 강조색5 44 4 2 12" xfId="13846" xr:uid="{00000000-0005-0000-0000-0000AA2F0000}"/>
    <cellStyle name="20% - 강조색5 44 4 2 2" xfId="13847" xr:uid="{00000000-0005-0000-0000-0000AB2F0000}"/>
    <cellStyle name="20% - 강조색5 44 4 2 2 2" xfId="13848" xr:uid="{00000000-0005-0000-0000-0000AC2F0000}"/>
    <cellStyle name="20% - 강조색5 44 4 2 2 3" xfId="13849" xr:uid="{00000000-0005-0000-0000-0000AD2F0000}"/>
    <cellStyle name="20% - 강조색5 44 4 2 2 4" xfId="13850" xr:uid="{00000000-0005-0000-0000-0000AE2F0000}"/>
    <cellStyle name="20% - 강조색5 44 4 2 3" xfId="13851" xr:uid="{00000000-0005-0000-0000-0000AF2F0000}"/>
    <cellStyle name="20% - 강조색5 44 4 2 3 2" xfId="13852" xr:uid="{00000000-0005-0000-0000-0000B02F0000}"/>
    <cellStyle name="20% - 강조색5 44 4 2 3 3" xfId="13853" xr:uid="{00000000-0005-0000-0000-0000B12F0000}"/>
    <cellStyle name="20% - 강조색5 44 4 2 3 4" xfId="13854" xr:uid="{00000000-0005-0000-0000-0000B22F0000}"/>
    <cellStyle name="20% - 강조색5 44 4 2 4" xfId="13855" xr:uid="{00000000-0005-0000-0000-0000B32F0000}"/>
    <cellStyle name="20% - 강조색5 44 4 2 4 2" xfId="13856" xr:uid="{00000000-0005-0000-0000-0000B42F0000}"/>
    <cellStyle name="20% - 강조색5 44 4 2 4 3" xfId="13857" xr:uid="{00000000-0005-0000-0000-0000B52F0000}"/>
    <cellStyle name="20% - 강조색5 44 4 2 4 4" xfId="13858" xr:uid="{00000000-0005-0000-0000-0000B62F0000}"/>
    <cellStyle name="20% - 강조색5 44 4 2 5" xfId="13859" xr:uid="{00000000-0005-0000-0000-0000B72F0000}"/>
    <cellStyle name="20% - 강조색5 44 4 2 5 2" xfId="13860" xr:uid="{00000000-0005-0000-0000-0000B82F0000}"/>
    <cellStyle name="20% - 강조색5 44 4 2 5 3" xfId="13861" xr:uid="{00000000-0005-0000-0000-0000B92F0000}"/>
    <cellStyle name="20% - 강조색5 44 4 2 5 4" xfId="13862" xr:uid="{00000000-0005-0000-0000-0000BA2F0000}"/>
    <cellStyle name="20% - 강조색5 44 4 2 6" xfId="13863" xr:uid="{00000000-0005-0000-0000-0000BB2F0000}"/>
    <cellStyle name="20% - 강조색5 44 4 2 6 2" xfId="13864" xr:uid="{00000000-0005-0000-0000-0000BC2F0000}"/>
    <cellStyle name="20% - 강조색5 44 4 2 6 3" xfId="13865" xr:uid="{00000000-0005-0000-0000-0000BD2F0000}"/>
    <cellStyle name="20% - 강조색5 44 4 2 6 4" xfId="13866" xr:uid="{00000000-0005-0000-0000-0000BE2F0000}"/>
    <cellStyle name="20% - 강조색5 44 4 2 7" xfId="13867" xr:uid="{00000000-0005-0000-0000-0000BF2F0000}"/>
    <cellStyle name="20% - 강조색5 44 4 2 7 2" xfId="13868" xr:uid="{00000000-0005-0000-0000-0000C02F0000}"/>
    <cellStyle name="20% - 강조색5 44 4 2 7 3" xfId="13869" xr:uid="{00000000-0005-0000-0000-0000C12F0000}"/>
    <cellStyle name="20% - 강조색5 44 4 2 7 4" xfId="13870" xr:uid="{00000000-0005-0000-0000-0000C22F0000}"/>
    <cellStyle name="20% - 강조색5 44 4 2 8" xfId="13871" xr:uid="{00000000-0005-0000-0000-0000C32F0000}"/>
    <cellStyle name="20% - 강조색5 44 4 2 8 2" xfId="13872" xr:uid="{00000000-0005-0000-0000-0000C42F0000}"/>
    <cellStyle name="20% - 강조색5 44 4 2 8 3" xfId="13873" xr:uid="{00000000-0005-0000-0000-0000C52F0000}"/>
    <cellStyle name="20% - 강조색5 44 4 2 8 4" xfId="13874" xr:uid="{00000000-0005-0000-0000-0000C62F0000}"/>
    <cellStyle name="20% - 강조색5 44 4 2 9" xfId="13875" xr:uid="{00000000-0005-0000-0000-0000C72F0000}"/>
    <cellStyle name="20% - 강조색5 44 4 2 9 2" xfId="13876" xr:uid="{00000000-0005-0000-0000-0000C82F0000}"/>
    <cellStyle name="20% - 강조색5 44 4 2 9 3" xfId="13877" xr:uid="{00000000-0005-0000-0000-0000C92F0000}"/>
    <cellStyle name="20% - 강조색5 44 4 2 9 4" xfId="13878" xr:uid="{00000000-0005-0000-0000-0000CA2F0000}"/>
    <cellStyle name="20% - 강조색5 44 4 20" xfId="13879" xr:uid="{00000000-0005-0000-0000-0000CB2F0000}"/>
    <cellStyle name="20% - 강조색5 44 4 21" xfId="13880" xr:uid="{00000000-0005-0000-0000-0000CC2F0000}"/>
    <cellStyle name="20% - 강조색5 44 4 22" xfId="13881" xr:uid="{00000000-0005-0000-0000-0000CD2F0000}"/>
    <cellStyle name="20% - 강조색5 44 4 23" xfId="13882" xr:uid="{00000000-0005-0000-0000-0000CE2F0000}"/>
    <cellStyle name="20% - 강조색5 44 4 3" xfId="13883" xr:uid="{00000000-0005-0000-0000-0000CF2F0000}"/>
    <cellStyle name="20% - 강조색5 44 4 3 2" xfId="13884" xr:uid="{00000000-0005-0000-0000-0000D02F0000}"/>
    <cellStyle name="20% - 강조색5 44 4 3 3" xfId="13885" xr:uid="{00000000-0005-0000-0000-0000D12F0000}"/>
    <cellStyle name="20% - 강조색5 44 4 3 4" xfId="13886" xr:uid="{00000000-0005-0000-0000-0000D22F0000}"/>
    <cellStyle name="20% - 강조색5 44 4 4" xfId="13887" xr:uid="{00000000-0005-0000-0000-0000D32F0000}"/>
    <cellStyle name="20% - 강조색5 44 4 4 2" xfId="13888" xr:uid="{00000000-0005-0000-0000-0000D42F0000}"/>
    <cellStyle name="20% - 강조색5 44 4 4 3" xfId="13889" xr:uid="{00000000-0005-0000-0000-0000D52F0000}"/>
    <cellStyle name="20% - 강조색5 44 4 4 4" xfId="13890" xr:uid="{00000000-0005-0000-0000-0000D62F0000}"/>
    <cellStyle name="20% - 강조색5 44 4 5" xfId="13891" xr:uid="{00000000-0005-0000-0000-0000D72F0000}"/>
    <cellStyle name="20% - 강조색5 44 4 5 2" xfId="13892" xr:uid="{00000000-0005-0000-0000-0000D82F0000}"/>
    <cellStyle name="20% - 강조색5 44 4 5 3" xfId="13893" xr:uid="{00000000-0005-0000-0000-0000D92F0000}"/>
    <cellStyle name="20% - 강조색5 44 4 5 4" xfId="13894" xr:uid="{00000000-0005-0000-0000-0000DA2F0000}"/>
    <cellStyle name="20% - 강조색5 44 4 6" xfId="13895" xr:uid="{00000000-0005-0000-0000-0000DB2F0000}"/>
    <cellStyle name="20% - 강조색5 44 4 6 2" xfId="13896" xr:uid="{00000000-0005-0000-0000-0000DC2F0000}"/>
    <cellStyle name="20% - 강조색5 44 4 6 3" xfId="13897" xr:uid="{00000000-0005-0000-0000-0000DD2F0000}"/>
    <cellStyle name="20% - 강조색5 44 4 6 4" xfId="13898" xr:uid="{00000000-0005-0000-0000-0000DE2F0000}"/>
    <cellStyle name="20% - 강조색5 44 4 7" xfId="13899" xr:uid="{00000000-0005-0000-0000-0000DF2F0000}"/>
    <cellStyle name="20% - 강조색5 44 4 7 2" xfId="13900" xr:uid="{00000000-0005-0000-0000-0000E02F0000}"/>
    <cellStyle name="20% - 강조색5 44 4 7 3" xfId="13901" xr:uid="{00000000-0005-0000-0000-0000E12F0000}"/>
    <cellStyle name="20% - 강조색5 44 4 7 4" xfId="13902" xr:uid="{00000000-0005-0000-0000-0000E22F0000}"/>
    <cellStyle name="20% - 강조색5 44 4 8" xfId="13903" xr:uid="{00000000-0005-0000-0000-0000E32F0000}"/>
    <cellStyle name="20% - 강조색5 44 4 8 2" xfId="13904" xr:uid="{00000000-0005-0000-0000-0000E42F0000}"/>
    <cellStyle name="20% - 강조색5 44 4 8 3" xfId="13905" xr:uid="{00000000-0005-0000-0000-0000E52F0000}"/>
    <cellStyle name="20% - 강조색5 44 4 8 4" xfId="13906" xr:uid="{00000000-0005-0000-0000-0000E62F0000}"/>
    <cellStyle name="20% - 강조색5 44 4 9" xfId="13907" xr:uid="{00000000-0005-0000-0000-0000E72F0000}"/>
    <cellStyle name="20% - 강조색5 44 4 9 2" xfId="13908" xr:uid="{00000000-0005-0000-0000-0000E82F0000}"/>
    <cellStyle name="20% - 강조색5 44 4 9 3" xfId="13909" xr:uid="{00000000-0005-0000-0000-0000E92F0000}"/>
    <cellStyle name="20% - 강조색5 44 4 9 4" xfId="13910" xr:uid="{00000000-0005-0000-0000-0000EA2F0000}"/>
    <cellStyle name="20% - 강조색5 44 5" xfId="13911" xr:uid="{00000000-0005-0000-0000-0000EB2F0000}"/>
    <cellStyle name="20% - 강조색5 44 5 10" xfId="13912" xr:uid="{00000000-0005-0000-0000-0000EC2F0000}"/>
    <cellStyle name="20% - 강조색5 44 5 11" xfId="13913" xr:uid="{00000000-0005-0000-0000-0000ED2F0000}"/>
    <cellStyle name="20% - 강조색5 44 5 12" xfId="13914" xr:uid="{00000000-0005-0000-0000-0000EE2F0000}"/>
    <cellStyle name="20% - 강조색5 44 5 13" xfId="13915" xr:uid="{00000000-0005-0000-0000-0000EF2F0000}"/>
    <cellStyle name="20% - 강조색5 44 5 14" xfId="13916" xr:uid="{00000000-0005-0000-0000-0000F02F0000}"/>
    <cellStyle name="20% - 강조색5 44 5 15" xfId="13917" xr:uid="{00000000-0005-0000-0000-0000F12F0000}"/>
    <cellStyle name="20% - 강조색5 44 5 16" xfId="13918" xr:uid="{00000000-0005-0000-0000-0000F22F0000}"/>
    <cellStyle name="20% - 강조색5 44 5 17" xfId="13919" xr:uid="{00000000-0005-0000-0000-0000F32F0000}"/>
    <cellStyle name="20% - 강조색5 44 5 18" xfId="13920" xr:uid="{00000000-0005-0000-0000-0000F42F0000}"/>
    <cellStyle name="20% - 강조색5 44 5 19" xfId="13921" xr:uid="{00000000-0005-0000-0000-0000F52F0000}"/>
    <cellStyle name="20% - 강조색5 44 5 2" xfId="13922" xr:uid="{00000000-0005-0000-0000-0000F62F0000}"/>
    <cellStyle name="20% - 강조색5 44 5 2 2" xfId="13923" xr:uid="{00000000-0005-0000-0000-0000F72F0000}"/>
    <cellStyle name="20% - 강조색5 44 5 2 3" xfId="13924" xr:uid="{00000000-0005-0000-0000-0000F82F0000}"/>
    <cellStyle name="20% - 강조색5 44 5 2 4" xfId="13925" xr:uid="{00000000-0005-0000-0000-0000F92F0000}"/>
    <cellStyle name="20% - 강조색5 44 5 20" xfId="13926" xr:uid="{00000000-0005-0000-0000-0000FA2F0000}"/>
    <cellStyle name="20% - 강조색5 44 5 3" xfId="13927" xr:uid="{00000000-0005-0000-0000-0000FB2F0000}"/>
    <cellStyle name="20% - 강조색5 44 5 3 2" xfId="13928" xr:uid="{00000000-0005-0000-0000-0000FC2F0000}"/>
    <cellStyle name="20% - 강조색5 44 5 3 3" xfId="13929" xr:uid="{00000000-0005-0000-0000-0000FD2F0000}"/>
    <cellStyle name="20% - 강조색5 44 5 3 4" xfId="13930" xr:uid="{00000000-0005-0000-0000-0000FE2F0000}"/>
    <cellStyle name="20% - 강조색5 44 5 4" xfId="13931" xr:uid="{00000000-0005-0000-0000-0000FF2F0000}"/>
    <cellStyle name="20% - 강조색5 44 5 4 2" xfId="13932" xr:uid="{00000000-0005-0000-0000-000000300000}"/>
    <cellStyle name="20% - 강조색5 44 5 4 3" xfId="13933" xr:uid="{00000000-0005-0000-0000-000001300000}"/>
    <cellStyle name="20% - 강조색5 44 5 4 4" xfId="13934" xr:uid="{00000000-0005-0000-0000-000002300000}"/>
    <cellStyle name="20% - 강조색5 44 5 5" xfId="13935" xr:uid="{00000000-0005-0000-0000-000003300000}"/>
    <cellStyle name="20% - 강조색5 44 5 5 2" xfId="13936" xr:uid="{00000000-0005-0000-0000-000004300000}"/>
    <cellStyle name="20% - 강조색5 44 5 5 3" xfId="13937" xr:uid="{00000000-0005-0000-0000-000005300000}"/>
    <cellStyle name="20% - 강조색5 44 5 5 4" xfId="13938" xr:uid="{00000000-0005-0000-0000-000006300000}"/>
    <cellStyle name="20% - 강조색5 44 5 6" xfId="13939" xr:uid="{00000000-0005-0000-0000-000007300000}"/>
    <cellStyle name="20% - 강조색5 44 5 6 2" xfId="13940" xr:uid="{00000000-0005-0000-0000-000008300000}"/>
    <cellStyle name="20% - 강조색5 44 5 6 3" xfId="13941" xr:uid="{00000000-0005-0000-0000-000009300000}"/>
    <cellStyle name="20% - 강조색5 44 5 6 4" xfId="13942" xr:uid="{00000000-0005-0000-0000-00000A300000}"/>
    <cellStyle name="20% - 강조색5 44 5 7" xfId="13943" xr:uid="{00000000-0005-0000-0000-00000B300000}"/>
    <cellStyle name="20% - 강조색5 44 5 7 2" xfId="13944" xr:uid="{00000000-0005-0000-0000-00000C300000}"/>
    <cellStyle name="20% - 강조색5 44 5 7 3" xfId="13945" xr:uid="{00000000-0005-0000-0000-00000D300000}"/>
    <cellStyle name="20% - 강조색5 44 5 7 4" xfId="13946" xr:uid="{00000000-0005-0000-0000-00000E300000}"/>
    <cellStyle name="20% - 강조색5 44 5 8" xfId="13947" xr:uid="{00000000-0005-0000-0000-00000F300000}"/>
    <cellStyle name="20% - 강조색5 44 5 9" xfId="13948" xr:uid="{00000000-0005-0000-0000-000010300000}"/>
    <cellStyle name="20% - 강조색5 44 6" xfId="13949" xr:uid="{00000000-0005-0000-0000-000011300000}"/>
    <cellStyle name="20% - 강조색5 44 6 10" xfId="13950" xr:uid="{00000000-0005-0000-0000-000012300000}"/>
    <cellStyle name="20% - 강조색5 44 6 11" xfId="13951" xr:uid="{00000000-0005-0000-0000-000013300000}"/>
    <cellStyle name="20% - 강조색5 44 6 12" xfId="13952" xr:uid="{00000000-0005-0000-0000-000014300000}"/>
    <cellStyle name="20% - 강조색5 44 6 13" xfId="13953" xr:uid="{00000000-0005-0000-0000-000015300000}"/>
    <cellStyle name="20% - 강조색5 44 6 14" xfId="13954" xr:uid="{00000000-0005-0000-0000-000016300000}"/>
    <cellStyle name="20% - 강조색5 44 6 15" xfId="13955" xr:uid="{00000000-0005-0000-0000-000017300000}"/>
    <cellStyle name="20% - 강조색5 44 6 16" xfId="13956" xr:uid="{00000000-0005-0000-0000-000018300000}"/>
    <cellStyle name="20% - 강조색5 44 6 17" xfId="13957" xr:uid="{00000000-0005-0000-0000-000019300000}"/>
    <cellStyle name="20% - 강조색5 44 6 2" xfId="13958" xr:uid="{00000000-0005-0000-0000-00001A300000}"/>
    <cellStyle name="20% - 강조색5 44 6 2 2" xfId="13959" xr:uid="{00000000-0005-0000-0000-00001B300000}"/>
    <cellStyle name="20% - 강조색5 44 6 2 3" xfId="13960" xr:uid="{00000000-0005-0000-0000-00001C300000}"/>
    <cellStyle name="20% - 강조색5 44 6 2 4" xfId="13961" xr:uid="{00000000-0005-0000-0000-00001D300000}"/>
    <cellStyle name="20% - 강조색5 44 6 3" xfId="13962" xr:uid="{00000000-0005-0000-0000-00001E300000}"/>
    <cellStyle name="20% - 강조색5 44 6 3 2" xfId="13963" xr:uid="{00000000-0005-0000-0000-00001F300000}"/>
    <cellStyle name="20% - 강조색5 44 6 3 3" xfId="13964" xr:uid="{00000000-0005-0000-0000-000020300000}"/>
    <cellStyle name="20% - 강조색5 44 6 3 4" xfId="13965" xr:uid="{00000000-0005-0000-0000-000021300000}"/>
    <cellStyle name="20% - 강조색5 44 6 4" xfId="13966" xr:uid="{00000000-0005-0000-0000-000022300000}"/>
    <cellStyle name="20% - 강조색5 44 6 4 2" xfId="13967" xr:uid="{00000000-0005-0000-0000-000023300000}"/>
    <cellStyle name="20% - 강조색5 44 6 4 3" xfId="13968" xr:uid="{00000000-0005-0000-0000-000024300000}"/>
    <cellStyle name="20% - 강조색5 44 6 4 4" xfId="13969" xr:uid="{00000000-0005-0000-0000-000025300000}"/>
    <cellStyle name="20% - 강조색5 44 6 5" xfId="13970" xr:uid="{00000000-0005-0000-0000-000026300000}"/>
    <cellStyle name="20% - 강조색5 44 6 6" xfId="13971" xr:uid="{00000000-0005-0000-0000-000027300000}"/>
    <cellStyle name="20% - 강조색5 44 6 7" xfId="13972" xr:uid="{00000000-0005-0000-0000-000028300000}"/>
    <cellStyle name="20% - 강조색5 44 6 8" xfId="13973" xr:uid="{00000000-0005-0000-0000-000029300000}"/>
    <cellStyle name="20% - 강조색5 44 6 9" xfId="13974" xr:uid="{00000000-0005-0000-0000-00002A300000}"/>
    <cellStyle name="20% - 강조색5 44 7" xfId="13975" xr:uid="{00000000-0005-0000-0000-00002B300000}"/>
    <cellStyle name="20% - 강조색5 44 7 10" xfId="13976" xr:uid="{00000000-0005-0000-0000-00002C300000}"/>
    <cellStyle name="20% - 강조색5 44 7 11" xfId="13977" xr:uid="{00000000-0005-0000-0000-00002D300000}"/>
    <cellStyle name="20% - 강조색5 44 7 12" xfId="13978" xr:uid="{00000000-0005-0000-0000-00002E300000}"/>
    <cellStyle name="20% - 강조색5 44 7 13" xfId="13979" xr:uid="{00000000-0005-0000-0000-00002F300000}"/>
    <cellStyle name="20% - 강조색5 44 7 14" xfId="13980" xr:uid="{00000000-0005-0000-0000-000030300000}"/>
    <cellStyle name="20% - 강조색5 44 7 2" xfId="13981" xr:uid="{00000000-0005-0000-0000-000031300000}"/>
    <cellStyle name="20% - 강조색5 44 7 3" xfId="13982" xr:uid="{00000000-0005-0000-0000-000032300000}"/>
    <cellStyle name="20% - 강조색5 44 7 4" xfId="13983" xr:uid="{00000000-0005-0000-0000-000033300000}"/>
    <cellStyle name="20% - 강조색5 44 7 5" xfId="13984" xr:uid="{00000000-0005-0000-0000-000034300000}"/>
    <cellStyle name="20% - 강조색5 44 7 6" xfId="13985" xr:uid="{00000000-0005-0000-0000-000035300000}"/>
    <cellStyle name="20% - 강조색5 44 7 7" xfId="13986" xr:uid="{00000000-0005-0000-0000-000036300000}"/>
    <cellStyle name="20% - 강조색5 44 7 8" xfId="13987" xr:uid="{00000000-0005-0000-0000-000037300000}"/>
    <cellStyle name="20% - 강조색5 44 7 9" xfId="13988" xr:uid="{00000000-0005-0000-0000-000038300000}"/>
    <cellStyle name="20% - 강조색5 44 8" xfId="13989" xr:uid="{00000000-0005-0000-0000-000039300000}"/>
    <cellStyle name="20% - 강조색5 44 8 2" xfId="13990" xr:uid="{00000000-0005-0000-0000-00003A300000}"/>
    <cellStyle name="20% - 강조색5 44 8 3" xfId="13991" xr:uid="{00000000-0005-0000-0000-00003B300000}"/>
    <cellStyle name="20% - 강조색5 44 8 4" xfId="13992" xr:uid="{00000000-0005-0000-0000-00003C300000}"/>
    <cellStyle name="20% - 강조색5 44 9" xfId="13993" xr:uid="{00000000-0005-0000-0000-00003D300000}"/>
    <cellStyle name="20% - 강조색5 44 9 2" xfId="13994" xr:uid="{00000000-0005-0000-0000-00003E300000}"/>
    <cellStyle name="20% - 강조색5 44 9 3" xfId="13995" xr:uid="{00000000-0005-0000-0000-00003F300000}"/>
    <cellStyle name="20% - 강조색5 45" xfId="13996" xr:uid="{00000000-0005-0000-0000-000040300000}"/>
    <cellStyle name="20% - 강조색5 45 10" xfId="13997" xr:uid="{00000000-0005-0000-0000-000041300000}"/>
    <cellStyle name="20% - 강조색5 45 11" xfId="13998" xr:uid="{00000000-0005-0000-0000-000042300000}"/>
    <cellStyle name="20% - 강조색5 45 2" xfId="13999" xr:uid="{00000000-0005-0000-0000-000043300000}"/>
    <cellStyle name="20% - 강조색5 45 2 10" xfId="14000" xr:uid="{00000000-0005-0000-0000-000044300000}"/>
    <cellStyle name="20% - 강조색5 45 2 10 2" xfId="14001" xr:uid="{00000000-0005-0000-0000-000045300000}"/>
    <cellStyle name="20% - 강조색5 45 2 10 3" xfId="14002" xr:uid="{00000000-0005-0000-0000-000046300000}"/>
    <cellStyle name="20% - 강조색5 45 2 10 4" xfId="14003" xr:uid="{00000000-0005-0000-0000-000047300000}"/>
    <cellStyle name="20% - 강조색5 45 2 11" xfId="14004" xr:uid="{00000000-0005-0000-0000-000048300000}"/>
    <cellStyle name="20% - 강조색5 45 2 11 2" xfId="14005" xr:uid="{00000000-0005-0000-0000-000049300000}"/>
    <cellStyle name="20% - 강조색5 45 2 11 3" xfId="14006" xr:uid="{00000000-0005-0000-0000-00004A300000}"/>
    <cellStyle name="20% - 강조색5 45 2 11 4" xfId="14007" xr:uid="{00000000-0005-0000-0000-00004B300000}"/>
    <cellStyle name="20% - 강조색5 45 2 12" xfId="14008" xr:uid="{00000000-0005-0000-0000-00004C300000}"/>
    <cellStyle name="20% - 강조색5 45 2 12 2" xfId="14009" xr:uid="{00000000-0005-0000-0000-00004D300000}"/>
    <cellStyle name="20% - 강조색5 45 2 12 3" xfId="14010" xr:uid="{00000000-0005-0000-0000-00004E300000}"/>
    <cellStyle name="20% - 강조색5 45 2 12 4" xfId="14011" xr:uid="{00000000-0005-0000-0000-00004F300000}"/>
    <cellStyle name="20% - 강조색5 45 2 13" xfId="14012" xr:uid="{00000000-0005-0000-0000-000050300000}"/>
    <cellStyle name="20% - 강조색5 45 2 13 2" xfId="14013" xr:uid="{00000000-0005-0000-0000-000051300000}"/>
    <cellStyle name="20% - 강조색5 45 2 13 3" xfId="14014" xr:uid="{00000000-0005-0000-0000-000052300000}"/>
    <cellStyle name="20% - 강조색5 45 2 13 4" xfId="14015" xr:uid="{00000000-0005-0000-0000-000053300000}"/>
    <cellStyle name="20% - 강조색5 45 2 14" xfId="14016" xr:uid="{00000000-0005-0000-0000-000054300000}"/>
    <cellStyle name="20% - 강조색5 45 2 14 2" xfId="14017" xr:uid="{00000000-0005-0000-0000-000055300000}"/>
    <cellStyle name="20% - 강조색5 45 2 14 3" xfId="14018" xr:uid="{00000000-0005-0000-0000-000056300000}"/>
    <cellStyle name="20% - 강조색5 45 2 14 4" xfId="14019" xr:uid="{00000000-0005-0000-0000-000057300000}"/>
    <cellStyle name="20% - 강조색5 45 2 15" xfId="14020" xr:uid="{00000000-0005-0000-0000-000058300000}"/>
    <cellStyle name="20% - 강조색5 45 2 16" xfId="14021" xr:uid="{00000000-0005-0000-0000-000059300000}"/>
    <cellStyle name="20% - 강조색5 45 2 17" xfId="14022" xr:uid="{00000000-0005-0000-0000-00005A300000}"/>
    <cellStyle name="20% - 강조색5 45 2 18" xfId="14023" xr:uid="{00000000-0005-0000-0000-00005B300000}"/>
    <cellStyle name="20% - 강조색5 45 2 19" xfId="14024" xr:uid="{00000000-0005-0000-0000-00005C300000}"/>
    <cellStyle name="20% - 강조색5 45 2 2" xfId="14025" xr:uid="{00000000-0005-0000-0000-00005D300000}"/>
    <cellStyle name="20% - 강조색5 45 2 2 10" xfId="14026" xr:uid="{00000000-0005-0000-0000-00005E300000}"/>
    <cellStyle name="20% - 강조색5 45 2 2 10 2" xfId="14027" xr:uid="{00000000-0005-0000-0000-00005F300000}"/>
    <cellStyle name="20% - 강조색5 45 2 2 10 3" xfId="14028" xr:uid="{00000000-0005-0000-0000-000060300000}"/>
    <cellStyle name="20% - 강조색5 45 2 2 10 4" xfId="14029" xr:uid="{00000000-0005-0000-0000-000061300000}"/>
    <cellStyle name="20% - 강조색5 45 2 2 11" xfId="14030" xr:uid="{00000000-0005-0000-0000-000062300000}"/>
    <cellStyle name="20% - 강조색5 45 2 2 11 2" xfId="14031" xr:uid="{00000000-0005-0000-0000-000063300000}"/>
    <cellStyle name="20% - 강조색5 45 2 2 11 3" xfId="14032" xr:uid="{00000000-0005-0000-0000-000064300000}"/>
    <cellStyle name="20% - 강조색5 45 2 2 11 4" xfId="14033" xr:uid="{00000000-0005-0000-0000-000065300000}"/>
    <cellStyle name="20% - 강조색5 45 2 2 12" xfId="14034" xr:uid="{00000000-0005-0000-0000-000066300000}"/>
    <cellStyle name="20% - 강조색5 45 2 2 12 2" xfId="14035" xr:uid="{00000000-0005-0000-0000-000067300000}"/>
    <cellStyle name="20% - 강조색5 45 2 2 12 3" xfId="14036" xr:uid="{00000000-0005-0000-0000-000068300000}"/>
    <cellStyle name="20% - 강조색5 45 2 2 12 4" xfId="14037" xr:uid="{00000000-0005-0000-0000-000069300000}"/>
    <cellStyle name="20% - 강조색5 45 2 2 13" xfId="14038" xr:uid="{00000000-0005-0000-0000-00006A300000}"/>
    <cellStyle name="20% - 강조색5 45 2 2 13 2" xfId="14039" xr:uid="{00000000-0005-0000-0000-00006B300000}"/>
    <cellStyle name="20% - 강조색5 45 2 2 13 3" xfId="14040" xr:uid="{00000000-0005-0000-0000-00006C300000}"/>
    <cellStyle name="20% - 강조색5 45 2 2 13 4" xfId="14041" xr:uid="{00000000-0005-0000-0000-00006D300000}"/>
    <cellStyle name="20% - 강조색5 45 2 2 14" xfId="14042" xr:uid="{00000000-0005-0000-0000-00006E300000}"/>
    <cellStyle name="20% - 강조색5 45 2 2 15" xfId="14043" xr:uid="{00000000-0005-0000-0000-00006F300000}"/>
    <cellStyle name="20% - 강조색5 45 2 2 16" xfId="14044" xr:uid="{00000000-0005-0000-0000-000070300000}"/>
    <cellStyle name="20% - 강조색5 45 2 2 17" xfId="14045" xr:uid="{00000000-0005-0000-0000-000071300000}"/>
    <cellStyle name="20% - 강조색5 45 2 2 18" xfId="14046" xr:uid="{00000000-0005-0000-0000-000072300000}"/>
    <cellStyle name="20% - 강조색5 45 2 2 19" xfId="14047" xr:uid="{00000000-0005-0000-0000-000073300000}"/>
    <cellStyle name="20% - 강조색5 45 2 2 2" xfId="14048" xr:uid="{00000000-0005-0000-0000-000074300000}"/>
    <cellStyle name="20% - 강조색5 45 2 2 2 10" xfId="14049" xr:uid="{00000000-0005-0000-0000-000075300000}"/>
    <cellStyle name="20% - 강조색5 45 2 2 2 10 2" xfId="14050" xr:uid="{00000000-0005-0000-0000-000076300000}"/>
    <cellStyle name="20% - 강조색5 45 2 2 2 10 3" xfId="14051" xr:uid="{00000000-0005-0000-0000-000077300000}"/>
    <cellStyle name="20% - 강조색5 45 2 2 2 10 4" xfId="14052" xr:uid="{00000000-0005-0000-0000-000078300000}"/>
    <cellStyle name="20% - 강조색5 45 2 2 2 11" xfId="14053" xr:uid="{00000000-0005-0000-0000-000079300000}"/>
    <cellStyle name="20% - 강조색5 45 2 2 2 11 2" xfId="14054" xr:uid="{00000000-0005-0000-0000-00007A300000}"/>
    <cellStyle name="20% - 강조색5 45 2 2 2 11 3" xfId="14055" xr:uid="{00000000-0005-0000-0000-00007B300000}"/>
    <cellStyle name="20% - 강조색5 45 2 2 2 11 4" xfId="14056" xr:uid="{00000000-0005-0000-0000-00007C300000}"/>
    <cellStyle name="20% - 강조색5 45 2 2 2 12" xfId="14057" xr:uid="{00000000-0005-0000-0000-00007D300000}"/>
    <cellStyle name="20% - 강조색5 45 2 2 2 12 2" xfId="14058" xr:uid="{00000000-0005-0000-0000-00007E300000}"/>
    <cellStyle name="20% - 강조색5 45 2 2 2 12 3" xfId="14059" xr:uid="{00000000-0005-0000-0000-00007F300000}"/>
    <cellStyle name="20% - 강조색5 45 2 2 2 12 4" xfId="14060" xr:uid="{00000000-0005-0000-0000-000080300000}"/>
    <cellStyle name="20% - 강조색5 45 2 2 2 13" xfId="14061" xr:uid="{00000000-0005-0000-0000-000081300000}"/>
    <cellStyle name="20% - 강조색5 45 2 2 2 14" xfId="14062" xr:uid="{00000000-0005-0000-0000-000082300000}"/>
    <cellStyle name="20% - 강조색5 45 2 2 2 15" xfId="14063" xr:uid="{00000000-0005-0000-0000-000083300000}"/>
    <cellStyle name="20% - 강조색5 45 2 2 2 16" xfId="14064" xr:uid="{00000000-0005-0000-0000-000084300000}"/>
    <cellStyle name="20% - 강조색5 45 2 2 2 17" xfId="14065" xr:uid="{00000000-0005-0000-0000-000085300000}"/>
    <cellStyle name="20% - 강조색5 45 2 2 2 18" xfId="14066" xr:uid="{00000000-0005-0000-0000-000086300000}"/>
    <cellStyle name="20% - 강조색5 45 2 2 2 19" xfId="14067" xr:uid="{00000000-0005-0000-0000-000087300000}"/>
    <cellStyle name="20% - 강조색5 45 2 2 2 2" xfId="14068" xr:uid="{00000000-0005-0000-0000-000088300000}"/>
    <cellStyle name="20% - 강조색5 45 2 2 2 2 10" xfId="14069" xr:uid="{00000000-0005-0000-0000-000089300000}"/>
    <cellStyle name="20% - 강조색5 45 2 2 2 2 11" xfId="14070" xr:uid="{00000000-0005-0000-0000-00008A300000}"/>
    <cellStyle name="20% - 강조색5 45 2 2 2 2 12" xfId="14071" xr:uid="{00000000-0005-0000-0000-00008B300000}"/>
    <cellStyle name="20% - 강조색5 45 2 2 2 2 2" xfId="14072" xr:uid="{00000000-0005-0000-0000-00008C300000}"/>
    <cellStyle name="20% - 강조색5 45 2 2 2 2 2 2" xfId="14073" xr:uid="{00000000-0005-0000-0000-00008D300000}"/>
    <cellStyle name="20% - 강조색5 45 2 2 2 2 2 3" xfId="14074" xr:uid="{00000000-0005-0000-0000-00008E300000}"/>
    <cellStyle name="20% - 강조색5 45 2 2 2 2 2 4" xfId="14075" xr:uid="{00000000-0005-0000-0000-00008F300000}"/>
    <cellStyle name="20% - 강조색5 45 2 2 2 2 3" xfId="14076" xr:uid="{00000000-0005-0000-0000-000090300000}"/>
    <cellStyle name="20% - 강조색5 45 2 2 2 2 3 2" xfId="14077" xr:uid="{00000000-0005-0000-0000-000091300000}"/>
    <cellStyle name="20% - 강조색5 45 2 2 2 2 3 3" xfId="14078" xr:uid="{00000000-0005-0000-0000-000092300000}"/>
    <cellStyle name="20% - 강조색5 45 2 2 2 2 3 4" xfId="14079" xr:uid="{00000000-0005-0000-0000-000093300000}"/>
    <cellStyle name="20% - 강조색5 45 2 2 2 2 4" xfId="14080" xr:uid="{00000000-0005-0000-0000-000094300000}"/>
    <cellStyle name="20% - 강조색5 45 2 2 2 2 4 2" xfId="14081" xr:uid="{00000000-0005-0000-0000-000095300000}"/>
    <cellStyle name="20% - 강조색5 45 2 2 2 2 4 3" xfId="14082" xr:uid="{00000000-0005-0000-0000-000096300000}"/>
    <cellStyle name="20% - 강조색5 45 2 2 2 2 4 4" xfId="14083" xr:uid="{00000000-0005-0000-0000-000097300000}"/>
    <cellStyle name="20% - 강조색5 45 2 2 2 2 5" xfId="14084" xr:uid="{00000000-0005-0000-0000-000098300000}"/>
    <cellStyle name="20% - 강조색5 45 2 2 2 2 5 2" xfId="14085" xr:uid="{00000000-0005-0000-0000-000099300000}"/>
    <cellStyle name="20% - 강조색5 45 2 2 2 2 5 3" xfId="14086" xr:uid="{00000000-0005-0000-0000-00009A300000}"/>
    <cellStyle name="20% - 강조색5 45 2 2 2 2 5 4" xfId="14087" xr:uid="{00000000-0005-0000-0000-00009B300000}"/>
    <cellStyle name="20% - 강조색5 45 2 2 2 2 6" xfId="14088" xr:uid="{00000000-0005-0000-0000-00009C300000}"/>
    <cellStyle name="20% - 강조색5 45 2 2 2 2 6 2" xfId="14089" xr:uid="{00000000-0005-0000-0000-00009D300000}"/>
    <cellStyle name="20% - 강조색5 45 2 2 2 2 6 3" xfId="14090" xr:uid="{00000000-0005-0000-0000-00009E300000}"/>
    <cellStyle name="20% - 강조색5 45 2 2 2 2 6 4" xfId="14091" xr:uid="{00000000-0005-0000-0000-00009F300000}"/>
    <cellStyle name="20% - 강조색5 45 2 2 2 2 7" xfId="14092" xr:uid="{00000000-0005-0000-0000-0000A0300000}"/>
    <cellStyle name="20% - 강조색5 45 2 2 2 2 7 2" xfId="14093" xr:uid="{00000000-0005-0000-0000-0000A1300000}"/>
    <cellStyle name="20% - 강조색5 45 2 2 2 2 7 3" xfId="14094" xr:uid="{00000000-0005-0000-0000-0000A2300000}"/>
    <cellStyle name="20% - 강조색5 45 2 2 2 2 7 4" xfId="14095" xr:uid="{00000000-0005-0000-0000-0000A3300000}"/>
    <cellStyle name="20% - 강조색5 45 2 2 2 2 8" xfId="14096" xr:uid="{00000000-0005-0000-0000-0000A4300000}"/>
    <cellStyle name="20% - 강조색5 45 2 2 2 2 8 2" xfId="14097" xr:uid="{00000000-0005-0000-0000-0000A5300000}"/>
    <cellStyle name="20% - 강조색5 45 2 2 2 2 8 3" xfId="14098" xr:uid="{00000000-0005-0000-0000-0000A6300000}"/>
    <cellStyle name="20% - 강조색5 45 2 2 2 2 8 4" xfId="14099" xr:uid="{00000000-0005-0000-0000-0000A7300000}"/>
    <cellStyle name="20% - 강조색5 45 2 2 2 2 9" xfId="14100" xr:uid="{00000000-0005-0000-0000-0000A8300000}"/>
    <cellStyle name="20% - 강조색5 45 2 2 2 2 9 2" xfId="14101" xr:uid="{00000000-0005-0000-0000-0000A9300000}"/>
    <cellStyle name="20% - 강조색5 45 2 2 2 2 9 3" xfId="14102" xr:uid="{00000000-0005-0000-0000-0000AA300000}"/>
    <cellStyle name="20% - 강조색5 45 2 2 2 2 9 4" xfId="14103" xr:uid="{00000000-0005-0000-0000-0000AB300000}"/>
    <cellStyle name="20% - 강조색5 45 2 2 2 20" xfId="14104" xr:uid="{00000000-0005-0000-0000-0000AC300000}"/>
    <cellStyle name="20% - 강조색5 45 2 2 2 21" xfId="14105" xr:uid="{00000000-0005-0000-0000-0000AD300000}"/>
    <cellStyle name="20% - 강조색5 45 2 2 2 22" xfId="14106" xr:uid="{00000000-0005-0000-0000-0000AE300000}"/>
    <cellStyle name="20% - 강조색5 45 2 2 2 23" xfId="14107" xr:uid="{00000000-0005-0000-0000-0000AF300000}"/>
    <cellStyle name="20% - 강조색5 45 2 2 2 24" xfId="14108" xr:uid="{00000000-0005-0000-0000-0000B0300000}"/>
    <cellStyle name="20% - 강조색5 45 2 2 2 25" xfId="14109" xr:uid="{00000000-0005-0000-0000-0000B1300000}"/>
    <cellStyle name="20% - 강조색5 45 2 2 2 3" xfId="14110" xr:uid="{00000000-0005-0000-0000-0000B2300000}"/>
    <cellStyle name="20% - 강조색5 45 2 2 2 3 10" xfId="14111" xr:uid="{00000000-0005-0000-0000-0000B3300000}"/>
    <cellStyle name="20% - 강조색5 45 2 2 2 3 11" xfId="14112" xr:uid="{00000000-0005-0000-0000-0000B4300000}"/>
    <cellStyle name="20% - 강조색5 45 2 2 2 3 12" xfId="14113" xr:uid="{00000000-0005-0000-0000-0000B5300000}"/>
    <cellStyle name="20% - 강조색5 45 2 2 2 3 2" xfId="14114" xr:uid="{00000000-0005-0000-0000-0000B6300000}"/>
    <cellStyle name="20% - 강조색5 45 2 2 2 3 2 2" xfId="14115" xr:uid="{00000000-0005-0000-0000-0000B7300000}"/>
    <cellStyle name="20% - 강조색5 45 2 2 2 3 2 3" xfId="14116" xr:uid="{00000000-0005-0000-0000-0000B8300000}"/>
    <cellStyle name="20% - 강조색5 45 2 2 2 3 2 4" xfId="14117" xr:uid="{00000000-0005-0000-0000-0000B9300000}"/>
    <cellStyle name="20% - 강조색5 45 2 2 2 3 3" xfId="14118" xr:uid="{00000000-0005-0000-0000-0000BA300000}"/>
    <cellStyle name="20% - 강조색5 45 2 2 2 3 3 2" xfId="14119" xr:uid="{00000000-0005-0000-0000-0000BB300000}"/>
    <cellStyle name="20% - 강조색5 45 2 2 2 3 3 3" xfId="14120" xr:uid="{00000000-0005-0000-0000-0000BC300000}"/>
    <cellStyle name="20% - 강조색5 45 2 2 2 3 3 4" xfId="14121" xr:uid="{00000000-0005-0000-0000-0000BD300000}"/>
    <cellStyle name="20% - 강조색5 45 2 2 2 3 4" xfId="14122" xr:uid="{00000000-0005-0000-0000-0000BE300000}"/>
    <cellStyle name="20% - 강조색5 45 2 2 2 3 4 2" xfId="14123" xr:uid="{00000000-0005-0000-0000-0000BF300000}"/>
    <cellStyle name="20% - 강조색5 45 2 2 2 3 4 3" xfId="14124" xr:uid="{00000000-0005-0000-0000-0000C0300000}"/>
    <cellStyle name="20% - 강조색5 45 2 2 2 3 4 4" xfId="14125" xr:uid="{00000000-0005-0000-0000-0000C1300000}"/>
    <cellStyle name="20% - 강조색5 45 2 2 2 3 5" xfId="14126" xr:uid="{00000000-0005-0000-0000-0000C2300000}"/>
    <cellStyle name="20% - 강조색5 45 2 2 2 3 5 2" xfId="14127" xr:uid="{00000000-0005-0000-0000-0000C3300000}"/>
    <cellStyle name="20% - 강조색5 45 2 2 2 3 5 3" xfId="14128" xr:uid="{00000000-0005-0000-0000-0000C4300000}"/>
    <cellStyle name="20% - 강조색5 45 2 2 2 3 5 4" xfId="14129" xr:uid="{00000000-0005-0000-0000-0000C5300000}"/>
    <cellStyle name="20% - 강조색5 45 2 2 2 3 6" xfId="14130" xr:uid="{00000000-0005-0000-0000-0000C6300000}"/>
    <cellStyle name="20% - 강조색5 45 2 2 2 3 6 2" xfId="14131" xr:uid="{00000000-0005-0000-0000-0000C7300000}"/>
    <cellStyle name="20% - 강조색5 45 2 2 2 3 6 3" xfId="14132" xr:uid="{00000000-0005-0000-0000-0000C8300000}"/>
    <cellStyle name="20% - 강조색5 45 2 2 2 3 6 4" xfId="14133" xr:uid="{00000000-0005-0000-0000-0000C9300000}"/>
    <cellStyle name="20% - 강조색5 45 2 2 2 3 7" xfId="14134" xr:uid="{00000000-0005-0000-0000-0000CA300000}"/>
    <cellStyle name="20% - 강조색5 45 2 2 2 3 7 2" xfId="14135" xr:uid="{00000000-0005-0000-0000-0000CB300000}"/>
    <cellStyle name="20% - 강조색5 45 2 2 2 3 7 3" xfId="14136" xr:uid="{00000000-0005-0000-0000-0000CC300000}"/>
    <cellStyle name="20% - 강조색5 45 2 2 2 3 7 4" xfId="14137" xr:uid="{00000000-0005-0000-0000-0000CD300000}"/>
    <cellStyle name="20% - 강조색5 45 2 2 2 3 8" xfId="14138" xr:uid="{00000000-0005-0000-0000-0000CE300000}"/>
    <cellStyle name="20% - 강조색5 45 2 2 2 3 8 2" xfId="14139" xr:uid="{00000000-0005-0000-0000-0000CF300000}"/>
    <cellStyle name="20% - 강조색5 45 2 2 2 3 8 3" xfId="14140" xr:uid="{00000000-0005-0000-0000-0000D0300000}"/>
    <cellStyle name="20% - 강조색5 45 2 2 2 3 8 4" xfId="14141" xr:uid="{00000000-0005-0000-0000-0000D1300000}"/>
    <cellStyle name="20% - 강조색5 45 2 2 2 3 9" xfId="14142" xr:uid="{00000000-0005-0000-0000-0000D2300000}"/>
    <cellStyle name="20% - 강조색5 45 2 2 2 3 9 2" xfId="14143" xr:uid="{00000000-0005-0000-0000-0000D3300000}"/>
    <cellStyle name="20% - 강조색5 45 2 2 2 3 9 3" xfId="14144" xr:uid="{00000000-0005-0000-0000-0000D4300000}"/>
    <cellStyle name="20% - 강조색5 45 2 2 2 3 9 4" xfId="14145" xr:uid="{00000000-0005-0000-0000-0000D5300000}"/>
    <cellStyle name="20% - 강조색5 45 2 2 2 4" xfId="14146" xr:uid="{00000000-0005-0000-0000-0000D6300000}"/>
    <cellStyle name="20% - 강조색5 45 2 2 2 4 10" xfId="14147" xr:uid="{00000000-0005-0000-0000-0000D7300000}"/>
    <cellStyle name="20% - 강조색5 45 2 2 2 4 11" xfId="14148" xr:uid="{00000000-0005-0000-0000-0000D8300000}"/>
    <cellStyle name="20% - 강조색5 45 2 2 2 4 12" xfId="14149" xr:uid="{00000000-0005-0000-0000-0000D9300000}"/>
    <cellStyle name="20% - 강조색5 45 2 2 2 4 2" xfId="14150" xr:uid="{00000000-0005-0000-0000-0000DA300000}"/>
    <cellStyle name="20% - 강조색5 45 2 2 2 4 2 2" xfId="14151" xr:uid="{00000000-0005-0000-0000-0000DB300000}"/>
    <cellStyle name="20% - 강조색5 45 2 2 2 4 2 3" xfId="14152" xr:uid="{00000000-0005-0000-0000-0000DC300000}"/>
    <cellStyle name="20% - 강조색5 45 2 2 2 4 2 4" xfId="14153" xr:uid="{00000000-0005-0000-0000-0000DD300000}"/>
    <cellStyle name="20% - 강조색5 45 2 2 2 4 3" xfId="14154" xr:uid="{00000000-0005-0000-0000-0000DE300000}"/>
    <cellStyle name="20% - 강조색5 45 2 2 2 4 3 2" xfId="14155" xr:uid="{00000000-0005-0000-0000-0000DF300000}"/>
    <cellStyle name="20% - 강조색5 45 2 2 2 4 3 3" xfId="14156" xr:uid="{00000000-0005-0000-0000-0000E0300000}"/>
    <cellStyle name="20% - 강조색5 45 2 2 2 4 3 4" xfId="14157" xr:uid="{00000000-0005-0000-0000-0000E1300000}"/>
    <cellStyle name="20% - 강조색5 45 2 2 2 4 4" xfId="14158" xr:uid="{00000000-0005-0000-0000-0000E2300000}"/>
    <cellStyle name="20% - 강조색5 45 2 2 2 4 4 2" xfId="14159" xr:uid="{00000000-0005-0000-0000-0000E3300000}"/>
    <cellStyle name="20% - 강조색5 45 2 2 2 4 4 3" xfId="14160" xr:uid="{00000000-0005-0000-0000-0000E4300000}"/>
    <cellStyle name="20% - 강조색5 45 2 2 2 4 4 4" xfId="14161" xr:uid="{00000000-0005-0000-0000-0000E5300000}"/>
    <cellStyle name="20% - 강조색5 45 2 2 2 4 5" xfId="14162" xr:uid="{00000000-0005-0000-0000-0000E6300000}"/>
    <cellStyle name="20% - 강조색5 45 2 2 2 4 5 2" xfId="14163" xr:uid="{00000000-0005-0000-0000-0000E7300000}"/>
    <cellStyle name="20% - 강조색5 45 2 2 2 4 5 3" xfId="14164" xr:uid="{00000000-0005-0000-0000-0000E8300000}"/>
    <cellStyle name="20% - 강조색5 45 2 2 2 4 5 4" xfId="14165" xr:uid="{00000000-0005-0000-0000-0000E9300000}"/>
    <cellStyle name="20% - 강조색5 45 2 2 2 4 6" xfId="14166" xr:uid="{00000000-0005-0000-0000-0000EA300000}"/>
    <cellStyle name="20% - 강조색5 45 2 2 2 4 6 2" xfId="14167" xr:uid="{00000000-0005-0000-0000-0000EB300000}"/>
    <cellStyle name="20% - 강조색5 45 2 2 2 4 6 3" xfId="14168" xr:uid="{00000000-0005-0000-0000-0000EC300000}"/>
    <cellStyle name="20% - 강조색5 45 2 2 2 4 6 4" xfId="14169" xr:uid="{00000000-0005-0000-0000-0000ED300000}"/>
    <cellStyle name="20% - 강조색5 45 2 2 2 4 7" xfId="14170" xr:uid="{00000000-0005-0000-0000-0000EE300000}"/>
    <cellStyle name="20% - 강조색5 45 2 2 2 4 7 2" xfId="14171" xr:uid="{00000000-0005-0000-0000-0000EF300000}"/>
    <cellStyle name="20% - 강조색5 45 2 2 2 4 7 3" xfId="14172" xr:uid="{00000000-0005-0000-0000-0000F0300000}"/>
    <cellStyle name="20% - 강조색5 45 2 2 2 4 7 4" xfId="14173" xr:uid="{00000000-0005-0000-0000-0000F1300000}"/>
    <cellStyle name="20% - 강조색5 45 2 2 2 4 8" xfId="14174" xr:uid="{00000000-0005-0000-0000-0000F2300000}"/>
    <cellStyle name="20% - 강조색5 45 2 2 2 4 8 2" xfId="14175" xr:uid="{00000000-0005-0000-0000-0000F3300000}"/>
    <cellStyle name="20% - 강조색5 45 2 2 2 4 8 3" xfId="14176" xr:uid="{00000000-0005-0000-0000-0000F4300000}"/>
    <cellStyle name="20% - 강조색5 45 2 2 2 4 8 4" xfId="14177" xr:uid="{00000000-0005-0000-0000-0000F5300000}"/>
    <cellStyle name="20% - 강조색5 45 2 2 2 4 9" xfId="14178" xr:uid="{00000000-0005-0000-0000-0000F6300000}"/>
    <cellStyle name="20% - 강조색5 45 2 2 2 4 9 2" xfId="14179" xr:uid="{00000000-0005-0000-0000-0000F7300000}"/>
    <cellStyle name="20% - 강조색5 45 2 2 2 4 9 3" xfId="14180" xr:uid="{00000000-0005-0000-0000-0000F8300000}"/>
    <cellStyle name="20% - 강조색5 45 2 2 2 4 9 4" xfId="14181" xr:uid="{00000000-0005-0000-0000-0000F9300000}"/>
    <cellStyle name="20% - 강조색5 45 2 2 2 5" xfId="14182" xr:uid="{00000000-0005-0000-0000-0000FA300000}"/>
    <cellStyle name="20% - 강조색5 45 2 2 2 5 2" xfId="14183" xr:uid="{00000000-0005-0000-0000-0000FB300000}"/>
    <cellStyle name="20% - 강조색5 45 2 2 2 5 3" xfId="14184" xr:uid="{00000000-0005-0000-0000-0000FC300000}"/>
    <cellStyle name="20% - 강조색5 45 2 2 2 5 4" xfId="14185" xr:uid="{00000000-0005-0000-0000-0000FD300000}"/>
    <cellStyle name="20% - 강조색5 45 2 2 2 6" xfId="14186" xr:uid="{00000000-0005-0000-0000-0000FE300000}"/>
    <cellStyle name="20% - 강조색5 45 2 2 2 6 2" xfId="14187" xr:uid="{00000000-0005-0000-0000-0000FF300000}"/>
    <cellStyle name="20% - 강조색5 45 2 2 2 6 3" xfId="14188" xr:uid="{00000000-0005-0000-0000-000000310000}"/>
    <cellStyle name="20% - 강조색5 45 2 2 2 6 4" xfId="14189" xr:uid="{00000000-0005-0000-0000-000001310000}"/>
    <cellStyle name="20% - 강조색5 45 2 2 2 7" xfId="14190" xr:uid="{00000000-0005-0000-0000-000002310000}"/>
    <cellStyle name="20% - 강조색5 45 2 2 2 7 2" xfId="14191" xr:uid="{00000000-0005-0000-0000-000003310000}"/>
    <cellStyle name="20% - 강조색5 45 2 2 2 7 3" xfId="14192" xr:uid="{00000000-0005-0000-0000-000004310000}"/>
    <cellStyle name="20% - 강조색5 45 2 2 2 7 4" xfId="14193" xr:uid="{00000000-0005-0000-0000-000005310000}"/>
    <cellStyle name="20% - 강조색5 45 2 2 2 8" xfId="14194" xr:uid="{00000000-0005-0000-0000-000006310000}"/>
    <cellStyle name="20% - 강조색5 45 2 2 2 8 2" xfId="14195" xr:uid="{00000000-0005-0000-0000-000007310000}"/>
    <cellStyle name="20% - 강조색5 45 2 2 2 8 3" xfId="14196" xr:uid="{00000000-0005-0000-0000-000008310000}"/>
    <cellStyle name="20% - 강조색5 45 2 2 2 8 4" xfId="14197" xr:uid="{00000000-0005-0000-0000-000009310000}"/>
    <cellStyle name="20% - 강조색5 45 2 2 2 9" xfId="14198" xr:uid="{00000000-0005-0000-0000-00000A310000}"/>
    <cellStyle name="20% - 강조색5 45 2 2 2 9 2" xfId="14199" xr:uid="{00000000-0005-0000-0000-00000B310000}"/>
    <cellStyle name="20% - 강조색5 45 2 2 2 9 3" xfId="14200" xr:uid="{00000000-0005-0000-0000-00000C310000}"/>
    <cellStyle name="20% - 강조색5 45 2 2 2 9 4" xfId="14201" xr:uid="{00000000-0005-0000-0000-00000D310000}"/>
    <cellStyle name="20% - 강조색5 45 2 2 20" xfId="14202" xr:uid="{00000000-0005-0000-0000-00000E310000}"/>
    <cellStyle name="20% - 강조색5 45 2 2 21" xfId="14203" xr:uid="{00000000-0005-0000-0000-00000F310000}"/>
    <cellStyle name="20% - 강조색5 45 2 2 22" xfId="14204" xr:uid="{00000000-0005-0000-0000-000010310000}"/>
    <cellStyle name="20% - 강조색5 45 2 2 23" xfId="14205" xr:uid="{00000000-0005-0000-0000-000011310000}"/>
    <cellStyle name="20% - 강조색5 45 2 2 24" xfId="14206" xr:uid="{00000000-0005-0000-0000-000012310000}"/>
    <cellStyle name="20% - 강조색5 45 2 2 25" xfId="14207" xr:uid="{00000000-0005-0000-0000-000013310000}"/>
    <cellStyle name="20% - 강조색5 45 2 2 26" xfId="14208" xr:uid="{00000000-0005-0000-0000-000014310000}"/>
    <cellStyle name="20% - 강조색5 45 2 2 3" xfId="14209" xr:uid="{00000000-0005-0000-0000-000015310000}"/>
    <cellStyle name="20% - 강조색5 45 2 2 3 10" xfId="14210" xr:uid="{00000000-0005-0000-0000-000016310000}"/>
    <cellStyle name="20% - 강조색5 45 2 2 3 11" xfId="14211" xr:uid="{00000000-0005-0000-0000-000017310000}"/>
    <cellStyle name="20% - 강조색5 45 2 2 3 12" xfId="14212" xr:uid="{00000000-0005-0000-0000-000018310000}"/>
    <cellStyle name="20% - 강조색5 45 2 2 3 2" xfId="14213" xr:uid="{00000000-0005-0000-0000-000019310000}"/>
    <cellStyle name="20% - 강조색5 45 2 2 3 2 2" xfId="14214" xr:uid="{00000000-0005-0000-0000-00001A310000}"/>
    <cellStyle name="20% - 강조색5 45 2 2 3 2 3" xfId="14215" xr:uid="{00000000-0005-0000-0000-00001B310000}"/>
    <cellStyle name="20% - 강조색5 45 2 2 3 2 4" xfId="14216" xr:uid="{00000000-0005-0000-0000-00001C310000}"/>
    <cellStyle name="20% - 강조색5 45 2 2 3 3" xfId="14217" xr:uid="{00000000-0005-0000-0000-00001D310000}"/>
    <cellStyle name="20% - 강조색5 45 2 2 3 3 2" xfId="14218" xr:uid="{00000000-0005-0000-0000-00001E310000}"/>
    <cellStyle name="20% - 강조색5 45 2 2 3 3 3" xfId="14219" xr:uid="{00000000-0005-0000-0000-00001F310000}"/>
    <cellStyle name="20% - 강조색5 45 2 2 3 3 4" xfId="14220" xr:uid="{00000000-0005-0000-0000-000020310000}"/>
    <cellStyle name="20% - 강조색5 45 2 2 3 4" xfId="14221" xr:uid="{00000000-0005-0000-0000-000021310000}"/>
    <cellStyle name="20% - 강조색5 45 2 2 3 4 2" xfId="14222" xr:uid="{00000000-0005-0000-0000-000022310000}"/>
    <cellStyle name="20% - 강조색5 45 2 2 3 4 3" xfId="14223" xr:uid="{00000000-0005-0000-0000-000023310000}"/>
    <cellStyle name="20% - 강조색5 45 2 2 3 4 4" xfId="14224" xr:uid="{00000000-0005-0000-0000-000024310000}"/>
    <cellStyle name="20% - 강조색5 45 2 2 3 5" xfId="14225" xr:uid="{00000000-0005-0000-0000-000025310000}"/>
    <cellStyle name="20% - 강조색5 45 2 2 3 5 2" xfId="14226" xr:uid="{00000000-0005-0000-0000-000026310000}"/>
    <cellStyle name="20% - 강조색5 45 2 2 3 5 3" xfId="14227" xr:uid="{00000000-0005-0000-0000-000027310000}"/>
    <cellStyle name="20% - 강조색5 45 2 2 3 5 4" xfId="14228" xr:uid="{00000000-0005-0000-0000-000028310000}"/>
    <cellStyle name="20% - 강조색5 45 2 2 3 6" xfId="14229" xr:uid="{00000000-0005-0000-0000-000029310000}"/>
    <cellStyle name="20% - 강조색5 45 2 2 3 6 2" xfId="14230" xr:uid="{00000000-0005-0000-0000-00002A310000}"/>
    <cellStyle name="20% - 강조색5 45 2 2 3 6 3" xfId="14231" xr:uid="{00000000-0005-0000-0000-00002B310000}"/>
    <cellStyle name="20% - 강조색5 45 2 2 3 6 4" xfId="14232" xr:uid="{00000000-0005-0000-0000-00002C310000}"/>
    <cellStyle name="20% - 강조색5 45 2 2 3 7" xfId="14233" xr:uid="{00000000-0005-0000-0000-00002D310000}"/>
    <cellStyle name="20% - 강조색5 45 2 2 3 7 2" xfId="14234" xr:uid="{00000000-0005-0000-0000-00002E310000}"/>
    <cellStyle name="20% - 강조색5 45 2 2 3 7 3" xfId="14235" xr:uid="{00000000-0005-0000-0000-00002F310000}"/>
    <cellStyle name="20% - 강조색5 45 2 2 3 7 4" xfId="14236" xr:uid="{00000000-0005-0000-0000-000030310000}"/>
    <cellStyle name="20% - 강조색5 45 2 2 3 8" xfId="14237" xr:uid="{00000000-0005-0000-0000-000031310000}"/>
    <cellStyle name="20% - 강조색5 45 2 2 3 8 2" xfId="14238" xr:uid="{00000000-0005-0000-0000-000032310000}"/>
    <cellStyle name="20% - 강조색5 45 2 2 3 8 3" xfId="14239" xr:uid="{00000000-0005-0000-0000-000033310000}"/>
    <cellStyle name="20% - 강조색5 45 2 2 3 8 4" xfId="14240" xr:uid="{00000000-0005-0000-0000-000034310000}"/>
    <cellStyle name="20% - 강조색5 45 2 2 3 9" xfId="14241" xr:uid="{00000000-0005-0000-0000-000035310000}"/>
    <cellStyle name="20% - 강조색5 45 2 2 3 9 2" xfId="14242" xr:uid="{00000000-0005-0000-0000-000036310000}"/>
    <cellStyle name="20% - 강조색5 45 2 2 3 9 3" xfId="14243" xr:uid="{00000000-0005-0000-0000-000037310000}"/>
    <cellStyle name="20% - 강조색5 45 2 2 3 9 4" xfId="14244" xr:uid="{00000000-0005-0000-0000-000038310000}"/>
    <cellStyle name="20% - 강조색5 45 2 2 4" xfId="14245" xr:uid="{00000000-0005-0000-0000-000039310000}"/>
    <cellStyle name="20% - 강조색5 45 2 2 4 10" xfId="14246" xr:uid="{00000000-0005-0000-0000-00003A310000}"/>
    <cellStyle name="20% - 강조색5 45 2 2 4 11" xfId="14247" xr:uid="{00000000-0005-0000-0000-00003B310000}"/>
    <cellStyle name="20% - 강조색5 45 2 2 4 12" xfId="14248" xr:uid="{00000000-0005-0000-0000-00003C310000}"/>
    <cellStyle name="20% - 강조색5 45 2 2 4 2" xfId="14249" xr:uid="{00000000-0005-0000-0000-00003D310000}"/>
    <cellStyle name="20% - 강조색5 45 2 2 4 2 2" xfId="14250" xr:uid="{00000000-0005-0000-0000-00003E310000}"/>
    <cellStyle name="20% - 강조색5 45 2 2 4 2 3" xfId="14251" xr:uid="{00000000-0005-0000-0000-00003F310000}"/>
    <cellStyle name="20% - 강조색5 45 2 2 4 2 4" xfId="14252" xr:uid="{00000000-0005-0000-0000-000040310000}"/>
    <cellStyle name="20% - 강조색5 45 2 2 4 3" xfId="14253" xr:uid="{00000000-0005-0000-0000-000041310000}"/>
    <cellStyle name="20% - 강조색5 45 2 2 4 3 2" xfId="14254" xr:uid="{00000000-0005-0000-0000-000042310000}"/>
    <cellStyle name="20% - 강조색5 45 2 2 4 3 3" xfId="14255" xr:uid="{00000000-0005-0000-0000-000043310000}"/>
    <cellStyle name="20% - 강조색5 45 2 2 4 3 4" xfId="14256" xr:uid="{00000000-0005-0000-0000-000044310000}"/>
    <cellStyle name="20% - 강조색5 45 2 2 4 4" xfId="14257" xr:uid="{00000000-0005-0000-0000-000045310000}"/>
    <cellStyle name="20% - 강조색5 45 2 2 4 4 2" xfId="14258" xr:uid="{00000000-0005-0000-0000-000046310000}"/>
    <cellStyle name="20% - 강조색5 45 2 2 4 4 3" xfId="14259" xr:uid="{00000000-0005-0000-0000-000047310000}"/>
    <cellStyle name="20% - 강조색5 45 2 2 4 4 4" xfId="14260" xr:uid="{00000000-0005-0000-0000-000048310000}"/>
    <cellStyle name="20% - 강조색5 45 2 2 4 5" xfId="14261" xr:uid="{00000000-0005-0000-0000-000049310000}"/>
    <cellStyle name="20% - 강조색5 45 2 2 4 5 2" xfId="14262" xr:uid="{00000000-0005-0000-0000-00004A310000}"/>
    <cellStyle name="20% - 강조색5 45 2 2 4 5 3" xfId="14263" xr:uid="{00000000-0005-0000-0000-00004B310000}"/>
    <cellStyle name="20% - 강조색5 45 2 2 4 5 4" xfId="14264" xr:uid="{00000000-0005-0000-0000-00004C310000}"/>
    <cellStyle name="20% - 강조색5 45 2 2 4 6" xfId="14265" xr:uid="{00000000-0005-0000-0000-00004D310000}"/>
    <cellStyle name="20% - 강조색5 45 2 2 4 6 2" xfId="14266" xr:uid="{00000000-0005-0000-0000-00004E310000}"/>
    <cellStyle name="20% - 강조색5 45 2 2 4 6 3" xfId="14267" xr:uid="{00000000-0005-0000-0000-00004F310000}"/>
    <cellStyle name="20% - 강조색5 45 2 2 4 6 4" xfId="14268" xr:uid="{00000000-0005-0000-0000-000050310000}"/>
    <cellStyle name="20% - 강조색5 45 2 2 4 7" xfId="14269" xr:uid="{00000000-0005-0000-0000-000051310000}"/>
    <cellStyle name="20% - 강조색5 45 2 2 4 7 2" xfId="14270" xr:uid="{00000000-0005-0000-0000-000052310000}"/>
    <cellStyle name="20% - 강조색5 45 2 2 4 7 3" xfId="14271" xr:uid="{00000000-0005-0000-0000-000053310000}"/>
    <cellStyle name="20% - 강조색5 45 2 2 4 7 4" xfId="14272" xr:uid="{00000000-0005-0000-0000-000054310000}"/>
    <cellStyle name="20% - 강조색5 45 2 2 4 8" xfId="14273" xr:uid="{00000000-0005-0000-0000-000055310000}"/>
    <cellStyle name="20% - 강조색5 45 2 2 4 8 2" xfId="14274" xr:uid="{00000000-0005-0000-0000-000056310000}"/>
    <cellStyle name="20% - 강조색5 45 2 2 4 8 3" xfId="14275" xr:uid="{00000000-0005-0000-0000-000057310000}"/>
    <cellStyle name="20% - 강조색5 45 2 2 4 8 4" xfId="14276" xr:uid="{00000000-0005-0000-0000-000058310000}"/>
    <cellStyle name="20% - 강조색5 45 2 2 4 9" xfId="14277" xr:uid="{00000000-0005-0000-0000-000059310000}"/>
    <cellStyle name="20% - 강조색5 45 2 2 4 9 2" xfId="14278" xr:uid="{00000000-0005-0000-0000-00005A310000}"/>
    <cellStyle name="20% - 강조색5 45 2 2 4 9 3" xfId="14279" xr:uid="{00000000-0005-0000-0000-00005B310000}"/>
    <cellStyle name="20% - 강조색5 45 2 2 4 9 4" xfId="14280" xr:uid="{00000000-0005-0000-0000-00005C310000}"/>
    <cellStyle name="20% - 강조색5 45 2 2 5" xfId="14281" xr:uid="{00000000-0005-0000-0000-00005D310000}"/>
    <cellStyle name="20% - 강조색5 45 2 2 5 10" xfId="14282" xr:uid="{00000000-0005-0000-0000-00005E310000}"/>
    <cellStyle name="20% - 강조색5 45 2 2 5 11" xfId="14283" xr:uid="{00000000-0005-0000-0000-00005F310000}"/>
    <cellStyle name="20% - 강조색5 45 2 2 5 12" xfId="14284" xr:uid="{00000000-0005-0000-0000-000060310000}"/>
    <cellStyle name="20% - 강조색5 45 2 2 5 2" xfId="14285" xr:uid="{00000000-0005-0000-0000-000061310000}"/>
    <cellStyle name="20% - 강조색5 45 2 2 5 2 2" xfId="14286" xr:uid="{00000000-0005-0000-0000-000062310000}"/>
    <cellStyle name="20% - 강조색5 45 2 2 5 2 3" xfId="14287" xr:uid="{00000000-0005-0000-0000-000063310000}"/>
    <cellStyle name="20% - 강조색5 45 2 2 5 2 4" xfId="14288" xr:uid="{00000000-0005-0000-0000-000064310000}"/>
    <cellStyle name="20% - 강조색5 45 2 2 5 3" xfId="14289" xr:uid="{00000000-0005-0000-0000-000065310000}"/>
    <cellStyle name="20% - 강조색5 45 2 2 5 3 2" xfId="14290" xr:uid="{00000000-0005-0000-0000-000066310000}"/>
    <cellStyle name="20% - 강조색5 45 2 2 5 3 3" xfId="14291" xr:uid="{00000000-0005-0000-0000-000067310000}"/>
    <cellStyle name="20% - 강조색5 45 2 2 5 3 4" xfId="14292" xr:uid="{00000000-0005-0000-0000-000068310000}"/>
    <cellStyle name="20% - 강조색5 45 2 2 5 4" xfId="14293" xr:uid="{00000000-0005-0000-0000-000069310000}"/>
    <cellStyle name="20% - 강조색5 45 2 2 5 4 2" xfId="14294" xr:uid="{00000000-0005-0000-0000-00006A310000}"/>
    <cellStyle name="20% - 강조색5 45 2 2 5 4 3" xfId="14295" xr:uid="{00000000-0005-0000-0000-00006B310000}"/>
    <cellStyle name="20% - 강조색5 45 2 2 5 4 4" xfId="14296" xr:uid="{00000000-0005-0000-0000-00006C310000}"/>
    <cellStyle name="20% - 강조색5 45 2 2 5 5" xfId="14297" xr:uid="{00000000-0005-0000-0000-00006D310000}"/>
    <cellStyle name="20% - 강조색5 45 2 2 5 5 2" xfId="14298" xr:uid="{00000000-0005-0000-0000-00006E310000}"/>
    <cellStyle name="20% - 강조색5 45 2 2 5 5 3" xfId="14299" xr:uid="{00000000-0005-0000-0000-00006F310000}"/>
    <cellStyle name="20% - 강조색5 45 2 2 5 5 4" xfId="14300" xr:uid="{00000000-0005-0000-0000-000070310000}"/>
    <cellStyle name="20% - 강조색5 45 2 2 5 6" xfId="14301" xr:uid="{00000000-0005-0000-0000-000071310000}"/>
    <cellStyle name="20% - 강조색5 45 2 2 5 6 2" xfId="14302" xr:uid="{00000000-0005-0000-0000-000072310000}"/>
    <cellStyle name="20% - 강조색5 45 2 2 5 6 3" xfId="14303" xr:uid="{00000000-0005-0000-0000-000073310000}"/>
    <cellStyle name="20% - 강조색5 45 2 2 5 6 4" xfId="14304" xr:uid="{00000000-0005-0000-0000-000074310000}"/>
    <cellStyle name="20% - 강조색5 45 2 2 5 7" xfId="14305" xr:uid="{00000000-0005-0000-0000-000075310000}"/>
    <cellStyle name="20% - 강조색5 45 2 2 5 7 2" xfId="14306" xr:uid="{00000000-0005-0000-0000-000076310000}"/>
    <cellStyle name="20% - 강조색5 45 2 2 5 7 3" xfId="14307" xr:uid="{00000000-0005-0000-0000-000077310000}"/>
    <cellStyle name="20% - 강조색5 45 2 2 5 7 4" xfId="14308" xr:uid="{00000000-0005-0000-0000-000078310000}"/>
    <cellStyle name="20% - 강조색5 45 2 2 5 8" xfId="14309" xr:uid="{00000000-0005-0000-0000-000079310000}"/>
    <cellStyle name="20% - 강조색5 45 2 2 5 8 2" xfId="14310" xr:uid="{00000000-0005-0000-0000-00007A310000}"/>
    <cellStyle name="20% - 강조색5 45 2 2 5 8 3" xfId="14311" xr:uid="{00000000-0005-0000-0000-00007B310000}"/>
    <cellStyle name="20% - 강조색5 45 2 2 5 8 4" xfId="14312" xr:uid="{00000000-0005-0000-0000-00007C310000}"/>
    <cellStyle name="20% - 강조색5 45 2 2 5 9" xfId="14313" xr:uid="{00000000-0005-0000-0000-00007D310000}"/>
    <cellStyle name="20% - 강조색5 45 2 2 5 9 2" xfId="14314" xr:uid="{00000000-0005-0000-0000-00007E310000}"/>
    <cellStyle name="20% - 강조색5 45 2 2 5 9 3" xfId="14315" xr:uid="{00000000-0005-0000-0000-00007F310000}"/>
    <cellStyle name="20% - 강조색5 45 2 2 5 9 4" xfId="14316" xr:uid="{00000000-0005-0000-0000-000080310000}"/>
    <cellStyle name="20% - 강조색5 45 2 2 6" xfId="14317" xr:uid="{00000000-0005-0000-0000-000081310000}"/>
    <cellStyle name="20% - 강조색5 45 2 2 6 2" xfId="14318" xr:uid="{00000000-0005-0000-0000-000082310000}"/>
    <cellStyle name="20% - 강조색5 45 2 2 6 3" xfId="14319" xr:uid="{00000000-0005-0000-0000-000083310000}"/>
    <cellStyle name="20% - 강조색5 45 2 2 6 4" xfId="14320" xr:uid="{00000000-0005-0000-0000-000084310000}"/>
    <cellStyle name="20% - 강조색5 45 2 2 7" xfId="14321" xr:uid="{00000000-0005-0000-0000-000085310000}"/>
    <cellStyle name="20% - 강조색5 45 2 2 7 2" xfId="14322" xr:uid="{00000000-0005-0000-0000-000086310000}"/>
    <cellStyle name="20% - 강조색5 45 2 2 7 3" xfId="14323" xr:uid="{00000000-0005-0000-0000-000087310000}"/>
    <cellStyle name="20% - 강조색5 45 2 2 7 4" xfId="14324" xr:uid="{00000000-0005-0000-0000-000088310000}"/>
    <cellStyle name="20% - 강조색5 45 2 2 8" xfId="14325" xr:uid="{00000000-0005-0000-0000-000089310000}"/>
    <cellStyle name="20% - 강조색5 45 2 2 8 2" xfId="14326" xr:uid="{00000000-0005-0000-0000-00008A310000}"/>
    <cellStyle name="20% - 강조색5 45 2 2 8 3" xfId="14327" xr:uid="{00000000-0005-0000-0000-00008B310000}"/>
    <cellStyle name="20% - 강조색5 45 2 2 8 4" xfId="14328" xr:uid="{00000000-0005-0000-0000-00008C310000}"/>
    <cellStyle name="20% - 강조색5 45 2 2 9" xfId="14329" xr:uid="{00000000-0005-0000-0000-00008D310000}"/>
    <cellStyle name="20% - 강조색5 45 2 2 9 2" xfId="14330" xr:uid="{00000000-0005-0000-0000-00008E310000}"/>
    <cellStyle name="20% - 강조색5 45 2 2 9 3" xfId="14331" xr:uid="{00000000-0005-0000-0000-00008F310000}"/>
    <cellStyle name="20% - 강조색5 45 2 2 9 4" xfId="14332" xr:uid="{00000000-0005-0000-0000-000090310000}"/>
    <cellStyle name="20% - 강조색5 45 2 20" xfId="14333" xr:uid="{00000000-0005-0000-0000-000091310000}"/>
    <cellStyle name="20% - 강조색5 45 2 21" xfId="14334" xr:uid="{00000000-0005-0000-0000-000092310000}"/>
    <cellStyle name="20% - 강조색5 45 2 22" xfId="14335" xr:uid="{00000000-0005-0000-0000-000093310000}"/>
    <cellStyle name="20% - 강조색5 45 2 23" xfId="14336" xr:uid="{00000000-0005-0000-0000-000094310000}"/>
    <cellStyle name="20% - 강조색5 45 2 24" xfId="14337" xr:uid="{00000000-0005-0000-0000-000095310000}"/>
    <cellStyle name="20% - 강조색5 45 2 25" xfId="14338" xr:uid="{00000000-0005-0000-0000-000096310000}"/>
    <cellStyle name="20% - 강조색5 45 2 26" xfId="14339" xr:uid="{00000000-0005-0000-0000-000097310000}"/>
    <cellStyle name="20% - 강조색5 45 2 3" xfId="14340" xr:uid="{00000000-0005-0000-0000-000098310000}"/>
    <cellStyle name="20% - 강조색5 45 2 3 10" xfId="14341" xr:uid="{00000000-0005-0000-0000-000099310000}"/>
    <cellStyle name="20% - 강조색5 45 2 3 10 2" xfId="14342" xr:uid="{00000000-0005-0000-0000-00009A310000}"/>
    <cellStyle name="20% - 강조색5 45 2 3 10 3" xfId="14343" xr:uid="{00000000-0005-0000-0000-00009B310000}"/>
    <cellStyle name="20% - 강조색5 45 2 3 10 4" xfId="14344" xr:uid="{00000000-0005-0000-0000-00009C310000}"/>
    <cellStyle name="20% - 강조색5 45 2 3 11" xfId="14345" xr:uid="{00000000-0005-0000-0000-00009D310000}"/>
    <cellStyle name="20% - 강조색5 45 2 3 11 2" xfId="14346" xr:uid="{00000000-0005-0000-0000-00009E310000}"/>
    <cellStyle name="20% - 강조색5 45 2 3 11 3" xfId="14347" xr:uid="{00000000-0005-0000-0000-00009F310000}"/>
    <cellStyle name="20% - 강조색5 45 2 3 11 4" xfId="14348" xr:uid="{00000000-0005-0000-0000-0000A0310000}"/>
    <cellStyle name="20% - 강조색5 45 2 3 12" xfId="14349" xr:uid="{00000000-0005-0000-0000-0000A1310000}"/>
    <cellStyle name="20% - 강조색5 45 2 3 12 2" xfId="14350" xr:uid="{00000000-0005-0000-0000-0000A2310000}"/>
    <cellStyle name="20% - 강조색5 45 2 3 12 3" xfId="14351" xr:uid="{00000000-0005-0000-0000-0000A3310000}"/>
    <cellStyle name="20% - 강조색5 45 2 3 12 4" xfId="14352" xr:uid="{00000000-0005-0000-0000-0000A4310000}"/>
    <cellStyle name="20% - 강조색5 45 2 3 13" xfId="14353" xr:uid="{00000000-0005-0000-0000-0000A5310000}"/>
    <cellStyle name="20% - 강조색5 45 2 3 14" xfId="14354" xr:uid="{00000000-0005-0000-0000-0000A6310000}"/>
    <cellStyle name="20% - 강조색5 45 2 3 15" xfId="14355" xr:uid="{00000000-0005-0000-0000-0000A7310000}"/>
    <cellStyle name="20% - 강조색5 45 2 3 16" xfId="14356" xr:uid="{00000000-0005-0000-0000-0000A8310000}"/>
    <cellStyle name="20% - 강조색5 45 2 3 17" xfId="14357" xr:uid="{00000000-0005-0000-0000-0000A9310000}"/>
    <cellStyle name="20% - 강조색5 45 2 3 18" xfId="14358" xr:uid="{00000000-0005-0000-0000-0000AA310000}"/>
    <cellStyle name="20% - 강조색5 45 2 3 19" xfId="14359" xr:uid="{00000000-0005-0000-0000-0000AB310000}"/>
    <cellStyle name="20% - 강조색5 45 2 3 2" xfId="14360" xr:uid="{00000000-0005-0000-0000-0000AC310000}"/>
    <cellStyle name="20% - 강조색5 45 2 3 2 10" xfId="14361" xr:uid="{00000000-0005-0000-0000-0000AD310000}"/>
    <cellStyle name="20% - 강조색5 45 2 3 2 11" xfId="14362" xr:uid="{00000000-0005-0000-0000-0000AE310000}"/>
    <cellStyle name="20% - 강조색5 45 2 3 2 12" xfId="14363" xr:uid="{00000000-0005-0000-0000-0000AF310000}"/>
    <cellStyle name="20% - 강조색5 45 2 3 2 2" xfId="14364" xr:uid="{00000000-0005-0000-0000-0000B0310000}"/>
    <cellStyle name="20% - 강조색5 45 2 3 2 2 2" xfId="14365" xr:uid="{00000000-0005-0000-0000-0000B1310000}"/>
    <cellStyle name="20% - 강조색5 45 2 3 2 2 3" xfId="14366" xr:uid="{00000000-0005-0000-0000-0000B2310000}"/>
    <cellStyle name="20% - 강조색5 45 2 3 2 2 4" xfId="14367" xr:uid="{00000000-0005-0000-0000-0000B3310000}"/>
    <cellStyle name="20% - 강조색5 45 2 3 2 3" xfId="14368" xr:uid="{00000000-0005-0000-0000-0000B4310000}"/>
    <cellStyle name="20% - 강조색5 45 2 3 2 3 2" xfId="14369" xr:uid="{00000000-0005-0000-0000-0000B5310000}"/>
    <cellStyle name="20% - 강조색5 45 2 3 2 3 3" xfId="14370" xr:uid="{00000000-0005-0000-0000-0000B6310000}"/>
    <cellStyle name="20% - 강조색5 45 2 3 2 3 4" xfId="14371" xr:uid="{00000000-0005-0000-0000-0000B7310000}"/>
    <cellStyle name="20% - 강조색5 45 2 3 2 4" xfId="14372" xr:uid="{00000000-0005-0000-0000-0000B8310000}"/>
    <cellStyle name="20% - 강조색5 45 2 3 2 4 2" xfId="14373" xr:uid="{00000000-0005-0000-0000-0000B9310000}"/>
    <cellStyle name="20% - 강조색5 45 2 3 2 4 3" xfId="14374" xr:uid="{00000000-0005-0000-0000-0000BA310000}"/>
    <cellStyle name="20% - 강조색5 45 2 3 2 4 4" xfId="14375" xr:uid="{00000000-0005-0000-0000-0000BB310000}"/>
    <cellStyle name="20% - 강조색5 45 2 3 2 5" xfId="14376" xr:uid="{00000000-0005-0000-0000-0000BC310000}"/>
    <cellStyle name="20% - 강조색5 45 2 3 2 5 2" xfId="14377" xr:uid="{00000000-0005-0000-0000-0000BD310000}"/>
    <cellStyle name="20% - 강조색5 45 2 3 2 5 3" xfId="14378" xr:uid="{00000000-0005-0000-0000-0000BE310000}"/>
    <cellStyle name="20% - 강조색5 45 2 3 2 5 4" xfId="14379" xr:uid="{00000000-0005-0000-0000-0000BF310000}"/>
    <cellStyle name="20% - 강조색5 45 2 3 2 6" xfId="14380" xr:uid="{00000000-0005-0000-0000-0000C0310000}"/>
    <cellStyle name="20% - 강조색5 45 2 3 2 6 2" xfId="14381" xr:uid="{00000000-0005-0000-0000-0000C1310000}"/>
    <cellStyle name="20% - 강조색5 45 2 3 2 6 3" xfId="14382" xr:uid="{00000000-0005-0000-0000-0000C2310000}"/>
    <cellStyle name="20% - 강조색5 45 2 3 2 6 4" xfId="14383" xr:uid="{00000000-0005-0000-0000-0000C3310000}"/>
    <cellStyle name="20% - 강조색5 45 2 3 2 7" xfId="14384" xr:uid="{00000000-0005-0000-0000-0000C4310000}"/>
    <cellStyle name="20% - 강조색5 45 2 3 2 7 2" xfId="14385" xr:uid="{00000000-0005-0000-0000-0000C5310000}"/>
    <cellStyle name="20% - 강조색5 45 2 3 2 7 3" xfId="14386" xr:uid="{00000000-0005-0000-0000-0000C6310000}"/>
    <cellStyle name="20% - 강조색5 45 2 3 2 7 4" xfId="14387" xr:uid="{00000000-0005-0000-0000-0000C7310000}"/>
    <cellStyle name="20% - 강조색5 45 2 3 2 8" xfId="14388" xr:uid="{00000000-0005-0000-0000-0000C8310000}"/>
    <cellStyle name="20% - 강조색5 45 2 3 2 8 2" xfId="14389" xr:uid="{00000000-0005-0000-0000-0000C9310000}"/>
    <cellStyle name="20% - 강조색5 45 2 3 2 8 3" xfId="14390" xr:uid="{00000000-0005-0000-0000-0000CA310000}"/>
    <cellStyle name="20% - 강조색5 45 2 3 2 8 4" xfId="14391" xr:uid="{00000000-0005-0000-0000-0000CB310000}"/>
    <cellStyle name="20% - 강조색5 45 2 3 2 9" xfId="14392" xr:uid="{00000000-0005-0000-0000-0000CC310000}"/>
    <cellStyle name="20% - 강조색5 45 2 3 2 9 2" xfId="14393" xr:uid="{00000000-0005-0000-0000-0000CD310000}"/>
    <cellStyle name="20% - 강조색5 45 2 3 2 9 3" xfId="14394" xr:uid="{00000000-0005-0000-0000-0000CE310000}"/>
    <cellStyle name="20% - 강조색5 45 2 3 2 9 4" xfId="14395" xr:uid="{00000000-0005-0000-0000-0000CF310000}"/>
    <cellStyle name="20% - 강조색5 45 2 3 20" xfId="14396" xr:uid="{00000000-0005-0000-0000-0000D0310000}"/>
    <cellStyle name="20% - 강조색5 45 2 3 21" xfId="14397" xr:uid="{00000000-0005-0000-0000-0000D1310000}"/>
    <cellStyle name="20% - 강조색5 45 2 3 22" xfId="14398" xr:uid="{00000000-0005-0000-0000-0000D2310000}"/>
    <cellStyle name="20% - 강조색5 45 2 3 23" xfId="14399" xr:uid="{00000000-0005-0000-0000-0000D3310000}"/>
    <cellStyle name="20% - 강조색5 45 2 3 24" xfId="14400" xr:uid="{00000000-0005-0000-0000-0000D4310000}"/>
    <cellStyle name="20% - 강조색5 45 2 3 25" xfId="14401" xr:uid="{00000000-0005-0000-0000-0000D5310000}"/>
    <cellStyle name="20% - 강조색5 45 2 3 3" xfId="14402" xr:uid="{00000000-0005-0000-0000-0000D6310000}"/>
    <cellStyle name="20% - 강조색5 45 2 3 3 10" xfId="14403" xr:uid="{00000000-0005-0000-0000-0000D7310000}"/>
    <cellStyle name="20% - 강조색5 45 2 3 3 11" xfId="14404" xr:uid="{00000000-0005-0000-0000-0000D8310000}"/>
    <cellStyle name="20% - 강조색5 45 2 3 3 12" xfId="14405" xr:uid="{00000000-0005-0000-0000-0000D9310000}"/>
    <cellStyle name="20% - 강조색5 45 2 3 3 2" xfId="14406" xr:uid="{00000000-0005-0000-0000-0000DA310000}"/>
    <cellStyle name="20% - 강조색5 45 2 3 3 2 2" xfId="14407" xr:uid="{00000000-0005-0000-0000-0000DB310000}"/>
    <cellStyle name="20% - 강조색5 45 2 3 3 2 3" xfId="14408" xr:uid="{00000000-0005-0000-0000-0000DC310000}"/>
    <cellStyle name="20% - 강조색5 45 2 3 3 2 4" xfId="14409" xr:uid="{00000000-0005-0000-0000-0000DD310000}"/>
    <cellStyle name="20% - 강조색5 45 2 3 3 3" xfId="14410" xr:uid="{00000000-0005-0000-0000-0000DE310000}"/>
    <cellStyle name="20% - 강조색5 45 2 3 3 3 2" xfId="14411" xr:uid="{00000000-0005-0000-0000-0000DF310000}"/>
    <cellStyle name="20% - 강조색5 45 2 3 3 3 3" xfId="14412" xr:uid="{00000000-0005-0000-0000-0000E0310000}"/>
    <cellStyle name="20% - 강조색5 45 2 3 3 3 4" xfId="14413" xr:uid="{00000000-0005-0000-0000-0000E1310000}"/>
    <cellStyle name="20% - 강조색5 45 2 3 3 4" xfId="14414" xr:uid="{00000000-0005-0000-0000-0000E2310000}"/>
    <cellStyle name="20% - 강조색5 45 2 3 3 4 2" xfId="14415" xr:uid="{00000000-0005-0000-0000-0000E3310000}"/>
    <cellStyle name="20% - 강조색5 45 2 3 3 4 3" xfId="14416" xr:uid="{00000000-0005-0000-0000-0000E4310000}"/>
    <cellStyle name="20% - 강조색5 45 2 3 3 4 4" xfId="14417" xr:uid="{00000000-0005-0000-0000-0000E5310000}"/>
    <cellStyle name="20% - 강조색5 45 2 3 3 5" xfId="14418" xr:uid="{00000000-0005-0000-0000-0000E6310000}"/>
    <cellStyle name="20% - 강조색5 45 2 3 3 5 2" xfId="14419" xr:uid="{00000000-0005-0000-0000-0000E7310000}"/>
    <cellStyle name="20% - 강조색5 45 2 3 3 5 3" xfId="14420" xr:uid="{00000000-0005-0000-0000-0000E8310000}"/>
    <cellStyle name="20% - 강조색5 45 2 3 3 5 4" xfId="14421" xr:uid="{00000000-0005-0000-0000-0000E9310000}"/>
    <cellStyle name="20% - 강조색5 45 2 3 3 6" xfId="14422" xr:uid="{00000000-0005-0000-0000-0000EA310000}"/>
    <cellStyle name="20% - 강조색5 45 2 3 3 6 2" xfId="14423" xr:uid="{00000000-0005-0000-0000-0000EB310000}"/>
    <cellStyle name="20% - 강조색5 45 2 3 3 6 3" xfId="14424" xr:uid="{00000000-0005-0000-0000-0000EC310000}"/>
    <cellStyle name="20% - 강조색5 45 2 3 3 6 4" xfId="14425" xr:uid="{00000000-0005-0000-0000-0000ED310000}"/>
    <cellStyle name="20% - 강조색5 45 2 3 3 7" xfId="14426" xr:uid="{00000000-0005-0000-0000-0000EE310000}"/>
    <cellStyle name="20% - 강조색5 45 2 3 3 7 2" xfId="14427" xr:uid="{00000000-0005-0000-0000-0000EF310000}"/>
    <cellStyle name="20% - 강조색5 45 2 3 3 7 3" xfId="14428" xr:uid="{00000000-0005-0000-0000-0000F0310000}"/>
    <cellStyle name="20% - 강조색5 45 2 3 3 7 4" xfId="14429" xr:uid="{00000000-0005-0000-0000-0000F1310000}"/>
    <cellStyle name="20% - 강조색5 45 2 3 3 8" xfId="14430" xr:uid="{00000000-0005-0000-0000-0000F2310000}"/>
    <cellStyle name="20% - 강조색5 45 2 3 3 8 2" xfId="14431" xr:uid="{00000000-0005-0000-0000-0000F3310000}"/>
    <cellStyle name="20% - 강조색5 45 2 3 3 8 3" xfId="14432" xr:uid="{00000000-0005-0000-0000-0000F4310000}"/>
    <cellStyle name="20% - 강조색5 45 2 3 3 8 4" xfId="14433" xr:uid="{00000000-0005-0000-0000-0000F5310000}"/>
    <cellStyle name="20% - 강조색5 45 2 3 3 9" xfId="14434" xr:uid="{00000000-0005-0000-0000-0000F6310000}"/>
    <cellStyle name="20% - 강조색5 45 2 3 3 9 2" xfId="14435" xr:uid="{00000000-0005-0000-0000-0000F7310000}"/>
    <cellStyle name="20% - 강조색5 45 2 3 3 9 3" xfId="14436" xr:uid="{00000000-0005-0000-0000-0000F8310000}"/>
    <cellStyle name="20% - 강조색5 45 2 3 3 9 4" xfId="14437" xr:uid="{00000000-0005-0000-0000-0000F9310000}"/>
    <cellStyle name="20% - 강조색5 45 2 3 4" xfId="14438" xr:uid="{00000000-0005-0000-0000-0000FA310000}"/>
    <cellStyle name="20% - 강조색5 45 2 3 4 10" xfId="14439" xr:uid="{00000000-0005-0000-0000-0000FB310000}"/>
    <cellStyle name="20% - 강조색5 45 2 3 4 11" xfId="14440" xr:uid="{00000000-0005-0000-0000-0000FC310000}"/>
    <cellStyle name="20% - 강조색5 45 2 3 4 12" xfId="14441" xr:uid="{00000000-0005-0000-0000-0000FD310000}"/>
    <cellStyle name="20% - 강조색5 45 2 3 4 2" xfId="14442" xr:uid="{00000000-0005-0000-0000-0000FE310000}"/>
    <cellStyle name="20% - 강조색5 45 2 3 4 2 2" xfId="14443" xr:uid="{00000000-0005-0000-0000-0000FF310000}"/>
    <cellStyle name="20% - 강조색5 45 2 3 4 2 3" xfId="14444" xr:uid="{00000000-0005-0000-0000-000000320000}"/>
    <cellStyle name="20% - 강조색5 45 2 3 4 2 4" xfId="14445" xr:uid="{00000000-0005-0000-0000-000001320000}"/>
    <cellStyle name="20% - 강조색5 45 2 3 4 3" xfId="14446" xr:uid="{00000000-0005-0000-0000-000002320000}"/>
    <cellStyle name="20% - 강조색5 45 2 3 4 3 2" xfId="14447" xr:uid="{00000000-0005-0000-0000-000003320000}"/>
    <cellStyle name="20% - 강조색5 45 2 3 4 3 3" xfId="14448" xr:uid="{00000000-0005-0000-0000-000004320000}"/>
    <cellStyle name="20% - 강조색5 45 2 3 4 3 4" xfId="14449" xr:uid="{00000000-0005-0000-0000-000005320000}"/>
    <cellStyle name="20% - 강조색5 45 2 3 4 4" xfId="14450" xr:uid="{00000000-0005-0000-0000-000006320000}"/>
    <cellStyle name="20% - 강조색5 45 2 3 4 4 2" xfId="14451" xr:uid="{00000000-0005-0000-0000-000007320000}"/>
    <cellStyle name="20% - 강조색5 45 2 3 4 4 3" xfId="14452" xr:uid="{00000000-0005-0000-0000-000008320000}"/>
    <cellStyle name="20% - 강조색5 45 2 3 4 4 4" xfId="14453" xr:uid="{00000000-0005-0000-0000-000009320000}"/>
    <cellStyle name="20% - 강조색5 45 2 3 4 5" xfId="14454" xr:uid="{00000000-0005-0000-0000-00000A320000}"/>
    <cellStyle name="20% - 강조색5 45 2 3 4 5 2" xfId="14455" xr:uid="{00000000-0005-0000-0000-00000B320000}"/>
    <cellStyle name="20% - 강조색5 45 2 3 4 5 3" xfId="14456" xr:uid="{00000000-0005-0000-0000-00000C320000}"/>
    <cellStyle name="20% - 강조색5 45 2 3 4 5 4" xfId="14457" xr:uid="{00000000-0005-0000-0000-00000D320000}"/>
    <cellStyle name="20% - 강조색5 45 2 3 4 6" xfId="14458" xr:uid="{00000000-0005-0000-0000-00000E320000}"/>
    <cellStyle name="20% - 강조색5 45 2 3 4 6 2" xfId="14459" xr:uid="{00000000-0005-0000-0000-00000F320000}"/>
    <cellStyle name="20% - 강조색5 45 2 3 4 6 3" xfId="14460" xr:uid="{00000000-0005-0000-0000-000010320000}"/>
    <cellStyle name="20% - 강조색5 45 2 3 4 6 4" xfId="14461" xr:uid="{00000000-0005-0000-0000-000011320000}"/>
    <cellStyle name="20% - 강조색5 45 2 3 4 7" xfId="14462" xr:uid="{00000000-0005-0000-0000-000012320000}"/>
    <cellStyle name="20% - 강조색5 45 2 3 4 7 2" xfId="14463" xr:uid="{00000000-0005-0000-0000-000013320000}"/>
    <cellStyle name="20% - 강조색5 45 2 3 4 7 3" xfId="14464" xr:uid="{00000000-0005-0000-0000-000014320000}"/>
    <cellStyle name="20% - 강조색5 45 2 3 4 7 4" xfId="14465" xr:uid="{00000000-0005-0000-0000-000015320000}"/>
    <cellStyle name="20% - 강조색5 45 2 3 4 8" xfId="14466" xr:uid="{00000000-0005-0000-0000-000016320000}"/>
    <cellStyle name="20% - 강조색5 45 2 3 4 8 2" xfId="14467" xr:uid="{00000000-0005-0000-0000-000017320000}"/>
    <cellStyle name="20% - 강조색5 45 2 3 4 8 3" xfId="14468" xr:uid="{00000000-0005-0000-0000-000018320000}"/>
    <cellStyle name="20% - 강조색5 45 2 3 4 8 4" xfId="14469" xr:uid="{00000000-0005-0000-0000-000019320000}"/>
    <cellStyle name="20% - 강조색5 45 2 3 4 9" xfId="14470" xr:uid="{00000000-0005-0000-0000-00001A320000}"/>
    <cellStyle name="20% - 강조색5 45 2 3 4 9 2" xfId="14471" xr:uid="{00000000-0005-0000-0000-00001B320000}"/>
    <cellStyle name="20% - 강조색5 45 2 3 4 9 3" xfId="14472" xr:uid="{00000000-0005-0000-0000-00001C320000}"/>
    <cellStyle name="20% - 강조색5 45 2 3 4 9 4" xfId="14473" xr:uid="{00000000-0005-0000-0000-00001D320000}"/>
    <cellStyle name="20% - 강조색5 45 2 3 5" xfId="14474" xr:uid="{00000000-0005-0000-0000-00001E320000}"/>
    <cellStyle name="20% - 강조색5 45 2 3 5 2" xfId="14475" xr:uid="{00000000-0005-0000-0000-00001F320000}"/>
    <cellStyle name="20% - 강조색5 45 2 3 5 3" xfId="14476" xr:uid="{00000000-0005-0000-0000-000020320000}"/>
    <cellStyle name="20% - 강조색5 45 2 3 5 4" xfId="14477" xr:uid="{00000000-0005-0000-0000-000021320000}"/>
    <cellStyle name="20% - 강조색5 45 2 3 6" xfId="14478" xr:uid="{00000000-0005-0000-0000-000022320000}"/>
    <cellStyle name="20% - 강조색5 45 2 3 6 2" xfId="14479" xr:uid="{00000000-0005-0000-0000-000023320000}"/>
    <cellStyle name="20% - 강조색5 45 2 3 6 3" xfId="14480" xr:uid="{00000000-0005-0000-0000-000024320000}"/>
    <cellStyle name="20% - 강조색5 45 2 3 6 4" xfId="14481" xr:uid="{00000000-0005-0000-0000-000025320000}"/>
    <cellStyle name="20% - 강조색5 45 2 3 7" xfId="14482" xr:uid="{00000000-0005-0000-0000-000026320000}"/>
    <cellStyle name="20% - 강조색5 45 2 3 7 2" xfId="14483" xr:uid="{00000000-0005-0000-0000-000027320000}"/>
    <cellStyle name="20% - 강조색5 45 2 3 7 3" xfId="14484" xr:uid="{00000000-0005-0000-0000-000028320000}"/>
    <cellStyle name="20% - 강조색5 45 2 3 7 4" xfId="14485" xr:uid="{00000000-0005-0000-0000-000029320000}"/>
    <cellStyle name="20% - 강조색5 45 2 3 8" xfId="14486" xr:uid="{00000000-0005-0000-0000-00002A320000}"/>
    <cellStyle name="20% - 강조색5 45 2 3 8 2" xfId="14487" xr:uid="{00000000-0005-0000-0000-00002B320000}"/>
    <cellStyle name="20% - 강조색5 45 2 3 8 3" xfId="14488" xr:uid="{00000000-0005-0000-0000-00002C320000}"/>
    <cellStyle name="20% - 강조색5 45 2 3 8 4" xfId="14489" xr:uid="{00000000-0005-0000-0000-00002D320000}"/>
    <cellStyle name="20% - 강조색5 45 2 3 9" xfId="14490" xr:uid="{00000000-0005-0000-0000-00002E320000}"/>
    <cellStyle name="20% - 강조색5 45 2 3 9 2" xfId="14491" xr:uid="{00000000-0005-0000-0000-00002F320000}"/>
    <cellStyle name="20% - 강조색5 45 2 3 9 3" xfId="14492" xr:uid="{00000000-0005-0000-0000-000030320000}"/>
    <cellStyle name="20% - 강조색5 45 2 3 9 4" xfId="14493" xr:uid="{00000000-0005-0000-0000-000031320000}"/>
    <cellStyle name="20% - 강조색5 45 2 4" xfId="14494" xr:uid="{00000000-0005-0000-0000-000032320000}"/>
    <cellStyle name="20% - 강조색5 45 2 4 10" xfId="14495" xr:uid="{00000000-0005-0000-0000-000033320000}"/>
    <cellStyle name="20% - 강조색5 45 2 4 11" xfId="14496" xr:uid="{00000000-0005-0000-0000-000034320000}"/>
    <cellStyle name="20% - 강조색5 45 2 4 12" xfId="14497" xr:uid="{00000000-0005-0000-0000-000035320000}"/>
    <cellStyle name="20% - 강조색5 45 2 4 2" xfId="14498" xr:uid="{00000000-0005-0000-0000-000036320000}"/>
    <cellStyle name="20% - 강조색5 45 2 4 2 2" xfId="14499" xr:uid="{00000000-0005-0000-0000-000037320000}"/>
    <cellStyle name="20% - 강조색5 45 2 4 2 3" xfId="14500" xr:uid="{00000000-0005-0000-0000-000038320000}"/>
    <cellStyle name="20% - 강조색5 45 2 4 2 4" xfId="14501" xr:uid="{00000000-0005-0000-0000-000039320000}"/>
    <cellStyle name="20% - 강조색5 45 2 4 3" xfId="14502" xr:uid="{00000000-0005-0000-0000-00003A320000}"/>
    <cellStyle name="20% - 강조색5 45 2 4 3 2" xfId="14503" xr:uid="{00000000-0005-0000-0000-00003B320000}"/>
    <cellStyle name="20% - 강조색5 45 2 4 3 3" xfId="14504" xr:uid="{00000000-0005-0000-0000-00003C320000}"/>
    <cellStyle name="20% - 강조색5 45 2 4 3 4" xfId="14505" xr:uid="{00000000-0005-0000-0000-00003D320000}"/>
    <cellStyle name="20% - 강조색5 45 2 4 4" xfId="14506" xr:uid="{00000000-0005-0000-0000-00003E320000}"/>
    <cellStyle name="20% - 강조색5 45 2 4 4 2" xfId="14507" xr:uid="{00000000-0005-0000-0000-00003F320000}"/>
    <cellStyle name="20% - 강조색5 45 2 4 4 3" xfId="14508" xr:uid="{00000000-0005-0000-0000-000040320000}"/>
    <cellStyle name="20% - 강조색5 45 2 4 4 4" xfId="14509" xr:uid="{00000000-0005-0000-0000-000041320000}"/>
    <cellStyle name="20% - 강조색5 45 2 4 5" xfId="14510" xr:uid="{00000000-0005-0000-0000-000042320000}"/>
    <cellStyle name="20% - 강조색5 45 2 4 5 2" xfId="14511" xr:uid="{00000000-0005-0000-0000-000043320000}"/>
    <cellStyle name="20% - 강조색5 45 2 4 5 3" xfId="14512" xr:uid="{00000000-0005-0000-0000-000044320000}"/>
    <cellStyle name="20% - 강조색5 45 2 4 5 4" xfId="14513" xr:uid="{00000000-0005-0000-0000-000045320000}"/>
    <cellStyle name="20% - 강조색5 45 2 4 6" xfId="14514" xr:uid="{00000000-0005-0000-0000-000046320000}"/>
    <cellStyle name="20% - 강조색5 45 2 4 6 2" xfId="14515" xr:uid="{00000000-0005-0000-0000-000047320000}"/>
    <cellStyle name="20% - 강조색5 45 2 4 6 3" xfId="14516" xr:uid="{00000000-0005-0000-0000-000048320000}"/>
    <cellStyle name="20% - 강조색5 45 2 4 6 4" xfId="14517" xr:uid="{00000000-0005-0000-0000-000049320000}"/>
    <cellStyle name="20% - 강조색5 45 2 4 7" xfId="14518" xr:uid="{00000000-0005-0000-0000-00004A320000}"/>
    <cellStyle name="20% - 강조색5 45 2 4 7 2" xfId="14519" xr:uid="{00000000-0005-0000-0000-00004B320000}"/>
    <cellStyle name="20% - 강조색5 45 2 4 7 3" xfId="14520" xr:uid="{00000000-0005-0000-0000-00004C320000}"/>
    <cellStyle name="20% - 강조색5 45 2 4 7 4" xfId="14521" xr:uid="{00000000-0005-0000-0000-00004D320000}"/>
    <cellStyle name="20% - 강조색5 45 2 4 8" xfId="14522" xr:uid="{00000000-0005-0000-0000-00004E320000}"/>
    <cellStyle name="20% - 강조색5 45 2 4 8 2" xfId="14523" xr:uid="{00000000-0005-0000-0000-00004F320000}"/>
    <cellStyle name="20% - 강조색5 45 2 4 8 3" xfId="14524" xr:uid="{00000000-0005-0000-0000-000050320000}"/>
    <cellStyle name="20% - 강조색5 45 2 4 8 4" xfId="14525" xr:uid="{00000000-0005-0000-0000-000051320000}"/>
    <cellStyle name="20% - 강조색5 45 2 4 9" xfId="14526" xr:uid="{00000000-0005-0000-0000-000052320000}"/>
    <cellStyle name="20% - 강조색5 45 2 4 9 2" xfId="14527" xr:uid="{00000000-0005-0000-0000-000053320000}"/>
    <cellStyle name="20% - 강조색5 45 2 4 9 3" xfId="14528" xr:uid="{00000000-0005-0000-0000-000054320000}"/>
    <cellStyle name="20% - 강조색5 45 2 4 9 4" xfId="14529" xr:uid="{00000000-0005-0000-0000-000055320000}"/>
    <cellStyle name="20% - 강조색5 45 2 5" xfId="14530" xr:uid="{00000000-0005-0000-0000-000056320000}"/>
    <cellStyle name="20% - 강조색5 45 2 5 10" xfId="14531" xr:uid="{00000000-0005-0000-0000-000057320000}"/>
    <cellStyle name="20% - 강조색5 45 2 5 11" xfId="14532" xr:uid="{00000000-0005-0000-0000-000058320000}"/>
    <cellStyle name="20% - 강조색5 45 2 5 12" xfId="14533" xr:uid="{00000000-0005-0000-0000-000059320000}"/>
    <cellStyle name="20% - 강조색5 45 2 5 2" xfId="14534" xr:uid="{00000000-0005-0000-0000-00005A320000}"/>
    <cellStyle name="20% - 강조색5 45 2 5 2 2" xfId="14535" xr:uid="{00000000-0005-0000-0000-00005B320000}"/>
    <cellStyle name="20% - 강조색5 45 2 5 2 3" xfId="14536" xr:uid="{00000000-0005-0000-0000-00005C320000}"/>
    <cellStyle name="20% - 강조색5 45 2 5 2 4" xfId="14537" xr:uid="{00000000-0005-0000-0000-00005D320000}"/>
    <cellStyle name="20% - 강조색5 45 2 5 3" xfId="14538" xr:uid="{00000000-0005-0000-0000-00005E320000}"/>
    <cellStyle name="20% - 강조색5 45 2 5 3 2" xfId="14539" xr:uid="{00000000-0005-0000-0000-00005F320000}"/>
    <cellStyle name="20% - 강조색5 45 2 5 3 3" xfId="14540" xr:uid="{00000000-0005-0000-0000-000060320000}"/>
    <cellStyle name="20% - 강조색5 45 2 5 3 4" xfId="14541" xr:uid="{00000000-0005-0000-0000-000061320000}"/>
    <cellStyle name="20% - 강조색5 45 2 5 4" xfId="14542" xr:uid="{00000000-0005-0000-0000-000062320000}"/>
    <cellStyle name="20% - 강조색5 45 2 5 4 2" xfId="14543" xr:uid="{00000000-0005-0000-0000-000063320000}"/>
    <cellStyle name="20% - 강조색5 45 2 5 4 3" xfId="14544" xr:uid="{00000000-0005-0000-0000-000064320000}"/>
    <cellStyle name="20% - 강조색5 45 2 5 4 4" xfId="14545" xr:uid="{00000000-0005-0000-0000-000065320000}"/>
    <cellStyle name="20% - 강조색5 45 2 5 5" xfId="14546" xr:uid="{00000000-0005-0000-0000-000066320000}"/>
    <cellStyle name="20% - 강조색5 45 2 5 5 2" xfId="14547" xr:uid="{00000000-0005-0000-0000-000067320000}"/>
    <cellStyle name="20% - 강조색5 45 2 5 5 3" xfId="14548" xr:uid="{00000000-0005-0000-0000-000068320000}"/>
    <cellStyle name="20% - 강조색5 45 2 5 5 4" xfId="14549" xr:uid="{00000000-0005-0000-0000-000069320000}"/>
    <cellStyle name="20% - 강조색5 45 2 5 6" xfId="14550" xr:uid="{00000000-0005-0000-0000-00006A320000}"/>
    <cellStyle name="20% - 강조색5 45 2 5 6 2" xfId="14551" xr:uid="{00000000-0005-0000-0000-00006B320000}"/>
    <cellStyle name="20% - 강조색5 45 2 5 6 3" xfId="14552" xr:uid="{00000000-0005-0000-0000-00006C320000}"/>
    <cellStyle name="20% - 강조색5 45 2 5 6 4" xfId="14553" xr:uid="{00000000-0005-0000-0000-00006D320000}"/>
    <cellStyle name="20% - 강조색5 45 2 5 7" xfId="14554" xr:uid="{00000000-0005-0000-0000-00006E320000}"/>
    <cellStyle name="20% - 강조색5 45 2 5 7 2" xfId="14555" xr:uid="{00000000-0005-0000-0000-00006F320000}"/>
    <cellStyle name="20% - 강조색5 45 2 5 7 3" xfId="14556" xr:uid="{00000000-0005-0000-0000-000070320000}"/>
    <cellStyle name="20% - 강조색5 45 2 5 7 4" xfId="14557" xr:uid="{00000000-0005-0000-0000-000071320000}"/>
    <cellStyle name="20% - 강조색5 45 2 5 8" xfId="14558" xr:uid="{00000000-0005-0000-0000-000072320000}"/>
    <cellStyle name="20% - 강조색5 45 2 5 8 2" xfId="14559" xr:uid="{00000000-0005-0000-0000-000073320000}"/>
    <cellStyle name="20% - 강조색5 45 2 5 8 3" xfId="14560" xr:uid="{00000000-0005-0000-0000-000074320000}"/>
    <cellStyle name="20% - 강조색5 45 2 5 8 4" xfId="14561" xr:uid="{00000000-0005-0000-0000-000075320000}"/>
    <cellStyle name="20% - 강조색5 45 2 5 9" xfId="14562" xr:uid="{00000000-0005-0000-0000-000076320000}"/>
    <cellStyle name="20% - 강조색5 45 2 5 9 2" xfId="14563" xr:uid="{00000000-0005-0000-0000-000077320000}"/>
    <cellStyle name="20% - 강조색5 45 2 5 9 3" xfId="14564" xr:uid="{00000000-0005-0000-0000-000078320000}"/>
    <cellStyle name="20% - 강조색5 45 2 5 9 4" xfId="14565" xr:uid="{00000000-0005-0000-0000-000079320000}"/>
    <cellStyle name="20% - 강조색5 45 2 6" xfId="14566" xr:uid="{00000000-0005-0000-0000-00007A320000}"/>
    <cellStyle name="20% - 강조색5 45 2 6 10" xfId="14567" xr:uid="{00000000-0005-0000-0000-00007B320000}"/>
    <cellStyle name="20% - 강조색5 45 2 6 11" xfId="14568" xr:uid="{00000000-0005-0000-0000-00007C320000}"/>
    <cellStyle name="20% - 강조색5 45 2 6 12" xfId="14569" xr:uid="{00000000-0005-0000-0000-00007D320000}"/>
    <cellStyle name="20% - 강조색5 45 2 6 2" xfId="14570" xr:uid="{00000000-0005-0000-0000-00007E320000}"/>
    <cellStyle name="20% - 강조색5 45 2 6 2 2" xfId="14571" xr:uid="{00000000-0005-0000-0000-00007F320000}"/>
    <cellStyle name="20% - 강조색5 45 2 6 2 3" xfId="14572" xr:uid="{00000000-0005-0000-0000-000080320000}"/>
    <cellStyle name="20% - 강조색5 45 2 6 2 4" xfId="14573" xr:uid="{00000000-0005-0000-0000-000081320000}"/>
    <cellStyle name="20% - 강조색5 45 2 6 3" xfId="14574" xr:uid="{00000000-0005-0000-0000-000082320000}"/>
    <cellStyle name="20% - 강조색5 45 2 6 3 2" xfId="14575" xr:uid="{00000000-0005-0000-0000-000083320000}"/>
    <cellStyle name="20% - 강조색5 45 2 6 3 3" xfId="14576" xr:uid="{00000000-0005-0000-0000-000084320000}"/>
    <cellStyle name="20% - 강조색5 45 2 6 3 4" xfId="14577" xr:uid="{00000000-0005-0000-0000-000085320000}"/>
    <cellStyle name="20% - 강조색5 45 2 6 4" xfId="14578" xr:uid="{00000000-0005-0000-0000-000086320000}"/>
    <cellStyle name="20% - 강조색5 45 2 6 4 2" xfId="14579" xr:uid="{00000000-0005-0000-0000-000087320000}"/>
    <cellStyle name="20% - 강조색5 45 2 6 4 3" xfId="14580" xr:uid="{00000000-0005-0000-0000-000088320000}"/>
    <cellStyle name="20% - 강조색5 45 2 6 4 4" xfId="14581" xr:uid="{00000000-0005-0000-0000-000089320000}"/>
    <cellStyle name="20% - 강조색5 45 2 6 5" xfId="14582" xr:uid="{00000000-0005-0000-0000-00008A320000}"/>
    <cellStyle name="20% - 강조색5 45 2 6 5 2" xfId="14583" xr:uid="{00000000-0005-0000-0000-00008B320000}"/>
    <cellStyle name="20% - 강조색5 45 2 6 5 3" xfId="14584" xr:uid="{00000000-0005-0000-0000-00008C320000}"/>
    <cellStyle name="20% - 강조색5 45 2 6 5 4" xfId="14585" xr:uid="{00000000-0005-0000-0000-00008D320000}"/>
    <cellStyle name="20% - 강조색5 45 2 6 6" xfId="14586" xr:uid="{00000000-0005-0000-0000-00008E320000}"/>
    <cellStyle name="20% - 강조색5 45 2 6 6 2" xfId="14587" xr:uid="{00000000-0005-0000-0000-00008F320000}"/>
    <cellStyle name="20% - 강조색5 45 2 6 6 3" xfId="14588" xr:uid="{00000000-0005-0000-0000-000090320000}"/>
    <cellStyle name="20% - 강조색5 45 2 6 6 4" xfId="14589" xr:uid="{00000000-0005-0000-0000-000091320000}"/>
    <cellStyle name="20% - 강조색5 45 2 6 7" xfId="14590" xr:uid="{00000000-0005-0000-0000-000092320000}"/>
    <cellStyle name="20% - 강조색5 45 2 6 7 2" xfId="14591" xr:uid="{00000000-0005-0000-0000-000093320000}"/>
    <cellStyle name="20% - 강조색5 45 2 6 7 3" xfId="14592" xr:uid="{00000000-0005-0000-0000-000094320000}"/>
    <cellStyle name="20% - 강조색5 45 2 6 7 4" xfId="14593" xr:uid="{00000000-0005-0000-0000-000095320000}"/>
    <cellStyle name="20% - 강조색5 45 2 6 8" xfId="14594" xr:uid="{00000000-0005-0000-0000-000096320000}"/>
    <cellStyle name="20% - 강조색5 45 2 6 8 2" xfId="14595" xr:uid="{00000000-0005-0000-0000-000097320000}"/>
    <cellStyle name="20% - 강조색5 45 2 6 8 3" xfId="14596" xr:uid="{00000000-0005-0000-0000-000098320000}"/>
    <cellStyle name="20% - 강조색5 45 2 6 8 4" xfId="14597" xr:uid="{00000000-0005-0000-0000-000099320000}"/>
    <cellStyle name="20% - 강조색5 45 2 6 9" xfId="14598" xr:uid="{00000000-0005-0000-0000-00009A320000}"/>
    <cellStyle name="20% - 강조색5 45 2 6 9 2" xfId="14599" xr:uid="{00000000-0005-0000-0000-00009B320000}"/>
    <cellStyle name="20% - 강조색5 45 2 6 9 3" xfId="14600" xr:uid="{00000000-0005-0000-0000-00009C320000}"/>
    <cellStyle name="20% - 강조색5 45 2 6 9 4" xfId="14601" xr:uid="{00000000-0005-0000-0000-00009D320000}"/>
    <cellStyle name="20% - 강조색5 45 2 7" xfId="14602" xr:uid="{00000000-0005-0000-0000-00009E320000}"/>
    <cellStyle name="20% - 강조색5 45 2 7 2" xfId="14603" xr:uid="{00000000-0005-0000-0000-00009F320000}"/>
    <cellStyle name="20% - 강조색5 45 2 7 3" xfId="14604" xr:uid="{00000000-0005-0000-0000-0000A0320000}"/>
    <cellStyle name="20% - 강조색5 45 2 7 4" xfId="14605" xr:uid="{00000000-0005-0000-0000-0000A1320000}"/>
    <cellStyle name="20% - 강조색5 45 2 8" xfId="14606" xr:uid="{00000000-0005-0000-0000-0000A2320000}"/>
    <cellStyle name="20% - 강조색5 45 2 8 2" xfId="14607" xr:uid="{00000000-0005-0000-0000-0000A3320000}"/>
    <cellStyle name="20% - 강조색5 45 2 8 3" xfId="14608" xr:uid="{00000000-0005-0000-0000-0000A4320000}"/>
    <cellStyle name="20% - 강조색5 45 2 8 4" xfId="14609" xr:uid="{00000000-0005-0000-0000-0000A5320000}"/>
    <cellStyle name="20% - 강조색5 45 2 9" xfId="14610" xr:uid="{00000000-0005-0000-0000-0000A6320000}"/>
    <cellStyle name="20% - 강조색5 45 2 9 2" xfId="14611" xr:uid="{00000000-0005-0000-0000-0000A7320000}"/>
    <cellStyle name="20% - 강조색5 45 2 9 3" xfId="14612" xr:uid="{00000000-0005-0000-0000-0000A8320000}"/>
    <cellStyle name="20% - 강조색5 45 2 9 4" xfId="14613" xr:uid="{00000000-0005-0000-0000-0000A9320000}"/>
    <cellStyle name="20% - 강조색5 45 3" xfId="14614" xr:uid="{00000000-0005-0000-0000-0000AA320000}"/>
    <cellStyle name="20% - 강조색5 45 3 10" xfId="14615" xr:uid="{00000000-0005-0000-0000-0000AB320000}"/>
    <cellStyle name="20% - 강조색5 45 3 10 2" xfId="14616" xr:uid="{00000000-0005-0000-0000-0000AC320000}"/>
    <cellStyle name="20% - 강조색5 45 3 10 3" xfId="14617" xr:uid="{00000000-0005-0000-0000-0000AD320000}"/>
    <cellStyle name="20% - 강조색5 45 3 10 4" xfId="14618" xr:uid="{00000000-0005-0000-0000-0000AE320000}"/>
    <cellStyle name="20% - 강조색5 45 3 11" xfId="14619" xr:uid="{00000000-0005-0000-0000-0000AF320000}"/>
    <cellStyle name="20% - 강조색5 45 3 11 2" xfId="14620" xr:uid="{00000000-0005-0000-0000-0000B0320000}"/>
    <cellStyle name="20% - 강조색5 45 3 11 3" xfId="14621" xr:uid="{00000000-0005-0000-0000-0000B1320000}"/>
    <cellStyle name="20% - 강조색5 45 3 11 4" xfId="14622" xr:uid="{00000000-0005-0000-0000-0000B2320000}"/>
    <cellStyle name="20% - 강조색5 45 3 12" xfId="14623" xr:uid="{00000000-0005-0000-0000-0000B3320000}"/>
    <cellStyle name="20% - 강조색5 45 3 12 2" xfId="14624" xr:uid="{00000000-0005-0000-0000-0000B4320000}"/>
    <cellStyle name="20% - 강조색5 45 3 12 3" xfId="14625" xr:uid="{00000000-0005-0000-0000-0000B5320000}"/>
    <cellStyle name="20% - 강조색5 45 3 12 4" xfId="14626" xr:uid="{00000000-0005-0000-0000-0000B6320000}"/>
    <cellStyle name="20% - 강조색5 45 3 13" xfId="14627" xr:uid="{00000000-0005-0000-0000-0000B7320000}"/>
    <cellStyle name="20% - 강조색5 45 3 14" xfId="14628" xr:uid="{00000000-0005-0000-0000-0000B8320000}"/>
    <cellStyle name="20% - 강조색5 45 3 15" xfId="14629" xr:uid="{00000000-0005-0000-0000-0000B9320000}"/>
    <cellStyle name="20% - 강조색5 45 3 16" xfId="14630" xr:uid="{00000000-0005-0000-0000-0000BA320000}"/>
    <cellStyle name="20% - 강조색5 45 3 17" xfId="14631" xr:uid="{00000000-0005-0000-0000-0000BB320000}"/>
    <cellStyle name="20% - 강조색5 45 3 18" xfId="14632" xr:uid="{00000000-0005-0000-0000-0000BC320000}"/>
    <cellStyle name="20% - 강조색5 45 3 19" xfId="14633" xr:uid="{00000000-0005-0000-0000-0000BD320000}"/>
    <cellStyle name="20% - 강조색5 45 3 2" xfId="14634" xr:uid="{00000000-0005-0000-0000-0000BE320000}"/>
    <cellStyle name="20% - 강조색5 45 3 2 10" xfId="14635" xr:uid="{00000000-0005-0000-0000-0000BF320000}"/>
    <cellStyle name="20% - 강조색5 45 3 2 11" xfId="14636" xr:uid="{00000000-0005-0000-0000-0000C0320000}"/>
    <cellStyle name="20% - 강조색5 45 3 2 12" xfId="14637" xr:uid="{00000000-0005-0000-0000-0000C1320000}"/>
    <cellStyle name="20% - 강조색5 45 3 2 2" xfId="14638" xr:uid="{00000000-0005-0000-0000-0000C2320000}"/>
    <cellStyle name="20% - 강조색5 45 3 2 2 2" xfId="14639" xr:uid="{00000000-0005-0000-0000-0000C3320000}"/>
    <cellStyle name="20% - 강조색5 45 3 2 2 3" xfId="14640" xr:uid="{00000000-0005-0000-0000-0000C4320000}"/>
    <cellStyle name="20% - 강조색5 45 3 2 2 4" xfId="14641" xr:uid="{00000000-0005-0000-0000-0000C5320000}"/>
    <cellStyle name="20% - 강조색5 45 3 2 3" xfId="14642" xr:uid="{00000000-0005-0000-0000-0000C6320000}"/>
    <cellStyle name="20% - 강조색5 45 3 2 3 2" xfId="14643" xr:uid="{00000000-0005-0000-0000-0000C7320000}"/>
    <cellStyle name="20% - 강조색5 45 3 2 3 3" xfId="14644" xr:uid="{00000000-0005-0000-0000-0000C8320000}"/>
    <cellStyle name="20% - 강조색5 45 3 2 3 4" xfId="14645" xr:uid="{00000000-0005-0000-0000-0000C9320000}"/>
    <cellStyle name="20% - 강조색5 45 3 2 4" xfId="14646" xr:uid="{00000000-0005-0000-0000-0000CA320000}"/>
    <cellStyle name="20% - 강조색5 45 3 2 4 2" xfId="14647" xr:uid="{00000000-0005-0000-0000-0000CB320000}"/>
    <cellStyle name="20% - 강조색5 45 3 2 4 3" xfId="14648" xr:uid="{00000000-0005-0000-0000-0000CC320000}"/>
    <cellStyle name="20% - 강조색5 45 3 2 4 4" xfId="14649" xr:uid="{00000000-0005-0000-0000-0000CD320000}"/>
    <cellStyle name="20% - 강조색5 45 3 2 5" xfId="14650" xr:uid="{00000000-0005-0000-0000-0000CE320000}"/>
    <cellStyle name="20% - 강조색5 45 3 2 5 2" xfId="14651" xr:uid="{00000000-0005-0000-0000-0000CF320000}"/>
    <cellStyle name="20% - 강조색5 45 3 2 5 3" xfId="14652" xr:uid="{00000000-0005-0000-0000-0000D0320000}"/>
    <cellStyle name="20% - 강조색5 45 3 2 5 4" xfId="14653" xr:uid="{00000000-0005-0000-0000-0000D1320000}"/>
    <cellStyle name="20% - 강조색5 45 3 2 6" xfId="14654" xr:uid="{00000000-0005-0000-0000-0000D2320000}"/>
    <cellStyle name="20% - 강조색5 45 3 2 6 2" xfId="14655" xr:uid="{00000000-0005-0000-0000-0000D3320000}"/>
    <cellStyle name="20% - 강조색5 45 3 2 6 3" xfId="14656" xr:uid="{00000000-0005-0000-0000-0000D4320000}"/>
    <cellStyle name="20% - 강조색5 45 3 2 6 4" xfId="14657" xr:uid="{00000000-0005-0000-0000-0000D5320000}"/>
    <cellStyle name="20% - 강조색5 45 3 2 7" xfId="14658" xr:uid="{00000000-0005-0000-0000-0000D6320000}"/>
    <cellStyle name="20% - 강조색5 45 3 2 7 2" xfId="14659" xr:uid="{00000000-0005-0000-0000-0000D7320000}"/>
    <cellStyle name="20% - 강조색5 45 3 2 7 3" xfId="14660" xr:uid="{00000000-0005-0000-0000-0000D8320000}"/>
    <cellStyle name="20% - 강조색5 45 3 2 7 4" xfId="14661" xr:uid="{00000000-0005-0000-0000-0000D9320000}"/>
    <cellStyle name="20% - 강조색5 45 3 2 8" xfId="14662" xr:uid="{00000000-0005-0000-0000-0000DA320000}"/>
    <cellStyle name="20% - 강조색5 45 3 2 8 2" xfId="14663" xr:uid="{00000000-0005-0000-0000-0000DB320000}"/>
    <cellStyle name="20% - 강조색5 45 3 2 8 3" xfId="14664" xr:uid="{00000000-0005-0000-0000-0000DC320000}"/>
    <cellStyle name="20% - 강조색5 45 3 2 8 4" xfId="14665" xr:uid="{00000000-0005-0000-0000-0000DD320000}"/>
    <cellStyle name="20% - 강조색5 45 3 2 9" xfId="14666" xr:uid="{00000000-0005-0000-0000-0000DE320000}"/>
    <cellStyle name="20% - 강조색5 45 3 2 9 2" xfId="14667" xr:uid="{00000000-0005-0000-0000-0000DF320000}"/>
    <cellStyle name="20% - 강조색5 45 3 2 9 3" xfId="14668" xr:uid="{00000000-0005-0000-0000-0000E0320000}"/>
    <cellStyle name="20% - 강조색5 45 3 2 9 4" xfId="14669" xr:uid="{00000000-0005-0000-0000-0000E1320000}"/>
    <cellStyle name="20% - 강조색5 45 3 20" xfId="14670" xr:uid="{00000000-0005-0000-0000-0000E2320000}"/>
    <cellStyle name="20% - 강조색5 45 3 21" xfId="14671" xr:uid="{00000000-0005-0000-0000-0000E3320000}"/>
    <cellStyle name="20% - 강조색5 45 3 22" xfId="14672" xr:uid="{00000000-0005-0000-0000-0000E4320000}"/>
    <cellStyle name="20% - 강조색5 45 3 23" xfId="14673" xr:uid="{00000000-0005-0000-0000-0000E5320000}"/>
    <cellStyle name="20% - 강조색5 45 3 24" xfId="14674" xr:uid="{00000000-0005-0000-0000-0000E6320000}"/>
    <cellStyle name="20% - 강조색5 45 3 25" xfId="14675" xr:uid="{00000000-0005-0000-0000-0000E7320000}"/>
    <cellStyle name="20% - 강조색5 45 3 3" xfId="14676" xr:uid="{00000000-0005-0000-0000-0000E8320000}"/>
    <cellStyle name="20% - 강조색5 45 3 3 10" xfId="14677" xr:uid="{00000000-0005-0000-0000-0000E9320000}"/>
    <cellStyle name="20% - 강조색5 45 3 3 11" xfId="14678" xr:uid="{00000000-0005-0000-0000-0000EA320000}"/>
    <cellStyle name="20% - 강조색5 45 3 3 12" xfId="14679" xr:uid="{00000000-0005-0000-0000-0000EB320000}"/>
    <cellStyle name="20% - 강조색5 45 3 3 2" xfId="14680" xr:uid="{00000000-0005-0000-0000-0000EC320000}"/>
    <cellStyle name="20% - 강조색5 45 3 3 2 2" xfId="14681" xr:uid="{00000000-0005-0000-0000-0000ED320000}"/>
    <cellStyle name="20% - 강조색5 45 3 3 2 3" xfId="14682" xr:uid="{00000000-0005-0000-0000-0000EE320000}"/>
    <cellStyle name="20% - 강조색5 45 3 3 2 4" xfId="14683" xr:uid="{00000000-0005-0000-0000-0000EF320000}"/>
    <cellStyle name="20% - 강조색5 45 3 3 3" xfId="14684" xr:uid="{00000000-0005-0000-0000-0000F0320000}"/>
    <cellStyle name="20% - 강조색5 45 3 3 3 2" xfId="14685" xr:uid="{00000000-0005-0000-0000-0000F1320000}"/>
    <cellStyle name="20% - 강조색5 45 3 3 3 3" xfId="14686" xr:uid="{00000000-0005-0000-0000-0000F2320000}"/>
    <cellStyle name="20% - 강조색5 45 3 3 3 4" xfId="14687" xr:uid="{00000000-0005-0000-0000-0000F3320000}"/>
    <cellStyle name="20% - 강조색5 45 3 3 4" xfId="14688" xr:uid="{00000000-0005-0000-0000-0000F4320000}"/>
    <cellStyle name="20% - 강조색5 45 3 3 4 2" xfId="14689" xr:uid="{00000000-0005-0000-0000-0000F5320000}"/>
    <cellStyle name="20% - 강조색5 45 3 3 4 3" xfId="14690" xr:uid="{00000000-0005-0000-0000-0000F6320000}"/>
    <cellStyle name="20% - 강조색5 45 3 3 4 4" xfId="14691" xr:uid="{00000000-0005-0000-0000-0000F7320000}"/>
    <cellStyle name="20% - 강조색5 45 3 3 5" xfId="14692" xr:uid="{00000000-0005-0000-0000-0000F8320000}"/>
    <cellStyle name="20% - 강조색5 45 3 3 5 2" xfId="14693" xr:uid="{00000000-0005-0000-0000-0000F9320000}"/>
    <cellStyle name="20% - 강조색5 45 3 3 5 3" xfId="14694" xr:uid="{00000000-0005-0000-0000-0000FA320000}"/>
    <cellStyle name="20% - 강조색5 45 3 3 5 4" xfId="14695" xr:uid="{00000000-0005-0000-0000-0000FB320000}"/>
    <cellStyle name="20% - 강조색5 45 3 3 6" xfId="14696" xr:uid="{00000000-0005-0000-0000-0000FC320000}"/>
    <cellStyle name="20% - 강조색5 45 3 3 6 2" xfId="14697" xr:uid="{00000000-0005-0000-0000-0000FD320000}"/>
    <cellStyle name="20% - 강조색5 45 3 3 6 3" xfId="14698" xr:uid="{00000000-0005-0000-0000-0000FE320000}"/>
    <cellStyle name="20% - 강조색5 45 3 3 6 4" xfId="14699" xr:uid="{00000000-0005-0000-0000-0000FF320000}"/>
    <cellStyle name="20% - 강조색5 45 3 3 7" xfId="14700" xr:uid="{00000000-0005-0000-0000-000000330000}"/>
    <cellStyle name="20% - 강조색5 45 3 3 7 2" xfId="14701" xr:uid="{00000000-0005-0000-0000-000001330000}"/>
    <cellStyle name="20% - 강조색5 45 3 3 7 3" xfId="14702" xr:uid="{00000000-0005-0000-0000-000002330000}"/>
    <cellStyle name="20% - 강조색5 45 3 3 7 4" xfId="14703" xr:uid="{00000000-0005-0000-0000-000003330000}"/>
    <cellStyle name="20% - 강조색5 45 3 3 8" xfId="14704" xr:uid="{00000000-0005-0000-0000-000004330000}"/>
    <cellStyle name="20% - 강조색5 45 3 3 8 2" xfId="14705" xr:uid="{00000000-0005-0000-0000-000005330000}"/>
    <cellStyle name="20% - 강조색5 45 3 3 8 3" xfId="14706" xr:uid="{00000000-0005-0000-0000-000006330000}"/>
    <cellStyle name="20% - 강조색5 45 3 3 8 4" xfId="14707" xr:uid="{00000000-0005-0000-0000-000007330000}"/>
    <cellStyle name="20% - 강조색5 45 3 3 9" xfId="14708" xr:uid="{00000000-0005-0000-0000-000008330000}"/>
    <cellStyle name="20% - 강조색5 45 3 3 9 2" xfId="14709" xr:uid="{00000000-0005-0000-0000-000009330000}"/>
    <cellStyle name="20% - 강조색5 45 3 3 9 3" xfId="14710" xr:uid="{00000000-0005-0000-0000-00000A330000}"/>
    <cellStyle name="20% - 강조색5 45 3 3 9 4" xfId="14711" xr:uid="{00000000-0005-0000-0000-00000B330000}"/>
    <cellStyle name="20% - 강조색5 45 3 4" xfId="14712" xr:uid="{00000000-0005-0000-0000-00000C330000}"/>
    <cellStyle name="20% - 강조색5 45 3 4 10" xfId="14713" xr:uid="{00000000-0005-0000-0000-00000D330000}"/>
    <cellStyle name="20% - 강조색5 45 3 4 11" xfId="14714" xr:uid="{00000000-0005-0000-0000-00000E330000}"/>
    <cellStyle name="20% - 강조색5 45 3 4 12" xfId="14715" xr:uid="{00000000-0005-0000-0000-00000F330000}"/>
    <cellStyle name="20% - 강조색5 45 3 4 2" xfId="14716" xr:uid="{00000000-0005-0000-0000-000010330000}"/>
    <cellStyle name="20% - 강조색5 45 3 4 2 2" xfId="14717" xr:uid="{00000000-0005-0000-0000-000011330000}"/>
    <cellStyle name="20% - 강조색5 45 3 4 2 3" xfId="14718" xr:uid="{00000000-0005-0000-0000-000012330000}"/>
    <cellStyle name="20% - 강조색5 45 3 4 2 4" xfId="14719" xr:uid="{00000000-0005-0000-0000-000013330000}"/>
    <cellStyle name="20% - 강조색5 45 3 4 3" xfId="14720" xr:uid="{00000000-0005-0000-0000-000014330000}"/>
    <cellStyle name="20% - 강조색5 45 3 4 3 2" xfId="14721" xr:uid="{00000000-0005-0000-0000-000015330000}"/>
    <cellStyle name="20% - 강조색5 45 3 4 3 3" xfId="14722" xr:uid="{00000000-0005-0000-0000-000016330000}"/>
    <cellStyle name="20% - 강조색5 45 3 4 3 4" xfId="14723" xr:uid="{00000000-0005-0000-0000-000017330000}"/>
    <cellStyle name="20% - 강조색5 45 3 4 4" xfId="14724" xr:uid="{00000000-0005-0000-0000-000018330000}"/>
    <cellStyle name="20% - 강조색5 45 3 4 4 2" xfId="14725" xr:uid="{00000000-0005-0000-0000-000019330000}"/>
    <cellStyle name="20% - 강조색5 45 3 4 4 3" xfId="14726" xr:uid="{00000000-0005-0000-0000-00001A330000}"/>
    <cellStyle name="20% - 강조색5 45 3 4 4 4" xfId="14727" xr:uid="{00000000-0005-0000-0000-00001B330000}"/>
    <cellStyle name="20% - 강조색5 45 3 4 5" xfId="14728" xr:uid="{00000000-0005-0000-0000-00001C330000}"/>
    <cellStyle name="20% - 강조색5 45 3 4 5 2" xfId="14729" xr:uid="{00000000-0005-0000-0000-00001D330000}"/>
    <cellStyle name="20% - 강조색5 45 3 4 5 3" xfId="14730" xr:uid="{00000000-0005-0000-0000-00001E330000}"/>
    <cellStyle name="20% - 강조색5 45 3 4 5 4" xfId="14731" xr:uid="{00000000-0005-0000-0000-00001F330000}"/>
    <cellStyle name="20% - 강조색5 45 3 4 6" xfId="14732" xr:uid="{00000000-0005-0000-0000-000020330000}"/>
    <cellStyle name="20% - 강조색5 45 3 4 6 2" xfId="14733" xr:uid="{00000000-0005-0000-0000-000021330000}"/>
    <cellStyle name="20% - 강조색5 45 3 4 6 3" xfId="14734" xr:uid="{00000000-0005-0000-0000-000022330000}"/>
    <cellStyle name="20% - 강조색5 45 3 4 6 4" xfId="14735" xr:uid="{00000000-0005-0000-0000-000023330000}"/>
    <cellStyle name="20% - 강조색5 45 3 4 7" xfId="14736" xr:uid="{00000000-0005-0000-0000-000024330000}"/>
    <cellStyle name="20% - 강조색5 45 3 4 7 2" xfId="14737" xr:uid="{00000000-0005-0000-0000-000025330000}"/>
    <cellStyle name="20% - 강조색5 45 3 4 7 3" xfId="14738" xr:uid="{00000000-0005-0000-0000-000026330000}"/>
    <cellStyle name="20% - 강조색5 45 3 4 7 4" xfId="14739" xr:uid="{00000000-0005-0000-0000-000027330000}"/>
    <cellStyle name="20% - 강조색5 45 3 4 8" xfId="14740" xr:uid="{00000000-0005-0000-0000-000028330000}"/>
    <cellStyle name="20% - 강조색5 45 3 4 8 2" xfId="14741" xr:uid="{00000000-0005-0000-0000-000029330000}"/>
    <cellStyle name="20% - 강조색5 45 3 4 8 3" xfId="14742" xr:uid="{00000000-0005-0000-0000-00002A330000}"/>
    <cellStyle name="20% - 강조색5 45 3 4 8 4" xfId="14743" xr:uid="{00000000-0005-0000-0000-00002B330000}"/>
    <cellStyle name="20% - 강조색5 45 3 4 9" xfId="14744" xr:uid="{00000000-0005-0000-0000-00002C330000}"/>
    <cellStyle name="20% - 강조색5 45 3 4 9 2" xfId="14745" xr:uid="{00000000-0005-0000-0000-00002D330000}"/>
    <cellStyle name="20% - 강조색5 45 3 4 9 3" xfId="14746" xr:uid="{00000000-0005-0000-0000-00002E330000}"/>
    <cellStyle name="20% - 강조색5 45 3 4 9 4" xfId="14747" xr:uid="{00000000-0005-0000-0000-00002F330000}"/>
    <cellStyle name="20% - 강조색5 45 3 5" xfId="14748" xr:uid="{00000000-0005-0000-0000-000030330000}"/>
    <cellStyle name="20% - 강조색5 45 3 5 2" xfId="14749" xr:uid="{00000000-0005-0000-0000-000031330000}"/>
    <cellStyle name="20% - 강조색5 45 3 5 3" xfId="14750" xr:uid="{00000000-0005-0000-0000-000032330000}"/>
    <cellStyle name="20% - 강조색5 45 3 5 4" xfId="14751" xr:uid="{00000000-0005-0000-0000-000033330000}"/>
    <cellStyle name="20% - 강조색5 45 3 6" xfId="14752" xr:uid="{00000000-0005-0000-0000-000034330000}"/>
    <cellStyle name="20% - 강조색5 45 3 6 2" xfId="14753" xr:uid="{00000000-0005-0000-0000-000035330000}"/>
    <cellStyle name="20% - 강조색5 45 3 6 3" xfId="14754" xr:uid="{00000000-0005-0000-0000-000036330000}"/>
    <cellStyle name="20% - 강조색5 45 3 6 4" xfId="14755" xr:uid="{00000000-0005-0000-0000-000037330000}"/>
    <cellStyle name="20% - 강조색5 45 3 7" xfId="14756" xr:uid="{00000000-0005-0000-0000-000038330000}"/>
    <cellStyle name="20% - 강조색5 45 3 7 2" xfId="14757" xr:uid="{00000000-0005-0000-0000-000039330000}"/>
    <cellStyle name="20% - 강조색5 45 3 7 3" xfId="14758" xr:uid="{00000000-0005-0000-0000-00003A330000}"/>
    <cellStyle name="20% - 강조색5 45 3 7 4" xfId="14759" xr:uid="{00000000-0005-0000-0000-00003B330000}"/>
    <cellStyle name="20% - 강조색5 45 3 8" xfId="14760" xr:uid="{00000000-0005-0000-0000-00003C330000}"/>
    <cellStyle name="20% - 강조색5 45 3 8 2" xfId="14761" xr:uid="{00000000-0005-0000-0000-00003D330000}"/>
    <cellStyle name="20% - 강조색5 45 3 8 3" xfId="14762" xr:uid="{00000000-0005-0000-0000-00003E330000}"/>
    <cellStyle name="20% - 강조색5 45 3 8 4" xfId="14763" xr:uid="{00000000-0005-0000-0000-00003F330000}"/>
    <cellStyle name="20% - 강조색5 45 3 9" xfId="14764" xr:uid="{00000000-0005-0000-0000-000040330000}"/>
    <cellStyle name="20% - 강조색5 45 3 9 2" xfId="14765" xr:uid="{00000000-0005-0000-0000-000041330000}"/>
    <cellStyle name="20% - 강조색5 45 3 9 3" xfId="14766" xr:uid="{00000000-0005-0000-0000-000042330000}"/>
    <cellStyle name="20% - 강조색5 45 3 9 4" xfId="14767" xr:uid="{00000000-0005-0000-0000-000043330000}"/>
    <cellStyle name="20% - 강조색5 45 4" xfId="14768" xr:uid="{00000000-0005-0000-0000-000044330000}"/>
    <cellStyle name="20% - 강조색5 45 4 10" xfId="14769" xr:uid="{00000000-0005-0000-0000-000045330000}"/>
    <cellStyle name="20% - 강조색5 45 4 10 2" xfId="14770" xr:uid="{00000000-0005-0000-0000-000046330000}"/>
    <cellStyle name="20% - 강조색5 45 4 10 3" xfId="14771" xr:uid="{00000000-0005-0000-0000-000047330000}"/>
    <cellStyle name="20% - 강조색5 45 4 10 4" xfId="14772" xr:uid="{00000000-0005-0000-0000-000048330000}"/>
    <cellStyle name="20% - 강조색5 45 4 11" xfId="14773" xr:uid="{00000000-0005-0000-0000-000049330000}"/>
    <cellStyle name="20% - 강조색5 45 4 12" xfId="14774" xr:uid="{00000000-0005-0000-0000-00004A330000}"/>
    <cellStyle name="20% - 강조색5 45 4 13" xfId="14775" xr:uid="{00000000-0005-0000-0000-00004B330000}"/>
    <cellStyle name="20% - 강조색5 45 4 14" xfId="14776" xr:uid="{00000000-0005-0000-0000-00004C330000}"/>
    <cellStyle name="20% - 강조색5 45 4 15" xfId="14777" xr:uid="{00000000-0005-0000-0000-00004D330000}"/>
    <cellStyle name="20% - 강조색5 45 4 16" xfId="14778" xr:uid="{00000000-0005-0000-0000-00004E330000}"/>
    <cellStyle name="20% - 강조색5 45 4 17" xfId="14779" xr:uid="{00000000-0005-0000-0000-00004F330000}"/>
    <cellStyle name="20% - 강조색5 45 4 18" xfId="14780" xr:uid="{00000000-0005-0000-0000-000050330000}"/>
    <cellStyle name="20% - 강조색5 45 4 19" xfId="14781" xr:uid="{00000000-0005-0000-0000-000051330000}"/>
    <cellStyle name="20% - 강조색5 45 4 2" xfId="14782" xr:uid="{00000000-0005-0000-0000-000052330000}"/>
    <cellStyle name="20% - 강조색5 45 4 2 10" xfId="14783" xr:uid="{00000000-0005-0000-0000-000053330000}"/>
    <cellStyle name="20% - 강조색5 45 4 2 11" xfId="14784" xr:uid="{00000000-0005-0000-0000-000054330000}"/>
    <cellStyle name="20% - 강조색5 45 4 2 12" xfId="14785" xr:uid="{00000000-0005-0000-0000-000055330000}"/>
    <cellStyle name="20% - 강조색5 45 4 2 2" xfId="14786" xr:uid="{00000000-0005-0000-0000-000056330000}"/>
    <cellStyle name="20% - 강조색5 45 4 2 2 2" xfId="14787" xr:uid="{00000000-0005-0000-0000-000057330000}"/>
    <cellStyle name="20% - 강조색5 45 4 2 2 3" xfId="14788" xr:uid="{00000000-0005-0000-0000-000058330000}"/>
    <cellStyle name="20% - 강조색5 45 4 2 2 4" xfId="14789" xr:uid="{00000000-0005-0000-0000-000059330000}"/>
    <cellStyle name="20% - 강조색5 45 4 2 3" xfId="14790" xr:uid="{00000000-0005-0000-0000-00005A330000}"/>
    <cellStyle name="20% - 강조색5 45 4 2 3 2" xfId="14791" xr:uid="{00000000-0005-0000-0000-00005B330000}"/>
    <cellStyle name="20% - 강조색5 45 4 2 3 3" xfId="14792" xr:uid="{00000000-0005-0000-0000-00005C330000}"/>
    <cellStyle name="20% - 강조색5 45 4 2 3 4" xfId="14793" xr:uid="{00000000-0005-0000-0000-00005D330000}"/>
    <cellStyle name="20% - 강조색5 45 4 2 4" xfId="14794" xr:uid="{00000000-0005-0000-0000-00005E330000}"/>
    <cellStyle name="20% - 강조색5 45 4 2 4 2" xfId="14795" xr:uid="{00000000-0005-0000-0000-00005F330000}"/>
    <cellStyle name="20% - 강조색5 45 4 2 4 3" xfId="14796" xr:uid="{00000000-0005-0000-0000-000060330000}"/>
    <cellStyle name="20% - 강조색5 45 4 2 4 4" xfId="14797" xr:uid="{00000000-0005-0000-0000-000061330000}"/>
    <cellStyle name="20% - 강조색5 45 4 2 5" xfId="14798" xr:uid="{00000000-0005-0000-0000-000062330000}"/>
    <cellStyle name="20% - 강조색5 45 4 2 5 2" xfId="14799" xr:uid="{00000000-0005-0000-0000-000063330000}"/>
    <cellStyle name="20% - 강조색5 45 4 2 5 3" xfId="14800" xr:uid="{00000000-0005-0000-0000-000064330000}"/>
    <cellStyle name="20% - 강조색5 45 4 2 5 4" xfId="14801" xr:uid="{00000000-0005-0000-0000-000065330000}"/>
    <cellStyle name="20% - 강조색5 45 4 2 6" xfId="14802" xr:uid="{00000000-0005-0000-0000-000066330000}"/>
    <cellStyle name="20% - 강조색5 45 4 2 6 2" xfId="14803" xr:uid="{00000000-0005-0000-0000-000067330000}"/>
    <cellStyle name="20% - 강조색5 45 4 2 6 3" xfId="14804" xr:uid="{00000000-0005-0000-0000-000068330000}"/>
    <cellStyle name="20% - 강조색5 45 4 2 6 4" xfId="14805" xr:uid="{00000000-0005-0000-0000-000069330000}"/>
    <cellStyle name="20% - 강조색5 45 4 2 7" xfId="14806" xr:uid="{00000000-0005-0000-0000-00006A330000}"/>
    <cellStyle name="20% - 강조색5 45 4 2 7 2" xfId="14807" xr:uid="{00000000-0005-0000-0000-00006B330000}"/>
    <cellStyle name="20% - 강조색5 45 4 2 7 3" xfId="14808" xr:uid="{00000000-0005-0000-0000-00006C330000}"/>
    <cellStyle name="20% - 강조색5 45 4 2 7 4" xfId="14809" xr:uid="{00000000-0005-0000-0000-00006D330000}"/>
    <cellStyle name="20% - 강조색5 45 4 2 8" xfId="14810" xr:uid="{00000000-0005-0000-0000-00006E330000}"/>
    <cellStyle name="20% - 강조색5 45 4 2 8 2" xfId="14811" xr:uid="{00000000-0005-0000-0000-00006F330000}"/>
    <cellStyle name="20% - 강조색5 45 4 2 8 3" xfId="14812" xr:uid="{00000000-0005-0000-0000-000070330000}"/>
    <cellStyle name="20% - 강조색5 45 4 2 8 4" xfId="14813" xr:uid="{00000000-0005-0000-0000-000071330000}"/>
    <cellStyle name="20% - 강조색5 45 4 2 9" xfId="14814" xr:uid="{00000000-0005-0000-0000-000072330000}"/>
    <cellStyle name="20% - 강조색5 45 4 2 9 2" xfId="14815" xr:uid="{00000000-0005-0000-0000-000073330000}"/>
    <cellStyle name="20% - 강조색5 45 4 2 9 3" xfId="14816" xr:uid="{00000000-0005-0000-0000-000074330000}"/>
    <cellStyle name="20% - 강조색5 45 4 2 9 4" xfId="14817" xr:uid="{00000000-0005-0000-0000-000075330000}"/>
    <cellStyle name="20% - 강조색5 45 4 20" xfId="14818" xr:uid="{00000000-0005-0000-0000-000076330000}"/>
    <cellStyle name="20% - 강조색5 45 4 21" xfId="14819" xr:uid="{00000000-0005-0000-0000-000077330000}"/>
    <cellStyle name="20% - 강조색5 45 4 22" xfId="14820" xr:uid="{00000000-0005-0000-0000-000078330000}"/>
    <cellStyle name="20% - 강조색5 45 4 23" xfId="14821" xr:uid="{00000000-0005-0000-0000-000079330000}"/>
    <cellStyle name="20% - 강조색5 45 4 3" xfId="14822" xr:uid="{00000000-0005-0000-0000-00007A330000}"/>
    <cellStyle name="20% - 강조색5 45 4 3 2" xfId="14823" xr:uid="{00000000-0005-0000-0000-00007B330000}"/>
    <cellStyle name="20% - 강조색5 45 4 3 3" xfId="14824" xr:uid="{00000000-0005-0000-0000-00007C330000}"/>
    <cellStyle name="20% - 강조색5 45 4 3 4" xfId="14825" xr:uid="{00000000-0005-0000-0000-00007D330000}"/>
    <cellStyle name="20% - 강조색5 45 4 4" xfId="14826" xr:uid="{00000000-0005-0000-0000-00007E330000}"/>
    <cellStyle name="20% - 강조색5 45 4 4 2" xfId="14827" xr:uid="{00000000-0005-0000-0000-00007F330000}"/>
    <cellStyle name="20% - 강조색5 45 4 4 3" xfId="14828" xr:uid="{00000000-0005-0000-0000-000080330000}"/>
    <cellStyle name="20% - 강조색5 45 4 4 4" xfId="14829" xr:uid="{00000000-0005-0000-0000-000081330000}"/>
    <cellStyle name="20% - 강조색5 45 4 5" xfId="14830" xr:uid="{00000000-0005-0000-0000-000082330000}"/>
    <cellStyle name="20% - 강조색5 45 4 5 2" xfId="14831" xr:uid="{00000000-0005-0000-0000-000083330000}"/>
    <cellStyle name="20% - 강조색5 45 4 5 3" xfId="14832" xr:uid="{00000000-0005-0000-0000-000084330000}"/>
    <cellStyle name="20% - 강조색5 45 4 5 4" xfId="14833" xr:uid="{00000000-0005-0000-0000-000085330000}"/>
    <cellStyle name="20% - 강조색5 45 4 6" xfId="14834" xr:uid="{00000000-0005-0000-0000-000086330000}"/>
    <cellStyle name="20% - 강조색5 45 4 6 2" xfId="14835" xr:uid="{00000000-0005-0000-0000-000087330000}"/>
    <cellStyle name="20% - 강조색5 45 4 6 3" xfId="14836" xr:uid="{00000000-0005-0000-0000-000088330000}"/>
    <cellStyle name="20% - 강조색5 45 4 6 4" xfId="14837" xr:uid="{00000000-0005-0000-0000-000089330000}"/>
    <cellStyle name="20% - 강조색5 45 4 7" xfId="14838" xr:uid="{00000000-0005-0000-0000-00008A330000}"/>
    <cellStyle name="20% - 강조색5 45 4 7 2" xfId="14839" xr:uid="{00000000-0005-0000-0000-00008B330000}"/>
    <cellStyle name="20% - 강조색5 45 4 7 3" xfId="14840" xr:uid="{00000000-0005-0000-0000-00008C330000}"/>
    <cellStyle name="20% - 강조색5 45 4 7 4" xfId="14841" xr:uid="{00000000-0005-0000-0000-00008D330000}"/>
    <cellStyle name="20% - 강조색5 45 4 8" xfId="14842" xr:uid="{00000000-0005-0000-0000-00008E330000}"/>
    <cellStyle name="20% - 강조색5 45 4 8 2" xfId="14843" xr:uid="{00000000-0005-0000-0000-00008F330000}"/>
    <cellStyle name="20% - 강조색5 45 4 8 3" xfId="14844" xr:uid="{00000000-0005-0000-0000-000090330000}"/>
    <cellStyle name="20% - 강조색5 45 4 8 4" xfId="14845" xr:uid="{00000000-0005-0000-0000-000091330000}"/>
    <cellStyle name="20% - 강조색5 45 4 9" xfId="14846" xr:uid="{00000000-0005-0000-0000-000092330000}"/>
    <cellStyle name="20% - 강조색5 45 4 9 2" xfId="14847" xr:uid="{00000000-0005-0000-0000-000093330000}"/>
    <cellStyle name="20% - 강조색5 45 4 9 3" xfId="14848" xr:uid="{00000000-0005-0000-0000-000094330000}"/>
    <cellStyle name="20% - 강조색5 45 4 9 4" xfId="14849" xr:uid="{00000000-0005-0000-0000-000095330000}"/>
    <cellStyle name="20% - 강조색5 45 5" xfId="14850" xr:uid="{00000000-0005-0000-0000-000096330000}"/>
    <cellStyle name="20% - 강조색5 45 5 10" xfId="14851" xr:uid="{00000000-0005-0000-0000-000097330000}"/>
    <cellStyle name="20% - 강조색5 45 5 11" xfId="14852" xr:uid="{00000000-0005-0000-0000-000098330000}"/>
    <cellStyle name="20% - 강조색5 45 5 12" xfId="14853" xr:uid="{00000000-0005-0000-0000-000099330000}"/>
    <cellStyle name="20% - 강조색5 45 5 13" xfId="14854" xr:uid="{00000000-0005-0000-0000-00009A330000}"/>
    <cellStyle name="20% - 강조색5 45 5 14" xfId="14855" xr:uid="{00000000-0005-0000-0000-00009B330000}"/>
    <cellStyle name="20% - 강조색5 45 5 15" xfId="14856" xr:uid="{00000000-0005-0000-0000-00009C330000}"/>
    <cellStyle name="20% - 강조색5 45 5 16" xfId="14857" xr:uid="{00000000-0005-0000-0000-00009D330000}"/>
    <cellStyle name="20% - 강조색5 45 5 17" xfId="14858" xr:uid="{00000000-0005-0000-0000-00009E330000}"/>
    <cellStyle name="20% - 강조색5 45 5 18" xfId="14859" xr:uid="{00000000-0005-0000-0000-00009F330000}"/>
    <cellStyle name="20% - 강조색5 45 5 19" xfId="14860" xr:uid="{00000000-0005-0000-0000-0000A0330000}"/>
    <cellStyle name="20% - 강조색5 45 5 2" xfId="14861" xr:uid="{00000000-0005-0000-0000-0000A1330000}"/>
    <cellStyle name="20% - 강조색5 45 5 2 2" xfId="14862" xr:uid="{00000000-0005-0000-0000-0000A2330000}"/>
    <cellStyle name="20% - 강조색5 45 5 2 3" xfId="14863" xr:uid="{00000000-0005-0000-0000-0000A3330000}"/>
    <cellStyle name="20% - 강조색5 45 5 2 4" xfId="14864" xr:uid="{00000000-0005-0000-0000-0000A4330000}"/>
    <cellStyle name="20% - 강조색5 45 5 20" xfId="14865" xr:uid="{00000000-0005-0000-0000-0000A5330000}"/>
    <cellStyle name="20% - 강조색5 45 5 3" xfId="14866" xr:uid="{00000000-0005-0000-0000-0000A6330000}"/>
    <cellStyle name="20% - 강조색5 45 5 3 2" xfId="14867" xr:uid="{00000000-0005-0000-0000-0000A7330000}"/>
    <cellStyle name="20% - 강조색5 45 5 3 3" xfId="14868" xr:uid="{00000000-0005-0000-0000-0000A8330000}"/>
    <cellStyle name="20% - 강조색5 45 5 3 4" xfId="14869" xr:uid="{00000000-0005-0000-0000-0000A9330000}"/>
    <cellStyle name="20% - 강조색5 45 5 4" xfId="14870" xr:uid="{00000000-0005-0000-0000-0000AA330000}"/>
    <cellStyle name="20% - 강조색5 45 5 4 2" xfId="14871" xr:uid="{00000000-0005-0000-0000-0000AB330000}"/>
    <cellStyle name="20% - 강조색5 45 5 4 3" xfId="14872" xr:uid="{00000000-0005-0000-0000-0000AC330000}"/>
    <cellStyle name="20% - 강조색5 45 5 4 4" xfId="14873" xr:uid="{00000000-0005-0000-0000-0000AD330000}"/>
    <cellStyle name="20% - 강조색5 45 5 5" xfId="14874" xr:uid="{00000000-0005-0000-0000-0000AE330000}"/>
    <cellStyle name="20% - 강조색5 45 5 5 2" xfId="14875" xr:uid="{00000000-0005-0000-0000-0000AF330000}"/>
    <cellStyle name="20% - 강조색5 45 5 5 3" xfId="14876" xr:uid="{00000000-0005-0000-0000-0000B0330000}"/>
    <cellStyle name="20% - 강조색5 45 5 5 4" xfId="14877" xr:uid="{00000000-0005-0000-0000-0000B1330000}"/>
    <cellStyle name="20% - 강조색5 45 5 6" xfId="14878" xr:uid="{00000000-0005-0000-0000-0000B2330000}"/>
    <cellStyle name="20% - 강조색5 45 5 6 2" xfId="14879" xr:uid="{00000000-0005-0000-0000-0000B3330000}"/>
    <cellStyle name="20% - 강조색5 45 5 6 3" xfId="14880" xr:uid="{00000000-0005-0000-0000-0000B4330000}"/>
    <cellStyle name="20% - 강조색5 45 5 6 4" xfId="14881" xr:uid="{00000000-0005-0000-0000-0000B5330000}"/>
    <cellStyle name="20% - 강조색5 45 5 7" xfId="14882" xr:uid="{00000000-0005-0000-0000-0000B6330000}"/>
    <cellStyle name="20% - 강조색5 45 5 7 2" xfId="14883" xr:uid="{00000000-0005-0000-0000-0000B7330000}"/>
    <cellStyle name="20% - 강조색5 45 5 7 3" xfId="14884" xr:uid="{00000000-0005-0000-0000-0000B8330000}"/>
    <cellStyle name="20% - 강조색5 45 5 7 4" xfId="14885" xr:uid="{00000000-0005-0000-0000-0000B9330000}"/>
    <cellStyle name="20% - 강조색5 45 5 8" xfId="14886" xr:uid="{00000000-0005-0000-0000-0000BA330000}"/>
    <cellStyle name="20% - 강조색5 45 5 9" xfId="14887" xr:uid="{00000000-0005-0000-0000-0000BB330000}"/>
    <cellStyle name="20% - 강조색5 45 6" xfId="14888" xr:uid="{00000000-0005-0000-0000-0000BC330000}"/>
    <cellStyle name="20% - 강조색5 45 6 10" xfId="14889" xr:uid="{00000000-0005-0000-0000-0000BD330000}"/>
    <cellStyle name="20% - 강조색5 45 6 11" xfId="14890" xr:uid="{00000000-0005-0000-0000-0000BE330000}"/>
    <cellStyle name="20% - 강조색5 45 6 12" xfId="14891" xr:uid="{00000000-0005-0000-0000-0000BF330000}"/>
    <cellStyle name="20% - 강조색5 45 6 13" xfId="14892" xr:uid="{00000000-0005-0000-0000-0000C0330000}"/>
    <cellStyle name="20% - 강조색5 45 6 14" xfId="14893" xr:uid="{00000000-0005-0000-0000-0000C1330000}"/>
    <cellStyle name="20% - 강조색5 45 6 15" xfId="14894" xr:uid="{00000000-0005-0000-0000-0000C2330000}"/>
    <cellStyle name="20% - 강조색5 45 6 16" xfId="14895" xr:uid="{00000000-0005-0000-0000-0000C3330000}"/>
    <cellStyle name="20% - 강조색5 45 6 17" xfId="14896" xr:uid="{00000000-0005-0000-0000-0000C4330000}"/>
    <cellStyle name="20% - 강조색5 45 6 2" xfId="14897" xr:uid="{00000000-0005-0000-0000-0000C5330000}"/>
    <cellStyle name="20% - 강조색5 45 6 2 2" xfId="14898" xr:uid="{00000000-0005-0000-0000-0000C6330000}"/>
    <cellStyle name="20% - 강조색5 45 6 2 3" xfId="14899" xr:uid="{00000000-0005-0000-0000-0000C7330000}"/>
    <cellStyle name="20% - 강조색5 45 6 2 4" xfId="14900" xr:uid="{00000000-0005-0000-0000-0000C8330000}"/>
    <cellStyle name="20% - 강조색5 45 6 3" xfId="14901" xr:uid="{00000000-0005-0000-0000-0000C9330000}"/>
    <cellStyle name="20% - 강조색5 45 6 3 2" xfId="14902" xr:uid="{00000000-0005-0000-0000-0000CA330000}"/>
    <cellStyle name="20% - 강조색5 45 6 3 3" xfId="14903" xr:uid="{00000000-0005-0000-0000-0000CB330000}"/>
    <cellStyle name="20% - 강조색5 45 6 3 4" xfId="14904" xr:uid="{00000000-0005-0000-0000-0000CC330000}"/>
    <cellStyle name="20% - 강조색5 45 6 4" xfId="14905" xr:uid="{00000000-0005-0000-0000-0000CD330000}"/>
    <cellStyle name="20% - 강조색5 45 6 4 2" xfId="14906" xr:uid="{00000000-0005-0000-0000-0000CE330000}"/>
    <cellStyle name="20% - 강조색5 45 6 4 3" xfId="14907" xr:uid="{00000000-0005-0000-0000-0000CF330000}"/>
    <cellStyle name="20% - 강조색5 45 6 4 4" xfId="14908" xr:uid="{00000000-0005-0000-0000-0000D0330000}"/>
    <cellStyle name="20% - 강조색5 45 6 5" xfId="14909" xr:uid="{00000000-0005-0000-0000-0000D1330000}"/>
    <cellStyle name="20% - 강조색5 45 6 6" xfId="14910" xr:uid="{00000000-0005-0000-0000-0000D2330000}"/>
    <cellStyle name="20% - 강조색5 45 6 7" xfId="14911" xr:uid="{00000000-0005-0000-0000-0000D3330000}"/>
    <cellStyle name="20% - 강조색5 45 6 8" xfId="14912" xr:uid="{00000000-0005-0000-0000-0000D4330000}"/>
    <cellStyle name="20% - 강조색5 45 6 9" xfId="14913" xr:uid="{00000000-0005-0000-0000-0000D5330000}"/>
    <cellStyle name="20% - 강조색5 45 7" xfId="14914" xr:uid="{00000000-0005-0000-0000-0000D6330000}"/>
    <cellStyle name="20% - 강조색5 45 7 10" xfId="14915" xr:uid="{00000000-0005-0000-0000-0000D7330000}"/>
    <cellStyle name="20% - 강조색5 45 7 11" xfId="14916" xr:uid="{00000000-0005-0000-0000-0000D8330000}"/>
    <cellStyle name="20% - 강조색5 45 7 12" xfId="14917" xr:uid="{00000000-0005-0000-0000-0000D9330000}"/>
    <cellStyle name="20% - 강조색5 45 7 13" xfId="14918" xr:uid="{00000000-0005-0000-0000-0000DA330000}"/>
    <cellStyle name="20% - 강조색5 45 7 14" xfId="14919" xr:uid="{00000000-0005-0000-0000-0000DB330000}"/>
    <cellStyle name="20% - 강조색5 45 7 2" xfId="14920" xr:uid="{00000000-0005-0000-0000-0000DC330000}"/>
    <cellStyle name="20% - 강조색5 45 7 3" xfId="14921" xr:uid="{00000000-0005-0000-0000-0000DD330000}"/>
    <cellStyle name="20% - 강조색5 45 7 4" xfId="14922" xr:uid="{00000000-0005-0000-0000-0000DE330000}"/>
    <cellStyle name="20% - 강조색5 45 7 5" xfId="14923" xr:uid="{00000000-0005-0000-0000-0000DF330000}"/>
    <cellStyle name="20% - 강조색5 45 7 6" xfId="14924" xr:uid="{00000000-0005-0000-0000-0000E0330000}"/>
    <cellStyle name="20% - 강조색5 45 7 7" xfId="14925" xr:uid="{00000000-0005-0000-0000-0000E1330000}"/>
    <cellStyle name="20% - 강조색5 45 7 8" xfId="14926" xr:uid="{00000000-0005-0000-0000-0000E2330000}"/>
    <cellStyle name="20% - 강조색5 45 7 9" xfId="14927" xr:uid="{00000000-0005-0000-0000-0000E3330000}"/>
    <cellStyle name="20% - 강조색5 45 8" xfId="14928" xr:uid="{00000000-0005-0000-0000-0000E4330000}"/>
    <cellStyle name="20% - 강조색5 45 8 2" xfId="14929" xr:uid="{00000000-0005-0000-0000-0000E5330000}"/>
    <cellStyle name="20% - 강조색5 45 8 3" xfId="14930" xr:uid="{00000000-0005-0000-0000-0000E6330000}"/>
    <cellStyle name="20% - 강조색5 45 8 4" xfId="14931" xr:uid="{00000000-0005-0000-0000-0000E7330000}"/>
    <cellStyle name="20% - 강조색5 45 9" xfId="14932" xr:uid="{00000000-0005-0000-0000-0000E8330000}"/>
    <cellStyle name="20% - 강조색5 45 9 2" xfId="14933" xr:uid="{00000000-0005-0000-0000-0000E9330000}"/>
    <cellStyle name="20% - 강조색5 45 9 3" xfId="14934" xr:uid="{00000000-0005-0000-0000-0000EA330000}"/>
    <cellStyle name="20% - 강조색5 46" xfId="14935" xr:uid="{00000000-0005-0000-0000-0000EB330000}"/>
    <cellStyle name="20% - 강조색5 46 10" xfId="14936" xr:uid="{00000000-0005-0000-0000-0000EC330000}"/>
    <cellStyle name="20% - 강조색5 46 10 2" xfId="14937" xr:uid="{00000000-0005-0000-0000-0000ED330000}"/>
    <cellStyle name="20% - 강조색5 46 10 3" xfId="14938" xr:uid="{00000000-0005-0000-0000-0000EE330000}"/>
    <cellStyle name="20% - 강조색5 46 10 4" xfId="14939" xr:uid="{00000000-0005-0000-0000-0000EF330000}"/>
    <cellStyle name="20% - 강조색5 46 11" xfId="14940" xr:uid="{00000000-0005-0000-0000-0000F0330000}"/>
    <cellStyle name="20% - 강조색5 46 11 2" xfId="14941" xr:uid="{00000000-0005-0000-0000-0000F1330000}"/>
    <cellStyle name="20% - 강조색5 46 11 3" xfId="14942" xr:uid="{00000000-0005-0000-0000-0000F2330000}"/>
    <cellStyle name="20% - 강조색5 46 11 4" xfId="14943" xr:uid="{00000000-0005-0000-0000-0000F3330000}"/>
    <cellStyle name="20% - 강조색5 46 12" xfId="14944" xr:uid="{00000000-0005-0000-0000-0000F4330000}"/>
    <cellStyle name="20% - 강조색5 46 12 2" xfId="14945" xr:uid="{00000000-0005-0000-0000-0000F5330000}"/>
    <cellStyle name="20% - 강조색5 46 12 3" xfId="14946" xr:uid="{00000000-0005-0000-0000-0000F6330000}"/>
    <cellStyle name="20% - 강조색5 46 12 4" xfId="14947" xr:uid="{00000000-0005-0000-0000-0000F7330000}"/>
    <cellStyle name="20% - 강조색5 46 13" xfId="14948" xr:uid="{00000000-0005-0000-0000-0000F8330000}"/>
    <cellStyle name="20% - 강조색5 46 13 2" xfId="14949" xr:uid="{00000000-0005-0000-0000-0000F9330000}"/>
    <cellStyle name="20% - 강조색5 46 13 3" xfId="14950" xr:uid="{00000000-0005-0000-0000-0000FA330000}"/>
    <cellStyle name="20% - 강조색5 46 13 4" xfId="14951" xr:uid="{00000000-0005-0000-0000-0000FB330000}"/>
    <cellStyle name="20% - 강조색5 46 14" xfId="14952" xr:uid="{00000000-0005-0000-0000-0000FC330000}"/>
    <cellStyle name="20% - 강조색5 46 14 2" xfId="14953" xr:uid="{00000000-0005-0000-0000-0000FD330000}"/>
    <cellStyle name="20% - 강조색5 46 14 3" xfId="14954" xr:uid="{00000000-0005-0000-0000-0000FE330000}"/>
    <cellStyle name="20% - 강조색5 46 14 4" xfId="14955" xr:uid="{00000000-0005-0000-0000-0000FF330000}"/>
    <cellStyle name="20% - 강조색5 46 15" xfId="14956" xr:uid="{00000000-0005-0000-0000-000000340000}"/>
    <cellStyle name="20% - 강조색5 46 16" xfId="14957" xr:uid="{00000000-0005-0000-0000-000001340000}"/>
    <cellStyle name="20% - 강조색5 46 17" xfId="14958" xr:uid="{00000000-0005-0000-0000-000002340000}"/>
    <cellStyle name="20% - 강조색5 46 18" xfId="14959" xr:uid="{00000000-0005-0000-0000-000003340000}"/>
    <cellStyle name="20% - 강조색5 46 19" xfId="14960" xr:uid="{00000000-0005-0000-0000-000004340000}"/>
    <cellStyle name="20% - 강조색5 46 2" xfId="14961" xr:uid="{00000000-0005-0000-0000-000005340000}"/>
    <cellStyle name="20% - 강조색5 46 2 10" xfId="14962" xr:uid="{00000000-0005-0000-0000-000006340000}"/>
    <cellStyle name="20% - 강조색5 46 2 10 2" xfId="14963" xr:uid="{00000000-0005-0000-0000-000007340000}"/>
    <cellStyle name="20% - 강조색5 46 2 10 3" xfId="14964" xr:uid="{00000000-0005-0000-0000-000008340000}"/>
    <cellStyle name="20% - 강조색5 46 2 10 4" xfId="14965" xr:uid="{00000000-0005-0000-0000-000009340000}"/>
    <cellStyle name="20% - 강조색5 46 2 11" xfId="14966" xr:uid="{00000000-0005-0000-0000-00000A340000}"/>
    <cellStyle name="20% - 강조색5 46 2 11 2" xfId="14967" xr:uid="{00000000-0005-0000-0000-00000B340000}"/>
    <cellStyle name="20% - 강조색5 46 2 11 3" xfId="14968" xr:uid="{00000000-0005-0000-0000-00000C340000}"/>
    <cellStyle name="20% - 강조색5 46 2 11 4" xfId="14969" xr:uid="{00000000-0005-0000-0000-00000D340000}"/>
    <cellStyle name="20% - 강조색5 46 2 12" xfId="14970" xr:uid="{00000000-0005-0000-0000-00000E340000}"/>
    <cellStyle name="20% - 강조색5 46 2 12 2" xfId="14971" xr:uid="{00000000-0005-0000-0000-00000F340000}"/>
    <cellStyle name="20% - 강조색5 46 2 12 3" xfId="14972" xr:uid="{00000000-0005-0000-0000-000010340000}"/>
    <cellStyle name="20% - 강조색5 46 2 12 4" xfId="14973" xr:uid="{00000000-0005-0000-0000-000011340000}"/>
    <cellStyle name="20% - 강조색5 46 2 13" xfId="14974" xr:uid="{00000000-0005-0000-0000-000012340000}"/>
    <cellStyle name="20% - 강조색5 46 2 13 2" xfId="14975" xr:uid="{00000000-0005-0000-0000-000013340000}"/>
    <cellStyle name="20% - 강조색5 46 2 13 3" xfId="14976" xr:uid="{00000000-0005-0000-0000-000014340000}"/>
    <cellStyle name="20% - 강조색5 46 2 13 4" xfId="14977" xr:uid="{00000000-0005-0000-0000-000015340000}"/>
    <cellStyle name="20% - 강조색5 46 2 14" xfId="14978" xr:uid="{00000000-0005-0000-0000-000016340000}"/>
    <cellStyle name="20% - 강조색5 46 2 15" xfId="14979" xr:uid="{00000000-0005-0000-0000-000017340000}"/>
    <cellStyle name="20% - 강조색5 46 2 16" xfId="14980" xr:uid="{00000000-0005-0000-0000-000018340000}"/>
    <cellStyle name="20% - 강조색5 46 2 17" xfId="14981" xr:uid="{00000000-0005-0000-0000-000019340000}"/>
    <cellStyle name="20% - 강조색5 46 2 18" xfId="14982" xr:uid="{00000000-0005-0000-0000-00001A340000}"/>
    <cellStyle name="20% - 강조색5 46 2 19" xfId="14983" xr:uid="{00000000-0005-0000-0000-00001B340000}"/>
    <cellStyle name="20% - 강조색5 46 2 2" xfId="14984" xr:uid="{00000000-0005-0000-0000-00001C340000}"/>
    <cellStyle name="20% - 강조색5 46 2 2 10" xfId="14985" xr:uid="{00000000-0005-0000-0000-00001D340000}"/>
    <cellStyle name="20% - 강조색5 46 2 2 10 2" xfId="14986" xr:uid="{00000000-0005-0000-0000-00001E340000}"/>
    <cellStyle name="20% - 강조색5 46 2 2 10 3" xfId="14987" xr:uid="{00000000-0005-0000-0000-00001F340000}"/>
    <cellStyle name="20% - 강조색5 46 2 2 10 4" xfId="14988" xr:uid="{00000000-0005-0000-0000-000020340000}"/>
    <cellStyle name="20% - 강조색5 46 2 2 11" xfId="14989" xr:uid="{00000000-0005-0000-0000-000021340000}"/>
    <cellStyle name="20% - 강조색5 46 2 2 11 2" xfId="14990" xr:uid="{00000000-0005-0000-0000-000022340000}"/>
    <cellStyle name="20% - 강조색5 46 2 2 11 3" xfId="14991" xr:uid="{00000000-0005-0000-0000-000023340000}"/>
    <cellStyle name="20% - 강조색5 46 2 2 11 4" xfId="14992" xr:uid="{00000000-0005-0000-0000-000024340000}"/>
    <cellStyle name="20% - 강조색5 46 2 2 12" xfId="14993" xr:uid="{00000000-0005-0000-0000-000025340000}"/>
    <cellStyle name="20% - 강조색5 46 2 2 12 2" xfId="14994" xr:uid="{00000000-0005-0000-0000-000026340000}"/>
    <cellStyle name="20% - 강조색5 46 2 2 12 3" xfId="14995" xr:uid="{00000000-0005-0000-0000-000027340000}"/>
    <cellStyle name="20% - 강조색5 46 2 2 12 4" xfId="14996" xr:uid="{00000000-0005-0000-0000-000028340000}"/>
    <cellStyle name="20% - 강조색5 46 2 2 13" xfId="14997" xr:uid="{00000000-0005-0000-0000-000029340000}"/>
    <cellStyle name="20% - 강조색5 46 2 2 14" xfId="14998" xr:uid="{00000000-0005-0000-0000-00002A340000}"/>
    <cellStyle name="20% - 강조색5 46 2 2 15" xfId="14999" xr:uid="{00000000-0005-0000-0000-00002B340000}"/>
    <cellStyle name="20% - 강조색5 46 2 2 16" xfId="15000" xr:uid="{00000000-0005-0000-0000-00002C340000}"/>
    <cellStyle name="20% - 강조색5 46 2 2 17" xfId="15001" xr:uid="{00000000-0005-0000-0000-00002D340000}"/>
    <cellStyle name="20% - 강조색5 46 2 2 18" xfId="15002" xr:uid="{00000000-0005-0000-0000-00002E340000}"/>
    <cellStyle name="20% - 강조색5 46 2 2 19" xfId="15003" xr:uid="{00000000-0005-0000-0000-00002F340000}"/>
    <cellStyle name="20% - 강조색5 46 2 2 2" xfId="15004" xr:uid="{00000000-0005-0000-0000-000030340000}"/>
    <cellStyle name="20% - 강조색5 46 2 2 2 10" xfId="15005" xr:uid="{00000000-0005-0000-0000-000031340000}"/>
    <cellStyle name="20% - 강조색5 46 2 2 2 11" xfId="15006" xr:uid="{00000000-0005-0000-0000-000032340000}"/>
    <cellStyle name="20% - 강조색5 46 2 2 2 12" xfId="15007" xr:uid="{00000000-0005-0000-0000-000033340000}"/>
    <cellStyle name="20% - 강조색5 46 2 2 2 2" xfId="15008" xr:uid="{00000000-0005-0000-0000-000034340000}"/>
    <cellStyle name="20% - 강조색5 46 2 2 2 2 2" xfId="15009" xr:uid="{00000000-0005-0000-0000-000035340000}"/>
    <cellStyle name="20% - 강조색5 46 2 2 2 2 3" xfId="15010" xr:uid="{00000000-0005-0000-0000-000036340000}"/>
    <cellStyle name="20% - 강조색5 46 2 2 2 2 4" xfId="15011" xr:uid="{00000000-0005-0000-0000-000037340000}"/>
    <cellStyle name="20% - 강조색5 46 2 2 2 3" xfId="15012" xr:uid="{00000000-0005-0000-0000-000038340000}"/>
    <cellStyle name="20% - 강조색5 46 2 2 2 3 2" xfId="15013" xr:uid="{00000000-0005-0000-0000-000039340000}"/>
    <cellStyle name="20% - 강조색5 46 2 2 2 3 3" xfId="15014" xr:uid="{00000000-0005-0000-0000-00003A340000}"/>
    <cellStyle name="20% - 강조색5 46 2 2 2 3 4" xfId="15015" xr:uid="{00000000-0005-0000-0000-00003B340000}"/>
    <cellStyle name="20% - 강조색5 46 2 2 2 4" xfId="15016" xr:uid="{00000000-0005-0000-0000-00003C340000}"/>
    <cellStyle name="20% - 강조색5 46 2 2 2 4 2" xfId="15017" xr:uid="{00000000-0005-0000-0000-00003D340000}"/>
    <cellStyle name="20% - 강조색5 46 2 2 2 4 3" xfId="15018" xr:uid="{00000000-0005-0000-0000-00003E340000}"/>
    <cellStyle name="20% - 강조색5 46 2 2 2 4 4" xfId="15019" xr:uid="{00000000-0005-0000-0000-00003F340000}"/>
    <cellStyle name="20% - 강조색5 46 2 2 2 5" xfId="15020" xr:uid="{00000000-0005-0000-0000-000040340000}"/>
    <cellStyle name="20% - 강조색5 46 2 2 2 5 2" xfId="15021" xr:uid="{00000000-0005-0000-0000-000041340000}"/>
    <cellStyle name="20% - 강조색5 46 2 2 2 5 3" xfId="15022" xr:uid="{00000000-0005-0000-0000-000042340000}"/>
    <cellStyle name="20% - 강조색5 46 2 2 2 5 4" xfId="15023" xr:uid="{00000000-0005-0000-0000-000043340000}"/>
    <cellStyle name="20% - 강조색5 46 2 2 2 6" xfId="15024" xr:uid="{00000000-0005-0000-0000-000044340000}"/>
    <cellStyle name="20% - 강조색5 46 2 2 2 6 2" xfId="15025" xr:uid="{00000000-0005-0000-0000-000045340000}"/>
    <cellStyle name="20% - 강조색5 46 2 2 2 6 3" xfId="15026" xr:uid="{00000000-0005-0000-0000-000046340000}"/>
    <cellStyle name="20% - 강조색5 46 2 2 2 6 4" xfId="15027" xr:uid="{00000000-0005-0000-0000-000047340000}"/>
    <cellStyle name="20% - 강조색5 46 2 2 2 7" xfId="15028" xr:uid="{00000000-0005-0000-0000-000048340000}"/>
    <cellStyle name="20% - 강조색5 46 2 2 2 7 2" xfId="15029" xr:uid="{00000000-0005-0000-0000-000049340000}"/>
    <cellStyle name="20% - 강조색5 46 2 2 2 7 3" xfId="15030" xr:uid="{00000000-0005-0000-0000-00004A340000}"/>
    <cellStyle name="20% - 강조색5 46 2 2 2 7 4" xfId="15031" xr:uid="{00000000-0005-0000-0000-00004B340000}"/>
    <cellStyle name="20% - 강조색5 46 2 2 2 8" xfId="15032" xr:uid="{00000000-0005-0000-0000-00004C340000}"/>
    <cellStyle name="20% - 강조색5 46 2 2 2 8 2" xfId="15033" xr:uid="{00000000-0005-0000-0000-00004D340000}"/>
    <cellStyle name="20% - 강조색5 46 2 2 2 8 3" xfId="15034" xr:uid="{00000000-0005-0000-0000-00004E340000}"/>
    <cellStyle name="20% - 강조색5 46 2 2 2 8 4" xfId="15035" xr:uid="{00000000-0005-0000-0000-00004F340000}"/>
    <cellStyle name="20% - 강조색5 46 2 2 2 9" xfId="15036" xr:uid="{00000000-0005-0000-0000-000050340000}"/>
    <cellStyle name="20% - 강조색5 46 2 2 2 9 2" xfId="15037" xr:uid="{00000000-0005-0000-0000-000051340000}"/>
    <cellStyle name="20% - 강조색5 46 2 2 2 9 3" xfId="15038" xr:uid="{00000000-0005-0000-0000-000052340000}"/>
    <cellStyle name="20% - 강조색5 46 2 2 2 9 4" xfId="15039" xr:uid="{00000000-0005-0000-0000-000053340000}"/>
    <cellStyle name="20% - 강조색5 46 2 2 20" xfId="15040" xr:uid="{00000000-0005-0000-0000-000054340000}"/>
    <cellStyle name="20% - 강조색5 46 2 2 21" xfId="15041" xr:uid="{00000000-0005-0000-0000-000055340000}"/>
    <cellStyle name="20% - 강조색5 46 2 2 22" xfId="15042" xr:uid="{00000000-0005-0000-0000-000056340000}"/>
    <cellStyle name="20% - 강조색5 46 2 2 23" xfId="15043" xr:uid="{00000000-0005-0000-0000-000057340000}"/>
    <cellStyle name="20% - 강조색5 46 2 2 24" xfId="15044" xr:uid="{00000000-0005-0000-0000-000058340000}"/>
    <cellStyle name="20% - 강조색5 46 2 2 25" xfId="15045" xr:uid="{00000000-0005-0000-0000-000059340000}"/>
    <cellStyle name="20% - 강조색5 46 2 2 3" xfId="15046" xr:uid="{00000000-0005-0000-0000-00005A340000}"/>
    <cellStyle name="20% - 강조색5 46 2 2 3 10" xfId="15047" xr:uid="{00000000-0005-0000-0000-00005B340000}"/>
    <cellStyle name="20% - 강조색5 46 2 2 3 11" xfId="15048" xr:uid="{00000000-0005-0000-0000-00005C340000}"/>
    <cellStyle name="20% - 강조색5 46 2 2 3 12" xfId="15049" xr:uid="{00000000-0005-0000-0000-00005D340000}"/>
    <cellStyle name="20% - 강조색5 46 2 2 3 2" xfId="15050" xr:uid="{00000000-0005-0000-0000-00005E340000}"/>
    <cellStyle name="20% - 강조색5 46 2 2 3 2 2" xfId="15051" xr:uid="{00000000-0005-0000-0000-00005F340000}"/>
    <cellStyle name="20% - 강조색5 46 2 2 3 2 3" xfId="15052" xr:uid="{00000000-0005-0000-0000-000060340000}"/>
    <cellStyle name="20% - 강조색5 46 2 2 3 2 4" xfId="15053" xr:uid="{00000000-0005-0000-0000-000061340000}"/>
    <cellStyle name="20% - 강조색5 46 2 2 3 3" xfId="15054" xr:uid="{00000000-0005-0000-0000-000062340000}"/>
    <cellStyle name="20% - 강조색5 46 2 2 3 3 2" xfId="15055" xr:uid="{00000000-0005-0000-0000-000063340000}"/>
    <cellStyle name="20% - 강조색5 46 2 2 3 3 3" xfId="15056" xr:uid="{00000000-0005-0000-0000-000064340000}"/>
    <cellStyle name="20% - 강조색5 46 2 2 3 3 4" xfId="15057" xr:uid="{00000000-0005-0000-0000-000065340000}"/>
    <cellStyle name="20% - 강조색5 46 2 2 3 4" xfId="15058" xr:uid="{00000000-0005-0000-0000-000066340000}"/>
    <cellStyle name="20% - 강조색5 46 2 2 3 4 2" xfId="15059" xr:uid="{00000000-0005-0000-0000-000067340000}"/>
    <cellStyle name="20% - 강조색5 46 2 2 3 4 3" xfId="15060" xr:uid="{00000000-0005-0000-0000-000068340000}"/>
    <cellStyle name="20% - 강조색5 46 2 2 3 4 4" xfId="15061" xr:uid="{00000000-0005-0000-0000-000069340000}"/>
    <cellStyle name="20% - 강조색5 46 2 2 3 5" xfId="15062" xr:uid="{00000000-0005-0000-0000-00006A340000}"/>
    <cellStyle name="20% - 강조색5 46 2 2 3 5 2" xfId="15063" xr:uid="{00000000-0005-0000-0000-00006B340000}"/>
    <cellStyle name="20% - 강조색5 46 2 2 3 5 3" xfId="15064" xr:uid="{00000000-0005-0000-0000-00006C340000}"/>
    <cellStyle name="20% - 강조색5 46 2 2 3 5 4" xfId="15065" xr:uid="{00000000-0005-0000-0000-00006D340000}"/>
    <cellStyle name="20% - 강조색5 46 2 2 3 6" xfId="15066" xr:uid="{00000000-0005-0000-0000-00006E340000}"/>
    <cellStyle name="20% - 강조색5 46 2 2 3 6 2" xfId="15067" xr:uid="{00000000-0005-0000-0000-00006F340000}"/>
    <cellStyle name="20% - 강조색5 46 2 2 3 6 3" xfId="15068" xr:uid="{00000000-0005-0000-0000-000070340000}"/>
    <cellStyle name="20% - 강조색5 46 2 2 3 6 4" xfId="15069" xr:uid="{00000000-0005-0000-0000-000071340000}"/>
    <cellStyle name="20% - 강조색5 46 2 2 3 7" xfId="15070" xr:uid="{00000000-0005-0000-0000-000072340000}"/>
    <cellStyle name="20% - 강조색5 46 2 2 3 7 2" xfId="15071" xr:uid="{00000000-0005-0000-0000-000073340000}"/>
    <cellStyle name="20% - 강조색5 46 2 2 3 7 3" xfId="15072" xr:uid="{00000000-0005-0000-0000-000074340000}"/>
    <cellStyle name="20% - 강조색5 46 2 2 3 7 4" xfId="15073" xr:uid="{00000000-0005-0000-0000-000075340000}"/>
    <cellStyle name="20% - 강조색5 46 2 2 3 8" xfId="15074" xr:uid="{00000000-0005-0000-0000-000076340000}"/>
    <cellStyle name="20% - 강조색5 46 2 2 3 8 2" xfId="15075" xr:uid="{00000000-0005-0000-0000-000077340000}"/>
    <cellStyle name="20% - 강조색5 46 2 2 3 8 3" xfId="15076" xr:uid="{00000000-0005-0000-0000-000078340000}"/>
    <cellStyle name="20% - 강조색5 46 2 2 3 8 4" xfId="15077" xr:uid="{00000000-0005-0000-0000-000079340000}"/>
    <cellStyle name="20% - 강조색5 46 2 2 3 9" xfId="15078" xr:uid="{00000000-0005-0000-0000-00007A340000}"/>
    <cellStyle name="20% - 강조색5 46 2 2 3 9 2" xfId="15079" xr:uid="{00000000-0005-0000-0000-00007B340000}"/>
    <cellStyle name="20% - 강조색5 46 2 2 3 9 3" xfId="15080" xr:uid="{00000000-0005-0000-0000-00007C340000}"/>
    <cellStyle name="20% - 강조색5 46 2 2 3 9 4" xfId="15081" xr:uid="{00000000-0005-0000-0000-00007D340000}"/>
    <cellStyle name="20% - 강조색5 46 2 2 4" xfId="15082" xr:uid="{00000000-0005-0000-0000-00007E340000}"/>
    <cellStyle name="20% - 강조색5 46 2 2 4 10" xfId="15083" xr:uid="{00000000-0005-0000-0000-00007F340000}"/>
    <cellStyle name="20% - 강조색5 46 2 2 4 11" xfId="15084" xr:uid="{00000000-0005-0000-0000-000080340000}"/>
    <cellStyle name="20% - 강조색5 46 2 2 4 12" xfId="15085" xr:uid="{00000000-0005-0000-0000-000081340000}"/>
    <cellStyle name="20% - 강조색5 46 2 2 4 2" xfId="15086" xr:uid="{00000000-0005-0000-0000-000082340000}"/>
    <cellStyle name="20% - 강조색5 46 2 2 4 2 2" xfId="15087" xr:uid="{00000000-0005-0000-0000-000083340000}"/>
    <cellStyle name="20% - 강조색5 46 2 2 4 2 3" xfId="15088" xr:uid="{00000000-0005-0000-0000-000084340000}"/>
    <cellStyle name="20% - 강조색5 46 2 2 4 2 4" xfId="15089" xr:uid="{00000000-0005-0000-0000-000085340000}"/>
    <cellStyle name="20% - 강조색5 46 2 2 4 3" xfId="15090" xr:uid="{00000000-0005-0000-0000-000086340000}"/>
    <cellStyle name="20% - 강조색5 46 2 2 4 3 2" xfId="15091" xr:uid="{00000000-0005-0000-0000-000087340000}"/>
    <cellStyle name="20% - 강조색5 46 2 2 4 3 3" xfId="15092" xr:uid="{00000000-0005-0000-0000-000088340000}"/>
    <cellStyle name="20% - 강조색5 46 2 2 4 3 4" xfId="15093" xr:uid="{00000000-0005-0000-0000-000089340000}"/>
    <cellStyle name="20% - 강조색5 46 2 2 4 4" xfId="15094" xr:uid="{00000000-0005-0000-0000-00008A340000}"/>
    <cellStyle name="20% - 강조색5 46 2 2 4 4 2" xfId="15095" xr:uid="{00000000-0005-0000-0000-00008B340000}"/>
    <cellStyle name="20% - 강조색5 46 2 2 4 4 3" xfId="15096" xr:uid="{00000000-0005-0000-0000-00008C340000}"/>
    <cellStyle name="20% - 강조색5 46 2 2 4 4 4" xfId="15097" xr:uid="{00000000-0005-0000-0000-00008D340000}"/>
    <cellStyle name="20% - 강조색5 46 2 2 4 5" xfId="15098" xr:uid="{00000000-0005-0000-0000-00008E340000}"/>
    <cellStyle name="20% - 강조색5 46 2 2 4 5 2" xfId="15099" xr:uid="{00000000-0005-0000-0000-00008F340000}"/>
    <cellStyle name="20% - 강조색5 46 2 2 4 5 3" xfId="15100" xr:uid="{00000000-0005-0000-0000-000090340000}"/>
    <cellStyle name="20% - 강조색5 46 2 2 4 5 4" xfId="15101" xr:uid="{00000000-0005-0000-0000-000091340000}"/>
    <cellStyle name="20% - 강조색5 46 2 2 4 6" xfId="15102" xr:uid="{00000000-0005-0000-0000-000092340000}"/>
    <cellStyle name="20% - 강조색5 46 2 2 4 6 2" xfId="15103" xr:uid="{00000000-0005-0000-0000-000093340000}"/>
    <cellStyle name="20% - 강조색5 46 2 2 4 6 3" xfId="15104" xr:uid="{00000000-0005-0000-0000-000094340000}"/>
    <cellStyle name="20% - 강조색5 46 2 2 4 6 4" xfId="15105" xr:uid="{00000000-0005-0000-0000-000095340000}"/>
    <cellStyle name="20% - 강조색5 46 2 2 4 7" xfId="15106" xr:uid="{00000000-0005-0000-0000-000096340000}"/>
    <cellStyle name="20% - 강조색5 46 2 2 4 7 2" xfId="15107" xr:uid="{00000000-0005-0000-0000-000097340000}"/>
    <cellStyle name="20% - 강조색5 46 2 2 4 7 3" xfId="15108" xr:uid="{00000000-0005-0000-0000-000098340000}"/>
    <cellStyle name="20% - 강조색5 46 2 2 4 7 4" xfId="15109" xr:uid="{00000000-0005-0000-0000-000099340000}"/>
    <cellStyle name="20% - 강조색5 46 2 2 4 8" xfId="15110" xr:uid="{00000000-0005-0000-0000-00009A340000}"/>
    <cellStyle name="20% - 강조색5 46 2 2 4 8 2" xfId="15111" xr:uid="{00000000-0005-0000-0000-00009B340000}"/>
    <cellStyle name="20% - 강조색5 46 2 2 4 8 3" xfId="15112" xr:uid="{00000000-0005-0000-0000-00009C340000}"/>
    <cellStyle name="20% - 강조색5 46 2 2 4 8 4" xfId="15113" xr:uid="{00000000-0005-0000-0000-00009D340000}"/>
    <cellStyle name="20% - 강조색5 46 2 2 4 9" xfId="15114" xr:uid="{00000000-0005-0000-0000-00009E340000}"/>
    <cellStyle name="20% - 강조색5 46 2 2 4 9 2" xfId="15115" xr:uid="{00000000-0005-0000-0000-00009F340000}"/>
    <cellStyle name="20% - 강조색5 46 2 2 4 9 3" xfId="15116" xr:uid="{00000000-0005-0000-0000-0000A0340000}"/>
    <cellStyle name="20% - 강조색5 46 2 2 4 9 4" xfId="15117" xr:uid="{00000000-0005-0000-0000-0000A1340000}"/>
    <cellStyle name="20% - 강조색5 46 2 2 5" xfId="15118" xr:uid="{00000000-0005-0000-0000-0000A2340000}"/>
    <cellStyle name="20% - 강조색5 46 2 2 5 2" xfId="15119" xr:uid="{00000000-0005-0000-0000-0000A3340000}"/>
    <cellStyle name="20% - 강조색5 46 2 2 5 3" xfId="15120" xr:uid="{00000000-0005-0000-0000-0000A4340000}"/>
    <cellStyle name="20% - 강조색5 46 2 2 5 4" xfId="15121" xr:uid="{00000000-0005-0000-0000-0000A5340000}"/>
    <cellStyle name="20% - 강조색5 46 2 2 6" xfId="15122" xr:uid="{00000000-0005-0000-0000-0000A6340000}"/>
    <cellStyle name="20% - 강조색5 46 2 2 6 2" xfId="15123" xr:uid="{00000000-0005-0000-0000-0000A7340000}"/>
    <cellStyle name="20% - 강조색5 46 2 2 6 3" xfId="15124" xr:uid="{00000000-0005-0000-0000-0000A8340000}"/>
    <cellStyle name="20% - 강조색5 46 2 2 6 4" xfId="15125" xr:uid="{00000000-0005-0000-0000-0000A9340000}"/>
    <cellStyle name="20% - 강조색5 46 2 2 7" xfId="15126" xr:uid="{00000000-0005-0000-0000-0000AA340000}"/>
    <cellStyle name="20% - 강조색5 46 2 2 7 2" xfId="15127" xr:uid="{00000000-0005-0000-0000-0000AB340000}"/>
    <cellStyle name="20% - 강조색5 46 2 2 7 3" xfId="15128" xr:uid="{00000000-0005-0000-0000-0000AC340000}"/>
    <cellStyle name="20% - 강조색5 46 2 2 7 4" xfId="15129" xr:uid="{00000000-0005-0000-0000-0000AD340000}"/>
    <cellStyle name="20% - 강조색5 46 2 2 8" xfId="15130" xr:uid="{00000000-0005-0000-0000-0000AE340000}"/>
    <cellStyle name="20% - 강조색5 46 2 2 8 2" xfId="15131" xr:uid="{00000000-0005-0000-0000-0000AF340000}"/>
    <cellStyle name="20% - 강조색5 46 2 2 8 3" xfId="15132" xr:uid="{00000000-0005-0000-0000-0000B0340000}"/>
    <cellStyle name="20% - 강조색5 46 2 2 8 4" xfId="15133" xr:uid="{00000000-0005-0000-0000-0000B1340000}"/>
    <cellStyle name="20% - 강조색5 46 2 2 9" xfId="15134" xr:uid="{00000000-0005-0000-0000-0000B2340000}"/>
    <cellStyle name="20% - 강조색5 46 2 2 9 2" xfId="15135" xr:uid="{00000000-0005-0000-0000-0000B3340000}"/>
    <cellStyle name="20% - 강조색5 46 2 2 9 3" xfId="15136" xr:uid="{00000000-0005-0000-0000-0000B4340000}"/>
    <cellStyle name="20% - 강조색5 46 2 2 9 4" xfId="15137" xr:uid="{00000000-0005-0000-0000-0000B5340000}"/>
    <cellStyle name="20% - 강조색5 46 2 20" xfId="15138" xr:uid="{00000000-0005-0000-0000-0000B6340000}"/>
    <cellStyle name="20% - 강조색5 46 2 21" xfId="15139" xr:uid="{00000000-0005-0000-0000-0000B7340000}"/>
    <cellStyle name="20% - 강조색5 46 2 22" xfId="15140" xr:uid="{00000000-0005-0000-0000-0000B8340000}"/>
    <cellStyle name="20% - 강조색5 46 2 23" xfId="15141" xr:uid="{00000000-0005-0000-0000-0000B9340000}"/>
    <cellStyle name="20% - 강조색5 46 2 24" xfId="15142" xr:uid="{00000000-0005-0000-0000-0000BA340000}"/>
    <cellStyle name="20% - 강조색5 46 2 25" xfId="15143" xr:uid="{00000000-0005-0000-0000-0000BB340000}"/>
    <cellStyle name="20% - 강조색5 46 2 26" xfId="15144" xr:uid="{00000000-0005-0000-0000-0000BC340000}"/>
    <cellStyle name="20% - 강조색5 46 2 3" xfId="15145" xr:uid="{00000000-0005-0000-0000-0000BD340000}"/>
    <cellStyle name="20% - 강조색5 46 2 3 10" xfId="15146" xr:uid="{00000000-0005-0000-0000-0000BE340000}"/>
    <cellStyle name="20% - 강조색5 46 2 3 11" xfId="15147" xr:uid="{00000000-0005-0000-0000-0000BF340000}"/>
    <cellStyle name="20% - 강조색5 46 2 3 12" xfId="15148" xr:uid="{00000000-0005-0000-0000-0000C0340000}"/>
    <cellStyle name="20% - 강조색5 46 2 3 2" xfId="15149" xr:uid="{00000000-0005-0000-0000-0000C1340000}"/>
    <cellStyle name="20% - 강조색5 46 2 3 2 2" xfId="15150" xr:uid="{00000000-0005-0000-0000-0000C2340000}"/>
    <cellStyle name="20% - 강조색5 46 2 3 2 3" xfId="15151" xr:uid="{00000000-0005-0000-0000-0000C3340000}"/>
    <cellStyle name="20% - 강조색5 46 2 3 2 4" xfId="15152" xr:uid="{00000000-0005-0000-0000-0000C4340000}"/>
    <cellStyle name="20% - 강조색5 46 2 3 3" xfId="15153" xr:uid="{00000000-0005-0000-0000-0000C5340000}"/>
    <cellStyle name="20% - 강조색5 46 2 3 3 2" xfId="15154" xr:uid="{00000000-0005-0000-0000-0000C6340000}"/>
    <cellStyle name="20% - 강조색5 46 2 3 3 3" xfId="15155" xr:uid="{00000000-0005-0000-0000-0000C7340000}"/>
    <cellStyle name="20% - 강조색5 46 2 3 3 4" xfId="15156" xr:uid="{00000000-0005-0000-0000-0000C8340000}"/>
    <cellStyle name="20% - 강조색5 46 2 3 4" xfId="15157" xr:uid="{00000000-0005-0000-0000-0000C9340000}"/>
    <cellStyle name="20% - 강조색5 46 2 3 4 2" xfId="15158" xr:uid="{00000000-0005-0000-0000-0000CA340000}"/>
    <cellStyle name="20% - 강조색5 46 2 3 4 3" xfId="15159" xr:uid="{00000000-0005-0000-0000-0000CB340000}"/>
    <cellStyle name="20% - 강조색5 46 2 3 4 4" xfId="15160" xr:uid="{00000000-0005-0000-0000-0000CC340000}"/>
    <cellStyle name="20% - 강조색5 46 2 3 5" xfId="15161" xr:uid="{00000000-0005-0000-0000-0000CD340000}"/>
    <cellStyle name="20% - 강조색5 46 2 3 5 2" xfId="15162" xr:uid="{00000000-0005-0000-0000-0000CE340000}"/>
    <cellStyle name="20% - 강조색5 46 2 3 5 3" xfId="15163" xr:uid="{00000000-0005-0000-0000-0000CF340000}"/>
    <cellStyle name="20% - 강조색5 46 2 3 5 4" xfId="15164" xr:uid="{00000000-0005-0000-0000-0000D0340000}"/>
    <cellStyle name="20% - 강조색5 46 2 3 6" xfId="15165" xr:uid="{00000000-0005-0000-0000-0000D1340000}"/>
    <cellStyle name="20% - 강조색5 46 2 3 6 2" xfId="15166" xr:uid="{00000000-0005-0000-0000-0000D2340000}"/>
    <cellStyle name="20% - 강조색5 46 2 3 6 3" xfId="15167" xr:uid="{00000000-0005-0000-0000-0000D3340000}"/>
    <cellStyle name="20% - 강조색5 46 2 3 6 4" xfId="15168" xr:uid="{00000000-0005-0000-0000-0000D4340000}"/>
    <cellStyle name="20% - 강조색5 46 2 3 7" xfId="15169" xr:uid="{00000000-0005-0000-0000-0000D5340000}"/>
    <cellStyle name="20% - 강조색5 46 2 3 7 2" xfId="15170" xr:uid="{00000000-0005-0000-0000-0000D6340000}"/>
    <cellStyle name="20% - 강조색5 46 2 3 7 3" xfId="15171" xr:uid="{00000000-0005-0000-0000-0000D7340000}"/>
    <cellStyle name="20% - 강조색5 46 2 3 7 4" xfId="15172" xr:uid="{00000000-0005-0000-0000-0000D8340000}"/>
    <cellStyle name="20% - 강조색5 46 2 3 8" xfId="15173" xr:uid="{00000000-0005-0000-0000-0000D9340000}"/>
    <cellStyle name="20% - 강조색5 46 2 3 8 2" xfId="15174" xr:uid="{00000000-0005-0000-0000-0000DA340000}"/>
    <cellStyle name="20% - 강조색5 46 2 3 8 3" xfId="15175" xr:uid="{00000000-0005-0000-0000-0000DB340000}"/>
    <cellStyle name="20% - 강조색5 46 2 3 8 4" xfId="15176" xr:uid="{00000000-0005-0000-0000-0000DC340000}"/>
    <cellStyle name="20% - 강조색5 46 2 3 9" xfId="15177" xr:uid="{00000000-0005-0000-0000-0000DD340000}"/>
    <cellStyle name="20% - 강조색5 46 2 3 9 2" xfId="15178" xr:uid="{00000000-0005-0000-0000-0000DE340000}"/>
    <cellStyle name="20% - 강조색5 46 2 3 9 3" xfId="15179" xr:uid="{00000000-0005-0000-0000-0000DF340000}"/>
    <cellStyle name="20% - 강조색5 46 2 3 9 4" xfId="15180" xr:uid="{00000000-0005-0000-0000-0000E0340000}"/>
    <cellStyle name="20% - 강조색5 46 2 4" xfId="15181" xr:uid="{00000000-0005-0000-0000-0000E1340000}"/>
    <cellStyle name="20% - 강조색5 46 2 4 10" xfId="15182" xr:uid="{00000000-0005-0000-0000-0000E2340000}"/>
    <cellStyle name="20% - 강조색5 46 2 4 11" xfId="15183" xr:uid="{00000000-0005-0000-0000-0000E3340000}"/>
    <cellStyle name="20% - 강조색5 46 2 4 12" xfId="15184" xr:uid="{00000000-0005-0000-0000-0000E4340000}"/>
    <cellStyle name="20% - 강조색5 46 2 4 2" xfId="15185" xr:uid="{00000000-0005-0000-0000-0000E5340000}"/>
    <cellStyle name="20% - 강조색5 46 2 4 2 2" xfId="15186" xr:uid="{00000000-0005-0000-0000-0000E6340000}"/>
    <cellStyle name="20% - 강조색5 46 2 4 2 3" xfId="15187" xr:uid="{00000000-0005-0000-0000-0000E7340000}"/>
    <cellStyle name="20% - 강조색5 46 2 4 2 4" xfId="15188" xr:uid="{00000000-0005-0000-0000-0000E8340000}"/>
    <cellStyle name="20% - 강조색5 46 2 4 3" xfId="15189" xr:uid="{00000000-0005-0000-0000-0000E9340000}"/>
    <cellStyle name="20% - 강조색5 46 2 4 3 2" xfId="15190" xr:uid="{00000000-0005-0000-0000-0000EA340000}"/>
    <cellStyle name="20% - 강조색5 46 2 4 3 3" xfId="15191" xr:uid="{00000000-0005-0000-0000-0000EB340000}"/>
    <cellStyle name="20% - 강조색5 46 2 4 3 4" xfId="15192" xr:uid="{00000000-0005-0000-0000-0000EC340000}"/>
    <cellStyle name="20% - 강조색5 46 2 4 4" xfId="15193" xr:uid="{00000000-0005-0000-0000-0000ED340000}"/>
    <cellStyle name="20% - 강조색5 46 2 4 4 2" xfId="15194" xr:uid="{00000000-0005-0000-0000-0000EE340000}"/>
    <cellStyle name="20% - 강조색5 46 2 4 4 3" xfId="15195" xr:uid="{00000000-0005-0000-0000-0000EF340000}"/>
    <cellStyle name="20% - 강조색5 46 2 4 4 4" xfId="15196" xr:uid="{00000000-0005-0000-0000-0000F0340000}"/>
    <cellStyle name="20% - 강조색5 46 2 4 5" xfId="15197" xr:uid="{00000000-0005-0000-0000-0000F1340000}"/>
    <cellStyle name="20% - 강조색5 46 2 4 5 2" xfId="15198" xr:uid="{00000000-0005-0000-0000-0000F2340000}"/>
    <cellStyle name="20% - 강조색5 46 2 4 5 3" xfId="15199" xr:uid="{00000000-0005-0000-0000-0000F3340000}"/>
    <cellStyle name="20% - 강조색5 46 2 4 5 4" xfId="15200" xr:uid="{00000000-0005-0000-0000-0000F4340000}"/>
    <cellStyle name="20% - 강조색5 46 2 4 6" xfId="15201" xr:uid="{00000000-0005-0000-0000-0000F5340000}"/>
    <cellStyle name="20% - 강조색5 46 2 4 6 2" xfId="15202" xr:uid="{00000000-0005-0000-0000-0000F6340000}"/>
    <cellStyle name="20% - 강조색5 46 2 4 6 3" xfId="15203" xr:uid="{00000000-0005-0000-0000-0000F7340000}"/>
    <cellStyle name="20% - 강조색5 46 2 4 6 4" xfId="15204" xr:uid="{00000000-0005-0000-0000-0000F8340000}"/>
    <cellStyle name="20% - 강조색5 46 2 4 7" xfId="15205" xr:uid="{00000000-0005-0000-0000-0000F9340000}"/>
    <cellStyle name="20% - 강조색5 46 2 4 7 2" xfId="15206" xr:uid="{00000000-0005-0000-0000-0000FA340000}"/>
    <cellStyle name="20% - 강조색5 46 2 4 7 3" xfId="15207" xr:uid="{00000000-0005-0000-0000-0000FB340000}"/>
    <cellStyle name="20% - 강조색5 46 2 4 7 4" xfId="15208" xr:uid="{00000000-0005-0000-0000-0000FC340000}"/>
    <cellStyle name="20% - 강조색5 46 2 4 8" xfId="15209" xr:uid="{00000000-0005-0000-0000-0000FD340000}"/>
    <cellStyle name="20% - 강조색5 46 2 4 8 2" xfId="15210" xr:uid="{00000000-0005-0000-0000-0000FE340000}"/>
    <cellStyle name="20% - 강조색5 46 2 4 8 3" xfId="15211" xr:uid="{00000000-0005-0000-0000-0000FF340000}"/>
    <cellStyle name="20% - 강조색5 46 2 4 8 4" xfId="15212" xr:uid="{00000000-0005-0000-0000-000000350000}"/>
    <cellStyle name="20% - 강조색5 46 2 4 9" xfId="15213" xr:uid="{00000000-0005-0000-0000-000001350000}"/>
    <cellStyle name="20% - 강조색5 46 2 4 9 2" xfId="15214" xr:uid="{00000000-0005-0000-0000-000002350000}"/>
    <cellStyle name="20% - 강조색5 46 2 4 9 3" xfId="15215" xr:uid="{00000000-0005-0000-0000-000003350000}"/>
    <cellStyle name="20% - 강조색5 46 2 4 9 4" xfId="15216" xr:uid="{00000000-0005-0000-0000-000004350000}"/>
    <cellStyle name="20% - 강조색5 46 2 5" xfId="15217" xr:uid="{00000000-0005-0000-0000-000005350000}"/>
    <cellStyle name="20% - 강조색5 46 2 5 10" xfId="15218" xr:uid="{00000000-0005-0000-0000-000006350000}"/>
    <cellStyle name="20% - 강조색5 46 2 5 11" xfId="15219" xr:uid="{00000000-0005-0000-0000-000007350000}"/>
    <cellStyle name="20% - 강조색5 46 2 5 12" xfId="15220" xr:uid="{00000000-0005-0000-0000-000008350000}"/>
    <cellStyle name="20% - 강조색5 46 2 5 2" xfId="15221" xr:uid="{00000000-0005-0000-0000-000009350000}"/>
    <cellStyle name="20% - 강조색5 46 2 5 2 2" xfId="15222" xr:uid="{00000000-0005-0000-0000-00000A350000}"/>
    <cellStyle name="20% - 강조색5 46 2 5 2 3" xfId="15223" xr:uid="{00000000-0005-0000-0000-00000B350000}"/>
    <cellStyle name="20% - 강조색5 46 2 5 2 4" xfId="15224" xr:uid="{00000000-0005-0000-0000-00000C350000}"/>
    <cellStyle name="20% - 강조색5 46 2 5 3" xfId="15225" xr:uid="{00000000-0005-0000-0000-00000D350000}"/>
    <cellStyle name="20% - 강조색5 46 2 5 3 2" xfId="15226" xr:uid="{00000000-0005-0000-0000-00000E350000}"/>
    <cellStyle name="20% - 강조색5 46 2 5 3 3" xfId="15227" xr:uid="{00000000-0005-0000-0000-00000F350000}"/>
    <cellStyle name="20% - 강조색5 46 2 5 3 4" xfId="15228" xr:uid="{00000000-0005-0000-0000-000010350000}"/>
    <cellStyle name="20% - 강조색5 46 2 5 4" xfId="15229" xr:uid="{00000000-0005-0000-0000-000011350000}"/>
    <cellStyle name="20% - 강조색5 46 2 5 4 2" xfId="15230" xr:uid="{00000000-0005-0000-0000-000012350000}"/>
    <cellStyle name="20% - 강조색5 46 2 5 4 3" xfId="15231" xr:uid="{00000000-0005-0000-0000-000013350000}"/>
    <cellStyle name="20% - 강조색5 46 2 5 4 4" xfId="15232" xr:uid="{00000000-0005-0000-0000-000014350000}"/>
    <cellStyle name="20% - 강조색5 46 2 5 5" xfId="15233" xr:uid="{00000000-0005-0000-0000-000015350000}"/>
    <cellStyle name="20% - 강조색5 46 2 5 5 2" xfId="15234" xr:uid="{00000000-0005-0000-0000-000016350000}"/>
    <cellStyle name="20% - 강조색5 46 2 5 5 3" xfId="15235" xr:uid="{00000000-0005-0000-0000-000017350000}"/>
    <cellStyle name="20% - 강조색5 46 2 5 5 4" xfId="15236" xr:uid="{00000000-0005-0000-0000-000018350000}"/>
    <cellStyle name="20% - 강조색5 46 2 5 6" xfId="15237" xr:uid="{00000000-0005-0000-0000-000019350000}"/>
    <cellStyle name="20% - 강조색5 46 2 5 6 2" xfId="15238" xr:uid="{00000000-0005-0000-0000-00001A350000}"/>
    <cellStyle name="20% - 강조색5 46 2 5 6 3" xfId="15239" xr:uid="{00000000-0005-0000-0000-00001B350000}"/>
    <cellStyle name="20% - 강조색5 46 2 5 6 4" xfId="15240" xr:uid="{00000000-0005-0000-0000-00001C350000}"/>
    <cellStyle name="20% - 강조색5 46 2 5 7" xfId="15241" xr:uid="{00000000-0005-0000-0000-00001D350000}"/>
    <cellStyle name="20% - 강조색5 46 2 5 7 2" xfId="15242" xr:uid="{00000000-0005-0000-0000-00001E350000}"/>
    <cellStyle name="20% - 강조색5 46 2 5 7 3" xfId="15243" xr:uid="{00000000-0005-0000-0000-00001F350000}"/>
    <cellStyle name="20% - 강조색5 46 2 5 7 4" xfId="15244" xr:uid="{00000000-0005-0000-0000-000020350000}"/>
    <cellStyle name="20% - 강조색5 46 2 5 8" xfId="15245" xr:uid="{00000000-0005-0000-0000-000021350000}"/>
    <cellStyle name="20% - 강조색5 46 2 5 8 2" xfId="15246" xr:uid="{00000000-0005-0000-0000-000022350000}"/>
    <cellStyle name="20% - 강조색5 46 2 5 8 3" xfId="15247" xr:uid="{00000000-0005-0000-0000-000023350000}"/>
    <cellStyle name="20% - 강조색5 46 2 5 8 4" xfId="15248" xr:uid="{00000000-0005-0000-0000-000024350000}"/>
    <cellStyle name="20% - 강조색5 46 2 5 9" xfId="15249" xr:uid="{00000000-0005-0000-0000-000025350000}"/>
    <cellStyle name="20% - 강조색5 46 2 5 9 2" xfId="15250" xr:uid="{00000000-0005-0000-0000-000026350000}"/>
    <cellStyle name="20% - 강조색5 46 2 5 9 3" xfId="15251" xr:uid="{00000000-0005-0000-0000-000027350000}"/>
    <cellStyle name="20% - 강조색5 46 2 5 9 4" xfId="15252" xr:uid="{00000000-0005-0000-0000-000028350000}"/>
    <cellStyle name="20% - 강조색5 46 2 6" xfId="15253" xr:uid="{00000000-0005-0000-0000-000029350000}"/>
    <cellStyle name="20% - 강조색5 46 2 6 2" xfId="15254" xr:uid="{00000000-0005-0000-0000-00002A350000}"/>
    <cellStyle name="20% - 강조색5 46 2 6 3" xfId="15255" xr:uid="{00000000-0005-0000-0000-00002B350000}"/>
    <cellStyle name="20% - 강조색5 46 2 6 4" xfId="15256" xr:uid="{00000000-0005-0000-0000-00002C350000}"/>
    <cellStyle name="20% - 강조색5 46 2 7" xfId="15257" xr:uid="{00000000-0005-0000-0000-00002D350000}"/>
    <cellStyle name="20% - 강조색5 46 2 7 2" xfId="15258" xr:uid="{00000000-0005-0000-0000-00002E350000}"/>
    <cellStyle name="20% - 강조색5 46 2 7 3" xfId="15259" xr:uid="{00000000-0005-0000-0000-00002F350000}"/>
    <cellStyle name="20% - 강조색5 46 2 7 4" xfId="15260" xr:uid="{00000000-0005-0000-0000-000030350000}"/>
    <cellStyle name="20% - 강조색5 46 2 8" xfId="15261" xr:uid="{00000000-0005-0000-0000-000031350000}"/>
    <cellStyle name="20% - 강조색5 46 2 8 2" xfId="15262" xr:uid="{00000000-0005-0000-0000-000032350000}"/>
    <cellStyle name="20% - 강조색5 46 2 8 3" xfId="15263" xr:uid="{00000000-0005-0000-0000-000033350000}"/>
    <cellStyle name="20% - 강조색5 46 2 8 4" xfId="15264" xr:uid="{00000000-0005-0000-0000-000034350000}"/>
    <cellStyle name="20% - 강조색5 46 2 9" xfId="15265" xr:uid="{00000000-0005-0000-0000-000035350000}"/>
    <cellStyle name="20% - 강조색5 46 2 9 2" xfId="15266" xr:uid="{00000000-0005-0000-0000-000036350000}"/>
    <cellStyle name="20% - 강조색5 46 2 9 3" xfId="15267" xr:uid="{00000000-0005-0000-0000-000037350000}"/>
    <cellStyle name="20% - 강조색5 46 2 9 4" xfId="15268" xr:uid="{00000000-0005-0000-0000-000038350000}"/>
    <cellStyle name="20% - 강조색5 46 20" xfId="15269" xr:uid="{00000000-0005-0000-0000-000039350000}"/>
    <cellStyle name="20% - 강조색5 46 21" xfId="15270" xr:uid="{00000000-0005-0000-0000-00003A350000}"/>
    <cellStyle name="20% - 강조색5 46 22" xfId="15271" xr:uid="{00000000-0005-0000-0000-00003B350000}"/>
    <cellStyle name="20% - 강조색5 46 23" xfId="15272" xr:uid="{00000000-0005-0000-0000-00003C350000}"/>
    <cellStyle name="20% - 강조색5 46 24" xfId="15273" xr:uid="{00000000-0005-0000-0000-00003D350000}"/>
    <cellStyle name="20% - 강조색5 46 25" xfId="15274" xr:uid="{00000000-0005-0000-0000-00003E350000}"/>
    <cellStyle name="20% - 강조색5 46 26" xfId="15275" xr:uid="{00000000-0005-0000-0000-00003F350000}"/>
    <cellStyle name="20% - 강조색5 46 27" xfId="15276" xr:uid="{00000000-0005-0000-0000-000040350000}"/>
    <cellStyle name="20% - 강조색5 46 3" xfId="15277" xr:uid="{00000000-0005-0000-0000-000041350000}"/>
    <cellStyle name="20% - 강조색5 46 3 10" xfId="15278" xr:uid="{00000000-0005-0000-0000-000042350000}"/>
    <cellStyle name="20% - 강조색5 46 3 10 2" xfId="15279" xr:uid="{00000000-0005-0000-0000-000043350000}"/>
    <cellStyle name="20% - 강조색5 46 3 10 3" xfId="15280" xr:uid="{00000000-0005-0000-0000-000044350000}"/>
    <cellStyle name="20% - 강조색5 46 3 10 4" xfId="15281" xr:uid="{00000000-0005-0000-0000-000045350000}"/>
    <cellStyle name="20% - 강조색5 46 3 11" xfId="15282" xr:uid="{00000000-0005-0000-0000-000046350000}"/>
    <cellStyle name="20% - 강조색5 46 3 11 2" xfId="15283" xr:uid="{00000000-0005-0000-0000-000047350000}"/>
    <cellStyle name="20% - 강조색5 46 3 11 3" xfId="15284" xr:uid="{00000000-0005-0000-0000-000048350000}"/>
    <cellStyle name="20% - 강조색5 46 3 11 4" xfId="15285" xr:uid="{00000000-0005-0000-0000-000049350000}"/>
    <cellStyle name="20% - 강조색5 46 3 12" xfId="15286" xr:uid="{00000000-0005-0000-0000-00004A350000}"/>
    <cellStyle name="20% - 강조색5 46 3 12 2" xfId="15287" xr:uid="{00000000-0005-0000-0000-00004B350000}"/>
    <cellStyle name="20% - 강조색5 46 3 12 3" xfId="15288" xr:uid="{00000000-0005-0000-0000-00004C350000}"/>
    <cellStyle name="20% - 강조색5 46 3 12 4" xfId="15289" xr:uid="{00000000-0005-0000-0000-00004D350000}"/>
    <cellStyle name="20% - 강조색5 46 3 13" xfId="15290" xr:uid="{00000000-0005-0000-0000-00004E350000}"/>
    <cellStyle name="20% - 강조색5 46 3 14" xfId="15291" xr:uid="{00000000-0005-0000-0000-00004F350000}"/>
    <cellStyle name="20% - 강조색5 46 3 15" xfId="15292" xr:uid="{00000000-0005-0000-0000-000050350000}"/>
    <cellStyle name="20% - 강조색5 46 3 16" xfId="15293" xr:uid="{00000000-0005-0000-0000-000051350000}"/>
    <cellStyle name="20% - 강조색5 46 3 17" xfId="15294" xr:uid="{00000000-0005-0000-0000-000052350000}"/>
    <cellStyle name="20% - 강조색5 46 3 18" xfId="15295" xr:uid="{00000000-0005-0000-0000-000053350000}"/>
    <cellStyle name="20% - 강조색5 46 3 19" xfId="15296" xr:uid="{00000000-0005-0000-0000-000054350000}"/>
    <cellStyle name="20% - 강조색5 46 3 2" xfId="15297" xr:uid="{00000000-0005-0000-0000-000055350000}"/>
    <cellStyle name="20% - 강조색5 46 3 2 10" xfId="15298" xr:uid="{00000000-0005-0000-0000-000056350000}"/>
    <cellStyle name="20% - 강조색5 46 3 2 11" xfId="15299" xr:uid="{00000000-0005-0000-0000-000057350000}"/>
    <cellStyle name="20% - 강조색5 46 3 2 12" xfId="15300" xr:uid="{00000000-0005-0000-0000-000058350000}"/>
    <cellStyle name="20% - 강조색5 46 3 2 2" xfId="15301" xr:uid="{00000000-0005-0000-0000-000059350000}"/>
    <cellStyle name="20% - 강조색5 46 3 2 2 2" xfId="15302" xr:uid="{00000000-0005-0000-0000-00005A350000}"/>
    <cellStyle name="20% - 강조색5 46 3 2 2 3" xfId="15303" xr:uid="{00000000-0005-0000-0000-00005B350000}"/>
    <cellStyle name="20% - 강조색5 46 3 2 2 4" xfId="15304" xr:uid="{00000000-0005-0000-0000-00005C350000}"/>
    <cellStyle name="20% - 강조색5 46 3 2 3" xfId="15305" xr:uid="{00000000-0005-0000-0000-00005D350000}"/>
    <cellStyle name="20% - 강조색5 46 3 2 3 2" xfId="15306" xr:uid="{00000000-0005-0000-0000-00005E350000}"/>
    <cellStyle name="20% - 강조색5 46 3 2 3 3" xfId="15307" xr:uid="{00000000-0005-0000-0000-00005F350000}"/>
    <cellStyle name="20% - 강조색5 46 3 2 3 4" xfId="15308" xr:uid="{00000000-0005-0000-0000-000060350000}"/>
    <cellStyle name="20% - 강조색5 46 3 2 4" xfId="15309" xr:uid="{00000000-0005-0000-0000-000061350000}"/>
    <cellStyle name="20% - 강조색5 46 3 2 4 2" xfId="15310" xr:uid="{00000000-0005-0000-0000-000062350000}"/>
    <cellStyle name="20% - 강조색5 46 3 2 4 3" xfId="15311" xr:uid="{00000000-0005-0000-0000-000063350000}"/>
    <cellStyle name="20% - 강조색5 46 3 2 4 4" xfId="15312" xr:uid="{00000000-0005-0000-0000-000064350000}"/>
    <cellStyle name="20% - 강조색5 46 3 2 5" xfId="15313" xr:uid="{00000000-0005-0000-0000-000065350000}"/>
    <cellStyle name="20% - 강조색5 46 3 2 5 2" xfId="15314" xr:uid="{00000000-0005-0000-0000-000066350000}"/>
    <cellStyle name="20% - 강조색5 46 3 2 5 3" xfId="15315" xr:uid="{00000000-0005-0000-0000-000067350000}"/>
    <cellStyle name="20% - 강조색5 46 3 2 5 4" xfId="15316" xr:uid="{00000000-0005-0000-0000-000068350000}"/>
    <cellStyle name="20% - 강조색5 46 3 2 6" xfId="15317" xr:uid="{00000000-0005-0000-0000-000069350000}"/>
    <cellStyle name="20% - 강조색5 46 3 2 6 2" xfId="15318" xr:uid="{00000000-0005-0000-0000-00006A350000}"/>
    <cellStyle name="20% - 강조색5 46 3 2 6 3" xfId="15319" xr:uid="{00000000-0005-0000-0000-00006B350000}"/>
    <cellStyle name="20% - 강조색5 46 3 2 6 4" xfId="15320" xr:uid="{00000000-0005-0000-0000-00006C350000}"/>
    <cellStyle name="20% - 강조색5 46 3 2 7" xfId="15321" xr:uid="{00000000-0005-0000-0000-00006D350000}"/>
    <cellStyle name="20% - 강조색5 46 3 2 7 2" xfId="15322" xr:uid="{00000000-0005-0000-0000-00006E350000}"/>
    <cellStyle name="20% - 강조색5 46 3 2 7 3" xfId="15323" xr:uid="{00000000-0005-0000-0000-00006F350000}"/>
    <cellStyle name="20% - 강조색5 46 3 2 7 4" xfId="15324" xr:uid="{00000000-0005-0000-0000-000070350000}"/>
    <cellStyle name="20% - 강조색5 46 3 2 8" xfId="15325" xr:uid="{00000000-0005-0000-0000-000071350000}"/>
    <cellStyle name="20% - 강조색5 46 3 2 8 2" xfId="15326" xr:uid="{00000000-0005-0000-0000-000072350000}"/>
    <cellStyle name="20% - 강조색5 46 3 2 8 3" xfId="15327" xr:uid="{00000000-0005-0000-0000-000073350000}"/>
    <cellStyle name="20% - 강조색5 46 3 2 8 4" xfId="15328" xr:uid="{00000000-0005-0000-0000-000074350000}"/>
    <cellStyle name="20% - 강조색5 46 3 2 9" xfId="15329" xr:uid="{00000000-0005-0000-0000-000075350000}"/>
    <cellStyle name="20% - 강조색5 46 3 2 9 2" xfId="15330" xr:uid="{00000000-0005-0000-0000-000076350000}"/>
    <cellStyle name="20% - 강조색5 46 3 2 9 3" xfId="15331" xr:uid="{00000000-0005-0000-0000-000077350000}"/>
    <cellStyle name="20% - 강조색5 46 3 2 9 4" xfId="15332" xr:uid="{00000000-0005-0000-0000-000078350000}"/>
    <cellStyle name="20% - 강조색5 46 3 20" xfId="15333" xr:uid="{00000000-0005-0000-0000-000079350000}"/>
    <cellStyle name="20% - 강조색5 46 3 21" xfId="15334" xr:uid="{00000000-0005-0000-0000-00007A350000}"/>
    <cellStyle name="20% - 강조색5 46 3 22" xfId="15335" xr:uid="{00000000-0005-0000-0000-00007B350000}"/>
    <cellStyle name="20% - 강조색5 46 3 23" xfId="15336" xr:uid="{00000000-0005-0000-0000-00007C350000}"/>
    <cellStyle name="20% - 강조색5 46 3 24" xfId="15337" xr:uid="{00000000-0005-0000-0000-00007D350000}"/>
    <cellStyle name="20% - 강조색5 46 3 25" xfId="15338" xr:uid="{00000000-0005-0000-0000-00007E350000}"/>
    <cellStyle name="20% - 강조색5 46 3 3" xfId="15339" xr:uid="{00000000-0005-0000-0000-00007F350000}"/>
    <cellStyle name="20% - 강조색5 46 3 3 10" xfId="15340" xr:uid="{00000000-0005-0000-0000-000080350000}"/>
    <cellStyle name="20% - 강조색5 46 3 3 11" xfId="15341" xr:uid="{00000000-0005-0000-0000-000081350000}"/>
    <cellStyle name="20% - 강조색5 46 3 3 12" xfId="15342" xr:uid="{00000000-0005-0000-0000-000082350000}"/>
    <cellStyle name="20% - 강조색5 46 3 3 2" xfId="15343" xr:uid="{00000000-0005-0000-0000-000083350000}"/>
    <cellStyle name="20% - 강조색5 46 3 3 2 2" xfId="15344" xr:uid="{00000000-0005-0000-0000-000084350000}"/>
    <cellStyle name="20% - 강조색5 46 3 3 2 3" xfId="15345" xr:uid="{00000000-0005-0000-0000-000085350000}"/>
    <cellStyle name="20% - 강조색5 46 3 3 2 4" xfId="15346" xr:uid="{00000000-0005-0000-0000-000086350000}"/>
    <cellStyle name="20% - 강조색5 46 3 3 3" xfId="15347" xr:uid="{00000000-0005-0000-0000-000087350000}"/>
    <cellStyle name="20% - 강조색5 46 3 3 3 2" xfId="15348" xr:uid="{00000000-0005-0000-0000-000088350000}"/>
    <cellStyle name="20% - 강조색5 46 3 3 3 3" xfId="15349" xr:uid="{00000000-0005-0000-0000-000089350000}"/>
    <cellStyle name="20% - 강조색5 46 3 3 3 4" xfId="15350" xr:uid="{00000000-0005-0000-0000-00008A350000}"/>
    <cellStyle name="20% - 강조색5 46 3 3 4" xfId="15351" xr:uid="{00000000-0005-0000-0000-00008B350000}"/>
    <cellStyle name="20% - 강조색5 46 3 3 4 2" xfId="15352" xr:uid="{00000000-0005-0000-0000-00008C350000}"/>
    <cellStyle name="20% - 강조색5 46 3 3 4 3" xfId="15353" xr:uid="{00000000-0005-0000-0000-00008D350000}"/>
    <cellStyle name="20% - 강조색5 46 3 3 4 4" xfId="15354" xr:uid="{00000000-0005-0000-0000-00008E350000}"/>
    <cellStyle name="20% - 강조색5 46 3 3 5" xfId="15355" xr:uid="{00000000-0005-0000-0000-00008F350000}"/>
    <cellStyle name="20% - 강조색5 46 3 3 5 2" xfId="15356" xr:uid="{00000000-0005-0000-0000-000090350000}"/>
    <cellStyle name="20% - 강조색5 46 3 3 5 3" xfId="15357" xr:uid="{00000000-0005-0000-0000-000091350000}"/>
    <cellStyle name="20% - 강조색5 46 3 3 5 4" xfId="15358" xr:uid="{00000000-0005-0000-0000-000092350000}"/>
    <cellStyle name="20% - 강조색5 46 3 3 6" xfId="15359" xr:uid="{00000000-0005-0000-0000-000093350000}"/>
    <cellStyle name="20% - 강조색5 46 3 3 6 2" xfId="15360" xr:uid="{00000000-0005-0000-0000-000094350000}"/>
    <cellStyle name="20% - 강조색5 46 3 3 6 3" xfId="15361" xr:uid="{00000000-0005-0000-0000-000095350000}"/>
    <cellStyle name="20% - 강조색5 46 3 3 6 4" xfId="15362" xr:uid="{00000000-0005-0000-0000-000096350000}"/>
    <cellStyle name="20% - 강조색5 46 3 3 7" xfId="15363" xr:uid="{00000000-0005-0000-0000-000097350000}"/>
    <cellStyle name="20% - 강조색5 46 3 3 7 2" xfId="15364" xr:uid="{00000000-0005-0000-0000-000098350000}"/>
    <cellStyle name="20% - 강조색5 46 3 3 7 3" xfId="15365" xr:uid="{00000000-0005-0000-0000-000099350000}"/>
    <cellStyle name="20% - 강조색5 46 3 3 7 4" xfId="15366" xr:uid="{00000000-0005-0000-0000-00009A350000}"/>
    <cellStyle name="20% - 강조색5 46 3 3 8" xfId="15367" xr:uid="{00000000-0005-0000-0000-00009B350000}"/>
    <cellStyle name="20% - 강조색5 46 3 3 8 2" xfId="15368" xr:uid="{00000000-0005-0000-0000-00009C350000}"/>
    <cellStyle name="20% - 강조색5 46 3 3 8 3" xfId="15369" xr:uid="{00000000-0005-0000-0000-00009D350000}"/>
    <cellStyle name="20% - 강조색5 46 3 3 8 4" xfId="15370" xr:uid="{00000000-0005-0000-0000-00009E350000}"/>
    <cellStyle name="20% - 강조색5 46 3 3 9" xfId="15371" xr:uid="{00000000-0005-0000-0000-00009F350000}"/>
    <cellStyle name="20% - 강조색5 46 3 3 9 2" xfId="15372" xr:uid="{00000000-0005-0000-0000-0000A0350000}"/>
    <cellStyle name="20% - 강조색5 46 3 3 9 3" xfId="15373" xr:uid="{00000000-0005-0000-0000-0000A1350000}"/>
    <cellStyle name="20% - 강조색5 46 3 3 9 4" xfId="15374" xr:uid="{00000000-0005-0000-0000-0000A2350000}"/>
    <cellStyle name="20% - 강조색5 46 3 4" xfId="15375" xr:uid="{00000000-0005-0000-0000-0000A3350000}"/>
    <cellStyle name="20% - 강조색5 46 3 4 10" xfId="15376" xr:uid="{00000000-0005-0000-0000-0000A4350000}"/>
    <cellStyle name="20% - 강조색5 46 3 4 11" xfId="15377" xr:uid="{00000000-0005-0000-0000-0000A5350000}"/>
    <cellStyle name="20% - 강조색5 46 3 4 12" xfId="15378" xr:uid="{00000000-0005-0000-0000-0000A6350000}"/>
    <cellStyle name="20% - 강조색5 46 3 4 2" xfId="15379" xr:uid="{00000000-0005-0000-0000-0000A7350000}"/>
    <cellStyle name="20% - 강조색5 46 3 4 2 2" xfId="15380" xr:uid="{00000000-0005-0000-0000-0000A8350000}"/>
    <cellStyle name="20% - 강조색5 46 3 4 2 3" xfId="15381" xr:uid="{00000000-0005-0000-0000-0000A9350000}"/>
    <cellStyle name="20% - 강조색5 46 3 4 2 4" xfId="15382" xr:uid="{00000000-0005-0000-0000-0000AA350000}"/>
    <cellStyle name="20% - 강조색5 46 3 4 3" xfId="15383" xr:uid="{00000000-0005-0000-0000-0000AB350000}"/>
    <cellStyle name="20% - 강조색5 46 3 4 3 2" xfId="15384" xr:uid="{00000000-0005-0000-0000-0000AC350000}"/>
    <cellStyle name="20% - 강조색5 46 3 4 3 3" xfId="15385" xr:uid="{00000000-0005-0000-0000-0000AD350000}"/>
    <cellStyle name="20% - 강조색5 46 3 4 3 4" xfId="15386" xr:uid="{00000000-0005-0000-0000-0000AE350000}"/>
    <cellStyle name="20% - 강조색5 46 3 4 4" xfId="15387" xr:uid="{00000000-0005-0000-0000-0000AF350000}"/>
    <cellStyle name="20% - 강조색5 46 3 4 4 2" xfId="15388" xr:uid="{00000000-0005-0000-0000-0000B0350000}"/>
    <cellStyle name="20% - 강조색5 46 3 4 4 3" xfId="15389" xr:uid="{00000000-0005-0000-0000-0000B1350000}"/>
    <cellStyle name="20% - 강조색5 46 3 4 4 4" xfId="15390" xr:uid="{00000000-0005-0000-0000-0000B2350000}"/>
    <cellStyle name="20% - 강조색5 46 3 4 5" xfId="15391" xr:uid="{00000000-0005-0000-0000-0000B3350000}"/>
    <cellStyle name="20% - 강조색5 46 3 4 5 2" xfId="15392" xr:uid="{00000000-0005-0000-0000-0000B4350000}"/>
    <cellStyle name="20% - 강조색5 46 3 4 5 3" xfId="15393" xr:uid="{00000000-0005-0000-0000-0000B5350000}"/>
    <cellStyle name="20% - 강조색5 46 3 4 5 4" xfId="15394" xr:uid="{00000000-0005-0000-0000-0000B6350000}"/>
    <cellStyle name="20% - 강조색5 46 3 4 6" xfId="15395" xr:uid="{00000000-0005-0000-0000-0000B7350000}"/>
    <cellStyle name="20% - 강조색5 46 3 4 6 2" xfId="15396" xr:uid="{00000000-0005-0000-0000-0000B8350000}"/>
    <cellStyle name="20% - 강조색5 46 3 4 6 3" xfId="15397" xr:uid="{00000000-0005-0000-0000-0000B9350000}"/>
    <cellStyle name="20% - 강조색5 46 3 4 6 4" xfId="15398" xr:uid="{00000000-0005-0000-0000-0000BA350000}"/>
    <cellStyle name="20% - 강조색5 46 3 4 7" xfId="15399" xr:uid="{00000000-0005-0000-0000-0000BB350000}"/>
    <cellStyle name="20% - 강조색5 46 3 4 7 2" xfId="15400" xr:uid="{00000000-0005-0000-0000-0000BC350000}"/>
    <cellStyle name="20% - 강조색5 46 3 4 7 3" xfId="15401" xr:uid="{00000000-0005-0000-0000-0000BD350000}"/>
    <cellStyle name="20% - 강조색5 46 3 4 7 4" xfId="15402" xr:uid="{00000000-0005-0000-0000-0000BE350000}"/>
    <cellStyle name="20% - 강조색5 46 3 4 8" xfId="15403" xr:uid="{00000000-0005-0000-0000-0000BF350000}"/>
    <cellStyle name="20% - 강조색5 46 3 4 8 2" xfId="15404" xr:uid="{00000000-0005-0000-0000-0000C0350000}"/>
    <cellStyle name="20% - 강조색5 46 3 4 8 3" xfId="15405" xr:uid="{00000000-0005-0000-0000-0000C1350000}"/>
    <cellStyle name="20% - 강조색5 46 3 4 8 4" xfId="15406" xr:uid="{00000000-0005-0000-0000-0000C2350000}"/>
    <cellStyle name="20% - 강조색5 46 3 4 9" xfId="15407" xr:uid="{00000000-0005-0000-0000-0000C3350000}"/>
    <cellStyle name="20% - 강조색5 46 3 4 9 2" xfId="15408" xr:uid="{00000000-0005-0000-0000-0000C4350000}"/>
    <cellStyle name="20% - 강조색5 46 3 4 9 3" xfId="15409" xr:uid="{00000000-0005-0000-0000-0000C5350000}"/>
    <cellStyle name="20% - 강조색5 46 3 4 9 4" xfId="15410" xr:uid="{00000000-0005-0000-0000-0000C6350000}"/>
    <cellStyle name="20% - 강조색5 46 3 5" xfId="15411" xr:uid="{00000000-0005-0000-0000-0000C7350000}"/>
    <cellStyle name="20% - 강조색5 46 3 5 2" xfId="15412" xr:uid="{00000000-0005-0000-0000-0000C8350000}"/>
    <cellStyle name="20% - 강조색5 46 3 5 3" xfId="15413" xr:uid="{00000000-0005-0000-0000-0000C9350000}"/>
    <cellStyle name="20% - 강조색5 46 3 5 4" xfId="15414" xr:uid="{00000000-0005-0000-0000-0000CA350000}"/>
    <cellStyle name="20% - 강조색5 46 3 6" xfId="15415" xr:uid="{00000000-0005-0000-0000-0000CB350000}"/>
    <cellStyle name="20% - 강조색5 46 3 6 2" xfId="15416" xr:uid="{00000000-0005-0000-0000-0000CC350000}"/>
    <cellStyle name="20% - 강조색5 46 3 6 3" xfId="15417" xr:uid="{00000000-0005-0000-0000-0000CD350000}"/>
    <cellStyle name="20% - 강조색5 46 3 6 4" xfId="15418" xr:uid="{00000000-0005-0000-0000-0000CE350000}"/>
    <cellStyle name="20% - 강조색5 46 3 7" xfId="15419" xr:uid="{00000000-0005-0000-0000-0000CF350000}"/>
    <cellStyle name="20% - 강조색5 46 3 7 2" xfId="15420" xr:uid="{00000000-0005-0000-0000-0000D0350000}"/>
    <cellStyle name="20% - 강조색5 46 3 7 3" xfId="15421" xr:uid="{00000000-0005-0000-0000-0000D1350000}"/>
    <cellStyle name="20% - 강조색5 46 3 7 4" xfId="15422" xr:uid="{00000000-0005-0000-0000-0000D2350000}"/>
    <cellStyle name="20% - 강조색5 46 3 8" xfId="15423" xr:uid="{00000000-0005-0000-0000-0000D3350000}"/>
    <cellStyle name="20% - 강조색5 46 3 8 2" xfId="15424" xr:uid="{00000000-0005-0000-0000-0000D4350000}"/>
    <cellStyle name="20% - 강조색5 46 3 8 3" xfId="15425" xr:uid="{00000000-0005-0000-0000-0000D5350000}"/>
    <cellStyle name="20% - 강조색5 46 3 8 4" xfId="15426" xr:uid="{00000000-0005-0000-0000-0000D6350000}"/>
    <cellStyle name="20% - 강조색5 46 3 9" xfId="15427" xr:uid="{00000000-0005-0000-0000-0000D7350000}"/>
    <cellStyle name="20% - 강조색5 46 3 9 2" xfId="15428" xr:uid="{00000000-0005-0000-0000-0000D8350000}"/>
    <cellStyle name="20% - 강조색5 46 3 9 3" xfId="15429" xr:uid="{00000000-0005-0000-0000-0000D9350000}"/>
    <cellStyle name="20% - 강조색5 46 3 9 4" xfId="15430" xr:uid="{00000000-0005-0000-0000-0000DA350000}"/>
    <cellStyle name="20% - 강조색5 46 4" xfId="15431" xr:uid="{00000000-0005-0000-0000-0000DB350000}"/>
    <cellStyle name="20% - 강조색5 46 4 10" xfId="15432" xr:uid="{00000000-0005-0000-0000-0000DC350000}"/>
    <cellStyle name="20% - 강조색5 46 4 11" xfId="15433" xr:uid="{00000000-0005-0000-0000-0000DD350000}"/>
    <cellStyle name="20% - 강조색5 46 4 12" xfId="15434" xr:uid="{00000000-0005-0000-0000-0000DE350000}"/>
    <cellStyle name="20% - 강조색5 46 4 2" xfId="15435" xr:uid="{00000000-0005-0000-0000-0000DF350000}"/>
    <cellStyle name="20% - 강조색5 46 4 2 2" xfId="15436" xr:uid="{00000000-0005-0000-0000-0000E0350000}"/>
    <cellStyle name="20% - 강조색5 46 4 2 3" xfId="15437" xr:uid="{00000000-0005-0000-0000-0000E1350000}"/>
    <cellStyle name="20% - 강조색5 46 4 2 4" xfId="15438" xr:uid="{00000000-0005-0000-0000-0000E2350000}"/>
    <cellStyle name="20% - 강조색5 46 4 3" xfId="15439" xr:uid="{00000000-0005-0000-0000-0000E3350000}"/>
    <cellStyle name="20% - 강조색5 46 4 3 2" xfId="15440" xr:uid="{00000000-0005-0000-0000-0000E4350000}"/>
    <cellStyle name="20% - 강조색5 46 4 3 3" xfId="15441" xr:uid="{00000000-0005-0000-0000-0000E5350000}"/>
    <cellStyle name="20% - 강조색5 46 4 3 4" xfId="15442" xr:uid="{00000000-0005-0000-0000-0000E6350000}"/>
    <cellStyle name="20% - 강조색5 46 4 4" xfId="15443" xr:uid="{00000000-0005-0000-0000-0000E7350000}"/>
    <cellStyle name="20% - 강조색5 46 4 4 2" xfId="15444" xr:uid="{00000000-0005-0000-0000-0000E8350000}"/>
    <cellStyle name="20% - 강조색5 46 4 4 3" xfId="15445" xr:uid="{00000000-0005-0000-0000-0000E9350000}"/>
    <cellStyle name="20% - 강조색5 46 4 4 4" xfId="15446" xr:uid="{00000000-0005-0000-0000-0000EA350000}"/>
    <cellStyle name="20% - 강조색5 46 4 5" xfId="15447" xr:uid="{00000000-0005-0000-0000-0000EB350000}"/>
    <cellStyle name="20% - 강조색5 46 4 5 2" xfId="15448" xr:uid="{00000000-0005-0000-0000-0000EC350000}"/>
    <cellStyle name="20% - 강조색5 46 4 5 3" xfId="15449" xr:uid="{00000000-0005-0000-0000-0000ED350000}"/>
    <cellStyle name="20% - 강조색5 46 4 5 4" xfId="15450" xr:uid="{00000000-0005-0000-0000-0000EE350000}"/>
    <cellStyle name="20% - 강조색5 46 4 6" xfId="15451" xr:uid="{00000000-0005-0000-0000-0000EF350000}"/>
    <cellStyle name="20% - 강조색5 46 4 6 2" xfId="15452" xr:uid="{00000000-0005-0000-0000-0000F0350000}"/>
    <cellStyle name="20% - 강조색5 46 4 6 3" xfId="15453" xr:uid="{00000000-0005-0000-0000-0000F1350000}"/>
    <cellStyle name="20% - 강조색5 46 4 6 4" xfId="15454" xr:uid="{00000000-0005-0000-0000-0000F2350000}"/>
    <cellStyle name="20% - 강조색5 46 4 7" xfId="15455" xr:uid="{00000000-0005-0000-0000-0000F3350000}"/>
    <cellStyle name="20% - 강조색5 46 4 7 2" xfId="15456" xr:uid="{00000000-0005-0000-0000-0000F4350000}"/>
    <cellStyle name="20% - 강조색5 46 4 7 3" xfId="15457" xr:uid="{00000000-0005-0000-0000-0000F5350000}"/>
    <cellStyle name="20% - 강조색5 46 4 7 4" xfId="15458" xr:uid="{00000000-0005-0000-0000-0000F6350000}"/>
    <cellStyle name="20% - 강조색5 46 4 8" xfId="15459" xr:uid="{00000000-0005-0000-0000-0000F7350000}"/>
    <cellStyle name="20% - 강조색5 46 4 8 2" xfId="15460" xr:uid="{00000000-0005-0000-0000-0000F8350000}"/>
    <cellStyle name="20% - 강조색5 46 4 8 3" xfId="15461" xr:uid="{00000000-0005-0000-0000-0000F9350000}"/>
    <cellStyle name="20% - 강조색5 46 4 8 4" xfId="15462" xr:uid="{00000000-0005-0000-0000-0000FA350000}"/>
    <cellStyle name="20% - 강조색5 46 4 9" xfId="15463" xr:uid="{00000000-0005-0000-0000-0000FB350000}"/>
    <cellStyle name="20% - 강조색5 46 4 9 2" xfId="15464" xr:uid="{00000000-0005-0000-0000-0000FC350000}"/>
    <cellStyle name="20% - 강조색5 46 4 9 3" xfId="15465" xr:uid="{00000000-0005-0000-0000-0000FD350000}"/>
    <cellStyle name="20% - 강조색5 46 4 9 4" xfId="15466" xr:uid="{00000000-0005-0000-0000-0000FE350000}"/>
    <cellStyle name="20% - 강조색5 46 5" xfId="15467" xr:uid="{00000000-0005-0000-0000-0000FF350000}"/>
    <cellStyle name="20% - 강조색5 46 5 10" xfId="15468" xr:uid="{00000000-0005-0000-0000-000000360000}"/>
    <cellStyle name="20% - 강조색5 46 5 11" xfId="15469" xr:uid="{00000000-0005-0000-0000-000001360000}"/>
    <cellStyle name="20% - 강조색5 46 5 12" xfId="15470" xr:uid="{00000000-0005-0000-0000-000002360000}"/>
    <cellStyle name="20% - 강조색5 46 5 2" xfId="15471" xr:uid="{00000000-0005-0000-0000-000003360000}"/>
    <cellStyle name="20% - 강조색5 46 5 2 2" xfId="15472" xr:uid="{00000000-0005-0000-0000-000004360000}"/>
    <cellStyle name="20% - 강조색5 46 5 2 3" xfId="15473" xr:uid="{00000000-0005-0000-0000-000005360000}"/>
    <cellStyle name="20% - 강조색5 46 5 2 4" xfId="15474" xr:uid="{00000000-0005-0000-0000-000006360000}"/>
    <cellStyle name="20% - 강조색5 46 5 3" xfId="15475" xr:uid="{00000000-0005-0000-0000-000007360000}"/>
    <cellStyle name="20% - 강조색5 46 5 3 2" xfId="15476" xr:uid="{00000000-0005-0000-0000-000008360000}"/>
    <cellStyle name="20% - 강조색5 46 5 3 3" xfId="15477" xr:uid="{00000000-0005-0000-0000-000009360000}"/>
    <cellStyle name="20% - 강조색5 46 5 3 4" xfId="15478" xr:uid="{00000000-0005-0000-0000-00000A360000}"/>
    <cellStyle name="20% - 강조색5 46 5 4" xfId="15479" xr:uid="{00000000-0005-0000-0000-00000B360000}"/>
    <cellStyle name="20% - 강조색5 46 5 4 2" xfId="15480" xr:uid="{00000000-0005-0000-0000-00000C360000}"/>
    <cellStyle name="20% - 강조색5 46 5 4 3" xfId="15481" xr:uid="{00000000-0005-0000-0000-00000D360000}"/>
    <cellStyle name="20% - 강조색5 46 5 4 4" xfId="15482" xr:uid="{00000000-0005-0000-0000-00000E360000}"/>
    <cellStyle name="20% - 강조색5 46 5 5" xfId="15483" xr:uid="{00000000-0005-0000-0000-00000F360000}"/>
    <cellStyle name="20% - 강조색5 46 5 5 2" xfId="15484" xr:uid="{00000000-0005-0000-0000-000010360000}"/>
    <cellStyle name="20% - 강조색5 46 5 5 3" xfId="15485" xr:uid="{00000000-0005-0000-0000-000011360000}"/>
    <cellStyle name="20% - 강조색5 46 5 5 4" xfId="15486" xr:uid="{00000000-0005-0000-0000-000012360000}"/>
    <cellStyle name="20% - 강조색5 46 5 6" xfId="15487" xr:uid="{00000000-0005-0000-0000-000013360000}"/>
    <cellStyle name="20% - 강조색5 46 5 6 2" xfId="15488" xr:uid="{00000000-0005-0000-0000-000014360000}"/>
    <cellStyle name="20% - 강조색5 46 5 6 3" xfId="15489" xr:uid="{00000000-0005-0000-0000-000015360000}"/>
    <cellStyle name="20% - 강조색5 46 5 6 4" xfId="15490" xr:uid="{00000000-0005-0000-0000-000016360000}"/>
    <cellStyle name="20% - 강조색5 46 5 7" xfId="15491" xr:uid="{00000000-0005-0000-0000-000017360000}"/>
    <cellStyle name="20% - 강조색5 46 5 7 2" xfId="15492" xr:uid="{00000000-0005-0000-0000-000018360000}"/>
    <cellStyle name="20% - 강조색5 46 5 7 3" xfId="15493" xr:uid="{00000000-0005-0000-0000-000019360000}"/>
    <cellStyle name="20% - 강조색5 46 5 7 4" xfId="15494" xr:uid="{00000000-0005-0000-0000-00001A360000}"/>
    <cellStyle name="20% - 강조색5 46 5 8" xfId="15495" xr:uid="{00000000-0005-0000-0000-00001B360000}"/>
    <cellStyle name="20% - 강조색5 46 5 8 2" xfId="15496" xr:uid="{00000000-0005-0000-0000-00001C360000}"/>
    <cellStyle name="20% - 강조색5 46 5 8 3" xfId="15497" xr:uid="{00000000-0005-0000-0000-00001D360000}"/>
    <cellStyle name="20% - 강조색5 46 5 8 4" xfId="15498" xr:uid="{00000000-0005-0000-0000-00001E360000}"/>
    <cellStyle name="20% - 강조색5 46 5 9" xfId="15499" xr:uid="{00000000-0005-0000-0000-00001F360000}"/>
    <cellStyle name="20% - 강조색5 46 5 9 2" xfId="15500" xr:uid="{00000000-0005-0000-0000-000020360000}"/>
    <cellStyle name="20% - 강조색5 46 5 9 3" xfId="15501" xr:uid="{00000000-0005-0000-0000-000021360000}"/>
    <cellStyle name="20% - 강조색5 46 5 9 4" xfId="15502" xr:uid="{00000000-0005-0000-0000-000022360000}"/>
    <cellStyle name="20% - 강조색5 46 6" xfId="15503" xr:uid="{00000000-0005-0000-0000-000023360000}"/>
    <cellStyle name="20% - 강조색5 46 6 10" xfId="15504" xr:uid="{00000000-0005-0000-0000-000024360000}"/>
    <cellStyle name="20% - 강조색5 46 6 11" xfId="15505" xr:uid="{00000000-0005-0000-0000-000025360000}"/>
    <cellStyle name="20% - 강조색5 46 6 12" xfId="15506" xr:uid="{00000000-0005-0000-0000-000026360000}"/>
    <cellStyle name="20% - 강조색5 46 6 2" xfId="15507" xr:uid="{00000000-0005-0000-0000-000027360000}"/>
    <cellStyle name="20% - 강조색5 46 6 2 2" xfId="15508" xr:uid="{00000000-0005-0000-0000-000028360000}"/>
    <cellStyle name="20% - 강조색5 46 6 2 3" xfId="15509" xr:uid="{00000000-0005-0000-0000-000029360000}"/>
    <cellStyle name="20% - 강조색5 46 6 2 4" xfId="15510" xr:uid="{00000000-0005-0000-0000-00002A360000}"/>
    <cellStyle name="20% - 강조색5 46 6 3" xfId="15511" xr:uid="{00000000-0005-0000-0000-00002B360000}"/>
    <cellStyle name="20% - 강조색5 46 6 3 2" xfId="15512" xr:uid="{00000000-0005-0000-0000-00002C360000}"/>
    <cellStyle name="20% - 강조색5 46 6 3 3" xfId="15513" xr:uid="{00000000-0005-0000-0000-00002D360000}"/>
    <cellStyle name="20% - 강조색5 46 6 3 4" xfId="15514" xr:uid="{00000000-0005-0000-0000-00002E360000}"/>
    <cellStyle name="20% - 강조색5 46 6 4" xfId="15515" xr:uid="{00000000-0005-0000-0000-00002F360000}"/>
    <cellStyle name="20% - 강조색5 46 6 4 2" xfId="15516" xr:uid="{00000000-0005-0000-0000-000030360000}"/>
    <cellStyle name="20% - 강조색5 46 6 4 3" xfId="15517" xr:uid="{00000000-0005-0000-0000-000031360000}"/>
    <cellStyle name="20% - 강조색5 46 6 4 4" xfId="15518" xr:uid="{00000000-0005-0000-0000-000032360000}"/>
    <cellStyle name="20% - 강조색5 46 6 5" xfId="15519" xr:uid="{00000000-0005-0000-0000-000033360000}"/>
    <cellStyle name="20% - 강조색5 46 6 5 2" xfId="15520" xr:uid="{00000000-0005-0000-0000-000034360000}"/>
    <cellStyle name="20% - 강조색5 46 6 5 3" xfId="15521" xr:uid="{00000000-0005-0000-0000-000035360000}"/>
    <cellStyle name="20% - 강조색5 46 6 5 4" xfId="15522" xr:uid="{00000000-0005-0000-0000-000036360000}"/>
    <cellStyle name="20% - 강조색5 46 6 6" xfId="15523" xr:uid="{00000000-0005-0000-0000-000037360000}"/>
    <cellStyle name="20% - 강조색5 46 6 6 2" xfId="15524" xr:uid="{00000000-0005-0000-0000-000038360000}"/>
    <cellStyle name="20% - 강조색5 46 6 6 3" xfId="15525" xr:uid="{00000000-0005-0000-0000-000039360000}"/>
    <cellStyle name="20% - 강조색5 46 6 6 4" xfId="15526" xr:uid="{00000000-0005-0000-0000-00003A360000}"/>
    <cellStyle name="20% - 강조색5 46 6 7" xfId="15527" xr:uid="{00000000-0005-0000-0000-00003B360000}"/>
    <cellStyle name="20% - 강조색5 46 6 7 2" xfId="15528" xr:uid="{00000000-0005-0000-0000-00003C360000}"/>
    <cellStyle name="20% - 강조색5 46 6 7 3" xfId="15529" xr:uid="{00000000-0005-0000-0000-00003D360000}"/>
    <cellStyle name="20% - 강조색5 46 6 7 4" xfId="15530" xr:uid="{00000000-0005-0000-0000-00003E360000}"/>
    <cellStyle name="20% - 강조색5 46 6 8" xfId="15531" xr:uid="{00000000-0005-0000-0000-00003F360000}"/>
    <cellStyle name="20% - 강조색5 46 6 8 2" xfId="15532" xr:uid="{00000000-0005-0000-0000-000040360000}"/>
    <cellStyle name="20% - 강조색5 46 6 8 3" xfId="15533" xr:uid="{00000000-0005-0000-0000-000041360000}"/>
    <cellStyle name="20% - 강조색5 46 6 8 4" xfId="15534" xr:uid="{00000000-0005-0000-0000-000042360000}"/>
    <cellStyle name="20% - 강조색5 46 6 9" xfId="15535" xr:uid="{00000000-0005-0000-0000-000043360000}"/>
    <cellStyle name="20% - 강조색5 46 6 9 2" xfId="15536" xr:uid="{00000000-0005-0000-0000-000044360000}"/>
    <cellStyle name="20% - 강조색5 46 6 9 3" xfId="15537" xr:uid="{00000000-0005-0000-0000-000045360000}"/>
    <cellStyle name="20% - 강조색5 46 6 9 4" xfId="15538" xr:uid="{00000000-0005-0000-0000-000046360000}"/>
    <cellStyle name="20% - 강조색5 46 7" xfId="15539" xr:uid="{00000000-0005-0000-0000-000047360000}"/>
    <cellStyle name="20% - 강조색5 46 7 2" xfId="15540" xr:uid="{00000000-0005-0000-0000-000048360000}"/>
    <cellStyle name="20% - 강조색5 46 7 3" xfId="15541" xr:uid="{00000000-0005-0000-0000-000049360000}"/>
    <cellStyle name="20% - 강조색5 46 7 4" xfId="15542" xr:uid="{00000000-0005-0000-0000-00004A360000}"/>
    <cellStyle name="20% - 강조색5 46 8" xfId="15543" xr:uid="{00000000-0005-0000-0000-00004B360000}"/>
    <cellStyle name="20% - 강조색5 46 8 2" xfId="15544" xr:uid="{00000000-0005-0000-0000-00004C360000}"/>
    <cellStyle name="20% - 강조색5 46 8 3" xfId="15545" xr:uid="{00000000-0005-0000-0000-00004D360000}"/>
    <cellStyle name="20% - 강조색5 46 8 4" xfId="15546" xr:uid="{00000000-0005-0000-0000-00004E360000}"/>
    <cellStyle name="20% - 강조색5 46 9" xfId="15547" xr:uid="{00000000-0005-0000-0000-00004F360000}"/>
    <cellStyle name="20% - 강조색5 46 9 2" xfId="15548" xr:uid="{00000000-0005-0000-0000-000050360000}"/>
    <cellStyle name="20% - 강조색5 46 9 3" xfId="15549" xr:uid="{00000000-0005-0000-0000-000051360000}"/>
    <cellStyle name="20% - 강조색5 46 9 4" xfId="15550" xr:uid="{00000000-0005-0000-0000-000052360000}"/>
    <cellStyle name="20% - 강조색5 47" xfId="15551" xr:uid="{00000000-0005-0000-0000-000053360000}"/>
    <cellStyle name="20% - 강조색5 47 10" xfId="15552" xr:uid="{00000000-0005-0000-0000-000054360000}"/>
    <cellStyle name="20% - 강조색5 47 10 2" xfId="15553" xr:uid="{00000000-0005-0000-0000-000055360000}"/>
    <cellStyle name="20% - 강조색5 47 10 3" xfId="15554" xr:uid="{00000000-0005-0000-0000-000056360000}"/>
    <cellStyle name="20% - 강조색5 47 10 4" xfId="15555" xr:uid="{00000000-0005-0000-0000-000057360000}"/>
    <cellStyle name="20% - 강조색5 47 11" xfId="15556" xr:uid="{00000000-0005-0000-0000-000058360000}"/>
    <cellStyle name="20% - 강조색5 47 11 2" xfId="15557" xr:uid="{00000000-0005-0000-0000-000059360000}"/>
    <cellStyle name="20% - 강조색5 47 11 3" xfId="15558" xr:uid="{00000000-0005-0000-0000-00005A360000}"/>
    <cellStyle name="20% - 강조색5 47 11 4" xfId="15559" xr:uid="{00000000-0005-0000-0000-00005B360000}"/>
    <cellStyle name="20% - 강조색5 47 12" xfId="15560" xr:uid="{00000000-0005-0000-0000-00005C360000}"/>
    <cellStyle name="20% - 강조색5 47 12 2" xfId="15561" xr:uid="{00000000-0005-0000-0000-00005D360000}"/>
    <cellStyle name="20% - 강조색5 47 12 3" xfId="15562" xr:uid="{00000000-0005-0000-0000-00005E360000}"/>
    <cellStyle name="20% - 강조색5 47 12 4" xfId="15563" xr:uid="{00000000-0005-0000-0000-00005F360000}"/>
    <cellStyle name="20% - 강조색5 47 13" xfId="15564" xr:uid="{00000000-0005-0000-0000-000060360000}"/>
    <cellStyle name="20% - 강조색5 47 14" xfId="15565" xr:uid="{00000000-0005-0000-0000-000061360000}"/>
    <cellStyle name="20% - 강조색5 47 15" xfId="15566" xr:uid="{00000000-0005-0000-0000-000062360000}"/>
    <cellStyle name="20% - 강조색5 47 16" xfId="15567" xr:uid="{00000000-0005-0000-0000-000063360000}"/>
    <cellStyle name="20% - 강조색5 47 17" xfId="15568" xr:uid="{00000000-0005-0000-0000-000064360000}"/>
    <cellStyle name="20% - 강조색5 47 18" xfId="15569" xr:uid="{00000000-0005-0000-0000-000065360000}"/>
    <cellStyle name="20% - 강조색5 47 19" xfId="15570" xr:uid="{00000000-0005-0000-0000-000066360000}"/>
    <cellStyle name="20% - 강조색5 47 2" xfId="15571" xr:uid="{00000000-0005-0000-0000-000067360000}"/>
    <cellStyle name="20% - 강조색5 47 2 10" xfId="15572" xr:uid="{00000000-0005-0000-0000-000068360000}"/>
    <cellStyle name="20% - 강조색5 47 2 11" xfId="15573" xr:uid="{00000000-0005-0000-0000-000069360000}"/>
    <cellStyle name="20% - 강조색5 47 2 12" xfId="15574" xr:uid="{00000000-0005-0000-0000-00006A360000}"/>
    <cellStyle name="20% - 강조색5 47 2 2" xfId="15575" xr:uid="{00000000-0005-0000-0000-00006B360000}"/>
    <cellStyle name="20% - 강조색5 47 2 2 2" xfId="15576" xr:uid="{00000000-0005-0000-0000-00006C360000}"/>
    <cellStyle name="20% - 강조색5 47 2 2 3" xfId="15577" xr:uid="{00000000-0005-0000-0000-00006D360000}"/>
    <cellStyle name="20% - 강조색5 47 2 2 4" xfId="15578" xr:uid="{00000000-0005-0000-0000-00006E360000}"/>
    <cellStyle name="20% - 강조색5 47 2 3" xfId="15579" xr:uid="{00000000-0005-0000-0000-00006F360000}"/>
    <cellStyle name="20% - 강조색5 47 2 3 2" xfId="15580" xr:uid="{00000000-0005-0000-0000-000070360000}"/>
    <cellStyle name="20% - 강조색5 47 2 3 3" xfId="15581" xr:uid="{00000000-0005-0000-0000-000071360000}"/>
    <cellStyle name="20% - 강조색5 47 2 3 4" xfId="15582" xr:uid="{00000000-0005-0000-0000-000072360000}"/>
    <cellStyle name="20% - 강조색5 47 2 4" xfId="15583" xr:uid="{00000000-0005-0000-0000-000073360000}"/>
    <cellStyle name="20% - 강조색5 47 2 4 2" xfId="15584" xr:uid="{00000000-0005-0000-0000-000074360000}"/>
    <cellStyle name="20% - 강조색5 47 2 4 3" xfId="15585" xr:uid="{00000000-0005-0000-0000-000075360000}"/>
    <cellStyle name="20% - 강조색5 47 2 4 4" xfId="15586" xr:uid="{00000000-0005-0000-0000-000076360000}"/>
    <cellStyle name="20% - 강조색5 47 2 5" xfId="15587" xr:uid="{00000000-0005-0000-0000-000077360000}"/>
    <cellStyle name="20% - 강조색5 47 2 5 2" xfId="15588" xr:uid="{00000000-0005-0000-0000-000078360000}"/>
    <cellStyle name="20% - 강조색5 47 2 5 3" xfId="15589" xr:uid="{00000000-0005-0000-0000-000079360000}"/>
    <cellStyle name="20% - 강조색5 47 2 5 4" xfId="15590" xr:uid="{00000000-0005-0000-0000-00007A360000}"/>
    <cellStyle name="20% - 강조색5 47 2 6" xfId="15591" xr:uid="{00000000-0005-0000-0000-00007B360000}"/>
    <cellStyle name="20% - 강조색5 47 2 6 2" xfId="15592" xr:uid="{00000000-0005-0000-0000-00007C360000}"/>
    <cellStyle name="20% - 강조색5 47 2 6 3" xfId="15593" xr:uid="{00000000-0005-0000-0000-00007D360000}"/>
    <cellStyle name="20% - 강조색5 47 2 6 4" xfId="15594" xr:uid="{00000000-0005-0000-0000-00007E360000}"/>
    <cellStyle name="20% - 강조색5 47 2 7" xfId="15595" xr:uid="{00000000-0005-0000-0000-00007F360000}"/>
    <cellStyle name="20% - 강조색5 47 2 7 2" xfId="15596" xr:uid="{00000000-0005-0000-0000-000080360000}"/>
    <cellStyle name="20% - 강조색5 47 2 7 3" xfId="15597" xr:uid="{00000000-0005-0000-0000-000081360000}"/>
    <cellStyle name="20% - 강조색5 47 2 7 4" xfId="15598" xr:uid="{00000000-0005-0000-0000-000082360000}"/>
    <cellStyle name="20% - 강조색5 47 2 8" xfId="15599" xr:uid="{00000000-0005-0000-0000-000083360000}"/>
    <cellStyle name="20% - 강조색5 47 2 8 2" xfId="15600" xr:uid="{00000000-0005-0000-0000-000084360000}"/>
    <cellStyle name="20% - 강조색5 47 2 8 3" xfId="15601" xr:uid="{00000000-0005-0000-0000-000085360000}"/>
    <cellStyle name="20% - 강조색5 47 2 8 4" xfId="15602" xr:uid="{00000000-0005-0000-0000-000086360000}"/>
    <cellStyle name="20% - 강조색5 47 2 9" xfId="15603" xr:uid="{00000000-0005-0000-0000-000087360000}"/>
    <cellStyle name="20% - 강조색5 47 2 9 2" xfId="15604" xr:uid="{00000000-0005-0000-0000-000088360000}"/>
    <cellStyle name="20% - 강조색5 47 2 9 3" xfId="15605" xr:uid="{00000000-0005-0000-0000-000089360000}"/>
    <cellStyle name="20% - 강조색5 47 2 9 4" xfId="15606" xr:uid="{00000000-0005-0000-0000-00008A360000}"/>
    <cellStyle name="20% - 강조색5 47 20" xfId="15607" xr:uid="{00000000-0005-0000-0000-00008B360000}"/>
    <cellStyle name="20% - 강조색5 47 21" xfId="15608" xr:uid="{00000000-0005-0000-0000-00008C360000}"/>
    <cellStyle name="20% - 강조색5 47 22" xfId="15609" xr:uid="{00000000-0005-0000-0000-00008D360000}"/>
    <cellStyle name="20% - 강조색5 47 23" xfId="15610" xr:uid="{00000000-0005-0000-0000-00008E360000}"/>
    <cellStyle name="20% - 강조색5 47 24" xfId="15611" xr:uid="{00000000-0005-0000-0000-00008F360000}"/>
    <cellStyle name="20% - 강조색5 47 25" xfId="15612" xr:uid="{00000000-0005-0000-0000-000090360000}"/>
    <cellStyle name="20% - 강조색5 47 3" xfId="15613" xr:uid="{00000000-0005-0000-0000-000091360000}"/>
    <cellStyle name="20% - 강조색5 47 3 10" xfId="15614" xr:uid="{00000000-0005-0000-0000-000092360000}"/>
    <cellStyle name="20% - 강조색5 47 3 11" xfId="15615" xr:uid="{00000000-0005-0000-0000-000093360000}"/>
    <cellStyle name="20% - 강조색5 47 3 12" xfId="15616" xr:uid="{00000000-0005-0000-0000-000094360000}"/>
    <cellStyle name="20% - 강조색5 47 3 2" xfId="15617" xr:uid="{00000000-0005-0000-0000-000095360000}"/>
    <cellStyle name="20% - 강조색5 47 3 2 2" xfId="15618" xr:uid="{00000000-0005-0000-0000-000096360000}"/>
    <cellStyle name="20% - 강조색5 47 3 2 3" xfId="15619" xr:uid="{00000000-0005-0000-0000-000097360000}"/>
    <cellStyle name="20% - 강조색5 47 3 2 4" xfId="15620" xr:uid="{00000000-0005-0000-0000-000098360000}"/>
    <cellStyle name="20% - 강조색5 47 3 3" xfId="15621" xr:uid="{00000000-0005-0000-0000-000099360000}"/>
    <cellStyle name="20% - 강조색5 47 3 3 2" xfId="15622" xr:uid="{00000000-0005-0000-0000-00009A360000}"/>
    <cellStyle name="20% - 강조색5 47 3 3 3" xfId="15623" xr:uid="{00000000-0005-0000-0000-00009B360000}"/>
    <cellStyle name="20% - 강조색5 47 3 3 4" xfId="15624" xr:uid="{00000000-0005-0000-0000-00009C360000}"/>
    <cellStyle name="20% - 강조색5 47 3 4" xfId="15625" xr:uid="{00000000-0005-0000-0000-00009D360000}"/>
    <cellStyle name="20% - 강조색5 47 3 4 2" xfId="15626" xr:uid="{00000000-0005-0000-0000-00009E360000}"/>
    <cellStyle name="20% - 강조색5 47 3 4 3" xfId="15627" xr:uid="{00000000-0005-0000-0000-00009F360000}"/>
    <cellStyle name="20% - 강조색5 47 3 4 4" xfId="15628" xr:uid="{00000000-0005-0000-0000-0000A0360000}"/>
    <cellStyle name="20% - 강조색5 47 3 5" xfId="15629" xr:uid="{00000000-0005-0000-0000-0000A1360000}"/>
    <cellStyle name="20% - 강조색5 47 3 5 2" xfId="15630" xr:uid="{00000000-0005-0000-0000-0000A2360000}"/>
    <cellStyle name="20% - 강조색5 47 3 5 3" xfId="15631" xr:uid="{00000000-0005-0000-0000-0000A3360000}"/>
    <cellStyle name="20% - 강조색5 47 3 5 4" xfId="15632" xr:uid="{00000000-0005-0000-0000-0000A4360000}"/>
    <cellStyle name="20% - 강조색5 47 3 6" xfId="15633" xr:uid="{00000000-0005-0000-0000-0000A5360000}"/>
    <cellStyle name="20% - 강조색5 47 3 6 2" xfId="15634" xr:uid="{00000000-0005-0000-0000-0000A6360000}"/>
    <cellStyle name="20% - 강조색5 47 3 6 3" xfId="15635" xr:uid="{00000000-0005-0000-0000-0000A7360000}"/>
    <cellStyle name="20% - 강조색5 47 3 6 4" xfId="15636" xr:uid="{00000000-0005-0000-0000-0000A8360000}"/>
    <cellStyle name="20% - 강조색5 47 3 7" xfId="15637" xr:uid="{00000000-0005-0000-0000-0000A9360000}"/>
    <cellStyle name="20% - 강조색5 47 3 7 2" xfId="15638" xr:uid="{00000000-0005-0000-0000-0000AA360000}"/>
    <cellStyle name="20% - 강조색5 47 3 7 3" xfId="15639" xr:uid="{00000000-0005-0000-0000-0000AB360000}"/>
    <cellStyle name="20% - 강조색5 47 3 7 4" xfId="15640" xr:uid="{00000000-0005-0000-0000-0000AC360000}"/>
    <cellStyle name="20% - 강조색5 47 3 8" xfId="15641" xr:uid="{00000000-0005-0000-0000-0000AD360000}"/>
    <cellStyle name="20% - 강조색5 47 3 8 2" xfId="15642" xr:uid="{00000000-0005-0000-0000-0000AE360000}"/>
    <cellStyle name="20% - 강조색5 47 3 8 3" xfId="15643" xr:uid="{00000000-0005-0000-0000-0000AF360000}"/>
    <cellStyle name="20% - 강조색5 47 3 8 4" xfId="15644" xr:uid="{00000000-0005-0000-0000-0000B0360000}"/>
    <cellStyle name="20% - 강조색5 47 3 9" xfId="15645" xr:uid="{00000000-0005-0000-0000-0000B1360000}"/>
    <cellStyle name="20% - 강조색5 47 3 9 2" xfId="15646" xr:uid="{00000000-0005-0000-0000-0000B2360000}"/>
    <cellStyle name="20% - 강조색5 47 3 9 3" xfId="15647" xr:uid="{00000000-0005-0000-0000-0000B3360000}"/>
    <cellStyle name="20% - 강조색5 47 3 9 4" xfId="15648" xr:uid="{00000000-0005-0000-0000-0000B4360000}"/>
    <cellStyle name="20% - 강조색5 47 4" xfId="15649" xr:uid="{00000000-0005-0000-0000-0000B5360000}"/>
    <cellStyle name="20% - 강조색5 47 4 10" xfId="15650" xr:uid="{00000000-0005-0000-0000-0000B6360000}"/>
    <cellStyle name="20% - 강조색5 47 4 11" xfId="15651" xr:uid="{00000000-0005-0000-0000-0000B7360000}"/>
    <cellStyle name="20% - 강조색5 47 4 12" xfId="15652" xr:uid="{00000000-0005-0000-0000-0000B8360000}"/>
    <cellStyle name="20% - 강조색5 47 4 2" xfId="15653" xr:uid="{00000000-0005-0000-0000-0000B9360000}"/>
    <cellStyle name="20% - 강조색5 47 4 2 2" xfId="15654" xr:uid="{00000000-0005-0000-0000-0000BA360000}"/>
    <cellStyle name="20% - 강조색5 47 4 2 3" xfId="15655" xr:uid="{00000000-0005-0000-0000-0000BB360000}"/>
    <cellStyle name="20% - 강조색5 47 4 2 4" xfId="15656" xr:uid="{00000000-0005-0000-0000-0000BC360000}"/>
    <cellStyle name="20% - 강조색5 47 4 3" xfId="15657" xr:uid="{00000000-0005-0000-0000-0000BD360000}"/>
    <cellStyle name="20% - 강조색5 47 4 3 2" xfId="15658" xr:uid="{00000000-0005-0000-0000-0000BE360000}"/>
    <cellStyle name="20% - 강조색5 47 4 3 3" xfId="15659" xr:uid="{00000000-0005-0000-0000-0000BF360000}"/>
    <cellStyle name="20% - 강조색5 47 4 3 4" xfId="15660" xr:uid="{00000000-0005-0000-0000-0000C0360000}"/>
    <cellStyle name="20% - 강조색5 47 4 4" xfId="15661" xr:uid="{00000000-0005-0000-0000-0000C1360000}"/>
    <cellStyle name="20% - 강조색5 47 4 4 2" xfId="15662" xr:uid="{00000000-0005-0000-0000-0000C2360000}"/>
    <cellStyle name="20% - 강조색5 47 4 4 3" xfId="15663" xr:uid="{00000000-0005-0000-0000-0000C3360000}"/>
    <cellStyle name="20% - 강조색5 47 4 4 4" xfId="15664" xr:uid="{00000000-0005-0000-0000-0000C4360000}"/>
    <cellStyle name="20% - 강조색5 47 4 5" xfId="15665" xr:uid="{00000000-0005-0000-0000-0000C5360000}"/>
    <cellStyle name="20% - 강조색5 47 4 5 2" xfId="15666" xr:uid="{00000000-0005-0000-0000-0000C6360000}"/>
    <cellStyle name="20% - 강조색5 47 4 5 3" xfId="15667" xr:uid="{00000000-0005-0000-0000-0000C7360000}"/>
    <cellStyle name="20% - 강조색5 47 4 5 4" xfId="15668" xr:uid="{00000000-0005-0000-0000-0000C8360000}"/>
    <cellStyle name="20% - 강조색5 47 4 6" xfId="15669" xr:uid="{00000000-0005-0000-0000-0000C9360000}"/>
    <cellStyle name="20% - 강조색5 47 4 6 2" xfId="15670" xr:uid="{00000000-0005-0000-0000-0000CA360000}"/>
    <cellStyle name="20% - 강조색5 47 4 6 3" xfId="15671" xr:uid="{00000000-0005-0000-0000-0000CB360000}"/>
    <cellStyle name="20% - 강조색5 47 4 6 4" xfId="15672" xr:uid="{00000000-0005-0000-0000-0000CC360000}"/>
    <cellStyle name="20% - 강조색5 47 4 7" xfId="15673" xr:uid="{00000000-0005-0000-0000-0000CD360000}"/>
    <cellStyle name="20% - 강조색5 47 4 7 2" xfId="15674" xr:uid="{00000000-0005-0000-0000-0000CE360000}"/>
    <cellStyle name="20% - 강조색5 47 4 7 3" xfId="15675" xr:uid="{00000000-0005-0000-0000-0000CF360000}"/>
    <cellStyle name="20% - 강조색5 47 4 7 4" xfId="15676" xr:uid="{00000000-0005-0000-0000-0000D0360000}"/>
    <cellStyle name="20% - 강조색5 47 4 8" xfId="15677" xr:uid="{00000000-0005-0000-0000-0000D1360000}"/>
    <cellStyle name="20% - 강조색5 47 4 8 2" xfId="15678" xr:uid="{00000000-0005-0000-0000-0000D2360000}"/>
    <cellStyle name="20% - 강조색5 47 4 8 3" xfId="15679" xr:uid="{00000000-0005-0000-0000-0000D3360000}"/>
    <cellStyle name="20% - 강조색5 47 4 8 4" xfId="15680" xr:uid="{00000000-0005-0000-0000-0000D4360000}"/>
    <cellStyle name="20% - 강조색5 47 4 9" xfId="15681" xr:uid="{00000000-0005-0000-0000-0000D5360000}"/>
    <cellStyle name="20% - 강조색5 47 4 9 2" xfId="15682" xr:uid="{00000000-0005-0000-0000-0000D6360000}"/>
    <cellStyle name="20% - 강조색5 47 4 9 3" xfId="15683" xr:uid="{00000000-0005-0000-0000-0000D7360000}"/>
    <cellStyle name="20% - 강조색5 47 4 9 4" xfId="15684" xr:uid="{00000000-0005-0000-0000-0000D8360000}"/>
    <cellStyle name="20% - 강조색5 47 5" xfId="15685" xr:uid="{00000000-0005-0000-0000-0000D9360000}"/>
    <cellStyle name="20% - 강조색5 47 5 2" xfId="15686" xr:uid="{00000000-0005-0000-0000-0000DA360000}"/>
    <cellStyle name="20% - 강조색5 47 5 3" xfId="15687" xr:uid="{00000000-0005-0000-0000-0000DB360000}"/>
    <cellStyle name="20% - 강조색5 47 5 4" xfId="15688" xr:uid="{00000000-0005-0000-0000-0000DC360000}"/>
    <cellStyle name="20% - 강조색5 47 6" xfId="15689" xr:uid="{00000000-0005-0000-0000-0000DD360000}"/>
    <cellStyle name="20% - 강조색5 47 6 2" xfId="15690" xr:uid="{00000000-0005-0000-0000-0000DE360000}"/>
    <cellStyle name="20% - 강조색5 47 6 3" xfId="15691" xr:uid="{00000000-0005-0000-0000-0000DF360000}"/>
    <cellStyle name="20% - 강조색5 47 6 4" xfId="15692" xr:uid="{00000000-0005-0000-0000-0000E0360000}"/>
    <cellStyle name="20% - 강조색5 47 7" xfId="15693" xr:uid="{00000000-0005-0000-0000-0000E1360000}"/>
    <cellStyle name="20% - 강조색5 47 7 2" xfId="15694" xr:uid="{00000000-0005-0000-0000-0000E2360000}"/>
    <cellStyle name="20% - 강조색5 47 7 3" xfId="15695" xr:uid="{00000000-0005-0000-0000-0000E3360000}"/>
    <cellStyle name="20% - 강조색5 47 7 4" xfId="15696" xr:uid="{00000000-0005-0000-0000-0000E4360000}"/>
    <cellStyle name="20% - 강조색5 47 8" xfId="15697" xr:uid="{00000000-0005-0000-0000-0000E5360000}"/>
    <cellStyle name="20% - 강조색5 47 8 2" xfId="15698" xr:uid="{00000000-0005-0000-0000-0000E6360000}"/>
    <cellStyle name="20% - 강조색5 47 8 3" xfId="15699" xr:uid="{00000000-0005-0000-0000-0000E7360000}"/>
    <cellStyle name="20% - 강조색5 47 8 4" xfId="15700" xr:uid="{00000000-0005-0000-0000-0000E8360000}"/>
    <cellStyle name="20% - 강조색5 47 9" xfId="15701" xr:uid="{00000000-0005-0000-0000-0000E9360000}"/>
    <cellStyle name="20% - 강조색5 47 9 2" xfId="15702" xr:uid="{00000000-0005-0000-0000-0000EA360000}"/>
    <cellStyle name="20% - 강조색5 47 9 3" xfId="15703" xr:uid="{00000000-0005-0000-0000-0000EB360000}"/>
    <cellStyle name="20% - 강조색5 47 9 4" xfId="15704" xr:uid="{00000000-0005-0000-0000-0000EC360000}"/>
    <cellStyle name="20% - 강조색5 48" xfId="15705" xr:uid="{00000000-0005-0000-0000-0000ED360000}"/>
    <cellStyle name="20% - 강조색5 48 10" xfId="15706" xr:uid="{00000000-0005-0000-0000-0000EE360000}"/>
    <cellStyle name="20% - 강조색5 48 10 2" xfId="15707" xr:uid="{00000000-0005-0000-0000-0000EF360000}"/>
    <cellStyle name="20% - 강조색5 48 10 3" xfId="15708" xr:uid="{00000000-0005-0000-0000-0000F0360000}"/>
    <cellStyle name="20% - 강조색5 48 10 4" xfId="15709" xr:uid="{00000000-0005-0000-0000-0000F1360000}"/>
    <cellStyle name="20% - 강조색5 48 11" xfId="15710" xr:uid="{00000000-0005-0000-0000-0000F2360000}"/>
    <cellStyle name="20% - 강조색5 48 12" xfId="15711" xr:uid="{00000000-0005-0000-0000-0000F3360000}"/>
    <cellStyle name="20% - 강조색5 48 13" xfId="15712" xr:uid="{00000000-0005-0000-0000-0000F4360000}"/>
    <cellStyle name="20% - 강조색5 48 14" xfId="15713" xr:uid="{00000000-0005-0000-0000-0000F5360000}"/>
    <cellStyle name="20% - 강조색5 48 15" xfId="15714" xr:uid="{00000000-0005-0000-0000-0000F6360000}"/>
    <cellStyle name="20% - 강조색5 48 16" xfId="15715" xr:uid="{00000000-0005-0000-0000-0000F7360000}"/>
    <cellStyle name="20% - 강조색5 48 17" xfId="15716" xr:uid="{00000000-0005-0000-0000-0000F8360000}"/>
    <cellStyle name="20% - 강조색5 48 18" xfId="15717" xr:uid="{00000000-0005-0000-0000-0000F9360000}"/>
    <cellStyle name="20% - 강조색5 48 19" xfId="15718" xr:uid="{00000000-0005-0000-0000-0000FA360000}"/>
    <cellStyle name="20% - 강조색5 48 2" xfId="15719" xr:uid="{00000000-0005-0000-0000-0000FB360000}"/>
    <cellStyle name="20% - 강조색5 48 2 10" xfId="15720" xr:uid="{00000000-0005-0000-0000-0000FC360000}"/>
    <cellStyle name="20% - 강조색5 48 2 11" xfId="15721" xr:uid="{00000000-0005-0000-0000-0000FD360000}"/>
    <cellStyle name="20% - 강조색5 48 2 12" xfId="15722" xr:uid="{00000000-0005-0000-0000-0000FE360000}"/>
    <cellStyle name="20% - 강조색5 48 2 2" xfId="15723" xr:uid="{00000000-0005-0000-0000-0000FF360000}"/>
    <cellStyle name="20% - 강조색5 48 2 2 2" xfId="15724" xr:uid="{00000000-0005-0000-0000-000000370000}"/>
    <cellStyle name="20% - 강조색5 48 2 2 3" xfId="15725" xr:uid="{00000000-0005-0000-0000-000001370000}"/>
    <cellStyle name="20% - 강조색5 48 2 2 4" xfId="15726" xr:uid="{00000000-0005-0000-0000-000002370000}"/>
    <cellStyle name="20% - 강조색5 48 2 3" xfId="15727" xr:uid="{00000000-0005-0000-0000-000003370000}"/>
    <cellStyle name="20% - 강조색5 48 2 3 2" xfId="15728" xr:uid="{00000000-0005-0000-0000-000004370000}"/>
    <cellStyle name="20% - 강조색5 48 2 3 3" xfId="15729" xr:uid="{00000000-0005-0000-0000-000005370000}"/>
    <cellStyle name="20% - 강조색5 48 2 3 4" xfId="15730" xr:uid="{00000000-0005-0000-0000-000006370000}"/>
    <cellStyle name="20% - 강조색5 48 2 4" xfId="15731" xr:uid="{00000000-0005-0000-0000-000007370000}"/>
    <cellStyle name="20% - 강조색5 48 2 4 2" xfId="15732" xr:uid="{00000000-0005-0000-0000-000008370000}"/>
    <cellStyle name="20% - 강조색5 48 2 4 3" xfId="15733" xr:uid="{00000000-0005-0000-0000-000009370000}"/>
    <cellStyle name="20% - 강조색5 48 2 4 4" xfId="15734" xr:uid="{00000000-0005-0000-0000-00000A370000}"/>
    <cellStyle name="20% - 강조색5 48 2 5" xfId="15735" xr:uid="{00000000-0005-0000-0000-00000B370000}"/>
    <cellStyle name="20% - 강조색5 48 2 5 2" xfId="15736" xr:uid="{00000000-0005-0000-0000-00000C370000}"/>
    <cellStyle name="20% - 강조색5 48 2 5 3" xfId="15737" xr:uid="{00000000-0005-0000-0000-00000D370000}"/>
    <cellStyle name="20% - 강조색5 48 2 5 4" xfId="15738" xr:uid="{00000000-0005-0000-0000-00000E370000}"/>
    <cellStyle name="20% - 강조색5 48 2 6" xfId="15739" xr:uid="{00000000-0005-0000-0000-00000F370000}"/>
    <cellStyle name="20% - 강조색5 48 2 6 2" xfId="15740" xr:uid="{00000000-0005-0000-0000-000010370000}"/>
    <cellStyle name="20% - 강조색5 48 2 6 3" xfId="15741" xr:uid="{00000000-0005-0000-0000-000011370000}"/>
    <cellStyle name="20% - 강조색5 48 2 6 4" xfId="15742" xr:uid="{00000000-0005-0000-0000-000012370000}"/>
    <cellStyle name="20% - 강조색5 48 2 7" xfId="15743" xr:uid="{00000000-0005-0000-0000-000013370000}"/>
    <cellStyle name="20% - 강조색5 48 2 7 2" xfId="15744" xr:uid="{00000000-0005-0000-0000-000014370000}"/>
    <cellStyle name="20% - 강조색5 48 2 7 3" xfId="15745" xr:uid="{00000000-0005-0000-0000-000015370000}"/>
    <cellStyle name="20% - 강조색5 48 2 7 4" xfId="15746" xr:uid="{00000000-0005-0000-0000-000016370000}"/>
    <cellStyle name="20% - 강조색5 48 2 8" xfId="15747" xr:uid="{00000000-0005-0000-0000-000017370000}"/>
    <cellStyle name="20% - 강조색5 48 2 8 2" xfId="15748" xr:uid="{00000000-0005-0000-0000-000018370000}"/>
    <cellStyle name="20% - 강조색5 48 2 8 3" xfId="15749" xr:uid="{00000000-0005-0000-0000-000019370000}"/>
    <cellStyle name="20% - 강조색5 48 2 8 4" xfId="15750" xr:uid="{00000000-0005-0000-0000-00001A370000}"/>
    <cellStyle name="20% - 강조색5 48 2 9" xfId="15751" xr:uid="{00000000-0005-0000-0000-00001B370000}"/>
    <cellStyle name="20% - 강조색5 48 2 9 2" xfId="15752" xr:uid="{00000000-0005-0000-0000-00001C370000}"/>
    <cellStyle name="20% - 강조색5 48 2 9 3" xfId="15753" xr:uid="{00000000-0005-0000-0000-00001D370000}"/>
    <cellStyle name="20% - 강조색5 48 2 9 4" xfId="15754" xr:uid="{00000000-0005-0000-0000-00001E370000}"/>
    <cellStyle name="20% - 강조색5 48 20" xfId="15755" xr:uid="{00000000-0005-0000-0000-00001F370000}"/>
    <cellStyle name="20% - 강조색5 48 21" xfId="15756" xr:uid="{00000000-0005-0000-0000-000020370000}"/>
    <cellStyle name="20% - 강조색5 48 22" xfId="15757" xr:uid="{00000000-0005-0000-0000-000021370000}"/>
    <cellStyle name="20% - 강조색5 48 23" xfId="15758" xr:uid="{00000000-0005-0000-0000-000022370000}"/>
    <cellStyle name="20% - 강조색5 48 3" xfId="15759" xr:uid="{00000000-0005-0000-0000-000023370000}"/>
    <cellStyle name="20% - 강조색5 48 3 2" xfId="15760" xr:uid="{00000000-0005-0000-0000-000024370000}"/>
    <cellStyle name="20% - 강조색5 48 3 3" xfId="15761" xr:uid="{00000000-0005-0000-0000-000025370000}"/>
    <cellStyle name="20% - 강조색5 48 3 4" xfId="15762" xr:uid="{00000000-0005-0000-0000-000026370000}"/>
    <cellStyle name="20% - 강조색5 48 4" xfId="15763" xr:uid="{00000000-0005-0000-0000-000027370000}"/>
    <cellStyle name="20% - 강조색5 48 4 2" xfId="15764" xr:uid="{00000000-0005-0000-0000-000028370000}"/>
    <cellStyle name="20% - 강조색5 48 4 3" xfId="15765" xr:uid="{00000000-0005-0000-0000-000029370000}"/>
    <cellStyle name="20% - 강조색5 48 4 4" xfId="15766" xr:uid="{00000000-0005-0000-0000-00002A370000}"/>
    <cellStyle name="20% - 강조색5 48 5" xfId="15767" xr:uid="{00000000-0005-0000-0000-00002B370000}"/>
    <cellStyle name="20% - 강조색5 48 5 2" xfId="15768" xr:uid="{00000000-0005-0000-0000-00002C370000}"/>
    <cellStyle name="20% - 강조색5 48 5 3" xfId="15769" xr:uid="{00000000-0005-0000-0000-00002D370000}"/>
    <cellStyle name="20% - 강조색5 48 5 4" xfId="15770" xr:uid="{00000000-0005-0000-0000-00002E370000}"/>
    <cellStyle name="20% - 강조색5 48 6" xfId="15771" xr:uid="{00000000-0005-0000-0000-00002F370000}"/>
    <cellStyle name="20% - 강조색5 48 6 2" xfId="15772" xr:uid="{00000000-0005-0000-0000-000030370000}"/>
    <cellStyle name="20% - 강조색5 48 6 3" xfId="15773" xr:uid="{00000000-0005-0000-0000-000031370000}"/>
    <cellStyle name="20% - 강조색5 48 6 4" xfId="15774" xr:uid="{00000000-0005-0000-0000-000032370000}"/>
    <cellStyle name="20% - 강조색5 48 7" xfId="15775" xr:uid="{00000000-0005-0000-0000-000033370000}"/>
    <cellStyle name="20% - 강조색5 48 7 2" xfId="15776" xr:uid="{00000000-0005-0000-0000-000034370000}"/>
    <cellStyle name="20% - 강조색5 48 7 3" xfId="15777" xr:uid="{00000000-0005-0000-0000-000035370000}"/>
    <cellStyle name="20% - 강조색5 48 7 4" xfId="15778" xr:uid="{00000000-0005-0000-0000-000036370000}"/>
    <cellStyle name="20% - 강조색5 48 8" xfId="15779" xr:uid="{00000000-0005-0000-0000-000037370000}"/>
    <cellStyle name="20% - 강조색5 48 8 2" xfId="15780" xr:uid="{00000000-0005-0000-0000-000038370000}"/>
    <cellStyle name="20% - 강조색5 48 8 3" xfId="15781" xr:uid="{00000000-0005-0000-0000-000039370000}"/>
    <cellStyle name="20% - 강조색5 48 8 4" xfId="15782" xr:uid="{00000000-0005-0000-0000-00003A370000}"/>
    <cellStyle name="20% - 강조색5 48 9" xfId="15783" xr:uid="{00000000-0005-0000-0000-00003B370000}"/>
    <cellStyle name="20% - 강조색5 48 9 2" xfId="15784" xr:uid="{00000000-0005-0000-0000-00003C370000}"/>
    <cellStyle name="20% - 강조색5 48 9 3" xfId="15785" xr:uid="{00000000-0005-0000-0000-00003D370000}"/>
    <cellStyle name="20% - 강조색5 48 9 4" xfId="15786" xr:uid="{00000000-0005-0000-0000-00003E370000}"/>
    <cellStyle name="20% - 강조색5 49" xfId="15787" xr:uid="{00000000-0005-0000-0000-00003F370000}"/>
    <cellStyle name="20% - 강조색5 49 10" xfId="15788" xr:uid="{00000000-0005-0000-0000-000040370000}"/>
    <cellStyle name="20% - 강조색5 49 11" xfId="15789" xr:uid="{00000000-0005-0000-0000-000041370000}"/>
    <cellStyle name="20% - 강조색5 49 12" xfId="15790" xr:uid="{00000000-0005-0000-0000-000042370000}"/>
    <cellStyle name="20% - 강조색5 49 13" xfId="15791" xr:uid="{00000000-0005-0000-0000-000043370000}"/>
    <cellStyle name="20% - 강조색5 49 14" xfId="15792" xr:uid="{00000000-0005-0000-0000-000044370000}"/>
    <cellStyle name="20% - 강조색5 49 15" xfId="15793" xr:uid="{00000000-0005-0000-0000-000045370000}"/>
    <cellStyle name="20% - 강조색5 49 16" xfId="15794" xr:uid="{00000000-0005-0000-0000-000046370000}"/>
    <cellStyle name="20% - 강조색5 49 17" xfId="15795" xr:uid="{00000000-0005-0000-0000-000047370000}"/>
    <cellStyle name="20% - 강조색5 49 18" xfId="15796" xr:uid="{00000000-0005-0000-0000-000048370000}"/>
    <cellStyle name="20% - 강조색5 49 19" xfId="15797" xr:uid="{00000000-0005-0000-0000-000049370000}"/>
    <cellStyle name="20% - 강조색5 49 2" xfId="15798" xr:uid="{00000000-0005-0000-0000-00004A370000}"/>
    <cellStyle name="20% - 강조색5 49 2 2" xfId="15799" xr:uid="{00000000-0005-0000-0000-00004B370000}"/>
    <cellStyle name="20% - 강조색5 49 2 3" xfId="15800" xr:uid="{00000000-0005-0000-0000-00004C370000}"/>
    <cellStyle name="20% - 강조색5 49 2 4" xfId="15801" xr:uid="{00000000-0005-0000-0000-00004D370000}"/>
    <cellStyle name="20% - 강조색5 49 20" xfId="15802" xr:uid="{00000000-0005-0000-0000-00004E370000}"/>
    <cellStyle name="20% - 강조색5 49 3" xfId="15803" xr:uid="{00000000-0005-0000-0000-00004F370000}"/>
    <cellStyle name="20% - 강조색5 49 3 2" xfId="15804" xr:uid="{00000000-0005-0000-0000-000050370000}"/>
    <cellStyle name="20% - 강조색5 49 3 3" xfId="15805" xr:uid="{00000000-0005-0000-0000-000051370000}"/>
    <cellStyle name="20% - 강조색5 49 3 4" xfId="15806" xr:uid="{00000000-0005-0000-0000-000052370000}"/>
    <cellStyle name="20% - 강조색5 49 4" xfId="15807" xr:uid="{00000000-0005-0000-0000-000053370000}"/>
    <cellStyle name="20% - 강조색5 49 4 2" xfId="15808" xr:uid="{00000000-0005-0000-0000-000054370000}"/>
    <cellStyle name="20% - 강조색5 49 4 3" xfId="15809" xr:uid="{00000000-0005-0000-0000-000055370000}"/>
    <cellStyle name="20% - 강조색5 49 4 4" xfId="15810" xr:uid="{00000000-0005-0000-0000-000056370000}"/>
    <cellStyle name="20% - 강조색5 49 5" xfId="15811" xr:uid="{00000000-0005-0000-0000-000057370000}"/>
    <cellStyle name="20% - 강조색5 49 5 2" xfId="15812" xr:uid="{00000000-0005-0000-0000-000058370000}"/>
    <cellStyle name="20% - 강조색5 49 5 3" xfId="15813" xr:uid="{00000000-0005-0000-0000-000059370000}"/>
    <cellStyle name="20% - 강조색5 49 5 4" xfId="15814" xr:uid="{00000000-0005-0000-0000-00005A370000}"/>
    <cellStyle name="20% - 강조색5 49 6" xfId="15815" xr:uid="{00000000-0005-0000-0000-00005B370000}"/>
    <cellStyle name="20% - 강조색5 49 6 2" xfId="15816" xr:uid="{00000000-0005-0000-0000-00005C370000}"/>
    <cellStyle name="20% - 강조색5 49 6 3" xfId="15817" xr:uid="{00000000-0005-0000-0000-00005D370000}"/>
    <cellStyle name="20% - 강조색5 49 6 4" xfId="15818" xr:uid="{00000000-0005-0000-0000-00005E370000}"/>
    <cellStyle name="20% - 강조색5 49 7" xfId="15819" xr:uid="{00000000-0005-0000-0000-00005F370000}"/>
    <cellStyle name="20% - 강조색5 49 7 2" xfId="15820" xr:uid="{00000000-0005-0000-0000-000060370000}"/>
    <cellStyle name="20% - 강조색5 49 7 3" xfId="15821" xr:uid="{00000000-0005-0000-0000-000061370000}"/>
    <cellStyle name="20% - 강조색5 49 7 4" xfId="15822" xr:uid="{00000000-0005-0000-0000-000062370000}"/>
    <cellStyle name="20% - 강조색5 49 8" xfId="15823" xr:uid="{00000000-0005-0000-0000-000063370000}"/>
    <cellStyle name="20% - 강조색5 49 9" xfId="15824" xr:uid="{00000000-0005-0000-0000-000064370000}"/>
    <cellStyle name="20% - 강조색5 5" xfId="368" xr:uid="{00000000-0005-0000-0000-000065370000}"/>
    <cellStyle name="20% - 강조색5 50" xfId="15825" xr:uid="{00000000-0005-0000-0000-000066370000}"/>
    <cellStyle name="20% - 강조색5 50 10" xfId="15826" xr:uid="{00000000-0005-0000-0000-000067370000}"/>
    <cellStyle name="20% - 강조색5 50 11" xfId="15827" xr:uid="{00000000-0005-0000-0000-000068370000}"/>
    <cellStyle name="20% - 강조색5 50 12" xfId="15828" xr:uid="{00000000-0005-0000-0000-000069370000}"/>
    <cellStyle name="20% - 강조색5 50 13" xfId="15829" xr:uid="{00000000-0005-0000-0000-00006A370000}"/>
    <cellStyle name="20% - 강조색5 50 14" xfId="15830" xr:uid="{00000000-0005-0000-0000-00006B370000}"/>
    <cellStyle name="20% - 강조색5 50 15" xfId="15831" xr:uid="{00000000-0005-0000-0000-00006C370000}"/>
    <cellStyle name="20% - 강조색5 50 16" xfId="15832" xr:uid="{00000000-0005-0000-0000-00006D370000}"/>
    <cellStyle name="20% - 강조색5 50 17" xfId="15833" xr:uid="{00000000-0005-0000-0000-00006E370000}"/>
    <cellStyle name="20% - 강조색5 50 2" xfId="15834" xr:uid="{00000000-0005-0000-0000-00006F370000}"/>
    <cellStyle name="20% - 강조색5 50 2 2" xfId="15835" xr:uid="{00000000-0005-0000-0000-000070370000}"/>
    <cellStyle name="20% - 강조색5 50 2 3" xfId="15836" xr:uid="{00000000-0005-0000-0000-000071370000}"/>
    <cellStyle name="20% - 강조색5 50 2 4" xfId="15837" xr:uid="{00000000-0005-0000-0000-000072370000}"/>
    <cellStyle name="20% - 강조색5 50 3" xfId="15838" xr:uid="{00000000-0005-0000-0000-000073370000}"/>
    <cellStyle name="20% - 강조색5 50 3 2" xfId="15839" xr:uid="{00000000-0005-0000-0000-000074370000}"/>
    <cellStyle name="20% - 강조색5 50 3 3" xfId="15840" xr:uid="{00000000-0005-0000-0000-000075370000}"/>
    <cellStyle name="20% - 강조색5 50 3 4" xfId="15841" xr:uid="{00000000-0005-0000-0000-000076370000}"/>
    <cellStyle name="20% - 강조색5 50 4" xfId="15842" xr:uid="{00000000-0005-0000-0000-000077370000}"/>
    <cellStyle name="20% - 강조색5 50 4 2" xfId="15843" xr:uid="{00000000-0005-0000-0000-000078370000}"/>
    <cellStyle name="20% - 강조색5 50 4 3" xfId="15844" xr:uid="{00000000-0005-0000-0000-000079370000}"/>
    <cellStyle name="20% - 강조색5 50 4 4" xfId="15845" xr:uid="{00000000-0005-0000-0000-00007A370000}"/>
    <cellStyle name="20% - 강조색5 50 5" xfId="15846" xr:uid="{00000000-0005-0000-0000-00007B370000}"/>
    <cellStyle name="20% - 강조색5 50 6" xfId="15847" xr:uid="{00000000-0005-0000-0000-00007C370000}"/>
    <cellStyle name="20% - 강조색5 50 7" xfId="15848" xr:uid="{00000000-0005-0000-0000-00007D370000}"/>
    <cellStyle name="20% - 강조색5 50 8" xfId="15849" xr:uid="{00000000-0005-0000-0000-00007E370000}"/>
    <cellStyle name="20% - 강조색5 50 9" xfId="15850" xr:uid="{00000000-0005-0000-0000-00007F370000}"/>
    <cellStyle name="20% - 강조색5 51" xfId="15851" xr:uid="{00000000-0005-0000-0000-000080370000}"/>
    <cellStyle name="20% - 강조색5 51 10" xfId="15852" xr:uid="{00000000-0005-0000-0000-000081370000}"/>
    <cellStyle name="20% - 강조색5 51 11" xfId="15853" xr:uid="{00000000-0005-0000-0000-000082370000}"/>
    <cellStyle name="20% - 강조색5 51 12" xfId="15854" xr:uid="{00000000-0005-0000-0000-000083370000}"/>
    <cellStyle name="20% - 강조색5 51 13" xfId="15855" xr:uid="{00000000-0005-0000-0000-000084370000}"/>
    <cellStyle name="20% - 강조색5 51 14" xfId="15856" xr:uid="{00000000-0005-0000-0000-000085370000}"/>
    <cellStyle name="20% - 강조색5 51 2" xfId="15857" xr:uid="{00000000-0005-0000-0000-000086370000}"/>
    <cellStyle name="20% - 강조색5 51 3" xfId="15858" xr:uid="{00000000-0005-0000-0000-000087370000}"/>
    <cellStyle name="20% - 강조색5 51 4" xfId="15859" xr:uid="{00000000-0005-0000-0000-000088370000}"/>
    <cellStyle name="20% - 강조색5 51 5" xfId="15860" xr:uid="{00000000-0005-0000-0000-000089370000}"/>
    <cellStyle name="20% - 강조색5 51 6" xfId="15861" xr:uid="{00000000-0005-0000-0000-00008A370000}"/>
    <cellStyle name="20% - 강조색5 51 7" xfId="15862" xr:uid="{00000000-0005-0000-0000-00008B370000}"/>
    <cellStyle name="20% - 강조색5 51 8" xfId="15863" xr:uid="{00000000-0005-0000-0000-00008C370000}"/>
    <cellStyle name="20% - 강조색5 51 9" xfId="15864" xr:uid="{00000000-0005-0000-0000-00008D370000}"/>
    <cellStyle name="20% - 강조색5 52" xfId="15865" xr:uid="{00000000-0005-0000-0000-00008E370000}"/>
    <cellStyle name="20% - 강조색5 52 2" xfId="15866" xr:uid="{00000000-0005-0000-0000-00008F370000}"/>
    <cellStyle name="20% - 강조색5 52 3" xfId="15867" xr:uid="{00000000-0005-0000-0000-000090370000}"/>
    <cellStyle name="20% - 강조색5 52 4" xfId="15868" xr:uid="{00000000-0005-0000-0000-000091370000}"/>
    <cellStyle name="20% - 강조색5 53" xfId="15869" xr:uid="{00000000-0005-0000-0000-000092370000}"/>
    <cellStyle name="20% - 강조색5 53 2" xfId="15870" xr:uid="{00000000-0005-0000-0000-000093370000}"/>
    <cellStyle name="20% - 강조색5 53 3" xfId="15871" xr:uid="{00000000-0005-0000-0000-000094370000}"/>
    <cellStyle name="20% - 강조색5 54" xfId="15872" xr:uid="{00000000-0005-0000-0000-000095370000}"/>
    <cellStyle name="20% - 강조색5 55" xfId="15873" xr:uid="{00000000-0005-0000-0000-000096370000}"/>
    <cellStyle name="20% - 강조색5 56" xfId="15874" xr:uid="{00000000-0005-0000-0000-000097370000}"/>
    <cellStyle name="20% - 강조색5 57" xfId="54566" xr:uid="{816B9658-D2B1-45B8-BA82-FC70DA2658D8}"/>
    <cellStyle name="20% - 강조색5 6" xfId="369" xr:uid="{00000000-0005-0000-0000-000098370000}"/>
    <cellStyle name="20% - 강조색5 7" xfId="370" xr:uid="{00000000-0005-0000-0000-000099370000}"/>
    <cellStyle name="20% - 강조색5 8" xfId="371" xr:uid="{00000000-0005-0000-0000-00009A370000}"/>
    <cellStyle name="20% - 강조색5 9" xfId="372" xr:uid="{00000000-0005-0000-0000-00009B370000}"/>
    <cellStyle name="20% - 강조색6 10" xfId="373" xr:uid="{00000000-0005-0000-0000-00009D370000}"/>
    <cellStyle name="20% - 강조색6 11" xfId="374" xr:uid="{00000000-0005-0000-0000-00009E370000}"/>
    <cellStyle name="20% - 강조색6 12" xfId="375" xr:uid="{00000000-0005-0000-0000-00009F370000}"/>
    <cellStyle name="20% - 강조색6 13" xfId="376" xr:uid="{00000000-0005-0000-0000-0000A0370000}"/>
    <cellStyle name="20% - 강조색6 14" xfId="377" xr:uid="{00000000-0005-0000-0000-0000A1370000}"/>
    <cellStyle name="20% - 강조색6 15" xfId="378" xr:uid="{00000000-0005-0000-0000-0000A2370000}"/>
    <cellStyle name="20% - 강조색6 16" xfId="379" xr:uid="{00000000-0005-0000-0000-0000A3370000}"/>
    <cellStyle name="20% - 강조색6 17" xfId="380" xr:uid="{00000000-0005-0000-0000-0000A4370000}"/>
    <cellStyle name="20% - 강조색6 18" xfId="381" xr:uid="{00000000-0005-0000-0000-0000A5370000}"/>
    <cellStyle name="20% - 강조색6 19" xfId="382" xr:uid="{00000000-0005-0000-0000-0000A6370000}"/>
    <cellStyle name="20% - 강조색6 2" xfId="57" xr:uid="{00000000-0005-0000-0000-0000A7370000}"/>
    <cellStyle name="20% - 강조색6 20" xfId="383" xr:uid="{00000000-0005-0000-0000-0000A8370000}"/>
    <cellStyle name="20% - 강조색6 21" xfId="384" xr:uid="{00000000-0005-0000-0000-0000A9370000}"/>
    <cellStyle name="20% - 강조색6 22" xfId="385" xr:uid="{00000000-0005-0000-0000-0000AA370000}"/>
    <cellStyle name="20% - 강조색6 23" xfId="386" xr:uid="{00000000-0005-0000-0000-0000AB370000}"/>
    <cellStyle name="20% - 강조색6 24" xfId="387" xr:uid="{00000000-0005-0000-0000-0000AC370000}"/>
    <cellStyle name="20% - 강조색6 25" xfId="388" xr:uid="{00000000-0005-0000-0000-0000AD370000}"/>
    <cellStyle name="20% - 강조색6 26" xfId="389" xr:uid="{00000000-0005-0000-0000-0000AE370000}"/>
    <cellStyle name="20% - 강조색6 27" xfId="390" xr:uid="{00000000-0005-0000-0000-0000AF370000}"/>
    <cellStyle name="20% - 강조색6 28" xfId="391" xr:uid="{00000000-0005-0000-0000-0000B0370000}"/>
    <cellStyle name="20% - 강조색6 29" xfId="392" xr:uid="{00000000-0005-0000-0000-0000B1370000}"/>
    <cellStyle name="20% - 강조색6 3" xfId="80" xr:uid="{00000000-0005-0000-0000-0000B2370000}"/>
    <cellStyle name="20% - 강조색6 30" xfId="393" xr:uid="{00000000-0005-0000-0000-0000B3370000}"/>
    <cellStyle name="20% - 강조색6 31" xfId="394" xr:uid="{00000000-0005-0000-0000-0000B4370000}"/>
    <cellStyle name="20% - 강조색6 32" xfId="395" xr:uid="{00000000-0005-0000-0000-0000B5370000}"/>
    <cellStyle name="20% - 강조색6 33" xfId="396" xr:uid="{00000000-0005-0000-0000-0000B6370000}"/>
    <cellStyle name="20% - 강조색6 34" xfId="397" xr:uid="{00000000-0005-0000-0000-0000B7370000}"/>
    <cellStyle name="20% - 강조색6 35" xfId="398" xr:uid="{00000000-0005-0000-0000-0000B8370000}"/>
    <cellStyle name="20% - 강조색6 36" xfId="399" xr:uid="{00000000-0005-0000-0000-0000B9370000}"/>
    <cellStyle name="20% - 강조색6 37" xfId="400" xr:uid="{00000000-0005-0000-0000-0000BA370000}"/>
    <cellStyle name="20% - 강조색6 38" xfId="401" xr:uid="{00000000-0005-0000-0000-0000BB370000}"/>
    <cellStyle name="20% - 강조색6 39" xfId="402" xr:uid="{00000000-0005-0000-0000-0000BC370000}"/>
    <cellStyle name="20% - 강조색6 4" xfId="76" xr:uid="{00000000-0005-0000-0000-0000BD370000}"/>
    <cellStyle name="20% - 강조색6 40" xfId="403" xr:uid="{00000000-0005-0000-0000-0000BE370000}"/>
    <cellStyle name="20% - 강조색6 41" xfId="404" xr:uid="{00000000-0005-0000-0000-0000BF370000}"/>
    <cellStyle name="20% - 강조색6 42" xfId="405" xr:uid="{00000000-0005-0000-0000-0000C0370000}"/>
    <cellStyle name="20% - 강조색6 43" xfId="406" xr:uid="{00000000-0005-0000-0000-0000C1370000}"/>
    <cellStyle name="20% - 강조색6 44" xfId="1822" xr:uid="{00000000-0005-0000-0000-0000C2370000}"/>
    <cellStyle name="20% - 강조색6 44 10" xfId="15875" xr:uid="{00000000-0005-0000-0000-0000C3370000}"/>
    <cellStyle name="20% - 강조색6 44 11" xfId="15876" xr:uid="{00000000-0005-0000-0000-0000C4370000}"/>
    <cellStyle name="20% - 강조색6 44 2" xfId="15877" xr:uid="{00000000-0005-0000-0000-0000C5370000}"/>
    <cellStyle name="20% - 강조색6 44 2 10" xfId="15878" xr:uid="{00000000-0005-0000-0000-0000C6370000}"/>
    <cellStyle name="20% - 강조색6 44 2 10 2" xfId="15879" xr:uid="{00000000-0005-0000-0000-0000C7370000}"/>
    <cellStyle name="20% - 강조색6 44 2 10 3" xfId="15880" xr:uid="{00000000-0005-0000-0000-0000C8370000}"/>
    <cellStyle name="20% - 강조색6 44 2 10 4" xfId="15881" xr:uid="{00000000-0005-0000-0000-0000C9370000}"/>
    <cellStyle name="20% - 강조색6 44 2 11" xfId="15882" xr:uid="{00000000-0005-0000-0000-0000CA370000}"/>
    <cellStyle name="20% - 강조색6 44 2 11 2" xfId="15883" xr:uid="{00000000-0005-0000-0000-0000CB370000}"/>
    <cellStyle name="20% - 강조색6 44 2 11 3" xfId="15884" xr:uid="{00000000-0005-0000-0000-0000CC370000}"/>
    <cellStyle name="20% - 강조색6 44 2 11 4" xfId="15885" xr:uid="{00000000-0005-0000-0000-0000CD370000}"/>
    <cellStyle name="20% - 강조색6 44 2 12" xfId="15886" xr:uid="{00000000-0005-0000-0000-0000CE370000}"/>
    <cellStyle name="20% - 강조색6 44 2 12 2" xfId="15887" xr:uid="{00000000-0005-0000-0000-0000CF370000}"/>
    <cellStyle name="20% - 강조색6 44 2 12 3" xfId="15888" xr:uid="{00000000-0005-0000-0000-0000D0370000}"/>
    <cellStyle name="20% - 강조색6 44 2 12 4" xfId="15889" xr:uid="{00000000-0005-0000-0000-0000D1370000}"/>
    <cellStyle name="20% - 강조색6 44 2 13" xfId="15890" xr:uid="{00000000-0005-0000-0000-0000D2370000}"/>
    <cellStyle name="20% - 강조색6 44 2 13 2" xfId="15891" xr:uid="{00000000-0005-0000-0000-0000D3370000}"/>
    <cellStyle name="20% - 강조색6 44 2 13 3" xfId="15892" xr:uid="{00000000-0005-0000-0000-0000D4370000}"/>
    <cellStyle name="20% - 강조색6 44 2 13 4" xfId="15893" xr:uid="{00000000-0005-0000-0000-0000D5370000}"/>
    <cellStyle name="20% - 강조색6 44 2 14" xfId="15894" xr:uid="{00000000-0005-0000-0000-0000D6370000}"/>
    <cellStyle name="20% - 강조색6 44 2 14 2" xfId="15895" xr:uid="{00000000-0005-0000-0000-0000D7370000}"/>
    <cellStyle name="20% - 강조색6 44 2 14 3" xfId="15896" xr:uid="{00000000-0005-0000-0000-0000D8370000}"/>
    <cellStyle name="20% - 강조색6 44 2 14 4" xfId="15897" xr:uid="{00000000-0005-0000-0000-0000D9370000}"/>
    <cellStyle name="20% - 강조색6 44 2 15" xfId="15898" xr:uid="{00000000-0005-0000-0000-0000DA370000}"/>
    <cellStyle name="20% - 강조색6 44 2 16" xfId="15899" xr:uid="{00000000-0005-0000-0000-0000DB370000}"/>
    <cellStyle name="20% - 강조색6 44 2 17" xfId="15900" xr:uid="{00000000-0005-0000-0000-0000DC370000}"/>
    <cellStyle name="20% - 강조색6 44 2 18" xfId="15901" xr:uid="{00000000-0005-0000-0000-0000DD370000}"/>
    <cellStyle name="20% - 강조색6 44 2 19" xfId="15902" xr:uid="{00000000-0005-0000-0000-0000DE370000}"/>
    <cellStyle name="20% - 강조색6 44 2 2" xfId="15903" xr:uid="{00000000-0005-0000-0000-0000DF370000}"/>
    <cellStyle name="20% - 강조색6 44 2 2 10" xfId="15904" xr:uid="{00000000-0005-0000-0000-0000E0370000}"/>
    <cellStyle name="20% - 강조색6 44 2 2 10 2" xfId="15905" xr:uid="{00000000-0005-0000-0000-0000E1370000}"/>
    <cellStyle name="20% - 강조색6 44 2 2 10 3" xfId="15906" xr:uid="{00000000-0005-0000-0000-0000E2370000}"/>
    <cellStyle name="20% - 강조색6 44 2 2 10 4" xfId="15907" xr:uid="{00000000-0005-0000-0000-0000E3370000}"/>
    <cellStyle name="20% - 강조색6 44 2 2 11" xfId="15908" xr:uid="{00000000-0005-0000-0000-0000E4370000}"/>
    <cellStyle name="20% - 강조색6 44 2 2 11 2" xfId="15909" xr:uid="{00000000-0005-0000-0000-0000E5370000}"/>
    <cellStyle name="20% - 강조색6 44 2 2 11 3" xfId="15910" xr:uid="{00000000-0005-0000-0000-0000E6370000}"/>
    <cellStyle name="20% - 강조색6 44 2 2 11 4" xfId="15911" xr:uid="{00000000-0005-0000-0000-0000E7370000}"/>
    <cellStyle name="20% - 강조색6 44 2 2 12" xfId="15912" xr:uid="{00000000-0005-0000-0000-0000E8370000}"/>
    <cellStyle name="20% - 강조색6 44 2 2 12 2" xfId="15913" xr:uid="{00000000-0005-0000-0000-0000E9370000}"/>
    <cellStyle name="20% - 강조색6 44 2 2 12 3" xfId="15914" xr:uid="{00000000-0005-0000-0000-0000EA370000}"/>
    <cellStyle name="20% - 강조색6 44 2 2 12 4" xfId="15915" xr:uid="{00000000-0005-0000-0000-0000EB370000}"/>
    <cellStyle name="20% - 강조색6 44 2 2 13" xfId="15916" xr:uid="{00000000-0005-0000-0000-0000EC370000}"/>
    <cellStyle name="20% - 강조색6 44 2 2 13 2" xfId="15917" xr:uid="{00000000-0005-0000-0000-0000ED370000}"/>
    <cellStyle name="20% - 강조색6 44 2 2 13 3" xfId="15918" xr:uid="{00000000-0005-0000-0000-0000EE370000}"/>
    <cellStyle name="20% - 강조색6 44 2 2 13 4" xfId="15919" xr:uid="{00000000-0005-0000-0000-0000EF370000}"/>
    <cellStyle name="20% - 강조색6 44 2 2 14" xfId="15920" xr:uid="{00000000-0005-0000-0000-0000F0370000}"/>
    <cellStyle name="20% - 강조색6 44 2 2 15" xfId="15921" xr:uid="{00000000-0005-0000-0000-0000F1370000}"/>
    <cellStyle name="20% - 강조색6 44 2 2 16" xfId="15922" xr:uid="{00000000-0005-0000-0000-0000F2370000}"/>
    <cellStyle name="20% - 강조색6 44 2 2 17" xfId="15923" xr:uid="{00000000-0005-0000-0000-0000F3370000}"/>
    <cellStyle name="20% - 강조색6 44 2 2 18" xfId="15924" xr:uid="{00000000-0005-0000-0000-0000F4370000}"/>
    <cellStyle name="20% - 강조색6 44 2 2 19" xfId="15925" xr:uid="{00000000-0005-0000-0000-0000F5370000}"/>
    <cellStyle name="20% - 강조색6 44 2 2 2" xfId="15926" xr:uid="{00000000-0005-0000-0000-0000F6370000}"/>
    <cellStyle name="20% - 강조색6 44 2 2 2 10" xfId="15927" xr:uid="{00000000-0005-0000-0000-0000F7370000}"/>
    <cellStyle name="20% - 강조색6 44 2 2 2 10 2" xfId="15928" xr:uid="{00000000-0005-0000-0000-0000F8370000}"/>
    <cellStyle name="20% - 강조색6 44 2 2 2 10 3" xfId="15929" xr:uid="{00000000-0005-0000-0000-0000F9370000}"/>
    <cellStyle name="20% - 강조색6 44 2 2 2 10 4" xfId="15930" xr:uid="{00000000-0005-0000-0000-0000FA370000}"/>
    <cellStyle name="20% - 강조색6 44 2 2 2 11" xfId="15931" xr:uid="{00000000-0005-0000-0000-0000FB370000}"/>
    <cellStyle name="20% - 강조색6 44 2 2 2 11 2" xfId="15932" xr:uid="{00000000-0005-0000-0000-0000FC370000}"/>
    <cellStyle name="20% - 강조색6 44 2 2 2 11 3" xfId="15933" xr:uid="{00000000-0005-0000-0000-0000FD370000}"/>
    <cellStyle name="20% - 강조색6 44 2 2 2 11 4" xfId="15934" xr:uid="{00000000-0005-0000-0000-0000FE370000}"/>
    <cellStyle name="20% - 강조색6 44 2 2 2 12" xfId="15935" xr:uid="{00000000-0005-0000-0000-0000FF370000}"/>
    <cellStyle name="20% - 강조색6 44 2 2 2 12 2" xfId="15936" xr:uid="{00000000-0005-0000-0000-000000380000}"/>
    <cellStyle name="20% - 강조색6 44 2 2 2 12 3" xfId="15937" xr:uid="{00000000-0005-0000-0000-000001380000}"/>
    <cellStyle name="20% - 강조색6 44 2 2 2 12 4" xfId="15938" xr:uid="{00000000-0005-0000-0000-000002380000}"/>
    <cellStyle name="20% - 강조색6 44 2 2 2 13" xfId="15939" xr:uid="{00000000-0005-0000-0000-000003380000}"/>
    <cellStyle name="20% - 강조색6 44 2 2 2 14" xfId="15940" xr:uid="{00000000-0005-0000-0000-000004380000}"/>
    <cellStyle name="20% - 강조색6 44 2 2 2 15" xfId="15941" xr:uid="{00000000-0005-0000-0000-000005380000}"/>
    <cellStyle name="20% - 강조색6 44 2 2 2 16" xfId="15942" xr:uid="{00000000-0005-0000-0000-000006380000}"/>
    <cellStyle name="20% - 강조색6 44 2 2 2 17" xfId="15943" xr:uid="{00000000-0005-0000-0000-000007380000}"/>
    <cellStyle name="20% - 강조색6 44 2 2 2 18" xfId="15944" xr:uid="{00000000-0005-0000-0000-000008380000}"/>
    <cellStyle name="20% - 강조색6 44 2 2 2 19" xfId="15945" xr:uid="{00000000-0005-0000-0000-000009380000}"/>
    <cellStyle name="20% - 강조색6 44 2 2 2 2" xfId="15946" xr:uid="{00000000-0005-0000-0000-00000A380000}"/>
    <cellStyle name="20% - 강조색6 44 2 2 2 2 10" xfId="15947" xr:uid="{00000000-0005-0000-0000-00000B380000}"/>
    <cellStyle name="20% - 강조색6 44 2 2 2 2 11" xfId="15948" xr:uid="{00000000-0005-0000-0000-00000C380000}"/>
    <cellStyle name="20% - 강조색6 44 2 2 2 2 12" xfId="15949" xr:uid="{00000000-0005-0000-0000-00000D380000}"/>
    <cellStyle name="20% - 강조색6 44 2 2 2 2 2" xfId="15950" xr:uid="{00000000-0005-0000-0000-00000E380000}"/>
    <cellStyle name="20% - 강조색6 44 2 2 2 2 2 2" xfId="15951" xr:uid="{00000000-0005-0000-0000-00000F380000}"/>
    <cellStyle name="20% - 강조색6 44 2 2 2 2 2 3" xfId="15952" xr:uid="{00000000-0005-0000-0000-000010380000}"/>
    <cellStyle name="20% - 강조색6 44 2 2 2 2 2 4" xfId="15953" xr:uid="{00000000-0005-0000-0000-000011380000}"/>
    <cellStyle name="20% - 강조색6 44 2 2 2 2 3" xfId="15954" xr:uid="{00000000-0005-0000-0000-000012380000}"/>
    <cellStyle name="20% - 강조색6 44 2 2 2 2 3 2" xfId="15955" xr:uid="{00000000-0005-0000-0000-000013380000}"/>
    <cellStyle name="20% - 강조색6 44 2 2 2 2 3 3" xfId="15956" xr:uid="{00000000-0005-0000-0000-000014380000}"/>
    <cellStyle name="20% - 강조색6 44 2 2 2 2 3 4" xfId="15957" xr:uid="{00000000-0005-0000-0000-000015380000}"/>
    <cellStyle name="20% - 강조색6 44 2 2 2 2 4" xfId="15958" xr:uid="{00000000-0005-0000-0000-000016380000}"/>
    <cellStyle name="20% - 강조색6 44 2 2 2 2 4 2" xfId="15959" xr:uid="{00000000-0005-0000-0000-000017380000}"/>
    <cellStyle name="20% - 강조색6 44 2 2 2 2 4 3" xfId="15960" xr:uid="{00000000-0005-0000-0000-000018380000}"/>
    <cellStyle name="20% - 강조색6 44 2 2 2 2 4 4" xfId="15961" xr:uid="{00000000-0005-0000-0000-000019380000}"/>
    <cellStyle name="20% - 강조색6 44 2 2 2 2 5" xfId="15962" xr:uid="{00000000-0005-0000-0000-00001A380000}"/>
    <cellStyle name="20% - 강조색6 44 2 2 2 2 5 2" xfId="15963" xr:uid="{00000000-0005-0000-0000-00001B380000}"/>
    <cellStyle name="20% - 강조색6 44 2 2 2 2 5 3" xfId="15964" xr:uid="{00000000-0005-0000-0000-00001C380000}"/>
    <cellStyle name="20% - 강조색6 44 2 2 2 2 5 4" xfId="15965" xr:uid="{00000000-0005-0000-0000-00001D380000}"/>
    <cellStyle name="20% - 강조색6 44 2 2 2 2 6" xfId="15966" xr:uid="{00000000-0005-0000-0000-00001E380000}"/>
    <cellStyle name="20% - 강조색6 44 2 2 2 2 6 2" xfId="15967" xr:uid="{00000000-0005-0000-0000-00001F380000}"/>
    <cellStyle name="20% - 강조색6 44 2 2 2 2 6 3" xfId="15968" xr:uid="{00000000-0005-0000-0000-000020380000}"/>
    <cellStyle name="20% - 강조색6 44 2 2 2 2 6 4" xfId="15969" xr:uid="{00000000-0005-0000-0000-000021380000}"/>
    <cellStyle name="20% - 강조색6 44 2 2 2 2 7" xfId="15970" xr:uid="{00000000-0005-0000-0000-000022380000}"/>
    <cellStyle name="20% - 강조색6 44 2 2 2 2 7 2" xfId="15971" xr:uid="{00000000-0005-0000-0000-000023380000}"/>
    <cellStyle name="20% - 강조색6 44 2 2 2 2 7 3" xfId="15972" xr:uid="{00000000-0005-0000-0000-000024380000}"/>
    <cellStyle name="20% - 강조색6 44 2 2 2 2 7 4" xfId="15973" xr:uid="{00000000-0005-0000-0000-000025380000}"/>
    <cellStyle name="20% - 강조색6 44 2 2 2 2 8" xfId="15974" xr:uid="{00000000-0005-0000-0000-000026380000}"/>
    <cellStyle name="20% - 강조색6 44 2 2 2 2 8 2" xfId="15975" xr:uid="{00000000-0005-0000-0000-000027380000}"/>
    <cellStyle name="20% - 강조색6 44 2 2 2 2 8 3" xfId="15976" xr:uid="{00000000-0005-0000-0000-000028380000}"/>
    <cellStyle name="20% - 강조색6 44 2 2 2 2 8 4" xfId="15977" xr:uid="{00000000-0005-0000-0000-000029380000}"/>
    <cellStyle name="20% - 강조색6 44 2 2 2 2 9" xfId="15978" xr:uid="{00000000-0005-0000-0000-00002A380000}"/>
    <cellStyle name="20% - 강조색6 44 2 2 2 2 9 2" xfId="15979" xr:uid="{00000000-0005-0000-0000-00002B380000}"/>
    <cellStyle name="20% - 강조색6 44 2 2 2 2 9 3" xfId="15980" xr:uid="{00000000-0005-0000-0000-00002C380000}"/>
    <cellStyle name="20% - 강조색6 44 2 2 2 2 9 4" xfId="15981" xr:uid="{00000000-0005-0000-0000-00002D380000}"/>
    <cellStyle name="20% - 강조색6 44 2 2 2 20" xfId="15982" xr:uid="{00000000-0005-0000-0000-00002E380000}"/>
    <cellStyle name="20% - 강조색6 44 2 2 2 21" xfId="15983" xr:uid="{00000000-0005-0000-0000-00002F380000}"/>
    <cellStyle name="20% - 강조색6 44 2 2 2 22" xfId="15984" xr:uid="{00000000-0005-0000-0000-000030380000}"/>
    <cellStyle name="20% - 강조색6 44 2 2 2 23" xfId="15985" xr:uid="{00000000-0005-0000-0000-000031380000}"/>
    <cellStyle name="20% - 강조색6 44 2 2 2 24" xfId="15986" xr:uid="{00000000-0005-0000-0000-000032380000}"/>
    <cellStyle name="20% - 강조색6 44 2 2 2 25" xfId="15987" xr:uid="{00000000-0005-0000-0000-000033380000}"/>
    <cellStyle name="20% - 강조색6 44 2 2 2 3" xfId="15988" xr:uid="{00000000-0005-0000-0000-000034380000}"/>
    <cellStyle name="20% - 강조색6 44 2 2 2 3 10" xfId="15989" xr:uid="{00000000-0005-0000-0000-000035380000}"/>
    <cellStyle name="20% - 강조색6 44 2 2 2 3 11" xfId="15990" xr:uid="{00000000-0005-0000-0000-000036380000}"/>
    <cellStyle name="20% - 강조색6 44 2 2 2 3 12" xfId="15991" xr:uid="{00000000-0005-0000-0000-000037380000}"/>
    <cellStyle name="20% - 강조색6 44 2 2 2 3 2" xfId="15992" xr:uid="{00000000-0005-0000-0000-000038380000}"/>
    <cellStyle name="20% - 강조색6 44 2 2 2 3 2 2" xfId="15993" xr:uid="{00000000-0005-0000-0000-000039380000}"/>
    <cellStyle name="20% - 강조색6 44 2 2 2 3 2 3" xfId="15994" xr:uid="{00000000-0005-0000-0000-00003A380000}"/>
    <cellStyle name="20% - 강조색6 44 2 2 2 3 2 4" xfId="15995" xr:uid="{00000000-0005-0000-0000-00003B380000}"/>
    <cellStyle name="20% - 강조색6 44 2 2 2 3 3" xfId="15996" xr:uid="{00000000-0005-0000-0000-00003C380000}"/>
    <cellStyle name="20% - 강조색6 44 2 2 2 3 3 2" xfId="15997" xr:uid="{00000000-0005-0000-0000-00003D380000}"/>
    <cellStyle name="20% - 강조색6 44 2 2 2 3 3 3" xfId="15998" xr:uid="{00000000-0005-0000-0000-00003E380000}"/>
    <cellStyle name="20% - 강조색6 44 2 2 2 3 3 4" xfId="15999" xr:uid="{00000000-0005-0000-0000-00003F380000}"/>
    <cellStyle name="20% - 강조색6 44 2 2 2 3 4" xfId="16000" xr:uid="{00000000-0005-0000-0000-000040380000}"/>
    <cellStyle name="20% - 강조색6 44 2 2 2 3 4 2" xfId="16001" xr:uid="{00000000-0005-0000-0000-000041380000}"/>
    <cellStyle name="20% - 강조색6 44 2 2 2 3 4 3" xfId="16002" xr:uid="{00000000-0005-0000-0000-000042380000}"/>
    <cellStyle name="20% - 강조색6 44 2 2 2 3 4 4" xfId="16003" xr:uid="{00000000-0005-0000-0000-000043380000}"/>
    <cellStyle name="20% - 강조색6 44 2 2 2 3 5" xfId="16004" xr:uid="{00000000-0005-0000-0000-000044380000}"/>
    <cellStyle name="20% - 강조색6 44 2 2 2 3 5 2" xfId="16005" xr:uid="{00000000-0005-0000-0000-000045380000}"/>
    <cellStyle name="20% - 강조색6 44 2 2 2 3 5 3" xfId="16006" xr:uid="{00000000-0005-0000-0000-000046380000}"/>
    <cellStyle name="20% - 강조색6 44 2 2 2 3 5 4" xfId="16007" xr:uid="{00000000-0005-0000-0000-000047380000}"/>
    <cellStyle name="20% - 강조색6 44 2 2 2 3 6" xfId="16008" xr:uid="{00000000-0005-0000-0000-000048380000}"/>
    <cellStyle name="20% - 강조색6 44 2 2 2 3 6 2" xfId="16009" xr:uid="{00000000-0005-0000-0000-000049380000}"/>
    <cellStyle name="20% - 강조색6 44 2 2 2 3 6 3" xfId="16010" xr:uid="{00000000-0005-0000-0000-00004A380000}"/>
    <cellStyle name="20% - 강조색6 44 2 2 2 3 6 4" xfId="16011" xr:uid="{00000000-0005-0000-0000-00004B380000}"/>
    <cellStyle name="20% - 강조색6 44 2 2 2 3 7" xfId="16012" xr:uid="{00000000-0005-0000-0000-00004C380000}"/>
    <cellStyle name="20% - 강조색6 44 2 2 2 3 7 2" xfId="16013" xr:uid="{00000000-0005-0000-0000-00004D380000}"/>
    <cellStyle name="20% - 강조색6 44 2 2 2 3 7 3" xfId="16014" xr:uid="{00000000-0005-0000-0000-00004E380000}"/>
    <cellStyle name="20% - 강조색6 44 2 2 2 3 7 4" xfId="16015" xr:uid="{00000000-0005-0000-0000-00004F380000}"/>
    <cellStyle name="20% - 강조색6 44 2 2 2 3 8" xfId="16016" xr:uid="{00000000-0005-0000-0000-000050380000}"/>
    <cellStyle name="20% - 강조색6 44 2 2 2 3 8 2" xfId="16017" xr:uid="{00000000-0005-0000-0000-000051380000}"/>
    <cellStyle name="20% - 강조색6 44 2 2 2 3 8 3" xfId="16018" xr:uid="{00000000-0005-0000-0000-000052380000}"/>
    <cellStyle name="20% - 강조색6 44 2 2 2 3 8 4" xfId="16019" xr:uid="{00000000-0005-0000-0000-000053380000}"/>
    <cellStyle name="20% - 강조색6 44 2 2 2 3 9" xfId="16020" xr:uid="{00000000-0005-0000-0000-000054380000}"/>
    <cellStyle name="20% - 강조색6 44 2 2 2 3 9 2" xfId="16021" xr:uid="{00000000-0005-0000-0000-000055380000}"/>
    <cellStyle name="20% - 강조색6 44 2 2 2 3 9 3" xfId="16022" xr:uid="{00000000-0005-0000-0000-000056380000}"/>
    <cellStyle name="20% - 강조색6 44 2 2 2 3 9 4" xfId="16023" xr:uid="{00000000-0005-0000-0000-000057380000}"/>
    <cellStyle name="20% - 강조색6 44 2 2 2 4" xfId="16024" xr:uid="{00000000-0005-0000-0000-000058380000}"/>
    <cellStyle name="20% - 강조색6 44 2 2 2 4 10" xfId="16025" xr:uid="{00000000-0005-0000-0000-000059380000}"/>
    <cellStyle name="20% - 강조색6 44 2 2 2 4 11" xfId="16026" xr:uid="{00000000-0005-0000-0000-00005A380000}"/>
    <cellStyle name="20% - 강조색6 44 2 2 2 4 12" xfId="16027" xr:uid="{00000000-0005-0000-0000-00005B380000}"/>
    <cellStyle name="20% - 강조색6 44 2 2 2 4 2" xfId="16028" xr:uid="{00000000-0005-0000-0000-00005C380000}"/>
    <cellStyle name="20% - 강조색6 44 2 2 2 4 2 2" xfId="16029" xr:uid="{00000000-0005-0000-0000-00005D380000}"/>
    <cellStyle name="20% - 강조색6 44 2 2 2 4 2 3" xfId="16030" xr:uid="{00000000-0005-0000-0000-00005E380000}"/>
    <cellStyle name="20% - 강조색6 44 2 2 2 4 2 4" xfId="16031" xr:uid="{00000000-0005-0000-0000-00005F380000}"/>
    <cellStyle name="20% - 강조색6 44 2 2 2 4 3" xfId="16032" xr:uid="{00000000-0005-0000-0000-000060380000}"/>
    <cellStyle name="20% - 강조색6 44 2 2 2 4 3 2" xfId="16033" xr:uid="{00000000-0005-0000-0000-000061380000}"/>
    <cellStyle name="20% - 강조색6 44 2 2 2 4 3 3" xfId="16034" xr:uid="{00000000-0005-0000-0000-000062380000}"/>
    <cellStyle name="20% - 강조색6 44 2 2 2 4 3 4" xfId="16035" xr:uid="{00000000-0005-0000-0000-000063380000}"/>
    <cellStyle name="20% - 강조색6 44 2 2 2 4 4" xfId="16036" xr:uid="{00000000-0005-0000-0000-000064380000}"/>
    <cellStyle name="20% - 강조색6 44 2 2 2 4 4 2" xfId="16037" xr:uid="{00000000-0005-0000-0000-000065380000}"/>
    <cellStyle name="20% - 강조색6 44 2 2 2 4 4 3" xfId="16038" xr:uid="{00000000-0005-0000-0000-000066380000}"/>
    <cellStyle name="20% - 강조색6 44 2 2 2 4 4 4" xfId="16039" xr:uid="{00000000-0005-0000-0000-000067380000}"/>
    <cellStyle name="20% - 강조색6 44 2 2 2 4 5" xfId="16040" xr:uid="{00000000-0005-0000-0000-000068380000}"/>
    <cellStyle name="20% - 강조색6 44 2 2 2 4 5 2" xfId="16041" xr:uid="{00000000-0005-0000-0000-000069380000}"/>
    <cellStyle name="20% - 강조색6 44 2 2 2 4 5 3" xfId="16042" xr:uid="{00000000-0005-0000-0000-00006A380000}"/>
    <cellStyle name="20% - 강조색6 44 2 2 2 4 5 4" xfId="16043" xr:uid="{00000000-0005-0000-0000-00006B380000}"/>
    <cellStyle name="20% - 강조색6 44 2 2 2 4 6" xfId="16044" xr:uid="{00000000-0005-0000-0000-00006C380000}"/>
    <cellStyle name="20% - 강조색6 44 2 2 2 4 6 2" xfId="16045" xr:uid="{00000000-0005-0000-0000-00006D380000}"/>
    <cellStyle name="20% - 강조색6 44 2 2 2 4 6 3" xfId="16046" xr:uid="{00000000-0005-0000-0000-00006E380000}"/>
    <cellStyle name="20% - 강조색6 44 2 2 2 4 6 4" xfId="16047" xr:uid="{00000000-0005-0000-0000-00006F380000}"/>
    <cellStyle name="20% - 강조색6 44 2 2 2 4 7" xfId="16048" xr:uid="{00000000-0005-0000-0000-000070380000}"/>
    <cellStyle name="20% - 강조색6 44 2 2 2 4 7 2" xfId="16049" xr:uid="{00000000-0005-0000-0000-000071380000}"/>
    <cellStyle name="20% - 강조색6 44 2 2 2 4 7 3" xfId="16050" xr:uid="{00000000-0005-0000-0000-000072380000}"/>
    <cellStyle name="20% - 강조색6 44 2 2 2 4 7 4" xfId="16051" xr:uid="{00000000-0005-0000-0000-000073380000}"/>
    <cellStyle name="20% - 강조색6 44 2 2 2 4 8" xfId="16052" xr:uid="{00000000-0005-0000-0000-000074380000}"/>
    <cellStyle name="20% - 강조색6 44 2 2 2 4 8 2" xfId="16053" xr:uid="{00000000-0005-0000-0000-000075380000}"/>
    <cellStyle name="20% - 강조색6 44 2 2 2 4 8 3" xfId="16054" xr:uid="{00000000-0005-0000-0000-000076380000}"/>
    <cellStyle name="20% - 강조색6 44 2 2 2 4 8 4" xfId="16055" xr:uid="{00000000-0005-0000-0000-000077380000}"/>
    <cellStyle name="20% - 강조색6 44 2 2 2 4 9" xfId="16056" xr:uid="{00000000-0005-0000-0000-000078380000}"/>
    <cellStyle name="20% - 강조색6 44 2 2 2 4 9 2" xfId="16057" xr:uid="{00000000-0005-0000-0000-000079380000}"/>
    <cellStyle name="20% - 강조색6 44 2 2 2 4 9 3" xfId="16058" xr:uid="{00000000-0005-0000-0000-00007A380000}"/>
    <cellStyle name="20% - 강조색6 44 2 2 2 4 9 4" xfId="16059" xr:uid="{00000000-0005-0000-0000-00007B380000}"/>
    <cellStyle name="20% - 강조색6 44 2 2 2 5" xfId="16060" xr:uid="{00000000-0005-0000-0000-00007C380000}"/>
    <cellStyle name="20% - 강조색6 44 2 2 2 5 2" xfId="16061" xr:uid="{00000000-0005-0000-0000-00007D380000}"/>
    <cellStyle name="20% - 강조색6 44 2 2 2 5 3" xfId="16062" xr:uid="{00000000-0005-0000-0000-00007E380000}"/>
    <cellStyle name="20% - 강조색6 44 2 2 2 5 4" xfId="16063" xr:uid="{00000000-0005-0000-0000-00007F380000}"/>
    <cellStyle name="20% - 강조색6 44 2 2 2 6" xfId="16064" xr:uid="{00000000-0005-0000-0000-000080380000}"/>
    <cellStyle name="20% - 강조색6 44 2 2 2 6 2" xfId="16065" xr:uid="{00000000-0005-0000-0000-000081380000}"/>
    <cellStyle name="20% - 강조색6 44 2 2 2 6 3" xfId="16066" xr:uid="{00000000-0005-0000-0000-000082380000}"/>
    <cellStyle name="20% - 강조색6 44 2 2 2 6 4" xfId="16067" xr:uid="{00000000-0005-0000-0000-000083380000}"/>
    <cellStyle name="20% - 강조색6 44 2 2 2 7" xfId="16068" xr:uid="{00000000-0005-0000-0000-000084380000}"/>
    <cellStyle name="20% - 강조색6 44 2 2 2 7 2" xfId="16069" xr:uid="{00000000-0005-0000-0000-000085380000}"/>
    <cellStyle name="20% - 강조색6 44 2 2 2 7 3" xfId="16070" xr:uid="{00000000-0005-0000-0000-000086380000}"/>
    <cellStyle name="20% - 강조색6 44 2 2 2 7 4" xfId="16071" xr:uid="{00000000-0005-0000-0000-000087380000}"/>
    <cellStyle name="20% - 강조색6 44 2 2 2 8" xfId="16072" xr:uid="{00000000-0005-0000-0000-000088380000}"/>
    <cellStyle name="20% - 강조색6 44 2 2 2 8 2" xfId="16073" xr:uid="{00000000-0005-0000-0000-000089380000}"/>
    <cellStyle name="20% - 강조색6 44 2 2 2 8 3" xfId="16074" xr:uid="{00000000-0005-0000-0000-00008A380000}"/>
    <cellStyle name="20% - 강조색6 44 2 2 2 8 4" xfId="16075" xr:uid="{00000000-0005-0000-0000-00008B380000}"/>
    <cellStyle name="20% - 강조색6 44 2 2 2 9" xfId="16076" xr:uid="{00000000-0005-0000-0000-00008C380000}"/>
    <cellStyle name="20% - 강조색6 44 2 2 2 9 2" xfId="16077" xr:uid="{00000000-0005-0000-0000-00008D380000}"/>
    <cellStyle name="20% - 강조색6 44 2 2 2 9 3" xfId="16078" xr:uid="{00000000-0005-0000-0000-00008E380000}"/>
    <cellStyle name="20% - 강조색6 44 2 2 2 9 4" xfId="16079" xr:uid="{00000000-0005-0000-0000-00008F380000}"/>
    <cellStyle name="20% - 강조색6 44 2 2 20" xfId="16080" xr:uid="{00000000-0005-0000-0000-000090380000}"/>
    <cellStyle name="20% - 강조색6 44 2 2 21" xfId="16081" xr:uid="{00000000-0005-0000-0000-000091380000}"/>
    <cellStyle name="20% - 강조색6 44 2 2 22" xfId="16082" xr:uid="{00000000-0005-0000-0000-000092380000}"/>
    <cellStyle name="20% - 강조색6 44 2 2 23" xfId="16083" xr:uid="{00000000-0005-0000-0000-000093380000}"/>
    <cellStyle name="20% - 강조색6 44 2 2 24" xfId="16084" xr:uid="{00000000-0005-0000-0000-000094380000}"/>
    <cellStyle name="20% - 강조색6 44 2 2 25" xfId="16085" xr:uid="{00000000-0005-0000-0000-000095380000}"/>
    <cellStyle name="20% - 강조색6 44 2 2 26" xfId="16086" xr:uid="{00000000-0005-0000-0000-000096380000}"/>
    <cellStyle name="20% - 강조색6 44 2 2 3" xfId="16087" xr:uid="{00000000-0005-0000-0000-000097380000}"/>
    <cellStyle name="20% - 강조색6 44 2 2 3 10" xfId="16088" xr:uid="{00000000-0005-0000-0000-000098380000}"/>
    <cellStyle name="20% - 강조색6 44 2 2 3 11" xfId="16089" xr:uid="{00000000-0005-0000-0000-000099380000}"/>
    <cellStyle name="20% - 강조색6 44 2 2 3 12" xfId="16090" xr:uid="{00000000-0005-0000-0000-00009A380000}"/>
    <cellStyle name="20% - 강조색6 44 2 2 3 2" xfId="16091" xr:uid="{00000000-0005-0000-0000-00009B380000}"/>
    <cellStyle name="20% - 강조색6 44 2 2 3 2 2" xfId="16092" xr:uid="{00000000-0005-0000-0000-00009C380000}"/>
    <cellStyle name="20% - 강조색6 44 2 2 3 2 3" xfId="16093" xr:uid="{00000000-0005-0000-0000-00009D380000}"/>
    <cellStyle name="20% - 강조색6 44 2 2 3 2 4" xfId="16094" xr:uid="{00000000-0005-0000-0000-00009E380000}"/>
    <cellStyle name="20% - 강조색6 44 2 2 3 3" xfId="16095" xr:uid="{00000000-0005-0000-0000-00009F380000}"/>
    <cellStyle name="20% - 강조색6 44 2 2 3 3 2" xfId="16096" xr:uid="{00000000-0005-0000-0000-0000A0380000}"/>
    <cellStyle name="20% - 강조색6 44 2 2 3 3 3" xfId="16097" xr:uid="{00000000-0005-0000-0000-0000A1380000}"/>
    <cellStyle name="20% - 강조색6 44 2 2 3 3 4" xfId="16098" xr:uid="{00000000-0005-0000-0000-0000A2380000}"/>
    <cellStyle name="20% - 강조색6 44 2 2 3 4" xfId="16099" xr:uid="{00000000-0005-0000-0000-0000A3380000}"/>
    <cellStyle name="20% - 강조색6 44 2 2 3 4 2" xfId="16100" xr:uid="{00000000-0005-0000-0000-0000A4380000}"/>
    <cellStyle name="20% - 강조색6 44 2 2 3 4 3" xfId="16101" xr:uid="{00000000-0005-0000-0000-0000A5380000}"/>
    <cellStyle name="20% - 강조색6 44 2 2 3 4 4" xfId="16102" xr:uid="{00000000-0005-0000-0000-0000A6380000}"/>
    <cellStyle name="20% - 강조색6 44 2 2 3 5" xfId="16103" xr:uid="{00000000-0005-0000-0000-0000A7380000}"/>
    <cellStyle name="20% - 강조색6 44 2 2 3 5 2" xfId="16104" xr:uid="{00000000-0005-0000-0000-0000A8380000}"/>
    <cellStyle name="20% - 강조색6 44 2 2 3 5 3" xfId="16105" xr:uid="{00000000-0005-0000-0000-0000A9380000}"/>
    <cellStyle name="20% - 강조색6 44 2 2 3 5 4" xfId="16106" xr:uid="{00000000-0005-0000-0000-0000AA380000}"/>
    <cellStyle name="20% - 강조색6 44 2 2 3 6" xfId="16107" xr:uid="{00000000-0005-0000-0000-0000AB380000}"/>
    <cellStyle name="20% - 강조색6 44 2 2 3 6 2" xfId="16108" xr:uid="{00000000-0005-0000-0000-0000AC380000}"/>
    <cellStyle name="20% - 강조색6 44 2 2 3 6 3" xfId="16109" xr:uid="{00000000-0005-0000-0000-0000AD380000}"/>
    <cellStyle name="20% - 강조색6 44 2 2 3 6 4" xfId="16110" xr:uid="{00000000-0005-0000-0000-0000AE380000}"/>
    <cellStyle name="20% - 강조색6 44 2 2 3 7" xfId="16111" xr:uid="{00000000-0005-0000-0000-0000AF380000}"/>
    <cellStyle name="20% - 강조색6 44 2 2 3 7 2" xfId="16112" xr:uid="{00000000-0005-0000-0000-0000B0380000}"/>
    <cellStyle name="20% - 강조색6 44 2 2 3 7 3" xfId="16113" xr:uid="{00000000-0005-0000-0000-0000B1380000}"/>
    <cellStyle name="20% - 강조색6 44 2 2 3 7 4" xfId="16114" xr:uid="{00000000-0005-0000-0000-0000B2380000}"/>
    <cellStyle name="20% - 강조색6 44 2 2 3 8" xfId="16115" xr:uid="{00000000-0005-0000-0000-0000B3380000}"/>
    <cellStyle name="20% - 강조색6 44 2 2 3 8 2" xfId="16116" xr:uid="{00000000-0005-0000-0000-0000B4380000}"/>
    <cellStyle name="20% - 강조색6 44 2 2 3 8 3" xfId="16117" xr:uid="{00000000-0005-0000-0000-0000B5380000}"/>
    <cellStyle name="20% - 강조색6 44 2 2 3 8 4" xfId="16118" xr:uid="{00000000-0005-0000-0000-0000B6380000}"/>
    <cellStyle name="20% - 강조색6 44 2 2 3 9" xfId="16119" xr:uid="{00000000-0005-0000-0000-0000B7380000}"/>
    <cellStyle name="20% - 강조색6 44 2 2 3 9 2" xfId="16120" xr:uid="{00000000-0005-0000-0000-0000B8380000}"/>
    <cellStyle name="20% - 강조색6 44 2 2 3 9 3" xfId="16121" xr:uid="{00000000-0005-0000-0000-0000B9380000}"/>
    <cellStyle name="20% - 강조색6 44 2 2 3 9 4" xfId="16122" xr:uid="{00000000-0005-0000-0000-0000BA380000}"/>
    <cellStyle name="20% - 강조색6 44 2 2 4" xfId="16123" xr:uid="{00000000-0005-0000-0000-0000BB380000}"/>
    <cellStyle name="20% - 강조색6 44 2 2 4 10" xfId="16124" xr:uid="{00000000-0005-0000-0000-0000BC380000}"/>
    <cellStyle name="20% - 강조색6 44 2 2 4 11" xfId="16125" xr:uid="{00000000-0005-0000-0000-0000BD380000}"/>
    <cellStyle name="20% - 강조색6 44 2 2 4 12" xfId="16126" xr:uid="{00000000-0005-0000-0000-0000BE380000}"/>
    <cellStyle name="20% - 강조색6 44 2 2 4 2" xfId="16127" xr:uid="{00000000-0005-0000-0000-0000BF380000}"/>
    <cellStyle name="20% - 강조색6 44 2 2 4 2 2" xfId="16128" xr:uid="{00000000-0005-0000-0000-0000C0380000}"/>
    <cellStyle name="20% - 강조색6 44 2 2 4 2 3" xfId="16129" xr:uid="{00000000-0005-0000-0000-0000C1380000}"/>
    <cellStyle name="20% - 강조색6 44 2 2 4 2 4" xfId="16130" xr:uid="{00000000-0005-0000-0000-0000C2380000}"/>
    <cellStyle name="20% - 강조색6 44 2 2 4 3" xfId="16131" xr:uid="{00000000-0005-0000-0000-0000C3380000}"/>
    <cellStyle name="20% - 강조색6 44 2 2 4 3 2" xfId="16132" xr:uid="{00000000-0005-0000-0000-0000C4380000}"/>
    <cellStyle name="20% - 강조색6 44 2 2 4 3 3" xfId="16133" xr:uid="{00000000-0005-0000-0000-0000C5380000}"/>
    <cellStyle name="20% - 강조색6 44 2 2 4 3 4" xfId="16134" xr:uid="{00000000-0005-0000-0000-0000C6380000}"/>
    <cellStyle name="20% - 강조색6 44 2 2 4 4" xfId="16135" xr:uid="{00000000-0005-0000-0000-0000C7380000}"/>
    <cellStyle name="20% - 강조색6 44 2 2 4 4 2" xfId="16136" xr:uid="{00000000-0005-0000-0000-0000C8380000}"/>
    <cellStyle name="20% - 강조색6 44 2 2 4 4 3" xfId="16137" xr:uid="{00000000-0005-0000-0000-0000C9380000}"/>
    <cellStyle name="20% - 강조색6 44 2 2 4 4 4" xfId="16138" xr:uid="{00000000-0005-0000-0000-0000CA380000}"/>
    <cellStyle name="20% - 강조색6 44 2 2 4 5" xfId="16139" xr:uid="{00000000-0005-0000-0000-0000CB380000}"/>
    <cellStyle name="20% - 강조색6 44 2 2 4 5 2" xfId="16140" xr:uid="{00000000-0005-0000-0000-0000CC380000}"/>
    <cellStyle name="20% - 강조색6 44 2 2 4 5 3" xfId="16141" xr:uid="{00000000-0005-0000-0000-0000CD380000}"/>
    <cellStyle name="20% - 강조색6 44 2 2 4 5 4" xfId="16142" xr:uid="{00000000-0005-0000-0000-0000CE380000}"/>
    <cellStyle name="20% - 강조색6 44 2 2 4 6" xfId="16143" xr:uid="{00000000-0005-0000-0000-0000CF380000}"/>
    <cellStyle name="20% - 강조색6 44 2 2 4 6 2" xfId="16144" xr:uid="{00000000-0005-0000-0000-0000D0380000}"/>
    <cellStyle name="20% - 강조색6 44 2 2 4 6 3" xfId="16145" xr:uid="{00000000-0005-0000-0000-0000D1380000}"/>
    <cellStyle name="20% - 강조색6 44 2 2 4 6 4" xfId="16146" xr:uid="{00000000-0005-0000-0000-0000D2380000}"/>
    <cellStyle name="20% - 강조색6 44 2 2 4 7" xfId="16147" xr:uid="{00000000-0005-0000-0000-0000D3380000}"/>
    <cellStyle name="20% - 강조색6 44 2 2 4 7 2" xfId="16148" xr:uid="{00000000-0005-0000-0000-0000D4380000}"/>
    <cellStyle name="20% - 강조색6 44 2 2 4 7 3" xfId="16149" xr:uid="{00000000-0005-0000-0000-0000D5380000}"/>
    <cellStyle name="20% - 강조색6 44 2 2 4 7 4" xfId="16150" xr:uid="{00000000-0005-0000-0000-0000D6380000}"/>
    <cellStyle name="20% - 강조색6 44 2 2 4 8" xfId="16151" xr:uid="{00000000-0005-0000-0000-0000D7380000}"/>
    <cellStyle name="20% - 강조색6 44 2 2 4 8 2" xfId="16152" xr:uid="{00000000-0005-0000-0000-0000D8380000}"/>
    <cellStyle name="20% - 강조색6 44 2 2 4 8 3" xfId="16153" xr:uid="{00000000-0005-0000-0000-0000D9380000}"/>
    <cellStyle name="20% - 강조색6 44 2 2 4 8 4" xfId="16154" xr:uid="{00000000-0005-0000-0000-0000DA380000}"/>
    <cellStyle name="20% - 강조색6 44 2 2 4 9" xfId="16155" xr:uid="{00000000-0005-0000-0000-0000DB380000}"/>
    <cellStyle name="20% - 강조색6 44 2 2 4 9 2" xfId="16156" xr:uid="{00000000-0005-0000-0000-0000DC380000}"/>
    <cellStyle name="20% - 강조색6 44 2 2 4 9 3" xfId="16157" xr:uid="{00000000-0005-0000-0000-0000DD380000}"/>
    <cellStyle name="20% - 강조색6 44 2 2 4 9 4" xfId="16158" xr:uid="{00000000-0005-0000-0000-0000DE380000}"/>
    <cellStyle name="20% - 강조색6 44 2 2 5" xfId="16159" xr:uid="{00000000-0005-0000-0000-0000DF380000}"/>
    <cellStyle name="20% - 강조색6 44 2 2 5 10" xfId="16160" xr:uid="{00000000-0005-0000-0000-0000E0380000}"/>
    <cellStyle name="20% - 강조색6 44 2 2 5 11" xfId="16161" xr:uid="{00000000-0005-0000-0000-0000E1380000}"/>
    <cellStyle name="20% - 강조색6 44 2 2 5 12" xfId="16162" xr:uid="{00000000-0005-0000-0000-0000E2380000}"/>
    <cellStyle name="20% - 강조색6 44 2 2 5 2" xfId="16163" xr:uid="{00000000-0005-0000-0000-0000E3380000}"/>
    <cellStyle name="20% - 강조색6 44 2 2 5 2 2" xfId="16164" xr:uid="{00000000-0005-0000-0000-0000E4380000}"/>
    <cellStyle name="20% - 강조색6 44 2 2 5 2 3" xfId="16165" xr:uid="{00000000-0005-0000-0000-0000E5380000}"/>
    <cellStyle name="20% - 강조색6 44 2 2 5 2 4" xfId="16166" xr:uid="{00000000-0005-0000-0000-0000E6380000}"/>
    <cellStyle name="20% - 강조색6 44 2 2 5 3" xfId="16167" xr:uid="{00000000-0005-0000-0000-0000E7380000}"/>
    <cellStyle name="20% - 강조색6 44 2 2 5 3 2" xfId="16168" xr:uid="{00000000-0005-0000-0000-0000E8380000}"/>
    <cellStyle name="20% - 강조색6 44 2 2 5 3 3" xfId="16169" xr:uid="{00000000-0005-0000-0000-0000E9380000}"/>
    <cellStyle name="20% - 강조색6 44 2 2 5 3 4" xfId="16170" xr:uid="{00000000-0005-0000-0000-0000EA380000}"/>
    <cellStyle name="20% - 강조색6 44 2 2 5 4" xfId="16171" xr:uid="{00000000-0005-0000-0000-0000EB380000}"/>
    <cellStyle name="20% - 강조색6 44 2 2 5 4 2" xfId="16172" xr:uid="{00000000-0005-0000-0000-0000EC380000}"/>
    <cellStyle name="20% - 강조색6 44 2 2 5 4 3" xfId="16173" xr:uid="{00000000-0005-0000-0000-0000ED380000}"/>
    <cellStyle name="20% - 강조색6 44 2 2 5 4 4" xfId="16174" xr:uid="{00000000-0005-0000-0000-0000EE380000}"/>
    <cellStyle name="20% - 강조색6 44 2 2 5 5" xfId="16175" xr:uid="{00000000-0005-0000-0000-0000EF380000}"/>
    <cellStyle name="20% - 강조색6 44 2 2 5 5 2" xfId="16176" xr:uid="{00000000-0005-0000-0000-0000F0380000}"/>
    <cellStyle name="20% - 강조색6 44 2 2 5 5 3" xfId="16177" xr:uid="{00000000-0005-0000-0000-0000F1380000}"/>
    <cellStyle name="20% - 강조색6 44 2 2 5 5 4" xfId="16178" xr:uid="{00000000-0005-0000-0000-0000F2380000}"/>
    <cellStyle name="20% - 강조색6 44 2 2 5 6" xfId="16179" xr:uid="{00000000-0005-0000-0000-0000F3380000}"/>
    <cellStyle name="20% - 강조색6 44 2 2 5 6 2" xfId="16180" xr:uid="{00000000-0005-0000-0000-0000F4380000}"/>
    <cellStyle name="20% - 강조색6 44 2 2 5 6 3" xfId="16181" xr:uid="{00000000-0005-0000-0000-0000F5380000}"/>
    <cellStyle name="20% - 강조색6 44 2 2 5 6 4" xfId="16182" xr:uid="{00000000-0005-0000-0000-0000F6380000}"/>
    <cellStyle name="20% - 강조색6 44 2 2 5 7" xfId="16183" xr:uid="{00000000-0005-0000-0000-0000F7380000}"/>
    <cellStyle name="20% - 강조색6 44 2 2 5 7 2" xfId="16184" xr:uid="{00000000-0005-0000-0000-0000F8380000}"/>
    <cellStyle name="20% - 강조색6 44 2 2 5 7 3" xfId="16185" xr:uid="{00000000-0005-0000-0000-0000F9380000}"/>
    <cellStyle name="20% - 강조색6 44 2 2 5 7 4" xfId="16186" xr:uid="{00000000-0005-0000-0000-0000FA380000}"/>
    <cellStyle name="20% - 강조색6 44 2 2 5 8" xfId="16187" xr:uid="{00000000-0005-0000-0000-0000FB380000}"/>
    <cellStyle name="20% - 강조색6 44 2 2 5 8 2" xfId="16188" xr:uid="{00000000-0005-0000-0000-0000FC380000}"/>
    <cellStyle name="20% - 강조색6 44 2 2 5 8 3" xfId="16189" xr:uid="{00000000-0005-0000-0000-0000FD380000}"/>
    <cellStyle name="20% - 강조색6 44 2 2 5 8 4" xfId="16190" xr:uid="{00000000-0005-0000-0000-0000FE380000}"/>
    <cellStyle name="20% - 강조색6 44 2 2 5 9" xfId="16191" xr:uid="{00000000-0005-0000-0000-0000FF380000}"/>
    <cellStyle name="20% - 강조색6 44 2 2 5 9 2" xfId="16192" xr:uid="{00000000-0005-0000-0000-000000390000}"/>
    <cellStyle name="20% - 강조색6 44 2 2 5 9 3" xfId="16193" xr:uid="{00000000-0005-0000-0000-000001390000}"/>
    <cellStyle name="20% - 강조색6 44 2 2 5 9 4" xfId="16194" xr:uid="{00000000-0005-0000-0000-000002390000}"/>
    <cellStyle name="20% - 강조색6 44 2 2 6" xfId="16195" xr:uid="{00000000-0005-0000-0000-000003390000}"/>
    <cellStyle name="20% - 강조색6 44 2 2 6 2" xfId="16196" xr:uid="{00000000-0005-0000-0000-000004390000}"/>
    <cellStyle name="20% - 강조색6 44 2 2 6 3" xfId="16197" xr:uid="{00000000-0005-0000-0000-000005390000}"/>
    <cellStyle name="20% - 강조색6 44 2 2 6 4" xfId="16198" xr:uid="{00000000-0005-0000-0000-000006390000}"/>
    <cellStyle name="20% - 강조색6 44 2 2 7" xfId="16199" xr:uid="{00000000-0005-0000-0000-000007390000}"/>
    <cellStyle name="20% - 강조색6 44 2 2 7 2" xfId="16200" xr:uid="{00000000-0005-0000-0000-000008390000}"/>
    <cellStyle name="20% - 강조색6 44 2 2 7 3" xfId="16201" xr:uid="{00000000-0005-0000-0000-000009390000}"/>
    <cellStyle name="20% - 강조색6 44 2 2 7 4" xfId="16202" xr:uid="{00000000-0005-0000-0000-00000A390000}"/>
    <cellStyle name="20% - 강조색6 44 2 2 8" xfId="16203" xr:uid="{00000000-0005-0000-0000-00000B390000}"/>
    <cellStyle name="20% - 강조색6 44 2 2 8 2" xfId="16204" xr:uid="{00000000-0005-0000-0000-00000C390000}"/>
    <cellStyle name="20% - 강조색6 44 2 2 8 3" xfId="16205" xr:uid="{00000000-0005-0000-0000-00000D390000}"/>
    <cellStyle name="20% - 강조색6 44 2 2 8 4" xfId="16206" xr:uid="{00000000-0005-0000-0000-00000E390000}"/>
    <cellStyle name="20% - 강조색6 44 2 2 9" xfId="16207" xr:uid="{00000000-0005-0000-0000-00000F390000}"/>
    <cellStyle name="20% - 강조색6 44 2 2 9 2" xfId="16208" xr:uid="{00000000-0005-0000-0000-000010390000}"/>
    <cellStyle name="20% - 강조색6 44 2 2 9 3" xfId="16209" xr:uid="{00000000-0005-0000-0000-000011390000}"/>
    <cellStyle name="20% - 강조색6 44 2 2 9 4" xfId="16210" xr:uid="{00000000-0005-0000-0000-000012390000}"/>
    <cellStyle name="20% - 강조색6 44 2 20" xfId="16211" xr:uid="{00000000-0005-0000-0000-000013390000}"/>
    <cellStyle name="20% - 강조색6 44 2 21" xfId="16212" xr:uid="{00000000-0005-0000-0000-000014390000}"/>
    <cellStyle name="20% - 강조색6 44 2 22" xfId="16213" xr:uid="{00000000-0005-0000-0000-000015390000}"/>
    <cellStyle name="20% - 강조색6 44 2 23" xfId="16214" xr:uid="{00000000-0005-0000-0000-000016390000}"/>
    <cellStyle name="20% - 강조색6 44 2 24" xfId="16215" xr:uid="{00000000-0005-0000-0000-000017390000}"/>
    <cellStyle name="20% - 강조색6 44 2 25" xfId="16216" xr:uid="{00000000-0005-0000-0000-000018390000}"/>
    <cellStyle name="20% - 강조색6 44 2 26" xfId="16217" xr:uid="{00000000-0005-0000-0000-000019390000}"/>
    <cellStyle name="20% - 강조색6 44 2 3" xfId="16218" xr:uid="{00000000-0005-0000-0000-00001A390000}"/>
    <cellStyle name="20% - 강조색6 44 2 3 10" xfId="16219" xr:uid="{00000000-0005-0000-0000-00001B390000}"/>
    <cellStyle name="20% - 강조색6 44 2 3 10 2" xfId="16220" xr:uid="{00000000-0005-0000-0000-00001C390000}"/>
    <cellStyle name="20% - 강조색6 44 2 3 10 3" xfId="16221" xr:uid="{00000000-0005-0000-0000-00001D390000}"/>
    <cellStyle name="20% - 강조색6 44 2 3 10 4" xfId="16222" xr:uid="{00000000-0005-0000-0000-00001E390000}"/>
    <cellStyle name="20% - 강조색6 44 2 3 11" xfId="16223" xr:uid="{00000000-0005-0000-0000-00001F390000}"/>
    <cellStyle name="20% - 강조색6 44 2 3 11 2" xfId="16224" xr:uid="{00000000-0005-0000-0000-000020390000}"/>
    <cellStyle name="20% - 강조색6 44 2 3 11 3" xfId="16225" xr:uid="{00000000-0005-0000-0000-000021390000}"/>
    <cellStyle name="20% - 강조색6 44 2 3 11 4" xfId="16226" xr:uid="{00000000-0005-0000-0000-000022390000}"/>
    <cellStyle name="20% - 강조색6 44 2 3 12" xfId="16227" xr:uid="{00000000-0005-0000-0000-000023390000}"/>
    <cellStyle name="20% - 강조색6 44 2 3 12 2" xfId="16228" xr:uid="{00000000-0005-0000-0000-000024390000}"/>
    <cellStyle name="20% - 강조색6 44 2 3 12 3" xfId="16229" xr:uid="{00000000-0005-0000-0000-000025390000}"/>
    <cellStyle name="20% - 강조색6 44 2 3 12 4" xfId="16230" xr:uid="{00000000-0005-0000-0000-000026390000}"/>
    <cellStyle name="20% - 강조색6 44 2 3 13" xfId="16231" xr:uid="{00000000-0005-0000-0000-000027390000}"/>
    <cellStyle name="20% - 강조색6 44 2 3 14" xfId="16232" xr:uid="{00000000-0005-0000-0000-000028390000}"/>
    <cellStyle name="20% - 강조색6 44 2 3 15" xfId="16233" xr:uid="{00000000-0005-0000-0000-000029390000}"/>
    <cellStyle name="20% - 강조색6 44 2 3 16" xfId="16234" xr:uid="{00000000-0005-0000-0000-00002A390000}"/>
    <cellStyle name="20% - 강조색6 44 2 3 17" xfId="16235" xr:uid="{00000000-0005-0000-0000-00002B390000}"/>
    <cellStyle name="20% - 강조색6 44 2 3 18" xfId="16236" xr:uid="{00000000-0005-0000-0000-00002C390000}"/>
    <cellStyle name="20% - 강조색6 44 2 3 19" xfId="16237" xr:uid="{00000000-0005-0000-0000-00002D390000}"/>
    <cellStyle name="20% - 강조색6 44 2 3 2" xfId="16238" xr:uid="{00000000-0005-0000-0000-00002E390000}"/>
    <cellStyle name="20% - 강조색6 44 2 3 2 10" xfId="16239" xr:uid="{00000000-0005-0000-0000-00002F390000}"/>
    <cellStyle name="20% - 강조색6 44 2 3 2 11" xfId="16240" xr:uid="{00000000-0005-0000-0000-000030390000}"/>
    <cellStyle name="20% - 강조색6 44 2 3 2 12" xfId="16241" xr:uid="{00000000-0005-0000-0000-000031390000}"/>
    <cellStyle name="20% - 강조색6 44 2 3 2 2" xfId="16242" xr:uid="{00000000-0005-0000-0000-000032390000}"/>
    <cellStyle name="20% - 강조색6 44 2 3 2 2 2" xfId="16243" xr:uid="{00000000-0005-0000-0000-000033390000}"/>
    <cellStyle name="20% - 강조색6 44 2 3 2 2 3" xfId="16244" xr:uid="{00000000-0005-0000-0000-000034390000}"/>
    <cellStyle name="20% - 강조색6 44 2 3 2 2 4" xfId="16245" xr:uid="{00000000-0005-0000-0000-000035390000}"/>
    <cellStyle name="20% - 강조색6 44 2 3 2 3" xfId="16246" xr:uid="{00000000-0005-0000-0000-000036390000}"/>
    <cellStyle name="20% - 강조색6 44 2 3 2 3 2" xfId="16247" xr:uid="{00000000-0005-0000-0000-000037390000}"/>
    <cellStyle name="20% - 강조색6 44 2 3 2 3 3" xfId="16248" xr:uid="{00000000-0005-0000-0000-000038390000}"/>
    <cellStyle name="20% - 강조색6 44 2 3 2 3 4" xfId="16249" xr:uid="{00000000-0005-0000-0000-000039390000}"/>
    <cellStyle name="20% - 강조색6 44 2 3 2 4" xfId="16250" xr:uid="{00000000-0005-0000-0000-00003A390000}"/>
    <cellStyle name="20% - 강조색6 44 2 3 2 4 2" xfId="16251" xr:uid="{00000000-0005-0000-0000-00003B390000}"/>
    <cellStyle name="20% - 강조색6 44 2 3 2 4 3" xfId="16252" xr:uid="{00000000-0005-0000-0000-00003C390000}"/>
    <cellStyle name="20% - 강조색6 44 2 3 2 4 4" xfId="16253" xr:uid="{00000000-0005-0000-0000-00003D390000}"/>
    <cellStyle name="20% - 강조색6 44 2 3 2 5" xfId="16254" xr:uid="{00000000-0005-0000-0000-00003E390000}"/>
    <cellStyle name="20% - 강조색6 44 2 3 2 5 2" xfId="16255" xr:uid="{00000000-0005-0000-0000-00003F390000}"/>
    <cellStyle name="20% - 강조색6 44 2 3 2 5 3" xfId="16256" xr:uid="{00000000-0005-0000-0000-000040390000}"/>
    <cellStyle name="20% - 강조색6 44 2 3 2 5 4" xfId="16257" xr:uid="{00000000-0005-0000-0000-000041390000}"/>
    <cellStyle name="20% - 강조색6 44 2 3 2 6" xfId="16258" xr:uid="{00000000-0005-0000-0000-000042390000}"/>
    <cellStyle name="20% - 강조색6 44 2 3 2 6 2" xfId="16259" xr:uid="{00000000-0005-0000-0000-000043390000}"/>
    <cellStyle name="20% - 강조색6 44 2 3 2 6 3" xfId="16260" xr:uid="{00000000-0005-0000-0000-000044390000}"/>
    <cellStyle name="20% - 강조색6 44 2 3 2 6 4" xfId="16261" xr:uid="{00000000-0005-0000-0000-000045390000}"/>
    <cellStyle name="20% - 강조색6 44 2 3 2 7" xfId="16262" xr:uid="{00000000-0005-0000-0000-000046390000}"/>
    <cellStyle name="20% - 강조색6 44 2 3 2 7 2" xfId="16263" xr:uid="{00000000-0005-0000-0000-000047390000}"/>
    <cellStyle name="20% - 강조색6 44 2 3 2 7 3" xfId="16264" xr:uid="{00000000-0005-0000-0000-000048390000}"/>
    <cellStyle name="20% - 강조색6 44 2 3 2 7 4" xfId="16265" xr:uid="{00000000-0005-0000-0000-000049390000}"/>
    <cellStyle name="20% - 강조색6 44 2 3 2 8" xfId="16266" xr:uid="{00000000-0005-0000-0000-00004A390000}"/>
    <cellStyle name="20% - 강조색6 44 2 3 2 8 2" xfId="16267" xr:uid="{00000000-0005-0000-0000-00004B390000}"/>
    <cellStyle name="20% - 강조색6 44 2 3 2 8 3" xfId="16268" xr:uid="{00000000-0005-0000-0000-00004C390000}"/>
    <cellStyle name="20% - 강조색6 44 2 3 2 8 4" xfId="16269" xr:uid="{00000000-0005-0000-0000-00004D390000}"/>
    <cellStyle name="20% - 강조색6 44 2 3 2 9" xfId="16270" xr:uid="{00000000-0005-0000-0000-00004E390000}"/>
    <cellStyle name="20% - 강조색6 44 2 3 2 9 2" xfId="16271" xr:uid="{00000000-0005-0000-0000-00004F390000}"/>
    <cellStyle name="20% - 강조색6 44 2 3 2 9 3" xfId="16272" xr:uid="{00000000-0005-0000-0000-000050390000}"/>
    <cellStyle name="20% - 강조색6 44 2 3 2 9 4" xfId="16273" xr:uid="{00000000-0005-0000-0000-000051390000}"/>
    <cellStyle name="20% - 강조색6 44 2 3 20" xfId="16274" xr:uid="{00000000-0005-0000-0000-000052390000}"/>
    <cellStyle name="20% - 강조색6 44 2 3 21" xfId="16275" xr:uid="{00000000-0005-0000-0000-000053390000}"/>
    <cellStyle name="20% - 강조색6 44 2 3 22" xfId="16276" xr:uid="{00000000-0005-0000-0000-000054390000}"/>
    <cellStyle name="20% - 강조색6 44 2 3 23" xfId="16277" xr:uid="{00000000-0005-0000-0000-000055390000}"/>
    <cellStyle name="20% - 강조색6 44 2 3 24" xfId="16278" xr:uid="{00000000-0005-0000-0000-000056390000}"/>
    <cellStyle name="20% - 강조색6 44 2 3 25" xfId="16279" xr:uid="{00000000-0005-0000-0000-000057390000}"/>
    <cellStyle name="20% - 강조색6 44 2 3 3" xfId="16280" xr:uid="{00000000-0005-0000-0000-000058390000}"/>
    <cellStyle name="20% - 강조색6 44 2 3 3 10" xfId="16281" xr:uid="{00000000-0005-0000-0000-000059390000}"/>
    <cellStyle name="20% - 강조색6 44 2 3 3 11" xfId="16282" xr:uid="{00000000-0005-0000-0000-00005A390000}"/>
    <cellStyle name="20% - 강조색6 44 2 3 3 12" xfId="16283" xr:uid="{00000000-0005-0000-0000-00005B390000}"/>
    <cellStyle name="20% - 강조색6 44 2 3 3 2" xfId="16284" xr:uid="{00000000-0005-0000-0000-00005C390000}"/>
    <cellStyle name="20% - 강조색6 44 2 3 3 2 2" xfId="16285" xr:uid="{00000000-0005-0000-0000-00005D390000}"/>
    <cellStyle name="20% - 강조색6 44 2 3 3 2 3" xfId="16286" xr:uid="{00000000-0005-0000-0000-00005E390000}"/>
    <cellStyle name="20% - 강조색6 44 2 3 3 2 4" xfId="16287" xr:uid="{00000000-0005-0000-0000-00005F390000}"/>
    <cellStyle name="20% - 강조색6 44 2 3 3 3" xfId="16288" xr:uid="{00000000-0005-0000-0000-000060390000}"/>
    <cellStyle name="20% - 강조색6 44 2 3 3 3 2" xfId="16289" xr:uid="{00000000-0005-0000-0000-000061390000}"/>
    <cellStyle name="20% - 강조색6 44 2 3 3 3 3" xfId="16290" xr:uid="{00000000-0005-0000-0000-000062390000}"/>
    <cellStyle name="20% - 강조색6 44 2 3 3 3 4" xfId="16291" xr:uid="{00000000-0005-0000-0000-000063390000}"/>
    <cellStyle name="20% - 강조색6 44 2 3 3 4" xfId="16292" xr:uid="{00000000-0005-0000-0000-000064390000}"/>
    <cellStyle name="20% - 강조색6 44 2 3 3 4 2" xfId="16293" xr:uid="{00000000-0005-0000-0000-000065390000}"/>
    <cellStyle name="20% - 강조색6 44 2 3 3 4 3" xfId="16294" xr:uid="{00000000-0005-0000-0000-000066390000}"/>
    <cellStyle name="20% - 강조색6 44 2 3 3 4 4" xfId="16295" xr:uid="{00000000-0005-0000-0000-000067390000}"/>
    <cellStyle name="20% - 강조색6 44 2 3 3 5" xfId="16296" xr:uid="{00000000-0005-0000-0000-000068390000}"/>
    <cellStyle name="20% - 강조색6 44 2 3 3 5 2" xfId="16297" xr:uid="{00000000-0005-0000-0000-000069390000}"/>
    <cellStyle name="20% - 강조색6 44 2 3 3 5 3" xfId="16298" xr:uid="{00000000-0005-0000-0000-00006A390000}"/>
    <cellStyle name="20% - 강조색6 44 2 3 3 5 4" xfId="16299" xr:uid="{00000000-0005-0000-0000-00006B390000}"/>
    <cellStyle name="20% - 강조색6 44 2 3 3 6" xfId="16300" xr:uid="{00000000-0005-0000-0000-00006C390000}"/>
    <cellStyle name="20% - 강조색6 44 2 3 3 6 2" xfId="16301" xr:uid="{00000000-0005-0000-0000-00006D390000}"/>
    <cellStyle name="20% - 강조색6 44 2 3 3 6 3" xfId="16302" xr:uid="{00000000-0005-0000-0000-00006E390000}"/>
    <cellStyle name="20% - 강조색6 44 2 3 3 6 4" xfId="16303" xr:uid="{00000000-0005-0000-0000-00006F390000}"/>
    <cellStyle name="20% - 강조색6 44 2 3 3 7" xfId="16304" xr:uid="{00000000-0005-0000-0000-000070390000}"/>
    <cellStyle name="20% - 강조색6 44 2 3 3 7 2" xfId="16305" xr:uid="{00000000-0005-0000-0000-000071390000}"/>
    <cellStyle name="20% - 강조색6 44 2 3 3 7 3" xfId="16306" xr:uid="{00000000-0005-0000-0000-000072390000}"/>
    <cellStyle name="20% - 강조색6 44 2 3 3 7 4" xfId="16307" xr:uid="{00000000-0005-0000-0000-000073390000}"/>
    <cellStyle name="20% - 강조색6 44 2 3 3 8" xfId="16308" xr:uid="{00000000-0005-0000-0000-000074390000}"/>
    <cellStyle name="20% - 강조색6 44 2 3 3 8 2" xfId="16309" xr:uid="{00000000-0005-0000-0000-000075390000}"/>
    <cellStyle name="20% - 강조색6 44 2 3 3 8 3" xfId="16310" xr:uid="{00000000-0005-0000-0000-000076390000}"/>
    <cellStyle name="20% - 강조색6 44 2 3 3 8 4" xfId="16311" xr:uid="{00000000-0005-0000-0000-000077390000}"/>
    <cellStyle name="20% - 강조색6 44 2 3 3 9" xfId="16312" xr:uid="{00000000-0005-0000-0000-000078390000}"/>
    <cellStyle name="20% - 강조색6 44 2 3 3 9 2" xfId="16313" xr:uid="{00000000-0005-0000-0000-000079390000}"/>
    <cellStyle name="20% - 강조색6 44 2 3 3 9 3" xfId="16314" xr:uid="{00000000-0005-0000-0000-00007A390000}"/>
    <cellStyle name="20% - 강조색6 44 2 3 3 9 4" xfId="16315" xr:uid="{00000000-0005-0000-0000-00007B390000}"/>
    <cellStyle name="20% - 강조색6 44 2 3 4" xfId="16316" xr:uid="{00000000-0005-0000-0000-00007C390000}"/>
    <cellStyle name="20% - 강조색6 44 2 3 4 10" xfId="16317" xr:uid="{00000000-0005-0000-0000-00007D390000}"/>
    <cellStyle name="20% - 강조색6 44 2 3 4 11" xfId="16318" xr:uid="{00000000-0005-0000-0000-00007E390000}"/>
    <cellStyle name="20% - 강조색6 44 2 3 4 12" xfId="16319" xr:uid="{00000000-0005-0000-0000-00007F390000}"/>
    <cellStyle name="20% - 강조색6 44 2 3 4 2" xfId="16320" xr:uid="{00000000-0005-0000-0000-000080390000}"/>
    <cellStyle name="20% - 강조색6 44 2 3 4 2 2" xfId="16321" xr:uid="{00000000-0005-0000-0000-000081390000}"/>
    <cellStyle name="20% - 강조색6 44 2 3 4 2 3" xfId="16322" xr:uid="{00000000-0005-0000-0000-000082390000}"/>
    <cellStyle name="20% - 강조색6 44 2 3 4 2 4" xfId="16323" xr:uid="{00000000-0005-0000-0000-000083390000}"/>
    <cellStyle name="20% - 강조색6 44 2 3 4 3" xfId="16324" xr:uid="{00000000-0005-0000-0000-000084390000}"/>
    <cellStyle name="20% - 강조색6 44 2 3 4 3 2" xfId="16325" xr:uid="{00000000-0005-0000-0000-000085390000}"/>
    <cellStyle name="20% - 강조색6 44 2 3 4 3 3" xfId="16326" xr:uid="{00000000-0005-0000-0000-000086390000}"/>
    <cellStyle name="20% - 강조색6 44 2 3 4 3 4" xfId="16327" xr:uid="{00000000-0005-0000-0000-000087390000}"/>
    <cellStyle name="20% - 강조색6 44 2 3 4 4" xfId="16328" xr:uid="{00000000-0005-0000-0000-000088390000}"/>
    <cellStyle name="20% - 강조색6 44 2 3 4 4 2" xfId="16329" xr:uid="{00000000-0005-0000-0000-000089390000}"/>
    <cellStyle name="20% - 강조색6 44 2 3 4 4 3" xfId="16330" xr:uid="{00000000-0005-0000-0000-00008A390000}"/>
    <cellStyle name="20% - 강조색6 44 2 3 4 4 4" xfId="16331" xr:uid="{00000000-0005-0000-0000-00008B390000}"/>
    <cellStyle name="20% - 강조색6 44 2 3 4 5" xfId="16332" xr:uid="{00000000-0005-0000-0000-00008C390000}"/>
    <cellStyle name="20% - 강조색6 44 2 3 4 5 2" xfId="16333" xr:uid="{00000000-0005-0000-0000-00008D390000}"/>
    <cellStyle name="20% - 강조색6 44 2 3 4 5 3" xfId="16334" xr:uid="{00000000-0005-0000-0000-00008E390000}"/>
    <cellStyle name="20% - 강조색6 44 2 3 4 5 4" xfId="16335" xr:uid="{00000000-0005-0000-0000-00008F390000}"/>
    <cellStyle name="20% - 강조색6 44 2 3 4 6" xfId="16336" xr:uid="{00000000-0005-0000-0000-000090390000}"/>
    <cellStyle name="20% - 강조색6 44 2 3 4 6 2" xfId="16337" xr:uid="{00000000-0005-0000-0000-000091390000}"/>
    <cellStyle name="20% - 강조색6 44 2 3 4 6 3" xfId="16338" xr:uid="{00000000-0005-0000-0000-000092390000}"/>
    <cellStyle name="20% - 강조색6 44 2 3 4 6 4" xfId="16339" xr:uid="{00000000-0005-0000-0000-000093390000}"/>
    <cellStyle name="20% - 강조색6 44 2 3 4 7" xfId="16340" xr:uid="{00000000-0005-0000-0000-000094390000}"/>
    <cellStyle name="20% - 강조색6 44 2 3 4 7 2" xfId="16341" xr:uid="{00000000-0005-0000-0000-000095390000}"/>
    <cellStyle name="20% - 강조색6 44 2 3 4 7 3" xfId="16342" xr:uid="{00000000-0005-0000-0000-000096390000}"/>
    <cellStyle name="20% - 강조색6 44 2 3 4 7 4" xfId="16343" xr:uid="{00000000-0005-0000-0000-000097390000}"/>
    <cellStyle name="20% - 강조색6 44 2 3 4 8" xfId="16344" xr:uid="{00000000-0005-0000-0000-000098390000}"/>
    <cellStyle name="20% - 강조색6 44 2 3 4 8 2" xfId="16345" xr:uid="{00000000-0005-0000-0000-000099390000}"/>
    <cellStyle name="20% - 강조색6 44 2 3 4 8 3" xfId="16346" xr:uid="{00000000-0005-0000-0000-00009A390000}"/>
    <cellStyle name="20% - 강조색6 44 2 3 4 8 4" xfId="16347" xr:uid="{00000000-0005-0000-0000-00009B390000}"/>
    <cellStyle name="20% - 강조색6 44 2 3 4 9" xfId="16348" xr:uid="{00000000-0005-0000-0000-00009C390000}"/>
    <cellStyle name="20% - 강조색6 44 2 3 4 9 2" xfId="16349" xr:uid="{00000000-0005-0000-0000-00009D390000}"/>
    <cellStyle name="20% - 강조색6 44 2 3 4 9 3" xfId="16350" xr:uid="{00000000-0005-0000-0000-00009E390000}"/>
    <cellStyle name="20% - 강조색6 44 2 3 4 9 4" xfId="16351" xr:uid="{00000000-0005-0000-0000-00009F390000}"/>
    <cellStyle name="20% - 강조색6 44 2 3 5" xfId="16352" xr:uid="{00000000-0005-0000-0000-0000A0390000}"/>
    <cellStyle name="20% - 강조색6 44 2 3 5 2" xfId="16353" xr:uid="{00000000-0005-0000-0000-0000A1390000}"/>
    <cellStyle name="20% - 강조색6 44 2 3 5 3" xfId="16354" xr:uid="{00000000-0005-0000-0000-0000A2390000}"/>
    <cellStyle name="20% - 강조색6 44 2 3 5 4" xfId="16355" xr:uid="{00000000-0005-0000-0000-0000A3390000}"/>
    <cellStyle name="20% - 강조색6 44 2 3 6" xfId="16356" xr:uid="{00000000-0005-0000-0000-0000A4390000}"/>
    <cellStyle name="20% - 강조색6 44 2 3 6 2" xfId="16357" xr:uid="{00000000-0005-0000-0000-0000A5390000}"/>
    <cellStyle name="20% - 강조색6 44 2 3 6 3" xfId="16358" xr:uid="{00000000-0005-0000-0000-0000A6390000}"/>
    <cellStyle name="20% - 강조색6 44 2 3 6 4" xfId="16359" xr:uid="{00000000-0005-0000-0000-0000A7390000}"/>
    <cellStyle name="20% - 강조색6 44 2 3 7" xfId="16360" xr:uid="{00000000-0005-0000-0000-0000A8390000}"/>
    <cellStyle name="20% - 강조색6 44 2 3 7 2" xfId="16361" xr:uid="{00000000-0005-0000-0000-0000A9390000}"/>
    <cellStyle name="20% - 강조색6 44 2 3 7 3" xfId="16362" xr:uid="{00000000-0005-0000-0000-0000AA390000}"/>
    <cellStyle name="20% - 강조색6 44 2 3 7 4" xfId="16363" xr:uid="{00000000-0005-0000-0000-0000AB390000}"/>
    <cellStyle name="20% - 강조색6 44 2 3 8" xfId="16364" xr:uid="{00000000-0005-0000-0000-0000AC390000}"/>
    <cellStyle name="20% - 강조색6 44 2 3 8 2" xfId="16365" xr:uid="{00000000-0005-0000-0000-0000AD390000}"/>
    <cellStyle name="20% - 강조색6 44 2 3 8 3" xfId="16366" xr:uid="{00000000-0005-0000-0000-0000AE390000}"/>
    <cellStyle name="20% - 강조색6 44 2 3 8 4" xfId="16367" xr:uid="{00000000-0005-0000-0000-0000AF390000}"/>
    <cellStyle name="20% - 강조색6 44 2 3 9" xfId="16368" xr:uid="{00000000-0005-0000-0000-0000B0390000}"/>
    <cellStyle name="20% - 강조색6 44 2 3 9 2" xfId="16369" xr:uid="{00000000-0005-0000-0000-0000B1390000}"/>
    <cellStyle name="20% - 강조색6 44 2 3 9 3" xfId="16370" xr:uid="{00000000-0005-0000-0000-0000B2390000}"/>
    <cellStyle name="20% - 강조색6 44 2 3 9 4" xfId="16371" xr:uid="{00000000-0005-0000-0000-0000B3390000}"/>
    <cellStyle name="20% - 강조색6 44 2 4" xfId="16372" xr:uid="{00000000-0005-0000-0000-0000B4390000}"/>
    <cellStyle name="20% - 강조색6 44 2 4 10" xfId="16373" xr:uid="{00000000-0005-0000-0000-0000B5390000}"/>
    <cellStyle name="20% - 강조색6 44 2 4 11" xfId="16374" xr:uid="{00000000-0005-0000-0000-0000B6390000}"/>
    <cellStyle name="20% - 강조색6 44 2 4 12" xfId="16375" xr:uid="{00000000-0005-0000-0000-0000B7390000}"/>
    <cellStyle name="20% - 강조색6 44 2 4 2" xfId="16376" xr:uid="{00000000-0005-0000-0000-0000B8390000}"/>
    <cellStyle name="20% - 강조색6 44 2 4 2 2" xfId="16377" xr:uid="{00000000-0005-0000-0000-0000B9390000}"/>
    <cellStyle name="20% - 강조색6 44 2 4 2 3" xfId="16378" xr:uid="{00000000-0005-0000-0000-0000BA390000}"/>
    <cellStyle name="20% - 강조색6 44 2 4 2 4" xfId="16379" xr:uid="{00000000-0005-0000-0000-0000BB390000}"/>
    <cellStyle name="20% - 강조색6 44 2 4 3" xfId="16380" xr:uid="{00000000-0005-0000-0000-0000BC390000}"/>
    <cellStyle name="20% - 강조색6 44 2 4 3 2" xfId="16381" xr:uid="{00000000-0005-0000-0000-0000BD390000}"/>
    <cellStyle name="20% - 강조색6 44 2 4 3 3" xfId="16382" xr:uid="{00000000-0005-0000-0000-0000BE390000}"/>
    <cellStyle name="20% - 강조색6 44 2 4 3 4" xfId="16383" xr:uid="{00000000-0005-0000-0000-0000BF390000}"/>
    <cellStyle name="20% - 강조색6 44 2 4 4" xfId="16384" xr:uid="{00000000-0005-0000-0000-0000C0390000}"/>
    <cellStyle name="20% - 강조색6 44 2 4 4 2" xfId="16385" xr:uid="{00000000-0005-0000-0000-0000C1390000}"/>
    <cellStyle name="20% - 강조색6 44 2 4 4 3" xfId="16386" xr:uid="{00000000-0005-0000-0000-0000C2390000}"/>
    <cellStyle name="20% - 강조색6 44 2 4 4 4" xfId="16387" xr:uid="{00000000-0005-0000-0000-0000C3390000}"/>
    <cellStyle name="20% - 강조색6 44 2 4 5" xfId="16388" xr:uid="{00000000-0005-0000-0000-0000C4390000}"/>
    <cellStyle name="20% - 강조색6 44 2 4 5 2" xfId="16389" xr:uid="{00000000-0005-0000-0000-0000C5390000}"/>
    <cellStyle name="20% - 강조색6 44 2 4 5 3" xfId="16390" xr:uid="{00000000-0005-0000-0000-0000C6390000}"/>
    <cellStyle name="20% - 강조색6 44 2 4 5 4" xfId="16391" xr:uid="{00000000-0005-0000-0000-0000C7390000}"/>
    <cellStyle name="20% - 강조색6 44 2 4 6" xfId="16392" xr:uid="{00000000-0005-0000-0000-0000C8390000}"/>
    <cellStyle name="20% - 강조색6 44 2 4 6 2" xfId="16393" xr:uid="{00000000-0005-0000-0000-0000C9390000}"/>
    <cellStyle name="20% - 강조색6 44 2 4 6 3" xfId="16394" xr:uid="{00000000-0005-0000-0000-0000CA390000}"/>
    <cellStyle name="20% - 강조색6 44 2 4 6 4" xfId="16395" xr:uid="{00000000-0005-0000-0000-0000CB390000}"/>
    <cellStyle name="20% - 강조색6 44 2 4 7" xfId="16396" xr:uid="{00000000-0005-0000-0000-0000CC390000}"/>
    <cellStyle name="20% - 강조색6 44 2 4 7 2" xfId="16397" xr:uid="{00000000-0005-0000-0000-0000CD390000}"/>
    <cellStyle name="20% - 강조색6 44 2 4 7 3" xfId="16398" xr:uid="{00000000-0005-0000-0000-0000CE390000}"/>
    <cellStyle name="20% - 강조색6 44 2 4 7 4" xfId="16399" xr:uid="{00000000-0005-0000-0000-0000CF390000}"/>
    <cellStyle name="20% - 강조색6 44 2 4 8" xfId="16400" xr:uid="{00000000-0005-0000-0000-0000D0390000}"/>
    <cellStyle name="20% - 강조색6 44 2 4 8 2" xfId="16401" xr:uid="{00000000-0005-0000-0000-0000D1390000}"/>
    <cellStyle name="20% - 강조색6 44 2 4 8 3" xfId="16402" xr:uid="{00000000-0005-0000-0000-0000D2390000}"/>
    <cellStyle name="20% - 강조색6 44 2 4 8 4" xfId="16403" xr:uid="{00000000-0005-0000-0000-0000D3390000}"/>
    <cellStyle name="20% - 강조색6 44 2 4 9" xfId="16404" xr:uid="{00000000-0005-0000-0000-0000D4390000}"/>
    <cellStyle name="20% - 강조색6 44 2 4 9 2" xfId="16405" xr:uid="{00000000-0005-0000-0000-0000D5390000}"/>
    <cellStyle name="20% - 강조색6 44 2 4 9 3" xfId="16406" xr:uid="{00000000-0005-0000-0000-0000D6390000}"/>
    <cellStyle name="20% - 강조색6 44 2 4 9 4" xfId="16407" xr:uid="{00000000-0005-0000-0000-0000D7390000}"/>
    <cellStyle name="20% - 강조색6 44 2 5" xfId="16408" xr:uid="{00000000-0005-0000-0000-0000D8390000}"/>
    <cellStyle name="20% - 강조색6 44 2 5 10" xfId="16409" xr:uid="{00000000-0005-0000-0000-0000D9390000}"/>
    <cellStyle name="20% - 강조색6 44 2 5 11" xfId="16410" xr:uid="{00000000-0005-0000-0000-0000DA390000}"/>
    <cellStyle name="20% - 강조색6 44 2 5 12" xfId="16411" xr:uid="{00000000-0005-0000-0000-0000DB390000}"/>
    <cellStyle name="20% - 강조색6 44 2 5 2" xfId="16412" xr:uid="{00000000-0005-0000-0000-0000DC390000}"/>
    <cellStyle name="20% - 강조색6 44 2 5 2 2" xfId="16413" xr:uid="{00000000-0005-0000-0000-0000DD390000}"/>
    <cellStyle name="20% - 강조색6 44 2 5 2 3" xfId="16414" xr:uid="{00000000-0005-0000-0000-0000DE390000}"/>
    <cellStyle name="20% - 강조색6 44 2 5 2 4" xfId="16415" xr:uid="{00000000-0005-0000-0000-0000DF390000}"/>
    <cellStyle name="20% - 강조색6 44 2 5 3" xfId="16416" xr:uid="{00000000-0005-0000-0000-0000E0390000}"/>
    <cellStyle name="20% - 강조색6 44 2 5 3 2" xfId="16417" xr:uid="{00000000-0005-0000-0000-0000E1390000}"/>
    <cellStyle name="20% - 강조색6 44 2 5 3 3" xfId="16418" xr:uid="{00000000-0005-0000-0000-0000E2390000}"/>
    <cellStyle name="20% - 강조색6 44 2 5 3 4" xfId="16419" xr:uid="{00000000-0005-0000-0000-0000E3390000}"/>
    <cellStyle name="20% - 강조색6 44 2 5 4" xfId="16420" xr:uid="{00000000-0005-0000-0000-0000E4390000}"/>
    <cellStyle name="20% - 강조색6 44 2 5 4 2" xfId="16421" xr:uid="{00000000-0005-0000-0000-0000E5390000}"/>
    <cellStyle name="20% - 강조색6 44 2 5 4 3" xfId="16422" xr:uid="{00000000-0005-0000-0000-0000E6390000}"/>
    <cellStyle name="20% - 강조색6 44 2 5 4 4" xfId="16423" xr:uid="{00000000-0005-0000-0000-0000E7390000}"/>
    <cellStyle name="20% - 강조색6 44 2 5 5" xfId="16424" xr:uid="{00000000-0005-0000-0000-0000E8390000}"/>
    <cellStyle name="20% - 강조색6 44 2 5 5 2" xfId="16425" xr:uid="{00000000-0005-0000-0000-0000E9390000}"/>
    <cellStyle name="20% - 강조색6 44 2 5 5 3" xfId="16426" xr:uid="{00000000-0005-0000-0000-0000EA390000}"/>
    <cellStyle name="20% - 강조색6 44 2 5 5 4" xfId="16427" xr:uid="{00000000-0005-0000-0000-0000EB390000}"/>
    <cellStyle name="20% - 강조색6 44 2 5 6" xfId="16428" xr:uid="{00000000-0005-0000-0000-0000EC390000}"/>
    <cellStyle name="20% - 강조색6 44 2 5 6 2" xfId="16429" xr:uid="{00000000-0005-0000-0000-0000ED390000}"/>
    <cellStyle name="20% - 강조색6 44 2 5 6 3" xfId="16430" xr:uid="{00000000-0005-0000-0000-0000EE390000}"/>
    <cellStyle name="20% - 강조색6 44 2 5 6 4" xfId="16431" xr:uid="{00000000-0005-0000-0000-0000EF390000}"/>
    <cellStyle name="20% - 강조색6 44 2 5 7" xfId="16432" xr:uid="{00000000-0005-0000-0000-0000F0390000}"/>
    <cellStyle name="20% - 강조색6 44 2 5 7 2" xfId="16433" xr:uid="{00000000-0005-0000-0000-0000F1390000}"/>
    <cellStyle name="20% - 강조색6 44 2 5 7 3" xfId="16434" xr:uid="{00000000-0005-0000-0000-0000F2390000}"/>
    <cellStyle name="20% - 강조색6 44 2 5 7 4" xfId="16435" xr:uid="{00000000-0005-0000-0000-0000F3390000}"/>
    <cellStyle name="20% - 강조색6 44 2 5 8" xfId="16436" xr:uid="{00000000-0005-0000-0000-0000F4390000}"/>
    <cellStyle name="20% - 강조색6 44 2 5 8 2" xfId="16437" xr:uid="{00000000-0005-0000-0000-0000F5390000}"/>
    <cellStyle name="20% - 강조색6 44 2 5 8 3" xfId="16438" xr:uid="{00000000-0005-0000-0000-0000F6390000}"/>
    <cellStyle name="20% - 강조색6 44 2 5 8 4" xfId="16439" xr:uid="{00000000-0005-0000-0000-0000F7390000}"/>
    <cellStyle name="20% - 강조색6 44 2 5 9" xfId="16440" xr:uid="{00000000-0005-0000-0000-0000F8390000}"/>
    <cellStyle name="20% - 강조색6 44 2 5 9 2" xfId="16441" xr:uid="{00000000-0005-0000-0000-0000F9390000}"/>
    <cellStyle name="20% - 강조색6 44 2 5 9 3" xfId="16442" xr:uid="{00000000-0005-0000-0000-0000FA390000}"/>
    <cellStyle name="20% - 강조색6 44 2 5 9 4" xfId="16443" xr:uid="{00000000-0005-0000-0000-0000FB390000}"/>
    <cellStyle name="20% - 강조색6 44 2 6" xfId="16444" xr:uid="{00000000-0005-0000-0000-0000FC390000}"/>
    <cellStyle name="20% - 강조색6 44 2 6 10" xfId="16445" xr:uid="{00000000-0005-0000-0000-0000FD390000}"/>
    <cellStyle name="20% - 강조색6 44 2 6 11" xfId="16446" xr:uid="{00000000-0005-0000-0000-0000FE390000}"/>
    <cellStyle name="20% - 강조색6 44 2 6 12" xfId="16447" xr:uid="{00000000-0005-0000-0000-0000FF390000}"/>
    <cellStyle name="20% - 강조색6 44 2 6 2" xfId="16448" xr:uid="{00000000-0005-0000-0000-0000003A0000}"/>
    <cellStyle name="20% - 강조색6 44 2 6 2 2" xfId="16449" xr:uid="{00000000-0005-0000-0000-0000013A0000}"/>
    <cellStyle name="20% - 강조색6 44 2 6 2 3" xfId="16450" xr:uid="{00000000-0005-0000-0000-0000023A0000}"/>
    <cellStyle name="20% - 강조색6 44 2 6 2 4" xfId="16451" xr:uid="{00000000-0005-0000-0000-0000033A0000}"/>
    <cellStyle name="20% - 강조색6 44 2 6 3" xfId="16452" xr:uid="{00000000-0005-0000-0000-0000043A0000}"/>
    <cellStyle name="20% - 강조색6 44 2 6 3 2" xfId="16453" xr:uid="{00000000-0005-0000-0000-0000053A0000}"/>
    <cellStyle name="20% - 강조색6 44 2 6 3 3" xfId="16454" xr:uid="{00000000-0005-0000-0000-0000063A0000}"/>
    <cellStyle name="20% - 강조색6 44 2 6 3 4" xfId="16455" xr:uid="{00000000-0005-0000-0000-0000073A0000}"/>
    <cellStyle name="20% - 강조색6 44 2 6 4" xfId="16456" xr:uid="{00000000-0005-0000-0000-0000083A0000}"/>
    <cellStyle name="20% - 강조색6 44 2 6 4 2" xfId="16457" xr:uid="{00000000-0005-0000-0000-0000093A0000}"/>
    <cellStyle name="20% - 강조색6 44 2 6 4 3" xfId="16458" xr:uid="{00000000-0005-0000-0000-00000A3A0000}"/>
    <cellStyle name="20% - 강조색6 44 2 6 4 4" xfId="16459" xr:uid="{00000000-0005-0000-0000-00000B3A0000}"/>
    <cellStyle name="20% - 강조색6 44 2 6 5" xfId="16460" xr:uid="{00000000-0005-0000-0000-00000C3A0000}"/>
    <cellStyle name="20% - 강조색6 44 2 6 5 2" xfId="16461" xr:uid="{00000000-0005-0000-0000-00000D3A0000}"/>
    <cellStyle name="20% - 강조색6 44 2 6 5 3" xfId="16462" xr:uid="{00000000-0005-0000-0000-00000E3A0000}"/>
    <cellStyle name="20% - 강조색6 44 2 6 5 4" xfId="16463" xr:uid="{00000000-0005-0000-0000-00000F3A0000}"/>
    <cellStyle name="20% - 강조색6 44 2 6 6" xfId="16464" xr:uid="{00000000-0005-0000-0000-0000103A0000}"/>
    <cellStyle name="20% - 강조색6 44 2 6 6 2" xfId="16465" xr:uid="{00000000-0005-0000-0000-0000113A0000}"/>
    <cellStyle name="20% - 강조색6 44 2 6 6 3" xfId="16466" xr:uid="{00000000-0005-0000-0000-0000123A0000}"/>
    <cellStyle name="20% - 강조색6 44 2 6 6 4" xfId="16467" xr:uid="{00000000-0005-0000-0000-0000133A0000}"/>
    <cellStyle name="20% - 강조색6 44 2 6 7" xfId="16468" xr:uid="{00000000-0005-0000-0000-0000143A0000}"/>
    <cellStyle name="20% - 강조색6 44 2 6 7 2" xfId="16469" xr:uid="{00000000-0005-0000-0000-0000153A0000}"/>
    <cellStyle name="20% - 강조색6 44 2 6 7 3" xfId="16470" xr:uid="{00000000-0005-0000-0000-0000163A0000}"/>
    <cellStyle name="20% - 강조색6 44 2 6 7 4" xfId="16471" xr:uid="{00000000-0005-0000-0000-0000173A0000}"/>
    <cellStyle name="20% - 강조색6 44 2 6 8" xfId="16472" xr:uid="{00000000-0005-0000-0000-0000183A0000}"/>
    <cellStyle name="20% - 강조색6 44 2 6 8 2" xfId="16473" xr:uid="{00000000-0005-0000-0000-0000193A0000}"/>
    <cellStyle name="20% - 강조색6 44 2 6 8 3" xfId="16474" xr:uid="{00000000-0005-0000-0000-00001A3A0000}"/>
    <cellStyle name="20% - 강조색6 44 2 6 8 4" xfId="16475" xr:uid="{00000000-0005-0000-0000-00001B3A0000}"/>
    <cellStyle name="20% - 강조색6 44 2 6 9" xfId="16476" xr:uid="{00000000-0005-0000-0000-00001C3A0000}"/>
    <cellStyle name="20% - 강조색6 44 2 6 9 2" xfId="16477" xr:uid="{00000000-0005-0000-0000-00001D3A0000}"/>
    <cellStyle name="20% - 강조색6 44 2 6 9 3" xfId="16478" xr:uid="{00000000-0005-0000-0000-00001E3A0000}"/>
    <cellStyle name="20% - 강조색6 44 2 6 9 4" xfId="16479" xr:uid="{00000000-0005-0000-0000-00001F3A0000}"/>
    <cellStyle name="20% - 강조색6 44 2 7" xfId="16480" xr:uid="{00000000-0005-0000-0000-0000203A0000}"/>
    <cellStyle name="20% - 강조색6 44 2 7 2" xfId="16481" xr:uid="{00000000-0005-0000-0000-0000213A0000}"/>
    <cellStyle name="20% - 강조색6 44 2 7 3" xfId="16482" xr:uid="{00000000-0005-0000-0000-0000223A0000}"/>
    <cellStyle name="20% - 강조색6 44 2 7 4" xfId="16483" xr:uid="{00000000-0005-0000-0000-0000233A0000}"/>
    <cellStyle name="20% - 강조색6 44 2 8" xfId="16484" xr:uid="{00000000-0005-0000-0000-0000243A0000}"/>
    <cellStyle name="20% - 강조색6 44 2 8 2" xfId="16485" xr:uid="{00000000-0005-0000-0000-0000253A0000}"/>
    <cellStyle name="20% - 강조색6 44 2 8 3" xfId="16486" xr:uid="{00000000-0005-0000-0000-0000263A0000}"/>
    <cellStyle name="20% - 강조색6 44 2 8 4" xfId="16487" xr:uid="{00000000-0005-0000-0000-0000273A0000}"/>
    <cellStyle name="20% - 강조색6 44 2 9" xfId="16488" xr:uid="{00000000-0005-0000-0000-0000283A0000}"/>
    <cellStyle name="20% - 강조색6 44 2 9 2" xfId="16489" xr:uid="{00000000-0005-0000-0000-0000293A0000}"/>
    <cellStyle name="20% - 강조색6 44 2 9 3" xfId="16490" xr:uid="{00000000-0005-0000-0000-00002A3A0000}"/>
    <cellStyle name="20% - 강조색6 44 2 9 4" xfId="16491" xr:uid="{00000000-0005-0000-0000-00002B3A0000}"/>
    <cellStyle name="20% - 강조색6 44 3" xfId="16492" xr:uid="{00000000-0005-0000-0000-00002C3A0000}"/>
    <cellStyle name="20% - 강조색6 44 3 10" xfId="16493" xr:uid="{00000000-0005-0000-0000-00002D3A0000}"/>
    <cellStyle name="20% - 강조색6 44 3 10 2" xfId="16494" xr:uid="{00000000-0005-0000-0000-00002E3A0000}"/>
    <cellStyle name="20% - 강조색6 44 3 10 3" xfId="16495" xr:uid="{00000000-0005-0000-0000-00002F3A0000}"/>
    <cellStyle name="20% - 강조색6 44 3 10 4" xfId="16496" xr:uid="{00000000-0005-0000-0000-0000303A0000}"/>
    <cellStyle name="20% - 강조색6 44 3 11" xfId="16497" xr:uid="{00000000-0005-0000-0000-0000313A0000}"/>
    <cellStyle name="20% - 강조색6 44 3 11 2" xfId="16498" xr:uid="{00000000-0005-0000-0000-0000323A0000}"/>
    <cellStyle name="20% - 강조색6 44 3 11 3" xfId="16499" xr:uid="{00000000-0005-0000-0000-0000333A0000}"/>
    <cellStyle name="20% - 강조색6 44 3 11 4" xfId="16500" xr:uid="{00000000-0005-0000-0000-0000343A0000}"/>
    <cellStyle name="20% - 강조색6 44 3 12" xfId="16501" xr:uid="{00000000-0005-0000-0000-0000353A0000}"/>
    <cellStyle name="20% - 강조색6 44 3 12 2" xfId="16502" xr:uid="{00000000-0005-0000-0000-0000363A0000}"/>
    <cellStyle name="20% - 강조색6 44 3 12 3" xfId="16503" xr:uid="{00000000-0005-0000-0000-0000373A0000}"/>
    <cellStyle name="20% - 강조색6 44 3 12 4" xfId="16504" xr:uid="{00000000-0005-0000-0000-0000383A0000}"/>
    <cellStyle name="20% - 강조색6 44 3 13" xfId="16505" xr:uid="{00000000-0005-0000-0000-0000393A0000}"/>
    <cellStyle name="20% - 강조색6 44 3 14" xfId="16506" xr:uid="{00000000-0005-0000-0000-00003A3A0000}"/>
    <cellStyle name="20% - 강조색6 44 3 15" xfId="16507" xr:uid="{00000000-0005-0000-0000-00003B3A0000}"/>
    <cellStyle name="20% - 강조색6 44 3 16" xfId="16508" xr:uid="{00000000-0005-0000-0000-00003C3A0000}"/>
    <cellStyle name="20% - 강조색6 44 3 17" xfId="16509" xr:uid="{00000000-0005-0000-0000-00003D3A0000}"/>
    <cellStyle name="20% - 강조색6 44 3 18" xfId="16510" xr:uid="{00000000-0005-0000-0000-00003E3A0000}"/>
    <cellStyle name="20% - 강조색6 44 3 19" xfId="16511" xr:uid="{00000000-0005-0000-0000-00003F3A0000}"/>
    <cellStyle name="20% - 강조색6 44 3 2" xfId="16512" xr:uid="{00000000-0005-0000-0000-0000403A0000}"/>
    <cellStyle name="20% - 강조색6 44 3 2 10" xfId="16513" xr:uid="{00000000-0005-0000-0000-0000413A0000}"/>
    <cellStyle name="20% - 강조색6 44 3 2 11" xfId="16514" xr:uid="{00000000-0005-0000-0000-0000423A0000}"/>
    <cellStyle name="20% - 강조색6 44 3 2 12" xfId="16515" xr:uid="{00000000-0005-0000-0000-0000433A0000}"/>
    <cellStyle name="20% - 강조색6 44 3 2 2" xfId="16516" xr:uid="{00000000-0005-0000-0000-0000443A0000}"/>
    <cellStyle name="20% - 강조색6 44 3 2 2 2" xfId="16517" xr:uid="{00000000-0005-0000-0000-0000453A0000}"/>
    <cellStyle name="20% - 강조색6 44 3 2 2 3" xfId="16518" xr:uid="{00000000-0005-0000-0000-0000463A0000}"/>
    <cellStyle name="20% - 강조색6 44 3 2 2 4" xfId="16519" xr:uid="{00000000-0005-0000-0000-0000473A0000}"/>
    <cellStyle name="20% - 강조색6 44 3 2 3" xfId="16520" xr:uid="{00000000-0005-0000-0000-0000483A0000}"/>
    <cellStyle name="20% - 강조색6 44 3 2 3 2" xfId="16521" xr:uid="{00000000-0005-0000-0000-0000493A0000}"/>
    <cellStyle name="20% - 강조색6 44 3 2 3 3" xfId="16522" xr:uid="{00000000-0005-0000-0000-00004A3A0000}"/>
    <cellStyle name="20% - 강조색6 44 3 2 3 4" xfId="16523" xr:uid="{00000000-0005-0000-0000-00004B3A0000}"/>
    <cellStyle name="20% - 강조색6 44 3 2 4" xfId="16524" xr:uid="{00000000-0005-0000-0000-00004C3A0000}"/>
    <cellStyle name="20% - 강조색6 44 3 2 4 2" xfId="16525" xr:uid="{00000000-0005-0000-0000-00004D3A0000}"/>
    <cellStyle name="20% - 강조색6 44 3 2 4 3" xfId="16526" xr:uid="{00000000-0005-0000-0000-00004E3A0000}"/>
    <cellStyle name="20% - 강조색6 44 3 2 4 4" xfId="16527" xr:uid="{00000000-0005-0000-0000-00004F3A0000}"/>
    <cellStyle name="20% - 강조색6 44 3 2 5" xfId="16528" xr:uid="{00000000-0005-0000-0000-0000503A0000}"/>
    <cellStyle name="20% - 강조색6 44 3 2 5 2" xfId="16529" xr:uid="{00000000-0005-0000-0000-0000513A0000}"/>
    <cellStyle name="20% - 강조색6 44 3 2 5 3" xfId="16530" xr:uid="{00000000-0005-0000-0000-0000523A0000}"/>
    <cellStyle name="20% - 강조색6 44 3 2 5 4" xfId="16531" xr:uid="{00000000-0005-0000-0000-0000533A0000}"/>
    <cellStyle name="20% - 강조색6 44 3 2 6" xfId="16532" xr:uid="{00000000-0005-0000-0000-0000543A0000}"/>
    <cellStyle name="20% - 강조색6 44 3 2 6 2" xfId="16533" xr:uid="{00000000-0005-0000-0000-0000553A0000}"/>
    <cellStyle name="20% - 강조색6 44 3 2 6 3" xfId="16534" xr:uid="{00000000-0005-0000-0000-0000563A0000}"/>
    <cellStyle name="20% - 강조색6 44 3 2 6 4" xfId="16535" xr:uid="{00000000-0005-0000-0000-0000573A0000}"/>
    <cellStyle name="20% - 강조색6 44 3 2 7" xfId="16536" xr:uid="{00000000-0005-0000-0000-0000583A0000}"/>
    <cellStyle name="20% - 강조색6 44 3 2 7 2" xfId="16537" xr:uid="{00000000-0005-0000-0000-0000593A0000}"/>
    <cellStyle name="20% - 강조색6 44 3 2 7 3" xfId="16538" xr:uid="{00000000-0005-0000-0000-00005A3A0000}"/>
    <cellStyle name="20% - 강조색6 44 3 2 7 4" xfId="16539" xr:uid="{00000000-0005-0000-0000-00005B3A0000}"/>
    <cellStyle name="20% - 강조색6 44 3 2 8" xfId="16540" xr:uid="{00000000-0005-0000-0000-00005C3A0000}"/>
    <cellStyle name="20% - 강조색6 44 3 2 8 2" xfId="16541" xr:uid="{00000000-0005-0000-0000-00005D3A0000}"/>
    <cellStyle name="20% - 강조색6 44 3 2 8 3" xfId="16542" xr:uid="{00000000-0005-0000-0000-00005E3A0000}"/>
    <cellStyle name="20% - 강조색6 44 3 2 8 4" xfId="16543" xr:uid="{00000000-0005-0000-0000-00005F3A0000}"/>
    <cellStyle name="20% - 강조색6 44 3 2 9" xfId="16544" xr:uid="{00000000-0005-0000-0000-0000603A0000}"/>
    <cellStyle name="20% - 강조색6 44 3 2 9 2" xfId="16545" xr:uid="{00000000-0005-0000-0000-0000613A0000}"/>
    <cellStyle name="20% - 강조색6 44 3 2 9 3" xfId="16546" xr:uid="{00000000-0005-0000-0000-0000623A0000}"/>
    <cellStyle name="20% - 강조색6 44 3 2 9 4" xfId="16547" xr:uid="{00000000-0005-0000-0000-0000633A0000}"/>
    <cellStyle name="20% - 강조색6 44 3 20" xfId="16548" xr:uid="{00000000-0005-0000-0000-0000643A0000}"/>
    <cellStyle name="20% - 강조색6 44 3 21" xfId="16549" xr:uid="{00000000-0005-0000-0000-0000653A0000}"/>
    <cellStyle name="20% - 강조색6 44 3 22" xfId="16550" xr:uid="{00000000-0005-0000-0000-0000663A0000}"/>
    <cellStyle name="20% - 강조색6 44 3 23" xfId="16551" xr:uid="{00000000-0005-0000-0000-0000673A0000}"/>
    <cellStyle name="20% - 강조색6 44 3 24" xfId="16552" xr:uid="{00000000-0005-0000-0000-0000683A0000}"/>
    <cellStyle name="20% - 강조색6 44 3 25" xfId="16553" xr:uid="{00000000-0005-0000-0000-0000693A0000}"/>
    <cellStyle name="20% - 강조색6 44 3 3" xfId="16554" xr:uid="{00000000-0005-0000-0000-00006A3A0000}"/>
    <cellStyle name="20% - 강조색6 44 3 3 10" xfId="16555" xr:uid="{00000000-0005-0000-0000-00006B3A0000}"/>
    <cellStyle name="20% - 강조색6 44 3 3 11" xfId="16556" xr:uid="{00000000-0005-0000-0000-00006C3A0000}"/>
    <cellStyle name="20% - 강조색6 44 3 3 12" xfId="16557" xr:uid="{00000000-0005-0000-0000-00006D3A0000}"/>
    <cellStyle name="20% - 강조색6 44 3 3 2" xfId="16558" xr:uid="{00000000-0005-0000-0000-00006E3A0000}"/>
    <cellStyle name="20% - 강조색6 44 3 3 2 2" xfId="16559" xr:uid="{00000000-0005-0000-0000-00006F3A0000}"/>
    <cellStyle name="20% - 강조색6 44 3 3 2 3" xfId="16560" xr:uid="{00000000-0005-0000-0000-0000703A0000}"/>
    <cellStyle name="20% - 강조색6 44 3 3 2 4" xfId="16561" xr:uid="{00000000-0005-0000-0000-0000713A0000}"/>
    <cellStyle name="20% - 강조색6 44 3 3 3" xfId="16562" xr:uid="{00000000-0005-0000-0000-0000723A0000}"/>
    <cellStyle name="20% - 강조색6 44 3 3 3 2" xfId="16563" xr:uid="{00000000-0005-0000-0000-0000733A0000}"/>
    <cellStyle name="20% - 강조색6 44 3 3 3 3" xfId="16564" xr:uid="{00000000-0005-0000-0000-0000743A0000}"/>
    <cellStyle name="20% - 강조색6 44 3 3 3 4" xfId="16565" xr:uid="{00000000-0005-0000-0000-0000753A0000}"/>
    <cellStyle name="20% - 강조색6 44 3 3 4" xfId="16566" xr:uid="{00000000-0005-0000-0000-0000763A0000}"/>
    <cellStyle name="20% - 강조색6 44 3 3 4 2" xfId="16567" xr:uid="{00000000-0005-0000-0000-0000773A0000}"/>
    <cellStyle name="20% - 강조색6 44 3 3 4 3" xfId="16568" xr:uid="{00000000-0005-0000-0000-0000783A0000}"/>
    <cellStyle name="20% - 강조색6 44 3 3 4 4" xfId="16569" xr:uid="{00000000-0005-0000-0000-0000793A0000}"/>
    <cellStyle name="20% - 강조색6 44 3 3 5" xfId="16570" xr:uid="{00000000-0005-0000-0000-00007A3A0000}"/>
    <cellStyle name="20% - 강조색6 44 3 3 5 2" xfId="16571" xr:uid="{00000000-0005-0000-0000-00007B3A0000}"/>
    <cellStyle name="20% - 강조색6 44 3 3 5 3" xfId="16572" xr:uid="{00000000-0005-0000-0000-00007C3A0000}"/>
    <cellStyle name="20% - 강조색6 44 3 3 5 4" xfId="16573" xr:uid="{00000000-0005-0000-0000-00007D3A0000}"/>
    <cellStyle name="20% - 강조색6 44 3 3 6" xfId="16574" xr:uid="{00000000-0005-0000-0000-00007E3A0000}"/>
    <cellStyle name="20% - 강조색6 44 3 3 6 2" xfId="16575" xr:uid="{00000000-0005-0000-0000-00007F3A0000}"/>
    <cellStyle name="20% - 강조색6 44 3 3 6 3" xfId="16576" xr:uid="{00000000-0005-0000-0000-0000803A0000}"/>
    <cellStyle name="20% - 강조색6 44 3 3 6 4" xfId="16577" xr:uid="{00000000-0005-0000-0000-0000813A0000}"/>
    <cellStyle name="20% - 강조색6 44 3 3 7" xfId="16578" xr:uid="{00000000-0005-0000-0000-0000823A0000}"/>
    <cellStyle name="20% - 강조색6 44 3 3 7 2" xfId="16579" xr:uid="{00000000-0005-0000-0000-0000833A0000}"/>
    <cellStyle name="20% - 강조색6 44 3 3 7 3" xfId="16580" xr:uid="{00000000-0005-0000-0000-0000843A0000}"/>
    <cellStyle name="20% - 강조색6 44 3 3 7 4" xfId="16581" xr:uid="{00000000-0005-0000-0000-0000853A0000}"/>
    <cellStyle name="20% - 강조색6 44 3 3 8" xfId="16582" xr:uid="{00000000-0005-0000-0000-0000863A0000}"/>
    <cellStyle name="20% - 강조색6 44 3 3 8 2" xfId="16583" xr:uid="{00000000-0005-0000-0000-0000873A0000}"/>
    <cellStyle name="20% - 강조색6 44 3 3 8 3" xfId="16584" xr:uid="{00000000-0005-0000-0000-0000883A0000}"/>
    <cellStyle name="20% - 강조색6 44 3 3 8 4" xfId="16585" xr:uid="{00000000-0005-0000-0000-0000893A0000}"/>
    <cellStyle name="20% - 강조색6 44 3 3 9" xfId="16586" xr:uid="{00000000-0005-0000-0000-00008A3A0000}"/>
    <cellStyle name="20% - 강조색6 44 3 3 9 2" xfId="16587" xr:uid="{00000000-0005-0000-0000-00008B3A0000}"/>
    <cellStyle name="20% - 강조색6 44 3 3 9 3" xfId="16588" xr:uid="{00000000-0005-0000-0000-00008C3A0000}"/>
    <cellStyle name="20% - 강조색6 44 3 3 9 4" xfId="16589" xr:uid="{00000000-0005-0000-0000-00008D3A0000}"/>
    <cellStyle name="20% - 강조색6 44 3 4" xfId="16590" xr:uid="{00000000-0005-0000-0000-00008E3A0000}"/>
    <cellStyle name="20% - 강조색6 44 3 4 10" xfId="16591" xr:uid="{00000000-0005-0000-0000-00008F3A0000}"/>
    <cellStyle name="20% - 강조색6 44 3 4 11" xfId="16592" xr:uid="{00000000-0005-0000-0000-0000903A0000}"/>
    <cellStyle name="20% - 강조색6 44 3 4 12" xfId="16593" xr:uid="{00000000-0005-0000-0000-0000913A0000}"/>
    <cellStyle name="20% - 강조색6 44 3 4 2" xfId="16594" xr:uid="{00000000-0005-0000-0000-0000923A0000}"/>
    <cellStyle name="20% - 강조색6 44 3 4 2 2" xfId="16595" xr:uid="{00000000-0005-0000-0000-0000933A0000}"/>
    <cellStyle name="20% - 강조색6 44 3 4 2 3" xfId="16596" xr:uid="{00000000-0005-0000-0000-0000943A0000}"/>
    <cellStyle name="20% - 강조색6 44 3 4 2 4" xfId="16597" xr:uid="{00000000-0005-0000-0000-0000953A0000}"/>
    <cellStyle name="20% - 강조색6 44 3 4 3" xfId="16598" xr:uid="{00000000-0005-0000-0000-0000963A0000}"/>
    <cellStyle name="20% - 강조색6 44 3 4 3 2" xfId="16599" xr:uid="{00000000-0005-0000-0000-0000973A0000}"/>
    <cellStyle name="20% - 강조색6 44 3 4 3 3" xfId="16600" xr:uid="{00000000-0005-0000-0000-0000983A0000}"/>
    <cellStyle name="20% - 강조색6 44 3 4 3 4" xfId="16601" xr:uid="{00000000-0005-0000-0000-0000993A0000}"/>
    <cellStyle name="20% - 강조색6 44 3 4 4" xfId="16602" xr:uid="{00000000-0005-0000-0000-00009A3A0000}"/>
    <cellStyle name="20% - 강조색6 44 3 4 4 2" xfId="16603" xr:uid="{00000000-0005-0000-0000-00009B3A0000}"/>
    <cellStyle name="20% - 강조색6 44 3 4 4 3" xfId="16604" xr:uid="{00000000-0005-0000-0000-00009C3A0000}"/>
    <cellStyle name="20% - 강조색6 44 3 4 4 4" xfId="16605" xr:uid="{00000000-0005-0000-0000-00009D3A0000}"/>
    <cellStyle name="20% - 강조색6 44 3 4 5" xfId="16606" xr:uid="{00000000-0005-0000-0000-00009E3A0000}"/>
    <cellStyle name="20% - 강조색6 44 3 4 5 2" xfId="16607" xr:uid="{00000000-0005-0000-0000-00009F3A0000}"/>
    <cellStyle name="20% - 강조색6 44 3 4 5 3" xfId="16608" xr:uid="{00000000-0005-0000-0000-0000A03A0000}"/>
    <cellStyle name="20% - 강조색6 44 3 4 5 4" xfId="16609" xr:uid="{00000000-0005-0000-0000-0000A13A0000}"/>
    <cellStyle name="20% - 강조색6 44 3 4 6" xfId="16610" xr:uid="{00000000-0005-0000-0000-0000A23A0000}"/>
    <cellStyle name="20% - 강조색6 44 3 4 6 2" xfId="16611" xr:uid="{00000000-0005-0000-0000-0000A33A0000}"/>
    <cellStyle name="20% - 강조색6 44 3 4 6 3" xfId="16612" xr:uid="{00000000-0005-0000-0000-0000A43A0000}"/>
    <cellStyle name="20% - 강조색6 44 3 4 6 4" xfId="16613" xr:uid="{00000000-0005-0000-0000-0000A53A0000}"/>
    <cellStyle name="20% - 강조색6 44 3 4 7" xfId="16614" xr:uid="{00000000-0005-0000-0000-0000A63A0000}"/>
    <cellStyle name="20% - 강조색6 44 3 4 7 2" xfId="16615" xr:uid="{00000000-0005-0000-0000-0000A73A0000}"/>
    <cellStyle name="20% - 강조색6 44 3 4 7 3" xfId="16616" xr:uid="{00000000-0005-0000-0000-0000A83A0000}"/>
    <cellStyle name="20% - 강조색6 44 3 4 7 4" xfId="16617" xr:uid="{00000000-0005-0000-0000-0000A93A0000}"/>
    <cellStyle name="20% - 강조색6 44 3 4 8" xfId="16618" xr:uid="{00000000-0005-0000-0000-0000AA3A0000}"/>
    <cellStyle name="20% - 강조색6 44 3 4 8 2" xfId="16619" xr:uid="{00000000-0005-0000-0000-0000AB3A0000}"/>
    <cellStyle name="20% - 강조색6 44 3 4 8 3" xfId="16620" xr:uid="{00000000-0005-0000-0000-0000AC3A0000}"/>
    <cellStyle name="20% - 강조색6 44 3 4 8 4" xfId="16621" xr:uid="{00000000-0005-0000-0000-0000AD3A0000}"/>
    <cellStyle name="20% - 강조색6 44 3 4 9" xfId="16622" xr:uid="{00000000-0005-0000-0000-0000AE3A0000}"/>
    <cellStyle name="20% - 강조색6 44 3 4 9 2" xfId="16623" xr:uid="{00000000-0005-0000-0000-0000AF3A0000}"/>
    <cellStyle name="20% - 강조색6 44 3 4 9 3" xfId="16624" xr:uid="{00000000-0005-0000-0000-0000B03A0000}"/>
    <cellStyle name="20% - 강조색6 44 3 4 9 4" xfId="16625" xr:uid="{00000000-0005-0000-0000-0000B13A0000}"/>
    <cellStyle name="20% - 강조색6 44 3 5" xfId="16626" xr:uid="{00000000-0005-0000-0000-0000B23A0000}"/>
    <cellStyle name="20% - 강조색6 44 3 5 2" xfId="16627" xr:uid="{00000000-0005-0000-0000-0000B33A0000}"/>
    <cellStyle name="20% - 강조색6 44 3 5 3" xfId="16628" xr:uid="{00000000-0005-0000-0000-0000B43A0000}"/>
    <cellStyle name="20% - 강조색6 44 3 5 4" xfId="16629" xr:uid="{00000000-0005-0000-0000-0000B53A0000}"/>
    <cellStyle name="20% - 강조색6 44 3 6" xfId="16630" xr:uid="{00000000-0005-0000-0000-0000B63A0000}"/>
    <cellStyle name="20% - 강조색6 44 3 6 2" xfId="16631" xr:uid="{00000000-0005-0000-0000-0000B73A0000}"/>
    <cellStyle name="20% - 강조색6 44 3 6 3" xfId="16632" xr:uid="{00000000-0005-0000-0000-0000B83A0000}"/>
    <cellStyle name="20% - 강조색6 44 3 6 4" xfId="16633" xr:uid="{00000000-0005-0000-0000-0000B93A0000}"/>
    <cellStyle name="20% - 강조색6 44 3 7" xfId="16634" xr:uid="{00000000-0005-0000-0000-0000BA3A0000}"/>
    <cellStyle name="20% - 강조색6 44 3 7 2" xfId="16635" xr:uid="{00000000-0005-0000-0000-0000BB3A0000}"/>
    <cellStyle name="20% - 강조색6 44 3 7 3" xfId="16636" xr:uid="{00000000-0005-0000-0000-0000BC3A0000}"/>
    <cellStyle name="20% - 강조색6 44 3 7 4" xfId="16637" xr:uid="{00000000-0005-0000-0000-0000BD3A0000}"/>
    <cellStyle name="20% - 강조색6 44 3 8" xfId="16638" xr:uid="{00000000-0005-0000-0000-0000BE3A0000}"/>
    <cellStyle name="20% - 강조색6 44 3 8 2" xfId="16639" xr:uid="{00000000-0005-0000-0000-0000BF3A0000}"/>
    <cellStyle name="20% - 강조색6 44 3 8 3" xfId="16640" xr:uid="{00000000-0005-0000-0000-0000C03A0000}"/>
    <cellStyle name="20% - 강조색6 44 3 8 4" xfId="16641" xr:uid="{00000000-0005-0000-0000-0000C13A0000}"/>
    <cellStyle name="20% - 강조색6 44 3 9" xfId="16642" xr:uid="{00000000-0005-0000-0000-0000C23A0000}"/>
    <cellStyle name="20% - 강조색6 44 3 9 2" xfId="16643" xr:uid="{00000000-0005-0000-0000-0000C33A0000}"/>
    <cellStyle name="20% - 강조색6 44 3 9 3" xfId="16644" xr:uid="{00000000-0005-0000-0000-0000C43A0000}"/>
    <cellStyle name="20% - 강조색6 44 3 9 4" xfId="16645" xr:uid="{00000000-0005-0000-0000-0000C53A0000}"/>
    <cellStyle name="20% - 강조색6 44 4" xfId="16646" xr:uid="{00000000-0005-0000-0000-0000C63A0000}"/>
    <cellStyle name="20% - 강조색6 44 4 10" xfId="16647" xr:uid="{00000000-0005-0000-0000-0000C73A0000}"/>
    <cellStyle name="20% - 강조색6 44 4 10 2" xfId="16648" xr:uid="{00000000-0005-0000-0000-0000C83A0000}"/>
    <cellStyle name="20% - 강조색6 44 4 10 3" xfId="16649" xr:uid="{00000000-0005-0000-0000-0000C93A0000}"/>
    <cellStyle name="20% - 강조색6 44 4 10 4" xfId="16650" xr:uid="{00000000-0005-0000-0000-0000CA3A0000}"/>
    <cellStyle name="20% - 강조색6 44 4 11" xfId="16651" xr:uid="{00000000-0005-0000-0000-0000CB3A0000}"/>
    <cellStyle name="20% - 강조색6 44 4 12" xfId="16652" xr:uid="{00000000-0005-0000-0000-0000CC3A0000}"/>
    <cellStyle name="20% - 강조색6 44 4 13" xfId="16653" xr:uid="{00000000-0005-0000-0000-0000CD3A0000}"/>
    <cellStyle name="20% - 강조색6 44 4 14" xfId="16654" xr:uid="{00000000-0005-0000-0000-0000CE3A0000}"/>
    <cellStyle name="20% - 강조색6 44 4 15" xfId="16655" xr:uid="{00000000-0005-0000-0000-0000CF3A0000}"/>
    <cellStyle name="20% - 강조색6 44 4 16" xfId="16656" xr:uid="{00000000-0005-0000-0000-0000D03A0000}"/>
    <cellStyle name="20% - 강조색6 44 4 17" xfId="16657" xr:uid="{00000000-0005-0000-0000-0000D13A0000}"/>
    <cellStyle name="20% - 강조색6 44 4 18" xfId="16658" xr:uid="{00000000-0005-0000-0000-0000D23A0000}"/>
    <cellStyle name="20% - 강조색6 44 4 19" xfId="16659" xr:uid="{00000000-0005-0000-0000-0000D33A0000}"/>
    <cellStyle name="20% - 강조색6 44 4 2" xfId="16660" xr:uid="{00000000-0005-0000-0000-0000D43A0000}"/>
    <cellStyle name="20% - 강조색6 44 4 2 10" xfId="16661" xr:uid="{00000000-0005-0000-0000-0000D53A0000}"/>
    <cellStyle name="20% - 강조색6 44 4 2 11" xfId="16662" xr:uid="{00000000-0005-0000-0000-0000D63A0000}"/>
    <cellStyle name="20% - 강조색6 44 4 2 12" xfId="16663" xr:uid="{00000000-0005-0000-0000-0000D73A0000}"/>
    <cellStyle name="20% - 강조색6 44 4 2 2" xfId="16664" xr:uid="{00000000-0005-0000-0000-0000D83A0000}"/>
    <cellStyle name="20% - 강조색6 44 4 2 2 2" xfId="16665" xr:uid="{00000000-0005-0000-0000-0000D93A0000}"/>
    <cellStyle name="20% - 강조색6 44 4 2 2 3" xfId="16666" xr:uid="{00000000-0005-0000-0000-0000DA3A0000}"/>
    <cellStyle name="20% - 강조색6 44 4 2 2 4" xfId="16667" xr:uid="{00000000-0005-0000-0000-0000DB3A0000}"/>
    <cellStyle name="20% - 강조색6 44 4 2 3" xfId="16668" xr:uid="{00000000-0005-0000-0000-0000DC3A0000}"/>
    <cellStyle name="20% - 강조색6 44 4 2 3 2" xfId="16669" xr:uid="{00000000-0005-0000-0000-0000DD3A0000}"/>
    <cellStyle name="20% - 강조색6 44 4 2 3 3" xfId="16670" xr:uid="{00000000-0005-0000-0000-0000DE3A0000}"/>
    <cellStyle name="20% - 강조색6 44 4 2 3 4" xfId="16671" xr:uid="{00000000-0005-0000-0000-0000DF3A0000}"/>
    <cellStyle name="20% - 강조색6 44 4 2 4" xfId="16672" xr:uid="{00000000-0005-0000-0000-0000E03A0000}"/>
    <cellStyle name="20% - 강조색6 44 4 2 4 2" xfId="16673" xr:uid="{00000000-0005-0000-0000-0000E13A0000}"/>
    <cellStyle name="20% - 강조색6 44 4 2 4 3" xfId="16674" xr:uid="{00000000-0005-0000-0000-0000E23A0000}"/>
    <cellStyle name="20% - 강조색6 44 4 2 4 4" xfId="16675" xr:uid="{00000000-0005-0000-0000-0000E33A0000}"/>
    <cellStyle name="20% - 강조색6 44 4 2 5" xfId="16676" xr:uid="{00000000-0005-0000-0000-0000E43A0000}"/>
    <cellStyle name="20% - 강조색6 44 4 2 5 2" xfId="16677" xr:uid="{00000000-0005-0000-0000-0000E53A0000}"/>
    <cellStyle name="20% - 강조색6 44 4 2 5 3" xfId="16678" xr:uid="{00000000-0005-0000-0000-0000E63A0000}"/>
    <cellStyle name="20% - 강조색6 44 4 2 5 4" xfId="16679" xr:uid="{00000000-0005-0000-0000-0000E73A0000}"/>
    <cellStyle name="20% - 강조색6 44 4 2 6" xfId="16680" xr:uid="{00000000-0005-0000-0000-0000E83A0000}"/>
    <cellStyle name="20% - 강조색6 44 4 2 6 2" xfId="16681" xr:uid="{00000000-0005-0000-0000-0000E93A0000}"/>
    <cellStyle name="20% - 강조색6 44 4 2 6 3" xfId="16682" xr:uid="{00000000-0005-0000-0000-0000EA3A0000}"/>
    <cellStyle name="20% - 강조색6 44 4 2 6 4" xfId="16683" xr:uid="{00000000-0005-0000-0000-0000EB3A0000}"/>
    <cellStyle name="20% - 강조색6 44 4 2 7" xfId="16684" xr:uid="{00000000-0005-0000-0000-0000EC3A0000}"/>
    <cellStyle name="20% - 강조색6 44 4 2 7 2" xfId="16685" xr:uid="{00000000-0005-0000-0000-0000ED3A0000}"/>
    <cellStyle name="20% - 강조색6 44 4 2 7 3" xfId="16686" xr:uid="{00000000-0005-0000-0000-0000EE3A0000}"/>
    <cellStyle name="20% - 강조색6 44 4 2 7 4" xfId="16687" xr:uid="{00000000-0005-0000-0000-0000EF3A0000}"/>
    <cellStyle name="20% - 강조색6 44 4 2 8" xfId="16688" xr:uid="{00000000-0005-0000-0000-0000F03A0000}"/>
    <cellStyle name="20% - 강조색6 44 4 2 8 2" xfId="16689" xr:uid="{00000000-0005-0000-0000-0000F13A0000}"/>
    <cellStyle name="20% - 강조색6 44 4 2 8 3" xfId="16690" xr:uid="{00000000-0005-0000-0000-0000F23A0000}"/>
    <cellStyle name="20% - 강조색6 44 4 2 8 4" xfId="16691" xr:uid="{00000000-0005-0000-0000-0000F33A0000}"/>
    <cellStyle name="20% - 강조색6 44 4 2 9" xfId="16692" xr:uid="{00000000-0005-0000-0000-0000F43A0000}"/>
    <cellStyle name="20% - 강조색6 44 4 2 9 2" xfId="16693" xr:uid="{00000000-0005-0000-0000-0000F53A0000}"/>
    <cellStyle name="20% - 강조색6 44 4 2 9 3" xfId="16694" xr:uid="{00000000-0005-0000-0000-0000F63A0000}"/>
    <cellStyle name="20% - 강조색6 44 4 2 9 4" xfId="16695" xr:uid="{00000000-0005-0000-0000-0000F73A0000}"/>
    <cellStyle name="20% - 강조색6 44 4 20" xfId="16696" xr:uid="{00000000-0005-0000-0000-0000F83A0000}"/>
    <cellStyle name="20% - 강조색6 44 4 21" xfId="16697" xr:uid="{00000000-0005-0000-0000-0000F93A0000}"/>
    <cellStyle name="20% - 강조색6 44 4 22" xfId="16698" xr:uid="{00000000-0005-0000-0000-0000FA3A0000}"/>
    <cellStyle name="20% - 강조색6 44 4 23" xfId="16699" xr:uid="{00000000-0005-0000-0000-0000FB3A0000}"/>
    <cellStyle name="20% - 강조색6 44 4 3" xfId="16700" xr:uid="{00000000-0005-0000-0000-0000FC3A0000}"/>
    <cellStyle name="20% - 강조색6 44 4 3 2" xfId="16701" xr:uid="{00000000-0005-0000-0000-0000FD3A0000}"/>
    <cellStyle name="20% - 강조색6 44 4 3 3" xfId="16702" xr:uid="{00000000-0005-0000-0000-0000FE3A0000}"/>
    <cellStyle name="20% - 강조색6 44 4 3 4" xfId="16703" xr:uid="{00000000-0005-0000-0000-0000FF3A0000}"/>
    <cellStyle name="20% - 강조색6 44 4 4" xfId="16704" xr:uid="{00000000-0005-0000-0000-0000003B0000}"/>
    <cellStyle name="20% - 강조색6 44 4 4 2" xfId="16705" xr:uid="{00000000-0005-0000-0000-0000013B0000}"/>
    <cellStyle name="20% - 강조색6 44 4 4 3" xfId="16706" xr:uid="{00000000-0005-0000-0000-0000023B0000}"/>
    <cellStyle name="20% - 강조색6 44 4 4 4" xfId="16707" xr:uid="{00000000-0005-0000-0000-0000033B0000}"/>
    <cellStyle name="20% - 강조색6 44 4 5" xfId="16708" xr:uid="{00000000-0005-0000-0000-0000043B0000}"/>
    <cellStyle name="20% - 강조색6 44 4 5 2" xfId="16709" xr:uid="{00000000-0005-0000-0000-0000053B0000}"/>
    <cellStyle name="20% - 강조색6 44 4 5 3" xfId="16710" xr:uid="{00000000-0005-0000-0000-0000063B0000}"/>
    <cellStyle name="20% - 강조색6 44 4 5 4" xfId="16711" xr:uid="{00000000-0005-0000-0000-0000073B0000}"/>
    <cellStyle name="20% - 강조색6 44 4 6" xfId="16712" xr:uid="{00000000-0005-0000-0000-0000083B0000}"/>
    <cellStyle name="20% - 강조색6 44 4 6 2" xfId="16713" xr:uid="{00000000-0005-0000-0000-0000093B0000}"/>
    <cellStyle name="20% - 강조색6 44 4 6 3" xfId="16714" xr:uid="{00000000-0005-0000-0000-00000A3B0000}"/>
    <cellStyle name="20% - 강조색6 44 4 6 4" xfId="16715" xr:uid="{00000000-0005-0000-0000-00000B3B0000}"/>
    <cellStyle name="20% - 강조색6 44 4 7" xfId="16716" xr:uid="{00000000-0005-0000-0000-00000C3B0000}"/>
    <cellStyle name="20% - 강조색6 44 4 7 2" xfId="16717" xr:uid="{00000000-0005-0000-0000-00000D3B0000}"/>
    <cellStyle name="20% - 강조색6 44 4 7 3" xfId="16718" xr:uid="{00000000-0005-0000-0000-00000E3B0000}"/>
    <cellStyle name="20% - 강조색6 44 4 7 4" xfId="16719" xr:uid="{00000000-0005-0000-0000-00000F3B0000}"/>
    <cellStyle name="20% - 강조색6 44 4 8" xfId="16720" xr:uid="{00000000-0005-0000-0000-0000103B0000}"/>
    <cellStyle name="20% - 강조색6 44 4 8 2" xfId="16721" xr:uid="{00000000-0005-0000-0000-0000113B0000}"/>
    <cellStyle name="20% - 강조색6 44 4 8 3" xfId="16722" xr:uid="{00000000-0005-0000-0000-0000123B0000}"/>
    <cellStyle name="20% - 강조색6 44 4 8 4" xfId="16723" xr:uid="{00000000-0005-0000-0000-0000133B0000}"/>
    <cellStyle name="20% - 강조색6 44 4 9" xfId="16724" xr:uid="{00000000-0005-0000-0000-0000143B0000}"/>
    <cellStyle name="20% - 강조색6 44 4 9 2" xfId="16725" xr:uid="{00000000-0005-0000-0000-0000153B0000}"/>
    <cellStyle name="20% - 강조색6 44 4 9 3" xfId="16726" xr:uid="{00000000-0005-0000-0000-0000163B0000}"/>
    <cellStyle name="20% - 강조색6 44 4 9 4" xfId="16727" xr:uid="{00000000-0005-0000-0000-0000173B0000}"/>
    <cellStyle name="20% - 강조색6 44 5" xfId="16728" xr:uid="{00000000-0005-0000-0000-0000183B0000}"/>
    <cellStyle name="20% - 강조색6 44 5 10" xfId="16729" xr:uid="{00000000-0005-0000-0000-0000193B0000}"/>
    <cellStyle name="20% - 강조색6 44 5 11" xfId="16730" xr:uid="{00000000-0005-0000-0000-00001A3B0000}"/>
    <cellStyle name="20% - 강조색6 44 5 12" xfId="16731" xr:uid="{00000000-0005-0000-0000-00001B3B0000}"/>
    <cellStyle name="20% - 강조색6 44 5 13" xfId="16732" xr:uid="{00000000-0005-0000-0000-00001C3B0000}"/>
    <cellStyle name="20% - 강조색6 44 5 14" xfId="16733" xr:uid="{00000000-0005-0000-0000-00001D3B0000}"/>
    <cellStyle name="20% - 강조색6 44 5 15" xfId="16734" xr:uid="{00000000-0005-0000-0000-00001E3B0000}"/>
    <cellStyle name="20% - 강조색6 44 5 16" xfId="16735" xr:uid="{00000000-0005-0000-0000-00001F3B0000}"/>
    <cellStyle name="20% - 강조색6 44 5 17" xfId="16736" xr:uid="{00000000-0005-0000-0000-0000203B0000}"/>
    <cellStyle name="20% - 강조색6 44 5 18" xfId="16737" xr:uid="{00000000-0005-0000-0000-0000213B0000}"/>
    <cellStyle name="20% - 강조색6 44 5 19" xfId="16738" xr:uid="{00000000-0005-0000-0000-0000223B0000}"/>
    <cellStyle name="20% - 강조색6 44 5 2" xfId="16739" xr:uid="{00000000-0005-0000-0000-0000233B0000}"/>
    <cellStyle name="20% - 강조색6 44 5 2 2" xfId="16740" xr:uid="{00000000-0005-0000-0000-0000243B0000}"/>
    <cellStyle name="20% - 강조색6 44 5 2 3" xfId="16741" xr:uid="{00000000-0005-0000-0000-0000253B0000}"/>
    <cellStyle name="20% - 강조색6 44 5 2 4" xfId="16742" xr:uid="{00000000-0005-0000-0000-0000263B0000}"/>
    <cellStyle name="20% - 강조색6 44 5 20" xfId="16743" xr:uid="{00000000-0005-0000-0000-0000273B0000}"/>
    <cellStyle name="20% - 강조색6 44 5 3" xfId="16744" xr:uid="{00000000-0005-0000-0000-0000283B0000}"/>
    <cellStyle name="20% - 강조색6 44 5 3 2" xfId="16745" xr:uid="{00000000-0005-0000-0000-0000293B0000}"/>
    <cellStyle name="20% - 강조색6 44 5 3 3" xfId="16746" xr:uid="{00000000-0005-0000-0000-00002A3B0000}"/>
    <cellStyle name="20% - 강조색6 44 5 3 4" xfId="16747" xr:uid="{00000000-0005-0000-0000-00002B3B0000}"/>
    <cellStyle name="20% - 강조색6 44 5 4" xfId="16748" xr:uid="{00000000-0005-0000-0000-00002C3B0000}"/>
    <cellStyle name="20% - 강조색6 44 5 4 2" xfId="16749" xr:uid="{00000000-0005-0000-0000-00002D3B0000}"/>
    <cellStyle name="20% - 강조색6 44 5 4 3" xfId="16750" xr:uid="{00000000-0005-0000-0000-00002E3B0000}"/>
    <cellStyle name="20% - 강조색6 44 5 4 4" xfId="16751" xr:uid="{00000000-0005-0000-0000-00002F3B0000}"/>
    <cellStyle name="20% - 강조색6 44 5 5" xfId="16752" xr:uid="{00000000-0005-0000-0000-0000303B0000}"/>
    <cellStyle name="20% - 강조색6 44 5 5 2" xfId="16753" xr:uid="{00000000-0005-0000-0000-0000313B0000}"/>
    <cellStyle name="20% - 강조색6 44 5 5 3" xfId="16754" xr:uid="{00000000-0005-0000-0000-0000323B0000}"/>
    <cellStyle name="20% - 강조색6 44 5 5 4" xfId="16755" xr:uid="{00000000-0005-0000-0000-0000333B0000}"/>
    <cellStyle name="20% - 강조색6 44 5 6" xfId="16756" xr:uid="{00000000-0005-0000-0000-0000343B0000}"/>
    <cellStyle name="20% - 강조색6 44 5 6 2" xfId="16757" xr:uid="{00000000-0005-0000-0000-0000353B0000}"/>
    <cellStyle name="20% - 강조색6 44 5 6 3" xfId="16758" xr:uid="{00000000-0005-0000-0000-0000363B0000}"/>
    <cellStyle name="20% - 강조색6 44 5 6 4" xfId="16759" xr:uid="{00000000-0005-0000-0000-0000373B0000}"/>
    <cellStyle name="20% - 강조색6 44 5 7" xfId="16760" xr:uid="{00000000-0005-0000-0000-0000383B0000}"/>
    <cellStyle name="20% - 강조색6 44 5 7 2" xfId="16761" xr:uid="{00000000-0005-0000-0000-0000393B0000}"/>
    <cellStyle name="20% - 강조색6 44 5 7 3" xfId="16762" xr:uid="{00000000-0005-0000-0000-00003A3B0000}"/>
    <cellStyle name="20% - 강조색6 44 5 7 4" xfId="16763" xr:uid="{00000000-0005-0000-0000-00003B3B0000}"/>
    <cellStyle name="20% - 강조색6 44 5 8" xfId="16764" xr:uid="{00000000-0005-0000-0000-00003C3B0000}"/>
    <cellStyle name="20% - 강조색6 44 5 9" xfId="16765" xr:uid="{00000000-0005-0000-0000-00003D3B0000}"/>
    <cellStyle name="20% - 강조색6 44 6" xfId="16766" xr:uid="{00000000-0005-0000-0000-00003E3B0000}"/>
    <cellStyle name="20% - 강조색6 44 6 10" xfId="16767" xr:uid="{00000000-0005-0000-0000-00003F3B0000}"/>
    <cellStyle name="20% - 강조색6 44 6 11" xfId="16768" xr:uid="{00000000-0005-0000-0000-0000403B0000}"/>
    <cellStyle name="20% - 강조색6 44 6 12" xfId="16769" xr:uid="{00000000-0005-0000-0000-0000413B0000}"/>
    <cellStyle name="20% - 강조색6 44 6 13" xfId="16770" xr:uid="{00000000-0005-0000-0000-0000423B0000}"/>
    <cellStyle name="20% - 강조색6 44 6 14" xfId="16771" xr:uid="{00000000-0005-0000-0000-0000433B0000}"/>
    <cellStyle name="20% - 강조색6 44 6 15" xfId="16772" xr:uid="{00000000-0005-0000-0000-0000443B0000}"/>
    <cellStyle name="20% - 강조색6 44 6 16" xfId="16773" xr:uid="{00000000-0005-0000-0000-0000453B0000}"/>
    <cellStyle name="20% - 강조색6 44 6 17" xfId="16774" xr:uid="{00000000-0005-0000-0000-0000463B0000}"/>
    <cellStyle name="20% - 강조색6 44 6 2" xfId="16775" xr:uid="{00000000-0005-0000-0000-0000473B0000}"/>
    <cellStyle name="20% - 강조색6 44 6 2 2" xfId="16776" xr:uid="{00000000-0005-0000-0000-0000483B0000}"/>
    <cellStyle name="20% - 강조색6 44 6 2 3" xfId="16777" xr:uid="{00000000-0005-0000-0000-0000493B0000}"/>
    <cellStyle name="20% - 강조색6 44 6 2 4" xfId="16778" xr:uid="{00000000-0005-0000-0000-00004A3B0000}"/>
    <cellStyle name="20% - 강조색6 44 6 3" xfId="16779" xr:uid="{00000000-0005-0000-0000-00004B3B0000}"/>
    <cellStyle name="20% - 강조색6 44 6 3 2" xfId="16780" xr:uid="{00000000-0005-0000-0000-00004C3B0000}"/>
    <cellStyle name="20% - 강조색6 44 6 3 3" xfId="16781" xr:uid="{00000000-0005-0000-0000-00004D3B0000}"/>
    <cellStyle name="20% - 강조색6 44 6 3 4" xfId="16782" xr:uid="{00000000-0005-0000-0000-00004E3B0000}"/>
    <cellStyle name="20% - 강조색6 44 6 4" xfId="16783" xr:uid="{00000000-0005-0000-0000-00004F3B0000}"/>
    <cellStyle name="20% - 강조색6 44 6 4 2" xfId="16784" xr:uid="{00000000-0005-0000-0000-0000503B0000}"/>
    <cellStyle name="20% - 강조색6 44 6 4 3" xfId="16785" xr:uid="{00000000-0005-0000-0000-0000513B0000}"/>
    <cellStyle name="20% - 강조색6 44 6 4 4" xfId="16786" xr:uid="{00000000-0005-0000-0000-0000523B0000}"/>
    <cellStyle name="20% - 강조색6 44 6 5" xfId="16787" xr:uid="{00000000-0005-0000-0000-0000533B0000}"/>
    <cellStyle name="20% - 강조색6 44 6 6" xfId="16788" xr:uid="{00000000-0005-0000-0000-0000543B0000}"/>
    <cellStyle name="20% - 강조색6 44 6 7" xfId="16789" xr:uid="{00000000-0005-0000-0000-0000553B0000}"/>
    <cellStyle name="20% - 강조색6 44 6 8" xfId="16790" xr:uid="{00000000-0005-0000-0000-0000563B0000}"/>
    <cellStyle name="20% - 강조색6 44 6 9" xfId="16791" xr:uid="{00000000-0005-0000-0000-0000573B0000}"/>
    <cellStyle name="20% - 강조색6 44 7" xfId="16792" xr:uid="{00000000-0005-0000-0000-0000583B0000}"/>
    <cellStyle name="20% - 강조색6 44 7 10" xfId="16793" xr:uid="{00000000-0005-0000-0000-0000593B0000}"/>
    <cellStyle name="20% - 강조색6 44 7 11" xfId="16794" xr:uid="{00000000-0005-0000-0000-00005A3B0000}"/>
    <cellStyle name="20% - 강조색6 44 7 12" xfId="16795" xr:uid="{00000000-0005-0000-0000-00005B3B0000}"/>
    <cellStyle name="20% - 강조색6 44 7 13" xfId="16796" xr:uid="{00000000-0005-0000-0000-00005C3B0000}"/>
    <cellStyle name="20% - 강조색6 44 7 14" xfId="16797" xr:uid="{00000000-0005-0000-0000-00005D3B0000}"/>
    <cellStyle name="20% - 강조색6 44 7 2" xfId="16798" xr:uid="{00000000-0005-0000-0000-00005E3B0000}"/>
    <cellStyle name="20% - 강조색6 44 7 3" xfId="16799" xr:uid="{00000000-0005-0000-0000-00005F3B0000}"/>
    <cellStyle name="20% - 강조색6 44 7 4" xfId="16800" xr:uid="{00000000-0005-0000-0000-0000603B0000}"/>
    <cellStyle name="20% - 강조색6 44 7 5" xfId="16801" xr:uid="{00000000-0005-0000-0000-0000613B0000}"/>
    <cellStyle name="20% - 강조색6 44 7 6" xfId="16802" xr:uid="{00000000-0005-0000-0000-0000623B0000}"/>
    <cellStyle name="20% - 강조색6 44 7 7" xfId="16803" xr:uid="{00000000-0005-0000-0000-0000633B0000}"/>
    <cellStyle name="20% - 강조색6 44 7 8" xfId="16804" xr:uid="{00000000-0005-0000-0000-0000643B0000}"/>
    <cellStyle name="20% - 강조색6 44 7 9" xfId="16805" xr:uid="{00000000-0005-0000-0000-0000653B0000}"/>
    <cellStyle name="20% - 강조색6 44 8" xfId="16806" xr:uid="{00000000-0005-0000-0000-0000663B0000}"/>
    <cellStyle name="20% - 강조색6 44 8 2" xfId="16807" xr:uid="{00000000-0005-0000-0000-0000673B0000}"/>
    <cellStyle name="20% - 강조색6 44 8 3" xfId="16808" xr:uid="{00000000-0005-0000-0000-0000683B0000}"/>
    <cellStyle name="20% - 강조색6 44 8 4" xfId="16809" xr:uid="{00000000-0005-0000-0000-0000693B0000}"/>
    <cellStyle name="20% - 강조색6 44 9" xfId="16810" xr:uid="{00000000-0005-0000-0000-00006A3B0000}"/>
    <cellStyle name="20% - 강조색6 44 9 2" xfId="16811" xr:uid="{00000000-0005-0000-0000-00006B3B0000}"/>
    <cellStyle name="20% - 강조색6 44 9 3" xfId="16812" xr:uid="{00000000-0005-0000-0000-00006C3B0000}"/>
    <cellStyle name="20% - 강조색6 45" xfId="16813" xr:uid="{00000000-0005-0000-0000-00006D3B0000}"/>
    <cellStyle name="20% - 강조색6 45 10" xfId="16814" xr:uid="{00000000-0005-0000-0000-00006E3B0000}"/>
    <cellStyle name="20% - 강조색6 45 11" xfId="16815" xr:uid="{00000000-0005-0000-0000-00006F3B0000}"/>
    <cellStyle name="20% - 강조색6 45 2" xfId="16816" xr:uid="{00000000-0005-0000-0000-0000703B0000}"/>
    <cellStyle name="20% - 강조색6 45 2 10" xfId="16817" xr:uid="{00000000-0005-0000-0000-0000713B0000}"/>
    <cellStyle name="20% - 강조색6 45 2 10 2" xfId="16818" xr:uid="{00000000-0005-0000-0000-0000723B0000}"/>
    <cellStyle name="20% - 강조색6 45 2 10 3" xfId="16819" xr:uid="{00000000-0005-0000-0000-0000733B0000}"/>
    <cellStyle name="20% - 강조색6 45 2 10 4" xfId="16820" xr:uid="{00000000-0005-0000-0000-0000743B0000}"/>
    <cellStyle name="20% - 강조색6 45 2 11" xfId="16821" xr:uid="{00000000-0005-0000-0000-0000753B0000}"/>
    <cellStyle name="20% - 강조색6 45 2 11 2" xfId="16822" xr:uid="{00000000-0005-0000-0000-0000763B0000}"/>
    <cellStyle name="20% - 강조색6 45 2 11 3" xfId="16823" xr:uid="{00000000-0005-0000-0000-0000773B0000}"/>
    <cellStyle name="20% - 강조색6 45 2 11 4" xfId="16824" xr:uid="{00000000-0005-0000-0000-0000783B0000}"/>
    <cellStyle name="20% - 강조색6 45 2 12" xfId="16825" xr:uid="{00000000-0005-0000-0000-0000793B0000}"/>
    <cellStyle name="20% - 강조색6 45 2 12 2" xfId="16826" xr:uid="{00000000-0005-0000-0000-00007A3B0000}"/>
    <cellStyle name="20% - 강조색6 45 2 12 3" xfId="16827" xr:uid="{00000000-0005-0000-0000-00007B3B0000}"/>
    <cellStyle name="20% - 강조색6 45 2 12 4" xfId="16828" xr:uid="{00000000-0005-0000-0000-00007C3B0000}"/>
    <cellStyle name="20% - 강조색6 45 2 13" xfId="16829" xr:uid="{00000000-0005-0000-0000-00007D3B0000}"/>
    <cellStyle name="20% - 강조색6 45 2 13 2" xfId="16830" xr:uid="{00000000-0005-0000-0000-00007E3B0000}"/>
    <cellStyle name="20% - 강조색6 45 2 13 3" xfId="16831" xr:uid="{00000000-0005-0000-0000-00007F3B0000}"/>
    <cellStyle name="20% - 강조색6 45 2 13 4" xfId="16832" xr:uid="{00000000-0005-0000-0000-0000803B0000}"/>
    <cellStyle name="20% - 강조색6 45 2 14" xfId="16833" xr:uid="{00000000-0005-0000-0000-0000813B0000}"/>
    <cellStyle name="20% - 강조색6 45 2 14 2" xfId="16834" xr:uid="{00000000-0005-0000-0000-0000823B0000}"/>
    <cellStyle name="20% - 강조색6 45 2 14 3" xfId="16835" xr:uid="{00000000-0005-0000-0000-0000833B0000}"/>
    <cellStyle name="20% - 강조색6 45 2 14 4" xfId="16836" xr:uid="{00000000-0005-0000-0000-0000843B0000}"/>
    <cellStyle name="20% - 강조색6 45 2 15" xfId="16837" xr:uid="{00000000-0005-0000-0000-0000853B0000}"/>
    <cellStyle name="20% - 강조색6 45 2 16" xfId="16838" xr:uid="{00000000-0005-0000-0000-0000863B0000}"/>
    <cellStyle name="20% - 강조색6 45 2 17" xfId="16839" xr:uid="{00000000-0005-0000-0000-0000873B0000}"/>
    <cellStyle name="20% - 강조색6 45 2 18" xfId="16840" xr:uid="{00000000-0005-0000-0000-0000883B0000}"/>
    <cellStyle name="20% - 강조색6 45 2 19" xfId="16841" xr:uid="{00000000-0005-0000-0000-0000893B0000}"/>
    <cellStyle name="20% - 강조색6 45 2 2" xfId="16842" xr:uid="{00000000-0005-0000-0000-00008A3B0000}"/>
    <cellStyle name="20% - 강조색6 45 2 2 10" xfId="16843" xr:uid="{00000000-0005-0000-0000-00008B3B0000}"/>
    <cellStyle name="20% - 강조색6 45 2 2 10 2" xfId="16844" xr:uid="{00000000-0005-0000-0000-00008C3B0000}"/>
    <cellStyle name="20% - 강조색6 45 2 2 10 3" xfId="16845" xr:uid="{00000000-0005-0000-0000-00008D3B0000}"/>
    <cellStyle name="20% - 강조색6 45 2 2 10 4" xfId="16846" xr:uid="{00000000-0005-0000-0000-00008E3B0000}"/>
    <cellStyle name="20% - 강조색6 45 2 2 11" xfId="16847" xr:uid="{00000000-0005-0000-0000-00008F3B0000}"/>
    <cellStyle name="20% - 강조색6 45 2 2 11 2" xfId="16848" xr:uid="{00000000-0005-0000-0000-0000903B0000}"/>
    <cellStyle name="20% - 강조색6 45 2 2 11 3" xfId="16849" xr:uid="{00000000-0005-0000-0000-0000913B0000}"/>
    <cellStyle name="20% - 강조색6 45 2 2 11 4" xfId="16850" xr:uid="{00000000-0005-0000-0000-0000923B0000}"/>
    <cellStyle name="20% - 강조색6 45 2 2 12" xfId="16851" xr:uid="{00000000-0005-0000-0000-0000933B0000}"/>
    <cellStyle name="20% - 강조색6 45 2 2 12 2" xfId="16852" xr:uid="{00000000-0005-0000-0000-0000943B0000}"/>
    <cellStyle name="20% - 강조색6 45 2 2 12 3" xfId="16853" xr:uid="{00000000-0005-0000-0000-0000953B0000}"/>
    <cellStyle name="20% - 강조색6 45 2 2 12 4" xfId="16854" xr:uid="{00000000-0005-0000-0000-0000963B0000}"/>
    <cellStyle name="20% - 강조색6 45 2 2 13" xfId="16855" xr:uid="{00000000-0005-0000-0000-0000973B0000}"/>
    <cellStyle name="20% - 강조색6 45 2 2 13 2" xfId="16856" xr:uid="{00000000-0005-0000-0000-0000983B0000}"/>
    <cellStyle name="20% - 강조색6 45 2 2 13 3" xfId="16857" xr:uid="{00000000-0005-0000-0000-0000993B0000}"/>
    <cellStyle name="20% - 강조색6 45 2 2 13 4" xfId="16858" xr:uid="{00000000-0005-0000-0000-00009A3B0000}"/>
    <cellStyle name="20% - 강조색6 45 2 2 14" xfId="16859" xr:uid="{00000000-0005-0000-0000-00009B3B0000}"/>
    <cellStyle name="20% - 강조색6 45 2 2 15" xfId="16860" xr:uid="{00000000-0005-0000-0000-00009C3B0000}"/>
    <cellStyle name="20% - 강조색6 45 2 2 16" xfId="16861" xr:uid="{00000000-0005-0000-0000-00009D3B0000}"/>
    <cellStyle name="20% - 강조색6 45 2 2 17" xfId="16862" xr:uid="{00000000-0005-0000-0000-00009E3B0000}"/>
    <cellStyle name="20% - 강조색6 45 2 2 18" xfId="16863" xr:uid="{00000000-0005-0000-0000-00009F3B0000}"/>
    <cellStyle name="20% - 강조색6 45 2 2 19" xfId="16864" xr:uid="{00000000-0005-0000-0000-0000A03B0000}"/>
    <cellStyle name="20% - 강조색6 45 2 2 2" xfId="16865" xr:uid="{00000000-0005-0000-0000-0000A13B0000}"/>
    <cellStyle name="20% - 강조색6 45 2 2 2 10" xfId="16866" xr:uid="{00000000-0005-0000-0000-0000A23B0000}"/>
    <cellStyle name="20% - 강조색6 45 2 2 2 10 2" xfId="16867" xr:uid="{00000000-0005-0000-0000-0000A33B0000}"/>
    <cellStyle name="20% - 강조색6 45 2 2 2 10 3" xfId="16868" xr:uid="{00000000-0005-0000-0000-0000A43B0000}"/>
    <cellStyle name="20% - 강조색6 45 2 2 2 10 4" xfId="16869" xr:uid="{00000000-0005-0000-0000-0000A53B0000}"/>
    <cellStyle name="20% - 강조색6 45 2 2 2 11" xfId="16870" xr:uid="{00000000-0005-0000-0000-0000A63B0000}"/>
    <cellStyle name="20% - 강조색6 45 2 2 2 11 2" xfId="16871" xr:uid="{00000000-0005-0000-0000-0000A73B0000}"/>
    <cellStyle name="20% - 강조색6 45 2 2 2 11 3" xfId="16872" xr:uid="{00000000-0005-0000-0000-0000A83B0000}"/>
    <cellStyle name="20% - 강조색6 45 2 2 2 11 4" xfId="16873" xr:uid="{00000000-0005-0000-0000-0000A93B0000}"/>
    <cellStyle name="20% - 강조색6 45 2 2 2 12" xfId="16874" xr:uid="{00000000-0005-0000-0000-0000AA3B0000}"/>
    <cellStyle name="20% - 강조색6 45 2 2 2 12 2" xfId="16875" xr:uid="{00000000-0005-0000-0000-0000AB3B0000}"/>
    <cellStyle name="20% - 강조색6 45 2 2 2 12 3" xfId="16876" xr:uid="{00000000-0005-0000-0000-0000AC3B0000}"/>
    <cellStyle name="20% - 강조색6 45 2 2 2 12 4" xfId="16877" xr:uid="{00000000-0005-0000-0000-0000AD3B0000}"/>
    <cellStyle name="20% - 강조색6 45 2 2 2 13" xfId="16878" xr:uid="{00000000-0005-0000-0000-0000AE3B0000}"/>
    <cellStyle name="20% - 강조색6 45 2 2 2 14" xfId="16879" xr:uid="{00000000-0005-0000-0000-0000AF3B0000}"/>
    <cellStyle name="20% - 강조색6 45 2 2 2 15" xfId="16880" xr:uid="{00000000-0005-0000-0000-0000B03B0000}"/>
    <cellStyle name="20% - 강조색6 45 2 2 2 16" xfId="16881" xr:uid="{00000000-0005-0000-0000-0000B13B0000}"/>
    <cellStyle name="20% - 강조색6 45 2 2 2 17" xfId="16882" xr:uid="{00000000-0005-0000-0000-0000B23B0000}"/>
    <cellStyle name="20% - 강조색6 45 2 2 2 18" xfId="16883" xr:uid="{00000000-0005-0000-0000-0000B33B0000}"/>
    <cellStyle name="20% - 강조색6 45 2 2 2 19" xfId="16884" xr:uid="{00000000-0005-0000-0000-0000B43B0000}"/>
    <cellStyle name="20% - 강조색6 45 2 2 2 2" xfId="16885" xr:uid="{00000000-0005-0000-0000-0000B53B0000}"/>
    <cellStyle name="20% - 강조색6 45 2 2 2 2 10" xfId="16886" xr:uid="{00000000-0005-0000-0000-0000B63B0000}"/>
    <cellStyle name="20% - 강조색6 45 2 2 2 2 11" xfId="16887" xr:uid="{00000000-0005-0000-0000-0000B73B0000}"/>
    <cellStyle name="20% - 강조색6 45 2 2 2 2 12" xfId="16888" xr:uid="{00000000-0005-0000-0000-0000B83B0000}"/>
    <cellStyle name="20% - 강조색6 45 2 2 2 2 2" xfId="16889" xr:uid="{00000000-0005-0000-0000-0000B93B0000}"/>
    <cellStyle name="20% - 강조색6 45 2 2 2 2 2 2" xfId="16890" xr:uid="{00000000-0005-0000-0000-0000BA3B0000}"/>
    <cellStyle name="20% - 강조색6 45 2 2 2 2 2 3" xfId="16891" xr:uid="{00000000-0005-0000-0000-0000BB3B0000}"/>
    <cellStyle name="20% - 강조색6 45 2 2 2 2 2 4" xfId="16892" xr:uid="{00000000-0005-0000-0000-0000BC3B0000}"/>
    <cellStyle name="20% - 강조색6 45 2 2 2 2 3" xfId="16893" xr:uid="{00000000-0005-0000-0000-0000BD3B0000}"/>
    <cellStyle name="20% - 강조색6 45 2 2 2 2 3 2" xfId="16894" xr:uid="{00000000-0005-0000-0000-0000BE3B0000}"/>
    <cellStyle name="20% - 강조색6 45 2 2 2 2 3 3" xfId="16895" xr:uid="{00000000-0005-0000-0000-0000BF3B0000}"/>
    <cellStyle name="20% - 강조색6 45 2 2 2 2 3 4" xfId="16896" xr:uid="{00000000-0005-0000-0000-0000C03B0000}"/>
    <cellStyle name="20% - 강조색6 45 2 2 2 2 4" xfId="16897" xr:uid="{00000000-0005-0000-0000-0000C13B0000}"/>
    <cellStyle name="20% - 강조색6 45 2 2 2 2 4 2" xfId="16898" xr:uid="{00000000-0005-0000-0000-0000C23B0000}"/>
    <cellStyle name="20% - 강조색6 45 2 2 2 2 4 3" xfId="16899" xr:uid="{00000000-0005-0000-0000-0000C33B0000}"/>
    <cellStyle name="20% - 강조색6 45 2 2 2 2 4 4" xfId="16900" xr:uid="{00000000-0005-0000-0000-0000C43B0000}"/>
    <cellStyle name="20% - 강조색6 45 2 2 2 2 5" xfId="16901" xr:uid="{00000000-0005-0000-0000-0000C53B0000}"/>
    <cellStyle name="20% - 강조색6 45 2 2 2 2 5 2" xfId="16902" xr:uid="{00000000-0005-0000-0000-0000C63B0000}"/>
    <cellStyle name="20% - 강조색6 45 2 2 2 2 5 3" xfId="16903" xr:uid="{00000000-0005-0000-0000-0000C73B0000}"/>
    <cellStyle name="20% - 강조색6 45 2 2 2 2 5 4" xfId="16904" xr:uid="{00000000-0005-0000-0000-0000C83B0000}"/>
    <cellStyle name="20% - 강조색6 45 2 2 2 2 6" xfId="16905" xr:uid="{00000000-0005-0000-0000-0000C93B0000}"/>
    <cellStyle name="20% - 강조색6 45 2 2 2 2 6 2" xfId="16906" xr:uid="{00000000-0005-0000-0000-0000CA3B0000}"/>
    <cellStyle name="20% - 강조색6 45 2 2 2 2 6 3" xfId="16907" xr:uid="{00000000-0005-0000-0000-0000CB3B0000}"/>
    <cellStyle name="20% - 강조색6 45 2 2 2 2 6 4" xfId="16908" xr:uid="{00000000-0005-0000-0000-0000CC3B0000}"/>
    <cellStyle name="20% - 강조색6 45 2 2 2 2 7" xfId="16909" xr:uid="{00000000-0005-0000-0000-0000CD3B0000}"/>
    <cellStyle name="20% - 강조색6 45 2 2 2 2 7 2" xfId="16910" xr:uid="{00000000-0005-0000-0000-0000CE3B0000}"/>
    <cellStyle name="20% - 강조색6 45 2 2 2 2 7 3" xfId="16911" xr:uid="{00000000-0005-0000-0000-0000CF3B0000}"/>
    <cellStyle name="20% - 강조색6 45 2 2 2 2 7 4" xfId="16912" xr:uid="{00000000-0005-0000-0000-0000D03B0000}"/>
    <cellStyle name="20% - 강조색6 45 2 2 2 2 8" xfId="16913" xr:uid="{00000000-0005-0000-0000-0000D13B0000}"/>
    <cellStyle name="20% - 강조색6 45 2 2 2 2 8 2" xfId="16914" xr:uid="{00000000-0005-0000-0000-0000D23B0000}"/>
    <cellStyle name="20% - 강조색6 45 2 2 2 2 8 3" xfId="16915" xr:uid="{00000000-0005-0000-0000-0000D33B0000}"/>
    <cellStyle name="20% - 강조색6 45 2 2 2 2 8 4" xfId="16916" xr:uid="{00000000-0005-0000-0000-0000D43B0000}"/>
    <cellStyle name="20% - 강조색6 45 2 2 2 2 9" xfId="16917" xr:uid="{00000000-0005-0000-0000-0000D53B0000}"/>
    <cellStyle name="20% - 강조색6 45 2 2 2 2 9 2" xfId="16918" xr:uid="{00000000-0005-0000-0000-0000D63B0000}"/>
    <cellStyle name="20% - 강조색6 45 2 2 2 2 9 3" xfId="16919" xr:uid="{00000000-0005-0000-0000-0000D73B0000}"/>
    <cellStyle name="20% - 강조색6 45 2 2 2 2 9 4" xfId="16920" xr:uid="{00000000-0005-0000-0000-0000D83B0000}"/>
    <cellStyle name="20% - 강조색6 45 2 2 2 20" xfId="16921" xr:uid="{00000000-0005-0000-0000-0000D93B0000}"/>
    <cellStyle name="20% - 강조색6 45 2 2 2 21" xfId="16922" xr:uid="{00000000-0005-0000-0000-0000DA3B0000}"/>
    <cellStyle name="20% - 강조색6 45 2 2 2 22" xfId="16923" xr:uid="{00000000-0005-0000-0000-0000DB3B0000}"/>
    <cellStyle name="20% - 강조색6 45 2 2 2 23" xfId="16924" xr:uid="{00000000-0005-0000-0000-0000DC3B0000}"/>
    <cellStyle name="20% - 강조색6 45 2 2 2 24" xfId="16925" xr:uid="{00000000-0005-0000-0000-0000DD3B0000}"/>
    <cellStyle name="20% - 강조색6 45 2 2 2 25" xfId="16926" xr:uid="{00000000-0005-0000-0000-0000DE3B0000}"/>
    <cellStyle name="20% - 강조색6 45 2 2 2 3" xfId="16927" xr:uid="{00000000-0005-0000-0000-0000DF3B0000}"/>
    <cellStyle name="20% - 강조색6 45 2 2 2 3 10" xfId="16928" xr:uid="{00000000-0005-0000-0000-0000E03B0000}"/>
    <cellStyle name="20% - 강조색6 45 2 2 2 3 11" xfId="16929" xr:uid="{00000000-0005-0000-0000-0000E13B0000}"/>
    <cellStyle name="20% - 강조색6 45 2 2 2 3 12" xfId="16930" xr:uid="{00000000-0005-0000-0000-0000E23B0000}"/>
    <cellStyle name="20% - 강조색6 45 2 2 2 3 2" xfId="16931" xr:uid="{00000000-0005-0000-0000-0000E33B0000}"/>
    <cellStyle name="20% - 강조색6 45 2 2 2 3 2 2" xfId="16932" xr:uid="{00000000-0005-0000-0000-0000E43B0000}"/>
    <cellStyle name="20% - 강조색6 45 2 2 2 3 2 3" xfId="16933" xr:uid="{00000000-0005-0000-0000-0000E53B0000}"/>
    <cellStyle name="20% - 강조색6 45 2 2 2 3 2 4" xfId="16934" xr:uid="{00000000-0005-0000-0000-0000E63B0000}"/>
    <cellStyle name="20% - 강조색6 45 2 2 2 3 3" xfId="16935" xr:uid="{00000000-0005-0000-0000-0000E73B0000}"/>
    <cellStyle name="20% - 강조색6 45 2 2 2 3 3 2" xfId="16936" xr:uid="{00000000-0005-0000-0000-0000E83B0000}"/>
    <cellStyle name="20% - 강조색6 45 2 2 2 3 3 3" xfId="16937" xr:uid="{00000000-0005-0000-0000-0000E93B0000}"/>
    <cellStyle name="20% - 강조색6 45 2 2 2 3 3 4" xfId="16938" xr:uid="{00000000-0005-0000-0000-0000EA3B0000}"/>
    <cellStyle name="20% - 강조색6 45 2 2 2 3 4" xfId="16939" xr:uid="{00000000-0005-0000-0000-0000EB3B0000}"/>
    <cellStyle name="20% - 강조색6 45 2 2 2 3 4 2" xfId="16940" xr:uid="{00000000-0005-0000-0000-0000EC3B0000}"/>
    <cellStyle name="20% - 강조색6 45 2 2 2 3 4 3" xfId="16941" xr:uid="{00000000-0005-0000-0000-0000ED3B0000}"/>
    <cellStyle name="20% - 강조색6 45 2 2 2 3 4 4" xfId="16942" xr:uid="{00000000-0005-0000-0000-0000EE3B0000}"/>
    <cellStyle name="20% - 강조색6 45 2 2 2 3 5" xfId="16943" xr:uid="{00000000-0005-0000-0000-0000EF3B0000}"/>
    <cellStyle name="20% - 강조색6 45 2 2 2 3 5 2" xfId="16944" xr:uid="{00000000-0005-0000-0000-0000F03B0000}"/>
    <cellStyle name="20% - 강조색6 45 2 2 2 3 5 3" xfId="16945" xr:uid="{00000000-0005-0000-0000-0000F13B0000}"/>
    <cellStyle name="20% - 강조색6 45 2 2 2 3 5 4" xfId="16946" xr:uid="{00000000-0005-0000-0000-0000F23B0000}"/>
    <cellStyle name="20% - 강조색6 45 2 2 2 3 6" xfId="16947" xr:uid="{00000000-0005-0000-0000-0000F33B0000}"/>
    <cellStyle name="20% - 강조색6 45 2 2 2 3 6 2" xfId="16948" xr:uid="{00000000-0005-0000-0000-0000F43B0000}"/>
    <cellStyle name="20% - 강조색6 45 2 2 2 3 6 3" xfId="16949" xr:uid="{00000000-0005-0000-0000-0000F53B0000}"/>
    <cellStyle name="20% - 강조색6 45 2 2 2 3 6 4" xfId="16950" xr:uid="{00000000-0005-0000-0000-0000F63B0000}"/>
    <cellStyle name="20% - 강조색6 45 2 2 2 3 7" xfId="16951" xr:uid="{00000000-0005-0000-0000-0000F73B0000}"/>
    <cellStyle name="20% - 강조색6 45 2 2 2 3 7 2" xfId="16952" xr:uid="{00000000-0005-0000-0000-0000F83B0000}"/>
    <cellStyle name="20% - 강조색6 45 2 2 2 3 7 3" xfId="16953" xr:uid="{00000000-0005-0000-0000-0000F93B0000}"/>
    <cellStyle name="20% - 강조색6 45 2 2 2 3 7 4" xfId="16954" xr:uid="{00000000-0005-0000-0000-0000FA3B0000}"/>
    <cellStyle name="20% - 강조색6 45 2 2 2 3 8" xfId="16955" xr:uid="{00000000-0005-0000-0000-0000FB3B0000}"/>
    <cellStyle name="20% - 강조색6 45 2 2 2 3 8 2" xfId="16956" xr:uid="{00000000-0005-0000-0000-0000FC3B0000}"/>
    <cellStyle name="20% - 강조색6 45 2 2 2 3 8 3" xfId="16957" xr:uid="{00000000-0005-0000-0000-0000FD3B0000}"/>
    <cellStyle name="20% - 강조색6 45 2 2 2 3 8 4" xfId="16958" xr:uid="{00000000-0005-0000-0000-0000FE3B0000}"/>
    <cellStyle name="20% - 강조색6 45 2 2 2 3 9" xfId="16959" xr:uid="{00000000-0005-0000-0000-0000FF3B0000}"/>
    <cellStyle name="20% - 강조색6 45 2 2 2 3 9 2" xfId="16960" xr:uid="{00000000-0005-0000-0000-0000003C0000}"/>
    <cellStyle name="20% - 강조색6 45 2 2 2 3 9 3" xfId="16961" xr:uid="{00000000-0005-0000-0000-0000013C0000}"/>
    <cellStyle name="20% - 강조색6 45 2 2 2 3 9 4" xfId="16962" xr:uid="{00000000-0005-0000-0000-0000023C0000}"/>
    <cellStyle name="20% - 강조색6 45 2 2 2 4" xfId="16963" xr:uid="{00000000-0005-0000-0000-0000033C0000}"/>
    <cellStyle name="20% - 강조색6 45 2 2 2 4 10" xfId="16964" xr:uid="{00000000-0005-0000-0000-0000043C0000}"/>
    <cellStyle name="20% - 강조색6 45 2 2 2 4 11" xfId="16965" xr:uid="{00000000-0005-0000-0000-0000053C0000}"/>
    <cellStyle name="20% - 강조색6 45 2 2 2 4 12" xfId="16966" xr:uid="{00000000-0005-0000-0000-0000063C0000}"/>
    <cellStyle name="20% - 강조색6 45 2 2 2 4 2" xfId="16967" xr:uid="{00000000-0005-0000-0000-0000073C0000}"/>
    <cellStyle name="20% - 강조색6 45 2 2 2 4 2 2" xfId="16968" xr:uid="{00000000-0005-0000-0000-0000083C0000}"/>
    <cellStyle name="20% - 강조색6 45 2 2 2 4 2 3" xfId="16969" xr:uid="{00000000-0005-0000-0000-0000093C0000}"/>
    <cellStyle name="20% - 강조색6 45 2 2 2 4 2 4" xfId="16970" xr:uid="{00000000-0005-0000-0000-00000A3C0000}"/>
    <cellStyle name="20% - 강조색6 45 2 2 2 4 3" xfId="16971" xr:uid="{00000000-0005-0000-0000-00000B3C0000}"/>
    <cellStyle name="20% - 강조색6 45 2 2 2 4 3 2" xfId="16972" xr:uid="{00000000-0005-0000-0000-00000C3C0000}"/>
    <cellStyle name="20% - 강조색6 45 2 2 2 4 3 3" xfId="16973" xr:uid="{00000000-0005-0000-0000-00000D3C0000}"/>
    <cellStyle name="20% - 강조색6 45 2 2 2 4 3 4" xfId="16974" xr:uid="{00000000-0005-0000-0000-00000E3C0000}"/>
    <cellStyle name="20% - 강조색6 45 2 2 2 4 4" xfId="16975" xr:uid="{00000000-0005-0000-0000-00000F3C0000}"/>
    <cellStyle name="20% - 강조색6 45 2 2 2 4 4 2" xfId="16976" xr:uid="{00000000-0005-0000-0000-0000103C0000}"/>
    <cellStyle name="20% - 강조색6 45 2 2 2 4 4 3" xfId="16977" xr:uid="{00000000-0005-0000-0000-0000113C0000}"/>
    <cellStyle name="20% - 강조색6 45 2 2 2 4 4 4" xfId="16978" xr:uid="{00000000-0005-0000-0000-0000123C0000}"/>
    <cellStyle name="20% - 강조색6 45 2 2 2 4 5" xfId="16979" xr:uid="{00000000-0005-0000-0000-0000133C0000}"/>
    <cellStyle name="20% - 강조색6 45 2 2 2 4 5 2" xfId="16980" xr:uid="{00000000-0005-0000-0000-0000143C0000}"/>
    <cellStyle name="20% - 강조색6 45 2 2 2 4 5 3" xfId="16981" xr:uid="{00000000-0005-0000-0000-0000153C0000}"/>
    <cellStyle name="20% - 강조색6 45 2 2 2 4 5 4" xfId="16982" xr:uid="{00000000-0005-0000-0000-0000163C0000}"/>
    <cellStyle name="20% - 강조색6 45 2 2 2 4 6" xfId="16983" xr:uid="{00000000-0005-0000-0000-0000173C0000}"/>
    <cellStyle name="20% - 강조색6 45 2 2 2 4 6 2" xfId="16984" xr:uid="{00000000-0005-0000-0000-0000183C0000}"/>
    <cellStyle name="20% - 강조색6 45 2 2 2 4 6 3" xfId="16985" xr:uid="{00000000-0005-0000-0000-0000193C0000}"/>
    <cellStyle name="20% - 강조색6 45 2 2 2 4 6 4" xfId="16986" xr:uid="{00000000-0005-0000-0000-00001A3C0000}"/>
    <cellStyle name="20% - 강조색6 45 2 2 2 4 7" xfId="16987" xr:uid="{00000000-0005-0000-0000-00001B3C0000}"/>
    <cellStyle name="20% - 강조색6 45 2 2 2 4 7 2" xfId="16988" xr:uid="{00000000-0005-0000-0000-00001C3C0000}"/>
    <cellStyle name="20% - 강조색6 45 2 2 2 4 7 3" xfId="16989" xr:uid="{00000000-0005-0000-0000-00001D3C0000}"/>
    <cellStyle name="20% - 강조색6 45 2 2 2 4 7 4" xfId="16990" xr:uid="{00000000-0005-0000-0000-00001E3C0000}"/>
    <cellStyle name="20% - 강조색6 45 2 2 2 4 8" xfId="16991" xr:uid="{00000000-0005-0000-0000-00001F3C0000}"/>
    <cellStyle name="20% - 강조색6 45 2 2 2 4 8 2" xfId="16992" xr:uid="{00000000-0005-0000-0000-0000203C0000}"/>
    <cellStyle name="20% - 강조색6 45 2 2 2 4 8 3" xfId="16993" xr:uid="{00000000-0005-0000-0000-0000213C0000}"/>
    <cellStyle name="20% - 강조색6 45 2 2 2 4 8 4" xfId="16994" xr:uid="{00000000-0005-0000-0000-0000223C0000}"/>
    <cellStyle name="20% - 강조색6 45 2 2 2 4 9" xfId="16995" xr:uid="{00000000-0005-0000-0000-0000233C0000}"/>
    <cellStyle name="20% - 강조색6 45 2 2 2 4 9 2" xfId="16996" xr:uid="{00000000-0005-0000-0000-0000243C0000}"/>
    <cellStyle name="20% - 강조색6 45 2 2 2 4 9 3" xfId="16997" xr:uid="{00000000-0005-0000-0000-0000253C0000}"/>
    <cellStyle name="20% - 강조색6 45 2 2 2 4 9 4" xfId="16998" xr:uid="{00000000-0005-0000-0000-0000263C0000}"/>
    <cellStyle name="20% - 강조색6 45 2 2 2 5" xfId="16999" xr:uid="{00000000-0005-0000-0000-0000273C0000}"/>
    <cellStyle name="20% - 강조색6 45 2 2 2 5 2" xfId="17000" xr:uid="{00000000-0005-0000-0000-0000283C0000}"/>
    <cellStyle name="20% - 강조색6 45 2 2 2 5 3" xfId="17001" xr:uid="{00000000-0005-0000-0000-0000293C0000}"/>
    <cellStyle name="20% - 강조색6 45 2 2 2 5 4" xfId="17002" xr:uid="{00000000-0005-0000-0000-00002A3C0000}"/>
    <cellStyle name="20% - 강조색6 45 2 2 2 6" xfId="17003" xr:uid="{00000000-0005-0000-0000-00002B3C0000}"/>
    <cellStyle name="20% - 강조색6 45 2 2 2 6 2" xfId="17004" xr:uid="{00000000-0005-0000-0000-00002C3C0000}"/>
    <cellStyle name="20% - 강조색6 45 2 2 2 6 3" xfId="17005" xr:uid="{00000000-0005-0000-0000-00002D3C0000}"/>
    <cellStyle name="20% - 강조색6 45 2 2 2 6 4" xfId="17006" xr:uid="{00000000-0005-0000-0000-00002E3C0000}"/>
    <cellStyle name="20% - 강조색6 45 2 2 2 7" xfId="17007" xr:uid="{00000000-0005-0000-0000-00002F3C0000}"/>
    <cellStyle name="20% - 강조색6 45 2 2 2 7 2" xfId="17008" xr:uid="{00000000-0005-0000-0000-0000303C0000}"/>
    <cellStyle name="20% - 강조색6 45 2 2 2 7 3" xfId="17009" xr:uid="{00000000-0005-0000-0000-0000313C0000}"/>
    <cellStyle name="20% - 강조색6 45 2 2 2 7 4" xfId="17010" xr:uid="{00000000-0005-0000-0000-0000323C0000}"/>
    <cellStyle name="20% - 강조색6 45 2 2 2 8" xfId="17011" xr:uid="{00000000-0005-0000-0000-0000333C0000}"/>
    <cellStyle name="20% - 강조색6 45 2 2 2 8 2" xfId="17012" xr:uid="{00000000-0005-0000-0000-0000343C0000}"/>
    <cellStyle name="20% - 강조색6 45 2 2 2 8 3" xfId="17013" xr:uid="{00000000-0005-0000-0000-0000353C0000}"/>
    <cellStyle name="20% - 강조색6 45 2 2 2 8 4" xfId="17014" xr:uid="{00000000-0005-0000-0000-0000363C0000}"/>
    <cellStyle name="20% - 강조색6 45 2 2 2 9" xfId="17015" xr:uid="{00000000-0005-0000-0000-0000373C0000}"/>
    <cellStyle name="20% - 강조색6 45 2 2 2 9 2" xfId="17016" xr:uid="{00000000-0005-0000-0000-0000383C0000}"/>
    <cellStyle name="20% - 강조색6 45 2 2 2 9 3" xfId="17017" xr:uid="{00000000-0005-0000-0000-0000393C0000}"/>
    <cellStyle name="20% - 강조색6 45 2 2 2 9 4" xfId="17018" xr:uid="{00000000-0005-0000-0000-00003A3C0000}"/>
    <cellStyle name="20% - 강조색6 45 2 2 20" xfId="17019" xr:uid="{00000000-0005-0000-0000-00003B3C0000}"/>
    <cellStyle name="20% - 강조색6 45 2 2 21" xfId="17020" xr:uid="{00000000-0005-0000-0000-00003C3C0000}"/>
    <cellStyle name="20% - 강조색6 45 2 2 22" xfId="17021" xr:uid="{00000000-0005-0000-0000-00003D3C0000}"/>
    <cellStyle name="20% - 강조색6 45 2 2 23" xfId="17022" xr:uid="{00000000-0005-0000-0000-00003E3C0000}"/>
    <cellStyle name="20% - 강조색6 45 2 2 24" xfId="17023" xr:uid="{00000000-0005-0000-0000-00003F3C0000}"/>
    <cellStyle name="20% - 강조색6 45 2 2 25" xfId="17024" xr:uid="{00000000-0005-0000-0000-0000403C0000}"/>
    <cellStyle name="20% - 강조색6 45 2 2 26" xfId="17025" xr:uid="{00000000-0005-0000-0000-0000413C0000}"/>
    <cellStyle name="20% - 강조색6 45 2 2 3" xfId="17026" xr:uid="{00000000-0005-0000-0000-0000423C0000}"/>
    <cellStyle name="20% - 강조색6 45 2 2 3 10" xfId="17027" xr:uid="{00000000-0005-0000-0000-0000433C0000}"/>
    <cellStyle name="20% - 강조색6 45 2 2 3 11" xfId="17028" xr:uid="{00000000-0005-0000-0000-0000443C0000}"/>
    <cellStyle name="20% - 강조색6 45 2 2 3 12" xfId="17029" xr:uid="{00000000-0005-0000-0000-0000453C0000}"/>
    <cellStyle name="20% - 강조색6 45 2 2 3 2" xfId="17030" xr:uid="{00000000-0005-0000-0000-0000463C0000}"/>
    <cellStyle name="20% - 강조색6 45 2 2 3 2 2" xfId="17031" xr:uid="{00000000-0005-0000-0000-0000473C0000}"/>
    <cellStyle name="20% - 강조색6 45 2 2 3 2 3" xfId="17032" xr:uid="{00000000-0005-0000-0000-0000483C0000}"/>
    <cellStyle name="20% - 강조색6 45 2 2 3 2 4" xfId="17033" xr:uid="{00000000-0005-0000-0000-0000493C0000}"/>
    <cellStyle name="20% - 강조색6 45 2 2 3 3" xfId="17034" xr:uid="{00000000-0005-0000-0000-00004A3C0000}"/>
    <cellStyle name="20% - 강조색6 45 2 2 3 3 2" xfId="17035" xr:uid="{00000000-0005-0000-0000-00004B3C0000}"/>
    <cellStyle name="20% - 강조색6 45 2 2 3 3 3" xfId="17036" xr:uid="{00000000-0005-0000-0000-00004C3C0000}"/>
    <cellStyle name="20% - 강조색6 45 2 2 3 3 4" xfId="17037" xr:uid="{00000000-0005-0000-0000-00004D3C0000}"/>
    <cellStyle name="20% - 강조색6 45 2 2 3 4" xfId="17038" xr:uid="{00000000-0005-0000-0000-00004E3C0000}"/>
    <cellStyle name="20% - 강조색6 45 2 2 3 4 2" xfId="17039" xr:uid="{00000000-0005-0000-0000-00004F3C0000}"/>
    <cellStyle name="20% - 강조색6 45 2 2 3 4 3" xfId="17040" xr:uid="{00000000-0005-0000-0000-0000503C0000}"/>
    <cellStyle name="20% - 강조색6 45 2 2 3 4 4" xfId="17041" xr:uid="{00000000-0005-0000-0000-0000513C0000}"/>
    <cellStyle name="20% - 강조색6 45 2 2 3 5" xfId="17042" xr:uid="{00000000-0005-0000-0000-0000523C0000}"/>
    <cellStyle name="20% - 강조색6 45 2 2 3 5 2" xfId="17043" xr:uid="{00000000-0005-0000-0000-0000533C0000}"/>
    <cellStyle name="20% - 강조색6 45 2 2 3 5 3" xfId="17044" xr:uid="{00000000-0005-0000-0000-0000543C0000}"/>
    <cellStyle name="20% - 강조색6 45 2 2 3 5 4" xfId="17045" xr:uid="{00000000-0005-0000-0000-0000553C0000}"/>
    <cellStyle name="20% - 강조색6 45 2 2 3 6" xfId="17046" xr:uid="{00000000-0005-0000-0000-0000563C0000}"/>
    <cellStyle name="20% - 강조색6 45 2 2 3 6 2" xfId="17047" xr:uid="{00000000-0005-0000-0000-0000573C0000}"/>
    <cellStyle name="20% - 강조색6 45 2 2 3 6 3" xfId="17048" xr:uid="{00000000-0005-0000-0000-0000583C0000}"/>
    <cellStyle name="20% - 강조색6 45 2 2 3 6 4" xfId="17049" xr:uid="{00000000-0005-0000-0000-0000593C0000}"/>
    <cellStyle name="20% - 강조색6 45 2 2 3 7" xfId="17050" xr:uid="{00000000-0005-0000-0000-00005A3C0000}"/>
    <cellStyle name="20% - 강조색6 45 2 2 3 7 2" xfId="17051" xr:uid="{00000000-0005-0000-0000-00005B3C0000}"/>
    <cellStyle name="20% - 강조색6 45 2 2 3 7 3" xfId="17052" xr:uid="{00000000-0005-0000-0000-00005C3C0000}"/>
    <cellStyle name="20% - 강조색6 45 2 2 3 7 4" xfId="17053" xr:uid="{00000000-0005-0000-0000-00005D3C0000}"/>
    <cellStyle name="20% - 강조색6 45 2 2 3 8" xfId="17054" xr:uid="{00000000-0005-0000-0000-00005E3C0000}"/>
    <cellStyle name="20% - 강조색6 45 2 2 3 8 2" xfId="17055" xr:uid="{00000000-0005-0000-0000-00005F3C0000}"/>
    <cellStyle name="20% - 강조색6 45 2 2 3 8 3" xfId="17056" xr:uid="{00000000-0005-0000-0000-0000603C0000}"/>
    <cellStyle name="20% - 강조색6 45 2 2 3 8 4" xfId="17057" xr:uid="{00000000-0005-0000-0000-0000613C0000}"/>
    <cellStyle name="20% - 강조색6 45 2 2 3 9" xfId="17058" xr:uid="{00000000-0005-0000-0000-0000623C0000}"/>
    <cellStyle name="20% - 강조색6 45 2 2 3 9 2" xfId="17059" xr:uid="{00000000-0005-0000-0000-0000633C0000}"/>
    <cellStyle name="20% - 강조색6 45 2 2 3 9 3" xfId="17060" xr:uid="{00000000-0005-0000-0000-0000643C0000}"/>
    <cellStyle name="20% - 강조색6 45 2 2 3 9 4" xfId="17061" xr:uid="{00000000-0005-0000-0000-0000653C0000}"/>
    <cellStyle name="20% - 강조색6 45 2 2 4" xfId="17062" xr:uid="{00000000-0005-0000-0000-0000663C0000}"/>
    <cellStyle name="20% - 강조색6 45 2 2 4 10" xfId="17063" xr:uid="{00000000-0005-0000-0000-0000673C0000}"/>
    <cellStyle name="20% - 강조색6 45 2 2 4 11" xfId="17064" xr:uid="{00000000-0005-0000-0000-0000683C0000}"/>
    <cellStyle name="20% - 강조색6 45 2 2 4 12" xfId="17065" xr:uid="{00000000-0005-0000-0000-0000693C0000}"/>
    <cellStyle name="20% - 강조색6 45 2 2 4 2" xfId="17066" xr:uid="{00000000-0005-0000-0000-00006A3C0000}"/>
    <cellStyle name="20% - 강조색6 45 2 2 4 2 2" xfId="17067" xr:uid="{00000000-0005-0000-0000-00006B3C0000}"/>
    <cellStyle name="20% - 강조색6 45 2 2 4 2 3" xfId="17068" xr:uid="{00000000-0005-0000-0000-00006C3C0000}"/>
    <cellStyle name="20% - 강조색6 45 2 2 4 2 4" xfId="17069" xr:uid="{00000000-0005-0000-0000-00006D3C0000}"/>
    <cellStyle name="20% - 강조색6 45 2 2 4 3" xfId="17070" xr:uid="{00000000-0005-0000-0000-00006E3C0000}"/>
    <cellStyle name="20% - 강조색6 45 2 2 4 3 2" xfId="17071" xr:uid="{00000000-0005-0000-0000-00006F3C0000}"/>
    <cellStyle name="20% - 강조색6 45 2 2 4 3 3" xfId="17072" xr:uid="{00000000-0005-0000-0000-0000703C0000}"/>
    <cellStyle name="20% - 강조색6 45 2 2 4 3 4" xfId="17073" xr:uid="{00000000-0005-0000-0000-0000713C0000}"/>
    <cellStyle name="20% - 강조색6 45 2 2 4 4" xfId="17074" xr:uid="{00000000-0005-0000-0000-0000723C0000}"/>
    <cellStyle name="20% - 강조색6 45 2 2 4 4 2" xfId="17075" xr:uid="{00000000-0005-0000-0000-0000733C0000}"/>
    <cellStyle name="20% - 강조색6 45 2 2 4 4 3" xfId="17076" xr:uid="{00000000-0005-0000-0000-0000743C0000}"/>
    <cellStyle name="20% - 강조색6 45 2 2 4 4 4" xfId="17077" xr:uid="{00000000-0005-0000-0000-0000753C0000}"/>
    <cellStyle name="20% - 강조색6 45 2 2 4 5" xfId="17078" xr:uid="{00000000-0005-0000-0000-0000763C0000}"/>
    <cellStyle name="20% - 강조색6 45 2 2 4 5 2" xfId="17079" xr:uid="{00000000-0005-0000-0000-0000773C0000}"/>
    <cellStyle name="20% - 강조색6 45 2 2 4 5 3" xfId="17080" xr:uid="{00000000-0005-0000-0000-0000783C0000}"/>
    <cellStyle name="20% - 강조색6 45 2 2 4 5 4" xfId="17081" xr:uid="{00000000-0005-0000-0000-0000793C0000}"/>
    <cellStyle name="20% - 강조색6 45 2 2 4 6" xfId="17082" xr:uid="{00000000-0005-0000-0000-00007A3C0000}"/>
    <cellStyle name="20% - 강조색6 45 2 2 4 6 2" xfId="17083" xr:uid="{00000000-0005-0000-0000-00007B3C0000}"/>
    <cellStyle name="20% - 강조색6 45 2 2 4 6 3" xfId="17084" xr:uid="{00000000-0005-0000-0000-00007C3C0000}"/>
    <cellStyle name="20% - 강조색6 45 2 2 4 6 4" xfId="17085" xr:uid="{00000000-0005-0000-0000-00007D3C0000}"/>
    <cellStyle name="20% - 강조색6 45 2 2 4 7" xfId="17086" xr:uid="{00000000-0005-0000-0000-00007E3C0000}"/>
    <cellStyle name="20% - 강조색6 45 2 2 4 7 2" xfId="17087" xr:uid="{00000000-0005-0000-0000-00007F3C0000}"/>
    <cellStyle name="20% - 강조색6 45 2 2 4 7 3" xfId="17088" xr:uid="{00000000-0005-0000-0000-0000803C0000}"/>
    <cellStyle name="20% - 강조색6 45 2 2 4 7 4" xfId="17089" xr:uid="{00000000-0005-0000-0000-0000813C0000}"/>
    <cellStyle name="20% - 강조색6 45 2 2 4 8" xfId="17090" xr:uid="{00000000-0005-0000-0000-0000823C0000}"/>
    <cellStyle name="20% - 강조색6 45 2 2 4 8 2" xfId="17091" xr:uid="{00000000-0005-0000-0000-0000833C0000}"/>
    <cellStyle name="20% - 강조색6 45 2 2 4 8 3" xfId="17092" xr:uid="{00000000-0005-0000-0000-0000843C0000}"/>
    <cellStyle name="20% - 강조색6 45 2 2 4 8 4" xfId="17093" xr:uid="{00000000-0005-0000-0000-0000853C0000}"/>
    <cellStyle name="20% - 강조색6 45 2 2 4 9" xfId="17094" xr:uid="{00000000-0005-0000-0000-0000863C0000}"/>
    <cellStyle name="20% - 강조색6 45 2 2 4 9 2" xfId="17095" xr:uid="{00000000-0005-0000-0000-0000873C0000}"/>
    <cellStyle name="20% - 강조색6 45 2 2 4 9 3" xfId="17096" xr:uid="{00000000-0005-0000-0000-0000883C0000}"/>
    <cellStyle name="20% - 강조색6 45 2 2 4 9 4" xfId="17097" xr:uid="{00000000-0005-0000-0000-0000893C0000}"/>
    <cellStyle name="20% - 강조색6 45 2 2 5" xfId="17098" xr:uid="{00000000-0005-0000-0000-00008A3C0000}"/>
    <cellStyle name="20% - 강조색6 45 2 2 5 10" xfId="17099" xr:uid="{00000000-0005-0000-0000-00008B3C0000}"/>
    <cellStyle name="20% - 강조색6 45 2 2 5 11" xfId="17100" xr:uid="{00000000-0005-0000-0000-00008C3C0000}"/>
    <cellStyle name="20% - 강조색6 45 2 2 5 12" xfId="17101" xr:uid="{00000000-0005-0000-0000-00008D3C0000}"/>
    <cellStyle name="20% - 강조색6 45 2 2 5 2" xfId="17102" xr:uid="{00000000-0005-0000-0000-00008E3C0000}"/>
    <cellStyle name="20% - 강조색6 45 2 2 5 2 2" xfId="17103" xr:uid="{00000000-0005-0000-0000-00008F3C0000}"/>
    <cellStyle name="20% - 강조색6 45 2 2 5 2 3" xfId="17104" xr:uid="{00000000-0005-0000-0000-0000903C0000}"/>
    <cellStyle name="20% - 강조색6 45 2 2 5 2 4" xfId="17105" xr:uid="{00000000-0005-0000-0000-0000913C0000}"/>
    <cellStyle name="20% - 강조색6 45 2 2 5 3" xfId="17106" xr:uid="{00000000-0005-0000-0000-0000923C0000}"/>
    <cellStyle name="20% - 강조색6 45 2 2 5 3 2" xfId="17107" xr:uid="{00000000-0005-0000-0000-0000933C0000}"/>
    <cellStyle name="20% - 강조색6 45 2 2 5 3 3" xfId="17108" xr:uid="{00000000-0005-0000-0000-0000943C0000}"/>
    <cellStyle name="20% - 강조색6 45 2 2 5 3 4" xfId="17109" xr:uid="{00000000-0005-0000-0000-0000953C0000}"/>
    <cellStyle name="20% - 강조색6 45 2 2 5 4" xfId="17110" xr:uid="{00000000-0005-0000-0000-0000963C0000}"/>
    <cellStyle name="20% - 강조색6 45 2 2 5 4 2" xfId="17111" xr:uid="{00000000-0005-0000-0000-0000973C0000}"/>
    <cellStyle name="20% - 강조색6 45 2 2 5 4 3" xfId="17112" xr:uid="{00000000-0005-0000-0000-0000983C0000}"/>
    <cellStyle name="20% - 강조색6 45 2 2 5 4 4" xfId="17113" xr:uid="{00000000-0005-0000-0000-0000993C0000}"/>
    <cellStyle name="20% - 강조색6 45 2 2 5 5" xfId="17114" xr:uid="{00000000-0005-0000-0000-00009A3C0000}"/>
    <cellStyle name="20% - 강조색6 45 2 2 5 5 2" xfId="17115" xr:uid="{00000000-0005-0000-0000-00009B3C0000}"/>
    <cellStyle name="20% - 강조색6 45 2 2 5 5 3" xfId="17116" xr:uid="{00000000-0005-0000-0000-00009C3C0000}"/>
    <cellStyle name="20% - 강조색6 45 2 2 5 5 4" xfId="17117" xr:uid="{00000000-0005-0000-0000-00009D3C0000}"/>
    <cellStyle name="20% - 강조색6 45 2 2 5 6" xfId="17118" xr:uid="{00000000-0005-0000-0000-00009E3C0000}"/>
    <cellStyle name="20% - 강조색6 45 2 2 5 6 2" xfId="17119" xr:uid="{00000000-0005-0000-0000-00009F3C0000}"/>
    <cellStyle name="20% - 강조색6 45 2 2 5 6 3" xfId="17120" xr:uid="{00000000-0005-0000-0000-0000A03C0000}"/>
    <cellStyle name="20% - 강조색6 45 2 2 5 6 4" xfId="17121" xr:uid="{00000000-0005-0000-0000-0000A13C0000}"/>
    <cellStyle name="20% - 강조색6 45 2 2 5 7" xfId="17122" xr:uid="{00000000-0005-0000-0000-0000A23C0000}"/>
    <cellStyle name="20% - 강조색6 45 2 2 5 7 2" xfId="17123" xr:uid="{00000000-0005-0000-0000-0000A33C0000}"/>
    <cellStyle name="20% - 강조색6 45 2 2 5 7 3" xfId="17124" xr:uid="{00000000-0005-0000-0000-0000A43C0000}"/>
    <cellStyle name="20% - 강조색6 45 2 2 5 7 4" xfId="17125" xr:uid="{00000000-0005-0000-0000-0000A53C0000}"/>
    <cellStyle name="20% - 강조색6 45 2 2 5 8" xfId="17126" xr:uid="{00000000-0005-0000-0000-0000A63C0000}"/>
    <cellStyle name="20% - 강조색6 45 2 2 5 8 2" xfId="17127" xr:uid="{00000000-0005-0000-0000-0000A73C0000}"/>
    <cellStyle name="20% - 강조색6 45 2 2 5 8 3" xfId="17128" xr:uid="{00000000-0005-0000-0000-0000A83C0000}"/>
    <cellStyle name="20% - 강조색6 45 2 2 5 8 4" xfId="17129" xr:uid="{00000000-0005-0000-0000-0000A93C0000}"/>
    <cellStyle name="20% - 강조색6 45 2 2 5 9" xfId="17130" xr:uid="{00000000-0005-0000-0000-0000AA3C0000}"/>
    <cellStyle name="20% - 강조색6 45 2 2 5 9 2" xfId="17131" xr:uid="{00000000-0005-0000-0000-0000AB3C0000}"/>
    <cellStyle name="20% - 강조색6 45 2 2 5 9 3" xfId="17132" xr:uid="{00000000-0005-0000-0000-0000AC3C0000}"/>
    <cellStyle name="20% - 강조색6 45 2 2 5 9 4" xfId="17133" xr:uid="{00000000-0005-0000-0000-0000AD3C0000}"/>
    <cellStyle name="20% - 강조색6 45 2 2 6" xfId="17134" xr:uid="{00000000-0005-0000-0000-0000AE3C0000}"/>
    <cellStyle name="20% - 강조색6 45 2 2 6 2" xfId="17135" xr:uid="{00000000-0005-0000-0000-0000AF3C0000}"/>
    <cellStyle name="20% - 강조색6 45 2 2 6 3" xfId="17136" xr:uid="{00000000-0005-0000-0000-0000B03C0000}"/>
    <cellStyle name="20% - 강조색6 45 2 2 6 4" xfId="17137" xr:uid="{00000000-0005-0000-0000-0000B13C0000}"/>
    <cellStyle name="20% - 강조색6 45 2 2 7" xfId="17138" xr:uid="{00000000-0005-0000-0000-0000B23C0000}"/>
    <cellStyle name="20% - 강조색6 45 2 2 7 2" xfId="17139" xr:uid="{00000000-0005-0000-0000-0000B33C0000}"/>
    <cellStyle name="20% - 강조색6 45 2 2 7 3" xfId="17140" xr:uid="{00000000-0005-0000-0000-0000B43C0000}"/>
    <cellStyle name="20% - 강조색6 45 2 2 7 4" xfId="17141" xr:uid="{00000000-0005-0000-0000-0000B53C0000}"/>
    <cellStyle name="20% - 강조색6 45 2 2 8" xfId="17142" xr:uid="{00000000-0005-0000-0000-0000B63C0000}"/>
    <cellStyle name="20% - 강조색6 45 2 2 8 2" xfId="17143" xr:uid="{00000000-0005-0000-0000-0000B73C0000}"/>
    <cellStyle name="20% - 강조색6 45 2 2 8 3" xfId="17144" xr:uid="{00000000-0005-0000-0000-0000B83C0000}"/>
    <cellStyle name="20% - 강조색6 45 2 2 8 4" xfId="17145" xr:uid="{00000000-0005-0000-0000-0000B93C0000}"/>
    <cellStyle name="20% - 강조색6 45 2 2 9" xfId="17146" xr:uid="{00000000-0005-0000-0000-0000BA3C0000}"/>
    <cellStyle name="20% - 강조색6 45 2 2 9 2" xfId="17147" xr:uid="{00000000-0005-0000-0000-0000BB3C0000}"/>
    <cellStyle name="20% - 강조색6 45 2 2 9 3" xfId="17148" xr:uid="{00000000-0005-0000-0000-0000BC3C0000}"/>
    <cellStyle name="20% - 강조색6 45 2 2 9 4" xfId="17149" xr:uid="{00000000-0005-0000-0000-0000BD3C0000}"/>
    <cellStyle name="20% - 강조색6 45 2 20" xfId="17150" xr:uid="{00000000-0005-0000-0000-0000BE3C0000}"/>
    <cellStyle name="20% - 강조색6 45 2 21" xfId="17151" xr:uid="{00000000-0005-0000-0000-0000BF3C0000}"/>
    <cellStyle name="20% - 강조색6 45 2 22" xfId="17152" xr:uid="{00000000-0005-0000-0000-0000C03C0000}"/>
    <cellStyle name="20% - 강조색6 45 2 23" xfId="17153" xr:uid="{00000000-0005-0000-0000-0000C13C0000}"/>
    <cellStyle name="20% - 강조색6 45 2 24" xfId="17154" xr:uid="{00000000-0005-0000-0000-0000C23C0000}"/>
    <cellStyle name="20% - 강조색6 45 2 25" xfId="17155" xr:uid="{00000000-0005-0000-0000-0000C33C0000}"/>
    <cellStyle name="20% - 강조색6 45 2 26" xfId="17156" xr:uid="{00000000-0005-0000-0000-0000C43C0000}"/>
    <cellStyle name="20% - 강조색6 45 2 3" xfId="17157" xr:uid="{00000000-0005-0000-0000-0000C53C0000}"/>
    <cellStyle name="20% - 강조색6 45 2 3 10" xfId="17158" xr:uid="{00000000-0005-0000-0000-0000C63C0000}"/>
    <cellStyle name="20% - 강조색6 45 2 3 10 2" xfId="17159" xr:uid="{00000000-0005-0000-0000-0000C73C0000}"/>
    <cellStyle name="20% - 강조색6 45 2 3 10 3" xfId="17160" xr:uid="{00000000-0005-0000-0000-0000C83C0000}"/>
    <cellStyle name="20% - 강조색6 45 2 3 10 4" xfId="17161" xr:uid="{00000000-0005-0000-0000-0000C93C0000}"/>
    <cellStyle name="20% - 강조색6 45 2 3 11" xfId="17162" xr:uid="{00000000-0005-0000-0000-0000CA3C0000}"/>
    <cellStyle name="20% - 강조색6 45 2 3 11 2" xfId="17163" xr:uid="{00000000-0005-0000-0000-0000CB3C0000}"/>
    <cellStyle name="20% - 강조색6 45 2 3 11 3" xfId="17164" xr:uid="{00000000-0005-0000-0000-0000CC3C0000}"/>
    <cellStyle name="20% - 강조색6 45 2 3 11 4" xfId="17165" xr:uid="{00000000-0005-0000-0000-0000CD3C0000}"/>
    <cellStyle name="20% - 강조색6 45 2 3 12" xfId="17166" xr:uid="{00000000-0005-0000-0000-0000CE3C0000}"/>
    <cellStyle name="20% - 강조색6 45 2 3 12 2" xfId="17167" xr:uid="{00000000-0005-0000-0000-0000CF3C0000}"/>
    <cellStyle name="20% - 강조색6 45 2 3 12 3" xfId="17168" xr:uid="{00000000-0005-0000-0000-0000D03C0000}"/>
    <cellStyle name="20% - 강조색6 45 2 3 12 4" xfId="17169" xr:uid="{00000000-0005-0000-0000-0000D13C0000}"/>
    <cellStyle name="20% - 강조색6 45 2 3 13" xfId="17170" xr:uid="{00000000-0005-0000-0000-0000D23C0000}"/>
    <cellStyle name="20% - 강조색6 45 2 3 14" xfId="17171" xr:uid="{00000000-0005-0000-0000-0000D33C0000}"/>
    <cellStyle name="20% - 강조색6 45 2 3 15" xfId="17172" xr:uid="{00000000-0005-0000-0000-0000D43C0000}"/>
    <cellStyle name="20% - 강조색6 45 2 3 16" xfId="17173" xr:uid="{00000000-0005-0000-0000-0000D53C0000}"/>
    <cellStyle name="20% - 강조색6 45 2 3 17" xfId="17174" xr:uid="{00000000-0005-0000-0000-0000D63C0000}"/>
    <cellStyle name="20% - 강조색6 45 2 3 18" xfId="17175" xr:uid="{00000000-0005-0000-0000-0000D73C0000}"/>
    <cellStyle name="20% - 강조색6 45 2 3 19" xfId="17176" xr:uid="{00000000-0005-0000-0000-0000D83C0000}"/>
    <cellStyle name="20% - 강조색6 45 2 3 2" xfId="17177" xr:uid="{00000000-0005-0000-0000-0000D93C0000}"/>
    <cellStyle name="20% - 강조색6 45 2 3 2 10" xfId="17178" xr:uid="{00000000-0005-0000-0000-0000DA3C0000}"/>
    <cellStyle name="20% - 강조색6 45 2 3 2 11" xfId="17179" xr:uid="{00000000-0005-0000-0000-0000DB3C0000}"/>
    <cellStyle name="20% - 강조색6 45 2 3 2 12" xfId="17180" xr:uid="{00000000-0005-0000-0000-0000DC3C0000}"/>
    <cellStyle name="20% - 강조색6 45 2 3 2 2" xfId="17181" xr:uid="{00000000-0005-0000-0000-0000DD3C0000}"/>
    <cellStyle name="20% - 강조색6 45 2 3 2 2 2" xfId="17182" xr:uid="{00000000-0005-0000-0000-0000DE3C0000}"/>
    <cellStyle name="20% - 강조색6 45 2 3 2 2 3" xfId="17183" xr:uid="{00000000-0005-0000-0000-0000DF3C0000}"/>
    <cellStyle name="20% - 강조색6 45 2 3 2 2 4" xfId="17184" xr:uid="{00000000-0005-0000-0000-0000E03C0000}"/>
    <cellStyle name="20% - 강조색6 45 2 3 2 3" xfId="17185" xr:uid="{00000000-0005-0000-0000-0000E13C0000}"/>
    <cellStyle name="20% - 강조색6 45 2 3 2 3 2" xfId="17186" xr:uid="{00000000-0005-0000-0000-0000E23C0000}"/>
    <cellStyle name="20% - 강조색6 45 2 3 2 3 3" xfId="17187" xr:uid="{00000000-0005-0000-0000-0000E33C0000}"/>
    <cellStyle name="20% - 강조색6 45 2 3 2 3 4" xfId="17188" xr:uid="{00000000-0005-0000-0000-0000E43C0000}"/>
    <cellStyle name="20% - 강조색6 45 2 3 2 4" xfId="17189" xr:uid="{00000000-0005-0000-0000-0000E53C0000}"/>
    <cellStyle name="20% - 강조색6 45 2 3 2 4 2" xfId="17190" xr:uid="{00000000-0005-0000-0000-0000E63C0000}"/>
    <cellStyle name="20% - 강조색6 45 2 3 2 4 3" xfId="17191" xr:uid="{00000000-0005-0000-0000-0000E73C0000}"/>
    <cellStyle name="20% - 강조색6 45 2 3 2 4 4" xfId="17192" xr:uid="{00000000-0005-0000-0000-0000E83C0000}"/>
    <cellStyle name="20% - 강조색6 45 2 3 2 5" xfId="17193" xr:uid="{00000000-0005-0000-0000-0000E93C0000}"/>
    <cellStyle name="20% - 강조색6 45 2 3 2 5 2" xfId="17194" xr:uid="{00000000-0005-0000-0000-0000EA3C0000}"/>
    <cellStyle name="20% - 강조색6 45 2 3 2 5 3" xfId="17195" xr:uid="{00000000-0005-0000-0000-0000EB3C0000}"/>
    <cellStyle name="20% - 강조색6 45 2 3 2 5 4" xfId="17196" xr:uid="{00000000-0005-0000-0000-0000EC3C0000}"/>
    <cellStyle name="20% - 강조색6 45 2 3 2 6" xfId="17197" xr:uid="{00000000-0005-0000-0000-0000ED3C0000}"/>
    <cellStyle name="20% - 강조색6 45 2 3 2 6 2" xfId="17198" xr:uid="{00000000-0005-0000-0000-0000EE3C0000}"/>
    <cellStyle name="20% - 강조색6 45 2 3 2 6 3" xfId="17199" xr:uid="{00000000-0005-0000-0000-0000EF3C0000}"/>
    <cellStyle name="20% - 강조색6 45 2 3 2 6 4" xfId="17200" xr:uid="{00000000-0005-0000-0000-0000F03C0000}"/>
    <cellStyle name="20% - 강조색6 45 2 3 2 7" xfId="17201" xr:uid="{00000000-0005-0000-0000-0000F13C0000}"/>
    <cellStyle name="20% - 강조색6 45 2 3 2 7 2" xfId="17202" xr:uid="{00000000-0005-0000-0000-0000F23C0000}"/>
    <cellStyle name="20% - 강조색6 45 2 3 2 7 3" xfId="17203" xr:uid="{00000000-0005-0000-0000-0000F33C0000}"/>
    <cellStyle name="20% - 강조색6 45 2 3 2 7 4" xfId="17204" xr:uid="{00000000-0005-0000-0000-0000F43C0000}"/>
    <cellStyle name="20% - 강조색6 45 2 3 2 8" xfId="17205" xr:uid="{00000000-0005-0000-0000-0000F53C0000}"/>
    <cellStyle name="20% - 강조색6 45 2 3 2 8 2" xfId="17206" xr:uid="{00000000-0005-0000-0000-0000F63C0000}"/>
    <cellStyle name="20% - 강조색6 45 2 3 2 8 3" xfId="17207" xr:uid="{00000000-0005-0000-0000-0000F73C0000}"/>
    <cellStyle name="20% - 강조색6 45 2 3 2 8 4" xfId="17208" xr:uid="{00000000-0005-0000-0000-0000F83C0000}"/>
    <cellStyle name="20% - 강조색6 45 2 3 2 9" xfId="17209" xr:uid="{00000000-0005-0000-0000-0000F93C0000}"/>
    <cellStyle name="20% - 강조색6 45 2 3 2 9 2" xfId="17210" xr:uid="{00000000-0005-0000-0000-0000FA3C0000}"/>
    <cellStyle name="20% - 강조색6 45 2 3 2 9 3" xfId="17211" xr:uid="{00000000-0005-0000-0000-0000FB3C0000}"/>
    <cellStyle name="20% - 강조색6 45 2 3 2 9 4" xfId="17212" xr:uid="{00000000-0005-0000-0000-0000FC3C0000}"/>
    <cellStyle name="20% - 강조색6 45 2 3 20" xfId="17213" xr:uid="{00000000-0005-0000-0000-0000FD3C0000}"/>
    <cellStyle name="20% - 강조색6 45 2 3 21" xfId="17214" xr:uid="{00000000-0005-0000-0000-0000FE3C0000}"/>
    <cellStyle name="20% - 강조색6 45 2 3 22" xfId="17215" xr:uid="{00000000-0005-0000-0000-0000FF3C0000}"/>
    <cellStyle name="20% - 강조색6 45 2 3 23" xfId="17216" xr:uid="{00000000-0005-0000-0000-0000003D0000}"/>
    <cellStyle name="20% - 강조색6 45 2 3 24" xfId="17217" xr:uid="{00000000-0005-0000-0000-0000013D0000}"/>
    <cellStyle name="20% - 강조색6 45 2 3 25" xfId="17218" xr:uid="{00000000-0005-0000-0000-0000023D0000}"/>
    <cellStyle name="20% - 강조색6 45 2 3 3" xfId="17219" xr:uid="{00000000-0005-0000-0000-0000033D0000}"/>
    <cellStyle name="20% - 강조색6 45 2 3 3 10" xfId="17220" xr:uid="{00000000-0005-0000-0000-0000043D0000}"/>
    <cellStyle name="20% - 강조색6 45 2 3 3 11" xfId="17221" xr:uid="{00000000-0005-0000-0000-0000053D0000}"/>
    <cellStyle name="20% - 강조색6 45 2 3 3 12" xfId="17222" xr:uid="{00000000-0005-0000-0000-0000063D0000}"/>
    <cellStyle name="20% - 강조색6 45 2 3 3 2" xfId="17223" xr:uid="{00000000-0005-0000-0000-0000073D0000}"/>
    <cellStyle name="20% - 강조색6 45 2 3 3 2 2" xfId="17224" xr:uid="{00000000-0005-0000-0000-0000083D0000}"/>
    <cellStyle name="20% - 강조색6 45 2 3 3 2 3" xfId="17225" xr:uid="{00000000-0005-0000-0000-0000093D0000}"/>
    <cellStyle name="20% - 강조색6 45 2 3 3 2 4" xfId="17226" xr:uid="{00000000-0005-0000-0000-00000A3D0000}"/>
    <cellStyle name="20% - 강조색6 45 2 3 3 3" xfId="17227" xr:uid="{00000000-0005-0000-0000-00000B3D0000}"/>
    <cellStyle name="20% - 강조색6 45 2 3 3 3 2" xfId="17228" xr:uid="{00000000-0005-0000-0000-00000C3D0000}"/>
    <cellStyle name="20% - 강조색6 45 2 3 3 3 3" xfId="17229" xr:uid="{00000000-0005-0000-0000-00000D3D0000}"/>
    <cellStyle name="20% - 강조색6 45 2 3 3 3 4" xfId="17230" xr:uid="{00000000-0005-0000-0000-00000E3D0000}"/>
    <cellStyle name="20% - 강조색6 45 2 3 3 4" xfId="17231" xr:uid="{00000000-0005-0000-0000-00000F3D0000}"/>
    <cellStyle name="20% - 강조색6 45 2 3 3 4 2" xfId="17232" xr:uid="{00000000-0005-0000-0000-0000103D0000}"/>
    <cellStyle name="20% - 강조색6 45 2 3 3 4 3" xfId="17233" xr:uid="{00000000-0005-0000-0000-0000113D0000}"/>
    <cellStyle name="20% - 강조색6 45 2 3 3 4 4" xfId="17234" xr:uid="{00000000-0005-0000-0000-0000123D0000}"/>
    <cellStyle name="20% - 강조색6 45 2 3 3 5" xfId="17235" xr:uid="{00000000-0005-0000-0000-0000133D0000}"/>
    <cellStyle name="20% - 강조색6 45 2 3 3 5 2" xfId="17236" xr:uid="{00000000-0005-0000-0000-0000143D0000}"/>
    <cellStyle name="20% - 강조색6 45 2 3 3 5 3" xfId="17237" xr:uid="{00000000-0005-0000-0000-0000153D0000}"/>
    <cellStyle name="20% - 강조색6 45 2 3 3 5 4" xfId="17238" xr:uid="{00000000-0005-0000-0000-0000163D0000}"/>
    <cellStyle name="20% - 강조색6 45 2 3 3 6" xfId="17239" xr:uid="{00000000-0005-0000-0000-0000173D0000}"/>
    <cellStyle name="20% - 강조색6 45 2 3 3 6 2" xfId="17240" xr:uid="{00000000-0005-0000-0000-0000183D0000}"/>
    <cellStyle name="20% - 강조색6 45 2 3 3 6 3" xfId="17241" xr:uid="{00000000-0005-0000-0000-0000193D0000}"/>
    <cellStyle name="20% - 강조색6 45 2 3 3 6 4" xfId="17242" xr:uid="{00000000-0005-0000-0000-00001A3D0000}"/>
    <cellStyle name="20% - 강조색6 45 2 3 3 7" xfId="17243" xr:uid="{00000000-0005-0000-0000-00001B3D0000}"/>
    <cellStyle name="20% - 강조색6 45 2 3 3 7 2" xfId="17244" xr:uid="{00000000-0005-0000-0000-00001C3D0000}"/>
    <cellStyle name="20% - 강조색6 45 2 3 3 7 3" xfId="17245" xr:uid="{00000000-0005-0000-0000-00001D3D0000}"/>
    <cellStyle name="20% - 강조색6 45 2 3 3 7 4" xfId="17246" xr:uid="{00000000-0005-0000-0000-00001E3D0000}"/>
    <cellStyle name="20% - 강조색6 45 2 3 3 8" xfId="17247" xr:uid="{00000000-0005-0000-0000-00001F3D0000}"/>
    <cellStyle name="20% - 강조색6 45 2 3 3 8 2" xfId="17248" xr:uid="{00000000-0005-0000-0000-0000203D0000}"/>
    <cellStyle name="20% - 강조색6 45 2 3 3 8 3" xfId="17249" xr:uid="{00000000-0005-0000-0000-0000213D0000}"/>
    <cellStyle name="20% - 강조색6 45 2 3 3 8 4" xfId="17250" xr:uid="{00000000-0005-0000-0000-0000223D0000}"/>
    <cellStyle name="20% - 강조색6 45 2 3 3 9" xfId="17251" xr:uid="{00000000-0005-0000-0000-0000233D0000}"/>
    <cellStyle name="20% - 강조색6 45 2 3 3 9 2" xfId="17252" xr:uid="{00000000-0005-0000-0000-0000243D0000}"/>
    <cellStyle name="20% - 강조색6 45 2 3 3 9 3" xfId="17253" xr:uid="{00000000-0005-0000-0000-0000253D0000}"/>
    <cellStyle name="20% - 강조색6 45 2 3 3 9 4" xfId="17254" xr:uid="{00000000-0005-0000-0000-0000263D0000}"/>
    <cellStyle name="20% - 강조색6 45 2 3 4" xfId="17255" xr:uid="{00000000-0005-0000-0000-0000273D0000}"/>
    <cellStyle name="20% - 강조색6 45 2 3 4 10" xfId="17256" xr:uid="{00000000-0005-0000-0000-0000283D0000}"/>
    <cellStyle name="20% - 강조색6 45 2 3 4 11" xfId="17257" xr:uid="{00000000-0005-0000-0000-0000293D0000}"/>
    <cellStyle name="20% - 강조색6 45 2 3 4 12" xfId="17258" xr:uid="{00000000-0005-0000-0000-00002A3D0000}"/>
    <cellStyle name="20% - 강조색6 45 2 3 4 2" xfId="17259" xr:uid="{00000000-0005-0000-0000-00002B3D0000}"/>
    <cellStyle name="20% - 강조색6 45 2 3 4 2 2" xfId="17260" xr:uid="{00000000-0005-0000-0000-00002C3D0000}"/>
    <cellStyle name="20% - 강조색6 45 2 3 4 2 3" xfId="17261" xr:uid="{00000000-0005-0000-0000-00002D3D0000}"/>
    <cellStyle name="20% - 강조색6 45 2 3 4 2 4" xfId="17262" xr:uid="{00000000-0005-0000-0000-00002E3D0000}"/>
    <cellStyle name="20% - 강조색6 45 2 3 4 3" xfId="17263" xr:uid="{00000000-0005-0000-0000-00002F3D0000}"/>
    <cellStyle name="20% - 강조색6 45 2 3 4 3 2" xfId="17264" xr:uid="{00000000-0005-0000-0000-0000303D0000}"/>
    <cellStyle name="20% - 강조색6 45 2 3 4 3 3" xfId="17265" xr:uid="{00000000-0005-0000-0000-0000313D0000}"/>
    <cellStyle name="20% - 강조색6 45 2 3 4 3 4" xfId="17266" xr:uid="{00000000-0005-0000-0000-0000323D0000}"/>
    <cellStyle name="20% - 강조색6 45 2 3 4 4" xfId="17267" xr:uid="{00000000-0005-0000-0000-0000333D0000}"/>
    <cellStyle name="20% - 강조색6 45 2 3 4 4 2" xfId="17268" xr:uid="{00000000-0005-0000-0000-0000343D0000}"/>
    <cellStyle name="20% - 강조색6 45 2 3 4 4 3" xfId="17269" xr:uid="{00000000-0005-0000-0000-0000353D0000}"/>
    <cellStyle name="20% - 강조색6 45 2 3 4 4 4" xfId="17270" xr:uid="{00000000-0005-0000-0000-0000363D0000}"/>
    <cellStyle name="20% - 강조색6 45 2 3 4 5" xfId="17271" xr:uid="{00000000-0005-0000-0000-0000373D0000}"/>
    <cellStyle name="20% - 강조색6 45 2 3 4 5 2" xfId="17272" xr:uid="{00000000-0005-0000-0000-0000383D0000}"/>
    <cellStyle name="20% - 강조색6 45 2 3 4 5 3" xfId="17273" xr:uid="{00000000-0005-0000-0000-0000393D0000}"/>
    <cellStyle name="20% - 강조색6 45 2 3 4 5 4" xfId="17274" xr:uid="{00000000-0005-0000-0000-00003A3D0000}"/>
    <cellStyle name="20% - 강조색6 45 2 3 4 6" xfId="17275" xr:uid="{00000000-0005-0000-0000-00003B3D0000}"/>
    <cellStyle name="20% - 강조색6 45 2 3 4 6 2" xfId="17276" xr:uid="{00000000-0005-0000-0000-00003C3D0000}"/>
    <cellStyle name="20% - 강조색6 45 2 3 4 6 3" xfId="17277" xr:uid="{00000000-0005-0000-0000-00003D3D0000}"/>
    <cellStyle name="20% - 강조색6 45 2 3 4 6 4" xfId="17278" xr:uid="{00000000-0005-0000-0000-00003E3D0000}"/>
    <cellStyle name="20% - 강조색6 45 2 3 4 7" xfId="17279" xr:uid="{00000000-0005-0000-0000-00003F3D0000}"/>
    <cellStyle name="20% - 강조색6 45 2 3 4 7 2" xfId="17280" xr:uid="{00000000-0005-0000-0000-0000403D0000}"/>
    <cellStyle name="20% - 강조색6 45 2 3 4 7 3" xfId="17281" xr:uid="{00000000-0005-0000-0000-0000413D0000}"/>
    <cellStyle name="20% - 강조색6 45 2 3 4 7 4" xfId="17282" xr:uid="{00000000-0005-0000-0000-0000423D0000}"/>
    <cellStyle name="20% - 강조색6 45 2 3 4 8" xfId="17283" xr:uid="{00000000-0005-0000-0000-0000433D0000}"/>
    <cellStyle name="20% - 강조색6 45 2 3 4 8 2" xfId="17284" xr:uid="{00000000-0005-0000-0000-0000443D0000}"/>
    <cellStyle name="20% - 강조색6 45 2 3 4 8 3" xfId="17285" xr:uid="{00000000-0005-0000-0000-0000453D0000}"/>
    <cellStyle name="20% - 강조색6 45 2 3 4 8 4" xfId="17286" xr:uid="{00000000-0005-0000-0000-0000463D0000}"/>
    <cellStyle name="20% - 강조색6 45 2 3 4 9" xfId="17287" xr:uid="{00000000-0005-0000-0000-0000473D0000}"/>
    <cellStyle name="20% - 강조색6 45 2 3 4 9 2" xfId="17288" xr:uid="{00000000-0005-0000-0000-0000483D0000}"/>
    <cellStyle name="20% - 강조색6 45 2 3 4 9 3" xfId="17289" xr:uid="{00000000-0005-0000-0000-0000493D0000}"/>
    <cellStyle name="20% - 강조색6 45 2 3 4 9 4" xfId="17290" xr:uid="{00000000-0005-0000-0000-00004A3D0000}"/>
    <cellStyle name="20% - 강조색6 45 2 3 5" xfId="17291" xr:uid="{00000000-0005-0000-0000-00004B3D0000}"/>
    <cellStyle name="20% - 강조색6 45 2 3 5 2" xfId="17292" xr:uid="{00000000-0005-0000-0000-00004C3D0000}"/>
    <cellStyle name="20% - 강조색6 45 2 3 5 3" xfId="17293" xr:uid="{00000000-0005-0000-0000-00004D3D0000}"/>
    <cellStyle name="20% - 강조색6 45 2 3 5 4" xfId="17294" xr:uid="{00000000-0005-0000-0000-00004E3D0000}"/>
    <cellStyle name="20% - 강조색6 45 2 3 6" xfId="17295" xr:uid="{00000000-0005-0000-0000-00004F3D0000}"/>
    <cellStyle name="20% - 강조색6 45 2 3 6 2" xfId="17296" xr:uid="{00000000-0005-0000-0000-0000503D0000}"/>
    <cellStyle name="20% - 강조색6 45 2 3 6 3" xfId="17297" xr:uid="{00000000-0005-0000-0000-0000513D0000}"/>
    <cellStyle name="20% - 강조색6 45 2 3 6 4" xfId="17298" xr:uid="{00000000-0005-0000-0000-0000523D0000}"/>
    <cellStyle name="20% - 강조색6 45 2 3 7" xfId="17299" xr:uid="{00000000-0005-0000-0000-0000533D0000}"/>
    <cellStyle name="20% - 강조색6 45 2 3 7 2" xfId="17300" xr:uid="{00000000-0005-0000-0000-0000543D0000}"/>
    <cellStyle name="20% - 강조색6 45 2 3 7 3" xfId="17301" xr:uid="{00000000-0005-0000-0000-0000553D0000}"/>
    <cellStyle name="20% - 강조색6 45 2 3 7 4" xfId="17302" xr:uid="{00000000-0005-0000-0000-0000563D0000}"/>
    <cellStyle name="20% - 강조색6 45 2 3 8" xfId="17303" xr:uid="{00000000-0005-0000-0000-0000573D0000}"/>
    <cellStyle name="20% - 강조색6 45 2 3 8 2" xfId="17304" xr:uid="{00000000-0005-0000-0000-0000583D0000}"/>
    <cellStyle name="20% - 강조색6 45 2 3 8 3" xfId="17305" xr:uid="{00000000-0005-0000-0000-0000593D0000}"/>
    <cellStyle name="20% - 강조색6 45 2 3 8 4" xfId="17306" xr:uid="{00000000-0005-0000-0000-00005A3D0000}"/>
    <cellStyle name="20% - 강조색6 45 2 3 9" xfId="17307" xr:uid="{00000000-0005-0000-0000-00005B3D0000}"/>
    <cellStyle name="20% - 강조색6 45 2 3 9 2" xfId="17308" xr:uid="{00000000-0005-0000-0000-00005C3D0000}"/>
    <cellStyle name="20% - 강조색6 45 2 3 9 3" xfId="17309" xr:uid="{00000000-0005-0000-0000-00005D3D0000}"/>
    <cellStyle name="20% - 강조색6 45 2 3 9 4" xfId="17310" xr:uid="{00000000-0005-0000-0000-00005E3D0000}"/>
    <cellStyle name="20% - 강조색6 45 2 4" xfId="17311" xr:uid="{00000000-0005-0000-0000-00005F3D0000}"/>
    <cellStyle name="20% - 강조색6 45 2 4 10" xfId="17312" xr:uid="{00000000-0005-0000-0000-0000603D0000}"/>
    <cellStyle name="20% - 강조색6 45 2 4 11" xfId="17313" xr:uid="{00000000-0005-0000-0000-0000613D0000}"/>
    <cellStyle name="20% - 강조색6 45 2 4 12" xfId="17314" xr:uid="{00000000-0005-0000-0000-0000623D0000}"/>
    <cellStyle name="20% - 강조색6 45 2 4 2" xfId="17315" xr:uid="{00000000-0005-0000-0000-0000633D0000}"/>
    <cellStyle name="20% - 강조색6 45 2 4 2 2" xfId="17316" xr:uid="{00000000-0005-0000-0000-0000643D0000}"/>
    <cellStyle name="20% - 강조색6 45 2 4 2 3" xfId="17317" xr:uid="{00000000-0005-0000-0000-0000653D0000}"/>
    <cellStyle name="20% - 강조색6 45 2 4 2 4" xfId="17318" xr:uid="{00000000-0005-0000-0000-0000663D0000}"/>
    <cellStyle name="20% - 강조색6 45 2 4 3" xfId="17319" xr:uid="{00000000-0005-0000-0000-0000673D0000}"/>
    <cellStyle name="20% - 강조색6 45 2 4 3 2" xfId="17320" xr:uid="{00000000-0005-0000-0000-0000683D0000}"/>
    <cellStyle name="20% - 강조색6 45 2 4 3 3" xfId="17321" xr:uid="{00000000-0005-0000-0000-0000693D0000}"/>
    <cellStyle name="20% - 강조색6 45 2 4 3 4" xfId="17322" xr:uid="{00000000-0005-0000-0000-00006A3D0000}"/>
    <cellStyle name="20% - 강조색6 45 2 4 4" xfId="17323" xr:uid="{00000000-0005-0000-0000-00006B3D0000}"/>
    <cellStyle name="20% - 강조색6 45 2 4 4 2" xfId="17324" xr:uid="{00000000-0005-0000-0000-00006C3D0000}"/>
    <cellStyle name="20% - 강조색6 45 2 4 4 3" xfId="17325" xr:uid="{00000000-0005-0000-0000-00006D3D0000}"/>
    <cellStyle name="20% - 강조색6 45 2 4 4 4" xfId="17326" xr:uid="{00000000-0005-0000-0000-00006E3D0000}"/>
    <cellStyle name="20% - 강조색6 45 2 4 5" xfId="17327" xr:uid="{00000000-0005-0000-0000-00006F3D0000}"/>
    <cellStyle name="20% - 강조색6 45 2 4 5 2" xfId="17328" xr:uid="{00000000-0005-0000-0000-0000703D0000}"/>
    <cellStyle name="20% - 강조색6 45 2 4 5 3" xfId="17329" xr:uid="{00000000-0005-0000-0000-0000713D0000}"/>
    <cellStyle name="20% - 강조색6 45 2 4 5 4" xfId="17330" xr:uid="{00000000-0005-0000-0000-0000723D0000}"/>
    <cellStyle name="20% - 강조색6 45 2 4 6" xfId="17331" xr:uid="{00000000-0005-0000-0000-0000733D0000}"/>
    <cellStyle name="20% - 강조색6 45 2 4 6 2" xfId="17332" xr:uid="{00000000-0005-0000-0000-0000743D0000}"/>
    <cellStyle name="20% - 강조색6 45 2 4 6 3" xfId="17333" xr:uid="{00000000-0005-0000-0000-0000753D0000}"/>
    <cellStyle name="20% - 강조색6 45 2 4 6 4" xfId="17334" xr:uid="{00000000-0005-0000-0000-0000763D0000}"/>
    <cellStyle name="20% - 강조색6 45 2 4 7" xfId="17335" xr:uid="{00000000-0005-0000-0000-0000773D0000}"/>
    <cellStyle name="20% - 강조색6 45 2 4 7 2" xfId="17336" xr:uid="{00000000-0005-0000-0000-0000783D0000}"/>
    <cellStyle name="20% - 강조색6 45 2 4 7 3" xfId="17337" xr:uid="{00000000-0005-0000-0000-0000793D0000}"/>
    <cellStyle name="20% - 강조색6 45 2 4 7 4" xfId="17338" xr:uid="{00000000-0005-0000-0000-00007A3D0000}"/>
    <cellStyle name="20% - 강조색6 45 2 4 8" xfId="17339" xr:uid="{00000000-0005-0000-0000-00007B3D0000}"/>
    <cellStyle name="20% - 강조색6 45 2 4 8 2" xfId="17340" xr:uid="{00000000-0005-0000-0000-00007C3D0000}"/>
    <cellStyle name="20% - 강조색6 45 2 4 8 3" xfId="17341" xr:uid="{00000000-0005-0000-0000-00007D3D0000}"/>
    <cellStyle name="20% - 강조색6 45 2 4 8 4" xfId="17342" xr:uid="{00000000-0005-0000-0000-00007E3D0000}"/>
    <cellStyle name="20% - 강조색6 45 2 4 9" xfId="17343" xr:uid="{00000000-0005-0000-0000-00007F3D0000}"/>
    <cellStyle name="20% - 강조색6 45 2 4 9 2" xfId="17344" xr:uid="{00000000-0005-0000-0000-0000803D0000}"/>
    <cellStyle name="20% - 강조색6 45 2 4 9 3" xfId="17345" xr:uid="{00000000-0005-0000-0000-0000813D0000}"/>
    <cellStyle name="20% - 강조색6 45 2 4 9 4" xfId="17346" xr:uid="{00000000-0005-0000-0000-0000823D0000}"/>
    <cellStyle name="20% - 강조색6 45 2 5" xfId="17347" xr:uid="{00000000-0005-0000-0000-0000833D0000}"/>
    <cellStyle name="20% - 강조색6 45 2 5 10" xfId="17348" xr:uid="{00000000-0005-0000-0000-0000843D0000}"/>
    <cellStyle name="20% - 강조색6 45 2 5 11" xfId="17349" xr:uid="{00000000-0005-0000-0000-0000853D0000}"/>
    <cellStyle name="20% - 강조색6 45 2 5 12" xfId="17350" xr:uid="{00000000-0005-0000-0000-0000863D0000}"/>
    <cellStyle name="20% - 강조색6 45 2 5 2" xfId="17351" xr:uid="{00000000-0005-0000-0000-0000873D0000}"/>
    <cellStyle name="20% - 강조색6 45 2 5 2 2" xfId="17352" xr:uid="{00000000-0005-0000-0000-0000883D0000}"/>
    <cellStyle name="20% - 강조색6 45 2 5 2 3" xfId="17353" xr:uid="{00000000-0005-0000-0000-0000893D0000}"/>
    <cellStyle name="20% - 강조색6 45 2 5 2 4" xfId="17354" xr:uid="{00000000-0005-0000-0000-00008A3D0000}"/>
    <cellStyle name="20% - 강조색6 45 2 5 3" xfId="17355" xr:uid="{00000000-0005-0000-0000-00008B3D0000}"/>
    <cellStyle name="20% - 강조색6 45 2 5 3 2" xfId="17356" xr:uid="{00000000-0005-0000-0000-00008C3D0000}"/>
    <cellStyle name="20% - 강조색6 45 2 5 3 3" xfId="17357" xr:uid="{00000000-0005-0000-0000-00008D3D0000}"/>
    <cellStyle name="20% - 강조색6 45 2 5 3 4" xfId="17358" xr:uid="{00000000-0005-0000-0000-00008E3D0000}"/>
    <cellStyle name="20% - 강조색6 45 2 5 4" xfId="17359" xr:uid="{00000000-0005-0000-0000-00008F3D0000}"/>
    <cellStyle name="20% - 강조색6 45 2 5 4 2" xfId="17360" xr:uid="{00000000-0005-0000-0000-0000903D0000}"/>
    <cellStyle name="20% - 강조색6 45 2 5 4 3" xfId="17361" xr:uid="{00000000-0005-0000-0000-0000913D0000}"/>
    <cellStyle name="20% - 강조색6 45 2 5 4 4" xfId="17362" xr:uid="{00000000-0005-0000-0000-0000923D0000}"/>
    <cellStyle name="20% - 강조색6 45 2 5 5" xfId="17363" xr:uid="{00000000-0005-0000-0000-0000933D0000}"/>
    <cellStyle name="20% - 강조색6 45 2 5 5 2" xfId="17364" xr:uid="{00000000-0005-0000-0000-0000943D0000}"/>
    <cellStyle name="20% - 강조색6 45 2 5 5 3" xfId="17365" xr:uid="{00000000-0005-0000-0000-0000953D0000}"/>
    <cellStyle name="20% - 강조색6 45 2 5 5 4" xfId="17366" xr:uid="{00000000-0005-0000-0000-0000963D0000}"/>
    <cellStyle name="20% - 강조색6 45 2 5 6" xfId="17367" xr:uid="{00000000-0005-0000-0000-0000973D0000}"/>
    <cellStyle name="20% - 강조색6 45 2 5 6 2" xfId="17368" xr:uid="{00000000-0005-0000-0000-0000983D0000}"/>
    <cellStyle name="20% - 강조색6 45 2 5 6 3" xfId="17369" xr:uid="{00000000-0005-0000-0000-0000993D0000}"/>
    <cellStyle name="20% - 강조색6 45 2 5 6 4" xfId="17370" xr:uid="{00000000-0005-0000-0000-00009A3D0000}"/>
    <cellStyle name="20% - 강조색6 45 2 5 7" xfId="17371" xr:uid="{00000000-0005-0000-0000-00009B3D0000}"/>
    <cellStyle name="20% - 강조색6 45 2 5 7 2" xfId="17372" xr:uid="{00000000-0005-0000-0000-00009C3D0000}"/>
    <cellStyle name="20% - 강조색6 45 2 5 7 3" xfId="17373" xr:uid="{00000000-0005-0000-0000-00009D3D0000}"/>
    <cellStyle name="20% - 강조색6 45 2 5 7 4" xfId="17374" xr:uid="{00000000-0005-0000-0000-00009E3D0000}"/>
    <cellStyle name="20% - 강조색6 45 2 5 8" xfId="17375" xr:uid="{00000000-0005-0000-0000-00009F3D0000}"/>
    <cellStyle name="20% - 강조색6 45 2 5 8 2" xfId="17376" xr:uid="{00000000-0005-0000-0000-0000A03D0000}"/>
    <cellStyle name="20% - 강조색6 45 2 5 8 3" xfId="17377" xr:uid="{00000000-0005-0000-0000-0000A13D0000}"/>
    <cellStyle name="20% - 강조색6 45 2 5 8 4" xfId="17378" xr:uid="{00000000-0005-0000-0000-0000A23D0000}"/>
    <cellStyle name="20% - 강조색6 45 2 5 9" xfId="17379" xr:uid="{00000000-0005-0000-0000-0000A33D0000}"/>
    <cellStyle name="20% - 강조색6 45 2 5 9 2" xfId="17380" xr:uid="{00000000-0005-0000-0000-0000A43D0000}"/>
    <cellStyle name="20% - 강조색6 45 2 5 9 3" xfId="17381" xr:uid="{00000000-0005-0000-0000-0000A53D0000}"/>
    <cellStyle name="20% - 강조색6 45 2 5 9 4" xfId="17382" xr:uid="{00000000-0005-0000-0000-0000A63D0000}"/>
    <cellStyle name="20% - 강조색6 45 2 6" xfId="17383" xr:uid="{00000000-0005-0000-0000-0000A73D0000}"/>
    <cellStyle name="20% - 강조색6 45 2 6 10" xfId="17384" xr:uid="{00000000-0005-0000-0000-0000A83D0000}"/>
    <cellStyle name="20% - 강조색6 45 2 6 11" xfId="17385" xr:uid="{00000000-0005-0000-0000-0000A93D0000}"/>
    <cellStyle name="20% - 강조색6 45 2 6 12" xfId="17386" xr:uid="{00000000-0005-0000-0000-0000AA3D0000}"/>
    <cellStyle name="20% - 강조색6 45 2 6 2" xfId="17387" xr:uid="{00000000-0005-0000-0000-0000AB3D0000}"/>
    <cellStyle name="20% - 강조색6 45 2 6 2 2" xfId="17388" xr:uid="{00000000-0005-0000-0000-0000AC3D0000}"/>
    <cellStyle name="20% - 강조색6 45 2 6 2 3" xfId="17389" xr:uid="{00000000-0005-0000-0000-0000AD3D0000}"/>
    <cellStyle name="20% - 강조색6 45 2 6 2 4" xfId="17390" xr:uid="{00000000-0005-0000-0000-0000AE3D0000}"/>
    <cellStyle name="20% - 강조색6 45 2 6 3" xfId="17391" xr:uid="{00000000-0005-0000-0000-0000AF3D0000}"/>
    <cellStyle name="20% - 강조색6 45 2 6 3 2" xfId="17392" xr:uid="{00000000-0005-0000-0000-0000B03D0000}"/>
    <cellStyle name="20% - 강조색6 45 2 6 3 3" xfId="17393" xr:uid="{00000000-0005-0000-0000-0000B13D0000}"/>
    <cellStyle name="20% - 강조색6 45 2 6 3 4" xfId="17394" xr:uid="{00000000-0005-0000-0000-0000B23D0000}"/>
    <cellStyle name="20% - 강조색6 45 2 6 4" xfId="17395" xr:uid="{00000000-0005-0000-0000-0000B33D0000}"/>
    <cellStyle name="20% - 강조색6 45 2 6 4 2" xfId="17396" xr:uid="{00000000-0005-0000-0000-0000B43D0000}"/>
    <cellStyle name="20% - 강조색6 45 2 6 4 3" xfId="17397" xr:uid="{00000000-0005-0000-0000-0000B53D0000}"/>
    <cellStyle name="20% - 강조색6 45 2 6 4 4" xfId="17398" xr:uid="{00000000-0005-0000-0000-0000B63D0000}"/>
    <cellStyle name="20% - 강조색6 45 2 6 5" xfId="17399" xr:uid="{00000000-0005-0000-0000-0000B73D0000}"/>
    <cellStyle name="20% - 강조색6 45 2 6 5 2" xfId="17400" xr:uid="{00000000-0005-0000-0000-0000B83D0000}"/>
    <cellStyle name="20% - 강조색6 45 2 6 5 3" xfId="17401" xr:uid="{00000000-0005-0000-0000-0000B93D0000}"/>
    <cellStyle name="20% - 강조색6 45 2 6 5 4" xfId="17402" xr:uid="{00000000-0005-0000-0000-0000BA3D0000}"/>
    <cellStyle name="20% - 강조색6 45 2 6 6" xfId="17403" xr:uid="{00000000-0005-0000-0000-0000BB3D0000}"/>
    <cellStyle name="20% - 강조색6 45 2 6 6 2" xfId="17404" xr:uid="{00000000-0005-0000-0000-0000BC3D0000}"/>
    <cellStyle name="20% - 강조색6 45 2 6 6 3" xfId="17405" xr:uid="{00000000-0005-0000-0000-0000BD3D0000}"/>
    <cellStyle name="20% - 강조색6 45 2 6 6 4" xfId="17406" xr:uid="{00000000-0005-0000-0000-0000BE3D0000}"/>
    <cellStyle name="20% - 강조색6 45 2 6 7" xfId="17407" xr:uid="{00000000-0005-0000-0000-0000BF3D0000}"/>
    <cellStyle name="20% - 강조색6 45 2 6 7 2" xfId="17408" xr:uid="{00000000-0005-0000-0000-0000C03D0000}"/>
    <cellStyle name="20% - 강조색6 45 2 6 7 3" xfId="17409" xr:uid="{00000000-0005-0000-0000-0000C13D0000}"/>
    <cellStyle name="20% - 강조색6 45 2 6 7 4" xfId="17410" xr:uid="{00000000-0005-0000-0000-0000C23D0000}"/>
    <cellStyle name="20% - 강조색6 45 2 6 8" xfId="17411" xr:uid="{00000000-0005-0000-0000-0000C33D0000}"/>
    <cellStyle name="20% - 강조색6 45 2 6 8 2" xfId="17412" xr:uid="{00000000-0005-0000-0000-0000C43D0000}"/>
    <cellStyle name="20% - 강조색6 45 2 6 8 3" xfId="17413" xr:uid="{00000000-0005-0000-0000-0000C53D0000}"/>
    <cellStyle name="20% - 강조색6 45 2 6 8 4" xfId="17414" xr:uid="{00000000-0005-0000-0000-0000C63D0000}"/>
    <cellStyle name="20% - 강조색6 45 2 6 9" xfId="17415" xr:uid="{00000000-0005-0000-0000-0000C73D0000}"/>
    <cellStyle name="20% - 강조색6 45 2 6 9 2" xfId="17416" xr:uid="{00000000-0005-0000-0000-0000C83D0000}"/>
    <cellStyle name="20% - 강조색6 45 2 6 9 3" xfId="17417" xr:uid="{00000000-0005-0000-0000-0000C93D0000}"/>
    <cellStyle name="20% - 강조색6 45 2 6 9 4" xfId="17418" xr:uid="{00000000-0005-0000-0000-0000CA3D0000}"/>
    <cellStyle name="20% - 강조색6 45 2 7" xfId="17419" xr:uid="{00000000-0005-0000-0000-0000CB3D0000}"/>
    <cellStyle name="20% - 강조색6 45 2 7 2" xfId="17420" xr:uid="{00000000-0005-0000-0000-0000CC3D0000}"/>
    <cellStyle name="20% - 강조색6 45 2 7 3" xfId="17421" xr:uid="{00000000-0005-0000-0000-0000CD3D0000}"/>
    <cellStyle name="20% - 강조색6 45 2 7 4" xfId="17422" xr:uid="{00000000-0005-0000-0000-0000CE3D0000}"/>
    <cellStyle name="20% - 강조색6 45 2 8" xfId="17423" xr:uid="{00000000-0005-0000-0000-0000CF3D0000}"/>
    <cellStyle name="20% - 강조색6 45 2 8 2" xfId="17424" xr:uid="{00000000-0005-0000-0000-0000D03D0000}"/>
    <cellStyle name="20% - 강조색6 45 2 8 3" xfId="17425" xr:uid="{00000000-0005-0000-0000-0000D13D0000}"/>
    <cellStyle name="20% - 강조색6 45 2 8 4" xfId="17426" xr:uid="{00000000-0005-0000-0000-0000D23D0000}"/>
    <cellStyle name="20% - 강조색6 45 2 9" xfId="17427" xr:uid="{00000000-0005-0000-0000-0000D33D0000}"/>
    <cellStyle name="20% - 강조색6 45 2 9 2" xfId="17428" xr:uid="{00000000-0005-0000-0000-0000D43D0000}"/>
    <cellStyle name="20% - 강조색6 45 2 9 3" xfId="17429" xr:uid="{00000000-0005-0000-0000-0000D53D0000}"/>
    <cellStyle name="20% - 강조색6 45 2 9 4" xfId="17430" xr:uid="{00000000-0005-0000-0000-0000D63D0000}"/>
    <cellStyle name="20% - 강조색6 45 3" xfId="17431" xr:uid="{00000000-0005-0000-0000-0000D73D0000}"/>
    <cellStyle name="20% - 강조색6 45 3 10" xfId="17432" xr:uid="{00000000-0005-0000-0000-0000D83D0000}"/>
    <cellStyle name="20% - 강조색6 45 3 10 2" xfId="17433" xr:uid="{00000000-0005-0000-0000-0000D93D0000}"/>
    <cellStyle name="20% - 강조색6 45 3 10 3" xfId="17434" xr:uid="{00000000-0005-0000-0000-0000DA3D0000}"/>
    <cellStyle name="20% - 강조색6 45 3 10 4" xfId="17435" xr:uid="{00000000-0005-0000-0000-0000DB3D0000}"/>
    <cellStyle name="20% - 강조색6 45 3 11" xfId="17436" xr:uid="{00000000-0005-0000-0000-0000DC3D0000}"/>
    <cellStyle name="20% - 강조색6 45 3 11 2" xfId="17437" xr:uid="{00000000-0005-0000-0000-0000DD3D0000}"/>
    <cellStyle name="20% - 강조색6 45 3 11 3" xfId="17438" xr:uid="{00000000-0005-0000-0000-0000DE3D0000}"/>
    <cellStyle name="20% - 강조색6 45 3 11 4" xfId="17439" xr:uid="{00000000-0005-0000-0000-0000DF3D0000}"/>
    <cellStyle name="20% - 강조색6 45 3 12" xfId="17440" xr:uid="{00000000-0005-0000-0000-0000E03D0000}"/>
    <cellStyle name="20% - 강조색6 45 3 12 2" xfId="17441" xr:uid="{00000000-0005-0000-0000-0000E13D0000}"/>
    <cellStyle name="20% - 강조색6 45 3 12 3" xfId="17442" xr:uid="{00000000-0005-0000-0000-0000E23D0000}"/>
    <cellStyle name="20% - 강조색6 45 3 12 4" xfId="17443" xr:uid="{00000000-0005-0000-0000-0000E33D0000}"/>
    <cellStyle name="20% - 강조색6 45 3 13" xfId="17444" xr:uid="{00000000-0005-0000-0000-0000E43D0000}"/>
    <cellStyle name="20% - 강조색6 45 3 14" xfId="17445" xr:uid="{00000000-0005-0000-0000-0000E53D0000}"/>
    <cellStyle name="20% - 강조색6 45 3 15" xfId="17446" xr:uid="{00000000-0005-0000-0000-0000E63D0000}"/>
    <cellStyle name="20% - 강조색6 45 3 16" xfId="17447" xr:uid="{00000000-0005-0000-0000-0000E73D0000}"/>
    <cellStyle name="20% - 강조색6 45 3 17" xfId="17448" xr:uid="{00000000-0005-0000-0000-0000E83D0000}"/>
    <cellStyle name="20% - 강조색6 45 3 18" xfId="17449" xr:uid="{00000000-0005-0000-0000-0000E93D0000}"/>
    <cellStyle name="20% - 강조색6 45 3 19" xfId="17450" xr:uid="{00000000-0005-0000-0000-0000EA3D0000}"/>
    <cellStyle name="20% - 강조색6 45 3 2" xfId="17451" xr:uid="{00000000-0005-0000-0000-0000EB3D0000}"/>
    <cellStyle name="20% - 강조색6 45 3 2 10" xfId="17452" xr:uid="{00000000-0005-0000-0000-0000EC3D0000}"/>
    <cellStyle name="20% - 강조색6 45 3 2 11" xfId="17453" xr:uid="{00000000-0005-0000-0000-0000ED3D0000}"/>
    <cellStyle name="20% - 강조색6 45 3 2 12" xfId="17454" xr:uid="{00000000-0005-0000-0000-0000EE3D0000}"/>
    <cellStyle name="20% - 강조색6 45 3 2 2" xfId="17455" xr:uid="{00000000-0005-0000-0000-0000EF3D0000}"/>
    <cellStyle name="20% - 강조색6 45 3 2 2 2" xfId="17456" xr:uid="{00000000-0005-0000-0000-0000F03D0000}"/>
    <cellStyle name="20% - 강조색6 45 3 2 2 3" xfId="17457" xr:uid="{00000000-0005-0000-0000-0000F13D0000}"/>
    <cellStyle name="20% - 강조색6 45 3 2 2 4" xfId="17458" xr:uid="{00000000-0005-0000-0000-0000F23D0000}"/>
    <cellStyle name="20% - 강조색6 45 3 2 3" xfId="17459" xr:uid="{00000000-0005-0000-0000-0000F33D0000}"/>
    <cellStyle name="20% - 강조색6 45 3 2 3 2" xfId="17460" xr:uid="{00000000-0005-0000-0000-0000F43D0000}"/>
    <cellStyle name="20% - 강조색6 45 3 2 3 3" xfId="17461" xr:uid="{00000000-0005-0000-0000-0000F53D0000}"/>
    <cellStyle name="20% - 강조색6 45 3 2 3 4" xfId="17462" xr:uid="{00000000-0005-0000-0000-0000F63D0000}"/>
    <cellStyle name="20% - 강조색6 45 3 2 4" xfId="17463" xr:uid="{00000000-0005-0000-0000-0000F73D0000}"/>
    <cellStyle name="20% - 강조색6 45 3 2 4 2" xfId="17464" xr:uid="{00000000-0005-0000-0000-0000F83D0000}"/>
    <cellStyle name="20% - 강조색6 45 3 2 4 3" xfId="17465" xr:uid="{00000000-0005-0000-0000-0000F93D0000}"/>
    <cellStyle name="20% - 강조색6 45 3 2 4 4" xfId="17466" xr:uid="{00000000-0005-0000-0000-0000FA3D0000}"/>
    <cellStyle name="20% - 강조색6 45 3 2 5" xfId="17467" xr:uid="{00000000-0005-0000-0000-0000FB3D0000}"/>
    <cellStyle name="20% - 강조색6 45 3 2 5 2" xfId="17468" xr:uid="{00000000-0005-0000-0000-0000FC3D0000}"/>
    <cellStyle name="20% - 강조색6 45 3 2 5 3" xfId="17469" xr:uid="{00000000-0005-0000-0000-0000FD3D0000}"/>
    <cellStyle name="20% - 강조색6 45 3 2 5 4" xfId="17470" xr:uid="{00000000-0005-0000-0000-0000FE3D0000}"/>
    <cellStyle name="20% - 강조색6 45 3 2 6" xfId="17471" xr:uid="{00000000-0005-0000-0000-0000FF3D0000}"/>
    <cellStyle name="20% - 강조색6 45 3 2 6 2" xfId="17472" xr:uid="{00000000-0005-0000-0000-0000003E0000}"/>
    <cellStyle name="20% - 강조색6 45 3 2 6 3" xfId="17473" xr:uid="{00000000-0005-0000-0000-0000013E0000}"/>
    <cellStyle name="20% - 강조색6 45 3 2 6 4" xfId="17474" xr:uid="{00000000-0005-0000-0000-0000023E0000}"/>
    <cellStyle name="20% - 강조색6 45 3 2 7" xfId="17475" xr:uid="{00000000-0005-0000-0000-0000033E0000}"/>
    <cellStyle name="20% - 강조색6 45 3 2 7 2" xfId="17476" xr:uid="{00000000-0005-0000-0000-0000043E0000}"/>
    <cellStyle name="20% - 강조색6 45 3 2 7 3" xfId="17477" xr:uid="{00000000-0005-0000-0000-0000053E0000}"/>
    <cellStyle name="20% - 강조색6 45 3 2 7 4" xfId="17478" xr:uid="{00000000-0005-0000-0000-0000063E0000}"/>
    <cellStyle name="20% - 강조색6 45 3 2 8" xfId="17479" xr:uid="{00000000-0005-0000-0000-0000073E0000}"/>
    <cellStyle name="20% - 강조색6 45 3 2 8 2" xfId="17480" xr:uid="{00000000-0005-0000-0000-0000083E0000}"/>
    <cellStyle name="20% - 강조색6 45 3 2 8 3" xfId="17481" xr:uid="{00000000-0005-0000-0000-0000093E0000}"/>
    <cellStyle name="20% - 강조색6 45 3 2 8 4" xfId="17482" xr:uid="{00000000-0005-0000-0000-00000A3E0000}"/>
    <cellStyle name="20% - 강조색6 45 3 2 9" xfId="17483" xr:uid="{00000000-0005-0000-0000-00000B3E0000}"/>
    <cellStyle name="20% - 강조색6 45 3 2 9 2" xfId="17484" xr:uid="{00000000-0005-0000-0000-00000C3E0000}"/>
    <cellStyle name="20% - 강조색6 45 3 2 9 3" xfId="17485" xr:uid="{00000000-0005-0000-0000-00000D3E0000}"/>
    <cellStyle name="20% - 강조색6 45 3 2 9 4" xfId="17486" xr:uid="{00000000-0005-0000-0000-00000E3E0000}"/>
    <cellStyle name="20% - 강조색6 45 3 20" xfId="17487" xr:uid="{00000000-0005-0000-0000-00000F3E0000}"/>
    <cellStyle name="20% - 강조색6 45 3 21" xfId="17488" xr:uid="{00000000-0005-0000-0000-0000103E0000}"/>
    <cellStyle name="20% - 강조색6 45 3 22" xfId="17489" xr:uid="{00000000-0005-0000-0000-0000113E0000}"/>
    <cellStyle name="20% - 강조색6 45 3 23" xfId="17490" xr:uid="{00000000-0005-0000-0000-0000123E0000}"/>
    <cellStyle name="20% - 강조색6 45 3 24" xfId="17491" xr:uid="{00000000-0005-0000-0000-0000133E0000}"/>
    <cellStyle name="20% - 강조색6 45 3 25" xfId="17492" xr:uid="{00000000-0005-0000-0000-0000143E0000}"/>
    <cellStyle name="20% - 강조색6 45 3 3" xfId="17493" xr:uid="{00000000-0005-0000-0000-0000153E0000}"/>
    <cellStyle name="20% - 강조색6 45 3 3 10" xfId="17494" xr:uid="{00000000-0005-0000-0000-0000163E0000}"/>
    <cellStyle name="20% - 강조색6 45 3 3 11" xfId="17495" xr:uid="{00000000-0005-0000-0000-0000173E0000}"/>
    <cellStyle name="20% - 강조색6 45 3 3 12" xfId="17496" xr:uid="{00000000-0005-0000-0000-0000183E0000}"/>
    <cellStyle name="20% - 강조색6 45 3 3 2" xfId="17497" xr:uid="{00000000-0005-0000-0000-0000193E0000}"/>
    <cellStyle name="20% - 강조색6 45 3 3 2 2" xfId="17498" xr:uid="{00000000-0005-0000-0000-00001A3E0000}"/>
    <cellStyle name="20% - 강조색6 45 3 3 2 3" xfId="17499" xr:uid="{00000000-0005-0000-0000-00001B3E0000}"/>
    <cellStyle name="20% - 강조색6 45 3 3 2 4" xfId="17500" xr:uid="{00000000-0005-0000-0000-00001C3E0000}"/>
    <cellStyle name="20% - 강조색6 45 3 3 3" xfId="17501" xr:uid="{00000000-0005-0000-0000-00001D3E0000}"/>
    <cellStyle name="20% - 강조색6 45 3 3 3 2" xfId="17502" xr:uid="{00000000-0005-0000-0000-00001E3E0000}"/>
    <cellStyle name="20% - 강조색6 45 3 3 3 3" xfId="17503" xr:uid="{00000000-0005-0000-0000-00001F3E0000}"/>
    <cellStyle name="20% - 강조색6 45 3 3 3 4" xfId="17504" xr:uid="{00000000-0005-0000-0000-0000203E0000}"/>
    <cellStyle name="20% - 강조색6 45 3 3 4" xfId="17505" xr:uid="{00000000-0005-0000-0000-0000213E0000}"/>
    <cellStyle name="20% - 강조색6 45 3 3 4 2" xfId="17506" xr:uid="{00000000-0005-0000-0000-0000223E0000}"/>
    <cellStyle name="20% - 강조색6 45 3 3 4 3" xfId="17507" xr:uid="{00000000-0005-0000-0000-0000233E0000}"/>
    <cellStyle name="20% - 강조색6 45 3 3 4 4" xfId="17508" xr:uid="{00000000-0005-0000-0000-0000243E0000}"/>
    <cellStyle name="20% - 강조색6 45 3 3 5" xfId="17509" xr:uid="{00000000-0005-0000-0000-0000253E0000}"/>
    <cellStyle name="20% - 강조색6 45 3 3 5 2" xfId="17510" xr:uid="{00000000-0005-0000-0000-0000263E0000}"/>
    <cellStyle name="20% - 강조색6 45 3 3 5 3" xfId="17511" xr:uid="{00000000-0005-0000-0000-0000273E0000}"/>
    <cellStyle name="20% - 강조색6 45 3 3 5 4" xfId="17512" xr:uid="{00000000-0005-0000-0000-0000283E0000}"/>
    <cellStyle name="20% - 강조색6 45 3 3 6" xfId="17513" xr:uid="{00000000-0005-0000-0000-0000293E0000}"/>
    <cellStyle name="20% - 강조색6 45 3 3 6 2" xfId="17514" xr:uid="{00000000-0005-0000-0000-00002A3E0000}"/>
    <cellStyle name="20% - 강조색6 45 3 3 6 3" xfId="17515" xr:uid="{00000000-0005-0000-0000-00002B3E0000}"/>
    <cellStyle name="20% - 강조색6 45 3 3 6 4" xfId="17516" xr:uid="{00000000-0005-0000-0000-00002C3E0000}"/>
    <cellStyle name="20% - 강조색6 45 3 3 7" xfId="17517" xr:uid="{00000000-0005-0000-0000-00002D3E0000}"/>
    <cellStyle name="20% - 강조색6 45 3 3 7 2" xfId="17518" xr:uid="{00000000-0005-0000-0000-00002E3E0000}"/>
    <cellStyle name="20% - 강조색6 45 3 3 7 3" xfId="17519" xr:uid="{00000000-0005-0000-0000-00002F3E0000}"/>
    <cellStyle name="20% - 강조색6 45 3 3 7 4" xfId="17520" xr:uid="{00000000-0005-0000-0000-0000303E0000}"/>
    <cellStyle name="20% - 강조색6 45 3 3 8" xfId="17521" xr:uid="{00000000-0005-0000-0000-0000313E0000}"/>
    <cellStyle name="20% - 강조색6 45 3 3 8 2" xfId="17522" xr:uid="{00000000-0005-0000-0000-0000323E0000}"/>
    <cellStyle name="20% - 강조색6 45 3 3 8 3" xfId="17523" xr:uid="{00000000-0005-0000-0000-0000333E0000}"/>
    <cellStyle name="20% - 강조색6 45 3 3 8 4" xfId="17524" xr:uid="{00000000-0005-0000-0000-0000343E0000}"/>
    <cellStyle name="20% - 강조색6 45 3 3 9" xfId="17525" xr:uid="{00000000-0005-0000-0000-0000353E0000}"/>
    <cellStyle name="20% - 강조색6 45 3 3 9 2" xfId="17526" xr:uid="{00000000-0005-0000-0000-0000363E0000}"/>
    <cellStyle name="20% - 강조색6 45 3 3 9 3" xfId="17527" xr:uid="{00000000-0005-0000-0000-0000373E0000}"/>
    <cellStyle name="20% - 강조색6 45 3 3 9 4" xfId="17528" xr:uid="{00000000-0005-0000-0000-0000383E0000}"/>
    <cellStyle name="20% - 강조색6 45 3 4" xfId="17529" xr:uid="{00000000-0005-0000-0000-0000393E0000}"/>
    <cellStyle name="20% - 강조색6 45 3 4 10" xfId="17530" xr:uid="{00000000-0005-0000-0000-00003A3E0000}"/>
    <cellStyle name="20% - 강조색6 45 3 4 11" xfId="17531" xr:uid="{00000000-0005-0000-0000-00003B3E0000}"/>
    <cellStyle name="20% - 강조색6 45 3 4 12" xfId="17532" xr:uid="{00000000-0005-0000-0000-00003C3E0000}"/>
    <cellStyle name="20% - 강조색6 45 3 4 2" xfId="17533" xr:uid="{00000000-0005-0000-0000-00003D3E0000}"/>
    <cellStyle name="20% - 강조색6 45 3 4 2 2" xfId="17534" xr:uid="{00000000-0005-0000-0000-00003E3E0000}"/>
    <cellStyle name="20% - 강조색6 45 3 4 2 3" xfId="17535" xr:uid="{00000000-0005-0000-0000-00003F3E0000}"/>
    <cellStyle name="20% - 강조색6 45 3 4 2 4" xfId="17536" xr:uid="{00000000-0005-0000-0000-0000403E0000}"/>
    <cellStyle name="20% - 강조색6 45 3 4 3" xfId="17537" xr:uid="{00000000-0005-0000-0000-0000413E0000}"/>
    <cellStyle name="20% - 강조색6 45 3 4 3 2" xfId="17538" xr:uid="{00000000-0005-0000-0000-0000423E0000}"/>
    <cellStyle name="20% - 강조색6 45 3 4 3 3" xfId="17539" xr:uid="{00000000-0005-0000-0000-0000433E0000}"/>
    <cellStyle name="20% - 강조색6 45 3 4 3 4" xfId="17540" xr:uid="{00000000-0005-0000-0000-0000443E0000}"/>
    <cellStyle name="20% - 강조색6 45 3 4 4" xfId="17541" xr:uid="{00000000-0005-0000-0000-0000453E0000}"/>
    <cellStyle name="20% - 강조색6 45 3 4 4 2" xfId="17542" xr:uid="{00000000-0005-0000-0000-0000463E0000}"/>
    <cellStyle name="20% - 강조색6 45 3 4 4 3" xfId="17543" xr:uid="{00000000-0005-0000-0000-0000473E0000}"/>
    <cellStyle name="20% - 강조색6 45 3 4 4 4" xfId="17544" xr:uid="{00000000-0005-0000-0000-0000483E0000}"/>
    <cellStyle name="20% - 강조색6 45 3 4 5" xfId="17545" xr:uid="{00000000-0005-0000-0000-0000493E0000}"/>
    <cellStyle name="20% - 강조색6 45 3 4 5 2" xfId="17546" xr:uid="{00000000-0005-0000-0000-00004A3E0000}"/>
    <cellStyle name="20% - 강조색6 45 3 4 5 3" xfId="17547" xr:uid="{00000000-0005-0000-0000-00004B3E0000}"/>
    <cellStyle name="20% - 강조색6 45 3 4 5 4" xfId="17548" xr:uid="{00000000-0005-0000-0000-00004C3E0000}"/>
    <cellStyle name="20% - 강조색6 45 3 4 6" xfId="17549" xr:uid="{00000000-0005-0000-0000-00004D3E0000}"/>
    <cellStyle name="20% - 강조색6 45 3 4 6 2" xfId="17550" xr:uid="{00000000-0005-0000-0000-00004E3E0000}"/>
    <cellStyle name="20% - 강조색6 45 3 4 6 3" xfId="17551" xr:uid="{00000000-0005-0000-0000-00004F3E0000}"/>
    <cellStyle name="20% - 강조색6 45 3 4 6 4" xfId="17552" xr:uid="{00000000-0005-0000-0000-0000503E0000}"/>
    <cellStyle name="20% - 강조색6 45 3 4 7" xfId="17553" xr:uid="{00000000-0005-0000-0000-0000513E0000}"/>
    <cellStyle name="20% - 강조색6 45 3 4 7 2" xfId="17554" xr:uid="{00000000-0005-0000-0000-0000523E0000}"/>
    <cellStyle name="20% - 강조색6 45 3 4 7 3" xfId="17555" xr:uid="{00000000-0005-0000-0000-0000533E0000}"/>
    <cellStyle name="20% - 강조색6 45 3 4 7 4" xfId="17556" xr:uid="{00000000-0005-0000-0000-0000543E0000}"/>
    <cellStyle name="20% - 강조색6 45 3 4 8" xfId="17557" xr:uid="{00000000-0005-0000-0000-0000553E0000}"/>
    <cellStyle name="20% - 강조색6 45 3 4 8 2" xfId="17558" xr:uid="{00000000-0005-0000-0000-0000563E0000}"/>
    <cellStyle name="20% - 강조색6 45 3 4 8 3" xfId="17559" xr:uid="{00000000-0005-0000-0000-0000573E0000}"/>
    <cellStyle name="20% - 강조색6 45 3 4 8 4" xfId="17560" xr:uid="{00000000-0005-0000-0000-0000583E0000}"/>
    <cellStyle name="20% - 강조색6 45 3 4 9" xfId="17561" xr:uid="{00000000-0005-0000-0000-0000593E0000}"/>
    <cellStyle name="20% - 강조색6 45 3 4 9 2" xfId="17562" xr:uid="{00000000-0005-0000-0000-00005A3E0000}"/>
    <cellStyle name="20% - 강조색6 45 3 4 9 3" xfId="17563" xr:uid="{00000000-0005-0000-0000-00005B3E0000}"/>
    <cellStyle name="20% - 강조색6 45 3 4 9 4" xfId="17564" xr:uid="{00000000-0005-0000-0000-00005C3E0000}"/>
    <cellStyle name="20% - 강조색6 45 3 5" xfId="17565" xr:uid="{00000000-0005-0000-0000-00005D3E0000}"/>
    <cellStyle name="20% - 강조색6 45 3 5 2" xfId="17566" xr:uid="{00000000-0005-0000-0000-00005E3E0000}"/>
    <cellStyle name="20% - 강조색6 45 3 5 3" xfId="17567" xr:uid="{00000000-0005-0000-0000-00005F3E0000}"/>
    <cellStyle name="20% - 강조색6 45 3 5 4" xfId="17568" xr:uid="{00000000-0005-0000-0000-0000603E0000}"/>
    <cellStyle name="20% - 강조색6 45 3 6" xfId="17569" xr:uid="{00000000-0005-0000-0000-0000613E0000}"/>
    <cellStyle name="20% - 강조색6 45 3 6 2" xfId="17570" xr:uid="{00000000-0005-0000-0000-0000623E0000}"/>
    <cellStyle name="20% - 강조색6 45 3 6 3" xfId="17571" xr:uid="{00000000-0005-0000-0000-0000633E0000}"/>
    <cellStyle name="20% - 강조색6 45 3 6 4" xfId="17572" xr:uid="{00000000-0005-0000-0000-0000643E0000}"/>
    <cellStyle name="20% - 강조색6 45 3 7" xfId="17573" xr:uid="{00000000-0005-0000-0000-0000653E0000}"/>
    <cellStyle name="20% - 강조색6 45 3 7 2" xfId="17574" xr:uid="{00000000-0005-0000-0000-0000663E0000}"/>
    <cellStyle name="20% - 강조색6 45 3 7 3" xfId="17575" xr:uid="{00000000-0005-0000-0000-0000673E0000}"/>
    <cellStyle name="20% - 강조색6 45 3 7 4" xfId="17576" xr:uid="{00000000-0005-0000-0000-0000683E0000}"/>
    <cellStyle name="20% - 강조색6 45 3 8" xfId="17577" xr:uid="{00000000-0005-0000-0000-0000693E0000}"/>
    <cellStyle name="20% - 강조색6 45 3 8 2" xfId="17578" xr:uid="{00000000-0005-0000-0000-00006A3E0000}"/>
    <cellStyle name="20% - 강조색6 45 3 8 3" xfId="17579" xr:uid="{00000000-0005-0000-0000-00006B3E0000}"/>
    <cellStyle name="20% - 강조색6 45 3 8 4" xfId="17580" xr:uid="{00000000-0005-0000-0000-00006C3E0000}"/>
    <cellStyle name="20% - 강조색6 45 3 9" xfId="17581" xr:uid="{00000000-0005-0000-0000-00006D3E0000}"/>
    <cellStyle name="20% - 강조색6 45 3 9 2" xfId="17582" xr:uid="{00000000-0005-0000-0000-00006E3E0000}"/>
    <cellStyle name="20% - 강조색6 45 3 9 3" xfId="17583" xr:uid="{00000000-0005-0000-0000-00006F3E0000}"/>
    <cellStyle name="20% - 강조색6 45 3 9 4" xfId="17584" xr:uid="{00000000-0005-0000-0000-0000703E0000}"/>
    <cellStyle name="20% - 강조색6 45 4" xfId="17585" xr:uid="{00000000-0005-0000-0000-0000713E0000}"/>
    <cellStyle name="20% - 강조색6 45 4 10" xfId="17586" xr:uid="{00000000-0005-0000-0000-0000723E0000}"/>
    <cellStyle name="20% - 강조색6 45 4 10 2" xfId="17587" xr:uid="{00000000-0005-0000-0000-0000733E0000}"/>
    <cellStyle name="20% - 강조색6 45 4 10 3" xfId="17588" xr:uid="{00000000-0005-0000-0000-0000743E0000}"/>
    <cellStyle name="20% - 강조색6 45 4 10 4" xfId="17589" xr:uid="{00000000-0005-0000-0000-0000753E0000}"/>
    <cellStyle name="20% - 강조색6 45 4 11" xfId="17590" xr:uid="{00000000-0005-0000-0000-0000763E0000}"/>
    <cellStyle name="20% - 강조색6 45 4 12" xfId="17591" xr:uid="{00000000-0005-0000-0000-0000773E0000}"/>
    <cellStyle name="20% - 강조색6 45 4 13" xfId="17592" xr:uid="{00000000-0005-0000-0000-0000783E0000}"/>
    <cellStyle name="20% - 강조색6 45 4 14" xfId="17593" xr:uid="{00000000-0005-0000-0000-0000793E0000}"/>
    <cellStyle name="20% - 강조색6 45 4 15" xfId="17594" xr:uid="{00000000-0005-0000-0000-00007A3E0000}"/>
    <cellStyle name="20% - 강조색6 45 4 16" xfId="17595" xr:uid="{00000000-0005-0000-0000-00007B3E0000}"/>
    <cellStyle name="20% - 강조색6 45 4 17" xfId="17596" xr:uid="{00000000-0005-0000-0000-00007C3E0000}"/>
    <cellStyle name="20% - 강조색6 45 4 18" xfId="17597" xr:uid="{00000000-0005-0000-0000-00007D3E0000}"/>
    <cellStyle name="20% - 강조색6 45 4 19" xfId="17598" xr:uid="{00000000-0005-0000-0000-00007E3E0000}"/>
    <cellStyle name="20% - 강조색6 45 4 2" xfId="17599" xr:uid="{00000000-0005-0000-0000-00007F3E0000}"/>
    <cellStyle name="20% - 강조색6 45 4 2 10" xfId="17600" xr:uid="{00000000-0005-0000-0000-0000803E0000}"/>
    <cellStyle name="20% - 강조색6 45 4 2 11" xfId="17601" xr:uid="{00000000-0005-0000-0000-0000813E0000}"/>
    <cellStyle name="20% - 강조색6 45 4 2 12" xfId="17602" xr:uid="{00000000-0005-0000-0000-0000823E0000}"/>
    <cellStyle name="20% - 강조색6 45 4 2 2" xfId="17603" xr:uid="{00000000-0005-0000-0000-0000833E0000}"/>
    <cellStyle name="20% - 강조색6 45 4 2 2 2" xfId="17604" xr:uid="{00000000-0005-0000-0000-0000843E0000}"/>
    <cellStyle name="20% - 강조색6 45 4 2 2 3" xfId="17605" xr:uid="{00000000-0005-0000-0000-0000853E0000}"/>
    <cellStyle name="20% - 강조색6 45 4 2 2 4" xfId="17606" xr:uid="{00000000-0005-0000-0000-0000863E0000}"/>
    <cellStyle name="20% - 강조색6 45 4 2 3" xfId="17607" xr:uid="{00000000-0005-0000-0000-0000873E0000}"/>
    <cellStyle name="20% - 강조색6 45 4 2 3 2" xfId="17608" xr:uid="{00000000-0005-0000-0000-0000883E0000}"/>
    <cellStyle name="20% - 강조색6 45 4 2 3 3" xfId="17609" xr:uid="{00000000-0005-0000-0000-0000893E0000}"/>
    <cellStyle name="20% - 강조색6 45 4 2 3 4" xfId="17610" xr:uid="{00000000-0005-0000-0000-00008A3E0000}"/>
    <cellStyle name="20% - 강조색6 45 4 2 4" xfId="17611" xr:uid="{00000000-0005-0000-0000-00008B3E0000}"/>
    <cellStyle name="20% - 강조색6 45 4 2 4 2" xfId="17612" xr:uid="{00000000-0005-0000-0000-00008C3E0000}"/>
    <cellStyle name="20% - 강조색6 45 4 2 4 3" xfId="17613" xr:uid="{00000000-0005-0000-0000-00008D3E0000}"/>
    <cellStyle name="20% - 강조색6 45 4 2 4 4" xfId="17614" xr:uid="{00000000-0005-0000-0000-00008E3E0000}"/>
    <cellStyle name="20% - 강조색6 45 4 2 5" xfId="17615" xr:uid="{00000000-0005-0000-0000-00008F3E0000}"/>
    <cellStyle name="20% - 강조색6 45 4 2 5 2" xfId="17616" xr:uid="{00000000-0005-0000-0000-0000903E0000}"/>
    <cellStyle name="20% - 강조색6 45 4 2 5 3" xfId="17617" xr:uid="{00000000-0005-0000-0000-0000913E0000}"/>
    <cellStyle name="20% - 강조색6 45 4 2 5 4" xfId="17618" xr:uid="{00000000-0005-0000-0000-0000923E0000}"/>
    <cellStyle name="20% - 강조색6 45 4 2 6" xfId="17619" xr:uid="{00000000-0005-0000-0000-0000933E0000}"/>
    <cellStyle name="20% - 강조색6 45 4 2 6 2" xfId="17620" xr:uid="{00000000-0005-0000-0000-0000943E0000}"/>
    <cellStyle name="20% - 강조색6 45 4 2 6 3" xfId="17621" xr:uid="{00000000-0005-0000-0000-0000953E0000}"/>
    <cellStyle name="20% - 강조색6 45 4 2 6 4" xfId="17622" xr:uid="{00000000-0005-0000-0000-0000963E0000}"/>
    <cellStyle name="20% - 강조색6 45 4 2 7" xfId="17623" xr:uid="{00000000-0005-0000-0000-0000973E0000}"/>
    <cellStyle name="20% - 강조색6 45 4 2 7 2" xfId="17624" xr:uid="{00000000-0005-0000-0000-0000983E0000}"/>
    <cellStyle name="20% - 강조색6 45 4 2 7 3" xfId="17625" xr:uid="{00000000-0005-0000-0000-0000993E0000}"/>
    <cellStyle name="20% - 강조색6 45 4 2 7 4" xfId="17626" xr:uid="{00000000-0005-0000-0000-00009A3E0000}"/>
    <cellStyle name="20% - 강조색6 45 4 2 8" xfId="17627" xr:uid="{00000000-0005-0000-0000-00009B3E0000}"/>
    <cellStyle name="20% - 강조색6 45 4 2 8 2" xfId="17628" xr:uid="{00000000-0005-0000-0000-00009C3E0000}"/>
    <cellStyle name="20% - 강조색6 45 4 2 8 3" xfId="17629" xr:uid="{00000000-0005-0000-0000-00009D3E0000}"/>
    <cellStyle name="20% - 강조색6 45 4 2 8 4" xfId="17630" xr:uid="{00000000-0005-0000-0000-00009E3E0000}"/>
    <cellStyle name="20% - 강조색6 45 4 2 9" xfId="17631" xr:uid="{00000000-0005-0000-0000-00009F3E0000}"/>
    <cellStyle name="20% - 강조색6 45 4 2 9 2" xfId="17632" xr:uid="{00000000-0005-0000-0000-0000A03E0000}"/>
    <cellStyle name="20% - 강조색6 45 4 2 9 3" xfId="17633" xr:uid="{00000000-0005-0000-0000-0000A13E0000}"/>
    <cellStyle name="20% - 강조색6 45 4 2 9 4" xfId="17634" xr:uid="{00000000-0005-0000-0000-0000A23E0000}"/>
    <cellStyle name="20% - 강조색6 45 4 20" xfId="17635" xr:uid="{00000000-0005-0000-0000-0000A33E0000}"/>
    <cellStyle name="20% - 강조색6 45 4 21" xfId="17636" xr:uid="{00000000-0005-0000-0000-0000A43E0000}"/>
    <cellStyle name="20% - 강조색6 45 4 22" xfId="17637" xr:uid="{00000000-0005-0000-0000-0000A53E0000}"/>
    <cellStyle name="20% - 강조색6 45 4 23" xfId="17638" xr:uid="{00000000-0005-0000-0000-0000A63E0000}"/>
    <cellStyle name="20% - 강조색6 45 4 3" xfId="17639" xr:uid="{00000000-0005-0000-0000-0000A73E0000}"/>
    <cellStyle name="20% - 강조색6 45 4 3 2" xfId="17640" xr:uid="{00000000-0005-0000-0000-0000A83E0000}"/>
    <cellStyle name="20% - 강조색6 45 4 3 3" xfId="17641" xr:uid="{00000000-0005-0000-0000-0000A93E0000}"/>
    <cellStyle name="20% - 강조색6 45 4 3 4" xfId="17642" xr:uid="{00000000-0005-0000-0000-0000AA3E0000}"/>
    <cellStyle name="20% - 강조색6 45 4 4" xfId="17643" xr:uid="{00000000-0005-0000-0000-0000AB3E0000}"/>
    <cellStyle name="20% - 강조색6 45 4 4 2" xfId="17644" xr:uid="{00000000-0005-0000-0000-0000AC3E0000}"/>
    <cellStyle name="20% - 강조색6 45 4 4 3" xfId="17645" xr:uid="{00000000-0005-0000-0000-0000AD3E0000}"/>
    <cellStyle name="20% - 강조색6 45 4 4 4" xfId="17646" xr:uid="{00000000-0005-0000-0000-0000AE3E0000}"/>
    <cellStyle name="20% - 강조색6 45 4 5" xfId="17647" xr:uid="{00000000-0005-0000-0000-0000AF3E0000}"/>
    <cellStyle name="20% - 강조색6 45 4 5 2" xfId="17648" xr:uid="{00000000-0005-0000-0000-0000B03E0000}"/>
    <cellStyle name="20% - 강조색6 45 4 5 3" xfId="17649" xr:uid="{00000000-0005-0000-0000-0000B13E0000}"/>
    <cellStyle name="20% - 강조색6 45 4 5 4" xfId="17650" xr:uid="{00000000-0005-0000-0000-0000B23E0000}"/>
    <cellStyle name="20% - 강조색6 45 4 6" xfId="17651" xr:uid="{00000000-0005-0000-0000-0000B33E0000}"/>
    <cellStyle name="20% - 강조색6 45 4 6 2" xfId="17652" xr:uid="{00000000-0005-0000-0000-0000B43E0000}"/>
    <cellStyle name="20% - 강조색6 45 4 6 3" xfId="17653" xr:uid="{00000000-0005-0000-0000-0000B53E0000}"/>
    <cellStyle name="20% - 강조색6 45 4 6 4" xfId="17654" xr:uid="{00000000-0005-0000-0000-0000B63E0000}"/>
    <cellStyle name="20% - 강조색6 45 4 7" xfId="17655" xr:uid="{00000000-0005-0000-0000-0000B73E0000}"/>
    <cellStyle name="20% - 강조색6 45 4 7 2" xfId="17656" xr:uid="{00000000-0005-0000-0000-0000B83E0000}"/>
    <cellStyle name="20% - 강조색6 45 4 7 3" xfId="17657" xr:uid="{00000000-0005-0000-0000-0000B93E0000}"/>
    <cellStyle name="20% - 강조색6 45 4 7 4" xfId="17658" xr:uid="{00000000-0005-0000-0000-0000BA3E0000}"/>
    <cellStyle name="20% - 강조색6 45 4 8" xfId="17659" xr:uid="{00000000-0005-0000-0000-0000BB3E0000}"/>
    <cellStyle name="20% - 강조색6 45 4 8 2" xfId="17660" xr:uid="{00000000-0005-0000-0000-0000BC3E0000}"/>
    <cellStyle name="20% - 강조색6 45 4 8 3" xfId="17661" xr:uid="{00000000-0005-0000-0000-0000BD3E0000}"/>
    <cellStyle name="20% - 강조색6 45 4 8 4" xfId="17662" xr:uid="{00000000-0005-0000-0000-0000BE3E0000}"/>
    <cellStyle name="20% - 강조색6 45 4 9" xfId="17663" xr:uid="{00000000-0005-0000-0000-0000BF3E0000}"/>
    <cellStyle name="20% - 강조색6 45 4 9 2" xfId="17664" xr:uid="{00000000-0005-0000-0000-0000C03E0000}"/>
    <cellStyle name="20% - 강조색6 45 4 9 3" xfId="17665" xr:uid="{00000000-0005-0000-0000-0000C13E0000}"/>
    <cellStyle name="20% - 강조색6 45 4 9 4" xfId="17666" xr:uid="{00000000-0005-0000-0000-0000C23E0000}"/>
    <cellStyle name="20% - 강조색6 45 5" xfId="17667" xr:uid="{00000000-0005-0000-0000-0000C33E0000}"/>
    <cellStyle name="20% - 강조색6 45 5 10" xfId="17668" xr:uid="{00000000-0005-0000-0000-0000C43E0000}"/>
    <cellStyle name="20% - 강조색6 45 5 11" xfId="17669" xr:uid="{00000000-0005-0000-0000-0000C53E0000}"/>
    <cellStyle name="20% - 강조색6 45 5 12" xfId="17670" xr:uid="{00000000-0005-0000-0000-0000C63E0000}"/>
    <cellStyle name="20% - 강조색6 45 5 13" xfId="17671" xr:uid="{00000000-0005-0000-0000-0000C73E0000}"/>
    <cellStyle name="20% - 강조색6 45 5 14" xfId="17672" xr:uid="{00000000-0005-0000-0000-0000C83E0000}"/>
    <cellStyle name="20% - 강조색6 45 5 15" xfId="17673" xr:uid="{00000000-0005-0000-0000-0000C93E0000}"/>
    <cellStyle name="20% - 강조색6 45 5 16" xfId="17674" xr:uid="{00000000-0005-0000-0000-0000CA3E0000}"/>
    <cellStyle name="20% - 강조색6 45 5 17" xfId="17675" xr:uid="{00000000-0005-0000-0000-0000CB3E0000}"/>
    <cellStyle name="20% - 강조색6 45 5 18" xfId="17676" xr:uid="{00000000-0005-0000-0000-0000CC3E0000}"/>
    <cellStyle name="20% - 강조색6 45 5 19" xfId="17677" xr:uid="{00000000-0005-0000-0000-0000CD3E0000}"/>
    <cellStyle name="20% - 강조색6 45 5 2" xfId="17678" xr:uid="{00000000-0005-0000-0000-0000CE3E0000}"/>
    <cellStyle name="20% - 강조색6 45 5 2 2" xfId="17679" xr:uid="{00000000-0005-0000-0000-0000CF3E0000}"/>
    <cellStyle name="20% - 강조색6 45 5 2 3" xfId="17680" xr:uid="{00000000-0005-0000-0000-0000D03E0000}"/>
    <cellStyle name="20% - 강조색6 45 5 2 4" xfId="17681" xr:uid="{00000000-0005-0000-0000-0000D13E0000}"/>
    <cellStyle name="20% - 강조색6 45 5 20" xfId="17682" xr:uid="{00000000-0005-0000-0000-0000D23E0000}"/>
    <cellStyle name="20% - 강조색6 45 5 3" xfId="17683" xr:uid="{00000000-0005-0000-0000-0000D33E0000}"/>
    <cellStyle name="20% - 강조색6 45 5 3 2" xfId="17684" xr:uid="{00000000-0005-0000-0000-0000D43E0000}"/>
    <cellStyle name="20% - 강조색6 45 5 3 3" xfId="17685" xr:uid="{00000000-0005-0000-0000-0000D53E0000}"/>
    <cellStyle name="20% - 강조색6 45 5 3 4" xfId="17686" xr:uid="{00000000-0005-0000-0000-0000D63E0000}"/>
    <cellStyle name="20% - 강조색6 45 5 4" xfId="17687" xr:uid="{00000000-0005-0000-0000-0000D73E0000}"/>
    <cellStyle name="20% - 강조색6 45 5 4 2" xfId="17688" xr:uid="{00000000-0005-0000-0000-0000D83E0000}"/>
    <cellStyle name="20% - 강조색6 45 5 4 3" xfId="17689" xr:uid="{00000000-0005-0000-0000-0000D93E0000}"/>
    <cellStyle name="20% - 강조색6 45 5 4 4" xfId="17690" xr:uid="{00000000-0005-0000-0000-0000DA3E0000}"/>
    <cellStyle name="20% - 강조색6 45 5 5" xfId="17691" xr:uid="{00000000-0005-0000-0000-0000DB3E0000}"/>
    <cellStyle name="20% - 강조색6 45 5 5 2" xfId="17692" xr:uid="{00000000-0005-0000-0000-0000DC3E0000}"/>
    <cellStyle name="20% - 강조색6 45 5 5 3" xfId="17693" xr:uid="{00000000-0005-0000-0000-0000DD3E0000}"/>
    <cellStyle name="20% - 강조색6 45 5 5 4" xfId="17694" xr:uid="{00000000-0005-0000-0000-0000DE3E0000}"/>
    <cellStyle name="20% - 강조색6 45 5 6" xfId="17695" xr:uid="{00000000-0005-0000-0000-0000DF3E0000}"/>
    <cellStyle name="20% - 강조색6 45 5 6 2" xfId="17696" xr:uid="{00000000-0005-0000-0000-0000E03E0000}"/>
    <cellStyle name="20% - 강조색6 45 5 6 3" xfId="17697" xr:uid="{00000000-0005-0000-0000-0000E13E0000}"/>
    <cellStyle name="20% - 강조색6 45 5 6 4" xfId="17698" xr:uid="{00000000-0005-0000-0000-0000E23E0000}"/>
    <cellStyle name="20% - 강조색6 45 5 7" xfId="17699" xr:uid="{00000000-0005-0000-0000-0000E33E0000}"/>
    <cellStyle name="20% - 강조색6 45 5 7 2" xfId="17700" xr:uid="{00000000-0005-0000-0000-0000E43E0000}"/>
    <cellStyle name="20% - 강조색6 45 5 7 3" xfId="17701" xr:uid="{00000000-0005-0000-0000-0000E53E0000}"/>
    <cellStyle name="20% - 강조색6 45 5 7 4" xfId="17702" xr:uid="{00000000-0005-0000-0000-0000E63E0000}"/>
    <cellStyle name="20% - 강조색6 45 5 8" xfId="17703" xr:uid="{00000000-0005-0000-0000-0000E73E0000}"/>
    <cellStyle name="20% - 강조색6 45 5 9" xfId="17704" xr:uid="{00000000-0005-0000-0000-0000E83E0000}"/>
    <cellStyle name="20% - 강조색6 45 6" xfId="17705" xr:uid="{00000000-0005-0000-0000-0000E93E0000}"/>
    <cellStyle name="20% - 강조색6 45 6 10" xfId="17706" xr:uid="{00000000-0005-0000-0000-0000EA3E0000}"/>
    <cellStyle name="20% - 강조색6 45 6 11" xfId="17707" xr:uid="{00000000-0005-0000-0000-0000EB3E0000}"/>
    <cellStyle name="20% - 강조색6 45 6 12" xfId="17708" xr:uid="{00000000-0005-0000-0000-0000EC3E0000}"/>
    <cellStyle name="20% - 강조색6 45 6 13" xfId="17709" xr:uid="{00000000-0005-0000-0000-0000ED3E0000}"/>
    <cellStyle name="20% - 강조색6 45 6 14" xfId="17710" xr:uid="{00000000-0005-0000-0000-0000EE3E0000}"/>
    <cellStyle name="20% - 강조색6 45 6 15" xfId="17711" xr:uid="{00000000-0005-0000-0000-0000EF3E0000}"/>
    <cellStyle name="20% - 강조색6 45 6 16" xfId="17712" xr:uid="{00000000-0005-0000-0000-0000F03E0000}"/>
    <cellStyle name="20% - 강조색6 45 6 17" xfId="17713" xr:uid="{00000000-0005-0000-0000-0000F13E0000}"/>
    <cellStyle name="20% - 강조색6 45 6 2" xfId="17714" xr:uid="{00000000-0005-0000-0000-0000F23E0000}"/>
    <cellStyle name="20% - 강조색6 45 6 2 2" xfId="17715" xr:uid="{00000000-0005-0000-0000-0000F33E0000}"/>
    <cellStyle name="20% - 강조색6 45 6 2 3" xfId="17716" xr:uid="{00000000-0005-0000-0000-0000F43E0000}"/>
    <cellStyle name="20% - 강조색6 45 6 2 4" xfId="17717" xr:uid="{00000000-0005-0000-0000-0000F53E0000}"/>
    <cellStyle name="20% - 강조색6 45 6 3" xfId="17718" xr:uid="{00000000-0005-0000-0000-0000F63E0000}"/>
    <cellStyle name="20% - 강조색6 45 6 3 2" xfId="17719" xr:uid="{00000000-0005-0000-0000-0000F73E0000}"/>
    <cellStyle name="20% - 강조색6 45 6 3 3" xfId="17720" xr:uid="{00000000-0005-0000-0000-0000F83E0000}"/>
    <cellStyle name="20% - 강조색6 45 6 3 4" xfId="17721" xr:uid="{00000000-0005-0000-0000-0000F93E0000}"/>
    <cellStyle name="20% - 강조색6 45 6 4" xfId="17722" xr:uid="{00000000-0005-0000-0000-0000FA3E0000}"/>
    <cellStyle name="20% - 강조색6 45 6 4 2" xfId="17723" xr:uid="{00000000-0005-0000-0000-0000FB3E0000}"/>
    <cellStyle name="20% - 강조색6 45 6 4 3" xfId="17724" xr:uid="{00000000-0005-0000-0000-0000FC3E0000}"/>
    <cellStyle name="20% - 강조색6 45 6 4 4" xfId="17725" xr:uid="{00000000-0005-0000-0000-0000FD3E0000}"/>
    <cellStyle name="20% - 강조색6 45 6 5" xfId="17726" xr:uid="{00000000-0005-0000-0000-0000FE3E0000}"/>
    <cellStyle name="20% - 강조색6 45 6 6" xfId="17727" xr:uid="{00000000-0005-0000-0000-0000FF3E0000}"/>
    <cellStyle name="20% - 강조색6 45 6 7" xfId="17728" xr:uid="{00000000-0005-0000-0000-0000003F0000}"/>
    <cellStyle name="20% - 강조색6 45 6 8" xfId="17729" xr:uid="{00000000-0005-0000-0000-0000013F0000}"/>
    <cellStyle name="20% - 강조색6 45 6 9" xfId="17730" xr:uid="{00000000-0005-0000-0000-0000023F0000}"/>
    <cellStyle name="20% - 강조색6 45 7" xfId="17731" xr:uid="{00000000-0005-0000-0000-0000033F0000}"/>
    <cellStyle name="20% - 강조색6 45 7 10" xfId="17732" xr:uid="{00000000-0005-0000-0000-0000043F0000}"/>
    <cellStyle name="20% - 강조색6 45 7 11" xfId="17733" xr:uid="{00000000-0005-0000-0000-0000053F0000}"/>
    <cellStyle name="20% - 강조색6 45 7 12" xfId="17734" xr:uid="{00000000-0005-0000-0000-0000063F0000}"/>
    <cellStyle name="20% - 강조색6 45 7 13" xfId="17735" xr:uid="{00000000-0005-0000-0000-0000073F0000}"/>
    <cellStyle name="20% - 강조색6 45 7 14" xfId="17736" xr:uid="{00000000-0005-0000-0000-0000083F0000}"/>
    <cellStyle name="20% - 강조색6 45 7 2" xfId="17737" xr:uid="{00000000-0005-0000-0000-0000093F0000}"/>
    <cellStyle name="20% - 강조색6 45 7 3" xfId="17738" xr:uid="{00000000-0005-0000-0000-00000A3F0000}"/>
    <cellStyle name="20% - 강조색6 45 7 4" xfId="17739" xr:uid="{00000000-0005-0000-0000-00000B3F0000}"/>
    <cellStyle name="20% - 강조색6 45 7 5" xfId="17740" xr:uid="{00000000-0005-0000-0000-00000C3F0000}"/>
    <cellStyle name="20% - 강조색6 45 7 6" xfId="17741" xr:uid="{00000000-0005-0000-0000-00000D3F0000}"/>
    <cellStyle name="20% - 강조색6 45 7 7" xfId="17742" xr:uid="{00000000-0005-0000-0000-00000E3F0000}"/>
    <cellStyle name="20% - 강조색6 45 7 8" xfId="17743" xr:uid="{00000000-0005-0000-0000-00000F3F0000}"/>
    <cellStyle name="20% - 강조색6 45 7 9" xfId="17744" xr:uid="{00000000-0005-0000-0000-0000103F0000}"/>
    <cellStyle name="20% - 강조색6 45 8" xfId="17745" xr:uid="{00000000-0005-0000-0000-0000113F0000}"/>
    <cellStyle name="20% - 강조색6 45 8 2" xfId="17746" xr:uid="{00000000-0005-0000-0000-0000123F0000}"/>
    <cellStyle name="20% - 강조색6 45 8 3" xfId="17747" xr:uid="{00000000-0005-0000-0000-0000133F0000}"/>
    <cellStyle name="20% - 강조색6 45 8 4" xfId="17748" xr:uid="{00000000-0005-0000-0000-0000143F0000}"/>
    <cellStyle name="20% - 강조색6 45 9" xfId="17749" xr:uid="{00000000-0005-0000-0000-0000153F0000}"/>
    <cellStyle name="20% - 강조색6 45 9 2" xfId="17750" xr:uid="{00000000-0005-0000-0000-0000163F0000}"/>
    <cellStyle name="20% - 강조색6 45 9 3" xfId="17751" xr:uid="{00000000-0005-0000-0000-0000173F0000}"/>
    <cellStyle name="20% - 강조색6 46" xfId="17752" xr:uid="{00000000-0005-0000-0000-0000183F0000}"/>
    <cellStyle name="20% - 강조색6 46 10" xfId="17753" xr:uid="{00000000-0005-0000-0000-0000193F0000}"/>
    <cellStyle name="20% - 강조색6 46 10 2" xfId="17754" xr:uid="{00000000-0005-0000-0000-00001A3F0000}"/>
    <cellStyle name="20% - 강조색6 46 10 3" xfId="17755" xr:uid="{00000000-0005-0000-0000-00001B3F0000}"/>
    <cellStyle name="20% - 강조색6 46 10 4" xfId="17756" xr:uid="{00000000-0005-0000-0000-00001C3F0000}"/>
    <cellStyle name="20% - 강조색6 46 11" xfId="17757" xr:uid="{00000000-0005-0000-0000-00001D3F0000}"/>
    <cellStyle name="20% - 강조색6 46 11 2" xfId="17758" xr:uid="{00000000-0005-0000-0000-00001E3F0000}"/>
    <cellStyle name="20% - 강조색6 46 11 3" xfId="17759" xr:uid="{00000000-0005-0000-0000-00001F3F0000}"/>
    <cellStyle name="20% - 강조색6 46 11 4" xfId="17760" xr:uid="{00000000-0005-0000-0000-0000203F0000}"/>
    <cellStyle name="20% - 강조색6 46 12" xfId="17761" xr:uid="{00000000-0005-0000-0000-0000213F0000}"/>
    <cellStyle name="20% - 강조색6 46 12 2" xfId="17762" xr:uid="{00000000-0005-0000-0000-0000223F0000}"/>
    <cellStyle name="20% - 강조색6 46 12 3" xfId="17763" xr:uid="{00000000-0005-0000-0000-0000233F0000}"/>
    <cellStyle name="20% - 강조색6 46 12 4" xfId="17764" xr:uid="{00000000-0005-0000-0000-0000243F0000}"/>
    <cellStyle name="20% - 강조색6 46 13" xfId="17765" xr:uid="{00000000-0005-0000-0000-0000253F0000}"/>
    <cellStyle name="20% - 강조색6 46 13 2" xfId="17766" xr:uid="{00000000-0005-0000-0000-0000263F0000}"/>
    <cellStyle name="20% - 강조색6 46 13 3" xfId="17767" xr:uid="{00000000-0005-0000-0000-0000273F0000}"/>
    <cellStyle name="20% - 강조색6 46 13 4" xfId="17768" xr:uid="{00000000-0005-0000-0000-0000283F0000}"/>
    <cellStyle name="20% - 강조색6 46 14" xfId="17769" xr:uid="{00000000-0005-0000-0000-0000293F0000}"/>
    <cellStyle name="20% - 강조색6 46 14 2" xfId="17770" xr:uid="{00000000-0005-0000-0000-00002A3F0000}"/>
    <cellStyle name="20% - 강조색6 46 14 3" xfId="17771" xr:uid="{00000000-0005-0000-0000-00002B3F0000}"/>
    <cellStyle name="20% - 강조색6 46 14 4" xfId="17772" xr:uid="{00000000-0005-0000-0000-00002C3F0000}"/>
    <cellStyle name="20% - 강조색6 46 15" xfId="17773" xr:uid="{00000000-0005-0000-0000-00002D3F0000}"/>
    <cellStyle name="20% - 강조색6 46 16" xfId="17774" xr:uid="{00000000-0005-0000-0000-00002E3F0000}"/>
    <cellStyle name="20% - 강조색6 46 17" xfId="17775" xr:uid="{00000000-0005-0000-0000-00002F3F0000}"/>
    <cellStyle name="20% - 강조색6 46 18" xfId="17776" xr:uid="{00000000-0005-0000-0000-0000303F0000}"/>
    <cellStyle name="20% - 강조색6 46 19" xfId="17777" xr:uid="{00000000-0005-0000-0000-0000313F0000}"/>
    <cellStyle name="20% - 강조색6 46 2" xfId="17778" xr:uid="{00000000-0005-0000-0000-0000323F0000}"/>
    <cellStyle name="20% - 강조색6 46 2 10" xfId="17779" xr:uid="{00000000-0005-0000-0000-0000333F0000}"/>
    <cellStyle name="20% - 강조색6 46 2 10 2" xfId="17780" xr:uid="{00000000-0005-0000-0000-0000343F0000}"/>
    <cellStyle name="20% - 강조색6 46 2 10 3" xfId="17781" xr:uid="{00000000-0005-0000-0000-0000353F0000}"/>
    <cellStyle name="20% - 강조색6 46 2 10 4" xfId="17782" xr:uid="{00000000-0005-0000-0000-0000363F0000}"/>
    <cellStyle name="20% - 강조색6 46 2 11" xfId="17783" xr:uid="{00000000-0005-0000-0000-0000373F0000}"/>
    <cellStyle name="20% - 강조색6 46 2 11 2" xfId="17784" xr:uid="{00000000-0005-0000-0000-0000383F0000}"/>
    <cellStyle name="20% - 강조색6 46 2 11 3" xfId="17785" xr:uid="{00000000-0005-0000-0000-0000393F0000}"/>
    <cellStyle name="20% - 강조색6 46 2 11 4" xfId="17786" xr:uid="{00000000-0005-0000-0000-00003A3F0000}"/>
    <cellStyle name="20% - 강조색6 46 2 12" xfId="17787" xr:uid="{00000000-0005-0000-0000-00003B3F0000}"/>
    <cellStyle name="20% - 강조색6 46 2 12 2" xfId="17788" xr:uid="{00000000-0005-0000-0000-00003C3F0000}"/>
    <cellStyle name="20% - 강조색6 46 2 12 3" xfId="17789" xr:uid="{00000000-0005-0000-0000-00003D3F0000}"/>
    <cellStyle name="20% - 강조색6 46 2 12 4" xfId="17790" xr:uid="{00000000-0005-0000-0000-00003E3F0000}"/>
    <cellStyle name="20% - 강조색6 46 2 13" xfId="17791" xr:uid="{00000000-0005-0000-0000-00003F3F0000}"/>
    <cellStyle name="20% - 강조색6 46 2 13 2" xfId="17792" xr:uid="{00000000-0005-0000-0000-0000403F0000}"/>
    <cellStyle name="20% - 강조색6 46 2 13 3" xfId="17793" xr:uid="{00000000-0005-0000-0000-0000413F0000}"/>
    <cellStyle name="20% - 강조색6 46 2 13 4" xfId="17794" xr:uid="{00000000-0005-0000-0000-0000423F0000}"/>
    <cellStyle name="20% - 강조색6 46 2 14" xfId="17795" xr:uid="{00000000-0005-0000-0000-0000433F0000}"/>
    <cellStyle name="20% - 강조색6 46 2 15" xfId="17796" xr:uid="{00000000-0005-0000-0000-0000443F0000}"/>
    <cellStyle name="20% - 강조색6 46 2 16" xfId="17797" xr:uid="{00000000-0005-0000-0000-0000453F0000}"/>
    <cellStyle name="20% - 강조색6 46 2 17" xfId="17798" xr:uid="{00000000-0005-0000-0000-0000463F0000}"/>
    <cellStyle name="20% - 강조색6 46 2 18" xfId="17799" xr:uid="{00000000-0005-0000-0000-0000473F0000}"/>
    <cellStyle name="20% - 강조색6 46 2 19" xfId="17800" xr:uid="{00000000-0005-0000-0000-0000483F0000}"/>
    <cellStyle name="20% - 강조색6 46 2 2" xfId="17801" xr:uid="{00000000-0005-0000-0000-0000493F0000}"/>
    <cellStyle name="20% - 강조색6 46 2 2 10" xfId="17802" xr:uid="{00000000-0005-0000-0000-00004A3F0000}"/>
    <cellStyle name="20% - 강조색6 46 2 2 10 2" xfId="17803" xr:uid="{00000000-0005-0000-0000-00004B3F0000}"/>
    <cellStyle name="20% - 강조색6 46 2 2 10 3" xfId="17804" xr:uid="{00000000-0005-0000-0000-00004C3F0000}"/>
    <cellStyle name="20% - 강조색6 46 2 2 10 4" xfId="17805" xr:uid="{00000000-0005-0000-0000-00004D3F0000}"/>
    <cellStyle name="20% - 강조색6 46 2 2 11" xfId="17806" xr:uid="{00000000-0005-0000-0000-00004E3F0000}"/>
    <cellStyle name="20% - 강조색6 46 2 2 11 2" xfId="17807" xr:uid="{00000000-0005-0000-0000-00004F3F0000}"/>
    <cellStyle name="20% - 강조색6 46 2 2 11 3" xfId="17808" xr:uid="{00000000-0005-0000-0000-0000503F0000}"/>
    <cellStyle name="20% - 강조색6 46 2 2 11 4" xfId="17809" xr:uid="{00000000-0005-0000-0000-0000513F0000}"/>
    <cellStyle name="20% - 강조색6 46 2 2 12" xfId="17810" xr:uid="{00000000-0005-0000-0000-0000523F0000}"/>
    <cellStyle name="20% - 강조색6 46 2 2 12 2" xfId="17811" xr:uid="{00000000-0005-0000-0000-0000533F0000}"/>
    <cellStyle name="20% - 강조색6 46 2 2 12 3" xfId="17812" xr:uid="{00000000-0005-0000-0000-0000543F0000}"/>
    <cellStyle name="20% - 강조색6 46 2 2 12 4" xfId="17813" xr:uid="{00000000-0005-0000-0000-0000553F0000}"/>
    <cellStyle name="20% - 강조색6 46 2 2 13" xfId="17814" xr:uid="{00000000-0005-0000-0000-0000563F0000}"/>
    <cellStyle name="20% - 강조색6 46 2 2 14" xfId="17815" xr:uid="{00000000-0005-0000-0000-0000573F0000}"/>
    <cellStyle name="20% - 강조색6 46 2 2 15" xfId="17816" xr:uid="{00000000-0005-0000-0000-0000583F0000}"/>
    <cellStyle name="20% - 강조색6 46 2 2 16" xfId="17817" xr:uid="{00000000-0005-0000-0000-0000593F0000}"/>
    <cellStyle name="20% - 강조색6 46 2 2 17" xfId="17818" xr:uid="{00000000-0005-0000-0000-00005A3F0000}"/>
    <cellStyle name="20% - 강조색6 46 2 2 18" xfId="17819" xr:uid="{00000000-0005-0000-0000-00005B3F0000}"/>
    <cellStyle name="20% - 강조색6 46 2 2 19" xfId="17820" xr:uid="{00000000-0005-0000-0000-00005C3F0000}"/>
    <cellStyle name="20% - 강조색6 46 2 2 2" xfId="17821" xr:uid="{00000000-0005-0000-0000-00005D3F0000}"/>
    <cellStyle name="20% - 강조색6 46 2 2 2 10" xfId="17822" xr:uid="{00000000-0005-0000-0000-00005E3F0000}"/>
    <cellStyle name="20% - 강조색6 46 2 2 2 11" xfId="17823" xr:uid="{00000000-0005-0000-0000-00005F3F0000}"/>
    <cellStyle name="20% - 강조색6 46 2 2 2 12" xfId="17824" xr:uid="{00000000-0005-0000-0000-0000603F0000}"/>
    <cellStyle name="20% - 강조색6 46 2 2 2 2" xfId="17825" xr:uid="{00000000-0005-0000-0000-0000613F0000}"/>
    <cellStyle name="20% - 강조색6 46 2 2 2 2 2" xfId="17826" xr:uid="{00000000-0005-0000-0000-0000623F0000}"/>
    <cellStyle name="20% - 강조색6 46 2 2 2 2 3" xfId="17827" xr:uid="{00000000-0005-0000-0000-0000633F0000}"/>
    <cellStyle name="20% - 강조색6 46 2 2 2 2 4" xfId="17828" xr:uid="{00000000-0005-0000-0000-0000643F0000}"/>
    <cellStyle name="20% - 강조색6 46 2 2 2 3" xfId="17829" xr:uid="{00000000-0005-0000-0000-0000653F0000}"/>
    <cellStyle name="20% - 강조색6 46 2 2 2 3 2" xfId="17830" xr:uid="{00000000-0005-0000-0000-0000663F0000}"/>
    <cellStyle name="20% - 강조색6 46 2 2 2 3 3" xfId="17831" xr:uid="{00000000-0005-0000-0000-0000673F0000}"/>
    <cellStyle name="20% - 강조색6 46 2 2 2 3 4" xfId="17832" xr:uid="{00000000-0005-0000-0000-0000683F0000}"/>
    <cellStyle name="20% - 강조색6 46 2 2 2 4" xfId="17833" xr:uid="{00000000-0005-0000-0000-0000693F0000}"/>
    <cellStyle name="20% - 강조색6 46 2 2 2 4 2" xfId="17834" xr:uid="{00000000-0005-0000-0000-00006A3F0000}"/>
    <cellStyle name="20% - 강조색6 46 2 2 2 4 3" xfId="17835" xr:uid="{00000000-0005-0000-0000-00006B3F0000}"/>
    <cellStyle name="20% - 강조색6 46 2 2 2 4 4" xfId="17836" xr:uid="{00000000-0005-0000-0000-00006C3F0000}"/>
    <cellStyle name="20% - 강조색6 46 2 2 2 5" xfId="17837" xr:uid="{00000000-0005-0000-0000-00006D3F0000}"/>
    <cellStyle name="20% - 강조색6 46 2 2 2 5 2" xfId="17838" xr:uid="{00000000-0005-0000-0000-00006E3F0000}"/>
    <cellStyle name="20% - 강조색6 46 2 2 2 5 3" xfId="17839" xr:uid="{00000000-0005-0000-0000-00006F3F0000}"/>
    <cellStyle name="20% - 강조색6 46 2 2 2 5 4" xfId="17840" xr:uid="{00000000-0005-0000-0000-0000703F0000}"/>
    <cellStyle name="20% - 강조색6 46 2 2 2 6" xfId="17841" xr:uid="{00000000-0005-0000-0000-0000713F0000}"/>
    <cellStyle name="20% - 강조색6 46 2 2 2 6 2" xfId="17842" xr:uid="{00000000-0005-0000-0000-0000723F0000}"/>
    <cellStyle name="20% - 강조색6 46 2 2 2 6 3" xfId="17843" xr:uid="{00000000-0005-0000-0000-0000733F0000}"/>
    <cellStyle name="20% - 강조색6 46 2 2 2 6 4" xfId="17844" xr:uid="{00000000-0005-0000-0000-0000743F0000}"/>
    <cellStyle name="20% - 강조색6 46 2 2 2 7" xfId="17845" xr:uid="{00000000-0005-0000-0000-0000753F0000}"/>
    <cellStyle name="20% - 강조색6 46 2 2 2 7 2" xfId="17846" xr:uid="{00000000-0005-0000-0000-0000763F0000}"/>
    <cellStyle name="20% - 강조색6 46 2 2 2 7 3" xfId="17847" xr:uid="{00000000-0005-0000-0000-0000773F0000}"/>
    <cellStyle name="20% - 강조색6 46 2 2 2 7 4" xfId="17848" xr:uid="{00000000-0005-0000-0000-0000783F0000}"/>
    <cellStyle name="20% - 강조색6 46 2 2 2 8" xfId="17849" xr:uid="{00000000-0005-0000-0000-0000793F0000}"/>
    <cellStyle name="20% - 강조색6 46 2 2 2 8 2" xfId="17850" xr:uid="{00000000-0005-0000-0000-00007A3F0000}"/>
    <cellStyle name="20% - 강조색6 46 2 2 2 8 3" xfId="17851" xr:uid="{00000000-0005-0000-0000-00007B3F0000}"/>
    <cellStyle name="20% - 강조색6 46 2 2 2 8 4" xfId="17852" xr:uid="{00000000-0005-0000-0000-00007C3F0000}"/>
    <cellStyle name="20% - 강조색6 46 2 2 2 9" xfId="17853" xr:uid="{00000000-0005-0000-0000-00007D3F0000}"/>
    <cellStyle name="20% - 강조색6 46 2 2 2 9 2" xfId="17854" xr:uid="{00000000-0005-0000-0000-00007E3F0000}"/>
    <cellStyle name="20% - 강조색6 46 2 2 2 9 3" xfId="17855" xr:uid="{00000000-0005-0000-0000-00007F3F0000}"/>
    <cellStyle name="20% - 강조색6 46 2 2 2 9 4" xfId="17856" xr:uid="{00000000-0005-0000-0000-0000803F0000}"/>
    <cellStyle name="20% - 강조색6 46 2 2 20" xfId="17857" xr:uid="{00000000-0005-0000-0000-0000813F0000}"/>
    <cellStyle name="20% - 강조색6 46 2 2 21" xfId="17858" xr:uid="{00000000-0005-0000-0000-0000823F0000}"/>
    <cellStyle name="20% - 강조색6 46 2 2 22" xfId="17859" xr:uid="{00000000-0005-0000-0000-0000833F0000}"/>
    <cellStyle name="20% - 강조색6 46 2 2 23" xfId="17860" xr:uid="{00000000-0005-0000-0000-0000843F0000}"/>
    <cellStyle name="20% - 강조색6 46 2 2 24" xfId="17861" xr:uid="{00000000-0005-0000-0000-0000853F0000}"/>
    <cellStyle name="20% - 강조색6 46 2 2 25" xfId="17862" xr:uid="{00000000-0005-0000-0000-0000863F0000}"/>
    <cellStyle name="20% - 강조색6 46 2 2 3" xfId="17863" xr:uid="{00000000-0005-0000-0000-0000873F0000}"/>
    <cellStyle name="20% - 강조색6 46 2 2 3 10" xfId="17864" xr:uid="{00000000-0005-0000-0000-0000883F0000}"/>
    <cellStyle name="20% - 강조색6 46 2 2 3 11" xfId="17865" xr:uid="{00000000-0005-0000-0000-0000893F0000}"/>
    <cellStyle name="20% - 강조색6 46 2 2 3 12" xfId="17866" xr:uid="{00000000-0005-0000-0000-00008A3F0000}"/>
    <cellStyle name="20% - 강조색6 46 2 2 3 2" xfId="17867" xr:uid="{00000000-0005-0000-0000-00008B3F0000}"/>
    <cellStyle name="20% - 강조색6 46 2 2 3 2 2" xfId="17868" xr:uid="{00000000-0005-0000-0000-00008C3F0000}"/>
    <cellStyle name="20% - 강조색6 46 2 2 3 2 3" xfId="17869" xr:uid="{00000000-0005-0000-0000-00008D3F0000}"/>
    <cellStyle name="20% - 강조색6 46 2 2 3 2 4" xfId="17870" xr:uid="{00000000-0005-0000-0000-00008E3F0000}"/>
    <cellStyle name="20% - 강조색6 46 2 2 3 3" xfId="17871" xr:uid="{00000000-0005-0000-0000-00008F3F0000}"/>
    <cellStyle name="20% - 강조색6 46 2 2 3 3 2" xfId="17872" xr:uid="{00000000-0005-0000-0000-0000903F0000}"/>
    <cellStyle name="20% - 강조색6 46 2 2 3 3 3" xfId="17873" xr:uid="{00000000-0005-0000-0000-0000913F0000}"/>
    <cellStyle name="20% - 강조색6 46 2 2 3 3 4" xfId="17874" xr:uid="{00000000-0005-0000-0000-0000923F0000}"/>
    <cellStyle name="20% - 강조색6 46 2 2 3 4" xfId="17875" xr:uid="{00000000-0005-0000-0000-0000933F0000}"/>
    <cellStyle name="20% - 강조색6 46 2 2 3 4 2" xfId="17876" xr:uid="{00000000-0005-0000-0000-0000943F0000}"/>
    <cellStyle name="20% - 강조색6 46 2 2 3 4 3" xfId="17877" xr:uid="{00000000-0005-0000-0000-0000953F0000}"/>
    <cellStyle name="20% - 강조색6 46 2 2 3 4 4" xfId="17878" xr:uid="{00000000-0005-0000-0000-0000963F0000}"/>
    <cellStyle name="20% - 강조색6 46 2 2 3 5" xfId="17879" xr:uid="{00000000-0005-0000-0000-0000973F0000}"/>
    <cellStyle name="20% - 강조색6 46 2 2 3 5 2" xfId="17880" xr:uid="{00000000-0005-0000-0000-0000983F0000}"/>
    <cellStyle name="20% - 강조색6 46 2 2 3 5 3" xfId="17881" xr:uid="{00000000-0005-0000-0000-0000993F0000}"/>
    <cellStyle name="20% - 강조색6 46 2 2 3 5 4" xfId="17882" xr:uid="{00000000-0005-0000-0000-00009A3F0000}"/>
    <cellStyle name="20% - 강조색6 46 2 2 3 6" xfId="17883" xr:uid="{00000000-0005-0000-0000-00009B3F0000}"/>
    <cellStyle name="20% - 강조색6 46 2 2 3 6 2" xfId="17884" xr:uid="{00000000-0005-0000-0000-00009C3F0000}"/>
    <cellStyle name="20% - 강조색6 46 2 2 3 6 3" xfId="17885" xr:uid="{00000000-0005-0000-0000-00009D3F0000}"/>
    <cellStyle name="20% - 강조색6 46 2 2 3 6 4" xfId="17886" xr:uid="{00000000-0005-0000-0000-00009E3F0000}"/>
    <cellStyle name="20% - 강조색6 46 2 2 3 7" xfId="17887" xr:uid="{00000000-0005-0000-0000-00009F3F0000}"/>
    <cellStyle name="20% - 강조색6 46 2 2 3 7 2" xfId="17888" xr:uid="{00000000-0005-0000-0000-0000A03F0000}"/>
    <cellStyle name="20% - 강조색6 46 2 2 3 7 3" xfId="17889" xr:uid="{00000000-0005-0000-0000-0000A13F0000}"/>
    <cellStyle name="20% - 강조색6 46 2 2 3 7 4" xfId="17890" xr:uid="{00000000-0005-0000-0000-0000A23F0000}"/>
    <cellStyle name="20% - 강조색6 46 2 2 3 8" xfId="17891" xr:uid="{00000000-0005-0000-0000-0000A33F0000}"/>
    <cellStyle name="20% - 강조색6 46 2 2 3 8 2" xfId="17892" xr:uid="{00000000-0005-0000-0000-0000A43F0000}"/>
    <cellStyle name="20% - 강조색6 46 2 2 3 8 3" xfId="17893" xr:uid="{00000000-0005-0000-0000-0000A53F0000}"/>
    <cellStyle name="20% - 강조색6 46 2 2 3 8 4" xfId="17894" xr:uid="{00000000-0005-0000-0000-0000A63F0000}"/>
    <cellStyle name="20% - 강조색6 46 2 2 3 9" xfId="17895" xr:uid="{00000000-0005-0000-0000-0000A73F0000}"/>
    <cellStyle name="20% - 강조색6 46 2 2 3 9 2" xfId="17896" xr:uid="{00000000-0005-0000-0000-0000A83F0000}"/>
    <cellStyle name="20% - 강조색6 46 2 2 3 9 3" xfId="17897" xr:uid="{00000000-0005-0000-0000-0000A93F0000}"/>
    <cellStyle name="20% - 강조색6 46 2 2 3 9 4" xfId="17898" xr:uid="{00000000-0005-0000-0000-0000AA3F0000}"/>
    <cellStyle name="20% - 강조색6 46 2 2 4" xfId="17899" xr:uid="{00000000-0005-0000-0000-0000AB3F0000}"/>
    <cellStyle name="20% - 강조색6 46 2 2 4 10" xfId="17900" xr:uid="{00000000-0005-0000-0000-0000AC3F0000}"/>
    <cellStyle name="20% - 강조색6 46 2 2 4 11" xfId="17901" xr:uid="{00000000-0005-0000-0000-0000AD3F0000}"/>
    <cellStyle name="20% - 강조색6 46 2 2 4 12" xfId="17902" xr:uid="{00000000-0005-0000-0000-0000AE3F0000}"/>
    <cellStyle name="20% - 강조색6 46 2 2 4 2" xfId="17903" xr:uid="{00000000-0005-0000-0000-0000AF3F0000}"/>
    <cellStyle name="20% - 강조색6 46 2 2 4 2 2" xfId="17904" xr:uid="{00000000-0005-0000-0000-0000B03F0000}"/>
    <cellStyle name="20% - 강조색6 46 2 2 4 2 3" xfId="17905" xr:uid="{00000000-0005-0000-0000-0000B13F0000}"/>
    <cellStyle name="20% - 강조색6 46 2 2 4 2 4" xfId="17906" xr:uid="{00000000-0005-0000-0000-0000B23F0000}"/>
    <cellStyle name="20% - 강조색6 46 2 2 4 3" xfId="17907" xr:uid="{00000000-0005-0000-0000-0000B33F0000}"/>
    <cellStyle name="20% - 강조색6 46 2 2 4 3 2" xfId="17908" xr:uid="{00000000-0005-0000-0000-0000B43F0000}"/>
    <cellStyle name="20% - 강조색6 46 2 2 4 3 3" xfId="17909" xr:uid="{00000000-0005-0000-0000-0000B53F0000}"/>
    <cellStyle name="20% - 강조색6 46 2 2 4 3 4" xfId="17910" xr:uid="{00000000-0005-0000-0000-0000B63F0000}"/>
    <cellStyle name="20% - 강조색6 46 2 2 4 4" xfId="17911" xr:uid="{00000000-0005-0000-0000-0000B73F0000}"/>
    <cellStyle name="20% - 강조색6 46 2 2 4 4 2" xfId="17912" xr:uid="{00000000-0005-0000-0000-0000B83F0000}"/>
    <cellStyle name="20% - 강조색6 46 2 2 4 4 3" xfId="17913" xr:uid="{00000000-0005-0000-0000-0000B93F0000}"/>
    <cellStyle name="20% - 강조색6 46 2 2 4 4 4" xfId="17914" xr:uid="{00000000-0005-0000-0000-0000BA3F0000}"/>
    <cellStyle name="20% - 강조색6 46 2 2 4 5" xfId="17915" xr:uid="{00000000-0005-0000-0000-0000BB3F0000}"/>
    <cellStyle name="20% - 강조색6 46 2 2 4 5 2" xfId="17916" xr:uid="{00000000-0005-0000-0000-0000BC3F0000}"/>
    <cellStyle name="20% - 강조색6 46 2 2 4 5 3" xfId="17917" xr:uid="{00000000-0005-0000-0000-0000BD3F0000}"/>
    <cellStyle name="20% - 강조색6 46 2 2 4 5 4" xfId="17918" xr:uid="{00000000-0005-0000-0000-0000BE3F0000}"/>
    <cellStyle name="20% - 강조색6 46 2 2 4 6" xfId="17919" xr:uid="{00000000-0005-0000-0000-0000BF3F0000}"/>
    <cellStyle name="20% - 강조색6 46 2 2 4 6 2" xfId="17920" xr:uid="{00000000-0005-0000-0000-0000C03F0000}"/>
    <cellStyle name="20% - 강조색6 46 2 2 4 6 3" xfId="17921" xr:uid="{00000000-0005-0000-0000-0000C13F0000}"/>
    <cellStyle name="20% - 강조색6 46 2 2 4 6 4" xfId="17922" xr:uid="{00000000-0005-0000-0000-0000C23F0000}"/>
    <cellStyle name="20% - 강조색6 46 2 2 4 7" xfId="17923" xr:uid="{00000000-0005-0000-0000-0000C33F0000}"/>
    <cellStyle name="20% - 강조색6 46 2 2 4 7 2" xfId="17924" xr:uid="{00000000-0005-0000-0000-0000C43F0000}"/>
    <cellStyle name="20% - 강조색6 46 2 2 4 7 3" xfId="17925" xr:uid="{00000000-0005-0000-0000-0000C53F0000}"/>
    <cellStyle name="20% - 강조색6 46 2 2 4 7 4" xfId="17926" xr:uid="{00000000-0005-0000-0000-0000C63F0000}"/>
    <cellStyle name="20% - 강조색6 46 2 2 4 8" xfId="17927" xr:uid="{00000000-0005-0000-0000-0000C73F0000}"/>
    <cellStyle name="20% - 강조색6 46 2 2 4 8 2" xfId="17928" xr:uid="{00000000-0005-0000-0000-0000C83F0000}"/>
    <cellStyle name="20% - 강조색6 46 2 2 4 8 3" xfId="17929" xr:uid="{00000000-0005-0000-0000-0000C93F0000}"/>
    <cellStyle name="20% - 강조색6 46 2 2 4 8 4" xfId="17930" xr:uid="{00000000-0005-0000-0000-0000CA3F0000}"/>
    <cellStyle name="20% - 강조색6 46 2 2 4 9" xfId="17931" xr:uid="{00000000-0005-0000-0000-0000CB3F0000}"/>
    <cellStyle name="20% - 강조색6 46 2 2 4 9 2" xfId="17932" xr:uid="{00000000-0005-0000-0000-0000CC3F0000}"/>
    <cellStyle name="20% - 강조색6 46 2 2 4 9 3" xfId="17933" xr:uid="{00000000-0005-0000-0000-0000CD3F0000}"/>
    <cellStyle name="20% - 강조색6 46 2 2 4 9 4" xfId="17934" xr:uid="{00000000-0005-0000-0000-0000CE3F0000}"/>
    <cellStyle name="20% - 강조색6 46 2 2 5" xfId="17935" xr:uid="{00000000-0005-0000-0000-0000CF3F0000}"/>
    <cellStyle name="20% - 강조색6 46 2 2 5 2" xfId="17936" xr:uid="{00000000-0005-0000-0000-0000D03F0000}"/>
    <cellStyle name="20% - 강조색6 46 2 2 5 3" xfId="17937" xr:uid="{00000000-0005-0000-0000-0000D13F0000}"/>
    <cellStyle name="20% - 강조색6 46 2 2 5 4" xfId="17938" xr:uid="{00000000-0005-0000-0000-0000D23F0000}"/>
    <cellStyle name="20% - 강조색6 46 2 2 6" xfId="17939" xr:uid="{00000000-0005-0000-0000-0000D33F0000}"/>
    <cellStyle name="20% - 강조색6 46 2 2 6 2" xfId="17940" xr:uid="{00000000-0005-0000-0000-0000D43F0000}"/>
    <cellStyle name="20% - 강조색6 46 2 2 6 3" xfId="17941" xr:uid="{00000000-0005-0000-0000-0000D53F0000}"/>
    <cellStyle name="20% - 강조색6 46 2 2 6 4" xfId="17942" xr:uid="{00000000-0005-0000-0000-0000D63F0000}"/>
    <cellStyle name="20% - 강조색6 46 2 2 7" xfId="17943" xr:uid="{00000000-0005-0000-0000-0000D73F0000}"/>
    <cellStyle name="20% - 강조색6 46 2 2 7 2" xfId="17944" xr:uid="{00000000-0005-0000-0000-0000D83F0000}"/>
    <cellStyle name="20% - 강조색6 46 2 2 7 3" xfId="17945" xr:uid="{00000000-0005-0000-0000-0000D93F0000}"/>
    <cellStyle name="20% - 강조색6 46 2 2 7 4" xfId="17946" xr:uid="{00000000-0005-0000-0000-0000DA3F0000}"/>
    <cellStyle name="20% - 강조색6 46 2 2 8" xfId="17947" xr:uid="{00000000-0005-0000-0000-0000DB3F0000}"/>
    <cellStyle name="20% - 강조색6 46 2 2 8 2" xfId="17948" xr:uid="{00000000-0005-0000-0000-0000DC3F0000}"/>
    <cellStyle name="20% - 강조색6 46 2 2 8 3" xfId="17949" xr:uid="{00000000-0005-0000-0000-0000DD3F0000}"/>
    <cellStyle name="20% - 강조색6 46 2 2 8 4" xfId="17950" xr:uid="{00000000-0005-0000-0000-0000DE3F0000}"/>
    <cellStyle name="20% - 강조색6 46 2 2 9" xfId="17951" xr:uid="{00000000-0005-0000-0000-0000DF3F0000}"/>
    <cellStyle name="20% - 강조색6 46 2 2 9 2" xfId="17952" xr:uid="{00000000-0005-0000-0000-0000E03F0000}"/>
    <cellStyle name="20% - 강조색6 46 2 2 9 3" xfId="17953" xr:uid="{00000000-0005-0000-0000-0000E13F0000}"/>
    <cellStyle name="20% - 강조색6 46 2 2 9 4" xfId="17954" xr:uid="{00000000-0005-0000-0000-0000E23F0000}"/>
    <cellStyle name="20% - 강조색6 46 2 20" xfId="17955" xr:uid="{00000000-0005-0000-0000-0000E33F0000}"/>
    <cellStyle name="20% - 강조색6 46 2 21" xfId="17956" xr:uid="{00000000-0005-0000-0000-0000E43F0000}"/>
    <cellStyle name="20% - 강조색6 46 2 22" xfId="17957" xr:uid="{00000000-0005-0000-0000-0000E53F0000}"/>
    <cellStyle name="20% - 강조색6 46 2 23" xfId="17958" xr:uid="{00000000-0005-0000-0000-0000E63F0000}"/>
    <cellStyle name="20% - 강조색6 46 2 24" xfId="17959" xr:uid="{00000000-0005-0000-0000-0000E73F0000}"/>
    <cellStyle name="20% - 강조색6 46 2 25" xfId="17960" xr:uid="{00000000-0005-0000-0000-0000E83F0000}"/>
    <cellStyle name="20% - 강조색6 46 2 26" xfId="17961" xr:uid="{00000000-0005-0000-0000-0000E93F0000}"/>
    <cellStyle name="20% - 강조색6 46 2 3" xfId="17962" xr:uid="{00000000-0005-0000-0000-0000EA3F0000}"/>
    <cellStyle name="20% - 강조색6 46 2 3 10" xfId="17963" xr:uid="{00000000-0005-0000-0000-0000EB3F0000}"/>
    <cellStyle name="20% - 강조색6 46 2 3 11" xfId="17964" xr:uid="{00000000-0005-0000-0000-0000EC3F0000}"/>
    <cellStyle name="20% - 강조색6 46 2 3 12" xfId="17965" xr:uid="{00000000-0005-0000-0000-0000ED3F0000}"/>
    <cellStyle name="20% - 강조색6 46 2 3 2" xfId="17966" xr:uid="{00000000-0005-0000-0000-0000EE3F0000}"/>
    <cellStyle name="20% - 강조색6 46 2 3 2 2" xfId="17967" xr:uid="{00000000-0005-0000-0000-0000EF3F0000}"/>
    <cellStyle name="20% - 강조색6 46 2 3 2 3" xfId="17968" xr:uid="{00000000-0005-0000-0000-0000F03F0000}"/>
    <cellStyle name="20% - 강조색6 46 2 3 2 4" xfId="17969" xr:uid="{00000000-0005-0000-0000-0000F13F0000}"/>
    <cellStyle name="20% - 강조색6 46 2 3 3" xfId="17970" xr:uid="{00000000-0005-0000-0000-0000F23F0000}"/>
    <cellStyle name="20% - 강조색6 46 2 3 3 2" xfId="17971" xr:uid="{00000000-0005-0000-0000-0000F33F0000}"/>
    <cellStyle name="20% - 강조색6 46 2 3 3 3" xfId="17972" xr:uid="{00000000-0005-0000-0000-0000F43F0000}"/>
    <cellStyle name="20% - 강조색6 46 2 3 3 4" xfId="17973" xr:uid="{00000000-0005-0000-0000-0000F53F0000}"/>
    <cellStyle name="20% - 강조색6 46 2 3 4" xfId="17974" xr:uid="{00000000-0005-0000-0000-0000F63F0000}"/>
    <cellStyle name="20% - 강조색6 46 2 3 4 2" xfId="17975" xr:uid="{00000000-0005-0000-0000-0000F73F0000}"/>
    <cellStyle name="20% - 강조색6 46 2 3 4 3" xfId="17976" xr:uid="{00000000-0005-0000-0000-0000F83F0000}"/>
    <cellStyle name="20% - 강조색6 46 2 3 4 4" xfId="17977" xr:uid="{00000000-0005-0000-0000-0000F93F0000}"/>
    <cellStyle name="20% - 강조색6 46 2 3 5" xfId="17978" xr:uid="{00000000-0005-0000-0000-0000FA3F0000}"/>
    <cellStyle name="20% - 강조색6 46 2 3 5 2" xfId="17979" xr:uid="{00000000-0005-0000-0000-0000FB3F0000}"/>
    <cellStyle name="20% - 강조색6 46 2 3 5 3" xfId="17980" xr:uid="{00000000-0005-0000-0000-0000FC3F0000}"/>
    <cellStyle name="20% - 강조색6 46 2 3 5 4" xfId="17981" xr:uid="{00000000-0005-0000-0000-0000FD3F0000}"/>
    <cellStyle name="20% - 강조색6 46 2 3 6" xfId="17982" xr:uid="{00000000-0005-0000-0000-0000FE3F0000}"/>
    <cellStyle name="20% - 강조색6 46 2 3 6 2" xfId="17983" xr:uid="{00000000-0005-0000-0000-0000FF3F0000}"/>
    <cellStyle name="20% - 강조색6 46 2 3 6 3" xfId="17984" xr:uid="{00000000-0005-0000-0000-000000400000}"/>
    <cellStyle name="20% - 강조색6 46 2 3 6 4" xfId="17985" xr:uid="{00000000-0005-0000-0000-000001400000}"/>
    <cellStyle name="20% - 강조색6 46 2 3 7" xfId="17986" xr:uid="{00000000-0005-0000-0000-000002400000}"/>
    <cellStyle name="20% - 강조색6 46 2 3 7 2" xfId="17987" xr:uid="{00000000-0005-0000-0000-000003400000}"/>
    <cellStyle name="20% - 강조색6 46 2 3 7 3" xfId="17988" xr:uid="{00000000-0005-0000-0000-000004400000}"/>
    <cellStyle name="20% - 강조색6 46 2 3 7 4" xfId="17989" xr:uid="{00000000-0005-0000-0000-000005400000}"/>
    <cellStyle name="20% - 강조색6 46 2 3 8" xfId="17990" xr:uid="{00000000-0005-0000-0000-000006400000}"/>
    <cellStyle name="20% - 강조색6 46 2 3 8 2" xfId="17991" xr:uid="{00000000-0005-0000-0000-000007400000}"/>
    <cellStyle name="20% - 강조색6 46 2 3 8 3" xfId="17992" xr:uid="{00000000-0005-0000-0000-000008400000}"/>
    <cellStyle name="20% - 강조색6 46 2 3 8 4" xfId="17993" xr:uid="{00000000-0005-0000-0000-000009400000}"/>
    <cellStyle name="20% - 강조색6 46 2 3 9" xfId="17994" xr:uid="{00000000-0005-0000-0000-00000A400000}"/>
    <cellStyle name="20% - 강조색6 46 2 3 9 2" xfId="17995" xr:uid="{00000000-0005-0000-0000-00000B400000}"/>
    <cellStyle name="20% - 강조색6 46 2 3 9 3" xfId="17996" xr:uid="{00000000-0005-0000-0000-00000C400000}"/>
    <cellStyle name="20% - 강조색6 46 2 3 9 4" xfId="17997" xr:uid="{00000000-0005-0000-0000-00000D400000}"/>
    <cellStyle name="20% - 강조색6 46 2 4" xfId="17998" xr:uid="{00000000-0005-0000-0000-00000E400000}"/>
    <cellStyle name="20% - 강조색6 46 2 4 10" xfId="17999" xr:uid="{00000000-0005-0000-0000-00000F400000}"/>
    <cellStyle name="20% - 강조색6 46 2 4 11" xfId="18000" xr:uid="{00000000-0005-0000-0000-000010400000}"/>
    <cellStyle name="20% - 강조색6 46 2 4 12" xfId="18001" xr:uid="{00000000-0005-0000-0000-000011400000}"/>
    <cellStyle name="20% - 강조색6 46 2 4 2" xfId="18002" xr:uid="{00000000-0005-0000-0000-000012400000}"/>
    <cellStyle name="20% - 강조색6 46 2 4 2 2" xfId="18003" xr:uid="{00000000-0005-0000-0000-000013400000}"/>
    <cellStyle name="20% - 강조색6 46 2 4 2 3" xfId="18004" xr:uid="{00000000-0005-0000-0000-000014400000}"/>
    <cellStyle name="20% - 강조색6 46 2 4 2 4" xfId="18005" xr:uid="{00000000-0005-0000-0000-000015400000}"/>
    <cellStyle name="20% - 강조색6 46 2 4 3" xfId="18006" xr:uid="{00000000-0005-0000-0000-000016400000}"/>
    <cellStyle name="20% - 강조색6 46 2 4 3 2" xfId="18007" xr:uid="{00000000-0005-0000-0000-000017400000}"/>
    <cellStyle name="20% - 강조색6 46 2 4 3 3" xfId="18008" xr:uid="{00000000-0005-0000-0000-000018400000}"/>
    <cellStyle name="20% - 강조색6 46 2 4 3 4" xfId="18009" xr:uid="{00000000-0005-0000-0000-000019400000}"/>
    <cellStyle name="20% - 강조색6 46 2 4 4" xfId="18010" xr:uid="{00000000-0005-0000-0000-00001A400000}"/>
    <cellStyle name="20% - 강조색6 46 2 4 4 2" xfId="18011" xr:uid="{00000000-0005-0000-0000-00001B400000}"/>
    <cellStyle name="20% - 강조색6 46 2 4 4 3" xfId="18012" xr:uid="{00000000-0005-0000-0000-00001C400000}"/>
    <cellStyle name="20% - 강조색6 46 2 4 4 4" xfId="18013" xr:uid="{00000000-0005-0000-0000-00001D400000}"/>
    <cellStyle name="20% - 강조색6 46 2 4 5" xfId="18014" xr:uid="{00000000-0005-0000-0000-00001E400000}"/>
    <cellStyle name="20% - 강조색6 46 2 4 5 2" xfId="18015" xr:uid="{00000000-0005-0000-0000-00001F400000}"/>
    <cellStyle name="20% - 강조색6 46 2 4 5 3" xfId="18016" xr:uid="{00000000-0005-0000-0000-000020400000}"/>
    <cellStyle name="20% - 강조색6 46 2 4 5 4" xfId="18017" xr:uid="{00000000-0005-0000-0000-000021400000}"/>
    <cellStyle name="20% - 강조색6 46 2 4 6" xfId="18018" xr:uid="{00000000-0005-0000-0000-000022400000}"/>
    <cellStyle name="20% - 강조색6 46 2 4 6 2" xfId="18019" xr:uid="{00000000-0005-0000-0000-000023400000}"/>
    <cellStyle name="20% - 강조색6 46 2 4 6 3" xfId="18020" xr:uid="{00000000-0005-0000-0000-000024400000}"/>
    <cellStyle name="20% - 강조색6 46 2 4 6 4" xfId="18021" xr:uid="{00000000-0005-0000-0000-000025400000}"/>
    <cellStyle name="20% - 강조색6 46 2 4 7" xfId="18022" xr:uid="{00000000-0005-0000-0000-000026400000}"/>
    <cellStyle name="20% - 강조색6 46 2 4 7 2" xfId="18023" xr:uid="{00000000-0005-0000-0000-000027400000}"/>
    <cellStyle name="20% - 강조색6 46 2 4 7 3" xfId="18024" xr:uid="{00000000-0005-0000-0000-000028400000}"/>
    <cellStyle name="20% - 강조색6 46 2 4 7 4" xfId="18025" xr:uid="{00000000-0005-0000-0000-000029400000}"/>
    <cellStyle name="20% - 강조색6 46 2 4 8" xfId="18026" xr:uid="{00000000-0005-0000-0000-00002A400000}"/>
    <cellStyle name="20% - 강조색6 46 2 4 8 2" xfId="18027" xr:uid="{00000000-0005-0000-0000-00002B400000}"/>
    <cellStyle name="20% - 강조색6 46 2 4 8 3" xfId="18028" xr:uid="{00000000-0005-0000-0000-00002C400000}"/>
    <cellStyle name="20% - 강조색6 46 2 4 8 4" xfId="18029" xr:uid="{00000000-0005-0000-0000-00002D400000}"/>
    <cellStyle name="20% - 강조색6 46 2 4 9" xfId="18030" xr:uid="{00000000-0005-0000-0000-00002E400000}"/>
    <cellStyle name="20% - 강조색6 46 2 4 9 2" xfId="18031" xr:uid="{00000000-0005-0000-0000-00002F400000}"/>
    <cellStyle name="20% - 강조색6 46 2 4 9 3" xfId="18032" xr:uid="{00000000-0005-0000-0000-000030400000}"/>
    <cellStyle name="20% - 강조색6 46 2 4 9 4" xfId="18033" xr:uid="{00000000-0005-0000-0000-000031400000}"/>
    <cellStyle name="20% - 강조색6 46 2 5" xfId="18034" xr:uid="{00000000-0005-0000-0000-000032400000}"/>
    <cellStyle name="20% - 강조색6 46 2 5 10" xfId="18035" xr:uid="{00000000-0005-0000-0000-000033400000}"/>
    <cellStyle name="20% - 강조색6 46 2 5 11" xfId="18036" xr:uid="{00000000-0005-0000-0000-000034400000}"/>
    <cellStyle name="20% - 강조색6 46 2 5 12" xfId="18037" xr:uid="{00000000-0005-0000-0000-000035400000}"/>
    <cellStyle name="20% - 강조색6 46 2 5 2" xfId="18038" xr:uid="{00000000-0005-0000-0000-000036400000}"/>
    <cellStyle name="20% - 강조색6 46 2 5 2 2" xfId="18039" xr:uid="{00000000-0005-0000-0000-000037400000}"/>
    <cellStyle name="20% - 강조색6 46 2 5 2 3" xfId="18040" xr:uid="{00000000-0005-0000-0000-000038400000}"/>
    <cellStyle name="20% - 강조색6 46 2 5 2 4" xfId="18041" xr:uid="{00000000-0005-0000-0000-000039400000}"/>
    <cellStyle name="20% - 강조색6 46 2 5 3" xfId="18042" xr:uid="{00000000-0005-0000-0000-00003A400000}"/>
    <cellStyle name="20% - 강조색6 46 2 5 3 2" xfId="18043" xr:uid="{00000000-0005-0000-0000-00003B400000}"/>
    <cellStyle name="20% - 강조색6 46 2 5 3 3" xfId="18044" xr:uid="{00000000-0005-0000-0000-00003C400000}"/>
    <cellStyle name="20% - 강조색6 46 2 5 3 4" xfId="18045" xr:uid="{00000000-0005-0000-0000-00003D400000}"/>
    <cellStyle name="20% - 강조색6 46 2 5 4" xfId="18046" xr:uid="{00000000-0005-0000-0000-00003E400000}"/>
    <cellStyle name="20% - 강조색6 46 2 5 4 2" xfId="18047" xr:uid="{00000000-0005-0000-0000-00003F400000}"/>
    <cellStyle name="20% - 강조색6 46 2 5 4 3" xfId="18048" xr:uid="{00000000-0005-0000-0000-000040400000}"/>
    <cellStyle name="20% - 강조색6 46 2 5 4 4" xfId="18049" xr:uid="{00000000-0005-0000-0000-000041400000}"/>
    <cellStyle name="20% - 강조색6 46 2 5 5" xfId="18050" xr:uid="{00000000-0005-0000-0000-000042400000}"/>
    <cellStyle name="20% - 강조색6 46 2 5 5 2" xfId="18051" xr:uid="{00000000-0005-0000-0000-000043400000}"/>
    <cellStyle name="20% - 강조색6 46 2 5 5 3" xfId="18052" xr:uid="{00000000-0005-0000-0000-000044400000}"/>
    <cellStyle name="20% - 강조색6 46 2 5 5 4" xfId="18053" xr:uid="{00000000-0005-0000-0000-000045400000}"/>
    <cellStyle name="20% - 강조색6 46 2 5 6" xfId="18054" xr:uid="{00000000-0005-0000-0000-000046400000}"/>
    <cellStyle name="20% - 강조색6 46 2 5 6 2" xfId="18055" xr:uid="{00000000-0005-0000-0000-000047400000}"/>
    <cellStyle name="20% - 강조색6 46 2 5 6 3" xfId="18056" xr:uid="{00000000-0005-0000-0000-000048400000}"/>
    <cellStyle name="20% - 강조색6 46 2 5 6 4" xfId="18057" xr:uid="{00000000-0005-0000-0000-000049400000}"/>
    <cellStyle name="20% - 강조색6 46 2 5 7" xfId="18058" xr:uid="{00000000-0005-0000-0000-00004A400000}"/>
    <cellStyle name="20% - 강조색6 46 2 5 7 2" xfId="18059" xr:uid="{00000000-0005-0000-0000-00004B400000}"/>
    <cellStyle name="20% - 강조색6 46 2 5 7 3" xfId="18060" xr:uid="{00000000-0005-0000-0000-00004C400000}"/>
    <cellStyle name="20% - 강조색6 46 2 5 7 4" xfId="18061" xr:uid="{00000000-0005-0000-0000-00004D400000}"/>
    <cellStyle name="20% - 강조색6 46 2 5 8" xfId="18062" xr:uid="{00000000-0005-0000-0000-00004E400000}"/>
    <cellStyle name="20% - 강조색6 46 2 5 8 2" xfId="18063" xr:uid="{00000000-0005-0000-0000-00004F400000}"/>
    <cellStyle name="20% - 강조색6 46 2 5 8 3" xfId="18064" xr:uid="{00000000-0005-0000-0000-000050400000}"/>
    <cellStyle name="20% - 강조색6 46 2 5 8 4" xfId="18065" xr:uid="{00000000-0005-0000-0000-000051400000}"/>
    <cellStyle name="20% - 강조색6 46 2 5 9" xfId="18066" xr:uid="{00000000-0005-0000-0000-000052400000}"/>
    <cellStyle name="20% - 강조색6 46 2 5 9 2" xfId="18067" xr:uid="{00000000-0005-0000-0000-000053400000}"/>
    <cellStyle name="20% - 강조색6 46 2 5 9 3" xfId="18068" xr:uid="{00000000-0005-0000-0000-000054400000}"/>
    <cellStyle name="20% - 강조색6 46 2 5 9 4" xfId="18069" xr:uid="{00000000-0005-0000-0000-000055400000}"/>
    <cellStyle name="20% - 강조색6 46 2 6" xfId="18070" xr:uid="{00000000-0005-0000-0000-000056400000}"/>
    <cellStyle name="20% - 강조색6 46 2 6 2" xfId="18071" xr:uid="{00000000-0005-0000-0000-000057400000}"/>
    <cellStyle name="20% - 강조색6 46 2 6 3" xfId="18072" xr:uid="{00000000-0005-0000-0000-000058400000}"/>
    <cellStyle name="20% - 강조색6 46 2 6 4" xfId="18073" xr:uid="{00000000-0005-0000-0000-000059400000}"/>
    <cellStyle name="20% - 강조색6 46 2 7" xfId="18074" xr:uid="{00000000-0005-0000-0000-00005A400000}"/>
    <cellStyle name="20% - 강조색6 46 2 7 2" xfId="18075" xr:uid="{00000000-0005-0000-0000-00005B400000}"/>
    <cellStyle name="20% - 강조색6 46 2 7 3" xfId="18076" xr:uid="{00000000-0005-0000-0000-00005C400000}"/>
    <cellStyle name="20% - 강조색6 46 2 7 4" xfId="18077" xr:uid="{00000000-0005-0000-0000-00005D400000}"/>
    <cellStyle name="20% - 강조색6 46 2 8" xfId="18078" xr:uid="{00000000-0005-0000-0000-00005E400000}"/>
    <cellStyle name="20% - 강조색6 46 2 8 2" xfId="18079" xr:uid="{00000000-0005-0000-0000-00005F400000}"/>
    <cellStyle name="20% - 강조색6 46 2 8 3" xfId="18080" xr:uid="{00000000-0005-0000-0000-000060400000}"/>
    <cellStyle name="20% - 강조색6 46 2 8 4" xfId="18081" xr:uid="{00000000-0005-0000-0000-000061400000}"/>
    <cellStyle name="20% - 강조색6 46 2 9" xfId="18082" xr:uid="{00000000-0005-0000-0000-000062400000}"/>
    <cellStyle name="20% - 강조색6 46 2 9 2" xfId="18083" xr:uid="{00000000-0005-0000-0000-000063400000}"/>
    <cellStyle name="20% - 강조색6 46 2 9 3" xfId="18084" xr:uid="{00000000-0005-0000-0000-000064400000}"/>
    <cellStyle name="20% - 강조색6 46 2 9 4" xfId="18085" xr:uid="{00000000-0005-0000-0000-000065400000}"/>
    <cellStyle name="20% - 강조색6 46 20" xfId="18086" xr:uid="{00000000-0005-0000-0000-000066400000}"/>
    <cellStyle name="20% - 강조색6 46 21" xfId="18087" xr:uid="{00000000-0005-0000-0000-000067400000}"/>
    <cellStyle name="20% - 강조색6 46 22" xfId="18088" xr:uid="{00000000-0005-0000-0000-000068400000}"/>
    <cellStyle name="20% - 강조색6 46 23" xfId="18089" xr:uid="{00000000-0005-0000-0000-000069400000}"/>
    <cellStyle name="20% - 강조색6 46 24" xfId="18090" xr:uid="{00000000-0005-0000-0000-00006A400000}"/>
    <cellStyle name="20% - 강조색6 46 25" xfId="18091" xr:uid="{00000000-0005-0000-0000-00006B400000}"/>
    <cellStyle name="20% - 강조색6 46 26" xfId="18092" xr:uid="{00000000-0005-0000-0000-00006C400000}"/>
    <cellStyle name="20% - 강조색6 46 27" xfId="18093" xr:uid="{00000000-0005-0000-0000-00006D400000}"/>
    <cellStyle name="20% - 강조색6 46 3" xfId="18094" xr:uid="{00000000-0005-0000-0000-00006E400000}"/>
    <cellStyle name="20% - 강조색6 46 3 10" xfId="18095" xr:uid="{00000000-0005-0000-0000-00006F400000}"/>
    <cellStyle name="20% - 강조색6 46 3 10 2" xfId="18096" xr:uid="{00000000-0005-0000-0000-000070400000}"/>
    <cellStyle name="20% - 강조색6 46 3 10 3" xfId="18097" xr:uid="{00000000-0005-0000-0000-000071400000}"/>
    <cellStyle name="20% - 강조색6 46 3 10 4" xfId="18098" xr:uid="{00000000-0005-0000-0000-000072400000}"/>
    <cellStyle name="20% - 강조색6 46 3 11" xfId="18099" xr:uid="{00000000-0005-0000-0000-000073400000}"/>
    <cellStyle name="20% - 강조색6 46 3 11 2" xfId="18100" xr:uid="{00000000-0005-0000-0000-000074400000}"/>
    <cellStyle name="20% - 강조색6 46 3 11 3" xfId="18101" xr:uid="{00000000-0005-0000-0000-000075400000}"/>
    <cellStyle name="20% - 강조색6 46 3 11 4" xfId="18102" xr:uid="{00000000-0005-0000-0000-000076400000}"/>
    <cellStyle name="20% - 강조색6 46 3 12" xfId="18103" xr:uid="{00000000-0005-0000-0000-000077400000}"/>
    <cellStyle name="20% - 강조색6 46 3 12 2" xfId="18104" xr:uid="{00000000-0005-0000-0000-000078400000}"/>
    <cellStyle name="20% - 강조색6 46 3 12 3" xfId="18105" xr:uid="{00000000-0005-0000-0000-000079400000}"/>
    <cellStyle name="20% - 강조색6 46 3 12 4" xfId="18106" xr:uid="{00000000-0005-0000-0000-00007A400000}"/>
    <cellStyle name="20% - 강조색6 46 3 13" xfId="18107" xr:uid="{00000000-0005-0000-0000-00007B400000}"/>
    <cellStyle name="20% - 강조색6 46 3 14" xfId="18108" xr:uid="{00000000-0005-0000-0000-00007C400000}"/>
    <cellStyle name="20% - 강조색6 46 3 15" xfId="18109" xr:uid="{00000000-0005-0000-0000-00007D400000}"/>
    <cellStyle name="20% - 강조색6 46 3 16" xfId="18110" xr:uid="{00000000-0005-0000-0000-00007E400000}"/>
    <cellStyle name="20% - 강조색6 46 3 17" xfId="18111" xr:uid="{00000000-0005-0000-0000-00007F400000}"/>
    <cellStyle name="20% - 강조색6 46 3 18" xfId="18112" xr:uid="{00000000-0005-0000-0000-000080400000}"/>
    <cellStyle name="20% - 강조색6 46 3 19" xfId="18113" xr:uid="{00000000-0005-0000-0000-000081400000}"/>
    <cellStyle name="20% - 강조색6 46 3 2" xfId="18114" xr:uid="{00000000-0005-0000-0000-000082400000}"/>
    <cellStyle name="20% - 강조색6 46 3 2 10" xfId="18115" xr:uid="{00000000-0005-0000-0000-000083400000}"/>
    <cellStyle name="20% - 강조색6 46 3 2 11" xfId="18116" xr:uid="{00000000-0005-0000-0000-000084400000}"/>
    <cellStyle name="20% - 강조색6 46 3 2 12" xfId="18117" xr:uid="{00000000-0005-0000-0000-000085400000}"/>
    <cellStyle name="20% - 강조색6 46 3 2 2" xfId="18118" xr:uid="{00000000-0005-0000-0000-000086400000}"/>
    <cellStyle name="20% - 강조색6 46 3 2 2 2" xfId="18119" xr:uid="{00000000-0005-0000-0000-000087400000}"/>
    <cellStyle name="20% - 강조색6 46 3 2 2 3" xfId="18120" xr:uid="{00000000-0005-0000-0000-000088400000}"/>
    <cellStyle name="20% - 강조색6 46 3 2 2 4" xfId="18121" xr:uid="{00000000-0005-0000-0000-000089400000}"/>
    <cellStyle name="20% - 강조색6 46 3 2 3" xfId="18122" xr:uid="{00000000-0005-0000-0000-00008A400000}"/>
    <cellStyle name="20% - 강조색6 46 3 2 3 2" xfId="18123" xr:uid="{00000000-0005-0000-0000-00008B400000}"/>
    <cellStyle name="20% - 강조색6 46 3 2 3 3" xfId="18124" xr:uid="{00000000-0005-0000-0000-00008C400000}"/>
    <cellStyle name="20% - 강조색6 46 3 2 3 4" xfId="18125" xr:uid="{00000000-0005-0000-0000-00008D400000}"/>
    <cellStyle name="20% - 강조색6 46 3 2 4" xfId="18126" xr:uid="{00000000-0005-0000-0000-00008E400000}"/>
    <cellStyle name="20% - 강조색6 46 3 2 4 2" xfId="18127" xr:uid="{00000000-0005-0000-0000-00008F400000}"/>
    <cellStyle name="20% - 강조색6 46 3 2 4 3" xfId="18128" xr:uid="{00000000-0005-0000-0000-000090400000}"/>
    <cellStyle name="20% - 강조색6 46 3 2 4 4" xfId="18129" xr:uid="{00000000-0005-0000-0000-000091400000}"/>
    <cellStyle name="20% - 강조색6 46 3 2 5" xfId="18130" xr:uid="{00000000-0005-0000-0000-000092400000}"/>
    <cellStyle name="20% - 강조색6 46 3 2 5 2" xfId="18131" xr:uid="{00000000-0005-0000-0000-000093400000}"/>
    <cellStyle name="20% - 강조색6 46 3 2 5 3" xfId="18132" xr:uid="{00000000-0005-0000-0000-000094400000}"/>
    <cellStyle name="20% - 강조색6 46 3 2 5 4" xfId="18133" xr:uid="{00000000-0005-0000-0000-000095400000}"/>
    <cellStyle name="20% - 강조색6 46 3 2 6" xfId="18134" xr:uid="{00000000-0005-0000-0000-000096400000}"/>
    <cellStyle name="20% - 강조색6 46 3 2 6 2" xfId="18135" xr:uid="{00000000-0005-0000-0000-000097400000}"/>
    <cellStyle name="20% - 강조색6 46 3 2 6 3" xfId="18136" xr:uid="{00000000-0005-0000-0000-000098400000}"/>
    <cellStyle name="20% - 강조색6 46 3 2 6 4" xfId="18137" xr:uid="{00000000-0005-0000-0000-000099400000}"/>
    <cellStyle name="20% - 강조색6 46 3 2 7" xfId="18138" xr:uid="{00000000-0005-0000-0000-00009A400000}"/>
    <cellStyle name="20% - 강조색6 46 3 2 7 2" xfId="18139" xr:uid="{00000000-0005-0000-0000-00009B400000}"/>
    <cellStyle name="20% - 강조색6 46 3 2 7 3" xfId="18140" xr:uid="{00000000-0005-0000-0000-00009C400000}"/>
    <cellStyle name="20% - 강조색6 46 3 2 7 4" xfId="18141" xr:uid="{00000000-0005-0000-0000-00009D400000}"/>
    <cellStyle name="20% - 강조색6 46 3 2 8" xfId="18142" xr:uid="{00000000-0005-0000-0000-00009E400000}"/>
    <cellStyle name="20% - 강조색6 46 3 2 8 2" xfId="18143" xr:uid="{00000000-0005-0000-0000-00009F400000}"/>
    <cellStyle name="20% - 강조색6 46 3 2 8 3" xfId="18144" xr:uid="{00000000-0005-0000-0000-0000A0400000}"/>
    <cellStyle name="20% - 강조색6 46 3 2 8 4" xfId="18145" xr:uid="{00000000-0005-0000-0000-0000A1400000}"/>
    <cellStyle name="20% - 강조색6 46 3 2 9" xfId="18146" xr:uid="{00000000-0005-0000-0000-0000A2400000}"/>
    <cellStyle name="20% - 강조색6 46 3 2 9 2" xfId="18147" xr:uid="{00000000-0005-0000-0000-0000A3400000}"/>
    <cellStyle name="20% - 강조색6 46 3 2 9 3" xfId="18148" xr:uid="{00000000-0005-0000-0000-0000A4400000}"/>
    <cellStyle name="20% - 강조색6 46 3 2 9 4" xfId="18149" xr:uid="{00000000-0005-0000-0000-0000A5400000}"/>
    <cellStyle name="20% - 강조색6 46 3 20" xfId="18150" xr:uid="{00000000-0005-0000-0000-0000A6400000}"/>
    <cellStyle name="20% - 강조색6 46 3 21" xfId="18151" xr:uid="{00000000-0005-0000-0000-0000A7400000}"/>
    <cellStyle name="20% - 강조색6 46 3 22" xfId="18152" xr:uid="{00000000-0005-0000-0000-0000A8400000}"/>
    <cellStyle name="20% - 강조색6 46 3 23" xfId="18153" xr:uid="{00000000-0005-0000-0000-0000A9400000}"/>
    <cellStyle name="20% - 강조색6 46 3 24" xfId="18154" xr:uid="{00000000-0005-0000-0000-0000AA400000}"/>
    <cellStyle name="20% - 강조색6 46 3 25" xfId="18155" xr:uid="{00000000-0005-0000-0000-0000AB400000}"/>
    <cellStyle name="20% - 강조색6 46 3 3" xfId="18156" xr:uid="{00000000-0005-0000-0000-0000AC400000}"/>
    <cellStyle name="20% - 강조색6 46 3 3 10" xfId="18157" xr:uid="{00000000-0005-0000-0000-0000AD400000}"/>
    <cellStyle name="20% - 강조색6 46 3 3 11" xfId="18158" xr:uid="{00000000-0005-0000-0000-0000AE400000}"/>
    <cellStyle name="20% - 강조색6 46 3 3 12" xfId="18159" xr:uid="{00000000-0005-0000-0000-0000AF400000}"/>
    <cellStyle name="20% - 강조색6 46 3 3 2" xfId="18160" xr:uid="{00000000-0005-0000-0000-0000B0400000}"/>
    <cellStyle name="20% - 강조색6 46 3 3 2 2" xfId="18161" xr:uid="{00000000-0005-0000-0000-0000B1400000}"/>
    <cellStyle name="20% - 강조색6 46 3 3 2 3" xfId="18162" xr:uid="{00000000-0005-0000-0000-0000B2400000}"/>
    <cellStyle name="20% - 강조색6 46 3 3 2 4" xfId="18163" xr:uid="{00000000-0005-0000-0000-0000B3400000}"/>
    <cellStyle name="20% - 강조색6 46 3 3 3" xfId="18164" xr:uid="{00000000-0005-0000-0000-0000B4400000}"/>
    <cellStyle name="20% - 강조색6 46 3 3 3 2" xfId="18165" xr:uid="{00000000-0005-0000-0000-0000B5400000}"/>
    <cellStyle name="20% - 강조색6 46 3 3 3 3" xfId="18166" xr:uid="{00000000-0005-0000-0000-0000B6400000}"/>
    <cellStyle name="20% - 강조색6 46 3 3 3 4" xfId="18167" xr:uid="{00000000-0005-0000-0000-0000B7400000}"/>
    <cellStyle name="20% - 강조색6 46 3 3 4" xfId="18168" xr:uid="{00000000-0005-0000-0000-0000B8400000}"/>
    <cellStyle name="20% - 강조색6 46 3 3 4 2" xfId="18169" xr:uid="{00000000-0005-0000-0000-0000B9400000}"/>
    <cellStyle name="20% - 강조색6 46 3 3 4 3" xfId="18170" xr:uid="{00000000-0005-0000-0000-0000BA400000}"/>
    <cellStyle name="20% - 강조색6 46 3 3 4 4" xfId="18171" xr:uid="{00000000-0005-0000-0000-0000BB400000}"/>
    <cellStyle name="20% - 강조색6 46 3 3 5" xfId="18172" xr:uid="{00000000-0005-0000-0000-0000BC400000}"/>
    <cellStyle name="20% - 강조색6 46 3 3 5 2" xfId="18173" xr:uid="{00000000-0005-0000-0000-0000BD400000}"/>
    <cellStyle name="20% - 강조색6 46 3 3 5 3" xfId="18174" xr:uid="{00000000-0005-0000-0000-0000BE400000}"/>
    <cellStyle name="20% - 강조색6 46 3 3 5 4" xfId="18175" xr:uid="{00000000-0005-0000-0000-0000BF400000}"/>
    <cellStyle name="20% - 강조색6 46 3 3 6" xfId="18176" xr:uid="{00000000-0005-0000-0000-0000C0400000}"/>
    <cellStyle name="20% - 강조색6 46 3 3 6 2" xfId="18177" xr:uid="{00000000-0005-0000-0000-0000C1400000}"/>
    <cellStyle name="20% - 강조색6 46 3 3 6 3" xfId="18178" xr:uid="{00000000-0005-0000-0000-0000C2400000}"/>
    <cellStyle name="20% - 강조색6 46 3 3 6 4" xfId="18179" xr:uid="{00000000-0005-0000-0000-0000C3400000}"/>
    <cellStyle name="20% - 강조색6 46 3 3 7" xfId="18180" xr:uid="{00000000-0005-0000-0000-0000C4400000}"/>
    <cellStyle name="20% - 강조색6 46 3 3 7 2" xfId="18181" xr:uid="{00000000-0005-0000-0000-0000C5400000}"/>
    <cellStyle name="20% - 강조색6 46 3 3 7 3" xfId="18182" xr:uid="{00000000-0005-0000-0000-0000C6400000}"/>
    <cellStyle name="20% - 강조색6 46 3 3 7 4" xfId="18183" xr:uid="{00000000-0005-0000-0000-0000C7400000}"/>
    <cellStyle name="20% - 강조색6 46 3 3 8" xfId="18184" xr:uid="{00000000-0005-0000-0000-0000C8400000}"/>
    <cellStyle name="20% - 강조색6 46 3 3 8 2" xfId="18185" xr:uid="{00000000-0005-0000-0000-0000C9400000}"/>
    <cellStyle name="20% - 강조색6 46 3 3 8 3" xfId="18186" xr:uid="{00000000-0005-0000-0000-0000CA400000}"/>
    <cellStyle name="20% - 강조색6 46 3 3 8 4" xfId="18187" xr:uid="{00000000-0005-0000-0000-0000CB400000}"/>
    <cellStyle name="20% - 강조색6 46 3 3 9" xfId="18188" xr:uid="{00000000-0005-0000-0000-0000CC400000}"/>
    <cellStyle name="20% - 강조색6 46 3 3 9 2" xfId="18189" xr:uid="{00000000-0005-0000-0000-0000CD400000}"/>
    <cellStyle name="20% - 강조색6 46 3 3 9 3" xfId="18190" xr:uid="{00000000-0005-0000-0000-0000CE400000}"/>
    <cellStyle name="20% - 강조색6 46 3 3 9 4" xfId="18191" xr:uid="{00000000-0005-0000-0000-0000CF400000}"/>
    <cellStyle name="20% - 강조색6 46 3 4" xfId="18192" xr:uid="{00000000-0005-0000-0000-0000D0400000}"/>
    <cellStyle name="20% - 강조색6 46 3 4 10" xfId="18193" xr:uid="{00000000-0005-0000-0000-0000D1400000}"/>
    <cellStyle name="20% - 강조색6 46 3 4 11" xfId="18194" xr:uid="{00000000-0005-0000-0000-0000D2400000}"/>
    <cellStyle name="20% - 강조색6 46 3 4 12" xfId="18195" xr:uid="{00000000-0005-0000-0000-0000D3400000}"/>
    <cellStyle name="20% - 강조색6 46 3 4 2" xfId="18196" xr:uid="{00000000-0005-0000-0000-0000D4400000}"/>
    <cellStyle name="20% - 강조색6 46 3 4 2 2" xfId="18197" xr:uid="{00000000-0005-0000-0000-0000D5400000}"/>
    <cellStyle name="20% - 강조색6 46 3 4 2 3" xfId="18198" xr:uid="{00000000-0005-0000-0000-0000D6400000}"/>
    <cellStyle name="20% - 강조색6 46 3 4 2 4" xfId="18199" xr:uid="{00000000-0005-0000-0000-0000D7400000}"/>
    <cellStyle name="20% - 강조색6 46 3 4 3" xfId="18200" xr:uid="{00000000-0005-0000-0000-0000D8400000}"/>
    <cellStyle name="20% - 강조색6 46 3 4 3 2" xfId="18201" xr:uid="{00000000-0005-0000-0000-0000D9400000}"/>
    <cellStyle name="20% - 강조색6 46 3 4 3 3" xfId="18202" xr:uid="{00000000-0005-0000-0000-0000DA400000}"/>
    <cellStyle name="20% - 강조색6 46 3 4 3 4" xfId="18203" xr:uid="{00000000-0005-0000-0000-0000DB400000}"/>
    <cellStyle name="20% - 강조색6 46 3 4 4" xfId="18204" xr:uid="{00000000-0005-0000-0000-0000DC400000}"/>
    <cellStyle name="20% - 강조색6 46 3 4 4 2" xfId="18205" xr:uid="{00000000-0005-0000-0000-0000DD400000}"/>
    <cellStyle name="20% - 강조색6 46 3 4 4 3" xfId="18206" xr:uid="{00000000-0005-0000-0000-0000DE400000}"/>
    <cellStyle name="20% - 강조색6 46 3 4 4 4" xfId="18207" xr:uid="{00000000-0005-0000-0000-0000DF400000}"/>
    <cellStyle name="20% - 강조색6 46 3 4 5" xfId="18208" xr:uid="{00000000-0005-0000-0000-0000E0400000}"/>
    <cellStyle name="20% - 강조색6 46 3 4 5 2" xfId="18209" xr:uid="{00000000-0005-0000-0000-0000E1400000}"/>
    <cellStyle name="20% - 강조색6 46 3 4 5 3" xfId="18210" xr:uid="{00000000-0005-0000-0000-0000E2400000}"/>
    <cellStyle name="20% - 강조색6 46 3 4 5 4" xfId="18211" xr:uid="{00000000-0005-0000-0000-0000E3400000}"/>
    <cellStyle name="20% - 강조색6 46 3 4 6" xfId="18212" xr:uid="{00000000-0005-0000-0000-0000E4400000}"/>
    <cellStyle name="20% - 강조색6 46 3 4 6 2" xfId="18213" xr:uid="{00000000-0005-0000-0000-0000E5400000}"/>
    <cellStyle name="20% - 강조색6 46 3 4 6 3" xfId="18214" xr:uid="{00000000-0005-0000-0000-0000E6400000}"/>
    <cellStyle name="20% - 강조색6 46 3 4 6 4" xfId="18215" xr:uid="{00000000-0005-0000-0000-0000E7400000}"/>
    <cellStyle name="20% - 강조색6 46 3 4 7" xfId="18216" xr:uid="{00000000-0005-0000-0000-0000E8400000}"/>
    <cellStyle name="20% - 강조색6 46 3 4 7 2" xfId="18217" xr:uid="{00000000-0005-0000-0000-0000E9400000}"/>
    <cellStyle name="20% - 강조색6 46 3 4 7 3" xfId="18218" xr:uid="{00000000-0005-0000-0000-0000EA400000}"/>
    <cellStyle name="20% - 강조색6 46 3 4 7 4" xfId="18219" xr:uid="{00000000-0005-0000-0000-0000EB400000}"/>
    <cellStyle name="20% - 강조색6 46 3 4 8" xfId="18220" xr:uid="{00000000-0005-0000-0000-0000EC400000}"/>
    <cellStyle name="20% - 강조색6 46 3 4 8 2" xfId="18221" xr:uid="{00000000-0005-0000-0000-0000ED400000}"/>
    <cellStyle name="20% - 강조색6 46 3 4 8 3" xfId="18222" xr:uid="{00000000-0005-0000-0000-0000EE400000}"/>
    <cellStyle name="20% - 강조색6 46 3 4 8 4" xfId="18223" xr:uid="{00000000-0005-0000-0000-0000EF400000}"/>
    <cellStyle name="20% - 강조색6 46 3 4 9" xfId="18224" xr:uid="{00000000-0005-0000-0000-0000F0400000}"/>
    <cellStyle name="20% - 강조색6 46 3 4 9 2" xfId="18225" xr:uid="{00000000-0005-0000-0000-0000F1400000}"/>
    <cellStyle name="20% - 강조색6 46 3 4 9 3" xfId="18226" xr:uid="{00000000-0005-0000-0000-0000F2400000}"/>
    <cellStyle name="20% - 강조색6 46 3 4 9 4" xfId="18227" xr:uid="{00000000-0005-0000-0000-0000F3400000}"/>
    <cellStyle name="20% - 강조색6 46 3 5" xfId="18228" xr:uid="{00000000-0005-0000-0000-0000F4400000}"/>
    <cellStyle name="20% - 강조색6 46 3 5 2" xfId="18229" xr:uid="{00000000-0005-0000-0000-0000F5400000}"/>
    <cellStyle name="20% - 강조색6 46 3 5 3" xfId="18230" xr:uid="{00000000-0005-0000-0000-0000F6400000}"/>
    <cellStyle name="20% - 강조색6 46 3 5 4" xfId="18231" xr:uid="{00000000-0005-0000-0000-0000F7400000}"/>
    <cellStyle name="20% - 강조색6 46 3 6" xfId="18232" xr:uid="{00000000-0005-0000-0000-0000F8400000}"/>
    <cellStyle name="20% - 강조색6 46 3 6 2" xfId="18233" xr:uid="{00000000-0005-0000-0000-0000F9400000}"/>
    <cellStyle name="20% - 강조색6 46 3 6 3" xfId="18234" xr:uid="{00000000-0005-0000-0000-0000FA400000}"/>
    <cellStyle name="20% - 강조색6 46 3 6 4" xfId="18235" xr:uid="{00000000-0005-0000-0000-0000FB400000}"/>
    <cellStyle name="20% - 강조색6 46 3 7" xfId="18236" xr:uid="{00000000-0005-0000-0000-0000FC400000}"/>
    <cellStyle name="20% - 강조색6 46 3 7 2" xfId="18237" xr:uid="{00000000-0005-0000-0000-0000FD400000}"/>
    <cellStyle name="20% - 강조색6 46 3 7 3" xfId="18238" xr:uid="{00000000-0005-0000-0000-0000FE400000}"/>
    <cellStyle name="20% - 강조색6 46 3 7 4" xfId="18239" xr:uid="{00000000-0005-0000-0000-0000FF400000}"/>
    <cellStyle name="20% - 강조색6 46 3 8" xfId="18240" xr:uid="{00000000-0005-0000-0000-000000410000}"/>
    <cellStyle name="20% - 강조색6 46 3 8 2" xfId="18241" xr:uid="{00000000-0005-0000-0000-000001410000}"/>
    <cellStyle name="20% - 강조색6 46 3 8 3" xfId="18242" xr:uid="{00000000-0005-0000-0000-000002410000}"/>
    <cellStyle name="20% - 강조색6 46 3 8 4" xfId="18243" xr:uid="{00000000-0005-0000-0000-000003410000}"/>
    <cellStyle name="20% - 강조색6 46 3 9" xfId="18244" xr:uid="{00000000-0005-0000-0000-000004410000}"/>
    <cellStyle name="20% - 강조색6 46 3 9 2" xfId="18245" xr:uid="{00000000-0005-0000-0000-000005410000}"/>
    <cellStyle name="20% - 강조색6 46 3 9 3" xfId="18246" xr:uid="{00000000-0005-0000-0000-000006410000}"/>
    <cellStyle name="20% - 강조색6 46 3 9 4" xfId="18247" xr:uid="{00000000-0005-0000-0000-000007410000}"/>
    <cellStyle name="20% - 강조색6 46 4" xfId="18248" xr:uid="{00000000-0005-0000-0000-000008410000}"/>
    <cellStyle name="20% - 강조색6 46 4 10" xfId="18249" xr:uid="{00000000-0005-0000-0000-000009410000}"/>
    <cellStyle name="20% - 강조색6 46 4 11" xfId="18250" xr:uid="{00000000-0005-0000-0000-00000A410000}"/>
    <cellStyle name="20% - 강조색6 46 4 12" xfId="18251" xr:uid="{00000000-0005-0000-0000-00000B410000}"/>
    <cellStyle name="20% - 강조색6 46 4 2" xfId="18252" xr:uid="{00000000-0005-0000-0000-00000C410000}"/>
    <cellStyle name="20% - 강조색6 46 4 2 2" xfId="18253" xr:uid="{00000000-0005-0000-0000-00000D410000}"/>
    <cellStyle name="20% - 강조색6 46 4 2 3" xfId="18254" xr:uid="{00000000-0005-0000-0000-00000E410000}"/>
    <cellStyle name="20% - 강조색6 46 4 2 4" xfId="18255" xr:uid="{00000000-0005-0000-0000-00000F410000}"/>
    <cellStyle name="20% - 강조색6 46 4 3" xfId="18256" xr:uid="{00000000-0005-0000-0000-000010410000}"/>
    <cellStyle name="20% - 강조색6 46 4 3 2" xfId="18257" xr:uid="{00000000-0005-0000-0000-000011410000}"/>
    <cellStyle name="20% - 강조색6 46 4 3 3" xfId="18258" xr:uid="{00000000-0005-0000-0000-000012410000}"/>
    <cellStyle name="20% - 강조색6 46 4 3 4" xfId="18259" xr:uid="{00000000-0005-0000-0000-000013410000}"/>
    <cellStyle name="20% - 강조색6 46 4 4" xfId="18260" xr:uid="{00000000-0005-0000-0000-000014410000}"/>
    <cellStyle name="20% - 강조색6 46 4 4 2" xfId="18261" xr:uid="{00000000-0005-0000-0000-000015410000}"/>
    <cellStyle name="20% - 강조색6 46 4 4 3" xfId="18262" xr:uid="{00000000-0005-0000-0000-000016410000}"/>
    <cellStyle name="20% - 강조색6 46 4 4 4" xfId="18263" xr:uid="{00000000-0005-0000-0000-000017410000}"/>
    <cellStyle name="20% - 강조색6 46 4 5" xfId="18264" xr:uid="{00000000-0005-0000-0000-000018410000}"/>
    <cellStyle name="20% - 강조색6 46 4 5 2" xfId="18265" xr:uid="{00000000-0005-0000-0000-000019410000}"/>
    <cellStyle name="20% - 강조색6 46 4 5 3" xfId="18266" xr:uid="{00000000-0005-0000-0000-00001A410000}"/>
    <cellStyle name="20% - 강조색6 46 4 5 4" xfId="18267" xr:uid="{00000000-0005-0000-0000-00001B410000}"/>
    <cellStyle name="20% - 강조색6 46 4 6" xfId="18268" xr:uid="{00000000-0005-0000-0000-00001C410000}"/>
    <cellStyle name="20% - 강조색6 46 4 6 2" xfId="18269" xr:uid="{00000000-0005-0000-0000-00001D410000}"/>
    <cellStyle name="20% - 강조색6 46 4 6 3" xfId="18270" xr:uid="{00000000-0005-0000-0000-00001E410000}"/>
    <cellStyle name="20% - 강조색6 46 4 6 4" xfId="18271" xr:uid="{00000000-0005-0000-0000-00001F410000}"/>
    <cellStyle name="20% - 강조색6 46 4 7" xfId="18272" xr:uid="{00000000-0005-0000-0000-000020410000}"/>
    <cellStyle name="20% - 강조색6 46 4 7 2" xfId="18273" xr:uid="{00000000-0005-0000-0000-000021410000}"/>
    <cellStyle name="20% - 강조색6 46 4 7 3" xfId="18274" xr:uid="{00000000-0005-0000-0000-000022410000}"/>
    <cellStyle name="20% - 강조색6 46 4 7 4" xfId="18275" xr:uid="{00000000-0005-0000-0000-000023410000}"/>
    <cellStyle name="20% - 강조색6 46 4 8" xfId="18276" xr:uid="{00000000-0005-0000-0000-000024410000}"/>
    <cellStyle name="20% - 강조색6 46 4 8 2" xfId="18277" xr:uid="{00000000-0005-0000-0000-000025410000}"/>
    <cellStyle name="20% - 강조색6 46 4 8 3" xfId="18278" xr:uid="{00000000-0005-0000-0000-000026410000}"/>
    <cellStyle name="20% - 강조색6 46 4 8 4" xfId="18279" xr:uid="{00000000-0005-0000-0000-000027410000}"/>
    <cellStyle name="20% - 강조색6 46 4 9" xfId="18280" xr:uid="{00000000-0005-0000-0000-000028410000}"/>
    <cellStyle name="20% - 강조색6 46 4 9 2" xfId="18281" xr:uid="{00000000-0005-0000-0000-000029410000}"/>
    <cellStyle name="20% - 강조색6 46 4 9 3" xfId="18282" xr:uid="{00000000-0005-0000-0000-00002A410000}"/>
    <cellStyle name="20% - 강조색6 46 4 9 4" xfId="18283" xr:uid="{00000000-0005-0000-0000-00002B410000}"/>
    <cellStyle name="20% - 강조색6 46 5" xfId="18284" xr:uid="{00000000-0005-0000-0000-00002C410000}"/>
    <cellStyle name="20% - 강조색6 46 5 10" xfId="18285" xr:uid="{00000000-0005-0000-0000-00002D410000}"/>
    <cellStyle name="20% - 강조색6 46 5 11" xfId="18286" xr:uid="{00000000-0005-0000-0000-00002E410000}"/>
    <cellStyle name="20% - 강조색6 46 5 12" xfId="18287" xr:uid="{00000000-0005-0000-0000-00002F410000}"/>
    <cellStyle name="20% - 강조색6 46 5 2" xfId="18288" xr:uid="{00000000-0005-0000-0000-000030410000}"/>
    <cellStyle name="20% - 강조색6 46 5 2 2" xfId="18289" xr:uid="{00000000-0005-0000-0000-000031410000}"/>
    <cellStyle name="20% - 강조색6 46 5 2 3" xfId="18290" xr:uid="{00000000-0005-0000-0000-000032410000}"/>
    <cellStyle name="20% - 강조색6 46 5 2 4" xfId="18291" xr:uid="{00000000-0005-0000-0000-000033410000}"/>
    <cellStyle name="20% - 강조색6 46 5 3" xfId="18292" xr:uid="{00000000-0005-0000-0000-000034410000}"/>
    <cellStyle name="20% - 강조색6 46 5 3 2" xfId="18293" xr:uid="{00000000-0005-0000-0000-000035410000}"/>
    <cellStyle name="20% - 강조색6 46 5 3 3" xfId="18294" xr:uid="{00000000-0005-0000-0000-000036410000}"/>
    <cellStyle name="20% - 강조색6 46 5 3 4" xfId="18295" xr:uid="{00000000-0005-0000-0000-000037410000}"/>
    <cellStyle name="20% - 강조색6 46 5 4" xfId="18296" xr:uid="{00000000-0005-0000-0000-000038410000}"/>
    <cellStyle name="20% - 강조색6 46 5 4 2" xfId="18297" xr:uid="{00000000-0005-0000-0000-000039410000}"/>
    <cellStyle name="20% - 강조색6 46 5 4 3" xfId="18298" xr:uid="{00000000-0005-0000-0000-00003A410000}"/>
    <cellStyle name="20% - 강조색6 46 5 4 4" xfId="18299" xr:uid="{00000000-0005-0000-0000-00003B410000}"/>
    <cellStyle name="20% - 강조색6 46 5 5" xfId="18300" xr:uid="{00000000-0005-0000-0000-00003C410000}"/>
    <cellStyle name="20% - 강조색6 46 5 5 2" xfId="18301" xr:uid="{00000000-0005-0000-0000-00003D410000}"/>
    <cellStyle name="20% - 강조색6 46 5 5 3" xfId="18302" xr:uid="{00000000-0005-0000-0000-00003E410000}"/>
    <cellStyle name="20% - 강조색6 46 5 5 4" xfId="18303" xr:uid="{00000000-0005-0000-0000-00003F410000}"/>
    <cellStyle name="20% - 강조색6 46 5 6" xfId="18304" xr:uid="{00000000-0005-0000-0000-000040410000}"/>
    <cellStyle name="20% - 강조색6 46 5 6 2" xfId="18305" xr:uid="{00000000-0005-0000-0000-000041410000}"/>
    <cellStyle name="20% - 강조색6 46 5 6 3" xfId="18306" xr:uid="{00000000-0005-0000-0000-000042410000}"/>
    <cellStyle name="20% - 강조색6 46 5 6 4" xfId="18307" xr:uid="{00000000-0005-0000-0000-000043410000}"/>
    <cellStyle name="20% - 강조색6 46 5 7" xfId="18308" xr:uid="{00000000-0005-0000-0000-000044410000}"/>
    <cellStyle name="20% - 강조색6 46 5 7 2" xfId="18309" xr:uid="{00000000-0005-0000-0000-000045410000}"/>
    <cellStyle name="20% - 강조색6 46 5 7 3" xfId="18310" xr:uid="{00000000-0005-0000-0000-000046410000}"/>
    <cellStyle name="20% - 강조색6 46 5 7 4" xfId="18311" xr:uid="{00000000-0005-0000-0000-000047410000}"/>
    <cellStyle name="20% - 강조색6 46 5 8" xfId="18312" xr:uid="{00000000-0005-0000-0000-000048410000}"/>
    <cellStyle name="20% - 강조색6 46 5 8 2" xfId="18313" xr:uid="{00000000-0005-0000-0000-000049410000}"/>
    <cellStyle name="20% - 강조색6 46 5 8 3" xfId="18314" xr:uid="{00000000-0005-0000-0000-00004A410000}"/>
    <cellStyle name="20% - 강조색6 46 5 8 4" xfId="18315" xr:uid="{00000000-0005-0000-0000-00004B410000}"/>
    <cellStyle name="20% - 강조색6 46 5 9" xfId="18316" xr:uid="{00000000-0005-0000-0000-00004C410000}"/>
    <cellStyle name="20% - 강조색6 46 5 9 2" xfId="18317" xr:uid="{00000000-0005-0000-0000-00004D410000}"/>
    <cellStyle name="20% - 강조색6 46 5 9 3" xfId="18318" xr:uid="{00000000-0005-0000-0000-00004E410000}"/>
    <cellStyle name="20% - 강조색6 46 5 9 4" xfId="18319" xr:uid="{00000000-0005-0000-0000-00004F410000}"/>
    <cellStyle name="20% - 강조색6 46 6" xfId="18320" xr:uid="{00000000-0005-0000-0000-000050410000}"/>
    <cellStyle name="20% - 강조색6 46 6 10" xfId="18321" xr:uid="{00000000-0005-0000-0000-000051410000}"/>
    <cellStyle name="20% - 강조색6 46 6 11" xfId="18322" xr:uid="{00000000-0005-0000-0000-000052410000}"/>
    <cellStyle name="20% - 강조색6 46 6 12" xfId="18323" xr:uid="{00000000-0005-0000-0000-000053410000}"/>
    <cellStyle name="20% - 강조색6 46 6 2" xfId="18324" xr:uid="{00000000-0005-0000-0000-000054410000}"/>
    <cellStyle name="20% - 강조색6 46 6 2 2" xfId="18325" xr:uid="{00000000-0005-0000-0000-000055410000}"/>
    <cellStyle name="20% - 강조색6 46 6 2 3" xfId="18326" xr:uid="{00000000-0005-0000-0000-000056410000}"/>
    <cellStyle name="20% - 강조색6 46 6 2 4" xfId="18327" xr:uid="{00000000-0005-0000-0000-000057410000}"/>
    <cellStyle name="20% - 강조색6 46 6 3" xfId="18328" xr:uid="{00000000-0005-0000-0000-000058410000}"/>
    <cellStyle name="20% - 강조색6 46 6 3 2" xfId="18329" xr:uid="{00000000-0005-0000-0000-000059410000}"/>
    <cellStyle name="20% - 강조색6 46 6 3 3" xfId="18330" xr:uid="{00000000-0005-0000-0000-00005A410000}"/>
    <cellStyle name="20% - 강조색6 46 6 3 4" xfId="18331" xr:uid="{00000000-0005-0000-0000-00005B410000}"/>
    <cellStyle name="20% - 강조색6 46 6 4" xfId="18332" xr:uid="{00000000-0005-0000-0000-00005C410000}"/>
    <cellStyle name="20% - 강조색6 46 6 4 2" xfId="18333" xr:uid="{00000000-0005-0000-0000-00005D410000}"/>
    <cellStyle name="20% - 강조색6 46 6 4 3" xfId="18334" xr:uid="{00000000-0005-0000-0000-00005E410000}"/>
    <cellStyle name="20% - 강조색6 46 6 4 4" xfId="18335" xr:uid="{00000000-0005-0000-0000-00005F410000}"/>
    <cellStyle name="20% - 강조색6 46 6 5" xfId="18336" xr:uid="{00000000-0005-0000-0000-000060410000}"/>
    <cellStyle name="20% - 강조색6 46 6 5 2" xfId="18337" xr:uid="{00000000-0005-0000-0000-000061410000}"/>
    <cellStyle name="20% - 강조색6 46 6 5 3" xfId="18338" xr:uid="{00000000-0005-0000-0000-000062410000}"/>
    <cellStyle name="20% - 강조색6 46 6 5 4" xfId="18339" xr:uid="{00000000-0005-0000-0000-000063410000}"/>
    <cellStyle name="20% - 강조색6 46 6 6" xfId="18340" xr:uid="{00000000-0005-0000-0000-000064410000}"/>
    <cellStyle name="20% - 강조색6 46 6 6 2" xfId="18341" xr:uid="{00000000-0005-0000-0000-000065410000}"/>
    <cellStyle name="20% - 강조색6 46 6 6 3" xfId="18342" xr:uid="{00000000-0005-0000-0000-000066410000}"/>
    <cellStyle name="20% - 강조색6 46 6 6 4" xfId="18343" xr:uid="{00000000-0005-0000-0000-000067410000}"/>
    <cellStyle name="20% - 강조색6 46 6 7" xfId="18344" xr:uid="{00000000-0005-0000-0000-000068410000}"/>
    <cellStyle name="20% - 강조색6 46 6 7 2" xfId="18345" xr:uid="{00000000-0005-0000-0000-000069410000}"/>
    <cellStyle name="20% - 강조색6 46 6 7 3" xfId="18346" xr:uid="{00000000-0005-0000-0000-00006A410000}"/>
    <cellStyle name="20% - 강조색6 46 6 7 4" xfId="18347" xr:uid="{00000000-0005-0000-0000-00006B410000}"/>
    <cellStyle name="20% - 강조색6 46 6 8" xfId="18348" xr:uid="{00000000-0005-0000-0000-00006C410000}"/>
    <cellStyle name="20% - 강조색6 46 6 8 2" xfId="18349" xr:uid="{00000000-0005-0000-0000-00006D410000}"/>
    <cellStyle name="20% - 강조색6 46 6 8 3" xfId="18350" xr:uid="{00000000-0005-0000-0000-00006E410000}"/>
    <cellStyle name="20% - 강조색6 46 6 8 4" xfId="18351" xr:uid="{00000000-0005-0000-0000-00006F410000}"/>
    <cellStyle name="20% - 강조색6 46 6 9" xfId="18352" xr:uid="{00000000-0005-0000-0000-000070410000}"/>
    <cellStyle name="20% - 강조색6 46 6 9 2" xfId="18353" xr:uid="{00000000-0005-0000-0000-000071410000}"/>
    <cellStyle name="20% - 강조색6 46 6 9 3" xfId="18354" xr:uid="{00000000-0005-0000-0000-000072410000}"/>
    <cellStyle name="20% - 강조색6 46 6 9 4" xfId="18355" xr:uid="{00000000-0005-0000-0000-000073410000}"/>
    <cellStyle name="20% - 강조색6 46 7" xfId="18356" xr:uid="{00000000-0005-0000-0000-000074410000}"/>
    <cellStyle name="20% - 강조색6 46 7 2" xfId="18357" xr:uid="{00000000-0005-0000-0000-000075410000}"/>
    <cellStyle name="20% - 강조색6 46 7 3" xfId="18358" xr:uid="{00000000-0005-0000-0000-000076410000}"/>
    <cellStyle name="20% - 강조색6 46 7 4" xfId="18359" xr:uid="{00000000-0005-0000-0000-000077410000}"/>
    <cellStyle name="20% - 강조색6 46 8" xfId="18360" xr:uid="{00000000-0005-0000-0000-000078410000}"/>
    <cellStyle name="20% - 강조색6 46 8 2" xfId="18361" xr:uid="{00000000-0005-0000-0000-000079410000}"/>
    <cellStyle name="20% - 강조색6 46 8 3" xfId="18362" xr:uid="{00000000-0005-0000-0000-00007A410000}"/>
    <cellStyle name="20% - 강조색6 46 8 4" xfId="18363" xr:uid="{00000000-0005-0000-0000-00007B410000}"/>
    <cellStyle name="20% - 강조색6 46 9" xfId="18364" xr:uid="{00000000-0005-0000-0000-00007C410000}"/>
    <cellStyle name="20% - 강조색6 46 9 2" xfId="18365" xr:uid="{00000000-0005-0000-0000-00007D410000}"/>
    <cellStyle name="20% - 강조색6 46 9 3" xfId="18366" xr:uid="{00000000-0005-0000-0000-00007E410000}"/>
    <cellStyle name="20% - 강조색6 46 9 4" xfId="18367" xr:uid="{00000000-0005-0000-0000-00007F410000}"/>
    <cellStyle name="20% - 강조색6 47" xfId="18368" xr:uid="{00000000-0005-0000-0000-000080410000}"/>
    <cellStyle name="20% - 강조색6 47 10" xfId="18369" xr:uid="{00000000-0005-0000-0000-000081410000}"/>
    <cellStyle name="20% - 강조색6 47 10 2" xfId="18370" xr:uid="{00000000-0005-0000-0000-000082410000}"/>
    <cellStyle name="20% - 강조색6 47 10 3" xfId="18371" xr:uid="{00000000-0005-0000-0000-000083410000}"/>
    <cellStyle name="20% - 강조색6 47 10 4" xfId="18372" xr:uid="{00000000-0005-0000-0000-000084410000}"/>
    <cellStyle name="20% - 강조색6 47 11" xfId="18373" xr:uid="{00000000-0005-0000-0000-000085410000}"/>
    <cellStyle name="20% - 강조색6 47 11 2" xfId="18374" xr:uid="{00000000-0005-0000-0000-000086410000}"/>
    <cellStyle name="20% - 강조색6 47 11 3" xfId="18375" xr:uid="{00000000-0005-0000-0000-000087410000}"/>
    <cellStyle name="20% - 강조색6 47 11 4" xfId="18376" xr:uid="{00000000-0005-0000-0000-000088410000}"/>
    <cellStyle name="20% - 강조색6 47 12" xfId="18377" xr:uid="{00000000-0005-0000-0000-000089410000}"/>
    <cellStyle name="20% - 강조색6 47 12 2" xfId="18378" xr:uid="{00000000-0005-0000-0000-00008A410000}"/>
    <cellStyle name="20% - 강조색6 47 12 3" xfId="18379" xr:uid="{00000000-0005-0000-0000-00008B410000}"/>
    <cellStyle name="20% - 강조색6 47 12 4" xfId="18380" xr:uid="{00000000-0005-0000-0000-00008C410000}"/>
    <cellStyle name="20% - 강조색6 47 13" xfId="18381" xr:uid="{00000000-0005-0000-0000-00008D410000}"/>
    <cellStyle name="20% - 강조색6 47 14" xfId="18382" xr:uid="{00000000-0005-0000-0000-00008E410000}"/>
    <cellStyle name="20% - 강조색6 47 15" xfId="18383" xr:uid="{00000000-0005-0000-0000-00008F410000}"/>
    <cellStyle name="20% - 강조색6 47 16" xfId="18384" xr:uid="{00000000-0005-0000-0000-000090410000}"/>
    <cellStyle name="20% - 강조색6 47 17" xfId="18385" xr:uid="{00000000-0005-0000-0000-000091410000}"/>
    <cellStyle name="20% - 강조색6 47 18" xfId="18386" xr:uid="{00000000-0005-0000-0000-000092410000}"/>
    <cellStyle name="20% - 강조색6 47 19" xfId="18387" xr:uid="{00000000-0005-0000-0000-000093410000}"/>
    <cellStyle name="20% - 강조색6 47 2" xfId="18388" xr:uid="{00000000-0005-0000-0000-000094410000}"/>
    <cellStyle name="20% - 강조색6 47 2 10" xfId="18389" xr:uid="{00000000-0005-0000-0000-000095410000}"/>
    <cellStyle name="20% - 강조색6 47 2 11" xfId="18390" xr:uid="{00000000-0005-0000-0000-000096410000}"/>
    <cellStyle name="20% - 강조색6 47 2 12" xfId="18391" xr:uid="{00000000-0005-0000-0000-000097410000}"/>
    <cellStyle name="20% - 강조색6 47 2 2" xfId="18392" xr:uid="{00000000-0005-0000-0000-000098410000}"/>
    <cellStyle name="20% - 강조색6 47 2 2 2" xfId="18393" xr:uid="{00000000-0005-0000-0000-000099410000}"/>
    <cellStyle name="20% - 강조색6 47 2 2 3" xfId="18394" xr:uid="{00000000-0005-0000-0000-00009A410000}"/>
    <cellStyle name="20% - 강조색6 47 2 2 4" xfId="18395" xr:uid="{00000000-0005-0000-0000-00009B410000}"/>
    <cellStyle name="20% - 강조색6 47 2 3" xfId="18396" xr:uid="{00000000-0005-0000-0000-00009C410000}"/>
    <cellStyle name="20% - 강조색6 47 2 3 2" xfId="18397" xr:uid="{00000000-0005-0000-0000-00009D410000}"/>
    <cellStyle name="20% - 강조색6 47 2 3 3" xfId="18398" xr:uid="{00000000-0005-0000-0000-00009E410000}"/>
    <cellStyle name="20% - 강조색6 47 2 3 4" xfId="18399" xr:uid="{00000000-0005-0000-0000-00009F410000}"/>
    <cellStyle name="20% - 강조색6 47 2 4" xfId="18400" xr:uid="{00000000-0005-0000-0000-0000A0410000}"/>
    <cellStyle name="20% - 강조색6 47 2 4 2" xfId="18401" xr:uid="{00000000-0005-0000-0000-0000A1410000}"/>
    <cellStyle name="20% - 강조색6 47 2 4 3" xfId="18402" xr:uid="{00000000-0005-0000-0000-0000A2410000}"/>
    <cellStyle name="20% - 강조색6 47 2 4 4" xfId="18403" xr:uid="{00000000-0005-0000-0000-0000A3410000}"/>
    <cellStyle name="20% - 강조색6 47 2 5" xfId="18404" xr:uid="{00000000-0005-0000-0000-0000A4410000}"/>
    <cellStyle name="20% - 강조색6 47 2 5 2" xfId="18405" xr:uid="{00000000-0005-0000-0000-0000A5410000}"/>
    <cellStyle name="20% - 강조색6 47 2 5 3" xfId="18406" xr:uid="{00000000-0005-0000-0000-0000A6410000}"/>
    <cellStyle name="20% - 강조색6 47 2 5 4" xfId="18407" xr:uid="{00000000-0005-0000-0000-0000A7410000}"/>
    <cellStyle name="20% - 강조색6 47 2 6" xfId="18408" xr:uid="{00000000-0005-0000-0000-0000A8410000}"/>
    <cellStyle name="20% - 강조색6 47 2 6 2" xfId="18409" xr:uid="{00000000-0005-0000-0000-0000A9410000}"/>
    <cellStyle name="20% - 강조색6 47 2 6 3" xfId="18410" xr:uid="{00000000-0005-0000-0000-0000AA410000}"/>
    <cellStyle name="20% - 강조색6 47 2 6 4" xfId="18411" xr:uid="{00000000-0005-0000-0000-0000AB410000}"/>
    <cellStyle name="20% - 강조색6 47 2 7" xfId="18412" xr:uid="{00000000-0005-0000-0000-0000AC410000}"/>
    <cellStyle name="20% - 강조색6 47 2 7 2" xfId="18413" xr:uid="{00000000-0005-0000-0000-0000AD410000}"/>
    <cellStyle name="20% - 강조색6 47 2 7 3" xfId="18414" xr:uid="{00000000-0005-0000-0000-0000AE410000}"/>
    <cellStyle name="20% - 강조색6 47 2 7 4" xfId="18415" xr:uid="{00000000-0005-0000-0000-0000AF410000}"/>
    <cellStyle name="20% - 강조색6 47 2 8" xfId="18416" xr:uid="{00000000-0005-0000-0000-0000B0410000}"/>
    <cellStyle name="20% - 강조색6 47 2 8 2" xfId="18417" xr:uid="{00000000-0005-0000-0000-0000B1410000}"/>
    <cellStyle name="20% - 강조색6 47 2 8 3" xfId="18418" xr:uid="{00000000-0005-0000-0000-0000B2410000}"/>
    <cellStyle name="20% - 강조색6 47 2 8 4" xfId="18419" xr:uid="{00000000-0005-0000-0000-0000B3410000}"/>
    <cellStyle name="20% - 강조색6 47 2 9" xfId="18420" xr:uid="{00000000-0005-0000-0000-0000B4410000}"/>
    <cellStyle name="20% - 강조색6 47 2 9 2" xfId="18421" xr:uid="{00000000-0005-0000-0000-0000B5410000}"/>
    <cellStyle name="20% - 강조색6 47 2 9 3" xfId="18422" xr:uid="{00000000-0005-0000-0000-0000B6410000}"/>
    <cellStyle name="20% - 강조색6 47 2 9 4" xfId="18423" xr:uid="{00000000-0005-0000-0000-0000B7410000}"/>
    <cellStyle name="20% - 강조색6 47 20" xfId="18424" xr:uid="{00000000-0005-0000-0000-0000B8410000}"/>
    <cellStyle name="20% - 강조색6 47 21" xfId="18425" xr:uid="{00000000-0005-0000-0000-0000B9410000}"/>
    <cellStyle name="20% - 강조색6 47 22" xfId="18426" xr:uid="{00000000-0005-0000-0000-0000BA410000}"/>
    <cellStyle name="20% - 강조색6 47 23" xfId="18427" xr:uid="{00000000-0005-0000-0000-0000BB410000}"/>
    <cellStyle name="20% - 강조색6 47 24" xfId="18428" xr:uid="{00000000-0005-0000-0000-0000BC410000}"/>
    <cellStyle name="20% - 강조색6 47 25" xfId="18429" xr:uid="{00000000-0005-0000-0000-0000BD410000}"/>
    <cellStyle name="20% - 강조색6 47 3" xfId="18430" xr:uid="{00000000-0005-0000-0000-0000BE410000}"/>
    <cellStyle name="20% - 강조색6 47 3 10" xfId="18431" xr:uid="{00000000-0005-0000-0000-0000BF410000}"/>
    <cellStyle name="20% - 강조색6 47 3 11" xfId="18432" xr:uid="{00000000-0005-0000-0000-0000C0410000}"/>
    <cellStyle name="20% - 강조색6 47 3 12" xfId="18433" xr:uid="{00000000-0005-0000-0000-0000C1410000}"/>
    <cellStyle name="20% - 강조색6 47 3 2" xfId="18434" xr:uid="{00000000-0005-0000-0000-0000C2410000}"/>
    <cellStyle name="20% - 강조색6 47 3 2 2" xfId="18435" xr:uid="{00000000-0005-0000-0000-0000C3410000}"/>
    <cellStyle name="20% - 강조색6 47 3 2 3" xfId="18436" xr:uid="{00000000-0005-0000-0000-0000C4410000}"/>
    <cellStyle name="20% - 강조색6 47 3 2 4" xfId="18437" xr:uid="{00000000-0005-0000-0000-0000C5410000}"/>
    <cellStyle name="20% - 강조색6 47 3 3" xfId="18438" xr:uid="{00000000-0005-0000-0000-0000C6410000}"/>
    <cellStyle name="20% - 강조색6 47 3 3 2" xfId="18439" xr:uid="{00000000-0005-0000-0000-0000C7410000}"/>
    <cellStyle name="20% - 강조색6 47 3 3 3" xfId="18440" xr:uid="{00000000-0005-0000-0000-0000C8410000}"/>
    <cellStyle name="20% - 강조색6 47 3 3 4" xfId="18441" xr:uid="{00000000-0005-0000-0000-0000C9410000}"/>
    <cellStyle name="20% - 강조색6 47 3 4" xfId="18442" xr:uid="{00000000-0005-0000-0000-0000CA410000}"/>
    <cellStyle name="20% - 강조색6 47 3 4 2" xfId="18443" xr:uid="{00000000-0005-0000-0000-0000CB410000}"/>
    <cellStyle name="20% - 강조색6 47 3 4 3" xfId="18444" xr:uid="{00000000-0005-0000-0000-0000CC410000}"/>
    <cellStyle name="20% - 강조색6 47 3 4 4" xfId="18445" xr:uid="{00000000-0005-0000-0000-0000CD410000}"/>
    <cellStyle name="20% - 강조색6 47 3 5" xfId="18446" xr:uid="{00000000-0005-0000-0000-0000CE410000}"/>
    <cellStyle name="20% - 강조색6 47 3 5 2" xfId="18447" xr:uid="{00000000-0005-0000-0000-0000CF410000}"/>
    <cellStyle name="20% - 강조색6 47 3 5 3" xfId="18448" xr:uid="{00000000-0005-0000-0000-0000D0410000}"/>
    <cellStyle name="20% - 강조색6 47 3 5 4" xfId="18449" xr:uid="{00000000-0005-0000-0000-0000D1410000}"/>
    <cellStyle name="20% - 강조색6 47 3 6" xfId="18450" xr:uid="{00000000-0005-0000-0000-0000D2410000}"/>
    <cellStyle name="20% - 강조색6 47 3 6 2" xfId="18451" xr:uid="{00000000-0005-0000-0000-0000D3410000}"/>
    <cellStyle name="20% - 강조색6 47 3 6 3" xfId="18452" xr:uid="{00000000-0005-0000-0000-0000D4410000}"/>
    <cellStyle name="20% - 강조색6 47 3 6 4" xfId="18453" xr:uid="{00000000-0005-0000-0000-0000D5410000}"/>
    <cellStyle name="20% - 강조색6 47 3 7" xfId="18454" xr:uid="{00000000-0005-0000-0000-0000D6410000}"/>
    <cellStyle name="20% - 강조색6 47 3 7 2" xfId="18455" xr:uid="{00000000-0005-0000-0000-0000D7410000}"/>
    <cellStyle name="20% - 강조색6 47 3 7 3" xfId="18456" xr:uid="{00000000-0005-0000-0000-0000D8410000}"/>
    <cellStyle name="20% - 강조색6 47 3 7 4" xfId="18457" xr:uid="{00000000-0005-0000-0000-0000D9410000}"/>
    <cellStyle name="20% - 강조색6 47 3 8" xfId="18458" xr:uid="{00000000-0005-0000-0000-0000DA410000}"/>
    <cellStyle name="20% - 강조색6 47 3 8 2" xfId="18459" xr:uid="{00000000-0005-0000-0000-0000DB410000}"/>
    <cellStyle name="20% - 강조색6 47 3 8 3" xfId="18460" xr:uid="{00000000-0005-0000-0000-0000DC410000}"/>
    <cellStyle name="20% - 강조색6 47 3 8 4" xfId="18461" xr:uid="{00000000-0005-0000-0000-0000DD410000}"/>
    <cellStyle name="20% - 강조색6 47 3 9" xfId="18462" xr:uid="{00000000-0005-0000-0000-0000DE410000}"/>
    <cellStyle name="20% - 강조색6 47 3 9 2" xfId="18463" xr:uid="{00000000-0005-0000-0000-0000DF410000}"/>
    <cellStyle name="20% - 강조색6 47 3 9 3" xfId="18464" xr:uid="{00000000-0005-0000-0000-0000E0410000}"/>
    <cellStyle name="20% - 강조색6 47 3 9 4" xfId="18465" xr:uid="{00000000-0005-0000-0000-0000E1410000}"/>
    <cellStyle name="20% - 강조색6 47 4" xfId="18466" xr:uid="{00000000-0005-0000-0000-0000E2410000}"/>
    <cellStyle name="20% - 강조색6 47 4 10" xfId="18467" xr:uid="{00000000-0005-0000-0000-0000E3410000}"/>
    <cellStyle name="20% - 강조색6 47 4 11" xfId="18468" xr:uid="{00000000-0005-0000-0000-0000E4410000}"/>
    <cellStyle name="20% - 강조색6 47 4 12" xfId="18469" xr:uid="{00000000-0005-0000-0000-0000E5410000}"/>
    <cellStyle name="20% - 강조색6 47 4 2" xfId="18470" xr:uid="{00000000-0005-0000-0000-0000E6410000}"/>
    <cellStyle name="20% - 강조색6 47 4 2 2" xfId="18471" xr:uid="{00000000-0005-0000-0000-0000E7410000}"/>
    <cellStyle name="20% - 강조색6 47 4 2 3" xfId="18472" xr:uid="{00000000-0005-0000-0000-0000E8410000}"/>
    <cellStyle name="20% - 강조색6 47 4 2 4" xfId="18473" xr:uid="{00000000-0005-0000-0000-0000E9410000}"/>
    <cellStyle name="20% - 강조색6 47 4 3" xfId="18474" xr:uid="{00000000-0005-0000-0000-0000EA410000}"/>
    <cellStyle name="20% - 강조색6 47 4 3 2" xfId="18475" xr:uid="{00000000-0005-0000-0000-0000EB410000}"/>
    <cellStyle name="20% - 강조색6 47 4 3 3" xfId="18476" xr:uid="{00000000-0005-0000-0000-0000EC410000}"/>
    <cellStyle name="20% - 강조색6 47 4 3 4" xfId="18477" xr:uid="{00000000-0005-0000-0000-0000ED410000}"/>
    <cellStyle name="20% - 강조색6 47 4 4" xfId="18478" xr:uid="{00000000-0005-0000-0000-0000EE410000}"/>
    <cellStyle name="20% - 강조색6 47 4 4 2" xfId="18479" xr:uid="{00000000-0005-0000-0000-0000EF410000}"/>
    <cellStyle name="20% - 강조색6 47 4 4 3" xfId="18480" xr:uid="{00000000-0005-0000-0000-0000F0410000}"/>
    <cellStyle name="20% - 강조색6 47 4 4 4" xfId="18481" xr:uid="{00000000-0005-0000-0000-0000F1410000}"/>
    <cellStyle name="20% - 강조색6 47 4 5" xfId="18482" xr:uid="{00000000-0005-0000-0000-0000F2410000}"/>
    <cellStyle name="20% - 강조색6 47 4 5 2" xfId="18483" xr:uid="{00000000-0005-0000-0000-0000F3410000}"/>
    <cellStyle name="20% - 강조색6 47 4 5 3" xfId="18484" xr:uid="{00000000-0005-0000-0000-0000F4410000}"/>
    <cellStyle name="20% - 강조색6 47 4 5 4" xfId="18485" xr:uid="{00000000-0005-0000-0000-0000F5410000}"/>
    <cellStyle name="20% - 강조색6 47 4 6" xfId="18486" xr:uid="{00000000-0005-0000-0000-0000F6410000}"/>
    <cellStyle name="20% - 강조색6 47 4 6 2" xfId="18487" xr:uid="{00000000-0005-0000-0000-0000F7410000}"/>
    <cellStyle name="20% - 강조색6 47 4 6 3" xfId="18488" xr:uid="{00000000-0005-0000-0000-0000F8410000}"/>
    <cellStyle name="20% - 강조색6 47 4 6 4" xfId="18489" xr:uid="{00000000-0005-0000-0000-0000F9410000}"/>
    <cellStyle name="20% - 강조색6 47 4 7" xfId="18490" xr:uid="{00000000-0005-0000-0000-0000FA410000}"/>
    <cellStyle name="20% - 강조색6 47 4 7 2" xfId="18491" xr:uid="{00000000-0005-0000-0000-0000FB410000}"/>
    <cellStyle name="20% - 강조색6 47 4 7 3" xfId="18492" xr:uid="{00000000-0005-0000-0000-0000FC410000}"/>
    <cellStyle name="20% - 강조색6 47 4 7 4" xfId="18493" xr:uid="{00000000-0005-0000-0000-0000FD410000}"/>
    <cellStyle name="20% - 강조색6 47 4 8" xfId="18494" xr:uid="{00000000-0005-0000-0000-0000FE410000}"/>
    <cellStyle name="20% - 강조색6 47 4 8 2" xfId="18495" xr:uid="{00000000-0005-0000-0000-0000FF410000}"/>
    <cellStyle name="20% - 강조색6 47 4 8 3" xfId="18496" xr:uid="{00000000-0005-0000-0000-000000420000}"/>
    <cellStyle name="20% - 강조색6 47 4 8 4" xfId="18497" xr:uid="{00000000-0005-0000-0000-000001420000}"/>
    <cellStyle name="20% - 강조색6 47 4 9" xfId="18498" xr:uid="{00000000-0005-0000-0000-000002420000}"/>
    <cellStyle name="20% - 강조색6 47 4 9 2" xfId="18499" xr:uid="{00000000-0005-0000-0000-000003420000}"/>
    <cellStyle name="20% - 강조색6 47 4 9 3" xfId="18500" xr:uid="{00000000-0005-0000-0000-000004420000}"/>
    <cellStyle name="20% - 강조색6 47 4 9 4" xfId="18501" xr:uid="{00000000-0005-0000-0000-000005420000}"/>
    <cellStyle name="20% - 강조색6 47 5" xfId="18502" xr:uid="{00000000-0005-0000-0000-000006420000}"/>
    <cellStyle name="20% - 강조색6 47 5 2" xfId="18503" xr:uid="{00000000-0005-0000-0000-000007420000}"/>
    <cellStyle name="20% - 강조색6 47 5 3" xfId="18504" xr:uid="{00000000-0005-0000-0000-000008420000}"/>
    <cellStyle name="20% - 강조색6 47 5 4" xfId="18505" xr:uid="{00000000-0005-0000-0000-000009420000}"/>
    <cellStyle name="20% - 강조색6 47 6" xfId="18506" xr:uid="{00000000-0005-0000-0000-00000A420000}"/>
    <cellStyle name="20% - 강조색6 47 6 2" xfId="18507" xr:uid="{00000000-0005-0000-0000-00000B420000}"/>
    <cellStyle name="20% - 강조색6 47 6 3" xfId="18508" xr:uid="{00000000-0005-0000-0000-00000C420000}"/>
    <cellStyle name="20% - 강조색6 47 6 4" xfId="18509" xr:uid="{00000000-0005-0000-0000-00000D420000}"/>
    <cellStyle name="20% - 강조색6 47 7" xfId="18510" xr:uid="{00000000-0005-0000-0000-00000E420000}"/>
    <cellStyle name="20% - 강조색6 47 7 2" xfId="18511" xr:uid="{00000000-0005-0000-0000-00000F420000}"/>
    <cellStyle name="20% - 강조색6 47 7 3" xfId="18512" xr:uid="{00000000-0005-0000-0000-000010420000}"/>
    <cellStyle name="20% - 강조색6 47 7 4" xfId="18513" xr:uid="{00000000-0005-0000-0000-000011420000}"/>
    <cellStyle name="20% - 강조색6 47 8" xfId="18514" xr:uid="{00000000-0005-0000-0000-000012420000}"/>
    <cellStyle name="20% - 강조색6 47 8 2" xfId="18515" xr:uid="{00000000-0005-0000-0000-000013420000}"/>
    <cellStyle name="20% - 강조색6 47 8 3" xfId="18516" xr:uid="{00000000-0005-0000-0000-000014420000}"/>
    <cellStyle name="20% - 강조색6 47 8 4" xfId="18517" xr:uid="{00000000-0005-0000-0000-000015420000}"/>
    <cellStyle name="20% - 강조색6 47 9" xfId="18518" xr:uid="{00000000-0005-0000-0000-000016420000}"/>
    <cellStyle name="20% - 강조색6 47 9 2" xfId="18519" xr:uid="{00000000-0005-0000-0000-000017420000}"/>
    <cellStyle name="20% - 강조색6 47 9 3" xfId="18520" xr:uid="{00000000-0005-0000-0000-000018420000}"/>
    <cellStyle name="20% - 강조색6 47 9 4" xfId="18521" xr:uid="{00000000-0005-0000-0000-000019420000}"/>
    <cellStyle name="20% - 강조색6 48" xfId="18522" xr:uid="{00000000-0005-0000-0000-00001A420000}"/>
    <cellStyle name="20% - 강조색6 48 10" xfId="18523" xr:uid="{00000000-0005-0000-0000-00001B420000}"/>
    <cellStyle name="20% - 강조색6 48 10 2" xfId="18524" xr:uid="{00000000-0005-0000-0000-00001C420000}"/>
    <cellStyle name="20% - 강조색6 48 10 3" xfId="18525" xr:uid="{00000000-0005-0000-0000-00001D420000}"/>
    <cellStyle name="20% - 강조색6 48 10 4" xfId="18526" xr:uid="{00000000-0005-0000-0000-00001E420000}"/>
    <cellStyle name="20% - 강조색6 48 11" xfId="18527" xr:uid="{00000000-0005-0000-0000-00001F420000}"/>
    <cellStyle name="20% - 강조색6 48 12" xfId="18528" xr:uid="{00000000-0005-0000-0000-000020420000}"/>
    <cellStyle name="20% - 강조색6 48 13" xfId="18529" xr:uid="{00000000-0005-0000-0000-000021420000}"/>
    <cellStyle name="20% - 강조색6 48 14" xfId="18530" xr:uid="{00000000-0005-0000-0000-000022420000}"/>
    <cellStyle name="20% - 강조색6 48 15" xfId="18531" xr:uid="{00000000-0005-0000-0000-000023420000}"/>
    <cellStyle name="20% - 강조색6 48 16" xfId="18532" xr:uid="{00000000-0005-0000-0000-000024420000}"/>
    <cellStyle name="20% - 강조색6 48 17" xfId="18533" xr:uid="{00000000-0005-0000-0000-000025420000}"/>
    <cellStyle name="20% - 강조색6 48 18" xfId="18534" xr:uid="{00000000-0005-0000-0000-000026420000}"/>
    <cellStyle name="20% - 강조색6 48 19" xfId="18535" xr:uid="{00000000-0005-0000-0000-000027420000}"/>
    <cellStyle name="20% - 강조색6 48 2" xfId="18536" xr:uid="{00000000-0005-0000-0000-000028420000}"/>
    <cellStyle name="20% - 강조색6 48 2 10" xfId="18537" xr:uid="{00000000-0005-0000-0000-000029420000}"/>
    <cellStyle name="20% - 강조색6 48 2 11" xfId="18538" xr:uid="{00000000-0005-0000-0000-00002A420000}"/>
    <cellStyle name="20% - 강조색6 48 2 12" xfId="18539" xr:uid="{00000000-0005-0000-0000-00002B420000}"/>
    <cellStyle name="20% - 강조색6 48 2 2" xfId="18540" xr:uid="{00000000-0005-0000-0000-00002C420000}"/>
    <cellStyle name="20% - 강조색6 48 2 2 2" xfId="18541" xr:uid="{00000000-0005-0000-0000-00002D420000}"/>
    <cellStyle name="20% - 강조색6 48 2 2 3" xfId="18542" xr:uid="{00000000-0005-0000-0000-00002E420000}"/>
    <cellStyle name="20% - 강조색6 48 2 2 4" xfId="18543" xr:uid="{00000000-0005-0000-0000-00002F420000}"/>
    <cellStyle name="20% - 강조색6 48 2 3" xfId="18544" xr:uid="{00000000-0005-0000-0000-000030420000}"/>
    <cellStyle name="20% - 강조색6 48 2 3 2" xfId="18545" xr:uid="{00000000-0005-0000-0000-000031420000}"/>
    <cellStyle name="20% - 강조색6 48 2 3 3" xfId="18546" xr:uid="{00000000-0005-0000-0000-000032420000}"/>
    <cellStyle name="20% - 강조색6 48 2 3 4" xfId="18547" xr:uid="{00000000-0005-0000-0000-000033420000}"/>
    <cellStyle name="20% - 강조색6 48 2 4" xfId="18548" xr:uid="{00000000-0005-0000-0000-000034420000}"/>
    <cellStyle name="20% - 강조색6 48 2 4 2" xfId="18549" xr:uid="{00000000-0005-0000-0000-000035420000}"/>
    <cellStyle name="20% - 강조색6 48 2 4 3" xfId="18550" xr:uid="{00000000-0005-0000-0000-000036420000}"/>
    <cellStyle name="20% - 강조색6 48 2 4 4" xfId="18551" xr:uid="{00000000-0005-0000-0000-000037420000}"/>
    <cellStyle name="20% - 강조색6 48 2 5" xfId="18552" xr:uid="{00000000-0005-0000-0000-000038420000}"/>
    <cellStyle name="20% - 강조색6 48 2 5 2" xfId="18553" xr:uid="{00000000-0005-0000-0000-000039420000}"/>
    <cellStyle name="20% - 강조색6 48 2 5 3" xfId="18554" xr:uid="{00000000-0005-0000-0000-00003A420000}"/>
    <cellStyle name="20% - 강조색6 48 2 5 4" xfId="18555" xr:uid="{00000000-0005-0000-0000-00003B420000}"/>
    <cellStyle name="20% - 강조색6 48 2 6" xfId="18556" xr:uid="{00000000-0005-0000-0000-00003C420000}"/>
    <cellStyle name="20% - 강조색6 48 2 6 2" xfId="18557" xr:uid="{00000000-0005-0000-0000-00003D420000}"/>
    <cellStyle name="20% - 강조색6 48 2 6 3" xfId="18558" xr:uid="{00000000-0005-0000-0000-00003E420000}"/>
    <cellStyle name="20% - 강조색6 48 2 6 4" xfId="18559" xr:uid="{00000000-0005-0000-0000-00003F420000}"/>
    <cellStyle name="20% - 강조색6 48 2 7" xfId="18560" xr:uid="{00000000-0005-0000-0000-000040420000}"/>
    <cellStyle name="20% - 강조색6 48 2 7 2" xfId="18561" xr:uid="{00000000-0005-0000-0000-000041420000}"/>
    <cellStyle name="20% - 강조색6 48 2 7 3" xfId="18562" xr:uid="{00000000-0005-0000-0000-000042420000}"/>
    <cellStyle name="20% - 강조색6 48 2 7 4" xfId="18563" xr:uid="{00000000-0005-0000-0000-000043420000}"/>
    <cellStyle name="20% - 강조색6 48 2 8" xfId="18564" xr:uid="{00000000-0005-0000-0000-000044420000}"/>
    <cellStyle name="20% - 강조색6 48 2 8 2" xfId="18565" xr:uid="{00000000-0005-0000-0000-000045420000}"/>
    <cellStyle name="20% - 강조색6 48 2 8 3" xfId="18566" xr:uid="{00000000-0005-0000-0000-000046420000}"/>
    <cellStyle name="20% - 강조색6 48 2 8 4" xfId="18567" xr:uid="{00000000-0005-0000-0000-000047420000}"/>
    <cellStyle name="20% - 강조색6 48 2 9" xfId="18568" xr:uid="{00000000-0005-0000-0000-000048420000}"/>
    <cellStyle name="20% - 강조색6 48 2 9 2" xfId="18569" xr:uid="{00000000-0005-0000-0000-000049420000}"/>
    <cellStyle name="20% - 강조색6 48 2 9 3" xfId="18570" xr:uid="{00000000-0005-0000-0000-00004A420000}"/>
    <cellStyle name="20% - 강조색6 48 2 9 4" xfId="18571" xr:uid="{00000000-0005-0000-0000-00004B420000}"/>
    <cellStyle name="20% - 강조색6 48 20" xfId="18572" xr:uid="{00000000-0005-0000-0000-00004C420000}"/>
    <cellStyle name="20% - 강조색6 48 21" xfId="18573" xr:uid="{00000000-0005-0000-0000-00004D420000}"/>
    <cellStyle name="20% - 강조색6 48 22" xfId="18574" xr:uid="{00000000-0005-0000-0000-00004E420000}"/>
    <cellStyle name="20% - 강조색6 48 23" xfId="18575" xr:uid="{00000000-0005-0000-0000-00004F420000}"/>
    <cellStyle name="20% - 강조색6 48 3" xfId="18576" xr:uid="{00000000-0005-0000-0000-000050420000}"/>
    <cellStyle name="20% - 강조색6 48 3 2" xfId="18577" xr:uid="{00000000-0005-0000-0000-000051420000}"/>
    <cellStyle name="20% - 강조색6 48 3 3" xfId="18578" xr:uid="{00000000-0005-0000-0000-000052420000}"/>
    <cellStyle name="20% - 강조색6 48 3 4" xfId="18579" xr:uid="{00000000-0005-0000-0000-000053420000}"/>
    <cellStyle name="20% - 강조색6 48 4" xfId="18580" xr:uid="{00000000-0005-0000-0000-000054420000}"/>
    <cellStyle name="20% - 강조색6 48 4 2" xfId="18581" xr:uid="{00000000-0005-0000-0000-000055420000}"/>
    <cellStyle name="20% - 강조색6 48 4 3" xfId="18582" xr:uid="{00000000-0005-0000-0000-000056420000}"/>
    <cellStyle name="20% - 강조색6 48 4 4" xfId="18583" xr:uid="{00000000-0005-0000-0000-000057420000}"/>
    <cellStyle name="20% - 강조색6 48 5" xfId="18584" xr:uid="{00000000-0005-0000-0000-000058420000}"/>
    <cellStyle name="20% - 강조색6 48 5 2" xfId="18585" xr:uid="{00000000-0005-0000-0000-000059420000}"/>
    <cellStyle name="20% - 강조색6 48 5 3" xfId="18586" xr:uid="{00000000-0005-0000-0000-00005A420000}"/>
    <cellStyle name="20% - 강조색6 48 5 4" xfId="18587" xr:uid="{00000000-0005-0000-0000-00005B420000}"/>
    <cellStyle name="20% - 강조색6 48 6" xfId="18588" xr:uid="{00000000-0005-0000-0000-00005C420000}"/>
    <cellStyle name="20% - 강조색6 48 6 2" xfId="18589" xr:uid="{00000000-0005-0000-0000-00005D420000}"/>
    <cellStyle name="20% - 강조색6 48 6 3" xfId="18590" xr:uid="{00000000-0005-0000-0000-00005E420000}"/>
    <cellStyle name="20% - 강조색6 48 6 4" xfId="18591" xr:uid="{00000000-0005-0000-0000-00005F420000}"/>
    <cellStyle name="20% - 강조색6 48 7" xfId="18592" xr:uid="{00000000-0005-0000-0000-000060420000}"/>
    <cellStyle name="20% - 강조색6 48 7 2" xfId="18593" xr:uid="{00000000-0005-0000-0000-000061420000}"/>
    <cellStyle name="20% - 강조색6 48 7 3" xfId="18594" xr:uid="{00000000-0005-0000-0000-000062420000}"/>
    <cellStyle name="20% - 강조색6 48 7 4" xfId="18595" xr:uid="{00000000-0005-0000-0000-000063420000}"/>
    <cellStyle name="20% - 강조색6 48 8" xfId="18596" xr:uid="{00000000-0005-0000-0000-000064420000}"/>
    <cellStyle name="20% - 강조색6 48 8 2" xfId="18597" xr:uid="{00000000-0005-0000-0000-000065420000}"/>
    <cellStyle name="20% - 강조색6 48 8 3" xfId="18598" xr:uid="{00000000-0005-0000-0000-000066420000}"/>
    <cellStyle name="20% - 강조색6 48 8 4" xfId="18599" xr:uid="{00000000-0005-0000-0000-000067420000}"/>
    <cellStyle name="20% - 강조색6 48 9" xfId="18600" xr:uid="{00000000-0005-0000-0000-000068420000}"/>
    <cellStyle name="20% - 강조색6 48 9 2" xfId="18601" xr:uid="{00000000-0005-0000-0000-000069420000}"/>
    <cellStyle name="20% - 강조색6 48 9 3" xfId="18602" xr:uid="{00000000-0005-0000-0000-00006A420000}"/>
    <cellStyle name="20% - 강조색6 48 9 4" xfId="18603" xr:uid="{00000000-0005-0000-0000-00006B420000}"/>
    <cellStyle name="20% - 강조색6 49" xfId="18604" xr:uid="{00000000-0005-0000-0000-00006C420000}"/>
    <cellStyle name="20% - 강조색6 49 10" xfId="18605" xr:uid="{00000000-0005-0000-0000-00006D420000}"/>
    <cellStyle name="20% - 강조색6 49 11" xfId="18606" xr:uid="{00000000-0005-0000-0000-00006E420000}"/>
    <cellStyle name="20% - 강조색6 49 12" xfId="18607" xr:uid="{00000000-0005-0000-0000-00006F420000}"/>
    <cellStyle name="20% - 강조색6 49 13" xfId="18608" xr:uid="{00000000-0005-0000-0000-000070420000}"/>
    <cellStyle name="20% - 강조색6 49 14" xfId="18609" xr:uid="{00000000-0005-0000-0000-000071420000}"/>
    <cellStyle name="20% - 강조색6 49 15" xfId="18610" xr:uid="{00000000-0005-0000-0000-000072420000}"/>
    <cellStyle name="20% - 강조색6 49 16" xfId="18611" xr:uid="{00000000-0005-0000-0000-000073420000}"/>
    <cellStyle name="20% - 강조색6 49 17" xfId="18612" xr:uid="{00000000-0005-0000-0000-000074420000}"/>
    <cellStyle name="20% - 강조색6 49 18" xfId="18613" xr:uid="{00000000-0005-0000-0000-000075420000}"/>
    <cellStyle name="20% - 강조색6 49 19" xfId="18614" xr:uid="{00000000-0005-0000-0000-000076420000}"/>
    <cellStyle name="20% - 강조색6 49 2" xfId="18615" xr:uid="{00000000-0005-0000-0000-000077420000}"/>
    <cellStyle name="20% - 강조색6 49 2 2" xfId="18616" xr:uid="{00000000-0005-0000-0000-000078420000}"/>
    <cellStyle name="20% - 강조색6 49 2 3" xfId="18617" xr:uid="{00000000-0005-0000-0000-000079420000}"/>
    <cellStyle name="20% - 강조색6 49 2 4" xfId="18618" xr:uid="{00000000-0005-0000-0000-00007A420000}"/>
    <cellStyle name="20% - 강조색6 49 20" xfId="18619" xr:uid="{00000000-0005-0000-0000-00007B420000}"/>
    <cellStyle name="20% - 강조색6 49 3" xfId="18620" xr:uid="{00000000-0005-0000-0000-00007C420000}"/>
    <cellStyle name="20% - 강조색6 49 3 2" xfId="18621" xr:uid="{00000000-0005-0000-0000-00007D420000}"/>
    <cellStyle name="20% - 강조색6 49 3 3" xfId="18622" xr:uid="{00000000-0005-0000-0000-00007E420000}"/>
    <cellStyle name="20% - 강조색6 49 3 4" xfId="18623" xr:uid="{00000000-0005-0000-0000-00007F420000}"/>
    <cellStyle name="20% - 강조색6 49 4" xfId="18624" xr:uid="{00000000-0005-0000-0000-000080420000}"/>
    <cellStyle name="20% - 강조색6 49 4 2" xfId="18625" xr:uid="{00000000-0005-0000-0000-000081420000}"/>
    <cellStyle name="20% - 강조색6 49 4 3" xfId="18626" xr:uid="{00000000-0005-0000-0000-000082420000}"/>
    <cellStyle name="20% - 강조색6 49 4 4" xfId="18627" xr:uid="{00000000-0005-0000-0000-000083420000}"/>
    <cellStyle name="20% - 강조색6 49 5" xfId="18628" xr:uid="{00000000-0005-0000-0000-000084420000}"/>
    <cellStyle name="20% - 강조색6 49 5 2" xfId="18629" xr:uid="{00000000-0005-0000-0000-000085420000}"/>
    <cellStyle name="20% - 강조색6 49 5 3" xfId="18630" xr:uid="{00000000-0005-0000-0000-000086420000}"/>
    <cellStyle name="20% - 강조색6 49 5 4" xfId="18631" xr:uid="{00000000-0005-0000-0000-000087420000}"/>
    <cellStyle name="20% - 강조색6 49 6" xfId="18632" xr:uid="{00000000-0005-0000-0000-000088420000}"/>
    <cellStyle name="20% - 강조색6 49 6 2" xfId="18633" xr:uid="{00000000-0005-0000-0000-000089420000}"/>
    <cellStyle name="20% - 강조색6 49 6 3" xfId="18634" xr:uid="{00000000-0005-0000-0000-00008A420000}"/>
    <cellStyle name="20% - 강조색6 49 6 4" xfId="18635" xr:uid="{00000000-0005-0000-0000-00008B420000}"/>
    <cellStyle name="20% - 강조색6 49 7" xfId="18636" xr:uid="{00000000-0005-0000-0000-00008C420000}"/>
    <cellStyle name="20% - 강조색6 49 7 2" xfId="18637" xr:uid="{00000000-0005-0000-0000-00008D420000}"/>
    <cellStyle name="20% - 강조색6 49 7 3" xfId="18638" xr:uid="{00000000-0005-0000-0000-00008E420000}"/>
    <cellStyle name="20% - 강조색6 49 7 4" xfId="18639" xr:uid="{00000000-0005-0000-0000-00008F420000}"/>
    <cellStyle name="20% - 강조색6 49 8" xfId="18640" xr:uid="{00000000-0005-0000-0000-000090420000}"/>
    <cellStyle name="20% - 강조색6 49 9" xfId="18641" xr:uid="{00000000-0005-0000-0000-000091420000}"/>
    <cellStyle name="20% - 강조색6 5" xfId="407" xr:uid="{00000000-0005-0000-0000-000092420000}"/>
    <cellStyle name="20% - 강조색6 50" xfId="18642" xr:uid="{00000000-0005-0000-0000-000093420000}"/>
    <cellStyle name="20% - 강조색6 50 10" xfId="18643" xr:uid="{00000000-0005-0000-0000-000094420000}"/>
    <cellStyle name="20% - 강조색6 50 11" xfId="18644" xr:uid="{00000000-0005-0000-0000-000095420000}"/>
    <cellStyle name="20% - 강조색6 50 12" xfId="18645" xr:uid="{00000000-0005-0000-0000-000096420000}"/>
    <cellStyle name="20% - 강조색6 50 13" xfId="18646" xr:uid="{00000000-0005-0000-0000-000097420000}"/>
    <cellStyle name="20% - 강조색6 50 14" xfId="18647" xr:uid="{00000000-0005-0000-0000-000098420000}"/>
    <cellStyle name="20% - 강조색6 50 15" xfId="18648" xr:uid="{00000000-0005-0000-0000-000099420000}"/>
    <cellStyle name="20% - 강조색6 50 16" xfId="18649" xr:uid="{00000000-0005-0000-0000-00009A420000}"/>
    <cellStyle name="20% - 강조색6 50 17" xfId="18650" xr:uid="{00000000-0005-0000-0000-00009B420000}"/>
    <cellStyle name="20% - 강조색6 50 2" xfId="18651" xr:uid="{00000000-0005-0000-0000-00009C420000}"/>
    <cellStyle name="20% - 강조색6 50 2 2" xfId="18652" xr:uid="{00000000-0005-0000-0000-00009D420000}"/>
    <cellStyle name="20% - 강조색6 50 2 3" xfId="18653" xr:uid="{00000000-0005-0000-0000-00009E420000}"/>
    <cellStyle name="20% - 강조색6 50 2 4" xfId="18654" xr:uid="{00000000-0005-0000-0000-00009F420000}"/>
    <cellStyle name="20% - 강조색6 50 3" xfId="18655" xr:uid="{00000000-0005-0000-0000-0000A0420000}"/>
    <cellStyle name="20% - 강조색6 50 3 2" xfId="18656" xr:uid="{00000000-0005-0000-0000-0000A1420000}"/>
    <cellStyle name="20% - 강조색6 50 3 3" xfId="18657" xr:uid="{00000000-0005-0000-0000-0000A2420000}"/>
    <cellStyle name="20% - 강조색6 50 3 4" xfId="18658" xr:uid="{00000000-0005-0000-0000-0000A3420000}"/>
    <cellStyle name="20% - 강조색6 50 4" xfId="18659" xr:uid="{00000000-0005-0000-0000-0000A4420000}"/>
    <cellStyle name="20% - 강조색6 50 4 2" xfId="18660" xr:uid="{00000000-0005-0000-0000-0000A5420000}"/>
    <cellStyle name="20% - 강조색6 50 4 3" xfId="18661" xr:uid="{00000000-0005-0000-0000-0000A6420000}"/>
    <cellStyle name="20% - 강조색6 50 4 4" xfId="18662" xr:uid="{00000000-0005-0000-0000-0000A7420000}"/>
    <cellStyle name="20% - 강조색6 50 5" xfId="18663" xr:uid="{00000000-0005-0000-0000-0000A8420000}"/>
    <cellStyle name="20% - 강조색6 50 6" xfId="18664" xr:uid="{00000000-0005-0000-0000-0000A9420000}"/>
    <cellStyle name="20% - 강조색6 50 7" xfId="18665" xr:uid="{00000000-0005-0000-0000-0000AA420000}"/>
    <cellStyle name="20% - 강조색6 50 8" xfId="18666" xr:uid="{00000000-0005-0000-0000-0000AB420000}"/>
    <cellStyle name="20% - 강조색6 50 9" xfId="18667" xr:uid="{00000000-0005-0000-0000-0000AC420000}"/>
    <cellStyle name="20% - 강조색6 51" xfId="18668" xr:uid="{00000000-0005-0000-0000-0000AD420000}"/>
    <cellStyle name="20% - 강조색6 51 10" xfId="18669" xr:uid="{00000000-0005-0000-0000-0000AE420000}"/>
    <cellStyle name="20% - 강조색6 51 11" xfId="18670" xr:uid="{00000000-0005-0000-0000-0000AF420000}"/>
    <cellStyle name="20% - 강조색6 51 12" xfId="18671" xr:uid="{00000000-0005-0000-0000-0000B0420000}"/>
    <cellStyle name="20% - 강조색6 51 13" xfId="18672" xr:uid="{00000000-0005-0000-0000-0000B1420000}"/>
    <cellStyle name="20% - 강조색6 51 14" xfId="18673" xr:uid="{00000000-0005-0000-0000-0000B2420000}"/>
    <cellStyle name="20% - 강조색6 51 2" xfId="18674" xr:uid="{00000000-0005-0000-0000-0000B3420000}"/>
    <cellStyle name="20% - 강조색6 51 3" xfId="18675" xr:uid="{00000000-0005-0000-0000-0000B4420000}"/>
    <cellStyle name="20% - 강조색6 51 4" xfId="18676" xr:uid="{00000000-0005-0000-0000-0000B5420000}"/>
    <cellStyle name="20% - 강조색6 51 5" xfId="18677" xr:uid="{00000000-0005-0000-0000-0000B6420000}"/>
    <cellStyle name="20% - 강조색6 51 6" xfId="18678" xr:uid="{00000000-0005-0000-0000-0000B7420000}"/>
    <cellStyle name="20% - 강조색6 51 7" xfId="18679" xr:uid="{00000000-0005-0000-0000-0000B8420000}"/>
    <cellStyle name="20% - 강조색6 51 8" xfId="18680" xr:uid="{00000000-0005-0000-0000-0000B9420000}"/>
    <cellStyle name="20% - 강조색6 51 9" xfId="18681" xr:uid="{00000000-0005-0000-0000-0000BA420000}"/>
    <cellStyle name="20% - 강조색6 52" xfId="18682" xr:uid="{00000000-0005-0000-0000-0000BB420000}"/>
    <cellStyle name="20% - 강조색6 52 2" xfId="18683" xr:uid="{00000000-0005-0000-0000-0000BC420000}"/>
    <cellStyle name="20% - 강조색6 52 3" xfId="18684" xr:uid="{00000000-0005-0000-0000-0000BD420000}"/>
    <cellStyle name="20% - 강조색6 52 4" xfId="18685" xr:uid="{00000000-0005-0000-0000-0000BE420000}"/>
    <cellStyle name="20% - 강조색6 53" xfId="18686" xr:uid="{00000000-0005-0000-0000-0000BF420000}"/>
    <cellStyle name="20% - 강조색6 53 2" xfId="18687" xr:uid="{00000000-0005-0000-0000-0000C0420000}"/>
    <cellStyle name="20% - 강조색6 53 3" xfId="18688" xr:uid="{00000000-0005-0000-0000-0000C1420000}"/>
    <cellStyle name="20% - 강조색6 54" xfId="18689" xr:uid="{00000000-0005-0000-0000-0000C2420000}"/>
    <cellStyle name="20% - 강조색6 55" xfId="18690" xr:uid="{00000000-0005-0000-0000-0000C3420000}"/>
    <cellStyle name="20% - 강조색6 56" xfId="18691" xr:uid="{00000000-0005-0000-0000-0000C4420000}"/>
    <cellStyle name="20% - 강조색6 57" xfId="54569" xr:uid="{1012799C-FF94-4831-AD8C-D4FB9EA9409B}"/>
    <cellStyle name="20% - 강조색6 6" xfId="408" xr:uid="{00000000-0005-0000-0000-0000C5420000}"/>
    <cellStyle name="20% - 강조색6 7" xfId="409" xr:uid="{00000000-0005-0000-0000-0000C6420000}"/>
    <cellStyle name="20% - 강조색6 8" xfId="410" xr:uid="{00000000-0005-0000-0000-0000C7420000}"/>
    <cellStyle name="20% - 강조색6 9" xfId="411" xr:uid="{00000000-0005-0000-0000-0000C8420000}"/>
    <cellStyle name="40% - Accent1" xfId="18" builtinId="31" customBuiltin="1"/>
    <cellStyle name="40% - Accent2" xfId="22" builtinId="35" customBuiltin="1"/>
    <cellStyle name="40% - Accent3" xfId="26" builtinId="39" customBuiltin="1"/>
    <cellStyle name="40% - Accent4" xfId="30" builtinId="43" customBuiltin="1"/>
    <cellStyle name="40% - Accent5" xfId="34" builtinId="47" customBuiltin="1"/>
    <cellStyle name="40% - Accent6" xfId="38" builtinId="51" customBuiltin="1"/>
    <cellStyle name="40% - 강조색1 10" xfId="412" xr:uid="{00000000-0005-0000-0000-0000CA420000}"/>
    <cellStyle name="40% - 강조색1 11" xfId="413" xr:uid="{00000000-0005-0000-0000-0000CB420000}"/>
    <cellStyle name="40% - 강조색1 12" xfId="414" xr:uid="{00000000-0005-0000-0000-0000CC420000}"/>
    <cellStyle name="40% - 강조색1 13" xfId="415" xr:uid="{00000000-0005-0000-0000-0000CD420000}"/>
    <cellStyle name="40% - 강조색1 14" xfId="416" xr:uid="{00000000-0005-0000-0000-0000CE420000}"/>
    <cellStyle name="40% - 강조색1 15" xfId="417" xr:uid="{00000000-0005-0000-0000-0000CF420000}"/>
    <cellStyle name="40% - 강조색1 16" xfId="418" xr:uid="{00000000-0005-0000-0000-0000D0420000}"/>
    <cellStyle name="40% - 강조색1 17" xfId="419" xr:uid="{00000000-0005-0000-0000-0000D1420000}"/>
    <cellStyle name="40% - 강조색1 18" xfId="420" xr:uid="{00000000-0005-0000-0000-0000D2420000}"/>
    <cellStyle name="40% - 강조색1 19" xfId="421" xr:uid="{00000000-0005-0000-0000-0000D3420000}"/>
    <cellStyle name="40% - 강조색1 2" xfId="72" xr:uid="{00000000-0005-0000-0000-0000D4420000}"/>
    <cellStyle name="40% - 강조색1 20" xfId="422" xr:uid="{00000000-0005-0000-0000-0000D5420000}"/>
    <cellStyle name="40% - 강조색1 21" xfId="423" xr:uid="{00000000-0005-0000-0000-0000D6420000}"/>
    <cellStyle name="40% - 강조색1 22" xfId="424" xr:uid="{00000000-0005-0000-0000-0000D7420000}"/>
    <cellStyle name="40% - 강조색1 23" xfId="425" xr:uid="{00000000-0005-0000-0000-0000D8420000}"/>
    <cellStyle name="40% - 강조색1 24" xfId="426" xr:uid="{00000000-0005-0000-0000-0000D9420000}"/>
    <cellStyle name="40% - 강조색1 25" xfId="427" xr:uid="{00000000-0005-0000-0000-0000DA420000}"/>
    <cellStyle name="40% - 강조색1 26" xfId="428" xr:uid="{00000000-0005-0000-0000-0000DB420000}"/>
    <cellStyle name="40% - 강조색1 27" xfId="429" xr:uid="{00000000-0005-0000-0000-0000DC420000}"/>
    <cellStyle name="40% - 강조색1 28" xfId="430" xr:uid="{00000000-0005-0000-0000-0000DD420000}"/>
    <cellStyle name="40% - 강조색1 29" xfId="431" xr:uid="{00000000-0005-0000-0000-0000DE420000}"/>
    <cellStyle name="40% - 강조색1 3" xfId="68" xr:uid="{00000000-0005-0000-0000-0000DF420000}"/>
    <cellStyle name="40% - 강조색1 30" xfId="432" xr:uid="{00000000-0005-0000-0000-0000E0420000}"/>
    <cellStyle name="40% - 강조색1 31" xfId="433" xr:uid="{00000000-0005-0000-0000-0000E1420000}"/>
    <cellStyle name="40% - 강조색1 32" xfId="434" xr:uid="{00000000-0005-0000-0000-0000E2420000}"/>
    <cellStyle name="40% - 강조색1 33" xfId="435" xr:uid="{00000000-0005-0000-0000-0000E3420000}"/>
    <cellStyle name="40% - 강조색1 34" xfId="436" xr:uid="{00000000-0005-0000-0000-0000E4420000}"/>
    <cellStyle name="40% - 강조색1 35" xfId="437" xr:uid="{00000000-0005-0000-0000-0000E5420000}"/>
    <cellStyle name="40% - 강조색1 36" xfId="438" xr:uid="{00000000-0005-0000-0000-0000E6420000}"/>
    <cellStyle name="40% - 강조색1 37" xfId="439" xr:uid="{00000000-0005-0000-0000-0000E7420000}"/>
    <cellStyle name="40% - 강조색1 38" xfId="440" xr:uid="{00000000-0005-0000-0000-0000E8420000}"/>
    <cellStyle name="40% - 강조색1 39" xfId="441" xr:uid="{00000000-0005-0000-0000-0000E9420000}"/>
    <cellStyle name="40% - 강조색1 4" xfId="64" xr:uid="{00000000-0005-0000-0000-0000EA420000}"/>
    <cellStyle name="40% - 강조색1 40" xfId="442" xr:uid="{00000000-0005-0000-0000-0000EB420000}"/>
    <cellStyle name="40% - 강조색1 41" xfId="443" xr:uid="{00000000-0005-0000-0000-0000EC420000}"/>
    <cellStyle name="40% - 강조색1 42" xfId="444" xr:uid="{00000000-0005-0000-0000-0000ED420000}"/>
    <cellStyle name="40% - 강조색1 43" xfId="445" xr:uid="{00000000-0005-0000-0000-0000EE420000}"/>
    <cellStyle name="40% - 강조색1 44" xfId="1823" xr:uid="{00000000-0005-0000-0000-0000EF420000}"/>
    <cellStyle name="40% - 강조색1 44 10" xfId="18692" xr:uid="{00000000-0005-0000-0000-0000F0420000}"/>
    <cellStyle name="40% - 강조색1 44 11" xfId="18693" xr:uid="{00000000-0005-0000-0000-0000F1420000}"/>
    <cellStyle name="40% - 강조색1 44 2" xfId="18694" xr:uid="{00000000-0005-0000-0000-0000F2420000}"/>
    <cellStyle name="40% - 강조색1 44 2 10" xfId="18695" xr:uid="{00000000-0005-0000-0000-0000F3420000}"/>
    <cellStyle name="40% - 강조색1 44 2 10 2" xfId="18696" xr:uid="{00000000-0005-0000-0000-0000F4420000}"/>
    <cellStyle name="40% - 강조색1 44 2 10 3" xfId="18697" xr:uid="{00000000-0005-0000-0000-0000F5420000}"/>
    <cellStyle name="40% - 강조색1 44 2 10 4" xfId="18698" xr:uid="{00000000-0005-0000-0000-0000F6420000}"/>
    <cellStyle name="40% - 강조색1 44 2 11" xfId="18699" xr:uid="{00000000-0005-0000-0000-0000F7420000}"/>
    <cellStyle name="40% - 강조색1 44 2 11 2" xfId="18700" xr:uid="{00000000-0005-0000-0000-0000F8420000}"/>
    <cellStyle name="40% - 강조색1 44 2 11 3" xfId="18701" xr:uid="{00000000-0005-0000-0000-0000F9420000}"/>
    <cellStyle name="40% - 강조색1 44 2 11 4" xfId="18702" xr:uid="{00000000-0005-0000-0000-0000FA420000}"/>
    <cellStyle name="40% - 강조색1 44 2 12" xfId="18703" xr:uid="{00000000-0005-0000-0000-0000FB420000}"/>
    <cellStyle name="40% - 강조색1 44 2 12 2" xfId="18704" xr:uid="{00000000-0005-0000-0000-0000FC420000}"/>
    <cellStyle name="40% - 강조색1 44 2 12 3" xfId="18705" xr:uid="{00000000-0005-0000-0000-0000FD420000}"/>
    <cellStyle name="40% - 강조색1 44 2 12 4" xfId="18706" xr:uid="{00000000-0005-0000-0000-0000FE420000}"/>
    <cellStyle name="40% - 강조색1 44 2 13" xfId="18707" xr:uid="{00000000-0005-0000-0000-0000FF420000}"/>
    <cellStyle name="40% - 강조색1 44 2 13 2" xfId="18708" xr:uid="{00000000-0005-0000-0000-000000430000}"/>
    <cellStyle name="40% - 강조색1 44 2 13 3" xfId="18709" xr:uid="{00000000-0005-0000-0000-000001430000}"/>
    <cellStyle name="40% - 강조색1 44 2 13 4" xfId="18710" xr:uid="{00000000-0005-0000-0000-000002430000}"/>
    <cellStyle name="40% - 강조색1 44 2 14" xfId="18711" xr:uid="{00000000-0005-0000-0000-000003430000}"/>
    <cellStyle name="40% - 강조색1 44 2 14 2" xfId="18712" xr:uid="{00000000-0005-0000-0000-000004430000}"/>
    <cellStyle name="40% - 강조색1 44 2 14 3" xfId="18713" xr:uid="{00000000-0005-0000-0000-000005430000}"/>
    <cellStyle name="40% - 강조색1 44 2 14 4" xfId="18714" xr:uid="{00000000-0005-0000-0000-000006430000}"/>
    <cellStyle name="40% - 강조색1 44 2 15" xfId="18715" xr:uid="{00000000-0005-0000-0000-000007430000}"/>
    <cellStyle name="40% - 강조색1 44 2 16" xfId="18716" xr:uid="{00000000-0005-0000-0000-000008430000}"/>
    <cellStyle name="40% - 강조색1 44 2 17" xfId="18717" xr:uid="{00000000-0005-0000-0000-000009430000}"/>
    <cellStyle name="40% - 강조색1 44 2 18" xfId="18718" xr:uid="{00000000-0005-0000-0000-00000A430000}"/>
    <cellStyle name="40% - 강조색1 44 2 19" xfId="18719" xr:uid="{00000000-0005-0000-0000-00000B430000}"/>
    <cellStyle name="40% - 강조색1 44 2 2" xfId="18720" xr:uid="{00000000-0005-0000-0000-00000C430000}"/>
    <cellStyle name="40% - 강조색1 44 2 2 10" xfId="18721" xr:uid="{00000000-0005-0000-0000-00000D430000}"/>
    <cellStyle name="40% - 강조색1 44 2 2 10 2" xfId="18722" xr:uid="{00000000-0005-0000-0000-00000E430000}"/>
    <cellStyle name="40% - 강조색1 44 2 2 10 3" xfId="18723" xr:uid="{00000000-0005-0000-0000-00000F430000}"/>
    <cellStyle name="40% - 강조색1 44 2 2 10 4" xfId="18724" xr:uid="{00000000-0005-0000-0000-000010430000}"/>
    <cellStyle name="40% - 강조색1 44 2 2 11" xfId="18725" xr:uid="{00000000-0005-0000-0000-000011430000}"/>
    <cellStyle name="40% - 강조색1 44 2 2 11 2" xfId="18726" xr:uid="{00000000-0005-0000-0000-000012430000}"/>
    <cellStyle name="40% - 강조색1 44 2 2 11 3" xfId="18727" xr:uid="{00000000-0005-0000-0000-000013430000}"/>
    <cellStyle name="40% - 강조색1 44 2 2 11 4" xfId="18728" xr:uid="{00000000-0005-0000-0000-000014430000}"/>
    <cellStyle name="40% - 강조색1 44 2 2 12" xfId="18729" xr:uid="{00000000-0005-0000-0000-000015430000}"/>
    <cellStyle name="40% - 강조색1 44 2 2 12 2" xfId="18730" xr:uid="{00000000-0005-0000-0000-000016430000}"/>
    <cellStyle name="40% - 강조색1 44 2 2 12 3" xfId="18731" xr:uid="{00000000-0005-0000-0000-000017430000}"/>
    <cellStyle name="40% - 강조색1 44 2 2 12 4" xfId="18732" xr:uid="{00000000-0005-0000-0000-000018430000}"/>
    <cellStyle name="40% - 강조색1 44 2 2 13" xfId="18733" xr:uid="{00000000-0005-0000-0000-000019430000}"/>
    <cellStyle name="40% - 강조색1 44 2 2 13 2" xfId="18734" xr:uid="{00000000-0005-0000-0000-00001A430000}"/>
    <cellStyle name="40% - 강조색1 44 2 2 13 3" xfId="18735" xr:uid="{00000000-0005-0000-0000-00001B430000}"/>
    <cellStyle name="40% - 강조색1 44 2 2 13 4" xfId="18736" xr:uid="{00000000-0005-0000-0000-00001C430000}"/>
    <cellStyle name="40% - 강조색1 44 2 2 14" xfId="18737" xr:uid="{00000000-0005-0000-0000-00001D430000}"/>
    <cellStyle name="40% - 강조색1 44 2 2 15" xfId="18738" xr:uid="{00000000-0005-0000-0000-00001E430000}"/>
    <cellStyle name="40% - 강조색1 44 2 2 16" xfId="18739" xr:uid="{00000000-0005-0000-0000-00001F430000}"/>
    <cellStyle name="40% - 강조색1 44 2 2 17" xfId="18740" xr:uid="{00000000-0005-0000-0000-000020430000}"/>
    <cellStyle name="40% - 강조색1 44 2 2 18" xfId="18741" xr:uid="{00000000-0005-0000-0000-000021430000}"/>
    <cellStyle name="40% - 강조색1 44 2 2 19" xfId="18742" xr:uid="{00000000-0005-0000-0000-000022430000}"/>
    <cellStyle name="40% - 강조색1 44 2 2 2" xfId="18743" xr:uid="{00000000-0005-0000-0000-000023430000}"/>
    <cellStyle name="40% - 강조색1 44 2 2 2 10" xfId="18744" xr:uid="{00000000-0005-0000-0000-000024430000}"/>
    <cellStyle name="40% - 강조색1 44 2 2 2 10 2" xfId="18745" xr:uid="{00000000-0005-0000-0000-000025430000}"/>
    <cellStyle name="40% - 강조색1 44 2 2 2 10 3" xfId="18746" xr:uid="{00000000-0005-0000-0000-000026430000}"/>
    <cellStyle name="40% - 강조색1 44 2 2 2 10 4" xfId="18747" xr:uid="{00000000-0005-0000-0000-000027430000}"/>
    <cellStyle name="40% - 강조색1 44 2 2 2 11" xfId="18748" xr:uid="{00000000-0005-0000-0000-000028430000}"/>
    <cellStyle name="40% - 강조색1 44 2 2 2 11 2" xfId="18749" xr:uid="{00000000-0005-0000-0000-000029430000}"/>
    <cellStyle name="40% - 강조색1 44 2 2 2 11 3" xfId="18750" xr:uid="{00000000-0005-0000-0000-00002A430000}"/>
    <cellStyle name="40% - 강조색1 44 2 2 2 11 4" xfId="18751" xr:uid="{00000000-0005-0000-0000-00002B430000}"/>
    <cellStyle name="40% - 강조색1 44 2 2 2 12" xfId="18752" xr:uid="{00000000-0005-0000-0000-00002C430000}"/>
    <cellStyle name="40% - 강조색1 44 2 2 2 12 2" xfId="18753" xr:uid="{00000000-0005-0000-0000-00002D430000}"/>
    <cellStyle name="40% - 강조색1 44 2 2 2 12 3" xfId="18754" xr:uid="{00000000-0005-0000-0000-00002E430000}"/>
    <cellStyle name="40% - 강조색1 44 2 2 2 12 4" xfId="18755" xr:uid="{00000000-0005-0000-0000-00002F430000}"/>
    <cellStyle name="40% - 강조색1 44 2 2 2 13" xfId="18756" xr:uid="{00000000-0005-0000-0000-000030430000}"/>
    <cellStyle name="40% - 강조색1 44 2 2 2 14" xfId="18757" xr:uid="{00000000-0005-0000-0000-000031430000}"/>
    <cellStyle name="40% - 강조색1 44 2 2 2 15" xfId="18758" xr:uid="{00000000-0005-0000-0000-000032430000}"/>
    <cellStyle name="40% - 강조색1 44 2 2 2 16" xfId="18759" xr:uid="{00000000-0005-0000-0000-000033430000}"/>
    <cellStyle name="40% - 강조색1 44 2 2 2 17" xfId="18760" xr:uid="{00000000-0005-0000-0000-000034430000}"/>
    <cellStyle name="40% - 강조색1 44 2 2 2 18" xfId="18761" xr:uid="{00000000-0005-0000-0000-000035430000}"/>
    <cellStyle name="40% - 강조색1 44 2 2 2 19" xfId="18762" xr:uid="{00000000-0005-0000-0000-000036430000}"/>
    <cellStyle name="40% - 강조색1 44 2 2 2 2" xfId="18763" xr:uid="{00000000-0005-0000-0000-000037430000}"/>
    <cellStyle name="40% - 강조색1 44 2 2 2 2 10" xfId="18764" xr:uid="{00000000-0005-0000-0000-000038430000}"/>
    <cellStyle name="40% - 강조색1 44 2 2 2 2 11" xfId="18765" xr:uid="{00000000-0005-0000-0000-000039430000}"/>
    <cellStyle name="40% - 강조색1 44 2 2 2 2 12" xfId="18766" xr:uid="{00000000-0005-0000-0000-00003A430000}"/>
    <cellStyle name="40% - 강조색1 44 2 2 2 2 2" xfId="18767" xr:uid="{00000000-0005-0000-0000-00003B430000}"/>
    <cellStyle name="40% - 강조색1 44 2 2 2 2 2 2" xfId="18768" xr:uid="{00000000-0005-0000-0000-00003C430000}"/>
    <cellStyle name="40% - 강조색1 44 2 2 2 2 2 3" xfId="18769" xr:uid="{00000000-0005-0000-0000-00003D430000}"/>
    <cellStyle name="40% - 강조색1 44 2 2 2 2 2 4" xfId="18770" xr:uid="{00000000-0005-0000-0000-00003E430000}"/>
    <cellStyle name="40% - 강조색1 44 2 2 2 2 3" xfId="18771" xr:uid="{00000000-0005-0000-0000-00003F430000}"/>
    <cellStyle name="40% - 강조색1 44 2 2 2 2 3 2" xfId="18772" xr:uid="{00000000-0005-0000-0000-000040430000}"/>
    <cellStyle name="40% - 강조색1 44 2 2 2 2 3 3" xfId="18773" xr:uid="{00000000-0005-0000-0000-000041430000}"/>
    <cellStyle name="40% - 강조색1 44 2 2 2 2 3 4" xfId="18774" xr:uid="{00000000-0005-0000-0000-000042430000}"/>
    <cellStyle name="40% - 강조색1 44 2 2 2 2 4" xfId="18775" xr:uid="{00000000-0005-0000-0000-000043430000}"/>
    <cellStyle name="40% - 강조색1 44 2 2 2 2 4 2" xfId="18776" xr:uid="{00000000-0005-0000-0000-000044430000}"/>
    <cellStyle name="40% - 강조색1 44 2 2 2 2 4 3" xfId="18777" xr:uid="{00000000-0005-0000-0000-000045430000}"/>
    <cellStyle name="40% - 강조색1 44 2 2 2 2 4 4" xfId="18778" xr:uid="{00000000-0005-0000-0000-000046430000}"/>
    <cellStyle name="40% - 강조색1 44 2 2 2 2 5" xfId="18779" xr:uid="{00000000-0005-0000-0000-000047430000}"/>
    <cellStyle name="40% - 강조색1 44 2 2 2 2 5 2" xfId="18780" xr:uid="{00000000-0005-0000-0000-000048430000}"/>
    <cellStyle name="40% - 강조색1 44 2 2 2 2 5 3" xfId="18781" xr:uid="{00000000-0005-0000-0000-000049430000}"/>
    <cellStyle name="40% - 강조색1 44 2 2 2 2 5 4" xfId="18782" xr:uid="{00000000-0005-0000-0000-00004A430000}"/>
    <cellStyle name="40% - 강조색1 44 2 2 2 2 6" xfId="18783" xr:uid="{00000000-0005-0000-0000-00004B430000}"/>
    <cellStyle name="40% - 강조색1 44 2 2 2 2 6 2" xfId="18784" xr:uid="{00000000-0005-0000-0000-00004C430000}"/>
    <cellStyle name="40% - 강조색1 44 2 2 2 2 6 3" xfId="18785" xr:uid="{00000000-0005-0000-0000-00004D430000}"/>
    <cellStyle name="40% - 강조색1 44 2 2 2 2 6 4" xfId="18786" xr:uid="{00000000-0005-0000-0000-00004E430000}"/>
    <cellStyle name="40% - 강조색1 44 2 2 2 2 7" xfId="18787" xr:uid="{00000000-0005-0000-0000-00004F430000}"/>
    <cellStyle name="40% - 강조색1 44 2 2 2 2 7 2" xfId="18788" xr:uid="{00000000-0005-0000-0000-000050430000}"/>
    <cellStyle name="40% - 강조색1 44 2 2 2 2 7 3" xfId="18789" xr:uid="{00000000-0005-0000-0000-000051430000}"/>
    <cellStyle name="40% - 강조색1 44 2 2 2 2 7 4" xfId="18790" xr:uid="{00000000-0005-0000-0000-000052430000}"/>
    <cellStyle name="40% - 강조색1 44 2 2 2 2 8" xfId="18791" xr:uid="{00000000-0005-0000-0000-000053430000}"/>
    <cellStyle name="40% - 강조색1 44 2 2 2 2 8 2" xfId="18792" xr:uid="{00000000-0005-0000-0000-000054430000}"/>
    <cellStyle name="40% - 강조색1 44 2 2 2 2 8 3" xfId="18793" xr:uid="{00000000-0005-0000-0000-000055430000}"/>
    <cellStyle name="40% - 강조색1 44 2 2 2 2 8 4" xfId="18794" xr:uid="{00000000-0005-0000-0000-000056430000}"/>
    <cellStyle name="40% - 강조색1 44 2 2 2 2 9" xfId="18795" xr:uid="{00000000-0005-0000-0000-000057430000}"/>
    <cellStyle name="40% - 강조색1 44 2 2 2 2 9 2" xfId="18796" xr:uid="{00000000-0005-0000-0000-000058430000}"/>
    <cellStyle name="40% - 강조색1 44 2 2 2 2 9 3" xfId="18797" xr:uid="{00000000-0005-0000-0000-000059430000}"/>
    <cellStyle name="40% - 강조색1 44 2 2 2 2 9 4" xfId="18798" xr:uid="{00000000-0005-0000-0000-00005A430000}"/>
    <cellStyle name="40% - 강조색1 44 2 2 2 20" xfId="18799" xr:uid="{00000000-0005-0000-0000-00005B430000}"/>
    <cellStyle name="40% - 강조색1 44 2 2 2 21" xfId="18800" xr:uid="{00000000-0005-0000-0000-00005C430000}"/>
    <cellStyle name="40% - 강조색1 44 2 2 2 22" xfId="18801" xr:uid="{00000000-0005-0000-0000-00005D430000}"/>
    <cellStyle name="40% - 강조색1 44 2 2 2 23" xfId="18802" xr:uid="{00000000-0005-0000-0000-00005E430000}"/>
    <cellStyle name="40% - 강조색1 44 2 2 2 24" xfId="18803" xr:uid="{00000000-0005-0000-0000-00005F430000}"/>
    <cellStyle name="40% - 강조색1 44 2 2 2 25" xfId="18804" xr:uid="{00000000-0005-0000-0000-000060430000}"/>
    <cellStyle name="40% - 강조색1 44 2 2 2 3" xfId="18805" xr:uid="{00000000-0005-0000-0000-000061430000}"/>
    <cellStyle name="40% - 강조색1 44 2 2 2 3 10" xfId="18806" xr:uid="{00000000-0005-0000-0000-000062430000}"/>
    <cellStyle name="40% - 강조색1 44 2 2 2 3 11" xfId="18807" xr:uid="{00000000-0005-0000-0000-000063430000}"/>
    <cellStyle name="40% - 강조색1 44 2 2 2 3 12" xfId="18808" xr:uid="{00000000-0005-0000-0000-000064430000}"/>
    <cellStyle name="40% - 강조색1 44 2 2 2 3 2" xfId="18809" xr:uid="{00000000-0005-0000-0000-000065430000}"/>
    <cellStyle name="40% - 강조색1 44 2 2 2 3 2 2" xfId="18810" xr:uid="{00000000-0005-0000-0000-000066430000}"/>
    <cellStyle name="40% - 강조색1 44 2 2 2 3 2 3" xfId="18811" xr:uid="{00000000-0005-0000-0000-000067430000}"/>
    <cellStyle name="40% - 강조색1 44 2 2 2 3 2 4" xfId="18812" xr:uid="{00000000-0005-0000-0000-000068430000}"/>
    <cellStyle name="40% - 강조색1 44 2 2 2 3 3" xfId="18813" xr:uid="{00000000-0005-0000-0000-000069430000}"/>
    <cellStyle name="40% - 강조색1 44 2 2 2 3 3 2" xfId="18814" xr:uid="{00000000-0005-0000-0000-00006A430000}"/>
    <cellStyle name="40% - 강조색1 44 2 2 2 3 3 3" xfId="18815" xr:uid="{00000000-0005-0000-0000-00006B430000}"/>
    <cellStyle name="40% - 강조색1 44 2 2 2 3 3 4" xfId="18816" xr:uid="{00000000-0005-0000-0000-00006C430000}"/>
    <cellStyle name="40% - 강조색1 44 2 2 2 3 4" xfId="18817" xr:uid="{00000000-0005-0000-0000-00006D430000}"/>
    <cellStyle name="40% - 강조색1 44 2 2 2 3 4 2" xfId="18818" xr:uid="{00000000-0005-0000-0000-00006E430000}"/>
    <cellStyle name="40% - 강조색1 44 2 2 2 3 4 3" xfId="18819" xr:uid="{00000000-0005-0000-0000-00006F430000}"/>
    <cellStyle name="40% - 강조색1 44 2 2 2 3 4 4" xfId="18820" xr:uid="{00000000-0005-0000-0000-000070430000}"/>
    <cellStyle name="40% - 강조색1 44 2 2 2 3 5" xfId="18821" xr:uid="{00000000-0005-0000-0000-000071430000}"/>
    <cellStyle name="40% - 강조색1 44 2 2 2 3 5 2" xfId="18822" xr:uid="{00000000-0005-0000-0000-000072430000}"/>
    <cellStyle name="40% - 강조색1 44 2 2 2 3 5 3" xfId="18823" xr:uid="{00000000-0005-0000-0000-000073430000}"/>
    <cellStyle name="40% - 강조색1 44 2 2 2 3 5 4" xfId="18824" xr:uid="{00000000-0005-0000-0000-000074430000}"/>
    <cellStyle name="40% - 강조색1 44 2 2 2 3 6" xfId="18825" xr:uid="{00000000-0005-0000-0000-000075430000}"/>
    <cellStyle name="40% - 강조색1 44 2 2 2 3 6 2" xfId="18826" xr:uid="{00000000-0005-0000-0000-000076430000}"/>
    <cellStyle name="40% - 강조색1 44 2 2 2 3 6 3" xfId="18827" xr:uid="{00000000-0005-0000-0000-000077430000}"/>
    <cellStyle name="40% - 강조색1 44 2 2 2 3 6 4" xfId="18828" xr:uid="{00000000-0005-0000-0000-000078430000}"/>
    <cellStyle name="40% - 강조색1 44 2 2 2 3 7" xfId="18829" xr:uid="{00000000-0005-0000-0000-000079430000}"/>
    <cellStyle name="40% - 강조색1 44 2 2 2 3 7 2" xfId="18830" xr:uid="{00000000-0005-0000-0000-00007A430000}"/>
    <cellStyle name="40% - 강조색1 44 2 2 2 3 7 3" xfId="18831" xr:uid="{00000000-0005-0000-0000-00007B430000}"/>
    <cellStyle name="40% - 강조색1 44 2 2 2 3 7 4" xfId="18832" xr:uid="{00000000-0005-0000-0000-00007C430000}"/>
    <cellStyle name="40% - 강조색1 44 2 2 2 3 8" xfId="18833" xr:uid="{00000000-0005-0000-0000-00007D430000}"/>
    <cellStyle name="40% - 강조색1 44 2 2 2 3 8 2" xfId="18834" xr:uid="{00000000-0005-0000-0000-00007E430000}"/>
    <cellStyle name="40% - 강조색1 44 2 2 2 3 8 3" xfId="18835" xr:uid="{00000000-0005-0000-0000-00007F430000}"/>
    <cellStyle name="40% - 강조색1 44 2 2 2 3 8 4" xfId="18836" xr:uid="{00000000-0005-0000-0000-000080430000}"/>
    <cellStyle name="40% - 강조색1 44 2 2 2 3 9" xfId="18837" xr:uid="{00000000-0005-0000-0000-000081430000}"/>
    <cellStyle name="40% - 강조색1 44 2 2 2 3 9 2" xfId="18838" xr:uid="{00000000-0005-0000-0000-000082430000}"/>
    <cellStyle name="40% - 강조색1 44 2 2 2 3 9 3" xfId="18839" xr:uid="{00000000-0005-0000-0000-000083430000}"/>
    <cellStyle name="40% - 강조색1 44 2 2 2 3 9 4" xfId="18840" xr:uid="{00000000-0005-0000-0000-000084430000}"/>
    <cellStyle name="40% - 강조색1 44 2 2 2 4" xfId="18841" xr:uid="{00000000-0005-0000-0000-000085430000}"/>
    <cellStyle name="40% - 강조색1 44 2 2 2 4 10" xfId="18842" xr:uid="{00000000-0005-0000-0000-000086430000}"/>
    <cellStyle name="40% - 강조색1 44 2 2 2 4 11" xfId="18843" xr:uid="{00000000-0005-0000-0000-000087430000}"/>
    <cellStyle name="40% - 강조색1 44 2 2 2 4 12" xfId="18844" xr:uid="{00000000-0005-0000-0000-000088430000}"/>
    <cellStyle name="40% - 강조색1 44 2 2 2 4 2" xfId="18845" xr:uid="{00000000-0005-0000-0000-000089430000}"/>
    <cellStyle name="40% - 강조색1 44 2 2 2 4 2 2" xfId="18846" xr:uid="{00000000-0005-0000-0000-00008A430000}"/>
    <cellStyle name="40% - 강조색1 44 2 2 2 4 2 3" xfId="18847" xr:uid="{00000000-0005-0000-0000-00008B430000}"/>
    <cellStyle name="40% - 강조색1 44 2 2 2 4 2 4" xfId="18848" xr:uid="{00000000-0005-0000-0000-00008C430000}"/>
    <cellStyle name="40% - 강조색1 44 2 2 2 4 3" xfId="18849" xr:uid="{00000000-0005-0000-0000-00008D430000}"/>
    <cellStyle name="40% - 강조색1 44 2 2 2 4 3 2" xfId="18850" xr:uid="{00000000-0005-0000-0000-00008E430000}"/>
    <cellStyle name="40% - 강조색1 44 2 2 2 4 3 3" xfId="18851" xr:uid="{00000000-0005-0000-0000-00008F430000}"/>
    <cellStyle name="40% - 강조색1 44 2 2 2 4 3 4" xfId="18852" xr:uid="{00000000-0005-0000-0000-000090430000}"/>
    <cellStyle name="40% - 강조색1 44 2 2 2 4 4" xfId="18853" xr:uid="{00000000-0005-0000-0000-000091430000}"/>
    <cellStyle name="40% - 강조색1 44 2 2 2 4 4 2" xfId="18854" xr:uid="{00000000-0005-0000-0000-000092430000}"/>
    <cellStyle name="40% - 강조색1 44 2 2 2 4 4 3" xfId="18855" xr:uid="{00000000-0005-0000-0000-000093430000}"/>
    <cellStyle name="40% - 강조색1 44 2 2 2 4 4 4" xfId="18856" xr:uid="{00000000-0005-0000-0000-000094430000}"/>
    <cellStyle name="40% - 강조색1 44 2 2 2 4 5" xfId="18857" xr:uid="{00000000-0005-0000-0000-000095430000}"/>
    <cellStyle name="40% - 강조색1 44 2 2 2 4 5 2" xfId="18858" xr:uid="{00000000-0005-0000-0000-000096430000}"/>
    <cellStyle name="40% - 강조색1 44 2 2 2 4 5 3" xfId="18859" xr:uid="{00000000-0005-0000-0000-000097430000}"/>
    <cellStyle name="40% - 강조색1 44 2 2 2 4 5 4" xfId="18860" xr:uid="{00000000-0005-0000-0000-000098430000}"/>
    <cellStyle name="40% - 강조색1 44 2 2 2 4 6" xfId="18861" xr:uid="{00000000-0005-0000-0000-000099430000}"/>
    <cellStyle name="40% - 강조색1 44 2 2 2 4 6 2" xfId="18862" xr:uid="{00000000-0005-0000-0000-00009A430000}"/>
    <cellStyle name="40% - 강조색1 44 2 2 2 4 6 3" xfId="18863" xr:uid="{00000000-0005-0000-0000-00009B430000}"/>
    <cellStyle name="40% - 강조색1 44 2 2 2 4 6 4" xfId="18864" xr:uid="{00000000-0005-0000-0000-00009C430000}"/>
    <cellStyle name="40% - 강조색1 44 2 2 2 4 7" xfId="18865" xr:uid="{00000000-0005-0000-0000-00009D430000}"/>
    <cellStyle name="40% - 강조색1 44 2 2 2 4 7 2" xfId="18866" xr:uid="{00000000-0005-0000-0000-00009E430000}"/>
    <cellStyle name="40% - 강조색1 44 2 2 2 4 7 3" xfId="18867" xr:uid="{00000000-0005-0000-0000-00009F430000}"/>
    <cellStyle name="40% - 강조색1 44 2 2 2 4 7 4" xfId="18868" xr:uid="{00000000-0005-0000-0000-0000A0430000}"/>
    <cellStyle name="40% - 강조색1 44 2 2 2 4 8" xfId="18869" xr:uid="{00000000-0005-0000-0000-0000A1430000}"/>
    <cellStyle name="40% - 강조색1 44 2 2 2 4 8 2" xfId="18870" xr:uid="{00000000-0005-0000-0000-0000A2430000}"/>
    <cellStyle name="40% - 강조색1 44 2 2 2 4 8 3" xfId="18871" xr:uid="{00000000-0005-0000-0000-0000A3430000}"/>
    <cellStyle name="40% - 강조색1 44 2 2 2 4 8 4" xfId="18872" xr:uid="{00000000-0005-0000-0000-0000A4430000}"/>
    <cellStyle name="40% - 강조색1 44 2 2 2 4 9" xfId="18873" xr:uid="{00000000-0005-0000-0000-0000A5430000}"/>
    <cellStyle name="40% - 강조색1 44 2 2 2 4 9 2" xfId="18874" xr:uid="{00000000-0005-0000-0000-0000A6430000}"/>
    <cellStyle name="40% - 강조색1 44 2 2 2 4 9 3" xfId="18875" xr:uid="{00000000-0005-0000-0000-0000A7430000}"/>
    <cellStyle name="40% - 강조색1 44 2 2 2 4 9 4" xfId="18876" xr:uid="{00000000-0005-0000-0000-0000A8430000}"/>
    <cellStyle name="40% - 강조색1 44 2 2 2 5" xfId="18877" xr:uid="{00000000-0005-0000-0000-0000A9430000}"/>
    <cellStyle name="40% - 강조색1 44 2 2 2 5 2" xfId="18878" xr:uid="{00000000-0005-0000-0000-0000AA430000}"/>
    <cellStyle name="40% - 강조색1 44 2 2 2 5 3" xfId="18879" xr:uid="{00000000-0005-0000-0000-0000AB430000}"/>
    <cellStyle name="40% - 강조색1 44 2 2 2 5 4" xfId="18880" xr:uid="{00000000-0005-0000-0000-0000AC430000}"/>
    <cellStyle name="40% - 강조색1 44 2 2 2 6" xfId="18881" xr:uid="{00000000-0005-0000-0000-0000AD430000}"/>
    <cellStyle name="40% - 강조색1 44 2 2 2 6 2" xfId="18882" xr:uid="{00000000-0005-0000-0000-0000AE430000}"/>
    <cellStyle name="40% - 강조색1 44 2 2 2 6 3" xfId="18883" xr:uid="{00000000-0005-0000-0000-0000AF430000}"/>
    <cellStyle name="40% - 강조색1 44 2 2 2 6 4" xfId="18884" xr:uid="{00000000-0005-0000-0000-0000B0430000}"/>
    <cellStyle name="40% - 강조색1 44 2 2 2 7" xfId="18885" xr:uid="{00000000-0005-0000-0000-0000B1430000}"/>
    <cellStyle name="40% - 강조색1 44 2 2 2 7 2" xfId="18886" xr:uid="{00000000-0005-0000-0000-0000B2430000}"/>
    <cellStyle name="40% - 강조색1 44 2 2 2 7 3" xfId="18887" xr:uid="{00000000-0005-0000-0000-0000B3430000}"/>
    <cellStyle name="40% - 강조색1 44 2 2 2 7 4" xfId="18888" xr:uid="{00000000-0005-0000-0000-0000B4430000}"/>
    <cellStyle name="40% - 강조색1 44 2 2 2 8" xfId="18889" xr:uid="{00000000-0005-0000-0000-0000B5430000}"/>
    <cellStyle name="40% - 강조색1 44 2 2 2 8 2" xfId="18890" xr:uid="{00000000-0005-0000-0000-0000B6430000}"/>
    <cellStyle name="40% - 강조색1 44 2 2 2 8 3" xfId="18891" xr:uid="{00000000-0005-0000-0000-0000B7430000}"/>
    <cellStyle name="40% - 강조색1 44 2 2 2 8 4" xfId="18892" xr:uid="{00000000-0005-0000-0000-0000B8430000}"/>
    <cellStyle name="40% - 강조색1 44 2 2 2 9" xfId="18893" xr:uid="{00000000-0005-0000-0000-0000B9430000}"/>
    <cellStyle name="40% - 강조색1 44 2 2 2 9 2" xfId="18894" xr:uid="{00000000-0005-0000-0000-0000BA430000}"/>
    <cellStyle name="40% - 강조색1 44 2 2 2 9 3" xfId="18895" xr:uid="{00000000-0005-0000-0000-0000BB430000}"/>
    <cellStyle name="40% - 강조색1 44 2 2 2 9 4" xfId="18896" xr:uid="{00000000-0005-0000-0000-0000BC430000}"/>
    <cellStyle name="40% - 강조색1 44 2 2 20" xfId="18897" xr:uid="{00000000-0005-0000-0000-0000BD430000}"/>
    <cellStyle name="40% - 강조색1 44 2 2 21" xfId="18898" xr:uid="{00000000-0005-0000-0000-0000BE430000}"/>
    <cellStyle name="40% - 강조색1 44 2 2 22" xfId="18899" xr:uid="{00000000-0005-0000-0000-0000BF430000}"/>
    <cellStyle name="40% - 강조색1 44 2 2 23" xfId="18900" xr:uid="{00000000-0005-0000-0000-0000C0430000}"/>
    <cellStyle name="40% - 강조색1 44 2 2 24" xfId="18901" xr:uid="{00000000-0005-0000-0000-0000C1430000}"/>
    <cellStyle name="40% - 강조색1 44 2 2 25" xfId="18902" xr:uid="{00000000-0005-0000-0000-0000C2430000}"/>
    <cellStyle name="40% - 강조색1 44 2 2 26" xfId="18903" xr:uid="{00000000-0005-0000-0000-0000C3430000}"/>
    <cellStyle name="40% - 강조색1 44 2 2 3" xfId="18904" xr:uid="{00000000-0005-0000-0000-0000C4430000}"/>
    <cellStyle name="40% - 강조색1 44 2 2 3 10" xfId="18905" xr:uid="{00000000-0005-0000-0000-0000C5430000}"/>
    <cellStyle name="40% - 강조색1 44 2 2 3 11" xfId="18906" xr:uid="{00000000-0005-0000-0000-0000C6430000}"/>
    <cellStyle name="40% - 강조색1 44 2 2 3 12" xfId="18907" xr:uid="{00000000-0005-0000-0000-0000C7430000}"/>
    <cellStyle name="40% - 강조색1 44 2 2 3 2" xfId="18908" xr:uid="{00000000-0005-0000-0000-0000C8430000}"/>
    <cellStyle name="40% - 강조색1 44 2 2 3 2 2" xfId="18909" xr:uid="{00000000-0005-0000-0000-0000C9430000}"/>
    <cellStyle name="40% - 강조색1 44 2 2 3 2 3" xfId="18910" xr:uid="{00000000-0005-0000-0000-0000CA430000}"/>
    <cellStyle name="40% - 강조색1 44 2 2 3 2 4" xfId="18911" xr:uid="{00000000-0005-0000-0000-0000CB430000}"/>
    <cellStyle name="40% - 강조색1 44 2 2 3 3" xfId="18912" xr:uid="{00000000-0005-0000-0000-0000CC430000}"/>
    <cellStyle name="40% - 강조색1 44 2 2 3 3 2" xfId="18913" xr:uid="{00000000-0005-0000-0000-0000CD430000}"/>
    <cellStyle name="40% - 강조색1 44 2 2 3 3 3" xfId="18914" xr:uid="{00000000-0005-0000-0000-0000CE430000}"/>
    <cellStyle name="40% - 강조색1 44 2 2 3 3 4" xfId="18915" xr:uid="{00000000-0005-0000-0000-0000CF430000}"/>
    <cellStyle name="40% - 강조색1 44 2 2 3 4" xfId="18916" xr:uid="{00000000-0005-0000-0000-0000D0430000}"/>
    <cellStyle name="40% - 강조색1 44 2 2 3 4 2" xfId="18917" xr:uid="{00000000-0005-0000-0000-0000D1430000}"/>
    <cellStyle name="40% - 강조색1 44 2 2 3 4 3" xfId="18918" xr:uid="{00000000-0005-0000-0000-0000D2430000}"/>
    <cellStyle name="40% - 강조색1 44 2 2 3 4 4" xfId="18919" xr:uid="{00000000-0005-0000-0000-0000D3430000}"/>
    <cellStyle name="40% - 강조색1 44 2 2 3 5" xfId="18920" xr:uid="{00000000-0005-0000-0000-0000D4430000}"/>
    <cellStyle name="40% - 강조색1 44 2 2 3 5 2" xfId="18921" xr:uid="{00000000-0005-0000-0000-0000D5430000}"/>
    <cellStyle name="40% - 강조색1 44 2 2 3 5 3" xfId="18922" xr:uid="{00000000-0005-0000-0000-0000D6430000}"/>
    <cellStyle name="40% - 강조색1 44 2 2 3 5 4" xfId="18923" xr:uid="{00000000-0005-0000-0000-0000D7430000}"/>
    <cellStyle name="40% - 강조색1 44 2 2 3 6" xfId="18924" xr:uid="{00000000-0005-0000-0000-0000D8430000}"/>
    <cellStyle name="40% - 강조색1 44 2 2 3 6 2" xfId="18925" xr:uid="{00000000-0005-0000-0000-0000D9430000}"/>
    <cellStyle name="40% - 강조색1 44 2 2 3 6 3" xfId="18926" xr:uid="{00000000-0005-0000-0000-0000DA430000}"/>
    <cellStyle name="40% - 강조색1 44 2 2 3 6 4" xfId="18927" xr:uid="{00000000-0005-0000-0000-0000DB430000}"/>
    <cellStyle name="40% - 강조색1 44 2 2 3 7" xfId="18928" xr:uid="{00000000-0005-0000-0000-0000DC430000}"/>
    <cellStyle name="40% - 강조색1 44 2 2 3 7 2" xfId="18929" xr:uid="{00000000-0005-0000-0000-0000DD430000}"/>
    <cellStyle name="40% - 강조색1 44 2 2 3 7 3" xfId="18930" xr:uid="{00000000-0005-0000-0000-0000DE430000}"/>
    <cellStyle name="40% - 강조색1 44 2 2 3 7 4" xfId="18931" xr:uid="{00000000-0005-0000-0000-0000DF430000}"/>
    <cellStyle name="40% - 강조색1 44 2 2 3 8" xfId="18932" xr:uid="{00000000-0005-0000-0000-0000E0430000}"/>
    <cellStyle name="40% - 강조색1 44 2 2 3 8 2" xfId="18933" xr:uid="{00000000-0005-0000-0000-0000E1430000}"/>
    <cellStyle name="40% - 강조색1 44 2 2 3 8 3" xfId="18934" xr:uid="{00000000-0005-0000-0000-0000E2430000}"/>
    <cellStyle name="40% - 강조색1 44 2 2 3 8 4" xfId="18935" xr:uid="{00000000-0005-0000-0000-0000E3430000}"/>
    <cellStyle name="40% - 강조색1 44 2 2 3 9" xfId="18936" xr:uid="{00000000-0005-0000-0000-0000E4430000}"/>
    <cellStyle name="40% - 강조색1 44 2 2 3 9 2" xfId="18937" xr:uid="{00000000-0005-0000-0000-0000E5430000}"/>
    <cellStyle name="40% - 강조색1 44 2 2 3 9 3" xfId="18938" xr:uid="{00000000-0005-0000-0000-0000E6430000}"/>
    <cellStyle name="40% - 강조색1 44 2 2 3 9 4" xfId="18939" xr:uid="{00000000-0005-0000-0000-0000E7430000}"/>
    <cellStyle name="40% - 강조색1 44 2 2 4" xfId="18940" xr:uid="{00000000-0005-0000-0000-0000E8430000}"/>
    <cellStyle name="40% - 강조색1 44 2 2 4 10" xfId="18941" xr:uid="{00000000-0005-0000-0000-0000E9430000}"/>
    <cellStyle name="40% - 강조색1 44 2 2 4 11" xfId="18942" xr:uid="{00000000-0005-0000-0000-0000EA430000}"/>
    <cellStyle name="40% - 강조색1 44 2 2 4 12" xfId="18943" xr:uid="{00000000-0005-0000-0000-0000EB430000}"/>
    <cellStyle name="40% - 강조색1 44 2 2 4 2" xfId="18944" xr:uid="{00000000-0005-0000-0000-0000EC430000}"/>
    <cellStyle name="40% - 강조색1 44 2 2 4 2 2" xfId="18945" xr:uid="{00000000-0005-0000-0000-0000ED430000}"/>
    <cellStyle name="40% - 강조색1 44 2 2 4 2 3" xfId="18946" xr:uid="{00000000-0005-0000-0000-0000EE430000}"/>
    <cellStyle name="40% - 강조색1 44 2 2 4 2 4" xfId="18947" xr:uid="{00000000-0005-0000-0000-0000EF430000}"/>
    <cellStyle name="40% - 강조색1 44 2 2 4 3" xfId="18948" xr:uid="{00000000-0005-0000-0000-0000F0430000}"/>
    <cellStyle name="40% - 강조색1 44 2 2 4 3 2" xfId="18949" xr:uid="{00000000-0005-0000-0000-0000F1430000}"/>
    <cellStyle name="40% - 강조색1 44 2 2 4 3 3" xfId="18950" xr:uid="{00000000-0005-0000-0000-0000F2430000}"/>
    <cellStyle name="40% - 강조색1 44 2 2 4 3 4" xfId="18951" xr:uid="{00000000-0005-0000-0000-0000F3430000}"/>
    <cellStyle name="40% - 강조색1 44 2 2 4 4" xfId="18952" xr:uid="{00000000-0005-0000-0000-0000F4430000}"/>
    <cellStyle name="40% - 강조색1 44 2 2 4 4 2" xfId="18953" xr:uid="{00000000-0005-0000-0000-0000F5430000}"/>
    <cellStyle name="40% - 강조색1 44 2 2 4 4 3" xfId="18954" xr:uid="{00000000-0005-0000-0000-0000F6430000}"/>
    <cellStyle name="40% - 강조색1 44 2 2 4 4 4" xfId="18955" xr:uid="{00000000-0005-0000-0000-0000F7430000}"/>
    <cellStyle name="40% - 강조색1 44 2 2 4 5" xfId="18956" xr:uid="{00000000-0005-0000-0000-0000F8430000}"/>
    <cellStyle name="40% - 강조색1 44 2 2 4 5 2" xfId="18957" xr:uid="{00000000-0005-0000-0000-0000F9430000}"/>
    <cellStyle name="40% - 강조색1 44 2 2 4 5 3" xfId="18958" xr:uid="{00000000-0005-0000-0000-0000FA430000}"/>
    <cellStyle name="40% - 강조색1 44 2 2 4 5 4" xfId="18959" xr:uid="{00000000-0005-0000-0000-0000FB430000}"/>
    <cellStyle name="40% - 강조색1 44 2 2 4 6" xfId="18960" xr:uid="{00000000-0005-0000-0000-0000FC430000}"/>
    <cellStyle name="40% - 강조색1 44 2 2 4 6 2" xfId="18961" xr:uid="{00000000-0005-0000-0000-0000FD430000}"/>
    <cellStyle name="40% - 강조색1 44 2 2 4 6 3" xfId="18962" xr:uid="{00000000-0005-0000-0000-0000FE430000}"/>
    <cellStyle name="40% - 강조색1 44 2 2 4 6 4" xfId="18963" xr:uid="{00000000-0005-0000-0000-0000FF430000}"/>
    <cellStyle name="40% - 강조색1 44 2 2 4 7" xfId="18964" xr:uid="{00000000-0005-0000-0000-000000440000}"/>
    <cellStyle name="40% - 강조색1 44 2 2 4 7 2" xfId="18965" xr:uid="{00000000-0005-0000-0000-000001440000}"/>
    <cellStyle name="40% - 강조색1 44 2 2 4 7 3" xfId="18966" xr:uid="{00000000-0005-0000-0000-000002440000}"/>
    <cellStyle name="40% - 강조색1 44 2 2 4 7 4" xfId="18967" xr:uid="{00000000-0005-0000-0000-000003440000}"/>
    <cellStyle name="40% - 강조색1 44 2 2 4 8" xfId="18968" xr:uid="{00000000-0005-0000-0000-000004440000}"/>
    <cellStyle name="40% - 강조색1 44 2 2 4 8 2" xfId="18969" xr:uid="{00000000-0005-0000-0000-000005440000}"/>
    <cellStyle name="40% - 강조색1 44 2 2 4 8 3" xfId="18970" xr:uid="{00000000-0005-0000-0000-000006440000}"/>
    <cellStyle name="40% - 강조색1 44 2 2 4 8 4" xfId="18971" xr:uid="{00000000-0005-0000-0000-000007440000}"/>
    <cellStyle name="40% - 강조색1 44 2 2 4 9" xfId="18972" xr:uid="{00000000-0005-0000-0000-000008440000}"/>
    <cellStyle name="40% - 강조색1 44 2 2 4 9 2" xfId="18973" xr:uid="{00000000-0005-0000-0000-000009440000}"/>
    <cellStyle name="40% - 강조색1 44 2 2 4 9 3" xfId="18974" xr:uid="{00000000-0005-0000-0000-00000A440000}"/>
    <cellStyle name="40% - 강조색1 44 2 2 4 9 4" xfId="18975" xr:uid="{00000000-0005-0000-0000-00000B440000}"/>
    <cellStyle name="40% - 강조색1 44 2 2 5" xfId="18976" xr:uid="{00000000-0005-0000-0000-00000C440000}"/>
    <cellStyle name="40% - 강조색1 44 2 2 5 10" xfId="18977" xr:uid="{00000000-0005-0000-0000-00000D440000}"/>
    <cellStyle name="40% - 강조색1 44 2 2 5 11" xfId="18978" xr:uid="{00000000-0005-0000-0000-00000E440000}"/>
    <cellStyle name="40% - 강조색1 44 2 2 5 12" xfId="18979" xr:uid="{00000000-0005-0000-0000-00000F440000}"/>
    <cellStyle name="40% - 강조색1 44 2 2 5 2" xfId="18980" xr:uid="{00000000-0005-0000-0000-000010440000}"/>
    <cellStyle name="40% - 강조색1 44 2 2 5 2 2" xfId="18981" xr:uid="{00000000-0005-0000-0000-000011440000}"/>
    <cellStyle name="40% - 강조색1 44 2 2 5 2 3" xfId="18982" xr:uid="{00000000-0005-0000-0000-000012440000}"/>
    <cellStyle name="40% - 강조색1 44 2 2 5 2 4" xfId="18983" xr:uid="{00000000-0005-0000-0000-000013440000}"/>
    <cellStyle name="40% - 강조색1 44 2 2 5 3" xfId="18984" xr:uid="{00000000-0005-0000-0000-000014440000}"/>
    <cellStyle name="40% - 강조색1 44 2 2 5 3 2" xfId="18985" xr:uid="{00000000-0005-0000-0000-000015440000}"/>
    <cellStyle name="40% - 강조색1 44 2 2 5 3 3" xfId="18986" xr:uid="{00000000-0005-0000-0000-000016440000}"/>
    <cellStyle name="40% - 강조색1 44 2 2 5 3 4" xfId="18987" xr:uid="{00000000-0005-0000-0000-000017440000}"/>
    <cellStyle name="40% - 강조색1 44 2 2 5 4" xfId="18988" xr:uid="{00000000-0005-0000-0000-000018440000}"/>
    <cellStyle name="40% - 강조색1 44 2 2 5 4 2" xfId="18989" xr:uid="{00000000-0005-0000-0000-000019440000}"/>
    <cellStyle name="40% - 강조색1 44 2 2 5 4 3" xfId="18990" xr:uid="{00000000-0005-0000-0000-00001A440000}"/>
    <cellStyle name="40% - 강조색1 44 2 2 5 4 4" xfId="18991" xr:uid="{00000000-0005-0000-0000-00001B440000}"/>
    <cellStyle name="40% - 강조색1 44 2 2 5 5" xfId="18992" xr:uid="{00000000-0005-0000-0000-00001C440000}"/>
    <cellStyle name="40% - 강조색1 44 2 2 5 5 2" xfId="18993" xr:uid="{00000000-0005-0000-0000-00001D440000}"/>
    <cellStyle name="40% - 강조색1 44 2 2 5 5 3" xfId="18994" xr:uid="{00000000-0005-0000-0000-00001E440000}"/>
    <cellStyle name="40% - 강조색1 44 2 2 5 5 4" xfId="18995" xr:uid="{00000000-0005-0000-0000-00001F440000}"/>
    <cellStyle name="40% - 강조색1 44 2 2 5 6" xfId="18996" xr:uid="{00000000-0005-0000-0000-000020440000}"/>
    <cellStyle name="40% - 강조색1 44 2 2 5 6 2" xfId="18997" xr:uid="{00000000-0005-0000-0000-000021440000}"/>
    <cellStyle name="40% - 강조색1 44 2 2 5 6 3" xfId="18998" xr:uid="{00000000-0005-0000-0000-000022440000}"/>
    <cellStyle name="40% - 강조색1 44 2 2 5 6 4" xfId="18999" xr:uid="{00000000-0005-0000-0000-000023440000}"/>
    <cellStyle name="40% - 강조색1 44 2 2 5 7" xfId="19000" xr:uid="{00000000-0005-0000-0000-000024440000}"/>
    <cellStyle name="40% - 강조색1 44 2 2 5 7 2" xfId="19001" xr:uid="{00000000-0005-0000-0000-000025440000}"/>
    <cellStyle name="40% - 강조색1 44 2 2 5 7 3" xfId="19002" xr:uid="{00000000-0005-0000-0000-000026440000}"/>
    <cellStyle name="40% - 강조색1 44 2 2 5 7 4" xfId="19003" xr:uid="{00000000-0005-0000-0000-000027440000}"/>
    <cellStyle name="40% - 강조색1 44 2 2 5 8" xfId="19004" xr:uid="{00000000-0005-0000-0000-000028440000}"/>
    <cellStyle name="40% - 강조색1 44 2 2 5 8 2" xfId="19005" xr:uid="{00000000-0005-0000-0000-000029440000}"/>
    <cellStyle name="40% - 강조색1 44 2 2 5 8 3" xfId="19006" xr:uid="{00000000-0005-0000-0000-00002A440000}"/>
    <cellStyle name="40% - 강조색1 44 2 2 5 8 4" xfId="19007" xr:uid="{00000000-0005-0000-0000-00002B440000}"/>
    <cellStyle name="40% - 강조색1 44 2 2 5 9" xfId="19008" xr:uid="{00000000-0005-0000-0000-00002C440000}"/>
    <cellStyle name="40% - 강조색1 44 2 2 5 9 2" xfId="19009" xr:uid="{00000000-0005-0000-0000-00002D440000}"/>
    <cellStyle name="40% - 강조색1 44 2 2 5 9 3" xfId="19010" xr:uid="{00000000-0005-0000-0000-00002E440000}"/>
    <cellStyle name="40% - 강조색1 44 2 2 5 9 4" xfId="19011" xr:uid="{00000000-0005-0000-0000-00002F440000}"/>
    <cellStyle name="40% - 강조색1 44 2 2 6" xfId="19012" xr:uid="{00000000-0005-0000-0000-000030440000}"/>
    <cellStyle name="40% - 강조색1 44 2 2 6 2" xfId="19013" xr:uid="{00000000-0005-0000-0000-000031440000}"/>
    <cellStyle name="40% - 강조색1 44 2 2 6 3" xfId="19014" xr:uid="{00000000-0005-0000-0000-000032440000}"/>
    <cellStyle name="40% - 강조색1 44 2 2 6 4" xfId="19015" xr:uid="{00000000-0005-0000-0000-000033440000}"/>
    <cellStyle name="40% - 강조색1 44 2 2 7" xfId="19016" xr:uid="{00000000-0005-0000-0000-000034440000}"/>
    <cellStyle name="40% - 강조색1 44 2 2 7 2" xfId="19017" xr:uid="{00000000-0005-0000-0000-000035440000}"/>
    <cellStyle name="40% - 강조색1 44 2 2 7 3" xfId="19018" xr:uid="{00000000-0005-0000-0000-000036440000}"/>
    <cellStyle name="40% - 강조색1 44 2 2 7 4" xfId="19019" xr:uid="{00000000-0005-0000-0000-000037440000}"/>
    <cellStyle name="40% - 강조색1 44 2 2 8" xfId="19020" xr:uid="{00000000-0005-0000-0000-000038440000}"/>
    <cellStyle name="40% - 강조색1 44 2 2 8 2" xfId="19021" xr:uid="{00000000-0005-0000-0000-000039440000}"/>
    <cellStyle name="40% - 강조색1 44 2 2 8 3" xfId="19022" xr:uid="{00000000-0005-0000-0000-00003A440000}"/>
    <cellStyle name="40% - 강조색1 44 2 2 8 4" xfId="19023" xr:uid="{00000000-0005-0000-0000-00003B440000}"/>
    <cellStyle name="40% - 강조색1 44 2 2 9" xfId="19024" xr:uid="{00000000-0005-0000-0000-00003C440000}"/>
    <cellStyle name="40% - 강조색1 44 2 2 9 2" xfId="19025" xr:uid="{00000000-0005-0000-0000-00003D440000}"/>
    <cellStyle name="40% - 강조색1 44 2 2 9 3" xfId="19026" xr:uid="{00000000-0005-0000-0000-00003E440000}"/>
    <cellStyle name="40% - 강조색1 44 2 2 9 4" xfId="19027" xr:uid="{00000000-0005-0000-0000-00003F440000}"/>
    <cellStyle name="40% - 강조색1 44 2 20" xfId="19028" xr:uid="{00000000-0005-0000-0000-000040440000}"/>
    <cellStyle name="40% - 강조색1 44 2 21" xfId="19029" xr:uid="{00000000-0005-0000-0000-000041440000}"/>
    <cellStyle name="40% - 강조색1 44 2 22" xfId="19030" xr:uid="{00000000-0005-0000-0000-000042440000}"/>
    <cellStyle name="40% - 강조색1 44 2 23" xfId="19031" xr:uid="{00000000-0005-0000-0000-000043440000}"/>
    <cellStyle name="40% - 강조색1 44 2 24" xfId="19032" xr:uid="{00000000-0005-0000-0000-000044440000}"/>
    <cellStyle name="40% - 강조색1 44 2 25" xfId="19033" xr:uid="{00000000-0005-0000-0000-000045440000}"/>
    <cellStyle name="40% - 강조색1 44 2 26" xfId="19034" xr:uid="{00000000-0005-0000-0000-000046440000}"/>
    <cellStyle name="40% - 강조색1 44 2 3" xfId="19035" xr:uid="{00000000-0005-0000-0000-000047440000}"/>
    <cellStyle name="40% - 강조색1 44 2 3 10" xfId="19036" xr:uid="{00000000-0005-0000-0000-000048440000}"/>
    <cellStyle name="40% - 강조색1 44 2 3 10 2" xfId="19037" xr:uid="{00000000-0005-0000-0000-000049440000}"/>
    <cellStyle name="40% - 강조색1 44 2 3 10 3" xfId="19038" xr:uid="{00000000-0005-0000-0000-00004A440000}"/>
    <cellStyle name="40% - 강조색1 44 2 3 10 4" xfId="19039" xr:uid="{00000000-0005-0000-0000-00004B440000}"/>
    <cellStyle name="40% - 강조색1 44 2 3 11" xfId="19040" xr:uid="{00000000-0005-0000-0000-00004C440000}"/>
    <cellStyle name="40% - 강조색1 44 2 3 11 2" xfId="19041" xr:uid="{00000000-0005-0000-0000-00004D440000}"/>
    <cellStyle name="40% - 강조색1 44 2 3 11 3" xfId="19042" xr:uid="{00000000-0005-0000-0000-00004E440000}"/>
    <cellStyle name="40% - 강조색1 44 2 3 11 4" xfId="19043" xr:uid="{00000000-0005-0000-0000-00004F440000}"/>
    <cellStyle name="40% - 강조색1 44 2 3 12" xfId="19044" xr:uid="{00000000-0005-0000-0000-000050440000}"/>
    <cellStyle name="40% - 강조색1 44 2 3 12 2" xfId="19045" xr:uid="{00000000-0005-0000-0000-000051440000}"/>
    <cellStyle name="40% - 강조색1 44 2 3 12 3" xfId="19046" xr:uid="{00000000-0005-0000-0000-000052440000}"/>
    <cellStyle name="40% - 강조색1 44 2 3 12 4" xfId="19047" xr:uid="{00000000-0005-0000-0000-000053440000}"/>
    <cellStyle name="40% - 강조색1 44 2 3 13" xfId="19048" xr:uid="{00000000-0005-0000-0000-000054440000}"/>
    <cellStyle name="40% - 강조색1 44 2 3 14" xfId="19049" xr:uid="{00000000-0005-0000-0000-000055440000}"/>
    <cellStyle name="40% - 강조색1 44 2 3 15" xfId="19050" xr:uid="{00000000-0005-0000-0000-000056440000}"/>
    <cellStyle name="40% - 강조색1 44 2 3 16" xfId="19051" xr:uid="{00000000-0005-0000-0000-000057440000}"/>
    <cellStyle name="40% - 강조색1 44 2 3 17" xfId="19052" xr:uid="{00000000-0005-0000-0000-000058440000}"/>
    <cellStyle name="40% - 강조색1 44 2 3 18" xfId="19053" xr:uid="{00000000-0005-0000-0000-000059440000}"/>
    <cellStyle name="40% - 강조색1 44 2 3 19" xfId="19054" xr:uid="{00000000-0005-0000-0000-00005A440000}"/>
    <cellStyle name="40% - 강조색1 44 2 3 2" xfId="19055" xr:uid="{00000000-0005-0000-0000-00005B440000}"/>
    <cellStyle name="40% - 강조색1 44 2 3 2 10" xfId="19056" xr:uid="{00000000-0005-0000-0000-00005C440000}"/>
    <cellStyle name="40% - 강조색1 44 2 3 2 11" xfId="19057" xr:uid="{00000000-0005-0000-0000-00005D440000}"/>
    <cellStyle name="40% - 강조색1 44 2 3 2 12" xfId="19058" xr:uid="{00000000-0005-0000-0000-00005E440000}"/>
    <cellStyle name="40% - 강조색1 44 2 3 2 2" xfId="19059" xr:uid="{00000000-0005-0000-0000-00005F440000}"/>
    <cellStyle name="40% - 강조색1 44 2 3 2 2 2" xfId="19060" xr:uid="{00000000-0005-0000-0000-000060440000}"/>
    <cellStyle name="40% - 강조색1 44 2 3 2 2 3" xfId="19061" xr:uid="{00000000-0005-0000-0000-000061440000}"/>
    <cellStyle name="40% - 강조색1 44 2 3 2 2 4" xfId="19062" xr:uid="{00000000-0005-0000-0000-000062440000}"/>
    <cellStyle name="40% - 강조색1 44 2 3 2 3" xfId="19063" xr:uid="{00000000-0005-0000-0000-000063440000}"/>
    <cellStyle name="40% - 강조색1 44 2 3 2 3 2" xfId="19064" xr:uid="{00000000-0005-0000-0000-000064440000}"/>
    <cellStyle name="40% - 강조색1 44 2 3 2 3 3" xfId="19065" xr:uid="{00000000-0005-0000-0000-000065440000}"/>
    <cellStyle name="40% - 강조색1 44 2 3 2 3 4" xfId="19066" xr:uid="{00000000-0005-0000-0000-000066440000}"/>
    <cellStyle name="40% - 강조색1 44 2 3 2 4" xfId="19067" xr:uid="{00000000-0005-0000-0000-000067440000}"/>
    <cellStyle name="40% - 강조색1 44 2 3 2 4 2" xfId="19068" xr:uid="{00000000-0005-0000-0000-000068440000}"/>
    <cellStyle name="40% - 강조색1 44 2 3 2 4 3" xfId="19069" xr:uid="{00000000-0005-0000-0000-000069440000}"/>
    <cellStyle name="40% - 강조색1 44 2 3 2 4 4" xfId="19070" xr:uid="{00000000-0005-0000-0000-00006A440000}"/>
    <cellStyle name="40% - 강조색1 44 2 3 2 5" xfId="19071" xr:uid="{00000000-0005-0000-0000-00006B440000}"/>
    <cellStyle name="40% - 강조색1 44 2 3 2 5 2" xfId="19072" xr:uid="{00000000-0005-0000-0000-00006C440000}"/>
    <cellStyle name="40% - 강조색1 44 2 3 2 5 3" xfId="19073" xr:uid="{00000000-0005-0000-0000-00006D440000}"/>
    <cellStyle name="40% - 강조색1 44 2 3 2 5 4" xfId="19074" xr:uid="{00000000-0005-0000-0000-00006E440000}"/>
    <cellStyle name="40% - 강조색1 44 2 3 2 6" xfId="19075" xr:uid="{00000000-0005-0000-0000-00006F440000}"/>
    <cellStyle name="40% - 강조색1 44 2 3 2 6 2" xfId="19076" xr:uid="{00000000-0005-0000-0000-000070440000}"/>
    <cellStyle name="40% - 강조색1 44 2 3 2 6 3" xfId="19077" xr:uid="{00000000-0005-0000-0000-000071440000}"/>
    <cellStyle name="40% - 강조색1 44 2 3 2 6 4" xfId="19078" xr:uid="{00000000-0005-0000-0000-000072440000}"/>
    <cellStyle name="40% - 강조색1 44 2 3 2 7" xfId="19079" xr:uid="{00000000-0005-0000-0000-000073440000}"/>
    <cellStyle name="40% - 강조색1 44 2 3 2 7 2" xfId="19080" xr:uid="{00000000-0005-0000-0000-000074440000}"/>
    <cellStyle name="40% - 강조색1 44 2 3 2 7 3" xfId="19081" xr:uid="{00000000-0005-0000-0000-000075440000}"/>
    <cellStyle name="40% - 강조색1 44 2 3 2 7 4" xfId="19082" xr:uid="{00000000-0005-0000-0000-000076440000}"/>
    <cellStyle name="40% - 강조색1 44 2 3 2 8" xfId="19083" xr:uid="{00000000-0005-0000-0000-000077440000}"/>
    <cellStyle name="40% - 강조색1 44 2 3 2 8 2" xfId="19084" xr:uid="{00000000-0005-0000-0000-000078440000}"/>
    <cellStyle name="40% - 강조색1 44 2 3 2 8 3" xfId="19085" xr:uid="{00000000-0005-0000-0000-000079440000}"/>
    <cellStyle name="40% - 강조색1 44 2 3 2 8 4" xfId="19086" xr:uid="{00000000-0005-0000-0000-00007A440000}"/>
    <cellStyle name="40% - 강조색1 44 2 3 2 9" xfId="19087" xr:uid="{00000000-0005-0000-0000-00007B440000}"/>
    <cellStyle name="40% - 강조색1 44 2 3 2 9 2" xfId="19088" xr:uid="{00000000-0005-0000-0000-00007C440000}"/>
    <cellStyle name="40% - 강조색1 44 2 3 2 9 3" xfId="19089" xr:uid="{00000000-0005-0000-0000-00007D440000}"/>
    <cellStyle name="40% - 강조색1 44 2 3 2 9 4" xfId="19090" xr:uid="{00000000-0005-0000-0000-00007E440000}"/>
    <cellStyle name="40% - 강조색1 44 2 3 20" xfId="19091" xr:uid="{00000000-0005-0000-0000-00007F440000}"/>
    <cellStyle name="40% - 강조색1 44 2 3 21" xfId="19092" xr:uid="{00000000-0005-0000-0000-000080440000}"/>
    <cellStyle name="40% - 강조색1 44 2 3 22" xfId="19093" xr:uid="{00000000-0005-0000-0000-000081440000}"/>
    <cellStyle name="40% - 강조색1 44 2 3 23" xfId="19094" xr:uid="{00000000-0005-0000-0000-000082440000}"/>
    <cellStyle name="40% - 강조색1 44 2 3 24" xfId="19095" xr:uid="{00000000-0005-0000-0000-000083440000}"/>
    <cellStyle name="40% - 강조색1 44 2 3 25" xfId="19096" xr:uid="{00000000-0005-0000-0000-000084440000}"/>
    <cellStyle name="40% - 강조색1 44 2 3 3" xfId="19097" xr:uid="{00000000-0005-0000-0000-000085440000}"/>
    <cellStyle name="40% - 강조색1 44 2 3 3 10" xfId="19098" xr:uid="{00000000-0005-0000-0000-000086440000}"/>
    <cellStyle name="40% - 강조색1 44 2 3 3 11" xfId="19099" xr:uid="{00000000-0005-0000-0000-000087440000}"/>
    <cellStyle name="40% - 강조색1 44 2 3 3 12" xfId="19100" xr:uid="{00000000-0005-0000-0000-000088440000}"/>
    <cellStyle name="40% - 강조색1 44 2 3 3 2" xfId="19101" xr:uid="{00000000-0005-0000-0000-000089440000}"/>
    <cellStyle name="40% - 강조색1 44 2 3 3 2 2" xfId="19102" xr:uid="{00000000-0005-0000-0000-00008A440000}"/>
    <cellStyle name="40% - 강조색1 44 2 3 3 2 3" xfId="19103" xr:uid="{00000000-0005-0000-0000-00008B440000}"/>
    <cellStyle name="40% - 강조색1 44 2 3 3 2 4" xfId="19104" xr:uid="{00000000-0005-0000-0000-00008C440000}"/>
    <cellStyle name="40% - 강조색1 44 2 3 3 3" xfId="19105" xr:uid="{00000000-0005-0000-0000-00008D440000}"/>
    <cellStyle name="40% - 강조색1 44 2 3 3 3 2" xfId="19106" xr:uid="{00000000-0005-0000-0000-00008E440000}"/>
    <cellStyle name="40% - 강조색1 44 2 3 3 3 3" xfId="19107" xr:uid="{00000000-0005-0000-0000-00008F440000}"/>
    <cellStyle name="40% - 강조색1 44 2 3 3 3 4" xfId="19108" xr:uid="{00000000-0005-0000-0000-000090440000}"/>
    <cellStyle name="40% - 강조색1 44 2 3 3 4" xfId="19109" xr:uid="{00000000-0005-0000-0000-000091440000}"/>
    <cellStyle name="40% - 강조색1 44 2 3 3 4 2" xfId="19110" xr:uid="{00000000-0005-0000-0000-000092440000}"/>
    <cellStyle name="40% - 강조색1 44 2 3 3 4 3" xfId="19111" xr:uid="{00000000-0005-0000-0000-000093440000}"/>
    <cellStyle name="40% - 강조색1 44 2 3 3 4 4" xfId="19112" xr:uid="{00000000-0005-0000-0000-000094440000}"/>
    <cellStyle name="40% - 강조색1 44 2 3 3 5" xfId="19113" xr:uid="{00000000-0005-0000-0000-000095440000}"/>
    <cellStyle name="40% - 강조색1 44 2 3 3 5 2" xfId="19114" xr:uid="{00000000-0005-0000-0000-000096440000}"/>
    <cellStyle name="40% - 강조색1 44 2 3 3 5 3" xfId="19115" xr:uid="{00000000-0005-0000-0000-000097440000}"/>
    <cellStyle name="40% - 강조색1 44 2 3 3 5 4" xfId="19116" xr:uid="{00000000-0005-0000-0000-000098440000}"/>
    <cellStyle name="40% - 강조색1 44 2 3 3 6" xfId="19117" xr:uid="{00000000-0005-0000-0000-000099440000}"/>
    <cellStyle name="40% - 강조색1 44 2 3 3 6 2" xfId="19118" xr:uid="{00000000-0005-0000-0000-00009A440000}"/>
    <cellStyle name="40% - 강조색1 44 2 3 3 6 3" xfId="19119" xr:uid="{00000000-0005-0000-0000-00009B440000}"/>
    <cellStyle name="40% - 강조색1 44 2 3 3 6 4" xfId="19120" xr:uid="{00000000-0005-0000-0000-00009C440000}"/>
    <cellStyle name="40% - 강조색1 44 2 3 3 7" xfId="19121" xr:uid="{00000000-0005-0000-0000-00009D440000}"/>
    <cellStyle name="40% - 강조색1 44 2 3 3 7 2" xfId="19122" xr:uid="{00000000-0005-0000-0000-00009E440000}"/>
    <cellStyle name="40% - 강조색1 44 2 3 3 7 3" xfId="19123" xr:uid="{00000000-0005-0000-0000-00009F440000}"/>
    <cellStyle name="40% - 강조색1 44 2 3 3 7 4" xfId="19124" xr:uid="{00000000-0005-0000-0000-0000A0440000}"/>
    <cellStyle name="40% - 강조색1 44 2 3 3 8" xfId="19125" xr:uid="{00000000-0005-0000-0000-0000A1440000}"/>
    <cellStyle name="40% - 강조색1 44 2 3 3 8 2" xfId="19126" xr:uid="{00000000-0005-0000-0000-0000A2440000}"/>
    <cellStyle name="40% - 강조색1 44 2 3 3 8 3" xfId="19127" xr:uid="{00000000-0005-0000-0000-0000A3440000}"/>
    <cellStyle name="40% - 강조색1 44 2 3 3 8 4" xfId="19128" xr:uid="{00000000-0005-0000-0000-0000A4440000}"/>
    <cellStyle name="40% - 강조색1 44 2 3 3 9" xfId="19129" xr:uid="{00000000-0005-0000-0000-0000A5440000}"/>
    <cellStyle name="40% - 강조색1 44 2 3 3 9 2" xfId="19130" xr:uid="{00000000-0005-0000-0000-0000A6440000}"/>
    <cellStyle name="40% - 강조색1 44 2 3 3 9 3" xfId="19131" xr:uid="{00000000-0005-0000-0000-0000A7440000}"/>
    <cellStyle name="40% - 강조색1 44 2 3 3 9 4" xfId="19132" xr:uid="{00000000-0005-0000-0000-0000A8440000}"/>
    <cellStyle name="40% - 강조색1 44 2 3 4" xfId="19133" xr:uid="{00000000-0005-0000-0000-0000A9440000}"/>
    <cellStyle name="40% - 강조색1 44 2 3 4 10" xfId="19134" xr:uid="{00000000-0005-0000-0000-0000AA440000}"/>
    <cellStyle name="40% - 강조색1 44 2 3 4 11" xfId="19135" xr:uid="{00000000-0005-0000-0000-0000AB440000}"/>
    <cellStyle name="40% - 강조색1 44 2 3 4 12" xfId="19136" xr:uid="{00000000-0005-0000-0000-0000AC440000}"/>
    <cellStyle name="40% - 강조색1 44 2 3 4 2" xfId="19137" xr:uid="{00000000-0005-0000-0000-0000AD440000}"/>
    <cellStyle name="40% - 강조색1 44 2 3 4 2 2" xfId="19138" xr:uid="{00000000-0005-0000-0000-0000AE440000}"/>
    <cellStyle name="40% - 강조색1 44 2 3 4 2 3" xfId="19139" xr:uid="{00000000-0005-0000-0000-0000AF440000}"/>
    <cellStyle name="40% - 강조색1 44 2 3 4 2 4" xfId="19140" xr:uid="{00000000-0005-0000-0000-0000B0440000}"/>
    <cellStyle name="40% - 강조색1 44 2 3 4 3" xfId="19141" xr:uid="{00000000-0005-0000-0000-0000B1440000}"/>
    <cellStyle name="40% - 강조색1 44 2 3 4 3 2" xfId="19142" xr:uid="{00000000-0005-0000-0000-0000B2440000}"/>
    <cellStyle name="40% - 강조색1 44 2 3 4 3 3" xfId="19143" xr:uid="{00000000-0005-0000-0000-0000B3440000}"/>
    <cellStyle name="40% - 강조색1 44 2 3 4 3 4" xfId="19144" xr:uid="{00000000-0005-0000-0000-0000B4440000}"/>
    <cellStyle name="40% - 강조색1 44 2 3 4 4" xfId="19145" xr:uid="{00000000-0005-0000-0000-0000B5440000}"/>
    <cellStyle name="40% - 강조색1 44 2 3 4 4 2" xfId="19146" xr:uid="{00000000-0005-0000-0000-0000B6440000}"/>
    <cellStyle name="40% - 강조색1 44 2 3 4 4 3" xfId="19147" xr:uid="{00000000-0005-0000-0000-0000B7440000}"/>
    <cellStyle name="40% - 강조색1 44 2 3 4 4 4" xfId="19148" xr:uid="{00000000-0005-0000-0000-0000B8440000}"/>
    <cellStyle name="40% - 강조색1 44 2 3 4 5" xfId="19149" xr:uid="{00000000-0005-0000-0000-0000B9440000}"/>
    <cellStyle name="40% - 강조색1 44 2 3 4 5 2" xfId="19150" xr:uid="{00000000-0005-0000-0000-0000BA440000}"/>
    <cellStyle name="40% - 강조색1 44 2 3 4 5 3" xfId="19151" xr:uid="{00000000-0005-0000-0000-0000BB440000}"/>
    <cellStyle name="40% - 강조색1 44 2 3 4 5 4" xfId="19152" xr:uid="{00000000-0005-0000-0000-0000BC440000}"/>
    <cellStyle name="40% - 강조색1 44 2 3 4 6" xfId="19153" xr:uid="{00000000-0005-0000-0000-0000BD440000}"/>
    <cellStyle name="40% - 강조색1 44 2 3 4 6 2" xfId="19154" xr:uid="{00000000-0005-0000-0000-0000BE440000}"/>
    <cellStyle name="40% - 강조색1 44 2 3 4 6 3" xfId="19155" xr:uid="{00000000-0005-0000-0000-0000BF440000}"/>
    <cellStyle name="40% - 강조색1 44 2 3 4 6 4" xfId="19156" xr:uid="{00000000-0005-0000-0000-0000C0440000}"/>
    <cellStyle name="40% - 강조색1 44 2 3 4 7" xfId="19157" xr:uid="{00000000-0005-0000-0000-0000C1440000}"/>
    <cellStyle name="40% - 강조색1 44 2 3 4 7 2" xfId="19158" xr:uid="{00000000-0005-0000-0000-0000C2440000}"/>
    <cellStyle name="40% - 강조색1 44 2 3 4 7 3" xfId="19159" xr:uid="{00000000-0005-0000-0000-0000C3440000}"/>
    <cellStyle name="40% - 강조색1 44 2 3 4 7 4" xfId="19160" xr:uid="{00000000-0005-0000-0000-0000C4440000}"/>
    <cellStyle name="40% - 강조색1 44 2 3 4 8" xfId="19161" xr:uid="{00000000-0005-0000-0000-0000C5440000}"/>
    <cellStyle name="40% - 강조색1 44 2 3 4 8 2" xfId="19162" xr:uid="{00000000-0005-0000-0000-0000C6440000}"/>
    <cellStyle name="40% - 강조색1 44 2 3 4 8 3" xfId="19163" xr:uid="{00000000-0005-0000-0000-0000C7440000}"/>
    <cellStyle name="40% - 강조색1 44 2 3 4 8 4" xfId="19164" xr:uid="{00000000-0005-0000-0000-0000C8440000}"/>
    <cellStyle name="40% - 강조색1 44 2 3 4 9" xfId="19165" xr:uid="{00000000-0005-0000-0000-0000C9440000}"/>
    <cellStyle name="40% - 강조색1 44 2 3 4 9 2" xfId="19166" xr:uid="{00000000-0005-0000-0000-0000CA440000}"/>
    <cellStyle name="40% - 강조색1 44 2 3 4 9 3" xfId="19167" xr:uid="{00000000-0005-0000-0000-0000CB440000}"/>
    <cellStyle name="40% - 강조색1 44 2 3 4 9 4" xfId="19168" xr:uid="{00000000-0005-0000-0000-0000CC440000}"/>
    <cellStyle name="40% - 강조색1 44 2 3 5" xfId="19169" xr:uid="{00000000-0005-0000-0000-0000CD440000}"/>
    <cellStyle name="40% - 강조색1 44 2 3 5 2" xfId="19170" xr:uid="{00000000-0005-0000-0000-0000CE440000}"/>
    <cellStyle name="40% - 강조색1 44 2 3 5 3" xfId="19171" xr:uid="{00000000-0005-0000-0000-0000CF440000}"/>
    <cellStyle name="40% - 강조색1 44 2 3 5 4" xfId="19172" xr:uid="{00000000-0005-0000-0000-0000D0440000}"/>
    <cellStyle name="40% - 강조색1 44 2 3 6" xfId="19173" xr:uid="{00000000-0005-0000-0000-0000D1440000}"/>
    <cellStyle name="40% - 강조색1 44 2 3 6 2" xfId="19174" xr:uid="{00000000-0005-0000-0000-0000D2440000}"/>
    <cellStyle name="40% - 강조색1 44 2 3 6 3" xfId="19175" xr:uid="{00000000-0005-0000-0000-0000D3440000}"/>
    <cellStyle name="40% - 강조색1 44 2 3 6 4" xfId="19176" xr:uid="{00000000-0005-0000-0000-0000D4440000}"/>
    <cellStyle name="40% - 강조색1 44 2 3 7" xfId="19177" xr:uid="{00000000-0005-0000-0000-0000D5440000}"/>
    <cellStyle name="40% - 강조색1 44 2 3 7 2" xfId="19178" xr:uid="{00000000-0005-0000-0000-0000D6440000}"/>
    <cellStyle name="40% - 강조색1 44 2 3 7 3" xfId="19179" xr:uid="{00000000-0005-0000-0000-0000D7440000}"/>
    <cellStyle name="40% - 강조색1 44 2 3 7 4" xfId="19180" xr:uid="{00000000-0005-0000-0000-0000D8440000}"/>
    <cellStyle name="40% - 강조색1 44 2 3 8" xfId="19181" xr:uid="{00000000-0005-0000-0000-0000D9440000}"/>
    <cellStyle name="40% - 강조색1 44 2 3 8 2" xfId="19182" xr:uid="{00000000-0005-0000-0000-0000DA440000}"/>
    <cellStyle name="40% - 강조색1 44 2 3 8 3" xfId="19183" xr:uid="{00000000-0005-0000-0000-0000DB440000}"/>
    <cellStyle name="40% - 강조색1 44 2 3 8 4" xfId="19184" xr:uid="{00000000-0005-0000-0000-0000DC440000}"/>
    <cellStyle name="40% - 강조색1 44 2 3 9" xfId="19185" xr:uid="{00000000-0005-0000-0000-0000DD440000}"/>
    <cellStyle name="40% - 강조색1 44 2 3 9 2" xfId="19186" xr:uid="{00000000-0005-0000-0000-0000DE440000}"/>
    <cellStyle name="40% - 강조색1 44 2 3 9 3" xfId="19187" xr:uid="{00000000-0005-0000-0000-0000DF440000}"/>
    <cellStyle name="40% - 강조색1 44 2 3 9 4" xfId="19188" xr:uid="{00000000-0005-0000-0000-0000E0440000}"/>
    <cellStyle name="40% - 강조색1 44 2 4" xfId="19189" xr:uid="{00000000-0005-0000-0000-0000E1440000}"/>
    <cellStyle name="40% - 강조색1 44 2 4 10" xfId="19190" xr:uid="{00000000-0005-0000-0000-0000E2440000}"/>
    <cellStyle name="40% - 강조색1 44 2 4 11" xfId="19191" xr:uid="{00000000-0005-0000-0000-0000E3440000}"/>
    <cellStyle name="40% - 강조색1 44 2 4 12" xfId="19192" xr:uid="{00000000-0005-0000-0000-0000E4440000}"/>
    <cellStyle name="40% - 강조색1 44 2 4 2" xfId="19193" xr:uid="{00000000-0005-0000-0000-0000E5440000}"/>
    <cellStyle name="40% - 강조색1 44 2 4 2 2" xfId="19194" xr:uid="{00000000-0005-0000-0000-0000E6440000}"/>
    <cellStyle name="40% - 강조색1 44 2 4 2 3" xfId="19195" xr:uid="{00000000-0005-0000-0000-0000E7440000}"/>
    <cellStyle name="40% - 강조색1 44 2 4 2 4" xfId="19196" xr:uid="{00000000-0005-0000-0000-0000E8440000}"/>
    <cellStyle name="40% - 강조색1 44 2 4 3" xfId="19197" xr:uid="{00000000-0005-0000-0000-0000E9440000}"/>
    <cellStyle name="40% - 강조색1 44 2 4 3 2" xfId="19198" xr:uid="{00000000-0005-0000-0000-0000EA440000}"/>
    <cellStyle name="40% - 강조색1 44 2 4 3 3" xfId="19199" xr:uid="{00000000-0005-0000-0000-0000EB440000}"/>
    <cellStyle name="40% - 강조색1 44 2 4 3 4" xfId="19200" xr:uid="{00000000-0005-0000-0000-0000EC440000}"/>
    <cellStyle name="40% - 강조색1 44 2 4 4" xfId="19201" xr:uid="{00000000-0005-0000-0000-0000ED440000}"/>
    <cellStyle name="40% - 강조색1 44 2 4 4 2" xfId="19202" xr:uid="{00000000-0005-0000-0000-0000EE440000}"/>
    <cellStyle name="40% - 강조색1 44 2 4 4 3" xfId="19203" xr:uid="{00000000-0005-0000-0000-0000EF440000}"/>
    <cellStyle name="40% - 강조색1 44 2 4 4 4" xfId="19204" xr:uid="{00000000-0005-0000-0000-0000F0440000}"/>
    <cellStyle name="40% - 강조색1 44 2 4 5" xfId="19205" xr:uid="{00000000-0005-0000-0000-0000F1440000}"/>
    <cellStyle name="40% - 강조색1 44 2 4 5 2" xfId="19206" xr:uid="{00000000-0005-0000-0000-0000F2440000}"/>
    <cellStyle name="40% - 강조색1 44 2 4 5 3" xfId="19207" xr:uid="{00000000-0005-0000-0000-0000F3440000}"/>
    <cellStyle name="40% - 강조색1 44 2 4 5 4" xfId="19208" xr:uid="{00000000-0005-0000-0000-0000F4440000}"/>
    <cellStyle name="40% - 강조색1 44 2 4 6" xfId="19209" xr:uid="{00000000-0005-0000-0000-0000F5440000}"/>
    <cellStyle name="40% - 강조색1 44 2 4 6 2" xfId="19210" xr:uid="{00000000-0005-0000-0000-0000F6440000}"/>
    <cellStyle name="40% - 강조색1 44 2 4 6 3" xfId="19211" xr:uid="{00000000-0005-0000-0000-0000F7440000}"/>
    <cellStyle name="40% - 강조색1 44 2 4 6 4" xfId="19212" xr:uid="{00000000-0005-0000-0000-0000F8440000}"/>
    <cellStyle name="40% - 강조색1 44 2 4 7" xfId="19213" xr:uid="{00000000-0005-0000-0000-0000F9440000}"/>
    <cellStyle name="40% - 강조색1 44 2 4 7 2" xfId="19214" xr:uid="{00000000-0005-0000-0000-0000FA440000}"/>
    <cellStyle name="40% - 강조색1 44 2 4 7 3" xfId="19215" xr:uid="{00000000-0005-0000-0000-0000FB440000}"/>
    <cellStyle name="40% - 강조색1 44 2 4 7 4" xfId="19216" xr:uid="{00000000-0005-0000-0000-0000FC440000}"/>
    <cellStyle name="40% - 강조색1 44 2 4 8" xfId="19217" xr:uid="{00000000-0005-0000-0000-0000FD440000}"/>
    <cellStyle name="40% - 강조색1 44 2 4 8 2" xfId="19218" xr:uid="{00000000-0005-0000-0000-0000FE440000}"/>
    <cellStyle name="40% - 강조색1 44 2 4 8 3" xfId="19219" xr:uid="{00000000-0005-0000-0000-0000FF440000}"/>
    <cellStyle name="40% - 강조색1 44 2 4 8 4" xfId="19220" xr:uid="{00000000-0005-0000-0000-000000450000}"/>
    <cellStyle name="40% - 강조색1 44 2 4 9" xfId="19221" xr:uid="{00000000-0005-0000-0000-000001450000}"/>
    <cellStyle name="40% - 강조색1 44 2 4 9 2" xfId="19222" xr:uid="{00000000-0005-0000-0000-000002450000}"/>
    <cellStyle name="40% - 강조색1 44 2 4 9 3" xfId="19223" xr:uid="{00000000-0005-0000-0000-000003450000}"/>
    <cellStyle name="40% - 강조색1 44 2 4 9 4" xfId="19224" xr:uid="{00000000-0005-0000-0000-000004450000}"/>
    <cellStyle name="40% - 강조색1 44 2 5" xfId="19225" xr:uid="{00000000-0005-0000-0000-000005450000}"/>
    <cellStyle name="40% - 강조색1 44 2 5 10" xfId="19226" xr:uid="{00000000-0005-0000-0000-000006450000}"/>
    <cellStyle name="40% - 강조색1 44 2 5 11" xfId="19227" xr:uid="{00000000-0005-0000-0000-000007450000}"/>
    <cellStyle name="40% - 강조색1 44 2 5 12" xfId="19228" xr:uid="{00000000-0005-0000-0000-000008450000}"/>
    <cellStyle name="40% - 강조색1 44 2 5 2" xfId="19229" xr:uid="{00000000-0005-0000-0000-000009450000}"/>
    <cellStyle name="40% - 강조색1 44 2 5 2 2" xfId="19230" xr:uid="{00000000-0005-0000-0000-00000A450000}"/>
    <cellStyle name="40% - 강조색1 44 2 5 2 3" xfId="19231" xr:uid="{00000000-0005-0000-0000-00000B450000}"/>
    <cellStyle name="40% - 강조색1 44 2 5 2 4" xfId="19232" xr:uid="{00000000-0005-0000-0000-00000C450000}"/>
    <cellStyle name="40% - 강조색1 44 2 5 3" xfId="19233" xr:uid="{00000000-0005-0000-0000-00000D450000}"/>
    <cellStyle name="40% - 강조색1 44 2 5 3 2" xfId="19234" xr:uid="{00000000-0005-0000-0000-00000E450000}"/>
    <cellStyle name="40% - 강조색1 44 2 5 3 3" xfId="19235" xr:uid="{00000000-0005-0000-0000-00000F450000}"/>
    <cellStyle name="40% - 강조색1 44 2 5 3 4" xfId="19236" xr:uid="{00000000-0005-0000-0000-000010450000}"/>
    <cellStyle name="40% - 강조색1 44 2 5 4" xfId="19237" xr:uid="{00000000-0005-0000-0000-000011450000}"/>
    <cellStyle name="40% - 강조색1 44 2 5 4 2" xfId="19238" xr:uid="{00000000-0005-0000-0000-000012450000}"/>
    <cellStyle name="40% - 강조색1 44 2 5 4 3" xfId="19239" xr:uid="{00000000-0005-0000-0000-000013450000}"/>
    <cellStyle name="40% - 강조색1 44 2 5 4 4" xfId="19240" xr:uid="{00000000-0005-0000-0000-000014450000}"/>
    <cellStyle name="40% - 강조색1 44 2 5 5" xfId="19241" xr:uid="{00000000-0005-0000-0000-000015450000}"/>
    <cellStyle name="40% - 강조색1 44 2 5 5 2" xfId="19242" xr:uid="{00000000-0005-0000-0000-000016450000}"/>
    <cellStyle name="40% - 강조색1 44 2 5 5 3" xfId="19243" xr:uid="{00000000-0005-0000-0000-000017450000}"/>
    <cellStyle name="40% - 강조색1 44 2 5 5 4" xfId="19244" xr:uid="{00000000-0005-0000-0000-000018450000}"/>
    <cellStyle name="40% - 강조색1 44 2 5 6" xfId="19245" xr:uid="{00000000-0005-0000-0000-000019450000}"/>
    <cellStyle name="40% - 강조색1 44 2 5 6 2" xfId="19246" xr:uid="{00000000-0005-0000-0000-00001A450000}"/>
    <cellStyle name="40% - 강조색1 44 2 5 6 3" xfId="19247" xr:uid="{00000000-0005-0000-0000-00001B450000}"/>
    <cellStyle name="40% - 강조색1 44 2 5 6 4" xfId="19248" xr:uid="{00000000-0005-0000-0000-00001C450000}"/>
    <cellStyle name="40% - 강조색1 44 2 5 7" xfId="19249" xr:uid="{00000000-0005-0000-0000-00001D450000}"/>
    <cellStyle name="40% - 강조색1 44 2 5 7 2" xfId="19250" xr:uid="{00000000-0005-0000-0000-00001E450000}"/>
    <cellStyle name="40% - 강조색1 44 2 5 7 3" xfId="19251" xr:uid="{00000000-0005-0000-0000-00001F450000}"/>
    <cellStyle name="40% - 강조색1 44 2 5 7 4" xfId="19252" xr:uid="{00000000-0005-0000-0000-000020450000}"/>
    <cellStyle name="40% - 강조색1 44 2 5 8" xfId="19253" xr:uid="{00000000-0005-0000-0000-000021450000}"/>
    <cellStyle name="40% - 강조색1 44 2 5 8 2" xfId="19254" xr:uid="{00000000-0005-0000-0000-000022450000}"/>
    <cellStyle name="40% - 강조색1 44 2 5 8 3" xfId="19255" xr:uid="{00000000-0005-0000-0000-000023450000}"/>
    <cellStyle name="40% - 강조색1 44 2 5 8 4" xfId="19256" xr:uid="{00000000-0005-0000-0000-000024450000}"/>
    <cellStyle name="40% - 강조색1 44 2 5 9" xfId="19257" xr:uid="{00000000-0005-0000-0000-000025450000}"/>
    <cellStyle name="40% - 강조색1 44 2 5 9 2" xfId="19258" xr:uid="{00000000-0005-0000-0000-000026450000}"/>
    <cellStyle name="40% - 강조색1 44 2 5 9 3" xfId="19259" xr:uid="{00000000-0005-0000-0000-000027450000}"/>
    <cellStyle name="40% - 강조색1 44 2 5 9 4" xfId="19260" xr:uid="{00000000-0005-0000-0000-000028450000}"/>
    <cellStyle name="40% - 강조색1 44 2 6" xfId="19261" xr:uid="{00000000-0005-0000-0000-000029450000}"/>
    <cellStyle name="40% - 강조색1 44 2 6 10" xfId="19262" xr:uid="{00000000-0005-0000-0000-00002A450000}"/>
    <cellStyle name="40% - 강조색1 44 2 6 11" xfId="19263" xr:uid="{00000000-0005-0000-0000-00002B450000}"/>
    <cellStyle name="40% - 강조색1 44 2 6 12" xfId="19264" xr:uid="{00000000-0005-0000-0000-00002C450000}"/>
    <cellStyle name="40% - 강조색1 44 2 6 2" xfId="19265" xr:uid="{00000000-0005-0000-0000-00002D450000}"/>
    <cellStyle name="40% - 강조색1 44 2 6 2 2" xfId="19266" xr:uid="{00000000-0005-0000-0000-00002E450000}"/>
    <cellStyle name="40% - 강조색1 44 2 6 2 3" xfId="19267" xr:uid="{00000000-0005-0000-0000-00002F450000}"/>
    <cellStyle name="40% - 강조색1 44 2 6 2 4" xfId="19268" xr:uid="{00000000-0005-0000-0000-000030450000}"/>
    <cellStyle name="40% - 강조색1 44 2 6 3" xfId="19269" xr:uid="{00000000-0005-0000-0000-000031450000}"/>
    <cellStyle name="40% - 강조색1 44 2 6 3 2" xfId="19270" xr:uid="{00000000-0005-0000-0000-000032450000}"/>
    <cellStyle name="40% - 강조색1 44 2 6 3 3" xfId="19271" xr:uid="{00000000-0005-0000-0000-000033450000}"/>
    <cellStyle name="40% - 강조색1 44 2 6 3 4" xfId="19272" xr:uid="{00000000-0005-0000-0000-000034450000}"/>
    <cellStyle name="40% - 강조색1 44 2 6 4" xfId="19273" xr:uid="{00000000-0005-0000-0000-000035450000}"/>
    <cellStyle name="40% - 강조색1 44 2 6 4 2" xfId="19274" xr:uid="{00000000-0005-0000-0000-000036450000}"/>
    <cellStyle name="40% - 강조색1 44 2 6 4 3" xfId="19275" xr:uid="{00000000-0005-0000-0000-000037450000}"/>
    <cellStyle name="40% - 강조색1 44 2 6 4 4" xfId="19276" xr:uid="{00000000-0005-0000-0000-000038450000}"/>
    <cellStyle name="40% - 강조색1 44 2 6 5" xfId="19277" xr:uid="{00000000-0005-0000-0000-000039450000}"/>
    <cellStyle name="40% - 강조색1 44 2 6 5 2" xfId="19278" xr:uid="{00000000-0005-0000-0000-00003A450000}"/>
    <cellStyle name="40% - 강조색1 44 2 6 5 3" xfId="19279" xr:uid="{00000000-0005-0000-0000-00003B450000}"/>
    <cellStyle name="40% - 강조색1 44 2 6 5 4" xfId="19280" xr:uid="{00000000-0005-0000-0000-00003C450000}"/>
    <cellStyle name="40% - 강조색1 44 2 6 6" xfId="19281" xr:uid="{00000000-0005-0000-0000-00003D450000}"/>
    <cellStyle name="40% - 강조색1 44 2 6 6 2" xfId="19282" xr:uid="{00000000-0005-0000-0000-00003E450000}"/>
    <cellStyle name="40% - 강조색1 44 2 6 6 3" xfId="19283" xr:uid="{00000000-0005-0000-0000-00003F450000}"/>
    <cellStyle name="40% - 강조색1 44 2 6 6 4" xfId="19284" xr:uid="{00000000-0005-0000-0000-000040450000}"/>
    <cellStyle name="40% - 강조색1 44 2 6 7" xfId="19285" xr:uid="{00000000-0005-0000-0000-000041450000}"/>
    <cellStyle name="40% - 강조색1 44 2 6 7 2" xfId="19286" xr:uid="{00000000-0005-0000-0000-000042450000}"/>
    <cellStyle name="40% - 강조색1 44 2 6 7 3" xfId="19287" xr:uid="{00000000-0005-0000-0000-000043450000}"/>
    <cellStyle name="40% - 강조색1 44 2 6 7 4" xfId="19288" xr:uid="{00000000-0005-0000-0000-000044450000}"/>
    <cellStyle name="40% - 강조색1 44 2 6 8" xfId="19289" xr:uid="{00000000-0005-0000-0000-000045450000}"/>
    <cellStyle name="40% - 강조색1 44 2 6 8 2" xfId="19290" xr:uid="{00000000-0005-0000-0000-000046450000}"/>
    <cellStyle name="40% - 강조색1 44 2 6 8 3" xfId="19291" xr:uid="{00000000-0005-0000-0000-000047450000}"/>
    <cellStyle name="40% - 강조색1 44 2 6 8 4" xfId="19292" xr:uid="{00000000-0005-0000-0000-000048450000}"/>
    <cellStyle name="40% - 강조색1 44 2 6 9" xfId="19293" xr:uid="{00000000-0005-0000-0000-000049450000}"/>
    <cellStyle name="40% - 강조색1 44 2 6 9 2" xfId="19294" xr:uid="{00000000-0005-0000-0000-00004A450000}"/>
    <cellStyle name="40% - 강조색1 44 2 6 9 3" xfId="19295" xr:uid="{00000000-0005-0000-0000-00004B450000}"/>
    <cellStyle name="40% - 강조색1 44 2 6 9 4" xfId="19296" xr:uid="{00000000-0005-0000-0000-00004C450000}"/>
    <cellStyle name="40% - 강조색1 44 2 7" xfId="19297" xr:uid="{00000000-0005-0000-0000-00004D450000}"/>
    <cellStyle name="40% - 강조색1 44 2 7 2" xfId="19298" xr:uid="{00000000-0005-0000-0000-00004E450000}"/>
    <cellStyle name="40% - 강조색1 44 2 7 3" xfId="19299" xr:uid="{00000000-0005-0000-0000-00004F450000}"/>
    <cellStyle name="40% - 강조색1 44 2 7 4" xfId="19300" xr:uid="{00000000-0005-0000-0000-000050450000}"/>
    <cellStyle name="40% - 강조색1 44 2 8" xfId="19301" xr:uid="{00000000-0005-0000-0000-000051450000}"/>
    <cellStyle name="40% - 강조색1 44 2 8 2" xfId="19302" xr:uid="{00000000-0005-0000-0000-000052450000}"/>
    <cellStyle name="40% - 강조색1 44 2 8 3" xfId="19303" xr:uid="{00000000-0005-0000-0000-000053450000}"/>
    <cellStyle name="40% - 강조색1 44 2 8 4" xfId="19304" xr:uid="{00000000-0005-0000-0000-000054450000}"/>
    <cellStyle name="40% - 강조색1 44 2 9" xfId="19305" xr:uid="{00000000-0005-0000-0000-000055450000}"/>
    <cellStyle name="40% - 강조색1 44 2 9 2" xfId="19306" xr:uid="{00000000-0005-0000-0000-000056450000}"/>
    <cellStyle name="40% - 강조색1 44 2 9 3" xfId="19307" xr:uid="{00000000-0005-0000-0000-000057450000}"/>
    <cellStyle name="40% - 강조색1 44 2 9 4" xfId="19308" xr:uid="{00000000-0005-0000-0000-000058450000}"/>
    <cellStyle name="40% - 강조색1 44 3" xfId="19309" xr:uid="{00000000-0005-0000-0000-000059450000}"/>
    <cellStyle name="40% - 강조색1 44 3 10" xfId="19310" xr:uid="{00000000-0005-0000-0000-00005A450000}"/>
    <cellStyle name="40% - 강조색1 44 3 10 2" xfId="19311" xr:uid="{00000000-0005-0000-0000-00005B450000}"/>
    <cellStyle name="40% - 강조색1 44 3 10 3" xfId="19312" xr:uid="{00000000-0005-0000-0000-00005C450000}"/>
    <cellStyle name="40% - 강조색1 44 3 10 4" xfId="19313" xr:uid="{00000000-0005-0000-0000-00005D450000}"/>
    <cellStyle name="40% - 강조색1 44 3 11" xfId="19314" xr:uid="{00000000-0005-0000-0000-00005E450000}"/>
    <cellStyle name="40% - 강조색1 44 3 11 2" xfId="19315" xr:uid="{00000000-0005-0000-0000-00005F450000}"/>
    <cellStyle name="40% - 강조색1 44 3 11 3" xfId="19316" xr:uid="{00000000-0005-0000-0000-000060450000}"/>
    <cellStyle name="40% - 강조색1 44 3 11 4" xfId="19317" xr:uid="{00000000-0005-0000-0000-000061450000}"/>
    <cellStyle name="40% - 강조색1 44 3 12" xfId="19318" xr:uid="{00000000-0005-0000-0000-000062450000}"/>
    <cellStyle name="40% - 강조색1 44 3 12 2" xfId="19319" xr:uid="{00000000-0005-0000-0000-000063450000}"/>
    <cellStyle name="40% - 강조색1 44 3 12 3" xfId="19320" xr:uid="{00000000-0005-0000-0000-000064450000}"/>
    <cellStyle name="40% - 강조색1 44 3 12 4" xfId="19321" xr:uid="{00000000-0005-0000-0000-000065450000}"/>
    <cellStyle name="40% - 강조색1 44 3 13" xfId="19322" xr:uid="{00000000-0005-0000-0000-000066450000}"/>
    <cellStyle name="40% - 강조색1 44 3 14" xfId="19323" xr:uid="{00000000-0005-0000-0000-000067450000}"/>
    <cellStyle name="40% - 강조색1 44 3 15" xfId="19324" xr:uid="{00000000-0005-0000-0000-000068450000}"/>
    <cellStyle name="40% - 강조색1 44 3 16" xfId="19325" xr:uid="{00000000-0005-0000-0000-000069450000}"/>
    <cellStyle name="40% - 강조색1 44 3 17" xfId="19326" xr:uid="{00000000-0005-0000-0000-00006A450000}"/>
    <cellStyle name="40% - 강조색1 44 3 18" xfId="19327" xr:uid="{00000000-0005-0000-0000-00006B450000}"/>
    <cellStyle name="40% - 강조색1 44 3 19" xfId="19328" xr:uid="{00000000-0005-0000-0000-00006C450000}"/>
    <cellStyle name="40% - 강조색1 44 3 2" xfId="19329" xr:uid="{00000000-0005-0000-0000-00006D450000}"/>
    <cellStyle name="40% - 강조색1 44 3 2 10" xfId="19330" xr:uid="{00000000-0005-0000-0000-00006E450000}"/>
    <cellStyle name="40% - 강조색1 44 3 2 11" xfId="19331" xr:uid="{00000000-0005-0000-0000-00006F450000}"/>
    <cellStyle name="40% - 강조색1 44 3 2 12" xfId="19332" xr:uid="{00000000-0005-0000-0000-000070450000}"/>
    <cellStyle name="40% - 강조색1 44 3 2 2" xfId="19333" xr:uid="{00000000-0005-0000-0000-000071450000}"/>
    <cellStyle name="40% - 강조색1 44 3 2 2 2" xfId="19334" xr:uid="{00000000-0005-0000-0000-000072450000}"/>
    <cellStyle name="40% - 강조색1 44 3 2 2 3" xfId="19335" xr:uid="{00000000-0005-0000-0000-000073450000}"/>
    <cellStyle name="40% - 강조색1 44 3 2 2 4" xfId="19336" xr:uid="{00000000-0005-0000-0000-000074450000}"/>
    <cellStyle name="40% - 강조색1 44 3 2 3" xfId="19337" xr:uid="{00000000-0005-0000-0000-000075450000}"/>
    <cellStyle name="40% - 강조색1 44 3 2 3 2" xfId="19338" xr:uid="{00000000-0005-0000-0000-000076450000}"/>
    <cellStyle name="40% - 강조색1 44 3 2 3 3" xfId="19339" xr:uid="{00000000-0005-0000-0000-000077450000}"/>
    <cellStyle name="40% - 강조색1 44 3 2 3 4" xfId="19340" xr:uid="{00000000-0005-0000-0000-000078450000}"/>
    <cellStyle name="40% - 강조색1 44 3 2 4" xfId="19341" xr:uid="{00000000-0005-0000-0000-000079450000}"/>
    <cellStyle name="40% - 강조색1 44 3 2 4 2" xfId="19342" xr:uid="{00000000-0005-0000-0000-00007A450000}"/>
    <cellStyle name="40% - 강조색1 44 3 2 4 3" xfId="19343" xr:uid="{00000000-0005-0000-0000-00007B450000}"/>
    <cellStyle name="40% - 강조색1 44 3 2 4 4" xfId="19344" xr:uid="{00000000-0005-0000-0000-00007C450000}"/>
    <cellStyle name="40% - 강조색1 44 3 2 5" xfId="19345" xr:uid="{00000000-0005-0000-0000-00007D450000}"/>
    <cellStyle name="40% - 강조색1 44 3 2 5 2" xfId="19346" xr:uid="{00000000-0005-0000-0000-00007E450000}"/>
    <cellStyle name="40% - 강조색1 44 3 2 5 3" xfId="19347" xr:uid="{00000000-0005-0000-0000-00007F450000}"/>
    <cellStyle name="40% - 강조색1 44 3 2 5 4" xfId="19348" xr:uid="{00000000-0005-0000-0000-000080450000}"/>
    <cellStyle name="40% - 강조색1 44 3 2 6" xfId="19349" xr:uid="{00000000-0005-0000-0000-000081450000}"/>
    <cellStyle name="40% - 강조색1 44 3 2 6 2" xfId="19350" xr:uid="{00000000-0005-0000-0000-000082450000}"/>
    <cellStyle name="40% - 강조색1 44 3 2 6 3" xfId="19351" xr:uid="{00000000-0005-0000-0000-000083450000}"/>
    <cellStyle name="40% - 강조색1 44 3 2 6 4" xfId="19352" xr:uid="{00000000-0005-0000-0000-000084450000}"/>
    <cellStyle name="40% - 강조색1 44 3 2 7" xfId="19353" xr:uid="{00000000-0005-0000-0000-000085450000}"/>
    <cellStyle name="40% - 강조색1 44 3 2 7 2" xfId="19354" xr:uid="{00000000-0005-0000-0000-000086450000}"/>
    <cellStyle name="40% - 강조색1 44 3 2 7 3" xfId="19355" xr:uid="{00000000-0005-0000-0000-000087450000}"/>
    <cellStyle name="40% - 강조색1 44 3 2 7 4" xfId="19356" xr:uid="{00000000-0005-0000-0000-000088450000}"/>
    <cellStyle name="40% - 강조색1 44 3 2 8" xfId="19357" xr:uid="{00000000-0005-0000-0000-000089450000}"/>
    <cellStyle name="40% - 강조색1 44 3 2 8 2" xfId="19358" xr:uid="{00000000-0005-0000-0000-00008A450000}"/>
    <cellStyle name="40% - 강조색1 44 3 2 8 3" xfId="19359" xr:uid="{00000000-0005-0000-0000-00008B450000}"/>
    <cellStyle name="40% - 강조색1 44 3 2 8 4" xfId="19360" xr:uid="{00000000-0005-0000-0000-00008C450000}"/>
    <cellStyle name="40% - 강조색1 44 3 2 9" xfId="19361" xr:uid="{00000000-0005-0000-0000-00008D450000}"/>
    <cellStyle name="40% - 강조색1 44 3 2 9 2" xfId="19362" xr:uid="{00000000-0005-0000-0000-00008E450000}"/>
    <cellStyle name="40% - 강조색1 44 3 2 9 3" xfId="19363" xr:uid="{00000000-0005-0000-0000-00008F450000}"/>
    <cellStyle name="40% - 강조색1 44 3 2 9 4" xfId="19364" xr:uid="{00000000-0005-0000-0000-000090450000}"/>
    <cellStyle name="40% - 강조색1 44 3 20" xfId="19365" xr:uid="{00000000-0005-0000-0000-000091450000}"/>
    <cellStyle name="40% - 강조색1 44 3 21" xfId="19366" xr:uid="{00000000-0005-0000-0000-000092450000}"/>
    <cellStyle name="40% - 강조색1 44 3 22" xfId="19367" xr:uid="{00000000-0005-0000-0000-000093450000}"/>
    <cellStyle name="40% - 강조색1 44 3 23" xfId="19368" xr:uid="{00000000-0005-0000-0000-000094450000}"/>
    <cellStyle name="40% - 강조색1 44 3 24" xfId="19369" xr:uid="{00000000-0005-0000-0000-000095450000}"/>
    <cellStyle name="40% - 강조색1 44 3 25" xfId="19370" xr:uid="{00000000-0005-0000-0000-000096450000}"/>
    <cellStyle name="40% - 강조색1 44 3 3" xfId="19371" xr:uid="{00000000-0005-0000-0000-000097450000}"/>
    <cellStyle name="40% - 강조색1 44 3 3 10" xfId="19372" xr:uid="{00000000-0005-0000-0000-000098450000}"/>
    <cellStyle name="40% - 강조색1 44 3 3 11" xfId="19373" xr:uid="{00000000-0005-0000-0000-000099450000}"/>
    <cellStyle name="40% - 강조색1 44 3 3 12" xfId="19374" xr:uid="{00000000-0005-0000-0000-00009A450000}"/>
    <cellStyle name="40% - 강조색1 44 3 3 2" xfId="19375" xr:uid="{00000000-0005-0000-0000-00009B450000}"/>
    <cellStyle name="40% - 강조색1 44 3 3 2 2" xfId="19376" xr:uid="{00000000-0005-0000-0000-00009C450000}"/>
    <cellStyle name="40% - 강조색1 44 3 3 2 3" xfId="19377" xr:uid="{00000000-0005-0000-0000-00009D450000}"/>
    <cellStyle name="40% - 강조색1 44 3 3 2 4" xfId="19378" xr:uid="{00000000-0005-0000-0000-00009E450000}"/>
    <cellStyle name="40% - 강조색1 44 3 3 3" xfId="19379" xr:uid="{00000000-0005-0000-0000-00009F450000}"/>
    <cellStyle name="40% - 강조색1 44 3 3 3 2" xfId="19380" xr:uid="{00000000-0005-0000-0000-0000A0450000}"/>
    <cellStyle name="40% - 강조색1 44 3 3 3 3" xfId="19381" xr:uid="{00000000-0005-0000-0000-0000A1450000}"/>
    <cellStyle name="40% - 강조색1 44 3 3 3 4" xfId="19382" xr:uid="{00000000-0005-0000-0000-0000A2450000}"/>
    <cellStyle name="40% - 강조색1 44 3 3 4" xfId="19383" xr:uid="{00000000-0005-0000-0000-0000A3450000}"/>
    <cellStyle name="40% - 강조색1 44 3 3 4 2" xfId="19384" xr:uid="{00000000-0005-0000-0000-0000A4450000}"/>
    <cellStyle name="40% - 강조색1 44 3 3 4 3" xfId="19385" xr:uid="{00000000-0005-0000-0000-0000A5450000}"/>
    <cellStyle name="40% - 강조색1 44 3 3 4 4" xfId="19386" xr:uid="{00000000-0005-0000-0000-0000A6450000}"/>
    <cellStyle name="40% - 강조색1 44 3 3 5" xfId="19387" xr:uid="{00000000-0005-0000-0000-0000A7450000}"/>
    <cellStyle name="40% - 강조색1 44 3 3 5 2" xfId="19388" xr:uid="{00000000-0005-0000-0000-0000A8450000}"/>
    <cellStyle name="40% - 강조색1 44 3 3 5 3" xfId="19389" xr:uid="{00000000-0005-0000-0000-0000A9450000}"/>
    <cellStyle name="40% - 강조색1 44 3 3 5 4" xfId="19390" xr:uid="{00000000-0005-0000-0000-0000AA450000}"/>
    <cellStyle name="40% - 강조색1 44 3 3 6" xfId="19391" xr:uid="{00000000-0005-0000-0000-0000AB450000}"/>
    <cellStyle name="40% - 강조색1 44 3 3 6 2" xfId="19392" xr:uid="{00000000-0005-0000-0000-0000AC450000}"/>
    <cellStyle name="40% - 강조색1 44 3 3 6 3" xfId="19393" xr:uid="{00000000-0005-0000-0000-0000AD450000}"/>
    <cellStyle name="40% - 강조색1 44 3 3 6 4" xfId="19394" xr:uid="{00000000-0005-0000-0000-0000AE450000}"/>
    <cellStyle name="40% - 강조색1 44 3 3 7" xfId="19395" xr:uid="{00000000-0005-0000-0000-0000AF450000}"/>
    <cellStyle name="40% - 강조색1 44 3 3 7 2" xfId="19396" xr:uid="{00000000-0005-0000-0000-0000B0450000}"/>
    <cellStyle name="40% - 강조색1 44 3 3 7 3" xfId="19397" xr:uid="{00000000-0005-0000-0000-0000B1450000}"/>
    <cellStyle name="40% - 강조색1 44 3 3 7 4" xfId="19398" xr:uid="{00000000-0005-0000-0000-0000B2450000}"/>
    <cellStyle name="40% - 강조색1 44 3 3 8" xfId="19399" xr:uid="{00000000-0005-0000-0000-0000B3450000}"/>
    <cellStyle name="40% - 강조색1 44 3 3 8 2" xfId="19400" xr:uid="{00000000-0005-0000-0000-0000B4450000}"/>
    <cellStyle name="40% - 강조색1 44 3 3 8 3" xfId="19401" xr:uid="{00000000-0005-0000-0000-0000B5450000}"/>
    <cellStyle name="40% - 강조색1 44 3 3 8 4" xfId="19402" xr:uid="{00000000-0005-0000-0000-0000B6450000}"/>
    <cellStyle name="40% - 강조색1 44 3 3 9" xfId="19403" xr:uid="{00000000-0005-0000-0000-0000B7450000}"/>
    <cellStyle name="40% - 강조색1 44 3 3 9 2" xfId="19404" xr:uid="{00000000-0005-0000-0000-0000B8450000}"/>
    <cellStyle name="40% - 강조색1 44 3 3 9 3" xfId="19405" xr:uid="{00000000-0005-0000-0000-0000B9450000}"/>
    <cellStyle name="40% - 강조색1 44 3 3 9 4" xfId="19406" xr:uid="{00000000-0005-0000-0000-0000BA450000}"/>
    <cellStyle name="40% - 강조색1 44 3 4" xfId="19407" xr:uid="{00000000-0005-0000-0000-0000BB450000}"/>
    <cellStyle name="40% - 강조색1 44 3 4 10" xfId="19408" xr:uid="{00000000-0005-0000-0000-0000BC450000}"/>
    <cellStyle name="40% - 강조색1 44 3 4 11" xfId="19409" xr:uid="{00000000-0005-0000-0000-0000BD450000}"/>
    <cellStyle name="40% - 강조색1 44 3 4 12" xfId="19410" xr:uid="{00000000-0005-0000-0000-0000BE450000}"/>
    <cellStyle name="40% - 강조색1 44 3 4 2" xfId="19411" xr:uid="{00000000-0005-0000-0000-0000BF450000}"/>
    <cellStyle name="40% - 강조색1 44 3 4 2 2" xfId="19412" xr:uid="{00000000-0005-0000-0000-0000C0450000}"/>
    <cellStyle name="40% - 강조색1 44 3 4 2 3" xfId="19413" xr:uid="{00000000-0005-0000-0000-0000C1450000}"/>
    <cellStyle name="40% - 강조색1 44 3 4 2 4" xfId="19414" xr:uid="{00000000-0005-0000-0000-0000C2450000}"/>
    <cellStyle name="40% - 강조색1 44 3 4 3" xfId="19415" xr:uid="{00000000-0005-0000-0000-0000C3450000}"/>
    <cellStyle name="40% - 강조색1 44 3 4 3 2" xfId="19416" xr:uid="{00000000-0005-0000-0000-0000C4450000}"/>
    <cellStyle name="40% - 강조색1 44 3 4 3 3" xfId="19417" xr:uid="{00000000-0005-0000-0000-0000C5450000}"/>
    <cellStyle name="40% - 강조색1 44 3 4 3 4" xfId="19418" xr:uid="{00000000-0005-0000-0000-0000C6450000}"/>
    <cellStyle name="40% - 강조색1 44 3 4 4" xfId="19419" xr:uid="{00000000-0005-0000-0000-0000C7450000}"/>
    <cellStyle name="40% - 강조색1 44 3 4 4 2" xfId="19420" xr:uid="{00000000-0005-0000-0000-0000C8450000}"/>
    <cellStyle name="40% - 강조색1 44 3 4 4 3" xfId="19421" xr:uid="{00000000-0005-0000-0000-0000C9450000}"/>
    <cellStyle name="40% - 강조색1 44 3 4 4 4" xfId="19422" xr:uid="{00000000-0005-0000-0000-0000CA450000}"/>
    <cellStyle name="40% - 강조색1 44 3 4 5" xfId="19423" xr:uid="{00000000-0005-0000-0000-0000CB450000}"/>
    <cellStyle name="40% - 강조색1 44 3 4 5 2" xfId="19424" xr:uid="{00000000-0005-0000-0000-0000CC450000}"/>
    <cellStyle name="40% - 강조색1 44 3 4 5 3" xfId="19425" xr:uid="{00000000-0005-0000-0000-0000CD450000}"/>
    <cellStyle name="40% - 강조색1 44 3 4 5 4" xfId="19426" xr:uid="{00000000-0005-0000-0000-0000CE450000}"/>
    <cellStyle name="40% - 강조색1 44 3 4 6" xfId="19427" xr:uid="{00000000-0005-0000-0000-0000CF450000}"/>
    <cellStyle name="40% - 강조색1 44 3 4 6 2" xfId="19428" xr:uid="{00000000-0005-0000-0000-0000D0450000}"/>
    <cellStyle name="40% - 강조색1 44 3 4 6 3" xfId="19429" xr:uid="{00000000-0005-0000-0000-0000D1450000}"/>
    <cellStyle name="40% - 강조색1 44 3 4 6 4" xfId="19430" xr:uid="{00000000-0005-0000-0000-0000D2450000}"/>
    <cellStyle name="40% - 강조색1 44 3 4 7" xfId="19431" xr:uid="{00000000-0005-0000-0000-0000D3450000}"/>
    <cellStyle name="40% - 강조색1 44 3 4 7 2" xfId="19432" xr:uid="{00000000-0005-0000-0000-0000D4450000}"/>
    <cellStyle name="40% - 강조색1 44 3 4 7 3" xfId="19433" xr:uid="{00000000-0005-0000-0000-0000D5450000}"/>
    <cellStyle name="40% - 강조색1 44 3 4 7 4" xfId="19434" xr:uid="{00000000-0005-0000-0000-0000D6450000}"/>
    <cellStyle name="40% - 강조색1 44 3 4 8" xfId="19435" xr:uid="{00000000-0005-0000-0000-0000D7450000}"/>
    <cellStyle name="40% - 강조색1 44 3 4 8 2" xfId="19436" xr:uid="{00000000-0005-0000-0000-0000D8450000}"/>
    <cellStyle name="40% - 강조색1 44 3 4 8 3" xfId="19437" xr:uid="{00000000-0005-0000-0000-0000D9450000}"/>
    <cellStyle name="40% - 강조색1 44 3 4 8 4" xfId="19438" xr:uid="{00000000-0005-0000-0000-0000DA450000}"/>
    <cellStyle name="40% - 강조색1 44 3 4 9" xfId="19439" xr:uid="{00000000-0005-0000-0000-0000DB450000}"/>
    <cellStyle name="40% - 강조색1 44 3 4 9 2" xfId="19440" xr:uid="{00000000-0005-0000-0000-0000DC450000}"/>
    <cellStyle name="40% - 강조색1 44 3 4 9 3" xfId="19441" xr:uid="{00000000-0005-0000-0000-0000DD450000}"/>
    <cellStyle name="40% - 강조색1 44 3 4 9 4" xfId="19442" xr:uid="{00000000-0005-0000-0000-0000DE450000}"/>
    <cellStyle name="40% - 강조색1 44 3 5" xfId="19443" xr:uid="{00000000-0005-0000-0000-0000DF450000}"/>
    <cellStyle name="40% - 강조색1 44 3 5 2" xfId="19444" xr:uid="{00000000-0005-0000-0000-0000E0450000}"/>
    <cellStyle name="40% - 강조색1 44 3 5 3" xfId="19445" xr:uid="{00000000-0005-0000-0000-0000E1450000}"/>
    <cellStyle name="40% - 강조색1 44 3 5 4" xfId="19446" xr:uid="{00000000-0005-0000-0000-0000E2450000}"/>
    <cellStyle name="40% - 강조색1 44 3 6" xfId="19447" xr:uid="{00000000-0005-0000-0000-0000E3450000}"/>
    <cellStyle name="40% - 강조색1 44 3 6 2" xfId="19448" xr:uid="{00000000-0005-0000-0000-0000E4450000}"/>
    <cellStyle name="40% - 강조색1 44 3 6 3" xfId="19449" xr:uid="{00000000-0005-0000-0000-0000E5450000}"/>
    <cellStyle name="40% - 강조색1 44 3 6 4" xfId="19450" xr:uid="{00000000-0005-0000-0000-0000E6450000}"/>
    <cellStyle name="40% - 강조색1 44 3 7" xfId="19451" xr:uid="{00000000-0005-0000-0000-0000E7450000}"/>
    <cellStyle name="40% - 강조색1 44 3 7 2" xfId="19452" xr:uid="{00000000-0005-0000-0000-0000E8450000}"/>
    <cellStyle name="40% - 강조색1 44 3 7 3" xfId="19453" xr:uid="{00000000-0005-0000-0000-0000E9450000}"/>
    <cellStyle name="40% - 강조색1 44 3 7 4" xfId="19454" xr:uid="{00000000-0005-0000-0000-0000EA450000}"/>
    <cellStyle name="40% - 강조색1 44 3 8" xfId="19455" xr:uid="{00000000-0005-0000-0000-0000EB450000}"/>
    <cellStyle name="40% - 강조색1 44 3 8 2" xfId="19456" xr:uid="{00000000-0005-0000-0000-0000EC450000}"/>
    <cellStyle name="40% - 강조색1 44 3 8 3" xfId="19457" xr:uid="{00000000-0005-0000-0000-0000ED450000}"/>
    <cellStyle name="40% - 강조색1 44 3 8 4" xfId="19458" xr:uid="{00000000-0005-0000-0000-0000EE450000}"/>
    <cellStyle name="40% - 강조색1 44 3 9" xfId="19459" xr:uid="{00000000-0005-0000-0000-0000EF450000}"/>
    <cellStyle name="40% - 강조색1 44 3 9 2" xfId="19460" xr:uid="{00000000-0005-0000-0000-0000F0450000}"/>
    <cellStyle name="40% - 강조색1 44 3 9 3" xfId="19461" xr:uid="{00000000-0005-0000-0000-0000F1450000}"/>
    <cellStyle name="40% - 강조색1 44 3 9 4" xfId="19462" xr:uid="{00000000-0005-0000-0000-0000F2450000}"/>
    <cellStyle name="40% - 강조색1 44 4" xfId="19463" xr:uid="{00000000-0005-0000-0000-0000F3450000}"/>
    <cellStyle name="40% - 강조색1 44 4 10" xfId="19464" xr:uid="{00000000-0005-0000-0000-0000F4450000}"/>
    <cellStyle name="40% - 강조색1 44 4 10 2" xfId="19465" xr:uid="{00000000-0005-0000-0000-0000F5450000}"/>
    <cellStyle name="40% - 강조색1 44 4 10 3" xfId="19466" xr:uid="{00000000-0005-0000-0000-0000F6450000}"/>
    <cellStyle name="40% - 강조색1 44 4 10 4" xfId="19467" xr:uid="{00000000-0005-0000-0000-0000F7450000}"/>
    <cellStyle name="40% - 강조색1 44 4 11" xfId="19468" xr:uid="{00000000-0005-0000-0000-0000F8450000}"/>
    <cellStyle name="40% - 강조색1 44 4 12" xfId="19469" xr:uid="{00000000-0005-0000-0000-0000F9450000}"/>
    <cellStyle name="40% - 강조색1 44 4 13" xfId="19470" xr:uid="{00000000-0005-0000-0000-0000FA450000}"/>
    <cellStyle name="40% - 강조색1 44 4 14" xfId="19471" xr:uid="{00000000-0005-0000-0000-0000FB450000}"/>
    <cellStyle name="40% - 강조색1 44 4 15" xfId="19472" xr:uid="{00000000-0005-0000-0000-0000FC450000}"/>
    <cellStyle name="40% - 강조색1 44 4 16" xfId="19473" xr:uid="{00000000-0005-0000-0000-0000FD450000}"/>
    <cellStyle name="40% - 강조색1 44 4 17" xfId="19474" xr:uid="{00000000-0005-0000-0000-0000FE450000}"/>
    <cellStyle name="40% - 강조색1 44 4 18" xfId="19475" xr:uid="{00000000-0005-0000-0000-0000FF450000}"/>
    <cellStyle name="40% - 강조색1 44 4 19" xfId="19476" xr:uid="{00000000-0005-0000-0000-000000460000}"/>
    <cellStyle name="40% - 강조색1 44 4 2" xfId="19477" xr:uid="{00000000-0005-0000-0000-000001460000}"/>
    <cellStyle name="40% - 강조색1 44 4 2 10" xfId="19478" xr:uid="{00000000-0005-0000-0000-000002460000}"/>
    <cellStyle name="40% - 강조색1 44 4 2 11" xfId="19479" xr:uid="{00000000-0005-0000-0000-000003460000}"/>
    <cellStyle name="40% - 강조색1 44 4 2 12" xfId="19480" xr:uid="{00000000-0005-0000-0000-000004460000}"/>
    <cellStyle name="40% - 강조색1 44 4 2 2" xfId="19481" xr:uid="{00000000-0005-0000-0000-000005460000}"/>
    <cellStyle name="40% - 강조색1 44 4 2 2 2" xfId="19482" xr:uid="{00000000-0005-0000-0000-000006460000}"/>
    <cellStyle name="40% - 강조색1 44 4 2 2 3" xfId="19483" xr:uid="{00000000-0005-0000-0000-000007460000}"/>
    <cellStyle name="40% - 강조색1 44 4 2 2 4" xfId="19484" xr:uid="{00000000-0005-0000-0000-000008460000}"/>
    <cellStyle name="40% - 강조색1 44 4 2 3" xfId="19485" xr:uid="{00000000-0005-0000-0000-000009460000}"/>
    <cellStyle name="40% - 강조색1 44 4 2 3 2" xfId="19486" xr:uid="{00000000-0005-0000-0000-00000A460000}"/>
    <cellStyle name="40% - 강조색1 44 4 2 3 3" xfId="19487" xr:uid="{00000000-0005-0000-0000-00000B460000}"/>
    <cellStyle name="40% - 강조색1 44 4 2 3 4" xfId="19488" xr:uid="{00000000-0005-0000-0000-00000C460000}"/>
    <cellStyle name="40% - 강조색1 44 4 2 4" xfId="19489" xr:uid="{00000000-0005-0000-0000-00000D460000}"/>
    <cellStyle name="40% - 강조색1 44 4 2 4 2" xfId="19490" xr:uid="{00000000-0005-0000-0000-00000E460000}"/>
    <cellStyle name="40% - 강조색1 44 4 2 4 3" xfId="19491" xr:uid="{00000000-0005-0000-0000-00000F460000}"/>
    <cellStyle name="40% - 강조색1 44 4 2 4 4" xfId="19492" xr:uid="{00000000-0005-0000-0000-000010460000}"/>
    <cellStyle name="40% - 강조색1 44 4 2 5" xfId="19493" xr:uid="{00000000-0005-0000-0000-000011460000}"/>
    <cellStyle name="40% - 강조색1 44 4 2 5 2" xfId="19494" xr:uid="{00000000-0005-0000-0000-000012460000}"/>
    <cellStyle name="40% - 강조색1 44 4 2 5 3" xfId="19495" xr:uid="{00000000-0005-0000-0000-000013460000}"/>
    <cellStyle name="40% - 강조색1 44 4 2 5 4" xfId="19496" xr:uid="{00000000-0005-0000-0000-000014460000}"/>
    <cellStyle name="40% - 강조색1 44 4 2 6" xfId="19497" xr:uid="{00000000-0005-0000-0000-000015460000}"/>
    <cellStyle name="40% - 강조색1 44 4 2 6 2" xfId="19498" xr:uid="{00000000-0005-0000-0000-000016460000}"/>
    <cellStyle name="40% - 강조색1 44 4 2 6 3" xfId="19499" xr:uid="{00000000-0005-0000-0000-000017460000}"/>
    <cellStyle name="40% - 강조색1 44 4 2 6 4" xfId="19500" xr:uid="{00000000-0005-0000-0000-000018460000}"/>
    <cellStyle name="40% - 강조색1 44 4 2 7" xfId="19501" xr:uid="{00000000-0005-0000-0000-000019460000}"/>
    <cellStyle name="40% - 강조색1 44 4 2 7 2" xfId="19502" xr:uid="{00000000-0005-0000-0000-00001A460000}"/>
    <cellStyle name="40% - 강조색1 44 4 2 7 3" xfId="19503" xr:uid="{00000000-0005-0000-0000-00001B460000}"/>
    <cellStyle name="40% - 강조색1 44 4 2 7 4" xfId="19504" xr:uid="{00000000-0005-0000-0000-00001C460000}"/>
    <cellStyle name="40% - 강조색1 44 4 2 8" xfId="19505" xr:uid="{00000000-0005-0000-0000-00001D460000}"/>
    <cellStyle name="40% - 강조색1 44 4 2 8 2" xfId="19506" xr:uid="{00000000-0005-0000-0000-00001E460000}"/>
    <cellStyle name="40% - 강조색1 44 4 2 8 3" xfId="19507" xr:uid="{00000000-0005-0000-0000-00001F460000}"/>
    <cellStyle name="40% - 강조색1 44 4 2 8 4" xfId="19508" xr:uid="{00000000-0005-0000-0000-000020460000}"/>
    <cellStyle name="40% - 강조색1 44 4 2 9" xfId="19509" xr:uid="{00000000-0005-0000-0000-000021460000}"/>
    <cellStyle name="40% - 강조색1 44 4 2 9 2" xfId="19510" xr:uid="{00000000-0005-0000-0000-000022460000}"/>
    <cellStyle name="40% - 강조색1 44 4 2 9 3" xfId="19511" xr:uid="{00000000-0005-0000-0000-000023460000}"/>
    <cellStyle name="40% - 강조색1 44 4 2 9 4" xfId="19512" xr:uid="{00000000-0005-0000-0000-000024460000}"/>
    <cellStyle name="40% - 강조색1 44 4 20" xfId="19513" xr:uid="{00000000-0005-0000-0000-000025460000}"/>
    <cellStyle name="40% - 강조색1 44 4 21" xfId="19514" xr:uid="{00000000-0005-0000-0000-000026460000}"/>
    <cellStyle name="40% - 강조색1 44 4 22" xfId="19515" xr:uid="{00000000-0005-0000-0000-000027460000}"/>
    <cellStyle name="40% - 강조색1 44 4 23" xfId="19516" xr:uid="{00000000-0005-0000-0000-000028460000}"/>
    <cellStyle name="40% - 강조색1 44 4 3" xfId="19517" xr:uid="{00000000-0005-0000-0000-000029460000}"/>
    <cellStyle name="40% - 강조색1 44 4 3 2" xfId="19518" xr:uid="{00000000-0005-0000-0000-00002A460000}"/>
    <cellStyle name="40% - 강조색1 44 4 3 3" xfId="19519" xr:uid="{00000000-0005-0000-0000-00002B460000}"/>
    <cellStyle name="40% - 강조색1 44 4 3 4" xfId="19520" xr:uid="{00000000-0005-0000-0000-00002C460000}"/>
    <cellStyle name="40% - 강조색1 44 4 4" xfId="19521" xr:uid="{00000000-0005-0000-0000-00002D460000}"/>
    <cellStyle name="40% - 강조색1 44 4 4 2" xfId="19522" xr:uid="{00000000-0005-0000-0000-00002E460000}"/>
    <cellStyle name="40% - 강조색1 44 4 4 3" xfId="19523" xr:uid="{00000000-0005-0000-0000-00002F460000}"/>
    <cellStyle name="40% - 강조색1 44 4 4 4" xfId="19524" xr:uid="{00000000-0005-0000-0000-000030460000}"/>
    <cellStyle name="40% - 강조색1 44 4 5" xfId="19525" xr:uid="{00000000-0005-0000-0000-000031460000}"/>
    <cellStyle name="40% - 강조색1 44 4 5 2" xfId="19526" xr:uid="{00000000-0005-0000-0000-000032460000}"/>
    <cellStyle name="40% - 강조색1 44 4 5 3" xfId="19527" xr:uid="{00000000-0005-0000-0000-000033460000}"/>
    <cellStyle name="40% - 강조색1 44 4 5 4" xfId="19528" xr:uid="{00000000-0005-0000-0000-000034460000}"/>
    <cellStyle name="40% - 강조색1 44 4 6" xfId="19529" xr:uid="{00000000-0005-0000-0000-000035460000}"/>
    <cellStyle name="40% - 강조색1 44 4 6 2" xfId="19530" xr:uid="{00000000-0005-0000-0000-000036460000}"/>
    <cellStyle name="40% - 강조색1 44 4 6 3" xfId="19531" xr:uid="{00000000-0005-0000-0000-000037460000}"/>
    <cellStyle name="40% - 강조색1 44 4 6 4" xfId="19532" xr:uid="{00000000-0005-0000-0000-000038460000}"/>
    <cellStyle name="40% - 강조색1 44 4 7" xfId="19533" xr:uid="{00000000-0005-0000-0000-000039460000}"/>
    <cellStyle name="40% - 강조색1 44 4 7 2" xfId="19534" xr:uid="{00000000-0005-0000-0000-00003A460000}"/>
    <cellStyle name="40% - 강조색1 44 4 7 3" xfId="19535" xr:uid="{00000000-0005-0000-0000-00003B460000}"/>
    <cellStyle name="40% - 강조색1 44 4 7 4" xfId="19536" xr:uid="{00000000-0005-0000-0000-00003C460000}"/>
    <cellStyle name="40% - 강조색1 44 4 8" xfId="19537" xr:uid="{00000000-0005-0000-0000-00003D460000}"/>
    <cellStyle name="40% - 강조색1 44 4 8 2" xfId="19538" xr:uid="{00000000-0005-0000-0000-00003E460000}"/>
    <cellStyle name="40% - 강조색1 44 4 8 3" xfId="19539" xr:uid="{00000000-0005-0000-0000-00003F460000}"/>
    <cellStyle name="40% - 강조색1 44 4 8 4" xfId="19540" xr:uid="{00000000-0005-0000-0000-000040460000}"/>
    <cellStyle name="40% - 강조색1 44 4 9" xfId="19541" xr:uid="{00000000-0005-0000-0000-000041460000}"/>
    <cellStyle name="40% - 강조색1 44 4 9 2" xfId="19542" xr:uid="{00000000-0005-0000-0000-000042460000}"/>
    <cellStyle name="40% - 강조색1 44 4 9 3" xfId="19543" xr:uid="{00000000-0005-0000-0000-000043460000}"/>
    <cellStyle name="40% - 강조색1 44 4 9 4" xfId="19544" xr:uid="{00000000-0005-0000-0000-000044460000}"/>
    <cellStyle name="40% - 강조색1 44 5" xfId="19545" xr:uid="{00000000-0005-0000-0000-000045460000}"/>
    <cellStyle name="40% - 강조색1 44 5 10" xfId="19546" xr:uid="{00000000-0005-0000-0000-000046460000}"/>
    <cellStyle name="40% - 강조색1 44 5 11" xfId="19547" xr:uid="{00000000-0005-0000-0000-000047460000}"/>
    <cellStyle name="40% - 강조색1 44 5 12" xfId="19548" xr:uid="{00000000-0005-0000-0000-000048460000}"/>
    <cellStyle name="40% - 강조색1 44 5 13" xfId="19549" xr:uid="{00000000-0005-0000-0000-000049460000}"/>
    <cellStyle name="40% - 강조색1 44 5 14" xfId="19550" xr:uid="{00000000-0005-0000-0000-00004A460000}"/>
    <cellStyle name="40% - 강조색1 44 5 15" xfId="19551" xr:uid="{00000000-0005-0000-0000-00004B460000}"/>
    <cellStyle name="40% - 강조색1 44 5 16" xfId="19552" xr:uid="{00000000-0005-0000-0000-00004C460000}"/>
    <cellStyle name="40% - 강조색1 44 5 17" xfId="19553" xr:uid="{00000000-0005-0000-0000-00004D460000}"/>
    <cellStyle name="40% - 강조색1 44 5 18" xfId="19554" xr:uid="{00000000-0005-0000-0000-00004E460000}"/>
    <cellStyle name="40% - 강조색1 44 5 19" xfId="19555" xr:uid="{00000000-0005-0000-0000-00004F460000}"/>
    <cellStyle name="40% - 강조색1 44 5 2" xfId="19556" xr:uid="{00000000-0005-0000-0000-000050460000}"/>
    <cellStyle name="40% - 강조색1 44 5 2 2" xfId="19557" xr:uid="{00000000-0005-0000-0000-000051460000}"/>
    <cellStyle name="40% - 강조색1 44 5 2 3" xfId="19558" xr:uid="{00000000-0005-0000-0000-000052460000}"/>
    <cellStyle name="40% - 강조색1 44 5 2 4" xfId="19559" xr:uid="{00000000-0005-0000-0000-000053460000}"/>
    <cellStyle name="40% - 강조색1 44 5 20" xfId="19560" xr:uid="{00000000-0005-0000-0000-000054460000}"/>
    <cellStyle name="40% - 강조색1 44 5 3" xfId="19561" xr:uid="{00000000-0005-0000-0000-000055460000}"/>
    <cellStyle name="40% - 강조색1 44 5 3 2" xfId="19562" xr:uid="{00000000-0005-0000-0000-000056460000}"/>
    <cellStyle name="40% - 강조색1 44 5 3 3" xfId="19563" xr:uid="{00000000-0005-0000-0000-000057460000}"/>
    <cellStyle name="40% - 강조색1 44 5 3 4" xfId="19564" xr:uid="{00000000-0005-0000-0000-000058460000}"/>
    <cellStyle name="40% - 강조색1 44 5 4" xfId="19565" xr:uid="{00000000-0005-0000-0000-000059460000}"/>
    <cellStyle name="40% - 강조색1 44 5 4 2" xfId="19566" xr:uid="{00000000-0005-0000-0000-00005A460000}"/>
    <cellStyle name="40% - 강조색1 44 5 4 3" xfId="19567" xr:uid="{00000000-0005-0000-0000-00005B460000}"/>
    <cellStyle name="40% - 강조색1 44 5 4 4" xfId="19568" xr:uid="{00000000-0005-0000-0000-00005C460000}"/>
    <cellStyle name="40% - 강조색1 44 5 5" xfId="19569" xr:uid="{00000000-0005-0000-0000-00005D460000}"/>
    <cellStyle name="40% - 강조색1 44 5 5 2" xfId="19570" xr:uid="{00000000-0005-0000-0000-00005E460000}"/>
    <cellStyle name="40% - 강조색1 44 5 5 3" xfId="19571" xr:uid="{00000000-0005-0000-0000-00005F460000}"/>
    <cellStyle name="40% - 강조색1 44 5 5 4" xfId="19572" xr:uid="{00000000-0005-0000-0000-000060460000}"/>
    <cellStyle name="40% - 강조색1 44 5 6" xfId="19573" xr:uid="{00000000-0005-0000-0000-000061460000}"/>
    <cellStyle name="40% - 강조색1 44 5 6 2" xfId="19574" xr:uid="{00000000-0005-0000-0000-000062460000}"/>
    <cellStyle name="40% - 강조색1 44 5 6 3" xfId="19575" xr:uid="{00000000-0005-0000-0000-000063460000}"/>
    <cellStyle name="40% - 강조색1 44 5 6 4" xfId="19576" xr:uid="{00000000-0005-0000-0000-000064460000}"/>
    <cellStyle name="40% - 강조색1 44 5 7" xfId="19577" xr:uid="{00000000-0005-0000-0000-000065460000}"/>
    <cellStyle name="40% - 강조색1 44 5 7 2" xfId="19578" xr:uid="{00000000-0005-0000-0000-000066460000}"/>
    <cellStyle name="40% - 강조색1 44 5 7 3" xfId="19579" xr:uid="{00000000-0005-0000-0000-000067460000}"/>
    <cellStyle name="40% - 강조색1 44 5 7 4" xfId="19580" xr:uid="{00000000-0005-0000-0000-000068460000}"/>
    <cellStyle name="40% - 강조색1 44 5 8" xfId="19581" xr:uid="{00000000-0005-0000-0000-000069460000}"/>
    <cellStyle name="40% - 강조색1 44 5 9" xfId="19582" xr:uid="{00000000-0005-0000-0000-00006A460000}"/>
    <cellStyle name="40% - 강조색1 44 6" xfId="19583" xr:uid="{00000000-0005-0000-0000-00006B460000}"/>
    <cellStyle name="40% - 강조색1 44 6 10" xfId="19584" xr:uid="{00000000-0005-0000-0000-00006C460000}"/>
    <cellStyle name="40% - 강조색1 44 6 11" xfId="19585" xr:uid="{00000000-0005-0000-0000-00006D460000}"/>
    <cellStyle name="40% - 강조색1 44 6 12" xfId="19586" xr:uid="{00000000-0005-0000-0000-00006E460000}"/>
    <cellStyle name="40% - 강조색1 44 6 13" xfId="19587" xr:uid="{00000000-0005-0000-0000-00006F460000}"/>
    <cellStyle name="40% - 강조색1 44 6 14" xfId="19588" xr:uid="{00000000-0005-0000-0000-000070460000}"/>
    <cellStyle name="40% - 강조색1 44 6 15" xfId="19589" xr:uid="{00000000-0005-0000-0000-000071460000}"/>
    <cellStyle name="40% - 강조색1 44 6 16" xfId="19590" xr:uid="{00000000-0005-0000-0000-000072460000}"/>
    <cellStyle name="40% - 강조색1 44 6 17" xfId="19591" xr:uid="{00000000-0005-0000-0000-000073460000}"/>
    <cellStyle name="40% - 강조색1 44 6 2" xfId="19592" xr:uid="{00000000-0005-0000-0000-000074460000}"/>
    <cellStyle name="40% - 강조색1 44 6 2 2" xfId="19593" xr:uid="{00000000-0005-0000-0000-000075460000}"/>
    <cellStyle name="40% - 강조색1 44 6 2 3" xfId="19594" xr:uid="{00000000-0005-0000-0000-000076460000}"/>
    <cellStyle name="40% - 강조색1 44 6 2 4" xfId="19595" xr:uid="{00000000-0005-0000-0000-000077460000}"/>
    <cellStyle name="40% - 강조색1 44 6 3" xfId="19596" xr:uid="{00000000-0005-0000-0000-000078460000}"/>
    <cellStyle name="40% - 강조색1 44 6 3 2" xfId="19597" xr:uid="{00000000-0005-0000-0000-000079460000}"/>
    <cellStyle name="40% - 강조색1 44 6 3 3" xfId="19598" xr:uid="{00000000-0005-0000-0000-00007A460000}"/>
    <cellStyle name="40% - 강조색1 44 6 3 4" xfId="19599" xr:uid="{00000000-0005-0000-0000-00007B460000}"/>
    <cellStyle name="40% - 강조색1 44 6 4" xfId="19600" xr:uid="{00000000-0005-0000-0000-00007C460000}"/>
    <cellStyle name="40% - 강조색1 44 6 4 2" xfId="19601" xr:uid="{00000000-0005-0000-0000-00007D460000}"/>
    <cellStyle name="40% - 강조색1 44 6 4 3" xfId="19602" xr:uid="{00000000-0005-0000-0000-00007E460000}"/>
    <cellStyle name="40% - 강조색1 44 6 4 4" xfId="19603" xr:uid="{00000000-0005-0000-0000-00007F460000}"/>
    <cellStyle name="40% - 강조색1 44 6 5" xfId="19604" xr:uid="{00000000-0005-0000-0000-000080460000}"/>
    <cellStyle name="40% - 강조색1 44 6 6" xfId="19605" xr:uid="{00000000-0005-0000-0000-000081460000}"/>
    <cellStyle name="40% - 강조색1 44 6 7" xfId="19606" xr:uid="{00000000-0005-0000-0000-000082460000}"/>
    <cellStyle name="40% - 강조색1 44 6 8" xfId="19607" xr:uid="{00000000-0005-0000-0000-000083460000}"/>
    <cellStyle name="40% - 강조색1 44 6 9" xfId="19608" xr:uid="{00000000-0005-0000-0000-000084460000}"/>
    <cellStyle name="40% - 강조색1 44 7" xfId="19609" xr:uid="{00000000-0005-0000-0000-000085460000}"/>
    <cellStyle name="40% - 강조색1 44 7 10" xfId="19610" xr:uid="{00000000-0005-0000-0000-000086460000}"/>
    <cellStyle name="40% - 강조색1 44 7 11" xfId="19611" xr:uid="{00000000-0005-0000-0000-000087460000}"/>
    <cellStyle name="40% - 강조색1 44 7 12" xfId="19612" xr:uid="{00000000-0005-0000-0000-000088460000}"/>
    <cellStyle name="40% - 강조색1 44 7 13" xfId="19613" xr:uid="{00000000-0005-0000-0000-000089460000}"/>
    <cellStyle name="40% - 강조색1 44 7 14" xfId="19614" xr:uid="{00000000-0005-0000-0000-00008A460000}"/>
    <cellStyle name="40% - 강조색1 44 7 2" xfId="19615" xr:uid="{00000000-0005-0000-0000-00008B460000}"/>
    <cellStyle name="40% - 강조색1 44 7 3" xfId="19616" xr:uid="{00000000-0005-0000-0000-00008C460000}"/>
    <cellStyle name="40% - 강조색1 44 7 4" xfId="19617" xr:uid="{00000000-0005-0000-0000-00008D460000}"/>
    <cellStyle name="40% - 강조색1 44 7 5" xfId="19618" xr:uid="{00000000-0005-0000-0000-00008E460000}"/>
    <cellStyle name="40% - 강조색1 44 7 6" xfId="19619" xr:uid="{00000000-0005-0000-0000-00008F460000}"/>
    <cellStyle name="40% - 강조색1 44 7 7" xfId="19620" xr:uid="{00000000-0005-0000-0000-000090460000}"/>
    <cellStyle name="40% - 강조색1 44 7 8" xfId="19621" xr:uid="{00000000-0005-0000-0000-000091460000}"/>
    <cellStyle name="40% - 강조색1 44 7 9" xfId="19622" xr:uid="{00000000-0005-0000-0000-000092460000}"/>
    <cellStyle name="40% - 강조색1 44 8" xfId="19623" xr:uid="{00000000-0005-0000-0000-000093460000}"/>
    <cellStyle name="40% - 강조색1 44 8 2" xfId="19624" xr:uid="{00000000-0005-0000-0000-000094460000}"/>
    <cellStyle name="40% - 강조색1 44 8 3" xfId="19625" xr:uid="{00000000-0005-0000-0000-000095460000}"/>
    <cellStyle name="40% - 강조색1 44 8 4" xfId="19626" xr:uid="{00000000-0005-0000-0000-000096460000}"/>
    <cellStyle name="40% - 강조색1 44 9" xfId="19627" xr:uid="{00000000-0005-0000-0000-000097460000}"/>
    <cellStyle name="40% - 강조색1 44 9 2" xfId="19628" xr:uid="{00000000-0005-0000-0000-000098460000}"/>
    <cellStyle name="40% - 강조색1 44 9 3" xfId="19629" xr:uid="{00000000-0005-0000-0000-000099460000}"/>
    <cellStyle name="40% - 강조색1 45" xfId="19630" xr:uid="{00000000-0005-0000-0000-00009A460000}"/>
    <cellStyle name="40% - 강조색1 45 10" xfId="19631" xr:uid="{00000000-0005-0000-0000-00009B460000}"/>
    <cellStyle name="40% - 강조색1 45 11" xfId="19632" xr:uid="{00000000-0005-0000-0000-00009C460000}"/>
    <cellStyle name="40% - 강조색1 45 2" xfId="19633" xr:uid="{00000000-0005-0000-0000-00009D460000}"/>
    <cellStyle name="40% - 강조색1 45 2 10" xfId="19634" xr:uid="{00000000-0005-0000-0000-00009E460000}"/>
    <cellStyle name="40% - 강조색1 45 2 10 2" xfId="19635" xr:uid="{00000000-0005-0000-0000-00009F460000}"/>
    <cellStyle name="40% - 강조색1 45 2 10 3" xfId="19636" xr:uid="{00000000-0005-0000-0000-0000A0460000}"/>
    <cellStyle name="40% - 강조색1 45 2 10 4" xfId="19637" xr:uid="{00000000-0005-0000-0000-0000A1460000}"/>
    <cellStyle name="40% - 강조색1 45 2 11" xfId="19638" xr:uid="{00000000-0005-0000-0000-0000A2460000}"/>
    <cellStyle name="40% - 강조색1 45 2 11 2" xfId="19639" xr:uid="{00000000-0005-0000-0000-0000A3460000}"/>
    <cellStyle name="40% - 강조색1 45 2 11 3" xfId="19640" xr:uid="{00000000-0005-0000-0000-0000A4460000}"/>
    <cellStyle name="40% - 강조색1 45 2 11 4" xfId="19641" xr:uid="{00000000-0005-0000-0000-0000A5460000}"/>
    <cellStyle name="40% - 강조색1 45 2 12" xfId="19642" xr:uid="{00000000-0005-0000-0000-0000A6460000}"/>
    <cellStyle name="40% - 강조색1 45 2 12 2" xfId="19643" xr:uid="{00000000-0005-0000-0000-0000A7460000}"/>
    <cellStyle name="40% - 강조색1 45 2 12 3" xfId="19644" xr:uid="{00000000-0005-0000-0000-0000A8460000}"/>
    <cellStyle name="40% - 강조색1 45 2 12 4" xfId="19645" xr:uid="{00000000-0005-0000-0000-0000A9460000}"/>
    <cellStyle name="40% - 강조색1 45 2 13" xfId="19646" xr:uid="{00000000-0005-0000-0000-0000AA460000}"/>
    <cellStyle name="40% - 강조색1 45 2 13 2" xfId="19647" xr:uid="{00000000-0005-0000-0000-0000AB460000}"/>
    <cellStyle name="40% - 강조색1 45 2 13 3" xfId="19648" xr:uid="{00000000-0005-0000-0000-0000AC460000}"/>
    <cellStyle name="40% - 강조색1 45 2 13 4" xfId="19649" xr:uid="{00000000-0005-0000-0000-0000AD460000}"/>
    <cellStyle name="40% - 강조색1 45 2 14" xfId="19650" xr:uid="{00000000-0005-0000-0000-0000AE460000}"/>
    <cellStyle name="40% - 강조색1 45 2 14 2" xfId="19651" xr:uid="{00000000-0005-0000-0000-0000AF460000}"/>
    <cellStyle name="40% - 강조색1 45 2 14 3" xfId="19652" xr:uid="{00000000-0005-0000-0000-0000B0460000}"/>
    <cellStyle name="40% - 강조색1 45 2 14 4" xfId="19653" xr:uid="{00000000-0005-0000-0000-0000B1460000}"/>
    <cellStyle name="40% - 강조색1 45 2 15" xfId="19654" xr:uid="{00000000-0005-0000-0000-0000B2460000}"/>
    <cellStyle name="40% - 강조색1 45 2 16" xfId="19655" xr:uid="{00000000-0005-0000-0000-0000B3460000}"/>
    <cellStyle name="40% - 강조색1 45 2 17" xfId="19656" xr:uid="{00000000-0005-0000-0000-0000B4460000}"/>
    <cellStyle name="40% - 강조색1 45 2 18" xfId="19657" xr:uid="{00000000-0005-0000-0000-0000B5460000}"/>
    <cellStyle name="40% - 강조색1 45 2 19" xfId="19658" xr:uid="{00000000-0005-0000-0000-0000B6460000}"/>
    <cellStyle name="40% - 강조색1 45 2 2" xfId="19659" xr:uid="{00000000-0005-0000-0000-0000B7460000}"/>
    <cellStyle name="40% - 강조색1 45 2 2 10" xfId="19660" xr:uid="{00000000-0005-0000-0000-0000B8460000}"/>
    <cellStyle name="40% - 강조색1 45 2 2 10 2" xfId="19661" xr:uid="{00000000-0005-0000-0000-0000B9460000}"/>
    <cellStyle name="40% - 강조색1 45 2 2 10 3" xfId="19662" xr:uid="{00000000-0005-0000-0000-0000BA460000}"/>
    <cellStyle name="40% - 강조색1 45 2 2 10 4" xfId="19663" xr:uid="{00000000-0005-0000-0000-0000BB460000}"/>
    <cellStyle name="40% - 강조색1 45 2 2 11" xfId="19664" xr:uid="{00000000-0005-0000-0000-0000BC460000}"/>
    <cellStyle name="40% - 강조색1 45 2 2 11 2" xfId="19665" xr:uid="{00000000-0005-0000-0000-0000BD460000}"/>
    <cellStyle name="40% - 강조색1 45 2 2 11 3" xfId="19666" xr:uid="{00000000-0005-0000-0000-0000BE460000}"/>
    <cellStyle name="40% - 강조색1 45 2 2 11 4" xfId="19667" xr:uid="{00000000-0005-0000-0000-0000BF460000}"/>
    <cellStyle name="40% - 강조색1 45 2 2 12" xfId="19668" xr:uid="{00000000-0005-0000-0000-0000C0460000}"/>
    <cellStyle name="40% - 강조색1 45 2 2 12 2" xfId="19669" xr:uid="{00000000-0005-0000-0000-0000C1460000}"/>
    <cellStyle name="40% - 강조색1 45 2 2 12 3" xfId="19670" xr:uid="{00000000-0005-0000-0000-0000C2460000}"/>
    <cellStyle name="40% - 강조색1 45 2 2 12 4" xfId="19671" xr:uid="{00000000-0005-0000-0000-0000C3460000}"/>
    <cellStyle name="40% - 강조색1 45 2 2 13" xfId="19672" xr:uid="{00000000-0005-0000-0000-0000C4460000}"/>
    <cellStyle name="40% - 강조색1 45 2 2 13 2" xfId="19673" xr:uid="{00000000-0005-0000-0000-0000C5460000}"/>
    <cellStyle name="40% - 강조색1 45 2 2 13 3" xfId="19674" xr:uid="{00000000-0005-0000-0000-0000C6460000}"/>
    <cellStyle name="40% - 강조색1 45 2 2 13 4" xfId="19675" xr:uid="{00000000-0005-0000-0000-0000C7460000}"/>
    <cellStyle name="40% - 강조색1 45 2 2 14" xfId="19676" xr:uid="{00000000-0005-0000-0000-0000C8460000}"/>
    <cellStyle name="40% - 강조색1 45 2 2 15" xfId="19677" xr:uid="{00000000-0005-0000-0000-0000C9460000}"/>
    <cellStyle name="40% - 강조색1 45 2 2 16" xfId="19678" xr:uid="{00000000-0005-0000-0000-0000CA460000}"/>
    <cellStyle name="40% - 강조색1 45 2 2 17" xfId="19679" xr:uid="{00000000-0005-0000-0000-0000CB460000}"/>
    <cellStyle name="40% - 강조색1 45 2 2 18" xfId="19680" xr:uid="{00000000-0005-0000-0000-0000CC460000}"/>
    <cellStyle name="40% - 강조색1 45 2 2 19" xfId="19681" xr:uid="{00000000-0005-0000-0000-0000CD460000}"/>
    <cellStyle name="40% - 강조색1 45 2 2 2" xfId="19682" xr:uid="{00000000-0005-0000-0000-0000CE460000}"/>
    <cellStyle name="40% - 강조색1 45 2 2 2 10" xfId="19683" xr:uid="{00000000-0005-0000-0000-0000CF460000}"/>
    <cellStyle name="40% - 강조색1 45 2 2 2 10 2" xfId="19684" xr:uid="{00000000-0005-0000-0000-0000D0460000}"/>
    <cellStyle name="40% - 강조색1 45 2 2 2 10 3" xfId="19685" xr:uid="{00000000-0005-0000-0000-0000D1460000}"/>
    <cellStyle name="40% - 강조색1 45 2 2 2 10 4" xfId="19686" xr:uid="{00000000-0005-0000-0000-0000D2460000}"/>
    <cellStyle name="40% - 강조색1 45 2 2 2 11" xfId="19687" xr:uid="{00000000-0005-0000-0000-0000D3460000}"/>
    <cellStyle name="40% - 강조색1 45 2 2 2 11 2" xfId="19688" xr:uid="{00000000-0005-0000-0000-0000D4460000}"/>
    <cellStyle name="40% - 강조색1 45 2 2 2 11 3" xfId="19689" xr:uid="{00000000-0005-0000-0000-0000D5460000}"/>
    <cellStyle name="40% - 강조색1 45 2 2 2 11 4" xfId="19690" xr:uid="{00000000-0005-0000-0000-0000D6460000}"/>
    <cellStyle name="40% - 강조색1 45 2 2 2 12" xfId="19691" xr:uid="{00000000-0005-0000-0000-0000D7460000}"/>
    <cellStyle name="40% - 강조색1 45 2 2 2 12 2" xfId="19692" xr:uid="{00000000-0005-0000-0000-0000D8460000}"/>
    <cellStyle name="40% - 강조색1 45 2 2 2 12 3" xfId="19693" xr:uid="{00000000-0005-0000-0000-0000D9460000}"/>
    <cellStyle name="40% - 강조색1 45 2 2 2 12 4" xfId="19694" xr:uid="{00000000-0005-0000-0000-0000DA460000}"/>
    <cellStyle name="40% - 강조색1 45 2 2 2 13" xfId="19695" xr:uid="{00000000-0005-0000-0000-0000DB460000}"/>
    <cellStyle name="40% - 강조색1 45 2 2 2 14" xfId="19696" xr:uid="{00000000-0005-0000-0000-0000DC460000}"/>
    <cellStyle name="40% - 강조색1 45 2 2 2 15" xfId="19697" xr:uid="{00000000-0005-0000-0000-0000DD460000}"/>
    <cellStyle name="40% - 강조색1 45 2 2 2 16" xfId="19698" xr:uid="{00000000-0005-0000-0000-0000DE460000}"/>
    <cellStyle name="40% - 강조색1 45 2 2 2 17" xfId="19699" xr:uid="{00000000-0005-0000-0000-0000DF460000}"/>
    <cellStyle name="40% - 강조색1 45 2 2 2 18" xfId="19700" xr:uid="{00000000-0005-0000-0000-0000E0460000}"/>
    <cellStyle name="40% - 강조색1 45 2 2 2 19" xfId="19701" xr:uid="{00000000-0005-0000-0000-0000E1460000}"/>
    <cellStyle name="40% - 강조색1 45 2 2 2 2" xfId="19702" xr:uid="{00000000-0005-0000-0000-0000E2460000}"/>
    <cellStyle name="40% - 강조색1 45 2 2 2 2 10" xfId="19703" xr:uid="{00000000-0005-0000-0000-0000E3460000}"/>
    <cellStyle name="40% - 강조색1 45 2 2 2 2 11" xfId="19704" xr:uid="{00000000-0005-0000-0000-0000E4460000}"/>
    <cellStyle name="40% - 강조색1 45 2 2 2 2 12" xfId="19705" xr:uid="{00000000-0005-0000-0000-0000E5460000}"/>
    <cellStyle name="40% - 강조색1 45 2 2 2 2 2" xfId="19706" xr:uid="{00000000-0005-0000-0000-0000E6460000}"/>
    <cellStyle name="40% - 강조색1 45 2 2 2 2 2 2" xfId="19707" xr:uid="{00000000-0005-0000-0000-0000E7460000}"/>
    <cellStyle name="40% - 강조색1 45 2 2 2 2 2 3" xfId="19708" xr:uid="{00000000-0005-0000-0000-0000E8460000}"/>
    <cellStyle name="40% - 강조색1 45 2 2 2 2 2 4" xfId="19709" xr:uid="{00000000-0005-0000-0000-0000E9460000}"/>
    <cellStyle name="40% - 강조색1 45 2 2 2 2 3" xfId="19710" xr:uid="{00000000-0005-0000-0000-0000EA460000}"/>
    <cellStyle name="40% - 강조색1 45 2 2 2 2 3 2" xfId="19711" xr:uid="{00000000-0005-0000-0000-0000EB460000}"/>
    <cellStyle name="40% - 강조색1 45 2 2 2 2 3 3" xfId="19712" xr:uid="{00000000-0005-0000-0000-0000EC460000}"/>
    <cellStyle name="40% - 강조색1 45 2 2 2 2 3 4" xfId="19713" xr:uid="{00000000-0005-0000-0000-0000ED460000}"/>
    <cellStyle name="40% - 강조색1 45 2 2 2 2 4" xfId="19714" xr:uid="{00000000-0005-0000-0000-0000EE460000}"/>
    <cellStyle name="40% - 강조색1 45 2 2 2 2 4 2" xfId="19715" xr:uid="{00000000-0005-0000-0000-0000EF460000}"/>
    <cellStyle name="40% - 강조색1 45 2 2 2 2 4 3" xfId="19716" xr:uid="{00000000-0005-0000-0000-0000F0460000}"/>
    <cellStyle name="40% - 강조색1 45 2 2 2 2 4 4" xfId="19717" xr:uid="{00000000-0005-0000-0000-0000F1460000}"/>
    <cellStyle name="40% - 강조색1 45 2 2 2 2 5" xfId="19718" xr:uid="{00000000-0005-0000-0000-0000F2460000}"/>
    <cellStyle name="40% - 강조색1 45 2 2 2 2 5 2" xfId="19719" xr:uid="{00000000-0005-0000-0000-0000F3460000}"/>
    <cellStyle name="40% - 강조색1 45 2 2 2 2 5 3" xfId="19720" xr:uid="{00000000-0005-0000-0000-0000F4460000}"/>
    <cellStyle name="40% - 강조색1 45 2 2 2 2 5 4" xfId="19721" xr:uid="{00000000-0005-0000-0000-0000F5460000}"/>
    <cellStyle name="40% - 강조색1 45 2 2 2 2 6" xfId="19722" xr:uid="{00000000-0005-0000-0000-0000F6460000}"/>
    <cellStyle name="40% - 강조색1 45 2 2 2 2 6 2" xfId="19723" xr:uid="{00000000-0005-0000-0000-0000F7460000}"/>
    <cellStyle name="40% - 강조색1 45 2 2 2 2 6 3" xfId="19724" xr:uid="{00000000-0005-0000-0000-0000F8460000}"/>
    <cellStyle name="40% - 강조색1 45 2 2 2 2 6 4" xfId="19725" xr:uid="{00000000-0005-0000-0000-0000F9460000}"/>
    <cellStyle name="40% - 강조색1 45 2 2 2 2 7" xfId="19726" xr:uid="{00000000-0005-0000-0000-0000FA460000}"/>
    <cellStyle name="40% - 강조색1 45 2 2 2 2 7 2" xfId="19727" xr:uid="{00000000-0005-0000-0000-0000FB460000}"/>
    <cellStyle name="40% - 강조색1 45 2 2 2 2 7 3" xfId="19728" xr:uid="{00000000-0005-0000-0000-0000FC460000}"/>
    <cellStyle name="40% - 강조색1 45 2 2 2 2 7 4" xfId="19729" xr:uid="{00000000-0005-0000-0000-0000FD460000}"/>
    <cellStyle name="40% - 강조색1 45 2 2 2 2 8" xfId="19730" xr:uid="{00000000-0005-0000-0000-0000FE460000}"/>
    <cellStyle name="40% - 강조색1 45 2 2 2 2 8 2" xfId="19731" xr:uid="{00000000-0005-0000-0000-0000FF460000}"/>
    <cellStyle name="40% - 강조색1 45 2 2 2 2 8 3" xfId="19732" xr:uid="{00000000-0005-0000-0000-000000470000}"/>
    <cellStyle name="40% - 강조색1 45 2 2 2 2 8 4" xfId="19733" xr:uid="{00000000-0005-0000-0000-000001470000}"/>
    <cellStyle name="40% - 강조색1 45 2 2 2 2 9" xfId="19734" xr:uid="{00000000-0005-0000-0000-000002470000}"/>
    <cellStyle name="40% - 강조색1 45 2 2 2 2 9 2" xfId="19735" xr:uid="{00000000-0005-0000-0000-000003470000}"/>
    <cellStyle name="40% - 강조색1 45 2 2 2 2 9 3" xfId="19736" xr:uid="{00000000-0005-0000-0000-000004470000}"/>
    <cellStyle name="40% - 강조색1 45 2 2 2 2 9 4" xfId="19737" xr:uid="{00000000-0005-0000-0000-000005470000}"/>
    <cellStyle name="40% - 강조색1 45 2 2 2 20" xfId="19738" xr:uid="{00000000-0005-0000-0000-000006470000}"/>
    <cellStyle name="40% - 강조색1 45 2 2 2 21" xfId="19739" xr:uid="{00000000-0005-0000-0000-000007470000}"/>
    <cellStyle name="40% - 강조색1 45 2 2 2 22" xfId="19740" xr:uid="{00000000-0005-0000-0000-000008470000}"/>
    <cellStyle name="40% - 강조색1 45 2 2 2 23" xfId="19741" xr:uid="{00000000-0005-0000-0000-000009470000}"/>
    <cellStyle name="40% - 강조색1 45 2 2 2 24" xfId="19742" xr:uid="{00000000-0005-0000-0000-00000A470000}"/>
    <cellStyle name="40% - 강조색1 45 2 2 2 25" xfId="19743" xr:uid="{00000000-0005-0000-0000-00000B470000}"/>
    <cellStyle name="40% - 강조색1 45 2 2 2 3" xfId="19744" xr:uid="{00000000-0005-0000-0000-00000C470000}"/>
    <cellStyle name="40% - 강조색1 45 2 2 2 3 10" xfId="19745" xr:uid="{00000000-0005-0000-0000-00000D470000}"/>
    <cellStyle name="40% - 강조색1 45 2 2 2 3 11" xfId="19746" xr:uid="{00000000-0005-0000-0000-00000E470000}"/>
    <cellStyle name="40% - 강조색1 45 2 2 2 3 12" xfId="19747" xr:uid="{00000000-0005-0000-0000-00000F470000}"/>
    <cellStyle name="40% - 강조색1 45 2 2 2 3 2" xfId="19748" xr:uid="{00000000-0005-0000-0000-000010470000}"/>
    <cellStyle name="40% - 강조색1 45 2 2 2 3 2 2" xfId="19749" xr:uid="{00000000-0005-0000-0000-000011470000}"/>
    <cellStyle name="40% - 강조색1 45 2 2 2 3 2 3" xfId="19750" xr:uid="{00000000-0005-0000-0000-000012470000}"/>
    <cellStyle name="40% - 강조색1 45 2 2 2 3 2 4" xfId="19751" xr:uid="{00000000-0005-0000-0000-000013470000}"/>
    <cellStyle name="40% - 강조색1 45 2 2 2 3 3" xfId="19752" xr:uid="{00000000-0005-0000-0000-000014470000}"/>
    <cellStyle name="40% - 강조색1 45 2 2 2 3 3 2" xfId="19753" xr:uid="{00000000-0005-0000-0000-000015470000}"/>
    <cellStyle name="40% - 강조색1 45 2 2 2 3 3 3" xfId="19754" xr:uid="{00000000-0005-0000-0000-000016470000}"/>
    <cellStyle name="40% - 강조색1 45 2 2 2 3 3 4" xfId="19755" xr:uid="{00000000-0005-0000-0000-000017470000}"/>
    <cellStyle name="40% - 강조색1 45 2 2 2 3 4" xfId="19756" xr:uid="{00000000-0005-0000-0000-000018470000}"/>
    <cellStyle name="40% - 강조색1 45 2 2 2 3 4 2" xfId="19757" xr:uid="{00000000-0005-0000-0000-000019470000}"/>
    <cellStyle name="40% - 강조색1 45 2 2 2 3 4 3" xfId="19758" xr:uid="{00000000-0005-0000-0000-00001A470000}"/>
    <cellStyle name="40% - 강조색1 45 2 2 2 3 4 4" xfId="19759" xr:uid="{00000000-0005-0000-0000-00001B470000}"/>
    <cellStyle name="40% - 강조색1 45 2 2 2 3 5" xfId="19760" xr:uid="{00000000-0005-0000-0000-00001C470000}"/>
    <cellStyle name="40% - 강조색1 45 2 2 2 3 5 2" xfId="19761" xr:uid="{00000000-0005-0000-0000-00001D470000}"/>
    <cellStyle name="40% - 강조색1 45 2 2 2 3 5 3" xfId="19762" xr:uid="{00000000-0005-0000-0000-00001E470000}"/>
    <cellStyle name="40% - 강조색1 45 2 2 2 3 5 4" xfId="19763" xr:uid="{00000000-0005-0000-0000-00001F470000}"/>
    <cellStyle name="40% - 강조색1 45 2 2 2 3 6" xfId="19764" xr:uid="{00000000-0005-0000-0000-000020470000}"/>
    <cellStyle name="40% - 강조색1 45 2 2 2 3 6 2" xfId="19765" xr:uid="{00000000-0005-0000-0000-000021470000}"/>
    <cellStyle name="40% - 강조색1 45 2 2 2 3 6 3" xfId="19766" xr:uid="{00000000-0005-0000-0000-000022470000}"/>
    <cellStyle name="40% - 강조색1 45 2 2 2 3 6 4" xfId="19767" xr:uid="{00000000-0005-0000-0000-000023470000}"/>
    <cellStyle name="40% - 강조색1 45 2 2 2 3 7" xfId="19768" xr:uid="{00000000-0005-0000-0000-000024470000}"/>
    <cellStyle name="40% - 강조색1 45 2 2 2 3 7 2" xfId="19769" xr:uid="{00000000-0005-0000-0000-000025470000}"/>
    <cellStyle name="40% - 강조색1 45 2 2 2 3 7 3" xfId="19770" xr:uid="{00000000-0005-0000-0000-000026470000}"/>
    <cellStyle name="40% - 강조색1 45 2 2 2 3 7 4" xfId="19771" xr:uid="{00000000-0005-0000-0000-000027470000}"/>
    <cellStyle name="40% - 강조색1 45 2 2 2 3 8" xfId="19772" xr:uid="{00000000-0005-0000-0000-000028470000}"/>
    <cellStyle name="40% - 강조색1 45 2 2 2 3 8 2" xfId="19773" xr:uid="{00000000-0005-0000-0000-000029470000}"/>
    <cellStyle name="40% - 강조색1 45 2 2 2 3 8 3" xfId="19774" xr:uid="{00000000-0005-0000-0000-00002A470000}"/>
    <cellStyle name="40% - 강조색1 45 2 2 2 3 8 4" xfId="19775" xr:uid="{00000000-0005-0000-0000-00002B470000}"/>
    <cellStyle name="40% - 강조색1 45 2 2 2 3 9" xfId="19776" xr:uid="{00000000-0005-0000-0000-00002C470000}"/>
    <cellStyle name="40% - 강조색1 45 2 2 2 3 9 2" xfId="19777" xr:uid="{00000000-0005-0000-0000-00002D470000}"/>
    <cellStyle name="40% - 강조색1 45 2 2 2 3 9 3" xfId="19778" xr:uid="{00000000-0005-0000-0000-00002E470000}"/>
    <cellStyle name="40% - 강조색1 45 2 2 2 3 9 4" xfId="19779" xr:uid="{00000000-0005-0000-0000-00002F470000}"/>
    <cellStyle name="40% - 강조색1 45 2 2 2 4" xfId="19780" xr:uid="{00000000-0005-0000-0000-000030470000}"/>
    <cellStyle name="40% - 강조색1 45 2 2 2 4 10" xfId="19781" xr:uid="{00000000-0005-0000-0000-000031470000}"/>
    <cellStyle name="40% - 강조색1 45 2 2 2 4 11" xfId="19782" xr:uid="{00000000-0005-0000-0000-000032470000}"/>
    <cellStyle name="40% - 강조색1 45 2 2 2 4 12" xfId="19783" xr:uid="{00000000-0005-0000-0000-000033470000}"/>
    <cellStyle name="40% - 강조색1 45 2 2 2 4 2" xfId="19784" xr:uid="{00000000-0005-0000-0000-000034470000}"/>
    <cellStyle name="40% - 강조색1 45 2 2 2 4 2 2" xfId="19785" xr:uid="{00000000-0005-0000-0000-000035470000}"/>
    <cellStyle name="40% - 강조색1 45 2 2 2 4 2 3" xfId="19786" xr:uid="{00000000-0005-0000-0000-000036470000}"/>
    <cellStyle name="40% - 강조색1 45 2 2 2 4 2 4" xfId="19787" xr:uid="{00000000-0005-0000-0000-000037470000}"/>
    <cellStyle name="40% - 강조색1 45 2 2 2 4 3" xfId="19788" xr:uid="{00000000-0005-0000-0000-000038470000}"/>
    <cellStyle name="40% - 강조색1 45 2 2 2 4 3 2" xfId="19789" xr:uid="{00000000-0005-0000-0000-000039470000}"/>
    <cellStyle name="40% - 강조색1 45 2 2 2 4 3 3" xfId="19790" xr:uid="{00000000-0005-0000-0000-00003A470000}"/>
    <cellStyle name="40% - 강조색1 45 2 2 2 4 3 4" xfId="19791" xr:uid="{00000000-0005-0000-0000-00003B470000}"/>
    <cellStyle name="40% - 강조색1 45 2 2 2 4 4" xfId="19792" xr:uid="{00000000-0005-0000-0000-00003C470000}"/>
    <cellStyle name="40% - 강조색1 45 2 2 2 4 4 2" xfId="19793" xr:uid="{00000000-0005-0000-0000-00003D470000}"/>
    <cellStyle name="40% - 강조색1 45 2 2 2 4 4 3" xfId="19794" xr:uid="{00000000-0005-0000-0000-00003E470000}"/>
    <cellStyle name="40% - 강조색1 45 2 2 2 4 4 4" xfId="19795" xr:uid="{00000000-0005-0000-0000-00003F470000}"/>
    <cellStyle name="40% - 강조색1 45 2 2 2 4 5" xfId="19796" xr:uid="{00000000-0005-0000-0000-000040470000}"/>
    <cellStyle name="40% - 강조색1 45 2 2 2 4 5 2" xfId="19797" xr:uid="{00000000-0005-0000-0000-000041470000}"/>
    <cellStyle name="40% - 강조색1 45 2 2 2 4 5 3" xfId="19798" xr:uid="{00000000-0005-0000-0000-000042470000}"/>
    <cellStyle name="40% - 강조색1 45 2 2 2 4 5 4" xfId="19799" xr:uid="{00000000-0005-0000-0000-000043470000}"/>
    <cellStyle name="40% - 강조색1 45 2 2 2 4 6" xfId="19800" xr:uid="{00000000-0005-0000-0000-000044470000}"/>
    <cellStyle name="40% - 강조색1 45 2 2 2 4 6 2" xfId="19801" xr:uid="{00000000-0005-0000-0000-000045470000}"/>
    <cellStyle name="40% - 강조색1 45 2 2 2 4 6 3" xfId="19802" xr:uid="{00000000-0005-0000-0000-000046470000}"/>
    <cellStyle name="40% - 강조색1 45 2 2 2 4 6 4" xfId="19803" xr:uid="{00000000-0005-0000-0000-000047470000}"/>
    <cellStyle name="40% - 강조색1 45 2 2 2 4 7" xfId="19804" xr:uid="{00000000-0005-0000-0000-000048470000}"/>
    <cellStyle name="40% - 강조색1 45 2 2 2 4 7 2" xfId="19805" xr:uid="{00000000-0005-0000-0000-000049470000}"/>
    <cellStyle name="40% - 강조색1 45 2 2 2 4 7 3" xfId="19806" xr:uid="{00000000-0005-0000-0000-00004A470000}"/>
    <cellStyle name="40% - 강조색1 45 2 2 2 4 7 4" xfId="19807" xr:uid="{00000000-0005-0000-0000-00004B470000}"/>
    <cellStyle name="40% - 강조색1 45 2 2 2 4 8" xfId="19808" xr:uid="{00000000-0005-0000-0000-00004C470000}"/>
    <cellStyle name="40% - 강조색1 45 2 2 2 4 8 2" xfId="19809" xr:uid="{00000000-0005-0000-0000-00004D470000}"/>
    <cellStyle name="40% - 강조색1 45 2 2 2 4 8 3" xfId="19810" xr:uid="{00000000-0005-0000-0000-00004E470000}"/>
    <cellStyle name="40% - 강조색1 45 2 2 2 4 8 4" xfId="19811" xr:uid="{00000000-0005-0000-0000-00004F470000}"/>
    <cellStyle name="40% - 강조색1 45 2 2 2 4 9" xfId="19812" xr:uid="{00000000-0005-0000-0000-000050470000}"/>
    <cellStyle name="40% - 강조색1 45 2 2 2 4 9 2" xfId="19813" xr:uid="{00000000-0005-0000-0000-000051470000}"/>
    <cellStyle name="40% - 강조색1 45 2 2 2 4 9 3" xfId="19814" xr:uid="{00000000-0005-0000-0000-000052470000}"/>
    <cellStyle name="40% - 강조색1 45 2 2 2 4 9 4" xfId="19815" xr:uid="{00000000-0005-0000-0000-000053470000}"/>
    <cellStyle name="40% - 강조색1 45 2 2 2 5" xfId="19816" xr:uid="{00000000-0005-0000-0000-000054470000}"/>
    <cellStyle name="40% - 강조색1 45 2 2 2 5 2" xfId="19817" xr:uid="{00000000-0005-0000-0000-000055470000}"/>
    <cellStyle name="40% - 강조색1 45 2 2 2 5 3" xfId="19818" xr:uid="{00000000-0005-0000-0000-000056470000}"/>
    <cellStyle name="40% - 강조색1 45 2 2 2 5 4" xfId="19819" xr:uid="{00000000-0005-0000-0000-000057470000}"/>
    <cellStyle name="40% - 강조색1 45 2 2 2 6" xfId="19820" xr:uid="{00000000-0005-0000-0000-000058470000}"/>
    <cellStyle name="40% - 강조색1 45 2 2 2 6 2" xfId="19821" xr:uid="{00000000-0005-0000-0000-000059470000}"/>
    <cellStyle name="40% - 강조색1 45 2 2 2 6 3" xfId="19822" xr:uid="{00000000-0005-0000-0000-00005A470000}"/>
    <cellStyle name="40% - 강조색1 45 2 2 2 6 4" xfId="19823" xr:uid="{00000000-0005-0000-0000-00005B470000}"/>
    <cellStyle name="40% - 강조색1 45 2 2 2 7" xfId="19824" xr:uid="{00000000-0005-0000-0000-00005C470000}"/>
    <cellStyle name="40% - 강조색1 45 2 2 2 7 2" xfId="19825" xr:uid="{00000000-0005-0000-0000-00005D470000}"/>
    <cellStyle name="40% - 강조색1 45 2 2 2 7 3" xfId="19826" xr:uid="{00000000-0005-0000-0000-00005E470000}"/>
    <cellStyle name="40% - 강조색1 45 2 2 2 7 4" xfId="19827" xr:uid="{00000000-0005-0000-0000-00005F470000}"/>
    <cellStyle name="40% - 강조색1 45 2 2 2 8" xfId="19828" xr:uid="{00000000-0005-0000-0000-000060470000}"/>
    <cellStyle name="40% - 강조색1 45 2 2 2 8 2" xfId="19829" xr:uid="{00000000-0005-0000-0000-000061470000}"/>
    <cellStyle name="40% - 강조색1 45 2 2 2 8 3" xfId="19830" xr:uid="{00000000-0005-0000-0000-000062470000}"/>
    <cellStyle name="40% - 강조색1 45 2 2 2 8 4" xfId="19831" xr:uid="{00000000-0005-0000-0000-000063470000}"/>
    <cellStyle name="40% - 강조색1 45 2 2 2 9" xfId="19832" xr:uid="{00000000-0005-0000-0000-000064470000}"/>
    <cellStyle name="40% - 강조색1 45 2 2 2 9 2" xfId="19833" xr:uid="{00000000-0005-0000-0000-000065470000}"/>
    <cellStyle name="40% - 강조색1 45 2 2 2 9 3" xfId="19834" xr:uid="{00000000-0005-0000-0000-000066470000}"/>
    <cellStyle name="40% - 강조색1 45 2 2 2 9 4" xfId="19835" xr:uid="{00000000-0005-0000-0000-000067470000}"/>
    <cellStyle name="40% - 강조색1 45 2 2 20" xfId="19836" xr:uid="{00000000-0005-0000-0000-000068470000}"/>
    <cellStyle name="40% - 강조색1 45 2 2 21" xfId="19837" xr:uid="{00000000-0005-0000-0000-000069470000}"/>
    <cellStyle name="40% - 강조색1 45 2 2 22" xfId="19838" xr:uid="{00000000-0005-0000-0000-00006A470000}"/>
    <cellStyle name="40% - 강조색1 45 2 2 23" xfId="19839" xr:uid="{00000000-0005-0000-0000-00006B470000}"/>
    <cellStyle name="40% - 강조색1 45 2 2 24" xfId="19840" xr:uid="{00000000-0005-0000-0000-00006C470000}"/>
    <cellStyle name="40% - 강조색1 45 2 2 25" xfId="19841" xr:uid="{00000000-0005-0000-0000-00006D470000}"/>
    <cellStyle name="40% - 강조색1 45 2 2 26" xfId="19842" xr:uid="{00000000-0005-0000-0000-00006E470000}"/>
    <cellStyle name="40% - 강조색1 45 2 2 3" xfId="19843" xr:uid="{00000000-0005-0000-0000-00006F470000}"/>
    <cellStyle name="40% - 강조색1 45 2 2 3 10" xfId="19844" xr:uid="{00000000-0005-0000-0000-000070470000}"/>
    <cellStyle name="40% - 강조색1 45 2 2 3 11" xfId="19845" xr:uid="{00000000-0005-0000-0000-000071470000}"/>
    <cellStyle name="40% - 강조색1 45 2 2 3 12" xfId="19846" xr:uid="{00000000-0005-0000-0000-000072470000}"/>
    <cellStyle name="40% - 강조색1 45 2 2 3 2" xfId="19847" xr:uid="{00000000-0005-0000-0000-000073470000}"/>
    <cellStyle name="40% - 강조색1 45 2 2 3 2 2" xfId="19848" xr:uid="{00000000-0005-0000-0000-000074470000}"/>
    <cellStyle name="40% - 강조색1 45 2 2 3 2 3" xfId="19849" xr:uid="{00000000-0005-0000-0000-000075470000}"/>
    <cellStyle name="40% - 강조색1 45 2 2 3 2 4" xfId="19850" xr:uid="{00000000-0005-0000-0000-000076470000}"/>
    <cellStyle name="40% - 강조색1 45 2 2 3 3" xfId="19851" xr:uid="{00000000-0005-0000-0000-000077470000}"/>
    <cellStyle name="40% - 강조색1 45 2 2 3 3 2" xfId="19852" xr:uid="{00000000-0005-0000-0000-000078470000}"/>
    <cellStyle name="40% - 강조색1 45 2 2 3 3 3" xfId="19853" xr:uid="{00000000-0005-0000-0000-000079470000}"/>
    <cellStyle name="40% - 강조색1 45 2 2 3 3 4" xfId="19854" xr:uid="{00000000-0005-0000-0000-00007A470000}"/>
    <cellStyle name="40% - 강조색1 45 2 2 3 4" xfId="19855" xr:uid="{00000000-0005-0000-0000-00007B470000}"/>
    <cellStyle name="40% - 강조색1 45 2 2 3 4 2" xfId="19856" xr:uid="{00000000-0005-0000-0000-00007C470000}"/>
    <cellStyle name="40% - 강조색1 45 2 2 3 4 3" xfId="19857" xr:uid="{00000000-0005-0000-0000-00007D470000}"/>
    <cellStyle name="40% - 강조색1 45 2 2 3 4 4" xfId="19858" xr:uid="{00000000-0005-0000-0000-00007E470000}"/>
    <cellStyle name="40% - 강조색1 45 2 2 3 5" xfId="19859" xr:uid="{00000000-0005-0000-0000-00007F470000}"/>
    <cellStyle name="40% - 강조색1 45 2 2 3 5 2" xfId="19860" xr:uid="{00000000-0005-0000-0000-000080470000}"/>
    <cellStyle name="40% - 강조색1 45 2 2 3 5 3" xfId="19861" xr:uid="{00000000-0005-0000-0000-000081470000}"/>
    <cellStyle name="40% - 강조색1 45 2 2 3 5 4" xfId="19862" xr:uid="{00000000-0005-0000-0000-000082470000}"/>
    <cellStyle name="40% - 강조색1 45 2 2 3 6" xfId="19863" xr:uid="{00000000-0005-0000-0000-000083470000}"/>
    <cellStyle name="40% - 강조색1 45 2 2 3 6 2" xfId="19864" xr:uid="{00000000-0005-0000-0000-000084470000}"/>
    <cellStyle name="40% - 강조색1 45 2 2 3 6 3" xfId="19865" xr:uid="{00000000-0005-0000-0000-000085470000}"/>
    <cellStyle name="40% - 강조색1 45 2 2 3 6 4" xfId="19866" xr:uid="{00000000-0005-0000-0000-000086470000}"/>
    <cellStyle name="40% - 강조색1 45 2 2 3 7" xfId="19867" xr:uid="{00000000-0005-0000-0000-000087470000}"/>
    <cellStyle name="40% - 강조색1 45 2 2 3 7 2" xfId="19868" xr:uid="{00000000-0005-0000-0000-000088470000}"/>
    <cellStyle name="40% - 강조색1 45 2 2 3 7 3" xfId="19869" xr:uid="{00000000-0005-0000-0000-000089470000}"/>
    <cellStyle name="40% - 강조색1 45 2 2 3 7 4" xfId="19870" xr:uid="{00000000-0005-0000-0000-00008A470000}"/>
    <cellStyle name="40% - 강조색1 45 2 2 3 8" xfId="19871" xr:uid="{00000000-0005-0000-0000-00008B470000}"/>
    <cellStyle name="40% - 강조색1 45 2 2 3 8 2" xfId="19872" xr:uid="{00000000-0005-0000-0000-00008C470000}"/>
    <cellStyle name="40% - 강조색1 45 2 2 3 8 3" xfId="19873" xr:uid="{00000000-0005-0000-0000-00008D470000}"/>
    <cellStyle name="40% - 강조색1 45 2 2 3 8 4" xfId="19874" xr:uid="{00000000-0005-0000-0000-00008E470000}"/>
    <cellStyle name="40% - 강조색1 45 2 2 3 9" xfId="19875" xr:uid="{00000000-0005-0000-0000-00008F470000}"/>
    <cellStyle name="40% - 강조색1 45 2 2 3 9 2" xfId="19876" xr:uid="{00000000-0005-0000-0000-000090470000}"/>
    <cellStyle name="40% - 강조색1 45 2 2 3 9 3" xfId="19877" xr:uid="{00000000-0005-0000-0000-000091470000}"/>
    <cellStyle name="40% - 강조색1 45 2 2 3 9 4" xfId="19878" xr:uid="{00000000-0005-0000-0000-000092470000}"/>
    <cellStyle name="40% - 강조색1 45 2 2 4" xfId="19879" xr:uid="{00000000-0005-0000-0000-000093470000}"/>
    <cellStyle name="40% - 강조색1 45 2 2 4 10" xfId="19880" xr:uid="{00000000-0005-0000-0000-000094470000}"/>
    <cellStyle name="40% - 강조색1 45 2 2 4 11" xfId="19881" xr:uid="{00000000-0005-0000-0000-000095470000}"/>
    <cellStyle name="40% - 강조색1 45 2 2 4 12" xfId="19882" xr:uid="{00000000-0005-0000-0000-000096470000}"/>
    <cellStyle name="40% - 강조색1 45 2 2 4 2" xfId="19883" xr:uid="{00000000-0005-0000-0000-000097470000}"/>
    <cellStyle name="40% - 강조색1 45 2 2 4 2 2" xfId="19884" xr:uid="{00000000-0005-0000-0000-000098470000}"/>
    <cellStyle name="40% - 강조색1 45 2 2 4 2 3" xfId="19885" xr:uid="{00000000-0005-0000-0000-000099470000}"/>
    <cellStyle name="40% - 강조색1 45 2 2 4 2 4" xfId="19886" xr:uid="{00000000-0005-0000-0000-00009A470000}"/>
    <cellStyle name="40% - 강조색1 45 2 2 4 3" xfId="19887" xr:uid="{00000000-0005-0000-0000-00009B470000}"/>
    <cellStyle name="40% - 강조색1 45 2 2 4 3 2" xfId="19888" xr:uid="{00000000-0005-0000-0000-00009C470000}"/>
    <cellStyle name="40% - 강조색1 45 2 2 4 3 3" xfId="19889" xr:uid="{00000000-0005-0000-0000-00009D470000}"/>
    <cellStyle name="40% - 강조색1 45 2 2 4 3 4" xfId="19890" xr:uid="{00000000-0005-0000-0000-00009E470000}"/>
    <cellStyle name="40% - 강조색1 45 2 2 4 4" xfId="19891" xr:uid="{00000000-0005-0000-0000-00009F470000}"/>
    <cellStyle name="40% - 강조색1 45 2 2 4 4 2" xfId="19892" xr:uid="{00000000-0005-0000-0000-0000A0470000}"/>
    <cellStyle name="40% - 강조색1 45 2 2 4 4 3" xfId="19893" xr:uid="{00000000-0005-0000-0000-0000A1470000}"/>
    <cellStyle name="40% - 강조색1 45 2 2 4 4 4" xfId="19894" xr:uid="{00000000-0005-0000-0000-0000A2470000}"/>
    <cellStyle name="40% - 강조색1 45 2 2 4 5" xfId="19895" xr:uid="{00000000-0005-0000-0000-0000A3470000}"/>
    <cellStyle name="40% - 강조색1 45 2 2 4 5 2" xfId="19896" xr:uid="{00000000-0005-0000-0000-0000A4470000}"/>
    <cellStyle name="40% - 강조색1 45 2 2 4 5 3" xfId="19897" xr:uid="{00000000-0005-0000-0000-0000A5470000}"/>
    <cellStyle name="40% - 강조색1 45 2 2 4 5 4" xfId="19898" xr:uid="{00000000-0005-0000-0000-0000A6470000}"/>
    <cellStyle name="40% - 강조색1 45 2 2 4 6" xfId="19899" xr:uid="{00000000-0005-0000-0000-0000A7470000}"/>
    <cellStyle name="40% - 강조색1 45 2 2 4 6 2" xfId="19900" xr:uid="{00000000-0005-0000-0000-0000A8470000}"/>
    <cellStyle name="40% - 강조색1 45 2 2 4 6 3" xfId="19901" xr:uid="{00000000-0005-0000-0000-0000A9470000}"/>
    <cellStyle name="40% - 강조색1 45 2 2 4 6 4" xfId="19902" xr:uid="{00000000-0005-0000-0000-0000AA470000}"/>
    <cellStyle name="40% - 강조색1 45 2 2 4 7" xfId="19903" xr:uid="{00000000-0005-0000-0000-0000AB470000}"/>
    <cellStyle name="40% - 강조색1 45 2 2 4 7 2" xfId="19904" xr:uid="{00000000-0005-0000-0000-0000AC470000}"/>
    <cellStyle name="40% - 강조색1 45 2 2 4 7 3" xfId="19905" xr:uid="{00000000-0005-0000-0000-0000AD470000}"/>
    <cellStyle name="40% - 강조색1 45 2 2 4 7 4" xfId="19906" xr:uid="{00000000-0005-0000-0000-0000AE470000}"/>
    <cellStyle name="40% - 강조색1 45 2 2 4 8" xfId="19907" xr:uid="{00000000-0005-0000-0000-0000AF470000}"/>
    <cellStyle name="40% - 강조색1 45 2 2 4 8 2" xfId="19908" xr:uid="{00000000-0005-0000-0000-0000B0470000}"/>
    <cellStyle name="40% - 강조색1 45 2 2 4 8 3" xfId="19909" xr:uid="{00000000-0005-0000-0000-0000B1470000}"/>
    <cellStyle name="40% - 강조색1 45 2 2 4 8 4" xfId="19910" xr:uid="{00000000-0005-0000-0000-0000B2470000}"/>
    <cellStyle name="40% - 강조색1 45 2 2 4 9" xfId="19911" xr:uid="{00000000-0005-0000-0000-0000B3470000}"/>
    <cellStyle name="40% - 강조색1 45 2 2 4 9 2" xfId="19912" xr:uid="{00000000-0005-0000-0000-0000B4470000}"/>
    <cellStyle name="40% - 강조색1 45 2 2 4 9 3" xfId="19913" xr:uid="{00000000-0005-0000-0000-0000B5470000}"/>
    <cellStyle name="40% - 강조색1 45 2 2 4 9 4" xfId="19914" xr:uid="{00000000-0005-0000-0000-0000B6470000}"/>
    <cellStyle name="40% - 강조색1 45 2 2 5" xfId="19915" xr:uid="{00000000-0005-0000-0000-0000B7470000}"/>
    <cellStyle name="40% - 강조색1 45 2 2 5 10" xfId="19916" xr:uid="{00000000-0005-0000-0000-0000B8470000}"/>
    <cellStyle name="40% - 강조색1 45 2 2 5 11" xfId="19917" xr:uid="{00000000-0005-0000-0000-0000B9470000}"/>
    <cellStyle name="40% - 강조색1 45 2 2 5 12" xfId="19918" xr:uid="{00000000-0005-0000-0000-0000BA470000}"/>
    <cellStyle name="40% - 강조색1 45 2 2 5 2" xfId="19919" xr:uid="{00000000-0005-0000-0000-0000BB470000}"/>
    <cellStyle name="40% - 강조색1 45 2 2 5 2 2" xfId="19920" xr:uid="{00000000-0005-0000-0000-0000BC470000}"/>
    <cellStyle name="40% - 강조색1 45 2 2 5 2 3" xfId="19921" xr:uid="{00000000-0005-0000-0000-0000BD470000}"/>
    <cellStyle name="40% - 강조색1 45 2 2 5 2 4" xfId="19922" xr:uid="{00000000-0005-0000-0000-0000BE470000}"/>
    <cellStyle name="40% - 강조색1 45 2 2 5 3" xfId="19923" xr:uid="{00000000-0005-0000-0000-0000BF470000}"/>
    <cellStyle name="40% - 강조색1 45 2 2 5 3 2" xfId="19924" xr:uid="{00000000-0005-0000-0000-0000C0470000}"/>
    <cellStyle name="40% - 강조색1 45 2 2 5 3 3" xfId="19925" xr:uid="{00000000-0005-0000-0000-0000C1470000}"/>
    <cellStyle name="40% - 강조색1 45 2 2 5 3 4" xfId="19926" xr:uid="{00000000-0005-0000-0000-0000C2470000}"/>
    <cellStyle name="40% - 강조색1 45 2 2 5 4" xfId="19927" xr:uid="{00000000-0005-0000-0000-0000C3470000}"/>
    <cellStyle name="40% - 강조색1 45 2 2 5 4 2" xfId="19928" xr:uid="{00000000-0005-0000-0000-0000C4470000}"/>
    <cellStyle name="40% - 강조색1 45 2 2 5 4 3" xfId="19929" xr:uid="{00000000-0005-0000-0000-0000C5470000}"/>
    <cellStyle name="40% - 강조색1 45 2 2 5 4 4" xfId="19930" xr:uid="{00000000-0005-0000-0000-0000C6470000}"/>
    <cellStyle name="40% - 강조색1 45 2 2 5 5" xfId="19931" xr:uid="{00000000-0005-0000-0000-0000C7470000}"/>
    <cellStyle name="40% - 강조색1 45 2 2 5 5 2" xfId="19932" xr:uid="{00000000-0005-0000-0000-0000C8470000}"/>
    <cellStyle name="40% - 강조색1 45 2 2 5 5 3" xfId="19933" xr:uid="{00000000-0005-0000-0000-0000C9470000}"/>
    <cellStyle name="40% - 강조색1 45 2 2 5 5 4" xfId="19934" xr:uid="{00000000-0005-0000-0000-0000CA470000}"/>
    <cellStyle name="40% - 강조색1 45 2 2 5 6" xfId="19935" xr:uid="{00000000-0005-0000-0000-0000CB470000}"/>
    <cellStyle name="40% - 강조색1 45 2 2 5 6 2" xfId="19936" xr:uid="{00000000-0005-0000-0000-0000CC470000}"/>
    <cellStyle name="40% - 강조색1 45 2 2 5 6 3" xfId="19937" xr:uid="{00000000-0005-0000-0000-0000CD470000}"/>
    <cellStyle name="40% - 강조색1 45 2 2 5 6 4" xfId="19938" xr:uid="{00000000-0005-0000-0000-0000CE470000}"/>
    <cellStyle name="40% - 강조색1 45 2 2 5 7" xfId="19939" xr:uid="{00000000-0005-0000-0000-0000CF470000}"/>
    <cellStyle name="40% - 강조색1 45 2 2 5 7 2" xfId="19940" xr:uid="{00000000-0005-0000-0000-0000D0470000}"/>
    <cellStyle name="40% - 강조색1 45 2 2 5 7 3" xfId="19941" xr:uid="{00000000-0005-0000-0000-0000D1470000}"/>
    <cellStyle name="40% - 강조색1 45 2 2 5 7 4" xfId="19942" xr:uid="{00000000-0005-0000-0000-0000D2470000}"/>
    <cellStyle name="40% - 강조색1 45 2 2 5 8" xfId="19943" xr:uid="{00000000-0005-0000-0000-0000D3470000}"/>
    <cellStyle name="40% - 강조색1 45 2 2 5 8 2" xfId="19944" xr:uid="{00000000-0005-0000-0000-0000D4470000}"/>
    <cellStyle name="40% - 강조색1 45 2 2 5 8 3" xfId="19945" xr:uid="{00000000-0005-0000-0000-0000D5470000}"/>
    <cellStyle name="40% - 강조색1 45 2 2 5 8 4" xfId="19946" xr:uid="{00000000-0005-0000-0000-0000D6470000}"/>
    <cellStyle name="40% - 강조색1 45 2 2 5 9" xfId="19947" xr:uid="{00000000-0005-0000-0000-0000D7470000}"/>
    <cellStyle name="40% - 강조색1 45 2 2 5 9 2" xfId="19948" xr:uid="{00000000-0005-0000-0000-0000D8470000}"/>
    <cellStyle name="40% - 강조색1 45 2 2 5 9 3" xfId="19949" xr:uid="{00000000-0005-0000-0000-0000D9470000}"/>
    <cellStyle name="40% - 강조색1 45 2 2 5 9 4" xfId="19950" xr:uid="{00000000-0005-0000-0000-0000DA470000}"/>
    <cellStyle name="40% - 강조색1 45 2 2 6" xfId="19951" xr:uid="{00000000-0005-0000-0000-0000DB470000}"/>
    <cellStyle name="40% - 강조색1 45 2 2 6 2" xfId="19952" xr:uid="{00000000-0005-0000-0000-0000DC470000}"/>
    <cellStyle name="40% - 강조색1 45 2 2 6 3" xfId="19953" xr:uid="{00000000-0005-0000-0000-0000DD470000}"/>
    <cellStyle name="40% - 강조색1 45 2 2 6 4" xfId="19954" xr:uid="{00000000-0005-0000-0000-0000DE470000}"/>
    <cellStyle name="40% - 강조색1 45 2 2 7" xfId="19955" xr:uid="{00000000-0005-0000-0000-0000DF470000}"/>
    <cellStyle name="40% - 강조색1 45 2 2 7 2" xfId="19956" xr:uid="{00000000-0005-0000-0000-0000E0470000}"/>
    <cellStyle name="40% - 강조색1 45 2 2 7 3" xfId="19957" xr:uid="{00000000-0005-0000-0000-0000E1470000}"/>
    <cellStyle name="40% - 강조색1 45 2 2 7 4" xfId="19958" xr:uid="{00000000-0005-0000-0000-0000E2470000}"/>
    <cellStyle name="40% - 강조색1 45 2 2 8" xfId="19959" xr:uid="{00000000-0005-0000-0000-0000E3470000}"/>
    <cellStyle name="40% - 강조색1 45 2 2 8 2" xfId="19960" xr:uid="{00000000-0005-0000-0000-0000E4470000}"/>
    <cellStyle name="40% - 강조색1 45 2 2 8 3" xfId="19961" xr:uid="{00000000-0005-0000-0000-0000E5470000}"/>
    <cellStyle name="40% - 강조색1 45 2 2 8 4" xfId="19962" xr:uid="{00000000-0005-0000-0000-0000E6470000}"/>
    <cellStyle name="40% - 강조색1 45 2 2 9" xfId="19963" xr:uid="{00000000-0005-0000-0000-0000E7470000}"/>
    <cellStyle name="40% - 강조색1 45 2 2 9 2" xfId="19964" xr:uid="{00000000-0005-0000-0000-0000E8470000}"/>
    <cellStyle name="40% - 강조색1 45 2 2 9 3" xfId="19965" xr:uid="{00000000-0005-0000-0000-0000E9470000}"/>
    <cellStyle name="40% - 강조색1 45 2 2 9 4" xfId="19966" xr:uid="{00000000-0005-0000-0000-0000EA470000}"/>
    <cellStyle name="40% - 강조색1 45 2 20" xfId="19967" xr:uid="{00000000-0005-0000-0000-0000EB470000}"/>
    <cellStyle name="40% - 강조색1 45 2 21" xfId="19968" xr:uid="{00000000-0005-0000-0000-0000EC470000}"/>
    <cellStyle name="40% - 강조색1 45 2 22" xfId="19969" xr:uid="{00000000-0005-0000-0000-0000ED470000}"/>
    <cellStyle name="40% - 강조색1 45 2 23" xfId="19970" xr:uid="{00000000-0005-0000-0000-0000EE470000}"/>
    <cellStyle name="40% - 강조색1 45 2 24" xfId="19971" xr:uid="{00000000-0005-0000-0000-0000EF470000}"/>
    <cellStyle name="40% - 강조색1 45 2 25" xfId="19972" xr:uid="{00000000-0005-0000-0000-0000F0470000}"/>
    <cellStyle name="40% - 강조색1 45 2 26" xfId="19973" xr:uid="{00000000-0005-0000-0000-0000F1470000}"/>
    <cellStyle name="40% - 강조색1 45 2 3" xfId="19974" xr:uid="{00000000-0005-0000-0000-0000F2470000}"/>
    <cellStyle name="40% - 강조색1 45 2 3 10" xfId="19975" xr:uid="{00000000-0005-0000-0000-0000F3470000}"/>
    <cellStyle name="40% - 강조색1 45 2 3 10 2" xfId="19976" xr:uid="{00000000-0005-0000-0000-0000F4470000}"/>
    <cellStyle name="40% - 강조색1 45 2 3 10 3" xfId="19977" xr:uid="{00000000-0005-0000-0000-0000F5470000}"/>
    <cellStyle name="40% - 강조색1 45 2 3 10 4" xfId="19978" xr:uid="{00000000-0005-0000-0000-0000F6470000}"/>
    <cellStyle name="40% - 강조색1 45 2 3 11" xfId="19979" xr:uid="{00000000-0005-0000-0000-0000F7470000}"/>
    <cellStyle name="40% - 강조색1 45 2 3 11 2" xfId="19980" xr:uid="{00000000-0005-0000-0000-0000F8470000}"/>
    <cellStyle name="40% - 강조색1 45 2 3 11 3" xfId="19981" xr:uid="{00000000-0005-0000-0000-0000F9470000}"/>
    <cellStyle name="40% - 강조색1 45 2 3 11 4" xfId="19982" xr:uid="{00000000-0005-0000-0000-0000FA470000}"/>
    <cellStyle name="40% - 강조색1 45 2 3 12" xfId="19983" xr:uid="{00000000-0005-0000-0000-0000FB470000}"/>
    <cellStyle name="40% - 강조색1 45 2 3 12 2" xfId="19984" xr:uid="{00000000-0005-0000-0000-0000FC470000}"/>
    <cellStyle name="40% - 강조색1 45 2 3 12 3" xfId="19985" xr:uid="{00000000-0005-0000-0000-0000FD470000}"/>
    <cellStyle name="40% - 강조색1 45 2 3 12 4" xfId="19986" xr:uid="{00000000-0005-0000-0000-0000FE470000}"/>
    <cellStyle name="40% - 강조색1 45 2 3 13" xfId="19987" xr:uid="{00000000-0005-0000-0000-0000FF470000}"/>
    <cellStyle name="40% - 강조색1 45 2 3 14" xfId="19988" xr:uid="{00000000-0005-0000-0000-000000480000}"/>
    <cellStyle name="40% - 강조색1 45 2 3 15" xfId="19989" xr:uid="{00000000-0005-0000-0000-000001480000}"/>
    <cellStyle name="40% - 강조색1 45 2 3 16" xfId="19990" xr:uid="{00000000-0005-0000-0000-000002480000}"/>
    <cellStyle name="40% - 강조색1 45 2 3 17" xfId="19991" xr:uid="{00000000-0005-0000-0000-000003480000}"/>
    <cellStyle name="40% - 강조색1 45 2 3 18" xfId="19992" xr:uid="{00000000-0005-0000-0000-000004480000}"/>
    <cellStyle name="40% - 강조색1 45 2 3 19" xfId="19993" xr:uid="{00000000-0005-0000-0000-000005480000}"/>
    <cellStyle name="40% - 강조색1 45 2 3 2" xfId="19994" xr:uid="{00000000-0005-0000-0000-000006480000}"/>
    <cellStyle name="40% - 강조색1 45 2 3 2 10" xfId="19995" xr:uid="{00000000-0005-0000-0000-000007480000}"/>
    <cellStyle name="40% - 강조색1 45 2 3 2 11" xfId="19996" xr:uid="{00000000-0005-0000-0000-000008480000}"/>
    <cellStyle name="40% - 강조색1 45 2 3 2 12" xfId="19997" xr:uid="{00000000-0005-0000-0000-000009480000}"/>
    <cellStyle name="40% - 강조색1 45 2 3 2 2" xfId="19998" xr:uid="{00000000-0005-0000-0000-00000A480000}"/>
    <cellStyle name="40% - 강조색1 45 2 3 2 2 2" xfId="19999" xr:uid="{00000000-0005-0000-0000-00000B480000}"/>
    <cellStyle name="40% - 강조색1 45 2 3 2 2 3" xfId="20000" xr:uid="{00000000-0005-0000-0000-00000C480000}"/>
    <cellStyle name="40% - 강조색1 45 2 3 2 2 4" xfId="20001" xr:uid="{00000000-0005-0000-0000-00000D480000}"/>
    <cellStyle name="40% - 강조색1 45 2 3 2 3" xfId="20002" xr:uid="{00000000-0005-0000-0000-00000E480000}"/>
    <cellStyle name="40% - 강조색1 45 2 3 2 3 2" xfId="20003" xr:uid="{00000000-0005-0000-0000-00000F480000}"/>
    <cellStyle name="40% - 강조색1 45 2 3 2 3 3" xfId="20004" xr:uid="{00000000-0005-0000-0000-000010480000}"/>
    <cellStyle name="40% - 강조색1 45 2 3 2 3 4" xfId="20005" xr:uid="{00000000-0005-0000-0000-000011480000}"/>
    <cellStyle name="40% - 강조색1 45 2 3 2 4" xfId="20006" xr:uid="{00000000-0005-0000-0000-000012480000}"/>
    <cellStyle name="40% - 강조색1 45 2 3 2 4 2" xfId="20007" xr:uid="{00000000-0005-0000-0000-000013480000}"/>
    <cellStyle name="40% - 강조색1 45 2 3 2 4 3" xfId="20008" xr:uid="{00000000-0005-0000-0000-000014480000}"/>
    <cellStyle name="40% - 강조색1 45 2 3 2 4 4" xfId="20009" xr:uid="{00000000-0005-0000-0000-000015480000}"/>
    <cellStyle name="40% - 강조색1 45 2 3 2 5" xfId="20010" xr:uid="{00000000-0005-0000-0000-000016480000}"/>
    <cellStyle name="40% - 강조색1 45 2 3 2 5 2" xfId="20011" xr:uid="{00000000-0005-0000-0000-000017480000}"/>
    <cellStyle name="40% - 강조색1 45 2 3 2 5 3" xfId="20012" xr:uid="{00000000-0005-0000-0000-000018480000}"/>
    <cellStyle name="40% - 강조색1 45 2 3 2 5 4" xfId="20013" xr:uid="{00000000-0005-0000-0000-000019480000}"/>
    <cellStyle name="40% - 강조색1 45 2 3 2 6" xfId="20014" xr:uid="{00000000-0005-0000-0000-00001A480000}"/>
    <cellStyle name="40% - 강조색1 45 2 3 2 6 2" xfId="20015" xr:uid="{00000000-0005-0000-0000-00001B480000}"/>
    <cellStyle name="40% - 강조색1 45 2 3 2 6 3" xfId="20016" xr:uid="{00000000-0005-0000-0000-00001C480000}"/>
    <cellStyle name="40% - 강조색1 45 2 3 2 6 4" xfId="20017" xr:uid="{00000000-0005-0000-0000-00001D480000}"/>
    <cellStyle name="40% - 강조색1 45 2 3 2 7" xfId="20018" xr:uid="{00000000-0005-0000-0000-00001E480000}"/>
    <cellStyle name="40% - 강조색1 45 2 3 2 7 2" xfId="20019" xr:uid="{00000000-0005-0000-0000-00001F480000}"/>
    <cellStyle name="40% - 강조색1 45 2 3 2 7 3" xfId="20020" xr:uid="{00000000-0005-0000-0000-000020480000}"/>
    <cellStyle name="40% - 강조색1 45 2 3 2 7 4" xfId="20021" xr:uid="{00000000-0005-0000-0000-000021480000}"/>
    <cellStyle name="40% - 강조색1 45 2 3 2 8" xfId="20022" xr:uid="{00000000-0005-0000-0000-000022480000}"/>
    <cellStyle name="40% - 강조색1 45 2 3 2 8 2" xfId="20023" xr:uid="{00000000-0005-0000-0000-000023480000}"/>
    <cellStyle name="40% - 강조색1 45 2 3 2 8 3" xfId="20024" xr:uid="{00000000-0005-0000-0000-000024480000}"/>
    <cellStyle name="40% - 강조색1 45 2 3 2 8 4" xfId="20025" xr:uid="{00000000-0005-0000-0000-000025480000}"/>
    <cellStyle name="40% - 강조색1 45 2 3 2 9" xfId="20026" xr:uid="{00000000-0005-0000-0000-000026480000}"/>
    <cellStyle name="40% - 강조색1 45 2 3 2 9 2" xfId="20027" xr:uid="{00000000-0005-0000-0000-000027480000}"/>
    <cellStyle name="40% - 강조색1 45 2 3 2 9 3" xfId="20028" xr:uid="{00000000-0005-0000-0000-000028480000}"/>
    <cellStyle name="40% - 강조색1 45 2 3 2 9 4" xfId="20029" xr:uid="{00000000-0005-0000-0000-000029480000}"/>
    <cellStyle name="40% - 강조색1 45 2 3 20" xfId="20030" xr:uid="{00000000-0005-0000-0000-00002A480000}"/>
    <cellStyle name="40% - 강조색1 45 2 3 21" xfId="20031" xr:uid="{00000000-0005-0000-0000-00002B480000}"/>
    <cellStyle name="40% - 강조색1 45 2 3 22" xfId="20032" xr:uid="{00000000-0005-0000-0000-00002C480000}"/>
    <cellStyle name="40% - 강조색1 45 2 3 23" xfId="20033" xr:uid="{00000000-0005-0000-0000-00002D480000}"/>
    <cellStyle name="40% - 강조색1 45 2 3 24" xfId="20034" xr:uid="{00000000-0005-0000-0000-00002E480000}"/>
    <cellStyle name="40% - 강조색1 45 2 3 25" xfId="20035" xr:uid="{00000000-0005-0000-0000-00002F480000}"/>
    <cellStyle name="40% - 강조색1 45 2 3 3" xfId="20036" xr:uid="{00000000-0005-0000-0000-000030480000}"/>
    <cellStyle name="40% - 강조색1 45 2 3 3 10" xfId="20037" xr:uid="{00000000-0005-0000-0000-000031480000}"/>
    <cellStyle name="40% - 강조색1 45 2 3 3 11" xfId="20038" xr:uid="{00000000-0005-0000-0000-000032480000}"/>
    <cellStyle name="40% - 강조색1 45 2 3 3 12" xfId="20039" xr:uid="{00000000-0005-0000-0000-000033480000}"/>
    <cellStyle name="40% - 강조색1 45 2 3 3 2" xfId="20040" xr:uid="{00000000-0005-0000-0000-000034480000}"/>
    <cellStyle name="40% - 강조색1 45 2 3 3 2 2" xfId="20041" xr:uid="{00000000-0005-0000-0000-000035480000}"/>
    <cellStyle name="40% - 강조색1 45 2 3 3 2 3" xfId="20042" xr:uid="{00000000-0005-0000-0000-000036480000}"/>
    <cellStyle name="40% - 강조색1 45 2 3 3 2 4" xfId="20043" xr:uid="{00000000-0005-0000-0000-000037480000}"/>
    <cellStyle name="40% - 강조색1 45 2 3 3 3" xfId="20044" xr:uid="{00000000-0005-0000-0000-000038480000}"/>
    <cellStyle name="40% - 강조색1 45 2 3 3 3 2" xfId="20045" xr:uid="{00000000-0005-0000-0000-000039480000}"/>
    <cellStyle name="40% - 강조색1 45 2 3 3 3 3" xfId="20046" xr:uid="{00000000-0005-0000-0000-00003A480000}"/>
    <cellStyle name="40% - 강조색1 45 2 3 3 3 4" xfId="20047" xr:uid="{00000000-0005-0000-0000-00003B480000}"/>
    <cellStyle name="40% - 강조색1 45 2 3 3 4" xfId="20048" xr:uid="{00000000-0005-0000-0000-00003C480000}"/>
    <cellStyle name="40% - 강조색1 45 2 3 3 4 2" xfId="20049" xr:uid="{00000000-0005-0000-0000-00003D480000}"/>
    <cellStyle name="40% - 강조색1 45 2 3 3 4 3" xfId="20050" xr:uid="{00000000-0005-0000-0000-00003E480000}"/>
    <cellStyle name="40% - 강조색1 45 2 3 3 4 4" xfId="20051" xr:uid="{00000000-0005-0000-0000-00003F480000}"/>
    <cellStyle name="40% - 강조색1 45 2 3 3 5" xfId="20052" xr:uid="{00000000-0005-0000-0000-000040480000}"/>
    <cellStyle name="40% - 강조색1 45 2 3 3 5 2" xfId="20053" xr:uid="{00000000-0005-0000-0000-000041480000}"/>
    <cellStyle name="40% - 강조색1 45 2 3 3 5 3" xfId="20054" xr:uid="{00000000-0005-0000-0000-000042480000}"/>
    <cellStyle name="40% - 강조색1 45 2 3 3 5 4" xfId="20055" xr:uid="{00000000-0005-0000-0000-000043480000}"/>
    <cellStyle name="40% - 강조색1 45 2 3 3 6" xfId="20056" xr:uid="{00000000-0005-0000-0000-000044480000}"/>
    <cellStyle name="40% - 강조색1 45 2 3 3 6 2" xfId="20057" xr:uid="{00000000-0005-0000-0000-000045480000}"/>
    <cellStyle name="40% - 강조색1 45 2 3 3 6 3" xfId="20058" xr:uid="{00000000-0005-0000-0000-000046480000}"/>
    <cellStyle name="40% - 강조색1 45 2 3 3 6 4" xfId="20059" xr:uid="{00000000-0005-0000-0000-000047480000}"/>
    <cellStyle name="40% - 강조색1 45 2 3 3 7" xfId="20060" xr:uid="{00000000-0005-0000-0000-000048480000}"/>
    <cellStyle name="40% - 강조색1 45 2 3 3 7 2" xfId="20061" xr:uid="{00000000-0005-0000-0000-000049480000}"/>
    <cellStyle name="40% - 강조색1 45 2 3 3 7 3" xfId="20062" xr:uid="{00000000-0005-0000-0000-00004A480000}"/>
    <cellStyle name="40% - 강조색1 45 2 3 3 7 4" xfId="20063" xr:uid="{00000000-0005-0000-0000-00004B480000}"/>
    <cellStyle name="40% - 강조색1 45 2 3 3 8" xfId="20064" xr:uid="{00000000-0005-0000-0000-00004C480000}"/>
    <cellStyle name="40% - 강조색1 45 2 3 3 8 2" xfId="20065" xr:uid="{00000000-0005-0000-0000-00004D480000}"/>
    <cellStyle name="40% - 강조색1 45 2 3 3 8 3" xfId="20066" xr:uid="{00000000-0005-0000-0000-00004E480000}"/>
    <cellStyle name="40% - 강조색1 45 2 3 3 8 4" xfId="20067" xr:uid="{00000000-0005-0000-0000-00004F480000}"/>
    <cellStyle name="40% - 강조색1 45 2 3 3 9" xfId="20068" xr:uid="{00000000-0005-0000-0000-000050480000}"/>
    <cellStyle name="40% - 강조색1 45 2 3 3 9 2" xfId="20069" xr:uid="{00000000-0005-0000-0000-000051480000}"/>
    <cellStyle name="40% - 강조색1 45 2 3 3 9 3" xfId="20070" xr:uid="{00000000-0005-0000-0000-000052480000}"/>
    <cellStyle name="40% - 강조색1 45 2 3 3 9 4" xfId="20071" xr:uid="{00000000-0005-0000-0000-000053480000}"/>
    <cellStyle name="40% - 강조색1 45 2 3 4" xfId="20072" xr:uid="{00000000-0005-0000-0000-000054480000}"/>
    <cellStyle name="40% - 강조색1 45 2 3 4 10" xfId="20073" xr:uid="{00000000-0005-0000-0000-000055480000}"/>
    <cellStyle name="40% - 강조색1 45 2 3 4 11" xfId="20074" xr:uid="{00000000-0005-0000-0000-000056480000}"/>
    <cellStyle name="40% - 강조색1 45 2 3 4 12" xfId="20075" xr:uid="{00000000-0005-0000-0000-000057480000}"/>
    <cellStyle name="40% - 강조색1 45 2 3 4 2" xfId="20076" xr:uid="{00000000-0005-0000-0000-000058480000}"/>
    <cellStyle name="40% - 강조색1 45 2 3 4 2 2" xfId="20077" xr:uid="{00000000-0005-0000-0000-000059480000}"/>
    <cellStyle name="40% - 강조색1 45 2 3 4 2 3" xfId="20078" xr:uid="{00000000-0005-0000-0000-00005A480000}"/>
    <cellStyle name="40% - 강조색1 45 2 3 4 2 4" xfId="20079" xr:uid="{00000000-0005-0000-0000-00005B480000}"/>
    <cellStyle name="40% - 강조색1 45 2 3 4 3" xfId="20080" xr:uid="{00000000-0005-0000-0000-00005C480000}"/>
    <cellStyle name="40% - 강조색1 45 2 3 4 3 2" xfId="20081" xr:uid="{00000000-0005-0000-0000-00005D480000}"/>
    <cellStyle name="40% - 강조색1 45 2 3 4 3 3" xfId="20082" xr:uid="{00000000-0005-0000-0000-00005E480000}"/>
    <cellStyle name="40% - 강조색1 45 2 3 4 3 4" xfId="20083" xr:uid="{00000000-0005-0000-0000-00005F480000}"/>
    <cellStyle name="40% - 강조색1 45 2 3 4 4" xfId="20084" xr:uid="{00000000-0005-0000-0000-000060480000}"/>
    <cellStyle name="40% - 강조색1 45 2 3 4 4 2" xfId="20085" xr:uid="{00000000-0005-0000-0000-000061480000}"/>
    <cellStyle name="40% - 강조색1 45 2 3 4 4 3" xfId="20086" xr:uid="{00000000-0005-0000-0000-000062480000}"/>
    <cellStyle name="40% - 강조색1 45 2 3 4 4 4" xfId="20087" xr:uid="{00000000-0005-0000-0000-000063480000}"/>
    <cellStyle name="40% - 강조색1 45 2 3 4 5" xfId="20088" xr:uid="{00000000-0005-0000-0000-000064480000}"/>
    <cellStyle name="40% - 강조색1 45 2 3 4 5 2" xfId="20089" xr:uid="{00000000-0005-0000-0000-000065480000}"/>
    <cellStyle name="40% - 강조색1 45 2 3 4 5 3" xfId="20090" xr:uid="{00000000-0005-0000-0000-000066480000}"/>
    <cellStyle name="40% - 강조색1 45 2 3 4 5 4" xfId="20091" xr:uid="{00000000-0005-0000-0000-000067480000}"/>
    <cellStyle name="40% - 강조색1 45 2 3 4 6" xfId="20092" xr:uid="{00000000-0005-0000-0000-000068480000}"/>
    <cellStyle name="40% - 강조색1 45 2 3 4 6 2" xfId="20093" xr:uid="{00000000-0005-0000-0000-000069480000}"/>
    <cellStyle name="40% - 강조색1 45 2 3 4 6 3" xfId="20094" xr:uid="{00000000-0005-0000-0000-00006A480000}"/>
    <cellStyle name="40% - 강조색1 45 2 3 4 6 4" xfId="20095" xr:uid="{00000000-0005-0000-0000-00006B480000}"/>
    <cellStyle name="40% - 강조색1 45 2 3 4 7" xfId="20096" xr:uid="{00000000-0005-0000-0000-00006C480000}"/>
    <cellStyle name="40% - 강조색1 45 2 3 4 7 2" xfId="20097" xr:uid="{00000000-0005-0000-0000-00006D480000}"/>
    <cellStyle name="40% - 강조색1 45 2 3 4 7 3" xfId="20098" xr:uid="{00000000-0005-0000-0000-00006E480000}"/>
    <cellStyle name="40% - 강조색1 45 2 3 4 7 4" xfId="20099" xr:uid="{00000000-0005-0000-0000-00006F480000}"/>
    <cellStyle name="40% - 강조색1 45 2 3 4 8" xfId="20100" xr:uid="{00000000-0005-0000-0000-000070480000}"/>
    <cellStyle name="40% - 강조색1 45 2 3 4 8 2" xfId="20101" xr:uid="{00000000-0005-0000-0000-000071480000}"/>
    <cellStyle name="40% - 강조색1 45 2 3 4 8 3" xfId="20102" xr:uid="{00000000-0005-0000-0000-000072480000}"/>
    <cellStyle name="40% - 강조색1 45 2 3 4 8 4" xfId="20103" xr:uid="{00000000-0005-0000-0000-000073480000}"/>
    <cellStyle name="40% - 강조색1 45 2 3 4 9" xfId="20104" xr:uid="{00000000-0005-0000-0000-000074480000}"/>
    <cellStyle name="40% - 강조색1 45 2 3 4 9 2" xfId="20105" xr:uid="{00000000-0005-0000-0000-000075480000}"/>
    <cellStyle name="40% - 강조색1 45 2 3 4 9 3" xfId="20106" xr:uid="{00000000-0005-0000-0000-000076480000}"/>
    <cellStyle name="40% - 강조색1 45 2 3 4 9 4" xfId="20107" xr:uid="{00000000-0005-0000-0000-000077480000}"/>
    <cellStyle name="40% - 강조색1 45 2 3 5" xfId="20108" xr:uid="{00000000-0005-0000-0000-000078480000}"/>
    <cellStyle name="40% - 강조색1 45 2 3 5 2" xfId="20109" xr:uid="{00000000-0005-0000-0000-000079480000}"/>
    <cellStyle name="40% - 강조색1 45 2 3 5 3" xfId="20110" xr:uid="{00000000-0005-0000-0000-00007A480000}"/>
    <cellStyle name="40% - 강조색1 45 2 3 5 4" xfId="20111" xr:uid="{00000000-0005-0000-0000-00007B480000}"/>
    <cellStyle name="40% - 강조색1 45 2 3 6" xfId="20112" xr:uid="{00000000-0005-0000-0000-00007C480000}"/>
    <cellStyle name="40% - 강조색1 45 2 3 6 2" xfId="20113" xr:uid="{00000000-0005-0000-0000-00007D480000}"/>
    <cellStyle name="40% - 강조색1 45 2 3 6 3" xfId="20114" xr:uid="{00000000-0005-0000-0000-00007E480000}"/>
    <cellStyle name="40% - 강조색1 45 2 3 6 4" xfId="20115" xr:uid="{00000000-0005-0000-0000-00007F480000}"/>
    <cellStyle name="40% - 강조색1 45 2 3 7" xfId="20116" xr:uid="{00000000-0005-0000-0000-000080480000}"/>
    <cellStyle name="40% - 강조색1 45 2 3 7 2" xfId="20117" xr:uid="{00000000-0005-0000-0000-000081480000}"/>
    <cellStyle name="40% - 강조색1 45 2 3 7 3" xfId="20118" xr:uid="{00000000-0005-0000-0000-000082480000}"/>
    <cellStyle name="40% - 강조색1 45 2 3 7 4" xfId="20119" xr:uid="{00000000-0005-0000-0000-000083480000}"/>
    <cellStyle name="40% - 강조색1 45 2 3 8" xfId="20120" xr:uid="{00000000-0005-0000-0000-000084480000}"/>
    <cellStyle name="40% - 강조색1 45 2 3 8 2" xfId="20121" xr:uid="{00000000-0005-0000-0000-000085480000}"/>
    <cellStyle name="40% - 강조색1 45 2 3 8 3" xfId="20122" xr:uid="{00000000-0005-0000-0000-000086480000}"/>
    <cellStyle name="40% - 강조색1 45 2 3 8 4" xfId="20123" xr:uid="{00000000-0005-0000-0000-000087480000}"/>
    <cellStyle name="40% - 강조색1 45 2 3 9" xfId="20124" xr:uid="{00000000-0005-0000-0000-000088480000}"/>
    <cellStyle name="40% - 강조색1 45 2 3 9 2" xfId="20125" xr:uid="{00000000-0005-0000-0000-000089480000}"/>
    <cellStyle name="40% - 강조색1 45 2 3 9 3" xfId="20126" xr:uid="{00000000-0005-0000-0000-00008A480000}"/>
    <cellStyle name="40% - 강조색1 45 2 3 9 4" xfId="20127" xr:uid="{00000000-0005-0000-0000-00008B480000}"/>
    <cellStyle name="40% - 강조색1 45 2 4" xfId="20128" xr:uid="{00000000-0005-0000-0000-00008C480000}"/>
    <cellStyle name="40% - 강조색1 45 2 4 10" xfId="20129" xr:uid="{00000000-0005-0000-0000-00008D480000}"/>
    <cellStyle name="40% - 강조색1 45 2 4 11" xfId="20130" xr:uid="{00000000-0005-0000-0000-00008E480000}"/>
    <cellStyle name="40% - 강조색1 45 2 4 12" xfId="20131" xr:uid="{00000000-0005-0000-0000-00008F480000}"/>
    <cellStyle name="40% - 강조색1 45 2 4 2" xfId="20132" xr:uid="{00000000-0005-0000-0000-000090480000}"/>
    <cellStyle name="40% - 강조색1 45 2 4 2 2" xfId="20133" xr:uid="{00000000-0005-0000-0000-000091480000}"/>
    <cellStyle name="40% - 강조색1 45 2 4 2 3" xfId="20134" xr:uid="{00000000-0005-0000-0000-000092480000}"/>
    <cellStyle name="40% - 강조색1 45 2 4 2 4" xfId="20135" xr:uid="{00000000-0005-0000-0000-000093480000}"/>
    <cellStyle name="40% - 강조색1 45 2 4 3" xfId="20136" xr:uid="{00000000-0005-0000-0000-000094480000}"/>
    <cellStyle name="40% - 강조색1 45 2 4 3 2" xfId="20137" xr:uid="{00000000-0005-0000-0000-000095480000}"/>
    <cellStyle name="40% - 강조색1 45 2 4 3 3" xfId="20138" xr:uid="{00000000-0005-0000-0000-000096480000}"/>
    <cellStyle name="40% - 강조색1 45 2 4 3 4" xfId="20139" xr:uid="{00000000-0005-0000-0000-000097480000}"/>
    <cellStyle name="40% - 강조색1 45 2 4 4" xfId="20140" xr:uid="{00000000-0005-0000-0000-000098480000}"/>
    <cellStyle name="40% - 강조색1 45 2 4 4 2" xfId="20141" xr:uid="{00000000-0005-0000-0000-000099480000}"/>
    <cellStyle name="40% - 강조색1 45 2 4 4 3" xfId="20142" xr:uid="{00000000-0005-0000-0000-00009A480000}"/>
    <cellStyle name="40% - 강조색1 45 2 4 4 4" xfId="20143" xr:uid="{00000000-0005-0000-0000-00009B480000}"/>
    <cellStyle name="40% - 강조색1 45 2 4 5" xfId="20144" xr:uid="{00000000-0005-0000-0000-00009C480000}"/>
    <cellStyle name="40% - 강조색1 45 2 4 5 2" xfId="20145" xr:uid="{00000000-0005-0000-0000-00009D480000}"/>
    <cellStyle name="40% - 강조색1 45 2 4 5 3" xfId="20146" xr:uid="{00000000-0005-0000-0000-00009E480000}"/>
    <cellStyle name="40% - 강조색1 45 2 4 5 4" xfId="20147" xr:uid="{00000000-0005-0000-0000-00009F480000}"/>
    <cellStyle name="40% - 강조색1 45 2 4 6" xfId="20148" xr:uid="{00000000-0005-0000-0000-0000A0480000}"/>
    <cellStyle name="40% - 강조색1 45 2 4 6 2" xfId="20149" xr:uid="{00000000-0005-0000-0000-0000A1480000}"/>
    <cellStyle name="40% - 강조색1 45 2 4 6 3" xfId="20150" xr:uid="{00000000-0005-0000-0000-0000A2480000}"/>
    <cellStyle name="40% - 강조색1 45 2 4 6 4" xfId="20151" xr:uid="{00000000-0005-0000-0000-0000A3480000}"/>
    <cellStyle name="40% - 강조색1 45 2 4 7" xfId="20152" xr:uid="{00000000-0005-0000-0000-0000A4480000}"/>
    <cellStyle name="40% - 강조색1 45 2 4 7 2" xfId="20153" xr:uid="{00000000-0005-0000-0000-0000A5480000}"/>
    <cellStyle name="40% - 강조색1 45 2 4 7 3" xfId="20154" xr:uid="{00000000-0005-0000-0000-0000A6480000}"/>
    <cellStyle name="40% - 강조색1 45 2 4 7 4" xfId="20155" xr:uid="{00000000-0005-0000-0000-0000A7480000}"/>
    <cellStyle name="40% - 강조색1 45 2 4 8" xfId="20156" xr:uid="{00000000-0005-0000-0000-0000A8480000}"/>
    <cellStyle name="40% - 강조색1 45 2 4 8 2" xfId="20157" xr:uid="{00000000-0005-0000-0000-0000A9480000}"/>
    <cellStyle name="40% - 강조색1 45 2 4 8 3" xfId="20158" xr:uid="{00000000-0005-0000-0000-0000AA480000}"/>
    <cellStyle name="40% - 강조색1 45 2 4 8 4" xfId="20159" xr:uid="{00000000-0005-0000-0000-0000AB480000}"/>
    <cellStyle name="40% - 강조색1 45 2 4 9" xfId="20160" xr:uid="{00000000-0005-0000-0000-0000AC480000}"/>
    <cellStyle name="40% - 강조색1 45 2 4 9 2" xfId="20161" xr:uid="{00000000-0005-0000-0000-0000AD480000}"/>
    <cellStyle name="40% - 강조색1 45 2 4 9 3" xfId="20162" xr:uid="{00000000-0005-0000-0000-0000AE480000}"/>
    <cellStyle name="40% - 강조색1 45 2 4 9 4" xfId="20163" xr:uid="{00000000-0005-0000-0000-0000AF480000}"/>
    <cellStyle name="40% - 강조색1 45 2 5" xfId="20164" xr:uid="{00000000-0005-0000-0000-0000B0480000}"/>
    <cellStyle name="40% - 강조색1 45 2 5 10" xfId="20165" xr:uid="{00000000-0005-0000-0000-0000B1480000}"/>
    <cellStyle name="40% - 강조색1 45 2 5 11" xfId="20166" xr:uid="{00000000-0005-0000-0000-0000B2480000}"/>
    <cellStyle name="40% - 강조색1 45 2 5 12" xfId="20167" xr:uid="{00000000-0005-0000-0000-0000B3480000}"/>
    <cellStyle name="40% - 강조색1 45 2 5 2" xfId="20168" xr:uid="{00000000-0005-0000-0000-0000B4480000}"/>
    <cellStyle name="40% - 강조색1 45 2 5 2 2" xfId="20169" xr:uid="{00000000-0005-0000-0000-0000B5480000}"/>
    <cellStyle name="40% - 강조색1 45 2 5 2 3" xfId="20170" xr:uid="{00000000-0005-0000-0000-0000B6480000}"/>
    <cellStyle name="40% - 강조색1 45 2 5 2 4" xfId="20171" xr:uid="{00000000-0005-0000-0000-0000B7480000}"/>
    <cellStyle name="40% - 강조색1 45 2 5 3" xfId="20172" xr:uid="{00000000-0005-0000-0000-0000B8480000}"/>
    <cellStyle name="40% - 강조색1 45 2 5 3 2" xfId="20173" xr:uid="{00000000-0005-0000-0000-0000B9480000}"/>
    <cellStyle name="40% - 강조색1 45 2 5 3 3" xfId="20174" xr:uid="{00000000-0005-0000-0000-0000BA480000}"/>
    <cellStyle name="40% - 강조색1 45 2 5 3 4" xfId="20175" xr:uid="{00000000-0005-0000-0000-0000BB480000}"/>
    <cellStyle name="40% - 강조색1 45 2 5 4" xfId="20176" xr:uid="{00000000-0005-0000-0000-0000BC480000}"/>
    <cellStyle name="40% - 강조색1 45 2 5 4 2" xfId="20177" xr:uid="{00000000-0005-0000-0000-0000BD480000}"/>
    <cellStyle name="40% - 강조색1 45 2 5 4 3" xfId="20178" xr:uid="{00000000-0005-0000-0000-0000BE480000}"/>
    <cellStyle name="40% - 강조색1 45 2 5 4 4" xfId="20179" xr:uid="{00000000-0005-0000-0000-0000BF480000}"/>
    <cellStyle name="40% - 강조색1 45 2 5 5" xfId="20180" xr:uid="{00000000-0005-0000-0000-0000C0480000}"/>
    <cellStyle name="40% - 강조색1 45 2 5 5 2" xfId="20181" xr:uid="{00000000-0005-0000-0000-0000C1480000}"/>
    <cellStyle name="40% - 강조색1 45 2 5 5 3" xfId="20182" xr:uid="{00000000-0005-0000-0000-0000C2480000}"/>
    <cellStyle name="40% - 강조색1 45 2 5 5 4" xfId="20183" xr:uid="{00000000-0005-0000-0000-0000C3480000}"/>
    <cellStyle name="40% - 강조색1 45 2 5 6" xfId="20184" xr:uid="{00000000-0005-0000-0000-0000C4480000}"/>
    <cellStyle name="40% - 강조색1 45 2 5 6 2" xfId="20185" xr:uid="{00000000-0005-0000-0000-0000C5480000}"/>
    <cellStyle name="40% - 강조색1 45 2 5 6 3" xfId="20186" xr:uid="{00000000-0005-0000-0000-0000C6480000}"/>
    <cellStyle name="40% - 강조색1 45 2 5 6 4" xfId="20187" xr:uid="{00000000-0005-0000-0000-0000C7480000}"/>
    <cellStyle name="40% - 강조색1 45 2 5 7" xfId="20188" xr:uid="{00000000-0005-0000-0000-0000C8480000}"/>
    <cellStyle name="40% - 강조색1 45 2 5 7 2" xfId="20189" xr:uid="{00000000-0005-0000-0000-0000C9480000}"/>
    <cellStyle name="40% - 강조색1 45 2 5 7 3" xfId="20190" xr:uid="{00000000-0005-0000-0000-0000CA480000}"/>
    <cellStyle name="40% - 강조색1 45 2 5 7 4" xfId="20191" xr:uid="{00000000-0005-0000-0000-0000CB480000}"/>
    <cellStyle name="40% - 강조색1 45 2 5 8" xfId="20192" xr:uid="{00000000-0005-0000-0000-0000CC480000}"/>
    <cellStyle name="40% - 강조색1 45 2 5 8 2" xfId="20193" xr:uid="{00000000-0005-0000-0000-0000CD480000}"/>
    <cellStyle name="40% - 강조색1 45 2 5 8 3" xfId="20194" xr:uid="{00000000-0005-0000-0000-0000CE480000}"/>
    <cellStyle name="40% - 강조색1 45 2 5 8 4" xfId="20195" xr:uid="{00000000-0005-0000-0000-0000CF480000}"/>
    <cellStyle name="40% - 강조색1 45 2 5 9" xfId="20196" xr:uid="{00000000-0005-0000-0000-0000D0480000}"/>
    <cellStyle name="40% - 강조색1 45 2 5 9 2" xfId="20197" xr:uid="{00000000-0005-0000-0000-0000D1480000}"/>
    <cellStyle name="40% - 강조색1 45 2 5 9 3" xfId="20198" xr:uid="{00000000-0005-0000-0000-0000D2480000}"/>
    <cellStyle name="40% - 강조색1 45 2 5 9 4" xfId="20199" xr:uid="{00000000-0005-0000-0000-0000D3480000}"/>
    <cellStyle name="40% - 강조색1 45 2 6" xfId="20200" xr:uid="{00000000-0005-0000-0000-0000D4480000}"/>
    <cellStyle name="40% - 강조색1 45 2 6 10" xfId="20201" xr:uid="{00000000-0005-0000-0000-0000D5480000}"/>
    <cellStyle name="40% - 강조색1 45 2 6 11" xfId="20202" xr:uid="{00000000-0005-0000-0000-0000D6480000}"/>
    <cellStyle name="40% - 강조색1 45 2 6 12" xfId="20203" xr:uid="{00000000-0005-0000-0000-0000D7480000}"/>
    <cellStyle name="40% - 강조색1 45 2 6 2" xfId="20204" xr:uid="{00000000-0005-0000-0000-0000D8480000}"/>
    <cellStyle name="40% - 강조색1 45 2 6 2 2" xfId="20205" xr:uid="{00000000-0005-0000-0000-0000D9480000}"/>
    <cellStyle name="40% - 강조색1 45 2 6 2 3" xfId="20206" xr:uid="{00000000-0005-0000-0000-0000DA480000}"/>
    <cellStyle name="40% - 강조색1 45 2 6 2 4" xfId="20207" xr:uid="{00000000-0005-0000-0000-0000DB480000}"/>
    <cellStyle name="40% - 강조색1 45 2 6 3" xfId="20208" xr:uid="{00000000-0005-0000-0000-0000DC480000}"/>
    <cellStyle name="40% - 강조색1 45 2 6 3 2" xfId="20209" xr:uid="{00000000-0005-0000-0000-0000DD480000}"/>
    <cellStyle name="40% - 강조색1 45 2 6 3 3" xfId="20210" xr:uid="{00000000-0005-0000-0000-0000DE480000}"/>
    <cellStyle name="40% - 강조색1 45 2 6 3 4" xfId="20211" xr:uid="{00000000-0005-0000-0000-0000DF480000}"/>
    <cellStyle name="40% - 강조색1 45 2 6 4" xfId="20212" xr:uid="{00000000-0005-0000-0000-0000E0480000}"/>
    <cellStyle name="40% - 강조색1 45 2 6 4 2" xfId="20213" xr:uid="{00000000-0005-0000-0000-0000E1480000}"/>
    <cellStyle name="40% - 강조색1 45 2 6 4 3" xfId="20214" xr:uid="{00000000-0005-0000-0000-0000E2480000}"/>
    <cellStyle name="40% - 강조색1 45 2 6 4 4" xfId="20215" xr:uid="{00000000-0005-0000-0000-0000E3480000}"/>
    <cellStyle name="40% - 강조색1 45 2 6 5" xfId="20216" xr:uid="{00000000-0005-0000-0000-0000E4480000}"/>
    <cellStyle name="40% - 강조색1 45 2 6 5 2" xfId="20217" xr:uid="{00000000-0005-0000-0000-0000E5480000}"/>
    <cellStyle name="40% - 강조색1 45 2 6 5 3" xfId="20218" xr:uid="{00000000-0005-0000-0000-0000E6480000}"/>
    <cellStyle name="40% - 강조색1 45 2 6 5 4" xfId="20219" xr:uid="{00000000-0005-0000-0000-0000E7480000}"/>
    <cellStyle name="40% - 강조색1 45 2 6 6" xfId="20220" xr:uid="{00000000-0005-0000-0000-0000E8480000}"/>
    <cellStyle name="40% - 강조색1 45 2 6 6 2" xfId="20221" xr:uid="{00000000-0005-0000-0000-0000E9480000}"/>
    <cellStyle name="40% - 강조색1 45 2 6 6 3" xfId="20222" xr:uid="{00000000-0005-0000-0000-0000EA480000}"/>
    <cellStyle name="40% - 강조색1 45 2 6 6 4" xfId="20223" xr:uid="{00000000-0005-0000-0000-0000EB480000}"/>
    <cellStyle name="40% - 강조색1 45 2 6 7" xfId="20224" xr:uid="{00000000-0005-0000-0000-0000EC480000}"/>
    <cellStyle name="40% - 강조색1 45 2 6 7 2" xfId="20225" xr:uid="{00000000-0005-0000-0000-0000ED480000}"/>
    <cellStyle name="40% - 강조색1 45 2 6 7 3" xfId="20226" xr:uid="{00000000-0005-0000-0000-0000EE480000}"/>
    <cellStyle name="40% - 강조색1 45 2 6 7 4" xfId="20227" xr:uid="{00000000-0005-0000-0000-0000EF480000}"/>
    <cellStyle name="40% - 강조색1 45 2 6 8" xfId="20228" xr:uid="{00000000-0005-0000-0000-0000F0480000}"/>
    <cellStyle name="40% - 강조색1 45 2 6 8 2" xfId="20229" xr:uid="{00000000-0005-0000-0000-0000F1480000}"/>
    <cellStyle name="40% - 강조색1 45 2 6 8 3" xfId="20230" xr:uid="{00000000-0005-0000-0000-0000F2480000}"/>
    <cellStyle name="40% - 강조색1 45 2 6 8 4" xfId="20231" xr:uid="{00000000-0005-0000-0000-0000F3480000}"/>
    <cellStyle name="40% - 강조색1 45 2 6 9" xfId="20232" xr:uid="{00000000-0005-0000-0000-0000F4480000}"/>
    <cellStyle name="40% - 강조색1 45 2 6 9 2" xfId="20233" xr:uid="{00000000-0005-0000-0000-0000F5480000}"/>
    <cellStyle name="40% - 강조색1 45 2 6 9 3" xfId="20234" xr:uid="{00000000-0005-0000-0000-0000F6480000}"/>
    <cellStyle name="40% - 강조색1 45 2 6 9 4" xfId="20235" xr:uid="{00000000-0005-0000-0000-0000F7480000}"/>
    <cellStyle name="40% - 강조색1 45 2 7" xfId="20236" xr:uid="{00000000-0005-0000-0000-0000F8480000}"/>
    <cellStyle name="40% - 강조색1 45 2 7 2" xfId="20237" xr:uid="{00000000-0005-0000-0000-0000F9480000}"/>
    <cellStyle name="40% - 강조색1 45 2 7 3" xfId="20238" xr:uid="{00000000-0005-0000-0000-0000FA480000}"/>
    <cellStyle name="40% - 강조색1 45 2 7 4" xfId="20239" xr:uid="{00000000-0005-0000-0000-0000FB480000}"/>
    <cellStyle name="40% - 강조색1 45 2 8" xfId="20240" xr:uid="{00000000-0005-0000-0000-0000FC480000}"/>
    <cellStyle name="40% - 강조색1 45 2 8 2" xfId="20241" xr:uid="{00000000-0005-0000-0000-0000FD480000}"/>
    <cellStyle name="40% - 강조색1 45 2 8 3" xfId="20242" xr:uid="{00000000-0005-0000-0000-0000FE480000}"/>
    <cellStyle name="40% - 강조색1 45 2 8 4" xfId="20243" xr:uid="{00000000-0005-0000-0000-0000FF480000}"/>
    <cellStyle name="40% - 강조색1 45 2 9" xfId="20244" xr:uid="{00000000-0005-0000-0000-000000490000}"/>
    <cellStyle name="40% - 강조색1 45 2 9 2" xfId="20245" xr:uid="{00000000-0005-0000-0000-000001490000}"/>
    <cellStyle name="40% - 강조색1 45 2 9 3" xfId="20246" xr:uid="{00000000-0005-0000-0000-000002490000}"/>
    <cellStyle name="40% - 강조색1 45 2 9 4" xfId="20247" xr:uid="{00000000-0005-0000-0000-000003490000}"/>
    <cellStyle name="40% - 강조색1 45 3" xfId="20248" xr:uid="{00000000-0005-0000-0000-000004490000}"/>
    <cellStyle name="40% - 강조색1 45 3 10" xfId="20249" xr:uid="{00000000-0005-0000-0000-000005490000}"/>
    <cellStyle name="40% - 강조색1 45 3 10 2" xfId="20250" xr:uid="{00000000-0005-0000-0000-000006490000}"/>
    <cellStyle name="40% - 강조색1 45 3 10 3" xfId="20251" xr:uid="{00000000-0005-0000-0000-000007490000}"/>
    <cellStyle name="40% - 강조색1 45 3 10 4" xfId="20252" xr:uid="{00000000-0005-0000-0000-000008490000}"/>
    <cellStyle name="40% - 강조색1 45 3 11" xfId="20253" xr:uid="{00000000-0005-0000-0000-000009490000}"/>
    <cellStyle name="40% - 강조색1 45 3 11 2" xfId="20254" xr:uid="{00000000-0005-0000-0000-00000A490000}"/>
    <cellStyle name="40% - 강조색1 45 3 11 3" xfId="20255" xr:uid="{00000000-0005-0000-0000-00000B490000}"/>
    <cellStyle name="40% - 강조색1 45 3 11 4" xfId="20256" xr:uid="{00000000-0005-0000-0000-00000C490000}"/>
    <cellStyle name="40% - 강조색1 45 3 12" xfId="20257" xr:uid="{00000000-0005-0000-0000-00000D490000}"/>
    <cellStyle name="40% - 강조색1 45 3 12 2" xfId="20258" xr:uid="{00000000-0005-0000-0000-00000E490000}"/>
    <cellStyle name="40% - 강조색1 45 3 12 3" xfId="20259" xr:uid="{00000000-0005-0000-0000-00000F490000}"/>
    <cellStyle name="40% - 강조색1 45 3 12 4" xfId="20260" xr:uid="{00000000-0005-0000-0000-000010490000}"/>
    <cellStyle name="40% - 강조색1 45 3 13" xfId="20261" xr:uid="{00000000-0005-0000-0000-000011490000}"/>
    <cellStyle name="40% - 강조색1 45 3 14" xfId="20262" xr:uid="{00000000-0005-0000-0000-000012490000}"/>
    <cellStyle name="40% - 강조색1 45 3 15" xfId="20263" xr:uid="{00000000-0005-0000-0000-000013490000}"/>
    <cellStyle name="40% - 강조색1 45 3 16" xfId="20264" xr:uid="{00000000-0005-0000-0000-000014490000}"/>
    <cellStyle name="40% - 강조색1 45 3 17" xfId="20265" xr:uid="{00000000-0005-0000-0000-000015490000}"/>
    <cellStyle name="40% - 강조색1 45 3 18" xfId="20266" xr:uid="{00000000-0005-0000-0000-000016490000}"/>
    <cellStyle name="40% - 강조색1 45 3 19" xfId="20267" xr:uid="{00000000-0005-0000-0000-000017490000}"/>
    <cellStyle name="40% - 강조색1 45 3 2" xfId="20268" xr:uid="{00000000-0005-0000-0000-000018490000}"/>
    <cellStyle name="40% - 강조색1 45 3 2 10" xfId="20269" xr:uid="{00000000-0005-0000-0000-000019490000}"/>
    <cellStyle name="40% - 강조색1 45 3 2 11" xfId="20270" xr:uid="{00000000-0005-0000-0000-00001A490000}"/>
    <cellStyle name="40% - 강조색1 45 3 2 12" xfId="20271" xr:uid="{00000000-0005-0000-0000-00001B490000}"/>
    <cellStyle name="40% - 강조색1 45 3 2 2" xfId="20272" xr:uid="{00000000-0005-0000-0000-00001C490000}"/>
    <cellStyle name="40% - 강조색1 45 3 2 2 2" xfId="20273" xr:uid="{00000000-0005-0000-0000-00001D490000}"/>
    <cellStyle name="40% - 강조색1 45 3 2 2 3" xfId="20274" xr:uid="{00000000-0005-0000-0000-00001E490000}"/>
    <cellStyle name="40% - 강조색1 45 3 2 2 4" xfId="20275" xr:uid="{00000000-0005-0000-0000-00001F490000}"/>
    <cellStyle name="40% - 강조색1 45 3 2 3" xfId="20276" xr:uid="{00000000-0005-0000-0000-000020490000}"/>
    <cellStyle name="40% - 강조색1 45 3 2 3 2" xfId="20277" xr:uid="{00000000-0005-0000-0000-000021490000}"/>
    <cellStyle name="40% - 강조색1 45 3 2 3 3" xfId="20278" xr:uid="{00000000-0005-0000-0000-000022490000}"/>
    <cellStyle name="40% - 강조색1 45 3 2 3 4" xfId="20279" xr:uid="{00000000-0005-0000-0000-000023490000}"/>
    <cellStyle name="40% - 강조색1 45 3 2 4" xfId="20280" xr:uid="{00000000-0005-0000-0000-000024490000}"/>
    <cellStyle name="40% - 강조색1 45 3 2 4 2" xfId="20281" xr:uid="{00000000-0005-0000-0000-000025490000}"/>
    <cellStyle name="40% - 강조색1 45 3 2 4 3" xfId="20282" xr:uid="{00000000-0005-0000-0000-000026490000}"/>
    <cellStyle name="40% - 강조색1 45 3 2 4 4" xfId="20283" xr:uid="{00000000-0005-0000-0000-000027490000}"/>
    <cellStyle name="40% - 강조색1 45 3 2 5" xfId="20284" xr:uid="{00000000-0005-0000-0000-000028490000}"/>
    <cellStyle name="40% - 강조색1 45 3 2 5 2" xfId="20285" xr:uid="{00000000-0005-0000-0000-000029490000}"/>
    <cellStyle name="40% - 강조색1 45 3 2 5 3" xfId="20286" xr:uid="{00000000-0005-0000-0000-00002A490000}"/>
    <cellStyle name="40% - 강조색1 45 3 2 5 4" xfId="20287" xr:uid="{00000000-0005-0000-0000-00002B490000}"/>
    <cellStyle name="40% - 강조색1 45 3 2 6" xfId="20288" xr:uid="{00000000-0005-0000-0000-00002C490000}"/>
    <cellStyle name="40% - 강조색1 45 3 2 6 2" xfId="20289" xr:uid="{00000000-0005-0000-0000-00002D490000}"/>
    <cellStyle name="40% - 강조색1 45 3 2 6 3" xfId="20290" xr:uid="{00000000-0005-0000-0000-00002E490000}"/>
    <cellStyle name="40% - 강조색1 45 3 2 6 4" xfId="20291" xr:uid="{00000000-0005-0000-0000-00002F490000}"/>
    <cellStyle name="40% - 강조색1 45 3 2 7" xfId="20292" xr:uid="{00000000-0005-0000-0000-000030490000}"/>
    <cellStyle name="40% - 강조색1 45 3 2 7 2" xfId="20293" xr:uid="{00000000-0005-0000-0000-000031490000}"/>
    <cellStyle name="40% - 강조색1 45 3 2 7 3" xfId="20294" xr:uid="{00000000-0005-0000-0000-000032490000}"/>
    <cellStyle name="40% - 강조색1 45 3 2 7 4" xfId="20295" xr:uid="{00000000-0005-0000-0000-000033490000}"/>
    <cellStyle name="40% - 강조색1 45 3 2 8" xfId="20296" xr:uid="{00000000-0005-0000-0000-000034490000}"/>
    <cellStyle name="40% - 강조색1 45 3 2 8 2" xfId="20297" xr:uid="{00000000-0005-0000-0000-000035490000}"/>
    <cellStyle name="40% - 강조색1 45 3 2 8 3" xfId="20298" xr:uid="{00000000-0005-0000-0000-000036490000}"/>
    <cellStyle name="40% - 강조색1 45 3 2 8 4" xfId="20299" xr:uid="{00000000-0005-0000-0000-000037490000}"/>
    <cellStyle name="40% - 강조색1 45 3 2 9" xfId="20300" xr:uid="{00000000-0005-0000-0000-000038490000}"/>
    <cellStyle name="40% - 강조색1 45 3 2 9 2" xfId="20301" xr:uid="{00000000-0005-0000-0000-000039490000}"/>
    <cellStyle name="40% - 강조색1 45 3 2 9 3" xfId="20302" xr:uid="{00000000-0005-0000-0000-00003A490000}"/>
    <cellStyle name="40% - 강조색1 45 3 2 9 4" xfId="20303" xr:uid="{00000000-0005-0000-0000-00003B490000}"/>
    <cellStyle name="40% - 강조색1 45 3 20" xfId="20304" xr:uid="{00000000-0005-0000-0000-00003C490000}"/>
    <cellStyle name="40% - 강조색1 45 3 21" xfId="20305" xr:uid="{00000000-0005-0000-0000-00003D490000}"/>
    <cellStyle name="40% - 강조색1 45 3 22" xfId="20306" xr:uid="{00000000-0005-0000-0000-00003E490000}"/>
    <cellStyle name="40% - 강조색1 45 3 23" xfId="20307" xr:uid="{00000000-0005-0000-0000-00003F490000}"/>
    <cellStyle name="40% - 강조색1 45 3 24" xfId="20308" xr:uid="{00000000-0005-0000-0000-000040490000}"/>
    <cellStyle name="40% - 강조색1 45 3 25" xfId="20309" xr:uid="{00000000-0005-0000-0000-000041490000}"/>
    <cellStyle name="40% - 강조색1 45 3 3" xfId="20310" xr:uid="{00000000-0005-0000-0000-000042490000}"/>
    <cellStyle name="40% - 강조색1 45 3 3 10" xfId="20311" xr:uid="{00000000-0005-0000-0000-000043490000}"/>
    <cellStyle name="40% - 강조색1 45 3 3 11" xfId="20312" xr:uid="{00000000-0005-0000-0000-000044490000}"/>
    <cellStyle name="40% - 강조색1 45 3 3 12" xfId="20313" xr:uid="{00000000-0005-0000-0000-000045490000}"/>
    <cellStyle name="40% - 강조색1 45 3 3 2" xfId="20314" xr:uid="{00000000-0005-0000-0000-000046490000}"/>
    <cellStyle name="40% - 강조색1 45 3 3 2 2" xfId="20315" xr:uid="{00000000-0005-0000-0000-000047490000}"/>
    <cellStyle name="40% - 강조색1 45 3 3 2 3" xfId="20316" xr:uid="{00000000-0005-0000-0000-000048490000}"/>
    <cellStyle name="40% - 강조색1 45 3 3 2 4" xfId="20317" xr:uid="{00000000-0005-0000-0000-000049490000}"/>
    <cellStyle name="40% - 강조색1 45 3 3 3" xfId="20318" xr:uid="{00000000-0005-0000-0000-00004A490000}"/>
    <cellStyle name="40% - 강조색1 45 3 3 3 2" xfId="20319" xr:uid="{00000000-0005-0000-0000-00004B490000}"/>
    <cellStyle name="40% - 강조색1 45 3 3 3 3" xfId="20320" xr:uid="{00000000-0005-0000-0000-00004C490000}"/>
    <cellStyle name="40% - 강조색1 45 3 3 3 4" xfId="20321" xr:uid="{00000000-0005-0000-0000-00004D490000}"/>
    <cellStyle name="40% - 강조색1 45 3 3 4" xfId="20322" xr:uid="{00000000-0005-0000-0000-00004E490000}"/>
    <cellStyle name="40% - 강조색1 45 3 3 4 2" xfId="20323" xr:uid="{00000000-0005-0000-0000-00004F490000}"/>
    <cellStyle name="40% - 강조색1 45 3 3 4 3" xfId="20324" xr:uid="{00000000-0005-0000-0000-000050490000}"/>
    <cellStyle name="40% - 강조색1 45 3 3 4 4" xfId="20325" xr:uid="{00000000-0005-0000-0000-000051490000}"/>
    <cellStyle name="40% - 강조색1 45 3 3 5" xfId="20326" xr:uid="{00000000-0005-0000-0000-000052490000}"/>
    <cellStyle name="40% - 강조색1 45 3 3 5 2" xfId="20327" xr:uid="{00000000-0005-0000-0000-000053490000}"/>
    <cellStyle name="40% - 강조색1 45 3 3 5 3" xfId="20328" xr:uid="{00000000-0005-0000-0000-000054490000}"/>
    <cellStyle name="40% - 강조색1 45 3 3 5 4" xfId="20329" xr:uid="{00000000-0005-0000-0000-000055490000}"/>
    <cellStyle name="40% - 강조색1 45 3 3 6" xfId="20330" xr:uid="{00000000-0005-0000-0000-000056490000}"/>
    <cellStyle name="40% - 강조색1 45 3 3 6 2" xfId="20331" xr:uid="{00000000-0005-0000-0000-000057490000}"/>
    <cellStyle name="40% - 강조색1 45 3 3 6 3" xfId="20332" xr:uid="{00000000-0005-0000-0000-000058490000}"/>
    <cellStyle name="40% - 강조색1 45 3 3 6 4" xfId="20333" xr:uid="{00000000-0005-0000-0000-000059490000}"/>
    <cellStyle name="40% - 강조색1 45 3 3 7" xfId="20334" xr:uid="{00000000-0005-0000-0000-00005A490000}"/>
    <cellStyle name="40% - 강조색1 45 3 3 7 2" xfId="20335" xr:uid="{00000000-0005-0000-0000-00005B490000}"/>
    <cellStyle name="40% - 강조색1 45 3 3 7 3" xfId="20336" xr:uid="{00000000-0005-0000-0000-00005C490000}"/>
    <cellStyle name="40% - 강조색1 45 3 3 7 4" xfId="20337" xr:uid="{00000000-0005-0000-0000-00005D490000}"/>
    <cellStyle name="40% - 강조색1 45 3 3 8" xfId="20338" xr:uid="{00000000-0005-0000-0000-00005E490000}"/>
    <cellStyle name="40% - 강조색1 45 3 3 8 2" xfId="20339" xr:uid="{00000000-0005-0000-0000-00005F490000}"/>
    <cellStyle name="40% - 강조색1 45 3 3 8 3" xfId="20340" xr:uid="{00000000-0005-0000-0000-000060490000}"/>
    <cellStyle name="40% - 강조색1 45 3 3 8 4" xfId="20341" xr:uid="{00000000-0005-0000-0000-000061490000}"/>
    <cellStyle name="40% - 강조색1 45 3 3 9" xfId="20342" xr:uid="{00000000-0005-0000-0000-000062490000}"/>
    <cellStyle name="40% - 강조색1 45 3 3 9 2" xfId="20343" xr:uid="{00000000-0005-0000-0000-000063490000}"/>
    <cellStyle name="40% - 강조색1 45 3 3 9 3" xfId="20344" xr:uid="{00000000-0005-0000-0000-000064490000}"/>
    <cellStyle name="40% - 강조색1 45 3 3 9 4" xfId="20345" xr:uid="{00000000-0005-0000-0000-000065490000}"/>
    <cellStyle name="40% - 강조색1 45 3 4" xfId="20346" xr:uid="{00000000-0005-0000-0000-000066490000}"/>
    <cellStyle name="40% - 강조색1 45 3 4 10" xfId="20347" xr:uid="{00000000-0005-0000-0000-000067490000}"/>
    <cellStyle name="40% - 강조색1 45 3 4 11" xfId="20348" xr:uid="{00000000-0005-0000-0000-000068490000}"/>
    <cellStyle name="40% - 강조색1 45 3 4 12" xfId="20349" xr:uid="{00000000-0005-0000-0000-000069490000}"/>
    <cellStyle name="40% - 강조색1 45 3 4 2" xfId="20350" xr:uid="{00000000-0005-0000-0000-00006A490000}"/>
    <cellStyle name="40% - 강조색1 45 3 4 2 2" xfId="20351" xr:uid="{00000000-0005-0000-0000-00006B490000}"/>
    <cellStyle name="40% - 강조색1 45 3 4 2 3" xfId="20352" xr:uid="{00000000-0005-0000-0000-00006C490000}"/>
    <cellStyle name="40% - 강조색1 45 3 4 2 4" xfId="20353" xr:uid="{00000000-0005-0000-0000-00006D490000}"/>
    <cellStyle name="40% - 강조색1 45 3 4 3" xfId="20354" xr:uid="{00000000-0005-0000-0000-00006E490000}"/>
    <cellStyle name="40% - 강조색1 45 3 4 3 2" xfId="20355" xr:uid="{00000000-0005-0000-0000-00006F490000}"/>
    <cellStyle name="40% - 강조색1 45 3 4 3 3" xfId="20356" xr:uid="{00000000-0005-0000-0000-000070490000}"/>
    <cellStyle name="40% - 강조색1 45 3 4 3 4" xfId="20357" xr:uid="{00000000-0005-0000-0000-000071490000}"/>
    <cellStyle name="40% - 강조색1 45 3 4 4" xfId="20358" xr:uid="{00000000-0005-0000-0000-000072490000}"/>
    <cellStyle name="40% - 강조색1 45 3 4 4 2" xfId="20359" xr:uid="{00000000-0005-0000-0000-000073490000}"/>
    <cellStyle name="40% - 강조색1 45 3 4 4 3" xfId="20360" xr:uid="{00000000-0005-0000-0000-000074490000}"/>
    <cellStyle name="40% - 강조색1 45 3 4 4 4" xfId="20361" xr:uid="{00000000-0005-0000-0000-000075490000}"/>
    <cellStyle name="40% - 강조색1 45 3 4 5" xfId="20362" xr:uid="{00000000-0005-0000-0000-000076490000}"/>
    <cellStyle name="40% - 강조색1 45 3 4 5 2" xfId="20363" xr:uid="{00000000-0005-0000-0000-000077490000}"/>
    <cellStyle name="40% - 강조색1 45 3 4 5 3" xfId="20364" xr:uid="{00000000-0005-0000-0000-000078490000}"/>
    <cellStyle name="40% - 강조색1 45 3 4 5 4" xfId="20365" xr:uid="{00000000-0005-0000-0000-000079490000}"/>
    <cellStyle name="40% - 강조색1 45 3 4 6" xfId="20366" xr:uid="{00000000-0005-0000-0000-00007A490000}"/>
    <cellStyle name="40% - 강조색1 45 3 4 6 2" xfId="20367" xr:uid="{00000000-0005-0000-0000-00007B490000}"/>
    <cellStyle name="40% - 강조색1 45 3 4 6 3" xfId="20368" xr:uid="{00000000-0005-0000-0000-00007C490000}"/>
    <cellStyle name="40% - 강조색1 45 3 4 6 4" xfId="20369" xr:uid="{00000000-0005-0000-0000-00007D490000}"/>
    <cellStyle name="40% - 강조색1 45 3 4 7" xfId="20370" xr:uid="{00000000-0005-0000-0000-00007E490000}"/>
    <cellStyle name="40% - 강조색1 45 3 4 7 2" xfId="20371" xr:uid="{00000000-0005-0000-0000-00007F490000}"/>
    <cellStyle name="40% - 강조색1 45 3 4 7 3" xfId="20372" xr:uid="{00000000-0005-0000-0000-000080490000}"/>
    <cellStyle name="40% - 강조색1 45 3 4 7 4" xfId="20373" xr:uid="{00000000-0005-0000-0000-000081490000}"/>
    <cellStyle name="40% - 강조색1 45 3 4 8" xfId="20374" xr:uid="{00000000-0005-0000-0000-000082490000}"/>
    <cellStyle name="40% - 강조색1 45 3 4 8 2" xfId="20375" xr:uid="{00000000-0005-0000-0000-000083490000}"/>
    <cellStyle name="40% - 강조색1 45 3 4 8 3" xfId="20376" xr:uid="{00000000-0005-0000-0000-000084490000}"/>
    <cellStyle name="40% - 강조색1 45 3 4 8 4" xfId="20377" xr:uid="{00000000-0005-0000-0000-000085490000}"/>
    <cellStyle name="40% - 강조색1 45 3 4 9" xfId="20378" xr:uid="{00000000-0005-0000-0000-000086490000}"/>
    <cellStyle name="40% - 강조색1 45 3 4 9 2" xfId="20379" xr:uid="{00000000-0005-0000-0000-000087490000}"/>
    <cellStyle name="40% - 강조색1 45 3 4 9 3" xfId="20380" xr:uid="{00000000-0005-0000-0000-000088490000}"/>
    <cellStyle name="40% - 강조색1 45 3 4 9 4" xfId="20381" xr:uid="{00000000-0005-0000-0000-000089490000}"/>
    <cellStyle name="40% - 강조색1 45 3 5" xfId="20382" xr:uid="{00000000-0005-0000-0000-00008A490000}"/>
    <cellStyle name="40% - 강조색1 45 3 5 2" xfId="20383" xr:uid="{00000000-0005-0000-0000-00008B490000}"/>
    <cellStyle name="40% - 강조색1 45 3 5 3" xfId="20384" xr:uid="{00000000-0005-0000-0000-00008C490000}"/>
    <cellStyle name="40% - 강조색1 45 3 5 4" xfId="20385" xr:uid="{00000000-0005-0000-0000-00008D490000}"/>
    <cellStyle name="40% - 강조색1 45 3 6" xfId="20386" xr:uid="{00000000-0005-0000-0000-00008E490000}"/>
    <cellStyle name="40% - 강조색1 45 3 6 2" xfId="20387" xr:uid="{00000000-0005-0000-0000-00008F490000}"/>
    <cellStyle name="40% - 강조색1 45 3 6 3" xfId="20388" xr:uid="{00000000-0005-0000-0000-000090490000}"/>
    <cellStyle name="40% - 강조색1 45 3 6 4" xfId="20389" xr:uid="{00000000-0005-0000-0000-000091490000}"/>
    <cellStyle name="40% - 강조색1 45 3 7" xfId="20390" xr:uid="{00000000-0005-0000-0000-000092490000}"/>
    <cellStyle name="40% - 강조색1 45 3 7 2" xfId="20391" xr:uid="{00000000-0005-0000-0000-000093490000}"/>
    <cellStyle name="40% - 강조색1 45 3 7 3" xfId="20392" xr:uid="{00000000-0005-0000-0000-000094490000}"/>
    <cellStyle name="40% - 강조색1 45 3 7 4" xfId="20393" xr:uid="{00000000-0005-0000-0000-000095490000}"/>
    <cellStyle name="40% - 강조색1 45 3 8" xfId="20394" xr:uid="{00000000-0005-0000-0000-000096490000}"/>
    <cellStyle name="40% - 강조색1 45 3 8 2" xfId="20395" xr:uid="{00000000-0005-0000-0000-000097490000}"/>
    <cellStyle name="40% - 강조색1 45 3 8 3" xfId="20396" xr:uid="{00000000-0005-0000-0000-000098490000}"/>
    <cellStyle name="40% - 강조색1 45 3 8 4" xfId="20397" xr:uid="{00000000-0005-0000-0000-000099490000}"/>
    <cellStyle name="40% - 강조색1 45 3 9" xfId="20398" xr:uid="{00000000-0005-0000-0000-00009A490000}"/>
    <cellStyle name="40% - 강조색1 45 3 9 2" xfId="20399" xr:uid="{00000000-0005-0000-0000-00009B490000}"/>
    <cellStyle name="40% - 강조색1 45 3 9 3" xfId="20400" xr:uid="{00000000-0005-0000-0000-00009C490000}"/>
    <cellStyle name="40% - 강조색1 45 3 9 4" xfId="20401" xr:uid="{00000000-0005-0000-0000-00009D490000}"/>
    <cellStyle name="40% - 강조색1 45 4" xfId="20402" xr:uid="{00000000-0005-0000-0000-00009E490000}"/>
    <cellStyle name="40% - 강조색1 45 4 10" xfId="20403" xr:uid="{00000000-0005-0000-0000-00009F490000}"/>
    <cellStyle name="40% - 강조색1 45 4 10 2" xfId="20404" xr:uid="{00000000-0005-0000-0000-0000A0490000}"/>
    <cellStyle name="40% - 강조색1 45 4 10 3" xfId="20405" xr:uid="{00000000-0005-0000-0000-0000A1490000}"/>
    <cellStyle name="40% - 강조색1 45 4 10 4" xfId="20406" xr:uid="{00000000-0005-0000-0000-0000A2490000}"/>
    <cellStyle name="40% - 강조색1 45 4 11" xfId="20407" xr:uid="{00000000-0005-0000-0000-0000A3490000}"/>
    <cellStyle name="40% - 강조색1 45 4 12" xfId="20408" xr:uid="{00000000-0005-0000-0000-0000A4490000}"/>
    <cellStyle name="40% - 강조색1 45 4 13" xfId="20409" xr:uid="{00000000-0005-0000-0000-0000A5490000}"/>
    <cellStyle name="40% - 강조색1 45 4 14" xfId="20410" xr:uid="{00000000-0005-0000-0000-0000A6490000}"/>
    <cellStyle name="40% - 강조색1 45 4 15" xfId="20411" xr:uid="{00000000-0005-0000-0000-0000A7490000}"/>
    <cellStyle name="40% - 강조색1 45 4 16" xfId="20412" xr:uid="{00000000-0005-0000-0000-0000A8490000}"/>
    <cellStyle name="40% - 강조색1 45 4 17" xfId="20413" xr:uid="{00000000-0005-0000-0000-0000A9490000}"/>
    <cellStyle name="40% - 강조색1 45 4 18" xfId="20414" xr:uid="{00000000-0005-0000-0000-0000AA490000}"/>
    <cellStyle name="40% - 강조색1 45 4 19" xfId="20415" xr:uid="{00000000-0005-0000-0000-0000AB490000}"/>
    <cellStyle name="40% - 강조색1 45 4 2" xfId="20416" xr:uid="{00000000-0005-0000-0000-0000AC490000}"/>
    <cellStyle name="40% - 강조색1 45 4 2 10" xfId="20417" xr:uid="{00000000-0005-0000-0000-0000AD490000}"/>
    <cellStyle name="40% - 강조색1 45 4 2 11" xfId="20418" xr:uid="{00000000-0005-0000-0000-0000AE490000}"/>
    <cellStyle name="40% - 강조색1 45 4 2 12" xfId="20419" xr:uid="{00000000-0005-0000-0000-0000AF490000}"/>
    <cellStyle name="40% - 강조색1 45 4 2 2" xfId="20420" xr:uid="{00000000-0005-0000-0000-0000B0490000}"/>
    <cellStyle name="40% - 강조색1 45 4 2 2 2" xfId="20421" xr:uid="{00000000-0005-0000-0000-0000B1490000}"/>
    <cellStyle name="40% - 강조색1 45 4 2 2 3" xfId="20422" xr:uid="{00000000-0005-0000-0000-0000B2490000}"/>
    <cellStyle name="40% - 강조색1 45 4 2 2 4" xfId="20423" xr:uid="{00000000-0005-0000-0000-0000B3490000}"/>
    <cellStyle name="40% - 강조색1 45 4 2 3" xfId="20424" xr:uid="{00000000-0005-0000-0000-0000B4490000}"/>
    <cellStyle name="40% - 강조색1 45 4 2 3 2" xfId="20425" xr:uid="{00000000-0005-0000-0000-0000B5490000}"/>
    <cellStyle name="40% - 강조색1 45 4 2 3 3" xfId="20426" xr:uid="{00000000-0005-0000-0000-0000B6490000}"/>
    <cellStyle name="40% - 강조색1 45 4 2 3 4" xfId="20427" xr:uid="{00000000-0005-0000-0000-0000B7490000}"/>
    <cellStyle name="40% - 강조색1 45 4 2 4" xfId="20428" xr:uid="{00000000-0005-0000-0000-0000B8490000}"/>
    <cellStyle name="40% - 강조색1 45 4 2 4 2" xfId="20429" xr:uid="{00000000-0005-0000-0000-0000B9490000}"/>
    <cellStyle name="40% - 강조색1 45 4 2 4 3" xfId="20430" xr:uid="{00000000-0005-0000-0000-0000BA490000}"/>
    <cellStyle name="40% - 강조색1 45 4 2 4 4" xfId="20431" xr:uid="{00000000-0005-0000-0000-0000BB490000}"/>
    <cellStyle name="40% - 강조색1 45 4 2 5" xfId="20432" xr:uid="{00000000-0005-0000-0000-0000BC490000}"/>
    <cellStyle name="40% - 강조색1 45 4 2 5 2" xfId="20433" xr:uid="{00000000-0005-0000-0000-0000BD490000}"/>
    <cellStyle name="40% - 강조색1 45 4 2 5 3" xfId="20434" xr:uid="{00000000-0005-0000-0000-0000BE490000}"/>
    <cellStyle name="40% - 강조색1 45 4 2 5 4" xfId="20435" xr:uid="{00000000-0005-0000-0000-0000BF490000}"/>
    <cellStyle name="40% - 강조색1 45 4 2 6" xfId="20436" xr:uid="{00000000-0005-0000-0000-0000C0490000}"/>
    <cellStyle name="40% - 강조색1 45 4 2 6 2" xfId="20437" xr:uid="{00000000-0005-0000-0000-0000C1490000}"/>
    <cellStyle name="40% - 강조색1 45 4 2 6 3" xfId="20438" xr:uid="{00000000-0005-0000-0000-0000C2490000}"/>
    <cellStyle name="40% - 강조색1 45 4 2 6 4" xfId="20439" xr:uid="{00000000-0005-0000-0000-0000C3490000}"/>
    <cellStyle name="40% - 강조색1 45 4 2 7" xfId="20440" xr:uid="{00000000-0005-0000-0000-0000C4490000}"/>
    <cellStyle name="40% - 강조색1 45 4 2 7 2" xfId="20441" xr:uid="{00000000-0005-0000-0000-0000C5490000}"/>
    <cellStyle name="40% - 강조색1 45 4 2 7 3" xfId="20442" xr:uid="{00000000-0005-0000-0000-0000C6490000}"/>
    <cellStyle name="40% - 강조색1 45 4 2 7 4" xfId="20443" xr:uid="{00000000-0005-0000-0000-0000C7490000}"/>
    <cellStyle name="40% - 강조색1 45 4 2 8" xfId="20444" xr:uid="{00000000-0005-0000-0000-0000C8490000}"/>
    <cellStyle name="40% - 강조색1 45 4 2 8 2" xfId="20445" xr:uid="{00000000-0005-0000-0000-0000C9490000}"/>
    <cellStyle name="40% - 강조색1 45 4 2 8 3" xfId="20446" xr:uid="{00000000-0005-0000-0000-0000CA490000}"/>
    <cellStyle name="40% - 강조색1 45 4 2 8 4" xfId="20447" xr:uid="{00000000-0005-0000-0000-0000CB490000}"/>
    <cellStyle name="40% - 강조색1 45 4 2 9" xfId="20448" xr:uid="{00000000-0005-0000-0000-0000CC490000}"/>
    <cellStyle name="40% - 강조색1 45 4 2 9 2" xfId="20449" xr:uid="{00000000-0005-0000-0000-0000CD490000}"/>
    <cellStyle name="40% - 강조색1 45 4 2 9 3" xfId="20450" xr:uid="{00000000-0005-0000-0000-0000CE490000}"/>
    <cellStyle name="40% - 강조색1 45 4 2 9 4" xfId="20451" xr:uid="{00000000-0005-0000-0000-0000CF490000}"/>
    <cellStyle name="40% - 강조색1 45 4 20" xfId="20452" xr:uid="{00000000-0005-0000-0000-0000D0490000}"/>
    <cellStyle name="40% - 강조색1 45 4 21" xfId="20453" xr:uid="{00000000-0005-0000-0000-0000D1490000}"/>
    <cellStyle name="40% - 강조색1 45 4 22" xfId="20454" xr:uid="{00000000-0005-0000-0000-0000D2490000}"/>
    <cellStyle name="40% - 강조색1 45 4 23" xfId="20455" xr:uid="{00000000-0005-0000-0000-0000D3490000}"/>
    <cellStyle name="40% - 강조색1 45 4 3" xfId="20456" xr:uid="{00000000-0005-0000-0000-0000D4490000}"/>
    <cellStyle name="40% - 강조색1 45 4 3 2" xfId="20457" xr:uid="{00000000-0005-0000-0000-0000D5490000}"/>
    <cellStyle name="40% - 강조색1 45 4 3 3" xfId="20458" xr:uid="{00000000-0005-0000-0000-0000D6490000}"/>
    <cellStyle name="40% - 강조색1 45 4 3 4" xfId="20459" xr:uid="{00000000-0005-0000-0000-0000D7490000}"/>
    <cellStyle name="40% - 강조색1 45 4 4" xfId="20460" xr:uid="{00000000-0005-0000-0000-0000D8490000}"/>
    <cellStyle name="40% - 강조색1 45 4 4 2" xfId="20461" xr:uid="{00000000-0005-0000-0000-0000D9490000}"/>
    <cellStyle name="40% - 강조색1 45 4 4 3" xfId="20462" xr:uid="{00000000-0005-0000-0000-0000DA490000}"/>
    <cellStyle name="40% - 강조색1 45 4 4 4" xfId="20463" xr:uid="{00000000-0005-0000-0000-0000DB490000}"/>
    <cellStyle name="40% - 강조색1 45 4 5" xfId="20464" xr:uid="{00000000-0005-0000-0000-0000DC490000}"/>
    <cellStyle name="40% - 강조색1 45 4 5 2" xfId="20465" xr:uid="{00000000-0005-0000-0000-0000DD490000}"/>
    <cellStyle name="40% - 강조색1 45 4 5 3" xfId="20466" xr:uid="{00000000-0005-0000-0000-0000DE490000}"/>
    <cellStyle name="40% - 강조색1 45 4 5 4" xfId="20467" xr:uid="{00000000-0005-0000-0000-0000DF490000}"/>
    <cellStyle name="40% - 강조색1 45 4 6" xfId="20468" xr:uid="{00000000-0005-0000-0000-0000E0490000}"/>
    <cellStyle name="40% - 강조색1 45 4 6 2" xfId="20469" xr:uid="{00000000-0005-0000-0000-0000E1490000}"/>
    <cellStyle name="40% - 강조색1 45 4 6 3" xfId="20470" xr:uid="{00000000-0005-0000-0000-0000E2490000}"/>
    <cellStyle name="40% - 강조색1 45 4 6 4" xfId="20471" xr:uid="{00000000-0005-0000-0000-0000E3490000}"/>
    <cellStyle name="40% - 강조색1 45 4 7" xfId="20472" xr:uid="{00000000-0005-0000-0000-0000E4490000}"/>
    <cellStyle name="40% - 강조색1 45 4 7 2" xfId="20473" xr:uid="{00000000-0005-0000-0000-0000E5490000}"/>
    <cellStyle name="40% - 강조색1 45 4 7 3" xfId="20474" xr:uid="{00000000-0005-0000-0000-0000E6490000}"/>
    <cellStyle name="40% - 강조색1 45 4 7 4" xfId="20475" xr:uid="{00000000-0005-0000-0000-0000E7490000}"/>
    <cellStyle name="40% - 강조색1 45 4 8" xfId="20476" xr:uid="{00000000-0005-0000-0000-0000E8490000}"/>
    <cellStyle name="40% - 강조색1 45 4 8 2" xfId="20477" xr:uid="{00000000-0005-0000-0000-0000E9490000}"/>
    <cellStyle name="40% - 강조색1 45 4 8 3" xfId="20478" xr:uid="{00000000-0005-0000-0000-0000EA490000}"/>
    <cellStyle name="40% - 강조색1 45 4 8 4" xfId="20479" xr:uid="{00000000-0005-0000-0000-0000EB490000}"/>
    <cellStyle name="40% - 강조색1 45 4 9" xfId="20480" xr:uid="{00000000-0005-0000-0000-0000EC490000}"/>
    <cellStyle name="40% - 강조색1 45 4 9 2" xfId="20481" xr:uid="{00000000-0005-0000-0000-0000ED490000}"/>
    <cellStyle name="40% - 강조색1 45 4 9 3" xfId="20482" xr:uid="{00000000-0005-0000-0000-0000EE490000}"/>
    <cellStyle name="40% - 강조색1 45 4 9 4" xfId="20483" xr:uid="{00000000-0005-0000-0000-0000EF490000}"/>
    <cellStyle name="40% - 강조색1 45 5" xfId="20484" xr:uid="{00000000-0005-0000-0000-0000F0490000}"/>
    <cellStyle name="40% - 강조색1 45 5 10" xfId="20485" xr:uid="{00000000-0005-0000-0000-0000F1490000}"/>
    <cellStyle name="40% - 강조색1 45 5 11" xfId="20486" xr:uid="{00000000-0005-0000-0000-0000F2490000}"/>
    <cellStyle name="40% - 강조색1 45 5 12" xfId="20487" xr:uid="{00000000-0005-0000-0000-0000F3490000}"/>
    <cellStyle name="40% - 강조색1 45 5 13" xfId="20488" xr:uid="{00000000-0005-0000-0000-0000F4490000}"/>
    <cellStyle name="40% - 강조색1 45 5 14" xfId="20489" xr:uid="{00000000-0005-0000-0000-0000F5490000}"/>
    <cellStyle name="40% - 강조색1 45 5 15" xfId="20490" xr:uid="{00000000-0005-0000-0000-0000F6490000}"/>
    <cellStyle name="40% - 강조색1 45 5 16" xfId="20491" xr:uid="{00000000-0005-0000-0000-0000F7490000}"/>
    <cellStyle name="40% - 강조색1 45 5 17" xfId="20492" xr:uid="{00000000-0005-0000-0000-0000F8490000}"/>
    <cellStyle name="40% - 강조색1 45 5 18" xfId="20493" xr:uid="{00000000-0005-0000-0000-0000F9490000}"/>
    <cellStyle name="40% - 강조색1 45 5 19" xfId="20494" xr:uid="{00000000-0005-0000-0000-0000FA490000}"/>
    <cellStyle name="40% - 강조색1 45 5 2" xfId="20495" xr:uid="{00000000-0005-0000-0000-0000FB490000}"/>
    <cellStyle name="40% - 강조색1 45 5 2 2" xfId="20496" xr:uid="{00000000-0005-0000-0000-0000FC490000}"/>
    <cellStyle name="40% - 강조색1 45 5 2 3" xfId="20497" xr:uid="{00000000-0005-0000-0000-0000FD490000}"/>
    <cellStyle name="40% - 강조색1 45 5 2 4" xfId="20498" xr:uid="{00000000-0005-0000-0000-0000FE490000}"/>
    <cellStyle name="40% - 강조색1 45 5 20" xfId="20499" xr:uid="{00000000-0005-0000-0000-0000FF490000}"/>
    <cellStyle name="40% - 강조색1 45 5 3" xfId="20500" xr:uid="{00000000-0005-0000-0000-0000004A0000}"/>
    <cellStyle name="40% - 강조색1 45 5 3 2" xfId="20501" xr:uid="{00000000-0005-0000-0000-0000014A0000}"/>
    <cellStyle name="40% - 강조색1 45 5 3 3" xfId="20502" xr:uid="{00000000-0005-0000-0000-0000024A0000}"/>
    <cellStyle name="40% - 강조색1 45 5 3 4" xfId="20503" xr:uid="{00000000-0005-0000-0000-0000034A0000}"/>
    <cellStyle name="40% - 강조색1 45 5 4" xfId="20504" xr:uid="{00000000-0005-0000-0000-0000044A0000}"/>
    <cellStyle name="40% - 강조색1 45 5 4 2" xfId="20505" xr:uid="{00000000-0005-0000-0000-0000054A0000}"/>
    <cellStyle name="40% - 강조색1 45 5 4 3" xfId="20506" xr:uid="{00000000-0005-0000-0000-0000064A0000}"/>
    <cellStyle name="40% - 강조색1 45 5 4 4" xfId="20507" xr:uid="{00000000-0005-0000-0000-0000074A0000}"/>
    <cellStyle name="40% - 강조색1 45 5 5" xfId="20508" xr:uid="{00000000-0005-0000-0000-0000084A0000}"/>
    <cellStyle name="40% - 강조색1 45 5 5 2" xfId="20509" xr:uid="{00000000-0005-0000-0000-0000094A0000}"/>
    <cellStyle name="40% - 강조색1 45 5 5 3" xfId="20510" xr:uid="{00000000-0005-0000-0000-00000A4A0000}"/>
    <cellStyle name="40% - 강조색1 45 5 5 4" xfId="20511" xr:uid="{00000000-0005-0000-0000-00000B4A0000}"/>
    <cellStyle name="40% - 강조색1 45 5 6" xfId="20512" xr:uid="{00000000-0005-0000-0000-00000C4A0000}"/>
    <cellStyle name="40% - 강조색1 45 5 6 2" xfId="20513" xr:uid="{00000000-0005-0000-0000-00000D4A0000}"/>
    <cellStyle name="40% - 강조색1 45 5 6 3" xfId="20514" xr:uid="{00000000-0005-0000-0000-00000E4A0000}"/>
    <cellStyle name="40% - 강조색1 45 5 6 4" xfId="20515" xr:uid="{00000000-0005-0000-0000-00000F4A0000}"/>
    <cellStyle name="40% - 강조색1 45 5 7" xfId="20516" xr:uid="{00000000-0005-0000-0000-0000104A0000}"/>
    <cellStyle name="40% - 강조색1 45 5 7 2" xfId="20517" xr:uid="{00000000-0005-0000-0000-0000114A0000}"/>
    <cellStyle name="40% - 강조색1 45 5 7 3" xfId="20518" xr:uid="{00000000-0005-0000-0000-0000124A0000}"/>
    <cellStyle name="40% - 강조색1 45 5 7 4" xfId="20519" xr:uid="{00000000-0005-0000-0000-0000134A0000}"/>
    <cellStyle name="40% - 강조색1 45 5 8" xfId="20520" xr:uid="{00000000-0005-0000-0000-0000144A0000}"/>
    <cellStyle name="40% - 강조색1 45 5 9" xfId="20521" xr:uid="{00000000-0005-0000-0000-0000154A0000}"/>
    <cellStyle name="40% - 강조색1 45 6" xfId="20522" xr:uid="{00000000-0005-0000-0000-0000164A0000}"/>
    <cellStyle name="40% - 강조색1 45 6 10" xfId="20523" xr:uid="{00000000-0005-0000-0000-0000174A0000}"/>
    <cellStyle name="40% - 강조색1 45 6 11" xfId="20524" xr:uid="{00000000-0005-0000-0000-0000184A0000}"/>
    <cellStyle name="40% - 강조색1 45 6 12" xfId="20525" xr:uid="{00000000-0005-0000-0000-0000194A0000}"/>
    <cellStyle name="40% - 강조색1 45 6 13" xfId="20526" xr:uid="{00000000-0005-0000-0000-00001A4A0000}"/>
    <cellStyle name="40% - 강조색1 45 6 14" xfId="20527" xr:uid="{00000000-0005-0000-0000-00001B4A0000}"/>
    <cellStyle name="40% - 강조색1 45 6 15" xfId="20528" xr:uid="{00000000-0005-0000-0000-00001C4A0000}"/>
    <cellStyle name="40% - 강조색1 45 6 16" xfId="20529" xr:uid="{00000000-0005-0000-0000-00001D4A0000}"/>
    <cellStyle name="40% - 강조색1 45 6 17" xfId="20530" xr:uid="{00000000-0005-0000-0000-00001E4A0000}"/>
    <cellStyle name="40% - 강조색1 45 6 2" xfId="20531" xr:uid="{00000000-0005-0000-0000-00001F4A0000}"/>
    <cellStyle name="40% - 강조색1 45 6 2 2" xfId="20532" xr:uid="{00000000-0005-0000-0000-0000204A0000}"/>
    <cellStyle name="40% - 강조색1 45 6 2 3" xfId="20533" xr:uid="{00000000-0005-0000-0000-0000214A0000}"/>
    <cellStyle name="40% - 강조색1 45 6 2 4" xfId="20534" xr:uid="{00000000-0005-0000-0000-0000224A0000}"/>
    <cellStyle name="40% - 강조색1 45 6 3" xfId="20535" xr:uid="{00000000-0005-0000-0000-0000234A0000}"/>
    <cellStyle name="40% - 강조색1 45 6 3 2" xfId="20536" xr:uid="{00000000-0005-0000-0000-0000244A0000}"/>
    <cellStyle name="40% - 강조색1 45 6 3 3" xfId="20537" xr:uid="{00000000-0005-0000-0000-0000254A0000}"/>
    <cellStyle name="40% - 강조색1 45 6 3 4" xfId="20538" xr:uid="{00000000-0005-0000-0000-0000264A0000}"/>
    <cellStyle name="40% - 강조색1 45 6 4" xfId="20539" xr:uid="{00000000-0005-0000-0000-0000274A0000}"/>
    <cellStyle name="40% - 강조색1 45 6 4 2" xfId="20540" xr:uid="{00000000-0005-0000-0000-0000284A0000}"/>
    <cellStyle name="40% - 강조색1 45 6 4 3" xfId="20541" xr:uid="{00000000-0005-0000-0000-0000294A0000}"/>
    <cellStyle name="40% - 강조색1 45 6 4 4" xfId="20542" xr:uid="{00000000-0005-0000-0000-00002A4A0000}"/>
    <cellStyle name="40% - 강조색1 45 6 5" xfId="20543" xr:uid="{00000000-0005-0000-0000-00002B4A0000}"/>
    <cellStyle name="40% - 강조색1 45 6 6" xfId="20544" xr:uid="{00000000-0005-0000-0000-00002C4A0000}"/>
    <cellStyle name="40% - 강조색1 45 6 7" xfId="20545" xr:uid="{00000000-0005-0000-0000-00002D4A0000}"/>
    <cellStyle name="40% - 강조색1 45 6 8" xfId="20546" xr:uid="{00000000-0005-0000-0000-00002E4A0000}"/>
    <cellStyle name="40% - 강조색1 45 6 9" xfId="20547" xr:uid="{00000000-0005-0000-0000-00002F4A0000}"/>
    <cellStyle name="40% - 강조색1 45 7" xfId="20548" xr:uid="{00000000-0005-0000-0000-0000304A0000}"/>
    <cellStyle name="40% - 강조색1 45 7 10" xfId="20549" xr:uid="{00000000-0005-0000-0000-0000314A0000}"/>
    <cellStyle name="40% - 강조색1 45 7 11" xfId="20550" xr:uid="{00000000-0005-0000-0000-0000324A0000}"/>
    <cellStyle name="40% - 강조색1 45 7 12" xfId="20551" xr:uid="{00000000-0005-0000-0000-0000334A0000}"/>
    <cellStyle name="40% - 강조색1 45 7 13" xfId="20552" xr:uid="{00000000-0005-0000-0000-0000344A0000}"/>
    <cellStyle name="40% - 강조색1 45 7 14" xfId="20553" xr:uid="{00000000-0005-0000-0000-0000354A0000}"/>
    <cellStyle name="40% - 강조색1 45 7 2" xfId="20554" xr:uid="{00000000-0005-0000-0000-0000364A0000}"/>
    <cellStyle name="40% - 강조색1 45 7 3" xfId="20555" xr:uid="{00000000-0005-0000-0000-0000374A0000}"/>
    <cellStyle name="40% - 강조색1 45 7 4" xfId="20556" xr:uid="{00000000-0005-0000-0000-0000384A0000}"/>
    <cellStyle name="40% - 강조색1 45 7 5" xfId="20557" xr:uid="{00000000-0005-0000-0000-0000394A0000}"/>
    <cellStyle name="40% - 강조색1 45 7 6" xfId="20558" xr:uid="{00000000-0005-0000-0000-00003A4A0000}"/>
    <cellStyle name="40% - 강조색1 45 7 7" xfId="20559" xr:uid="{00000000-0005-0000-0000-00003B4A0000}"/>
    <cellStyle name="40% - 강조색1 45 7 8" xfId="20560" xr:uid="{00000000-0005-0000-0000-00003C4A0000}"/>
    <cellStyle name="40% - 강조색1 45 7 9" xfId="20561" xr:uid="{00000000-0005-0000-0000-00003D4A0000}"/>
    <cellStyle name="40% - 강조색1 45 8" xfId="20562" xr:uid="{00000000-0005-0000-0000-00003E4A0000}"/>
    <cellStyle name="40% - 강조색1 45 8 2" xfId="20563" xr:uid="{00000000-0005-0000-0000-00003F4A0000}"/>
    <cellStyle name="40% - 강조색1 45 8 3" xfId="20564" xr:uid="{00000000-0005-0000-0000-0000404A0000}"/>
    <cellStyle name="40% - 강조색1 45 8 4" xfId="20565" xr:uid="{00000000-0005-0000-0000-0000414A0000}"/>
    <cellStyle name="40% - 강조색1 45 9" xfId="20566" xr:uid="{00000000-0005-0000-0000-0000424A0000}"/>
    <cellStyle name="40% - 강조색1 45 9 2" xfId="20567" xr:uid="{00000000-0005-0000-0000-0000434A0000}"/>
    <cellStyle name="40% - 강조색1 45 9 3" xfId="20568" xr:uid="{00000000-0005-0000-0000-0000444A0000}"/>
    <cellStyle name="40% - 강조색1 46" xfId="20569" xr:uid="{00000000-0005-0000-0000-0000454A0000}"/>
    <cellStyle name="40% - 강조색1 46 10" xfId="20570" xr:uid="{00000000-0005-0000-0000-0000464A0000}"/>
    <cellStyle name="40% - 강조색1 46 10 2" xfId="20571" xr:uid="{00000000-0005-0000-0000-0000474A0000}"/>
    <cellStyle name="40% - 강조색1 46 10 3" xfId="20572" xr:uid="{00000000-0005-0000-0000-0000484A0000}"/>
    <cellStyle name="40% - 강조색1 46 10 4" xfId="20573" xr:uid="{00000000-0005-0000-0000-0000494A0000}"/>
    <cellStyle name="40% - 강조색1 46 11" xfId="20574" xr:uid="{00000000-0005-0000-0000-00004A4A0000}"/>
    <cellStyle name="40% - 강조색1 46 11 2" xfId="20575" xr:uid="{00000000-0005-0000-0000-00004B4A0000}"/>
    <cellStyle name="40% - 강조색1 46 11 3" xfId="20576" xr:uid="{00000000-0005-0000-0000-00004C4A0000}"/>
    <cellStyle name="40% - 강조색1 46 11 4" xfId="20577" xr:uid="{00000000-0005-0000-0000-00004D4A0000}"/>
    <cellStyle name="40% - 강조색1 46 12" xfId="20578" xr:uid="{00000000-0005-0000-0000-00004E4A0000}"/>
    <cellStyle name="40% - 강조색1 46 12 2" xfId="20579" xr:uid="{00000000-0005-0000-0000-00004F4A0000}"/>
    <cellStyle name="40% - 강조색1 46 12 3" xfId="20580" xr:uid="{00000000-0005-0000-0000-0000504A0000}"/>
    <cellStyle name="40% - 강조색1 46 12 4" xfId="20581" xr:uid="{00000000-0005-0000-0000-0000514A0000}"/>
    <cellStyle name="40% - 강조색1 46 13" xfId="20582" xr:uid="{00000000-0005-0000-0000-0000524A0000}"/>
    <cellStyle name="40% - 강조색1 46 13 2" xfId="20583" xr:uid="{00000000-0005-0000-0000-0000534A0000}"/>
    <cellStyle name="40% - 강조색1 46 13 3" xfId="20584" xr:uid="{00000000-0005-0000-0000-0000544A0000}"/>
    <cellStyle name="40% - 강조색1 46 13 4" xfId="20585" xr:uid="{00000000-0005-0000-0000-0000554A0000}"/>
    <cellStyle name="40% - 강조색1 46 14" xfId="20586" xr:uid="{00000000-0005-0000-0000-0000564A0000}"/>
    <cellStyle name="40% - 강조색1 46 14 2" xfId="20587" xr:uid="{00000000-0005-0000-0000-0000574A0000}"/>
    <cellStyle name="40% - 강조색1 46 14 3" xfId="20588" xr:uid="{00000000-0005-0000-0000-0000584A0000}"/>
    <cellStyle name="40% - 강조색1 46 14 4" xfId="20589" xr:uid="{00000000-0005-0000-0000-0000594A0000}"/>
    <cellStyle name="40% - 강조색1 46 15" xfId="20590" xr:uid="{00000000-0005-0000-0000-00005A4A0000}"/>
    <cellStyle name="40% - 강조색1 46 16" xfId="20591" xr:uid="{00000000-0005-0000-0000-00005B4A0000}"/>
    <cellStyle name="40% - 강조색1 46 17" xfId="20592" xr:uid="{00000000-0005-0000-0000-00005C4A0000}"/>
    <cellStyle name="40% - 강조색1 46 18" xfId="20593" xr:uid="{00000000-0005-0000-0000-00005D4A0000}"/>
    <cellStyle name="40% - 강조색1 46 19" xfId="20594" xr:uid="{00000000-0005-0000-0000-00005E4A0000}"/>
    <cellStyle name="40% - 강조색1 46 2" xfId="20595" xr:uid="{00000000-0005-0000-0000-00005F4A0000}"/>
    <cellStyle name="40% - 강조색1 46 2 10" xfId="20596" xr:uid="{00000000-0005-0000-0000-0000604A0000}"/>
    <cellStyle name="40% - 강조색1 46 2 10 2" xfId="20597" xr:uid="{00000000-0005-0000-0000-0000614A0000}"/>
    <cellStyle name="40% - 강조색1 46 2 10 3" xfId="20598" xr:uid="{00000000-0005-0000-0000-0000624A0000}"/>
    <cellStyle name="40% - 강조색1 46 2 10 4" xfId="20599" xr:uid="{00000000-0005-0000-0000-0000634A0000}"/>
    <cellStyle name="40% - 강조색1 46 2 11" xfId="20600" xr:uid="{00000000-0005-0000-0000-0000644A0000}"/>
    <cellStyle name="40% - 강조색1 46 2 11 2" xfId="20601" xr:uid="{00000000-0005-0000-0000-0000654A0000}"/>
    <cellStyle name="40% - 강조색1 46 2 11 3" xfId="20602" xr:uid="{00000000-0005-0000-0000-0000664A0000}"/>
    <cellStyle name="40% - 강조색1 46 2 11 4" xfId="20603" xr:uid="{00000000-0005-0000-0000-0000674A0000}"/>
    <cellStyle name="40% - 강조색1 46 2 12" xfId="20604" xr:uid="{00000000-0005-0000-0000-0000684A0000}"/>
    <cellStyle name="40% - 강조색1 46 2 12 2" xfId="20605" xr:uid="{00000000-0005-0000-0000-0000694A0000}"/>
    <cellStyle name="40% - 강조색1 46 2 12 3" xfId="20606" xr:uid="{00000000-0005-0000-0000-00006A4A0000}"/>
    <cellStyle name="40% - 강조색1 46 2 12 4" xfId="20607" xr:uid="{00000000-0005-0000-0000-00006B4A0000}"/>
    <cellStyle name="40% - 강조색1 46 2 13" xfId="20608" xr:uid="{00000000-0005-0000-0000-00006C4A0000}"/>
    <cellStyle name="40% - 강조색1 46 2 13 2" xfId="20609" xr:uid="{00000000-0005-0000-0000-00006D4A0000}"/>
    <cellStyle name="40% - 강조색1 46 2 13 3" xfId="20610" xr:uid="{00000000-0005-0000-0000-00006E4A0000}"/>
    <cellStyle name="40% - 강조색1 46 2 13 4" xfId="20611" xr:uid="{00000000-0005-0000-0000-00006F4A0000}"/>
    <cellStyle name="40% - 강조색1 46 2 14" xfId="20612" xr:uid="{00000000-0005-0000-0000-0000704A0000}"/>
    <cellStyle name="40% - 강조색1 46 2 15" xfId="20613" xr:uid="{00000000-0005-0000-0000-0000714A0000}"/>
    <cellStyle name="40% - 강조색1 46 2 16" xfId="20614" xr:uid="{00000000-0005-0000-0000-0000724A0000}"/>
    <cellStyle name="40% - 강조색1 46 2 17" xfId="20615" xr:uid="{00000000-0005-0000-0000-0000734A0000}"/>
    <cellStyle name="40% - 강조색1 46 2 18" xfId="20616" xr:uid="{00000000-0005-0000-0000-0000744A0000}"/>
    <cellStyle name="40% - 강조색1 46 2 19" xfId="20617" xr:uid="{00000000-0005-0000-0000-0000754A0000}"/>
    <cellStyle name="40% - 강조색1 46 2 2" xfId="20618" xr:uid="{00000000-0005-0000-0000-0000764A0000}"/>
    <cellStyle name="40% - 강조색1 46 2 2 10" xfId="20619" xr:uid="{00000000-0005-0000-0000-0000774A0000}"/>
    <cellStyle name="40% - 강조색1 46 2 2 10 2" xfId="20620" xr:uid="{00000000-0005-0000-0000-0000784A0000}"/>
    <cellStyle name="40% - 강조색1 46 2 2 10 3" xfId="20621" xr:uid="{00000000-0005-0000-0000-0000794A0000}"/>
    <cellStyle name="40% - 강조색1 46 2 2 10 4" xfId="20622" xr:uid="{00000000-0005-0000-0000-00007A4A0000}"/>
    <cellStyle name="40% - 강조색1 46 2 2 11" xfId="20623" xr:uid="{00000000-0005-0000-0000-00007B4A0000}"/>
    <cellStyle name="40% - 강조색1 46 2 2 11 2" xfId="20624" xr:uid="{00000000-0005-0000-0000-00007C4A0000}"/>
    <cellStyle name="40% - 강조색1 46 2 2 11 3" xfId="20625" xr:uid="{00000000-0005-0000-0000-00007D4A0000}"/>
    <cellStyle name="40% - 강조색1 46 2 2 11 4" xfId="20626" xr:uid="{00000000-0005-0000-0000-00007E4A0000}"/>
    <cellStyle name="40% - 강조색1 46 2 2 12" xfId="20627" xr:uid="{00000000-0005-0000-0000-00007F4A0000}"/>
    <cellStyle name="40% - 강조색1 46 2 2 12 2" xfId="20628" xr:uid="{00000000-0005-0000-0000-0000804A0000}"/>
    <cellStyle name="40% - 강조색1 46 2 2 12 3" xfId="20629" xr:uid="{00000000-0005-0000-0000-0000814A0000}"/>
    <cellStyle name="40% - 강조색1 46 2 2 12 4" xfId="20630" xr:uid="{00000000-0005-0000-0000-0000824A0000}"/>
    <cellStyle name="40% - 강조색1 46 2 2 13" xfId="20631" xr:uid="{00000000-0005-0000-0000-0000834A0000}"/>
    <cellStyle name="40% - 강조색1 46 2 2 14" xfId="20632" xr:uid="{00000000-0005-0000-0000-0000844A0000}"/>
    <cellStyle name="40% - 강조색1 46 2 2 15" xfId="20633" xr:uid="{00000000-0005-0000-0000-0000854A0000}"/>
    <cellStyle name="40% - 강조색1 46 2 2 16" xfId="20634" xr:uid="{00000000-0005-0000-0000-0000864A0000}"/>
    <cellStyle name="40% - 강조색1 46 2 2 17" xfId="20635" xr:uid="{00000000-0005-0000-0000-0000874A0000}"/>
    <cellStyle name="40% - 강조색1 46 2 2 18" xfId="20636" xr:uid="{00000000-0005-0000-0000-0000884A0000}"/>
    <cellStyle name="40% - 강조색1 46 2 2 19" xfId="20637" xr:uid="{00000000-0005-0000-0000-0000894A0000}"/>
    <cellStyle name="40% - 강조색1 46 2 2 2" xfId="20638" xr:uid="{00000000-0005-0000-0000-00008A4A0000}"/>
    <cellStyle name="40% - 강조색1 46 2 2 2 10" xfId="20639" xr:uid="{00000000-0005-0000-0000-00008B4A0000}"/>
    <cellStyle name="40% - 강조색1 46 2 2 2 11" xfId="20640" xr:uid="{00000000-0005-0000-0000-00008C4A0000}"/>
    <cellStyle name="40% - 강조색1 46 2 2 2 12" xfId="20641" xr:uid="{00000000-0005-0000-0000-00008D4A0000}"/>
    <cellStyle name="40% - 강조색1 46 2 2 2 2" xfId="20642" xr:uid="{00000000-0005-0000-0000-00008E4A0000}"/>
    <cellStyle name="40% - 강조색1 46 2 2 2 2 2" xfId="20643" xr:uid="{00000000-0005-0000-0000-00008F4A0000}"/>
    <cellStyle name="40% - 강조색1 46 2 2 2 2 3" xfId="20644" xr:uid="{00000000-0005-0000-0000-0000904A0000}"/>
    <cellStyle name="40% - 강조색1 46 2 2 2 2 4" xfId="20645" xr:uid="{00000000-0005-0000-0000-0000914A0000}"/>
    <cellStyle name="40% - 강조색1 46 2 2 2 3" xfId="20646" xr:uid="{00000000-0005-0000-0000-0000924A0000}"/>
    <cellStyle name="40% - 강조색1 46 2 2 2 3 2" xfId="20647" xr:uid="{00000000-0005-0000-0000-0000934A0000}"/>
    <cellStyle name="40% - 강조색1 46 2 2 2 3 3" xfId="20648" xr:uid="{00000000-0005-0000-0000-0000944A0000}"/>
    <cellStyle name="40% - 강조색1 46 2 2 2 3 4" xfId="20649" xr:uid="{00000000-0005-0000-0000-0000954A0000}"/>
    <cellStyle name="40% - 강조색1 46 2 2 2 4" xfId="20650" xr:uid="{00000000-0005-0000-0000-0000964A0000}"/>
    <cellStyle name="40% - 강조색1 46 2 2 2 4 2" xfId="20651" xr:uid="{00000000-0005-0000-0000-0000974A0000}"/>
    <cellStyle name="40% - 강조색1 46 2 2 2 4 3" xfId="20652" xr:uid="{00000000-0005-0000-0000-0000984A0000}"/>
    <cellStyle name="40% - 강조색1 46 2 2 2 4 4" xfId="20653" xr:uid="{00000000-0005-0000-0000-0000994A0000}"/>
    <cellStyle name="40% - 강조색1 46 2 2 2 5" xfId="20654" xr:uid="{00000000-0005-0000-0000-00009A4A0000}"/>
    <cellStyle name="40% - 강조색1 46 2 2 2 5 2" xfId="20655" xr:uid="{00000000-0005-0000-0000-00009B4A0000}"/>
    <cellStyle name="40% - 강조색1 46 2 2 2 5 3" xfId="20656" xr:uid="{00000000-0005-0000-0000-00009C4A0000}"/>
    <cellStyle name="40% - 강조색1 46 2 2 2 5 4" xfId="20657" xr:uid="{00000000-0005-0000-0000-00009D4A0000}"/>
    <cellStyle name="40% - 강조색1 46 2 2 2 6" xfId="20658" xr:uid="{00000000-0005-0000-0000-00009E4A0000}"/>
    <cellStyle name="40% - 강조색1 46 2 2 2 6 2" xfId="20659" xr:uid="{00000000-0005-0000-0000-00009F4A0000}"/>
    <cellStyle name="40% - 강조색1 46 2 2 2 6 3" xfId="20660" xr:uid="{00000000-0005-0000-0000-0000A04A0000}"/>
    <cellStyle name="40% - 강조색1 46 2 2 2 6 4" xfId="20661" xr:uid="{00000000-0005-0000-0000-0000A14A0000}"/>
    <cellStyle name="40% - 강조색1 46 2 2 2 7" xfId="20662" xr:uid="{00000000-0005-0000-0000-0000A24A0000}"/>
    <cellStyle name="40% - 강조색1 46 2 2 2 7 2" xfId="20663" xr:uid="{00000000-0005-0000-0000-0000A34A0000}"/>
    <cellStyle name="40% - 강조색1 46 2 2 2 7 3" xfId="20664" xr:uid="{00000000-0005-0000-0000-0000A44A0000}"/>
    <cellStyle name="40% - 강조색1 46 2 2 2 7 4" xfId="20665" xr:uid="{00000000-0005-0000-0000-0000A54A0000}"/>
    <cellStyle name="40% - 강조색1 46 2 2 2 8" xfId="20666" xr:uid="{00000000-0005-0000-0000-0000A64A0000}"/>
    <cellStyle name="40% - 강조색1 46 2 2 2 8 2" xfId="20667" xr:uid="{00000000-0005-0000-0000-0000A74A0000}"/>
    <cellStyle name="40% - 강조색1 46 2 2 2 8 3" xfId="20668" xr:uid="{00000000-0005-0000-0000-0000A84A0000}"/>
    <cellStyle name="40% - 강조색1 46 2 2 2 8 4" xfId="20669" xr:uid="{00000000-0005-0000-0000-0000A94A0000}"/>
    <cellStyle name="40% - 강조색1 46 2 2 2 9" xfId="20670" xr:uid="{00000000-0005-0000-0000-0000AA4A0000}"/>
    <cellStyle name="40% - 강조색1 46 2 2 2 9 2" xfId="20671" xr:uid="{00000000-0005-0000-0000-0000AB4A0000}"/>
    <cellStyle name="40% - 강조색1 46 2 2 2 9 3" xfId="20672" xr:uid="{00000000-0005-0000-0000-0000AC4A0000}"/>
    <cellStyle name="40% - 강조색1 46 2 2 2 9 4" xfId="20673" xr:uid="{00000000-0005-0000-0000-0000AD4A0000}"/>
    <cellStyle name="40% - 강조색1 46 2 2 20" xfId="20674" xr:uid="{00000000-0005-0000-0000-0000AE4A0000}"/>
    <cellStyle name="40% - 강조색1 46 2 2 21" xfId="20675" xr:uid="{00000000-0005-0000-0000-0000AF4A0000}"/>
    <cellStyle name="40% - 강조색1 46 2 2 22" xfId="20676" xr:uid="{00000000-0005-0000-0000-0000B04A0000}"/>
    <cellStyle name="40% - 강조색1 46 2 2 23" xfId="20677" xr:uid="{00000000-0005-0000-0000-0000B14A0000}"/>
    <cellStyle name="40% - 강조색1 46 2 2 24" xfId="20678" xr:uid="{00000000-0005-0000-0000-0000B24A0000}"/>
    <cellStyle name="40% - 강조색1 46 2 2 25" xfId="20679" xr:uid="{00000000-0005-0000-0000-0000B34A0000}"/>
    <cellStyle name="40% - 강조색1 46 2 2 3" xfId="20680" xr:uid="{00000000-0005-0000-0000-0000B44A0000}"/>
    <cellStyle name="40% - 강조색1 46 2 2 3 10" xfId="20681" xr:uid="{00000000-0005-0000-0000-0000B54A0000}"/>
    <cellStyle name="40% - 강조색1 46 2 2 3 11" xfId="20682" xr:uid="{00000000-0005-0000-0000-0000B64A0000}"/>
    <cellStyle name="40% - 강조색1 46 2 2 3 12" xfId="20683" xr:uid="{00000000-0005-0000-0000-0000B74A0000}"/>
    <cellStyle name="40% - 강조색1 46 2 2 3 2" xfId="20684" xr:uid="{00000000-0005-0000-0000-0000B84A0000}"/>
    <cellStyle name="40% - 강조색1 46 2 2 3 2 2" xfId="20685" xr:uid="{00000000-0005-0000-0000-0000B94A0000}"/>
    <cellStyle name="40% - 강조색1 46 2 2 3 2 3" xfId="20686" xr:uid="{00000000-0005-0000-0000-0000BA4A0000}"/>
    <cellStyle name="40% - 강조색1 46 2 2 3 2 4" xfId="20687" xr:uid="{00000000-0005-0000-0000-0000BB4A0000}"/>
    <cellStyle name="40% - 강조색1 46 2 2 3 3" xfId="20688" xr:uid="{00000000-0005-0000-0000-0000BC4A0000}"/>
    <cellStyle name="40% - 강조색1 46 2 2 3 3 2" xfId="20689" xr:uid="{00000000-0005-0000-0000-0000BD4A0000}"/>
    <cellStyle name="40% - 강조색1 46 2 2 3 3 3" xfId="20690" xr:uid="{00000000-0005-0000-0000-0000BE4A0000}"/>
    <cellStyle name="40% - 강조색1 46 2 2 3 3 4" xfId="20691" xr:uid="{00000000-0005-0000-0000-0000BF4A0000}"/>
    <cellStyle name="40% - 강조색1 46 2 2 3 4" xfId="20692" xr:uid="{00000000-0005-0000-0000-0000C04A0000}"/>
    <cellStyle name="40% - 강조색1 46 2 2 3 4 2" xfId="20693" xr:uid="{00000000-0005-0000-0000-0000C14A0000}"/>
    <cellStyle name="40% - 강조색1 46 2 2 3 4 3" xfId="20694" xr:uid="{00000000-0005-0000-0000-0000C24A0000}"/>
    <cellStyle name="40% - 강조색1 46 2 2 3 4 4" xfId="20695" xr:uid="{00000000-0005-0000-0000-0000C34A0000}"/>
    <cellStyle name="40% - 강조색1 46 2 2 3 5" xfId="20696" xr:uid="{00000000-0005-0000-0000-0000C44A0000}"/>
    <cellStyle name="40% - 강조색1 46 2 2 3 5 2" xfId="20697" xr:uid="{00000000-0005-0000-0000-0000C54A0000}"/>
    <cellStyle name="40% - 강조색1 46 2 2 3 5 3" xfId="20698" xr:uid="{00000000-0005-0000-0000-0000C64A0000}"/>
    <cellStyle name="40% - 강조색1 46 2 2 3 5 4" xfId="20699" xr:uid="{00000000-0005-0000-0000-0000C74A0000}"/>
    <cellStyle name="40% - 강조색1 46 2 2 3 6" xfId="20700" xr:uid="{00000000-0005-0000-0000-0000C84A0000}"/>
    <cellStyle name="40% - 강조색1 46 2 2 3 6 2" xfId="20701" xr:uid="{00000000-0005-0000-0000-0000C94A0000}"/>
    <cellStyle name="40% - 강조색1 46 2 2 3 6 3" xfId="20702" xr:uid="{00000000-0005-0000-0000-0000CA4A0000}"/>
    <cellStyle name="40% - 강조색1 46 2 2 3 6 4" xfId="20703" xr:uid="{00000000-0005-0000-0000-0000CB4A0000}"/>
    <cellStyle name="40% - 강조색1 46 2 2 3 7" xfId="20704" xr:uid="{00000000-0005-0000-0000-0000CC4A0000}"/>
    <cellStyle name="40% - 강조색1 46 2 2 3 7 2" xfId="20705" xr:uid="{00000000-0005-0000-0000-0000CD4A0000}"/>
    <cellStyle name="40% - 강조색1 46 2 2 3 7 3" xfId="20706" xr:uid="{00000000-0005-0000-0000-0000CE4A0000}"/>
    <cellStyle name="40% - 강조색1 46 2 2 3 7 4" xfId="20707" xr:uid="{00000000-0005-0000-0000-0000CF4A0000}"/>
    <cellStyle name="40% - 강조색1 46 2 2 3 8" xfId="20708" xr:uid="{00000000-0005-0000-0000-0000D04A0000}"/>
    <cellStyle name="40% - 강조색1 46 2 2 3 8 2" xfId="20709" xr:uid="{00000000-0005-0000-0000-0000D14A0000}"/>
    <cellStyle name="40% - 강조색1 46 2 2 3 8 3" xfId="20710" xr:uid="{00000000-0005-0000-0000-0000D24A0000}"/>
    <cellStyle name="40% - 강조색1 46 2 2 3 8 4" xfId="20711" xr:uid="{00000000-0005-0000-0000-0000D34A0000}"/>
    <cellStyle name="40% - 강조색1 46 2 2 3 9" xfId="20712" xr:uid="{00000000-0005-0000-0000-0000D44A0000}"/>
    <cellStyle name="40% - 강조색1 46 2 2 3 9 2" xfId="20713" xr:uid="{00000000-0005-0000-0000-0000D54A0000}"/>
    <cellStyle name="40% - 강조색1 46 2 2 3 9 3" xfId="20714" xr:uid="{00000000-0005-0000-0000-0000D64A0000}"/>
    <cellStyle name="40% - 강조색1 46 2 2 3 9 4" xfId="20715" xr:uid="{00000000-0005-0000-0000-0000D74A0000}"/>
    <cellStyle name="40% - 강조색1 46 2 2 4" xfId="20716" xr:uid="{00000000-0005-0000-0000-0000D84A0000}"/>
    <cellStyle name="40% - 강조색1 46 2 2 4 10" xfId="20717" xr:uid="{00000000-0005-0000-0000-0000D94A0000}"/>
    <cellStyle name="40% - 강조색1 46 2 2 4 11" xfId="20718" xr:uid="{00000000-0005-0000-0000-0000DA4A0000}"/>
    <cellStyle name="40% - 강조색1 46 2 2 4 12" xfId="20719" xr:uid="{00000000-0005-0000-0000-0000DB4A0000}"/>
    <cellStyle name="40% - 강조색1 46 2 2 4 2" xfId="20720" xr:uid="{00000000-0005-0000-0000-0000DC4A0000}"/>
    <cellStyle name="40% - 강조색1 46 2 2 4 2 2" xfId="20721" xr:uid="{00000000-0005-0000-0000-0000DD4A0000}"/>
    <cellStyle name="40% - 강조색1 46 2 2 4 2 3" xfId="20722" xr:uid="{00000000-0005-0000-0000-0000DE4A0000}"/>
    <cellStyle name="40% - 강조색1 46 2 2 4 2 4" xfId="20723" xr:uid="{00000000-0005-0000-0000-0000DF4A0000}"/>
    <cellStyle name="40% - 강조색1 46 2 2 4 3" xfId="20724" xr:uid="{00000000-0005-0000-0000-0000E04A0000}"/>
    <cellStyle name="40% - 강조색1 46 2 2 4 3 2" xfId="20725" xr:uid="{00000000-0005-0000-0000-0000E14A0000}"/>
    <cellStyle name="40% - 강조색1 46 2 2 4 3 3" xfId="20726" xr:uid="{00000000-0005-0000-0000-0000E24A0000}"/>
    <cellStyle name="40% - 강조색1 46 2 2 4 3 4" xfId="20727" xr:uid="{00000000-0005-0000-0000-0000E34A0000}"/>
    <cellStyle name="40% - 강조색1 46 2 2 4 4" xfId="20728" xr:uid="{00000000-0005-0000-0000-0000E44A0000}"/>
    <cellStyle name="40% - 강조색1 46 2 2 4 4 2" xfId="20729" xr:uid="{00000000-0005-0000-0000-0000E54A0000}"/>
    <cellStyle name="40% - 강조색1 46 2 2 4 4 3" xfId="20730" xr:uid="{00000000-0005-0000-0000-0000E64A0000}"/>
    <cellStyle name="40% - 강조색1 46 2 2 4 4 4" xfId="20731" xr:uid="{00000000-0005-0000-0000-0000E74A0000}"/>
    <cellStyle name="40% - 강조색1 46 2 2 4 5" xfId="20732" xr:uid="{00000000-0005-0000-0000-0000E84A0000}"/>
    <cellStyle name="40% - 강조색1 46 2 2 4 5 2" xfId="20733" xr:uid="{00000000-0005-0000-0000-0000E94A0000}"/>
    <cellStyle name="40% - 강조색1 46 2 2 4 5 3" xfId="20734" xr:uid="{00000000-0005-0000-0000-0000EA4A0000}"/>
    <cellStyle name="40% - 강조색1 46 2 2 4 5 4" xfId="20735" xr:uid="{00000000-0005-0000-0000-0000EB4A0000}"/>
    <cellStyle name="40% - 강조색1 46 2 2 4 6" xfId="20736" xr:uid="{00000000-0005-0000-0000-0000EC4A0000}"/>
    <cellStyle name="40% - 강조색1 46 2 2 4 6 2" xfId="20737" xr:uid="{00000000-0005-0000-0000-0000ED4A0000}"/>
    <cellStyle name="40% - 강조색1 46 2 2 4 6 3" xfId="20738" xr:uid="{00000000-0005-0000-0000-0000EE4A0000}"/>
    <cellStyle name="40% - 강조색1 46 2 2 4 6 4" xfId="20739" xr:uid="{00000000-0005-0000-0000-0000EF4A0000}"/>
    <cellStyle name="40% - 강조색1 46 2 2 4 7" xfId="20740" xr:uid="{00000000-0005-0000-0000-0000F04A0000}"/>
    <cellStyle name="40% - 강조색1 46 2 2 4 7 2" xfId="20741" xr:uid="{00000000-0005-0000-0000-0000F14A0000}"/>
    <cellStyle name="40% - 강조색1 46 2 2 4 7 3" xfId="20742" xr:uid="{00000000-0005-0000-0000-0000F24A0000}"/>
    <cellStyle name="40% - 강조색1 46 2 2 4 7 4" xfId="20743" xr:uid="{00000000-0005-0000-0000-0000F34A0000}"/>
    <cellStyle name="40% - 강조색1 46 2 2 4 8" xfId="20744" xr:uid="{00000000-0005-0000-0000-0000F44A0000}"/>
    <cellStyle name="40% - 강조색1 46 2 2 4 8 2" xfId="20745" xr:uid="{00000000-0005-0000-0000-0000F54A0000}"/>
    <cellStyle name="40% - 강조색1 46 2 2 4 8 3" xfId="20746" xr:uid="{00000000-0005-0000-0000-0000F64A0000}"/>
    <cellStyle name="40% - 강조색1 46 2 2 4 8 4" xfId="20747" xr:uid="{00000000-0005-0000-0000-0000F74A0000}"/>
    <cellStyle name="40% - 강조색1 46 2 2 4 9" xfId="20748" xr:uid="{00000000-0005-0000-0000-0000F84A0000}"/>
    <cellStyle name="40% - 강조색1 46 2 2 4 9 2" xfId="20749" xr:uid="{00000000-0005-0000-0000-0000F94A0000}"/>
    <cellStyle name="40% - 강조색1 46 2 2 4 9 3" xfId="20750" xr:uid="{00000000-0005-0000-0000-0000FA4A0000}"/>
    <cellStyle name="40% - 강조색1 46 2 2 4 9 4" xfId="20751" xr:uid="{00000000-0005-0000-0000-0000FB4A0000}"/>
    <cellStyle name="40% - 강조색1 46 2 2 5" xfId="20752" xr:uid="{00000000-0005-0000-0000-0000FC4A0000}"/>
    <cellStyle name="40% - 강조색1 46 2 2 5 2" xfId="20753" xr:uid="{00000000-0005-0000-0000-0000FD4A0000}"/>
    <cellStyle name="40% - 강조색1 46 2 2 5 3" xfId="20754" xr:uid="{00000000-0005-0000-0000-0000FE4A0000}"/>
    <cellStyle name="40% - 강조색1 46 2 2 5 4" xfId="20755" xr:uid="{00000000-0005-0000-0000-0000FF4A0000}"/>
    <cellStyle name="40% - 강조색1 46 2 2 6" xfId="20756" xr:uid="{00000000-0005-0000-0000-0000004B0000}"/>
    <cellStyle name="40% - 강조색1 46 2 2 6 2" xfId="20757" xr:uid="{00000000-0005-0000-0000-0000014B0000}"/>
    <cellStyle name="40% - 강조색1 46 2 2 6 3" xfId="20758" xr:uid="{00000000-0005-0000-0000-0000024B0000}"/>
    <cellStyle name="40% - 강조색1 46 2 2 6 4" xfId="20759" xr:uid="{00000000-0005-0000-0000-0000034B0000}"/>
    <cellStyle name="40% - 강조색1 46 2 2 7" xfId="20760" xr:uid="{00000000-0005-0000-0000-0000044B0000}"/>
    <cellStyle name="40% - 강조색1 46 2 2 7 2" xfId="20761" xr:uid="{00000000-0005-0000-0000-0000054B0000}"/>
    <cellStyle name="40% - 강조색1 46 2 2 7 3" xfId="20762" xr:uid="{00000000-0005-0000-0000-0000064B0000}"/>
    <cellStyle name="40% - 강조색1 46 2 2 7 4" xfId="20763" xr:uid="{00000000-0005-0000-0000-0000074B0000}"/>
    <cellStyle name="40% - 강조색1 46 2 2 8" xfId="20764" xr:uid="{00000000-0005-0000-0000-0000084B0000}"/>
    <cellStyle name="40% - 강조색1 46 2 2 8 2" xfId="20765" xr:uid="{00000000-0005-0000-0000-0000094B0000}"/>
    <cellStyle name="40% - 강조색1 46 2 2 8 3" xfId="20766" xr:uid="{00000000-0005-0000-0000-00000A4B0000}"/>
    <cellStyle name="40% - 강조색1 46 2 2 8 4" xfId="20767" xr:uid="{00000000-0005-0000-0000-00000B4B0000}"/>
    <cellStyle name="40% - 강조색1 46 2 2 9" xfId="20768" xr:uid="{00000000-0005-0000-0000-00000C4B0000}"/>
    <cellStyle name="40% - 강조색1 46 2 2 9 2" xfId="20769" xr:uid="{00000000-0005-0000-0000-00000D4B0000}"/>
    <cellStyle name="40% - 강조색1 46 2 2 9 3" xfId="20770" xr:uid="{00000000-0005-0000-0000-00000E4B0000}"/>
    <cellStyle name="40% - 강조색1 46 2 2 9 4" xfId="20771" xr:uid="{00000000-0005-0000-0000-00000F4B0000}"/>
    <cellStyle name="40% - 강조색1 46 2 20" xfId="20772" xr:uid="{00000000-0005-0000-0000-0000104B0000}"/>
    <cellStyle name="40% - 강조색1 46 2 21" xfId="20773" xr:uid="{00000000-0005-0000-0000-0000114B0000}"/>
    <cellStyle name="40% - 강조색1 46 2 22" xfId="20774" xr:uid="{00000000-0005-0000-0000-0000124B0000}"/>
    <cellStyle name="40% - 강조색1 46 2 23" xfId="20775" xr:uid="{00000000-0005-0000-0000-0000134B0000}"/>
    <cellStyle name="40% - 강조색1 46 2 24" xfId="20776" xr:uid="{00000000-0005-0000-0000-0000144B0000}"/>
    <cellStyle name="40% - 강조색1 46 2 25" xfId="20777" xr:uid="{00000000-0005-0000-0000-0000154B0000}"/>
    <cellStyle name="40% - 강조색1 46 2 26" xfId="20778" xr:uid="{00000000-0005-0000-0000-0000164B0000}"/>
    <cellStyle name="40% - 강조색1 46 2 3" xfId="20779" xr:uid="{00000000-0005-0000-0000-0000174B0000}"/>
    <cellStyle name="40% - 강조색1 46 2 3 10" xfId="20780" xr:uid="{00000000-0005-0000-0000-0000184B0000}"/>
    <cellStyle name="40% - 강조색1 46 2 3 11" xfId="20781" xr:uid="{00000000-0005-0000-0000-0000194B0000}"/>
    <cellStyle name="40% - 강조색1 46 2 3 12" xfId="20782" xr:uid="{00000000-0005-0000-0000-00001A4B0000}"/>
    <cellStyle name="40% - 강조색1 46 2 3 2" xfId="20783" xr:uid="{00000000-0005-0000-0000-00001B4B0000}"/>
    <cellStyle name="40% - 강조색1 46 2 3 2 2" xfId="20784" xr:uid="{00000000-0005-0000-0000-00001C4B0000}"/>
    <cellStyle name="40% - 강조색1 46 2 3 2 3" xfId="20785" xr:uid="{00000000-0005-0000-0000-00001D4B0000}"/>
    <cellStyle name="40% - 강조색1 46 2 3 2 4" xfId="20786" xr:uid="{00000000-0005-0000-0000-00001E4B0000}"/>
    <cellStyle name="40% - 강조색1 46 2 3 3" xfId="20787" xr:uid="{00000000-0005-0000-0000-00001F4B0000}"/>
    <cellStyle name="40% - 강조색1 46 2 3 3 2" xfId="20788" xr:uid="{00000000-0005-0000-0000-0000204B0000}"/>
    <cellStyle name="40% - 강조색1 46 2 3 3 3" xfId="20789" xr:uid="{00000000-0005-0000-0000-0000214B0000}"/>
    <cellStyle name="40% - 강조색1 46 2 3 3 4" xfId="20790" xr:uid="{00000000-0005-0000-0000-0000224B0000}"/>
    <cellStyle name="40% - 강조색1 46 2 3 4" xfId="20791" xr:uid="{00000000-0005-0000-0000-0000234B0000}"/>
    <cellStyle name="40% - 강조색1 46 2 3 4 2" xfId="20792" xr:uid="{00000000-0005-0000-0000-0000244B0000}"/>
    <cellStyle name="40% - 강조색1 46 2 3 4 3" xfId="20793" xr:uid="{00000000-0005-0000-0000-0000254B0000}"/>
    <cellStyle name="40% - 강조색1 46 2 3 4 4" xfId="20794" xr:uid="{00000000-0005-0000-0000-0000264B0000}"/>
    <cellStyle name="40% - 강조색1 46 2 3 5" xfId="20795" xr:uid="{00000000-0005-0000-0000-0000274B0000}"/>
    <cellStyle name="40% - 강조색1 46 2 3 5 2" xfId="20796" xr:uid="{00000000-0005-0000-0000-0000284B0000}"/>
    <cellStyle name="40% - 강조색1 46 2 3 5 3" xfId="20797" xr:uid="{00000000-0005-0000-0000-0000294B0000}"/>
    <cellStyle name="40% - 강조색1 46 2 3 5 4" xfId="20798" xr:uid="{00000000-0005-0000-0000-00002A4B0000}"/>
    <cellStyle name="40% - 강조색1 46 2 3 6" xfId="20799" xr:uid="{00000000-0005-0000-0000-00002B4B0000}"/>
    <cellStyle name="40% - 강조색1 46 2 3 6 2" xfId="20800" xr:uid="{00000000-0005-0000-0000-00002C4B0000}"/>
    <cellStyle name="40% - 강조색1 46 2 3 6 3" xfId="20801" xr:uid="{00000000-0005-0000-0000-00002D4B0000}"/>
    <cellStyle name="40% - 강조색1 46 2 3 6 4" xfId="20802" xr:uid="{00000000-0005-0000-0000-00002E4B0000}"/>
    <cellStyle name="40% - 강조색1 46 2 3 7" xfId="20803" xr:uid="{00000000-0005-0000-0000-00002F4B0000}"/>
    <cellStyle name="40% - 강조색1 46 2 3 7 2" xfId="20804" xr:uid="{00000000-0005-0000-0000-0000304B0000}"/>
    <cellStyle name="40% - 강조색1 46 2 3 7 3" xfId="20805" xr:uid="{00000000-0005-0000-0000-0000314B0000}"/>
    <cellStyle name="40% - 강조색1 46 2 3 7 4" xfId="20806" xr:uid="{00000000-0005-0000-0000-0000324B0000}"/>
    <cellStyle name="40% - 강조색1 46 2 3 8" xfId="20807" xr:uid="{00000000-0005-0000-0000-0000334B0000}"/>
    <cellStyle name="40% - 강조색1 46 2 3 8 2" xfId="20808" xr:uid="{00000000-0005-0000-0000-0000344B0000}"/>
    <cellStyle name="40% - 강조색1 46 2 3 8 3" xfId="20809" xr:uid="{00000000-0005-0000-0000-0000354B0000}"/>
    <cellStyle name="40% - 강조색1 46 2 3 8 4" xfId="20810" xr:uid="{00000000-0005-0000-0000-0000364B0000}"/>
    <cellStyle name="40% - 강조색1 46 2 3 9" xfId="20811" xr:uid="{00000000-0005-0000-0000-0000374B0000}"/>
    <cellStyle name="40% - 강조색1 46 2 3 9 2" xfId="20812" xr:uid="{00000000-0005-0000-0000-0000384B0000}"/>
    <cellStyle name="40% - 강조색1 46 2 3 9 3" xfId="20813" xr:uid="{00000000-0005-0000-0000-0000394B0000}"/>
    <cellStyle name="40% - 강조색1 46 2 3 9 4" xfId="20814" xr:uid="{00000000-0005-0000-0000-00003A4B0000}"/>
    <cellStyle name="40% - 강조색1 46 2 4" xfId="20815" xr:uid="{00000000-0005-0000-0000-00003B4B0000}"/>
    <cellStyle name="40% - 강조색1 46 2 4 10" xfId="20816" xr:uid="{00000000-0005-0000-0000-00003C4B0000}"/>
    <cellStyle name="40% - 강조색1 46 2 4 11" xfId="20817" xr:uid="{00000000-0005-0000-0000-00003D4B0000}"/>
    <cellStyle name="40% - 강조색1 46 2 4 12" xfId="20818" xr:uid="{00000000-0005-0000-0000-00003E4B0000}"/>
    <cellStyle name="40% - 강조색1 46 2 4 2" xfId="20819" xr:uid="{00000000-0005-0000-0000-00003F4B0000}"/>
    <cellStyle name="40% - 강조색1 46 2 4 2 2" xfId="20820" xr:uid="{00000000-0005-0000-0000-0000404B0000}"/>
    <cellStyle name="40% - 강조색1 46 2 4 2 3" xfId="20821" xr:uid="{00000000-0005-0000-0000-0000414B0000}"/>
    <cellStyle name="40% - 강조색1 46 2 4 2 4" xfId="20822" xr:uid="{00000000-0005-0000-0000-0000424B0000}"/>
    <cellStyle name="40% - 강조색1 46 2 4 3" xfId="20823" xr:uid="{00000000-0005-0000-0000-0000434B0000}"/>
    <cellStyle name="40% - 강조색1 46 2 4 3 2" xfId="20824" xr:uid="{00000000-0005-0000-0000-0000444B0000}"/>
    <cellStyle name="40% - 강조색1 46 2 4 3 3" xfId="20825" xr:uid="{00000000-0005-0000-0000-0000454B0000}"/>
    <cellStyle name="40% - 강조색1 46 2 4 3 4" xfId="20826" xr:uid="{00000000-0005-0000-0000-0000464B0000}"/>
    <cellStyle name="40% - 강조색1 46 2 4 4" xfId="20827" xr:uid="{00000000-0005-0000-0000-0000474B0000}"/>
    <cellStyle name="40% - 강조색1 46 2 4 4 2" xfId="20828" xr:uid="{00000000-0005-0000-0000-0000484B0000}"/>
    <cellStyle name="40% - 강조색1 46 2 4 4 3" xfId="20829" xr:uid="{00000000-0005-0000-0000-0000494B0000}"/>
    <cellStyle name="40% - 강조색1 46 2 4 4 4" xfId="20830" xr:uid="{00000000-0005-0000-0000-00004A4B0000}"/>
    <cellStyle name="40% - 강조색1 46 2 4 5" xfId="20831" xr:uid="{00000000-0005-0000-0000-00004B4B0000}"/>
    <cellStyle name="40% - 강조색1 46 2 4 5 2" xfId="20832" xr:uid="{00000000-0005-0000-0000-00004C4B0000}"/>
    <cellStyle name="40% - 강조색1 46 2 4 5 3" xfId="20833" xr:uid="{00000000-0005-0000-0000-00004D4B0000}"/>
    <cellStyle name="40% - 강조색1 46 2 4 5 4" xfId="20834" xr:uid="{00000000-0005-0000-0000-00004E4B0000}"/>
    <cellStyle name="40% - 강조색1 46 2 4 6" xfId="20835" xr:uid="{00000000-0005-0000-0000-00004F4B0000}"/>
    <cellStyle name="40% - 강조색1 46 2 4 6 2" xfId="20836" xr:uid="{00000000-0005-0000-0000-0000504B0000}"/>
    <cellStyle name="40% - 강조색1 46 2 4 6 3" xfId="20837" xr:uid="{00000000-0005-0000-0000-0000514B0000}"/>
    <cellStyle name="40% - 강조색1 46 2 4 6 4" xfId="20838" xr:uid="{00000000-0005-0000-0000-0000524B0000}"/>
    <cellStyle name="40% - 강조색1 46 2 4 7" xfId="20839" xr:uid="{00000000-0005-0000-0000-0000534B0000}"/>
    <cellStyle name="40% - 강조색1 46 2 4 7 2" xfId="20840" xr:uid="{00000000-0005-0000-0000-0000544B0000}"/>
    <cellStyle name="40% - 강조색1 46 2 4 7 3" xfId="20841" xr:uid="{00000000-0005-0000-0000-0000554B0000}"/>
    <cellStyle name="40% - 강조색1 46 2 4 7 4" xfId="20842" xr:uid="{00000000-0005-0000-0000-0000564B0000}"/>
    <cellStyle name="40% - 강조색1 46 2 4 8" xfId="20843" xr:uid="{00000000-0005-0000-0000-0000574B0000}"/>
    <cellStyle name="40% - 강조색1 46 2 4 8 2" xfId="20844" xr:uid="{00000000-0005-0000-0000-0000584B0000}"/>
    <cellStyle name="40% - 강조색1 46 2 4 8 3" xfId="20845" xr:uid="{00000000-0005-0000-0000-0000594B0000}"/>
    <cellStyle name="40% - 강조색1 46 2 4 8 4" xfId="20846" xr:uid="{00000000-0005-0000-0000-00005A4B0000}"/>
    <cellStyle name="40% - 강조색1 46 2 4 9" xfId="20847" xr:uid="{00000000-0005-0000-0000-00005B4B0000}"/>
    <cellStyle name="40% - 강조색1 46 2 4 9 2" xfId="20848" xr:uid="{00000000-0005-0000-0000-00005C4B0000}"/>
    <cellStyle name="40% - 강조색1 46 2 4 9 3" xfId="20849" xr:uid="{00000000-0005-0000-0000-00005D4B0000}"/>
    <cellStyle name="40% - 강조색1 46 2 4 9 4" xfId="20850" xr:uid="{00000000-0005-0000-0000-00005E4B0000}"/>
    <cellStyle name="40% - 강조색1 46 2 5" xfId="20851" xr:uid="{00000000-0005-0000-0000-00005F4B0000}"/>
    <cellStyle name="40% - 강조색1 46 2 5 10" xfId="20852" xr:uid="{00000000-0005-0000-0000-0000604B0000}"/>
    <cellStyle name="40% - 강조색1 46 2 5 11" xfId="20853" xr:uid="{00000000-0005-0000-0000-0000614B0000}"/>
    <cellStyle name="40% - 강조색1 46 2 5 12" xfId="20854" xr:uid="{00000000-0005-0000-0000-0000624B0000}"/>
    <cellStyle name="40% - 강조색1 46 2 5 2" xfId="20855" xr:uid="{00000000-0005-0000-0000-0000634B0000}"/>
    <cellStyle name="40% - 강조색1 46 2 5 2 2" xfId="20856" xr:uid="{00000000-0005-0000-0000-0000644B0000}"/>
    <cellStyle name="40% - 강조색1 46 2 5 2 3" xfId="20857" xr:uid="{00000000-0005-0000-0000-0000654B0000}"/>
    <cellStyle name="40% - 강조색1 46 2 5 2 4" xfId="20858" xr:uid="{00000000-0005-0000-0000-0000664B0000}"/>
    <cellStyle name="40% - 강조색1 46 2 5 3" xfId="20859" xr:uid="{00000000-0005-0000-0000-0000674B0000}"/>
    <cellStyle name="40% - 강조색1 46 2 5 3 2" xfId="20860" xr:uid="{00000000-0005-0000-0000-0000684B0000}"/>
    <cellStyle name="40% - 강조색1 46 2 5 3 3" xfId="20861" xr:uid="{00000000-0005-0000-0000-0000694B0000}"/>
    <cellStyle name="40% - 강조색1 46 2 5 3 4" xfId="20862" xr:uid="{00000000-0005-0000-0000-00006A4B0000}"/>
    <cellStyle name="40% - 강조색1 46 2 5 4" xfId="20863" xr:uid="{00000000-0005-0000-0000-00006B4B0000}"/>
    <cellStyle name="40% - 강조색1 46 2 5 4 2" xfId="20864" xr:uid="{00000000-0005-0000-0000-00006C4B0000}"/>
    <cellStyle name="40% - 강조색1 46 2 5 4 3" xfId="20865" xr:uid="{00000000-0005-0000-0000-00006D4B0000}"/>
    <cellStyle name="40% - 강조색1 46 2 5 4 4" xfId="20866" xr:uid="{00000000-0005-0000-0000-00006E4B0000}"/>
    <cellStyle name="40% - 강조색1 46 2 5 5" xfId="20867" xr:uid="{00000000-0005-0000-0000-00006F4B0000}"/>
    <cellStyle name="40% - 강조색1 46 2 5 5 2" xfId="20868" xr:uid="{00000000-0005-0000-0000-0000704B0000}"/>
    <cellStyle name="40% - 강조색1 46 2 5 5 3" xfId="20869" xr:uid="{00000000-0005-0000-0000-0000714B0000}"/>
    <cellStyle name="40% - 강조색1 46 2 5 5 4" xfId="20870" xr:uid="{00000000-0005-0000-0000-0000724B0000}"/>
    <cellStyle name="40% - 강조색1 46 2 5 6" xfId="20871" xr:uid="{00000000-0005-0000-0000-0000734B0000}"/>
    <cellStyle name="40% - 강조색1 46 2 5 6 2" xfId="20872" xr:uid="{00000000-0005-0000-0000-0000744B0000}"/>
    <cellStyle name="40% - 강조색1 46 2 5 6 3" xfId="20873" xr:uid="{00000000-0005-0000-0000-0000754B0000}"/>
    <cellStyle name="40% - 강조색1 46 2 5 6 4" xfId="20874" xr:uid="{00000000-0005-0000-0000-0000764B0000}"/>
    <cellStyle name="40% - 강조색1 46 2 5 7" xfId="20875" xr:uid="{00000000-0005-0000-0000-0000774B0000}"/>
    <cellStyle name="40% - 강조색1 46 2 5 7 2" xfId="20876" xr:uid="{00000000-0005-0000-0000-0000784B0000}"/>
    <cellStyle name="40% - 강조색1 46 2 5 7 3" xfId="20877" xr:uid="{00000000-0005-0000-0000-0000794B0000}"/>
    <cellStyle name="40% - 강조색1 46 2 5 7 4" xfId="20878" xr:uid="{00000000-0005-0000-0000-00007A4B0000}"/>
    <cellStyle name="40% - 강조색1 46 2 5 8" xfId="20879" xr:uid="{00000000-0005-0000-0000-00007B4B0000}"/>
    <cellStyle name="40% - 강조색1 46 2 5 8 2" xfId="20880" xr:uid="{00000000-0005-0000-0000-00007C4B0000}"/>
    <cellStyle name="40% - 강조색1 46 2 5 8 3" xfId="20881" xr:uid="{00000000-0005-0000-0000-00007D4B0000}"/>
    <cellStyle name="40% - 강조색1 46 2 5 8 4" xfId="20882" xr:uid="{00000000-0005-0000-0000-00007E4B0000}"/>
    <cellStyle name="40% - 강조색1 46 2 5 9" xfId="20883" xr:uid="{00000000-0005-0000-0000-00007F4B0000}"/>
    <cellStyle name="40% - 강조색1 46 2 5 9 2" xfId="20884" xr:uid="{00000000-0005-0000-0000-0000804B0000}"/>
    <cellStyle name="40% - 강조색1 46 2 5 9 3" xfId="20885" xr:uid="{00000000-0005-0000-0000-0000814B0000}"/>
    <cellStyle name="40% - 강조색1 46 2 5 9 4" xfId="20886" xr:uid="{00000000-0005-0000-0000-0000824B0000}"/>
    <cellStyle name="40% - 강조색1 46 2 6" xfId="20887" xr:uid="{00000000-0005-0000-0000-0000834B0000}"/>
    <cellStyle name="40% - 강조색1 46 2 6 2" xfId="20888" xr:uid="{00000000-0005-0000-0000-0000844B0000}"/>
    <cellStyle name="40% - 강조색1 46 2 6 3" xfId="20889" xr:uid="{00000000-0005-0000-0000-0000854B0000}"/>
    <cellStyle name="40% - 강조색1 46 2 6 4" xfId="20890" xr:uid="{00000000-0005-0000-0000-0000864B0000}"/>
    <cellStyle name="40% - 강조색1 46 2 7" xfId="20891" xr:uid="{00000000-0005-0000-0000-0000874B0000}"/>
    <cellStyle name="40% - 강조색1 46 2 7 2" xfId="20892" xr:uid="{00000000-0005-0000-0000-0000884B0000}"/>
    <cellStyle name="40% - 강조색1 46 2 7 3" xfId="20893" xr:uid="{00000000-0005-0000-0000-0000894B0000}"/>
    <cellStyle name="40% - 강조색1 46 2 7 4" xfId="20894" xr:uid="{00000000-0005-0000-0000-00008A4B0000}"/>
    <cellStyle name="40% - 강조색1 46 2 8" xfId="20895" xr:uid="{00000000-0005-0000-0000-00008B4B0000}"/>
    <cellStyle name="40% - 강조색1 46 2 8 2" xfId="20896" xr:uid="{00000000-0005-0000-0000-00008C4B0000}"/>
    <cellStyle name="40% - 강조색1 46 2 8 3" xfId="20897" xr:uid="{00000000-0005-0000-0000-00008D4B0000}"/>
    <cellStyle name="40% - 강조색1 46 2 8 4" xfId="20898" xr:uid="{00000000-0005-0000-0000-00008E4B0000}"/>
    <cellStyle name="40% - 강조색1 46 2 9" xfId="20899" xr:uid="{00000000-0005-0000-0000-00008F4B0000}"/>
    <cellStyle name="40% - 강조색1 46 2 9 2" xfId="20900" xr:uid="{00000000-0005-0000-0000-0000904B0000}"/>
    <cellStyle name="40% - 강조색1 46 2 9 3" xfId="20901" xr:uid="{00000000-0005-0000-0000-0000914B0000}"/>
    <cellStyle name="40% - 강조색1 46 2 9 4" xfId="20902" xr:uid="{00000000-0005-0000-0000-0000924B0000}"/>
    <cellStyle name="40% - 강조색1 46 20" xfId="20903" xr:uid="{00000000-0005-0000-0000-0000934B0000}"/>
    <cellStyle name="40% - 강조색1 46 21" xfId="20904" xr:uid="{00000000-0005-0000-0000-0000944B0000}"/>
    <cellStyle name="40% - 강조색1 46 22" xfId="20905" xr:uid="{00000000-0005-0000-0000-0000954B0000}"/>
    <cellStyle name="40% - 강조색1 46 23" xfId="20906" xr:uid="{00000000-0005-0000-0000-0000964B0000}"/>
    <cellStyle name="40% - 강조색1 46 24" xfId="20907" xr:uid="{00000000-0005-0000-0000-0000974B0000}"/>
    <cellStyle name="40% - 강조색1 46 25" xfId="20908" xr:uid="{00000000-0005-0000-0000-0000984B0000}"/>
    <cellStyle name="40% - 강조색1 46 26" xfId="20909" xr:uid="{00000000-0005-0000-0000-0000994B0000}"/>
    <cellStyle name="40% - 강조색1 46 27" xfId="20910" xr:uid="{00000000-0005-0000-0000-00009A4B0000}"/>
    <cellStyle name="40% - 강조색1 46 3" xfId="20911" xr:uid="{00000000-0005-0000-0000-00009B4B0000}"/>
    <cellStyle name="40% - 강조색1 46 3 10" xfId="20912" xr:uid="{00000000-0005-0000-0000-00009C4B0000}"/>
    <cellStyle name="40% - 강조색1 46 3 10 2" xfId="20913" xr:uid="{00000000-0005-0000-0000-00009D4B0000}"/>
    <cellStyle name="40% - 강조색1 46 3 10 3" xfId="20914" xr:uid="{00000000-0005-0000-0000-00009E4B0000}"/>
    <cellStyle name="40% - 강조색1 46 3 10 4" xfId="20915" xr:uid="{00000000-0005-0000-0000-00009F4B0000}"/>
    <cellStyle name="40% - 강조색1 46 3 11" xfId="20916" xr:uid="{00000000-0005-0000-0000-0000A04B0000}"/>
    <cellStyle name="40% - 강조색1 46 3 11 2" xfId="20917" xr:uid="{00000000-0005-0000-0000-0000A14B0000}"/>
    <cellStyle name="40% - 강조색1 46 3 11 3" xfId="20918" xr:uid="{00000000-0005-0000-0000-0000A24B0000}"/>
    <cellStyle name="40% - 강조색1 46 3 11 4" xfId="20919" xr:uid="{00000000-0005-0000-0000-0000A34B0000}"/>
    <cellStyle name="40% - 강조색1 46 3 12" xfId="20920" xr:uid="{00000000-0005-0000-0000-0000A44B0000}"/>
    <cellStyle name="40% - 강조색1 46 3 12 2" xfId="20921" xr:uid="{00000000-0005-0000-0000-0000A54B0000}"/>
    <cellStyle name="40% - 강조색1 46 3 12 3" xfId="20922" xr:uid="{00000000-0005-0000-0000-0000A64B0000}"/>
    <cellStyle name="40% - 강조색1 46 3 12 4" xfId="20923" xr:uid="{00000000-0005-0000-0000-0000A74B0000}"/>
    <cellStyle name="40% - 강조색1 46 3 13" xfId="20924" xr:uid="{00000000-0005-0000-0000-0000A84B0000}"/>
    <cellStyle name="40% - 강조색1 46 3 14" xfId="20925" xr:uid="{00000000-0005-0000-0000-0000A94B0000}"/>
    <cellStyle name="40% - 강조색1 46 3 15" xfId="20926" xr:uid="{00000000-0005-0000-0000-0000AA4B0000}"/>
    <cellStyle name="40% - 강조색1 46 3 16" xfId="20927" xr:uid="{00000000-0005-0000-0000-0000AB4B0000}"/>
    <cellStyle name="40% - 강조색1 46 3 17" xfId="20928" xr:uid="{00000000-0005-0000-0000-0000AC4B0000}"/>
    <cellStyle name="40% - 강조색1 46 3 18" xfId="20929" xr:uid="{00000000-0005-0000-0000-0000AD4B0000}"/>
    <cellStyle name="40% - 강조색1 46 3 19" xfId="20930" xr:uid="{00000000-0005-0000-0000-0000AE4B0000}"/>
    <cellStyle name="40% - 강조색1 46 3 2" xfId="20931" xr:uid="{00000000-0005-0000-0000-0000AF4B0000}"/>
    <cellStyle name="40% - 강조색1 46 3 2 10" xfId="20932" xr:uid="{00000000-0005-0000-0000-0000B04B0000}"/>
    <cellStyle name="40% - 강조색1 46 3 2 11" xfId="20933" xr:uid="{00000000-0005-0000-0000-0000B14B0000}"/>
    <cellStyle name="40% - 강조색1 46 3 2 12" xfId="20934" xr:uid="{00000000-0005-0000-0000-0000B24B0000}"/>
    <cellStyle name="40% - 강조색1 46 3 2 2" xfId="20935" xr:uid="{00000000-0005-0000-0000-0000B34B0000}"/>
    <cellStyle name="40% - 강조색1 46 3 2 2 2" xfId="20936" xr:uid="{00000000-0005-0000-0000-0000B44B0000}"/>
    <cellStyle name="40% - 강조색1 46 3 2 2 3" xfId="20937" xr:uid="{00000000-0005-0000-0000-0000B54B0000}"/>
    <cellStyle name="40% - 강조색1 46 3 2 2 4" xfId="20938" xr:uid="{00000000-0005-0000-0000-0000B64B0000}"/>
    <cellStyle name="40% - 강조색1 46 3 2 3" xfId="20939" xr:uid="{00000000-0005-0000-0000-0000B74B0000}"/>
    <cellStyle name="40% - 강조색1 46 3 2 3 2" xfId="20940" xr:uid="{00000000-0005-0000-0000-0000B84B0000}"/>
    <cellStyle name="40% - 강조색1 46 3 2 3 3" xfId="20941" xr:uid="{00000000-0005-0000-0000-0000B94B0000}"/>
    <cellStyle name="40% - 강조색1 46 3 2 3 4" xfId="20942" xr:uid="{00000000-0005-0000-0000-0000BA4B0000}"/>
    <cellStyle name="40% - 강조색1 46 3 2 4" xfId="20943" xr:uid="{00000000-0005-0000-0000-0000BB4B0000}"/>
    <cellStyle name="40% - 강조색1 46 3 2 4 2" xfId="20944" xr:uid="{00000000-0005-0000-0000-0000BC4B0000}"/>
    <cellStyle name="40% - 강조색1 46 3 2 4 3" xfId="20945" xr:uid="{00000000-0005-0000-0000-0000BD4B0000}"/>
    <cellStyle name="40% - 강조색1 46 3 2 4 4" xfId="20946" xr:uid="{00000000-0005-0000-0000-0000BE4B0000}"/>
    <cellStyle name="40% - 강조색1 46 3 2 5" xfId="20947" xr:uid="{00000000-0005-0000-0000-0000BF4B0000}"/>
    <cellStyle name="40% - 강조색1 46 3 2 5 2" xfId="20948" xr:uid="{00000000-0005-0000-0000-0000C04B0000}"/>
    <cellStyle name="40% - 강조색1 46 3 2 5 3" xfId="20949" xr:uid="{00000000-0005-0000-0000-0000C14B0000}"/>
    <cellStyle name="40% - 강조색1 46 3 2 5 4" xfId="20950" xr:uid="{00000000-0005-0000-0000-0000C24B0000}"/>
    <cellStyle name="40% - 강조색1 46 3 2 6" xfId="20951" xr:uid="{00000000-0005-0000-0000-0000C34B0000}"/>
    <cellStyle name="40% - 강조색1 46 3 2 6 2" xfId="20952" xr:uid="{00000000-0005-0000-0000-0000C44B0000}"/>
    <cellStyle name="40% - 강조색1 46 3 2 6 3" xfId="20953" xr:uid="{00000000-0005-0000-0000-0000C54B0000}"/>
    <cellStyle name="40% - 강조색1 46 3 2 6 4" xfId="20954" xr:uid="{00000000-0005-0000-0000-0000C64B0000}"/>
    <cellStyle name="40% - 강조색1 46 3 2 7" xfId="20955" xr:uid="{00000000-0005-0000-0000-0000C74B0000}"/>
    <cellStyle name="40% - 강조색1 46 3 2 7 2" xfId="20956" xr:uid="{00000000-0005-0000-0000-0000C84B0000}"/>
    <cellStyle name="40% - 강조색1 46 3 2 7 3" xfId="20957" xr:uid="{00000000-0005-0000-0000-0000C94B0000}"/>
    <cellStyle name="40% - 강조색1 46 3 2 7 4" xfId="20958" xr:uid="{00000000-0005-0000-0000-0000CA4B0000}"/>
    <cellStyle name="40% - 강조색1 46 3 2 8" xfId="20959" xr:uid="{00000000-0005-0000-0000-0000CB4B0000}"/>
    <cellStyle name="40% - 강조색1 46 3 2 8 2" xfId="20960" xr:uid="{00000000-0005-0000-0000-0000CC4B0000}"/>
    <cellStyle name="40% - 강조색1 46 3 2 8 3" xfId="20961" xr:uid="{00000000-0005-0000-0000-0000CD4B0000}"/>
    <cellStyle name="40% - 강조색1 46 3 2 8 4" xfId="20962" xr:uid="{00000000-0005-0000-0000-0000CE4B0000}"/>
    <cellStyle name="40% - 강조색1 46 3 2 9" xfId="20963" xr:uid="{00000000-0005-0000-0000-0000CF4B0000}"/>
    <cellStyle name="40% - 강조색1 46 3 2 9 2" xfId="20964" xr:uid="{00000000-0005-0000-0000-0000D04B0000}"/>
    <cellStyle name="40% - 강조색1 46 3 2 9 3" xfId="20965" xr:uid="{00000000-0005-0000-0000-0000D14B0000}"/>
    <cellStyle name="40% - 강조색1 46 3 2 9 4" xfId="20966" xr:uid="{00000000-0005-0000-0000-0000D24B0000}"/>
    <cellStyle name="40% - 강조색1 46 3 20" xfId="20967" xr:uid="{00000000-0005-0000-0000-0000D34B0000}"/>
    <cellStyle name="40% - 강조색1 46 3 21" xfId="20968" xr:uid="{00000000-0005-0000-0000-0000D44B0000}"/>
    <cellStyle name="40% - 강조색1 46 3 22" xfId="20969" xr:uid="{00000000-0005-0000-0000-0000D54B0000}"/>
    <cellStyle name="40% - 강조색1 46 3 23" xfId="20970" xr:uid="{00000000-0005-0000-0000-0000D64B0000}"/>
    <cellStyle name="40% - 강조색1 46 3 24" xfId="20971" xr:uid="{00000000-0005-0000-0000-0000D74B0000}"/>
    <cellStyle name="40% - 강조색1 46 3 25" xfId="20972" xr:uid="{00000000-0005-0000-0000-0000D84B0000}"/>
    <cellStyle name="40% - 강조색1 46 3 3" xfId="20973" xr:uid="{00000000-0005-0000-0000-0000D94B0000}"/>
    <cellStyle name="40% - 강조색1 46 3 3 10" xfId="20974" xr:uid="{00000000-0005-0000-0000-0000DA4B0000}"/>
    <cellStyle name="40% - 강조색1 46 3 3 11" xfId="20975" xr:uid="{00000000-0005-0000-0000-0000DB4B0000}"/>
    <cellStyle name="40% - 강조색1 46 3 3 12" xfId="20976" xr:uid="{00000000-0005-0000-0000-0000DC4B0000}"/>
    <cellStyle name="40% - 강조색1 46 3 3 2" xfId="20977" xr:uid="{00000000-0005-0000-0000-0000DD4B0000}"/>
    <cellStyle name="40% - 강조색1 46 3 3 2 2" xfId="20978" xr:uid="{00000000-0005-0000-0000-0000DE4B0000}"/>
    <cellStyle name="40% - 강조색1 46 3 3 2 3" xfId="20979" xr:uid="{00000000-0005-0000-0000-0000DF4B0000}"/>
    <cellStyle name="40% - 강조색1 46 3 3 2 4" xfId="20980" xr:uid="{00000000-0005-0000-0000-0000E04B0000}"/>
    <cellStyle name="40% - 강조색1 46 3 3 3" xfId="20981" xr:uid="{00000000-0005-0000-0000-0000E14B0000}"/>
    <cellStyle name="40% - 강조색1 46 3 3 3 2" xfId="20982" xr:uid="{00000000-0005-0000-0000-0000E24B0000}"/>
    <cellStyle name="40% - 강조색1 46 3 3 3 3" xfId="20983" xr:uid="{00000000-0005-0000-0000-0000E34B0000}"/>
    <cellStyle name="40% - 강조색1 46 3 3 3 4" xfId="20984" xr:uid="{00000000-0005-0000-0000-0000E44B0000}"/>
    <cellStyle name="40% - 강조색1 46 3 3 4" xfId="20985" xr:uid="{00000000-0005-0000-0000-0000E54B0000}"/>
    <cellStyle name="40% - 강조색1 46 3 3 4 2" xfId="20986" xr:uid="{00000000-0005-0000-0000-0000E64B0000}"/>
    <cellStyle name="40% - 강조색1 46 3 3 4 3" xfId="20987" xr:uid="{00000000-0005-0000-0000-0000E74B0000}"/>
    <cellStyle name="40% - 강조색1 46 3 3 4 4" xfId="20988" xr:uid="{00000000-0005-0000-0000-0000E84B0000}"/>
    <cellStyle name="40% - 강조색1 46 3 3 5" xfId="20989" xr:uid="{00000000-0005-0000-0000-0000E94B0000}"/>
    <cellStyle name="40% - 강조색1 46 3 3 5 2" xfId="20990" xr:uid="{00000000-0005-0000-0000-0000EA4B0000}"/>
    <cellStyle name="40% - 강조색1 46 3 3 5 3" xfId="20991" xr:uid="{00000000-0005-0000-0000-0000EB4B0000}"/>
    <cellStyle name="40% - 강조색1 46 3 3 5 4" xfId="20992" xr:uid="{00000000-0005-0000-0000-0000EC4B0000}"/>
    <cellStyle name="40% - 강조색1 46 3 3 6" xfId="20993" xr:uid="{00000000-0005-0000-0000-0000ED4B0000}"/>
    <cellStyle name="40% - 강조색1 46 3 3 6 2" xfId="20994" xr:uid="{00000000-0005-0000-0000-0000EE4B0000}"/>
    <cellStyle name="40% - 강조색1 46 3 3 6 3" xfId="20995" xr:uid="{00000000-0005-0000-0000-0000EF4B0000}"/>
    <cellStyle name="40% - 강조색1 46 3 3 6 4" xfId="20996" xr:uid="{00000000-0005-0000-0000-0000F04B0000}"/>
    <cellStyle name="40% - 강조색1 46 3 3 7" xfId="20997" xr:uid="{00000000-0005-0000-0000-0000F14B0000}"/>
    <cellStyle name="40% - 강조색1 46 3 3 7 2" xfId="20998" xr:uid="{00000000-0005-0000-0000-0000F24B0000}"/>
    <cellStyle name="40% - 강조색1 46 3 3 7 3" xfId="20999" xr:uid="{00000000-0005-0000-0000-0000F34B0000}"/>
    <cellStyle name="40% - 강조색1 46 3 3 7 4" xfId="21000" xr:uid="{00000000-0005-0000-0000-0000F44B0000}"/>
    <cellStyle name="40% - 강조색1 46 3 3 8" xfId="21001" xr:uid="{00000000-0005-0000-0000-0000F54B0000}"/>
    <cellStyle name="40% - 강조색1 46 3 3 8 2" xfId="21002" xr:uid="{00000000-0005-0000-0000-0000F64B0000}"/>
    <cellStyle name="40% - 강조색1 46 3 3 8 3" xfId="21003" xr:uid="{00000000-0005-0000-0000-0000F74B0000}"/>
    <cellStyle name="40% - 강조색1 46 3 3 8 4" xfId="21004" xr:uid="{00000000-0005-0000-0000-0000F84B0000}"/>
    <cellStyle name="40% - 강조색1 46 3 3 9" xfId="21005" xr:uid="{00000000-0005-0000-0000-0000F94B0000}"/>
    <cellStyle name="40% - 강조색1 46 3 3 9 2" xfId="21006" xr:uid="{00000000-0005-0000-0000-0000FA4B0000}"/>
    <cellStyle name="40% - 강조색1 46 3 3 9 3" xfId="21007" xr:uid="{00000000-0005-0000-0000-0000FB4B0000}"/>
    <cellStyle name="40% - 강조색1 46 3 3 9 4" xfId="21008" xr:uid="{00000000-0005-0000-0000-0000FC4B0000}"/>
    <cellStyle name="40% - 강조색1 46 3 4" xfId="21009" xr:uid="{00000000-0005-0000-0000-0000FD4B0000}"/>
    <cellStyle name="40% - 강조색1 46 3 4 10" xfId="21010" xr:uid="{00000000-0005-0000-0000-0000FE4B0000}"/>
    <cellStyle name="40% - 강조색1 46 3 4 11" xfId="21011" xr:uid="{00000000-0005-0000-0000-0000FF4B0000}"/>
    <cellStyle name="40% - 강조색1 46 3 4 12" xfId="21012" xr:uid="{00000000-0005-0000-0000-0000004C0000}"/>
    <cellStyle name="40% - 강조색1 46 3 4 2" xfId="21013" xr:uid="{00000000-0005-0000-0000-0000014C0000}"/>
    <cellStyle name="40% - 강조색1 46 3 4 2 2" xfId="21014" xr:uid="{00000000-0005-0000-0000-0000024C0000}"/>
    <cellStyle name="40% - 강조색1 46 3 4 2 3" xfId="21015" xr:uid="{00000000-0005-0000-0000-0000034C0000}"/>
    <cellStyle name="40% - 강조색1 46 3 4 2 4" xfId="21016" xr:uid="{00000000-0005-0000-0000-0000044C0000}"/>
    <cellStyle name="40% - 강조색1 46 3 4 3" xfId="21017" xr:uid="{00000000-0005-0000-0000-0000054C0000}"/>
    <cellStyle name="40% - 강조색1 46 3 4 3 2" xfId="21018" xr:uid="{00000000-0005-0000-0000-0000064C0000}"/>
    <cellStyle name="40% - 강조색1 46 3 4 3 3" xfId="21019" xr:uid="{00000000-0005-0000-0000-0000074C0000}"/>
    <cellStyle name="40% - 강조색1 46 3 4 3 4" xfId="21020" xr:uid="{00000000-0005-0000-0000-0000084C0000}"/>
    <cellStyle name="40% - 강조색1 46 3 4 4" xfId="21021" xr:uid="{00000000-0005-0000-0000-0000094C0000}"/>
    <cellStyle name="40% - 강조색1 46 3 4 4 2" xfId="21022" xr:uid="{00000000-0005-0000-0000-00000A4C0000}"/>
    <cellStyle name="40% - 강조색1 46 3 4 4 3" xfId="21023" xr:uid="{00000000-0005-0000-0000-00000B4C0000}"/>
    <cellStyle name="40% - 강조색1 46 3 4 4 4" xfId="21024" xr:uid="{00000000-0005-0000-0000-00000C4C0000}"/>
    <cellStyle name="40% - 강조색1 46 3 4 5" xfId="21025" xr:uid="{00000000-0005-0000-0000-00000D4C0000}"/>
    <cellStyle name="40% - 강조색1 46 3 4 5 2" xfId="21026" xr:uid="{00000000-0005-0000-0000-00000E4C0000}"/>
    <cellStyle name="40% - 강조색1 46 3 4 5 3" xfId="21027" xr:uid="{00000000-0005-0000-0000-00000F4C0000}"/>
    <cellStyle name="40% - 강조색1 46 3 4 5 4" xfId="21028" xr:uid="{00000000-0005-0000-0000-0000104C0000}"/>
    <cellStyle name="40% - 강조색1 46 3 4 6" xfId="21029" xr:uid="{00000000-0005-0000-0000-0000114C0000}"/>
    <cellStyle name="40% - 강조색1 46 3 4 6 2" xfId="21030" xr:uid="{00000000-0005-0000-0000-0000124C0000}"/>
    <cellStyle name="40% - 강조색1 46 3 4 6 3" xfId="21031" xr:uid="{00000000-0005-0000-0000-0000134C0000}"/>
    <cellStyle name="40% - 강조색1 46 3 4 6 4" xfId="21032" xr:uid="{00000000-0005-0000-0000-0000144C0000}"/>
    <cellStyle name="40% - 강조색1 46 3 4 7" xfId="21033" xr:uid="{00000000-0005-0000-0000-0000154C0000}"/>
    <cellStyle name="40% - 강조색1 46 3 4 7 2" xfId="21034" xr:uid="{00000000-0005-0000-0000-0000164C0000}"/>
    <cellStyle name="40% - 강조색1 46 3 4 7 3" xfId="21035" xr:uid="{00000000-0005-0000-0000-0000174C0000}"/>
    <cellStyle name="40% - 강조색1 46 3 4 7 4" xfId="21036" xr:uid="{00000000-0005-0000-0000-0000184C0000}"/>
    <cellStyle name="40% - 강조색1 46 3 4 8" xfId="21037" xr:uid="{00000000-0005-0000-0000-0000194C0000}"/>
    <cellStyle name="40% - 강조색1 46 3 4 8 2" xfId="21038" xr:uid="{00000000-0005-0000-0000-00001A4C0000}"/>
    <cellStyle name="40% - 강조색1 46 3 4 8 3" xfId="21039" xr:uid="{00000000-0005-0000-0000-00001B4C0000}"/>
    <cellStyle name="40% - 강조색1 46 3 4 8 4" xfId="21040" xr:uid="{00000000-0005-0000-0000-00001C4C0000}"/>
    <cellStyle name="40% - 강조색1 46 3 4 9" xfId="21041" xr:uid="{00000000-0005-0000-0000-00001D4C0000}"/>
    <cellStyle name="40% - 강조색1 46 3 4 9 2" xfId="21042" xr:uid="{00000000-0005-0000-0000-00001E4C0000}"/>
    <cellStyle name="40% - 강조색1 46 3 4 9 3" xfId="21043" xr:uid="{00000000-0005-0000-0000-00001F4C0000}"/>
    <cellStyle name="40% - 강조색1 46 3 4 9 4" xfId="21044" xr:uid="{00000000-0005-0000-0000-0000204C0000}"/>
    <cellStyle name="40% - 강조색1 46 3 5" xfId="21045" xr:uid="{00000000-0005-0000-0000-0000214C0000}"/>
    <cellStyle name="40% - 강조색1 46 3 5 2" xfId="21046" xr:uid="{00000000-0005-0000-0000-0000224C0000}"/>
    <cellStyle name="40% - 강조색1 46 3 5 3" xfId="21047" xr:uid="{00000000-0005-0000-0000-0000234C0000}"/>
    <cellStyle name="40% - 강조색1 46 3 5 4" xfId="21048" xr:uid="{00000000-0005-0000-0000-0000244C0000}"/>
    <cellStyle name="40% - 강조색1 46 3 6" xfId="21049" xr:uid="{00000000-0005-0000-0000-0000254C0000}"/>
    <cellStyle name="40% - 강조색1 46 3 6 2" xfId="21050" xr:uid="{00000000-0005-0000-0000-0000264C0000}"/>
    <cellStyle name="40% - 강조색1 46 3 6 3" xfId="21051" xr:uid="{00000000-0005-0000-0000-0000274C0000}"/>
    <cellStyle name="40% - 강조색1 46 3 6 4" xfId="21052" xr:uid="{00000000-0005-0000-0000-0000284C0000}"/>
    <cellStyle name="40% - 강조색1 46 3 7" xfId="21053" xr:uid="{00000000-0005-0000-0000-0000294C0000}"/>
    <cellStyle name="40% - 강조색1 46 3 7 2" xfId="21054" xr:uid="{00000000-0005-0000-0000-00002A4C0000}"/>
    <cellStyle name="40% - 강조색1 46 3 7 3" xfId="21055" xr:uid="{00000000-0005-0000-0000-00002B4C0000}"/>
    <cellStyle name="40% - 강조색1 46 3 7 4" xfId="21056" xr:uid="{00000000-0005-0000-0000-00002C4C0000}"/>
    <cellStyle name="40% - 강조색1 46 3 8" xfId="21057" xr:uid="{00000000-0005-0000-0000-00002D4C0000}"/>
    <cellStyle name="40% - 강조색1 46 3 8 2" xfId="21058" xr:uid="{00000000-0005-0000-0000-00002E4C0000}"/>
    <cellStyle name="40% - 강조색1 46 3 8 3" xfId="21059" xr:uid="{00000000-0005-0000-0000-00002F4C0000}"/>
    <cellStyle name="40% - 강조색1 46 3 8 4" xfId="21060" xr:uid="{00000000-0005-0000-0000-0000304C0000}"/>
    <cellStyle name="40% - 강조색1 46 3 9" xfId="21061" xr:uid="{00000000-0005-0000-0000-0000314C0000}"/>
    <cellStyle name="40% - 강조색1 46 3 9 2" xfId="21062" xr:uid="{00000000-0005-0000-0000-0000324C0000}"/>
    <cellStyle name="40% - 강조색1 46 3 9 3" xfId="21063" xr:uid="{00000000-0005-0000-0000-0000334C0000}"/>
    <cellStyle name="40% - 강조색1 46 3 9 4" xfId="21064" xr:uid="{00000000-0005-0000-0000-0000344C0000}"/>
    <cellStyle name="40% - 강조색1 46 4" xfId="21065" xr:uid="{00000000-0005-0000-0000-0000354C0000}"/>
    <cellStyle name="40% - 강조색1 46 4 10" xfId="21066" xr:uid="{00000000-0005-0000-0000-0000364C0000}"/>
    <cellStyle name="40% - 강조색1 46 4 11" xfId="21067" xr:uid="{00000000-0005-0000-0000-0000374C0000}"/>
    <cellStyle name="40% - 강조색1 46 4 12" xfId="21068" xr:uid="{00000000-0005-0000-0000-0000384C0000}"/>
    <cellStyle name="40% - 강조색1 46 4 2" xfId="21069" xr:uid="{00000000-0005-0000-0000-0000394C0000}"/>
    <cellStyle name="40% - 강조색1 46 4 2 2" xfId="21070" xr:uid="{00000000-0005-0000-0000-00003A4C0000}"/>
    <cellStyle name="40% - 강조색1 46 4 2 3" xfId="21071" xr:uid="{00000000-0005-0000-0000-00003B4C0000}"/>
    <cellStyle name="40% - 강조색1 46 4 2 4" xfId="21072" xr:uid="{00000000-0005-0000-0000-00003C4C0000}"/>
    <cellStyle name="40% - 강조색1 46 4 3" xfId="21073" xr:uid="{00000000-0005-0000-0000-00003D4C0000}"/>
    <cellStyle name="40% - 강조색1 46 4 3 2" xfId="21074" xr:uid="{00000000-0005-0000-0000-00003E4C0000}"/>
    <cellStyle name="40% - 강조색1 46 4 3 3" xfId="21075" xr:uid="{00000000-0005-0000-0000-00003F4C0000}"/>
    <cellStyle name="40% - 강조색1 46 4 3 4" xfId="21076" xr:uid="{00000000-0005-0000-0000-0000404C0000}"/>
    <cellStyle name="40% - 강조색1 46 4 4" xfId="21077" xr:uid="{00000000-0005-0000-0000-0000414C0000}"/>
    <cellStyle name="40% - 강조색1 46 4 4 2" xfId="21078" xr:uid="{00000000-0005-0000-0000-0000424C0000}"/>
    <cellStyle name="40% - 강조색1 46 4 4 3" xfId="21079" xr:uid="{00000000-0005-0000-0000-0000434C0000}"/>
    <cellStyle name="40% - 강조색1 46 4 4 4" xfId="21080" xr:uid="{00000000-0005-0000-0000-0000444C0000}"/>
    <cellStyle name="40% - 강조색1 46 4 5" xfId="21081" xr:uid="{00000000-0005-0000-0000-0000454C0000}"/>
    <cellStyle name="40% - 강조색1 46 4 5 2" xfId="21082" xr:uid="{00000000-0005-0000-0000-0000464C0000}"/>
    <cellStyle name="40% - 강조색1 46 4 5 3" xfId="21083" xr:uid="{00000000-0005-0000-0000-0000474C0000}"/>
    <cellStyle name="40% - 강조색1 46 4 5 4" xfId="21084" xr:uid="{00000000-0005-0000-0000-0000484C0000}"/>
    <cellStyle name="40% - 강조색1 46 4 6" xfId="21085" xr:uid="{00000000-0005-0000-0000-0000494C0000}"/>
    <cellStyle name="40% - 강조색1 46 4 6 2" xfId="21086" xr:uid="{00000000-0005-0000-0000-00004A4C0000}"/>
    <cellStyle name="40% - 강조색1 46 4 6 3" xfId="21087" xr:uid="{00000000-0005-0000-0000-00004B4C0000}"/>
    <cellStyle name="40% - 강조색1 46 4 6 4" xfId="21088" xr:uid="{00000000-0005-0000-0000-00004C4C0000}"/>
    <cellStyle name="40% - 강조색1 46 4 7" xfId="21089" xr:uid="{00000000-0005-0000-0000-00004D4C0000}"/>
    <cellStyle name="40% - 강조색1 46 4 7 2" xfId="21090" xr:uid="{00000000-0005-0000-0000-00004E4C0000}"/>
    <cellStyle name="40% - 강조색1 46 4 7 3" xfId="21091" xr:uid="{00000000-0005-0000-0000-00004F4C0000}"/>
    <cellStyle name="40% - 강조색1 46 4 7 4" xfId="21092" xr:uid="{00000000-0005-0000-0000-0000504C0000}"/>
    <cellStyle name="40% - 강조색1 46 4 8" xfId="21093" xr:uid="{00000000-0005-0000-0000-0000514C0000}"/>
    <cellStyle name="40% - 강조색1 46 4 8 2" xfId="21094" xr:uid="{00000000-0005-0000-0000-0000524C0000}"/>
    <cellStyle name="40% - 강조색1 46 4 8 3" xfId="21095" xr:uid="{00000000-0005-0000-0000-0000534C0000}"/>
    <cellStyle name="40% - 강조색1 46 4 8 4" xfId="21096" xr:uid="{00000000-0005-0000-0000-0000544C0000}"/>
    <cellStyle name="40% - 강조색1 46 4 9" xfId="21097" xr:uid="{00000000-0005-0000-0000-0000554C0000}"/>
    <cellStyle name="40% - 강조색1 46 4 9 2" xfId="21098" xr:uid="{00000000-0005-0000-0000-0000564C0000}"/>
    <cellStyle name="40% - 강조색1 46 4 9 3" xfId="21099" xr:uid="{00000000-0005-0000-0000-0000574C0000}"/>
    <cellStyle name="40% - 강조색1 46 4 9 4" xfId="21100" xr:uid="{00000000-0005-0000-0000-0000584C0000}"/>
    <cellStyle name="40% - 강조색1 46 5" xfId="21101" xr:uid="{00000000-0005-0000-0000-0000594C0000}"/>
    <cellStyle name="40% - 강조색1 46 5 10" xfId="21102" xr:uid="{00000000-0005-0000-0000-00005A4C0000}"/>
    <cellStyle name="40% - 강조색1 46 5 11" xfId="21103" xr:uid="{00000000-0005-0000-0000-00005B4C0000}"/>
    <cellStyle name="40% - 강조색1 46 5 12" xfId="21104" xr:uid="{00000000-0005-0000-0000-00005C4C0000}"/>
    <cellStyle name="40% - 강조색1 46 5 2" xfId="21105" xr:uid="{00000000-0005-0000-0000-00005D4C0000}"/>
    <cellStyle name="40% - 강조색1 46 5 2 2" xfId="21106" xr:uid="{00000000-0005-0000-0000-00005E4C0000}"/>
    <cellStyle name="40% - 강조색1 46 5 2 3" xfId="21107" xr:uid="{00000000-0005-0000-0000-00005F4C0000}"/>
    <cellStyle name="40% - 강조색1 46 5 2 4" xfId="21108" xr:uid="{00000000-0005-0000-0000-0000604C0000}"/>
    <cellStyle name="40% - 강조색1 46 5 3" xfId="21109" xr:uid="{00000000-0005-0000-0000-0000614C0000}"/>
    <cellStyle name="40% - 강조색1 46 5 3 2" xfId="21110" xr:uid="{00000000-0005-0000-0000-0000624C0000}"/>
    <cellStyle name="40% - 강조색1 46 5 3 3" xfId="21111" xr:uid="{00000000-0005-0000-0000-0000634C0000}"/>
    <cellStyle name="40% - 강조색1 46 5 3 4" xfId="21112" xr:uid="{00000000-0005-0000-0000-0000644C0000}"/>
    <cellStyle name="40% - 강조색1 46 5 4" xfId="21113" xr:uid="{00000000-0005-0000-0000-0000654C0000}"/>
    <cellStyle name="40% - 강조색1 46 5 4 2" xfId="21114" xr:uid="{00000000-0005-0000-0000-0000664C0000}"/>
    <cellStyle name="40% - 강조색1 46 5 4 3" xfId="21115" xr:uid="{00000000-0005-0000-0000-0000674C0000}"/>
    <cellStyle name="40% - 강조색1 46 5 4 4" xfId="21116" xr:uid="{00000000-0005-0000-0000-0000684C0000}"/>
    <cellStyle name="40% - 강조색1 46 5 5" xfId="21117" xr:uid="{00000000-0005-0000-0000-0000694C0000}"/>
    <cellStyle name="40% - 강조색1 46 5 5 2" xfId="21118" xr:uid="{00000000-0005-0000-0000-00006A4C0000}"/>
    <cellStyle name="40% - 강조색1 46 5 5 3" xfId="21119" xr:uid="{00000000-0005-0000-0000-00006B4C0000}"/>
    <cellStyle name="40% - 강조색1 46 5 5 4" xfId="21120" xr:uid="{00000000-0005-0000-0000-00006C4C0000}"/>
    <cellStyle name="40% - 강조색1 46 5 6" xfId="21121" xr:uid="{00000000-0005-0000-0000-00006D4C0000}"/>
    <cellStyle name="40% - 강조색1 46 5 6 2" xfId="21122" xr:uid="{00000000-0005-0000-0000-00006E4C0000}"/>
    <cellStyle name="40% - 강조색1 46 5 6 3" xfId="21123" xr:uid="{00000000-0005-0000-0000-00006F4C0000}"/>
    <cellStyle name="40% - 강조색1 46 5 6 4" xfId="21124" xr:uid="{00000000-0005-0000-0000-0000704C0000}"/>
    <cellStyle name="40% - 강조색1 46 5 7" xfId="21125" xr:uid="{00000000-0005-0000-0000-0000714C0000}"/>
    <cellStyle name="40% - 강조색1 46 5 7 2" xfId="21126" xr:uid="{00000000-0005-0000-0000-0000724C0000}"/>
    <cellStyle name="40% - 강조색1 46 5 7 3" xfId="21127" xr:uid="{00000000-0005-0000-0000-0000734C0000}"/>
    <cellStyle name="40% - 강조색1 46 5 7 4" xfId="21128" xr:uid="{00000000-0005-0000-0000-0000744C0000}"/>
    <cellStyle name="40% - 강조색1 46 5 8" xfId="21129" xr:uid="{00000000-0005-0000-0000-0000754C0000}"/>
    <cellStyle name="40% - 강조색1 46 5 8 2" xfId="21130" xr:uid="{00000000-0005-0000-0000-0000764C0000}"/>
    <cellStyle name="40% - 강조색1 46 5 8 3" xfId="21131" xr:uid="{00000000-0005-0000-0000-0000774C0000}"/>
    <cellStyle name="40% - 강조색1 46 5 8 4" xfId="21132" xr:uid="{00000000-0005-0000-0000-0000784C0000}"/>
    <cellStyle name="40% - 강조색1 46 5 9" xfId="21133" xr:uid="{00000000-0005-0000-0000-0000794C0000}"/>
    <cellStyle name="40% - 강조색1 46 5 9 2" xfId="21134" xr:uid="{00000000-0005-0000-0000-00007A4C0000}"/>
    <cellStyle name="40% - 강조색1 46 5 9 3" xfId="21135" xr:uid="{00000000-0005-0000-0000-00007B4C0000}"/>
    <cellStyle name="40% - 강조색1 46 5 9 4" xfId="21136" xr:uid="{00000000-0005-0000-0000-00007C4C0000}"/>
    <cellStyle name="40% - 강조색1 46 6" xfId="21137" xr:uid="{00000000-0005-0000-0000-00007D4C0000}"/>
    <cellStyle name="40% - 강조색1 46 6 10" xfId="21138" xr:uid="{00000000-0005-0000-0000-00007E4C0000}"/>
    <cellStyle name="40% - 강조색1 46 6 11" xfId="21139" xr:uid="{00000000-0005-0000-0000-00007F4C0000}"/>
    <cellStyle name="40% - 강조색1 46 6 12" xfId="21140" xr:uid="{00000000-0005-0000-0000-0000804C0000}"/>
    <cellStyle name="40% - 강조색1 46 6 2" xfId="21141" xr:uid="{00000000-0005-0000-0000-0000814C0000}"/>
    <cellStyle name="40% - 강조색1 46 6 2 2" xfId="21142" xr:uid="{00000000-0005-0000-0000-0000824C0000}"/>
    <cellStyle name="40% - 강조색1 46 6 2 3" xfId="21143" xr:uid="{00000000-0005-0000-0000-0000834C0000}"/>
    <cellStyle name="40% - 강조색1 46 6 2 4" xfId="21144" xr:uid="{00000000-0005-0000-0000-0000844C0000}"/>
    <cellStyle name="40% - 강조색1 46 6 3" xfId="21145" xr:uid="{00000000-0005-0000-0000-0000854C0000}"/>
    <cellStyle name="40% - 강조색1 46 6 3 2" xfId="21146" xr:uid="{00000000-0005-0000-0000-0000864C0000}"/>
    <cellStyle name="40% - 강조색1 46 6 3 3" xfId="21147" xr:uid="{00000000-0005-0000-0000-0000874C0000}"/>
    <cellStyle name="40% - 강조색1 46 6 3 4" xfId="21148" xr:uid="{00000000-0005-0000-0000-0000884C0000}"/>
    <cellStyle name="40% - 강조색1 46 6 4" xfId="21149" xr:uid="{00000000-0005-0000-0000-0000894C0000}"/>
    <cellStyle name="40% - 강조색1 46 6 4 2" xfId="21150" xr:uid="{00000000-0005-0000-0000-00008A4C0000}"/>
    <cellStyle name="40% - 강조색1 46 6 4 3" xfId="21151" xr:uid="{00000000-0005-0000-0000-00008B4C0000}"/>
    <cellStyle name="40% - 강조색1 46 6 4 4" xfId="21152" xr:uid="{00000000-0005-0000-0000-00008C4C0000}"/>
    <cellStyle name="40% - 강조색1 46 6 5" xfId="21153" xr:uid="{00000000-0005-0000-0000-00008D4C0000}"/>
    <cellStyle name="40% - 강조색1 46 6 5 2" xfId="21154" xr:uid="{00000000-0005-0000-0000-00008E4C0000}"/>
    <cellStyle name="40% - 강조색1 46 6 5 3" xfId="21155" xr:uid="{00000000-0005-0000-0000-00008F4C0000}"/>
    <cellStyle name="40% - 강조색1 46 6 5 4" xfId="21156" xr:uid="{00000000-0005-0000-0000-0000904C0000}"/>
    <cellStyle name="40% - 강조색1 46 6 6" xfId="21157" xr:uid="{00000000-0005-0000-0000-0000914C0000}"/>
    <cellStyle name="40% - 강조색1 46 6 6 2" xfId="21158" xr:uid="{00000000-0005-0000-0000-0000924C0000}"/>
    <cellStyle name="40% - 강조색1 46 6 6 3" xfId="21159" xr:uid="{00000000-0005-0000-0000-0000934C0000}"/>
    <cellStyle name="40% - 강조색1 46 6 6 4" xfId="21160" xr:uid="{00000000-0005-0000-0000-0000944C0000}"/>
    <cellStyle name="40% - 강조색1 46 6 7" xfId="21161" xr:uid="{00000000-0005-0000-0000-0000954C0000}"/>
    <cellStyle name="40% - 강조색1 46 6 7 2" xfId="21162" xr:uid="{00000000-0005-0000-0000-0000964C0000}"/>
    <cellStyle name="40% - 강조색1 46 6 7 3" xfId="21163" xr:uid="{00000000-0005-0000-0000-0000974C0000}"/>
    <cellStyle name="40% - 강조색1 46 6 7 4" xfId="21164" xr:uid="{00000000-0005-0000-0000-0000984C0000}"/>
    <cellStyle name="40% - 강조색1 46 6 8" xfId="21165" xr:uid="{00000000-0005-0000-0000-0000994C0000}"/>
    <cellStyle name="40% - 강조색1 46 6 8 2" xfId="21166" xr:uid="{00000000-0005-0000-0000-00009A4C0000}"/>
    <cellStyle name="40% - 강조색1 46 6 8 3" xfId="21167" xr:uid="{00000000-0005-0000-0000-00009B4C0000}"/>
    <cellStyle name="40% - 강조색1 46 6 8 4" xfId="21168" xr:uid="{00000000-0005-0000-0000-00009C4C0000}"/>
    <cellStyle name="40% - 강조색1 46 6 9" xfId="21169" xr:uid="{00000000-0005-0000-0000-00009D4C0000}"/>
    <cellStyle name="40% - 강조색1 46 6 9 2" xfId="21170" xr:uid="{00000000-0005-0000-0000-00009E4C0000}"/>
    <cellStyle name="40% - 강조색1 46 6 9 3" xfId="21171" xr:uid="{00000000-0005-0000-0000-00009F4C0000}"/>
    <cellStyle name="40% - 강조색1 46 6 9 4" xfId="21172" xr:uid="{00000000-0005-0000-0000-0000A04C0000}"/>
    <cellStyle name="40% - 강조색1 46 7" xfId="21173" xr:uid="{00000000-0005-0000-0000-0000A14C0000}"/>
    <cellStyle name="40% - 강조색1 46 7 2" xfId="21174" xr:uid="{00000000-0005-0000-0000-0000A24C0000}"/>
    <cellStyle name="40% - 강조색1 46 7 3" xfId="21175" xr:uid="{00000000-0005-0000-0000-0000A34C0000}"/>
    <cellStyle name="40% - 강조색1 46 7 4" xfId="21176" xr:uid="{00000000-0005-0000-0000-0000A44C0000}"/>
    <cellStyle name="40% - 강조색1 46 8" xfId="21177" xr:uid="{00000000-0005-0000-0000-0000A54C0000}"/>
    <cellStyle name="40% - 강조색1 46 8 2" xfId="21178" xr:uid="{00000000-0005-0000-0000-0000A64C0000}"/>
    <cellStyle name="40% - 강조색1 46 8 3" xfId="21179" xr:uid="{00000000-0005-0000-0000-0000A74C0000}"/>
    <cellStyle name="40% - 강조색1 46 8 4" xfId="21180" xr:uid="{00000000-0005-0000-0000-0000A84C0000}"/>
    <cellStyle name="40% - 강조색1 46 9" xfId="21181" xr:uid="{00000000-0005-0000-0000-0000A94C0000}"/>
    <cellStyle name="40% - 강조색1 46 9 2" xfId="21182" xr:uid="{00000000-0005-0000-0000-0000AA4C0000}"/>
    <cellStyle name="40% - 강조색1 46 9 3" xfId="21183" xr:uid="{00000000-0005-0000-0000-0000AB4C0000}"/>
    <cellStyle name="40% - 강조색1 46 9 4" xfId="21184" xr:uid="{00000000-0005-0000-0000-0000AC4C0000}"/>
    <cellStyle name="40% - 강조색1 47" xfId="21185" xr:uid="{00000000-0005-0000-0000-0000AD4C0000}"/>
    <cellStyle name="40% - 강조색1 47 10" xfId="21186" xr:uid="{00000000-0005-0000-0000-0000AE4C0000}"/>
    <cellStyle name="40% - 강조색1 47 10 2" xfId="21187" xr:uid="{00000000-0005-0000-0000-0000AF4C0000}"/>
    <cellStyle name="40% - 강조색1 47 10 3" xfId="21188" xr:uid="{00000000-0005-0000-0000-0000B04C0000}"/>
    <cellStyle name="40% - 강조색1 47 10 4" xfId="21189" xr:uid="{00000000-0005-0000-0000-0000B14C0000}"/>
    <cellStyle name="40% - 강조색1 47 11" xfId="21190" xr:uid="{00000000-0005-0000-0000-0000B24C0000}"/>
    <cellStyle name="40% - 강조색1 47 11 2" xfId="21191" xr:uid="{00000000-0005-0000-0000-0000B34C0000}"/>
    <cellStyle name="40% - 강조색1 47 11 3" xfId="21192" xr:uid="{00000000-0005-0000-0000-0000B44C0000}"/>
    <cellStyle name="40% - 강조색1 47 11 4" xfId="21193" xr:uid="{00000000-0005-0000-0000-0000B54C0000}"/>
    <cellStyle name="40% - 강조색1 47 12" xfId="21194" xr:uid="{00000000-0005-0000-0000-0000B64C0000}"/>
    <cellStyle name="40% - 강조색1 47 12 2" xfId="21195" xr:uid="{00000000-0005-0000-0000-0000B74C0000}"/>
    <cellStyle name="40% - 강조색1 47 12 3" xfId="21196" xr:uid="{00000000-0005-0000-0000-0000B84C0000}"/>
    <cellStyle name="40% - 강조색1 47 12 4" xfId="21197" xr:uid="{00000000-0005-0000-0000-0000B94C0000}"/>
    <cellStyle name="40% - 강조색1 47 13" xfId="21198" xr:uid="{00000000-0005-0000-0000-0000BA4C0000}"/>
    <cellStyle name="40% - 강조색1 47 14" xfId="21199" xr:uid="{00000000-0005-0000-0000-0000BB4C0000}"/>
    <cellStyle name="40% - 강조색1 47 15" xfId="21200" xr:uid="{00000000-0005-0000-0000-0000BC4C0000}"/>
    <cellStyle name="40% - 강조색1 47 16" xfId="21201" xr:uid="{00000000-0005-0000-0000-0000BD4C0000}"/>
    <cellStyle name="40% - 강조색1 47 17" xfId="21202" xr:uid="{00000000-0005-0000-0000-0000BE4C0000}"/>
    <cellStyle name="40% - 강조색1 47 18" xfId="21203" xr:uid="{00000000-0005-0000-0000-0000BF4C0000}"/>
    <cellStyle name="40% - 강조색1 47 19" xfId="21204" xr:uid="{00000000-0005-0000-0000-0000C04C0000}"/>
    <cellStyle name="40% - 강조색1 47 2" xfId="21205" xr:uid="{00000000-0005-0000-0000-0000C14C0000}"/>
    <cellStyle name="40% - 강조색1 47 2 10" xfId="21206" xr:uid="{00000000-0005-0000-0000-0000C24C0000}"/>
    <cellStyle name="40% - 강조색1 47 2 11" xfId="21207" xr:uid="{00000000-0005-0000-0000-0000C34C0000}"/>
    <cellStyle name="40% - 강조색1 47 2 12" xfId="21208" xr:uid="{00000000-0005-0000-0000-0000C44C0000}"/>
    <cellStyle name="40% - 강조색1 47 2 2" xfId="21209" xr:uid="{00000000-0005-0000-0000-0000C54C0000}"/>
    <cellStyle name="40% - 강조색1 47 2 2 2" xfId="21210" xr:uid="{00000000-0005-0000-0000-0000C64C0000}"/>
    <cellStyle name="40% - 강조색1 47 2 2 3" xfId="21211" xr:uid="{00000000-0005-0000-0000-0000C74C0000}"/>
    <cellStyle name="40% - 강조색1 47 2 2 4" xfId="21212" xr:uid="{00000000-0005-0000-0000-0000C84C0000}"/>
    <cellStyle name="40% - 강조색1 47 2 3" xfId="21213" xr:uid="{00000000-0005-0000-0000-0000C94C0000}"/>
    <cellStyle name="40% - 강조색1 47 2 3 2" xfId="21214" xr:uid="{00000000-0005-0000-0000-0000CA4C0000}"/>
    <cellStyle name="40% - 강조색1 47 2 3 3" xfId="21215" xr:uid="{00000000-0005-0000-0000-0000CB4C0000}"/>
    <cellStyle name="40% - 강조색1 47 2 3 4" xfId="21216" xr:uid="{00000000-0005-0000-0000-0000CC4C0000}"/>
    <cellStyle name="40% - 강조색1 47 2 4" xfId="21217" xr:uid="{00000000-0005-0000-0000-0000CD4C0000}"/>
    <cellStyle name="40% - 강조색1 47 2 4 2" xfId="21218" xr:uid="{00000000-0005-0000-0000-0000CE4C0000}"/>
    <cellStyle name="40% - 강조색1 47 2 4 3" xfId="21219" xr:uid="{00000000-0005-0000-0000-0000CF4C0000}"/>
    <cellStyle name="40% - 강조색1 47 2 4 4" xfId="21220" xr:uid="{00000000-0005-0000-0000-0000D04C0000}"/>
    <cellStyle name="40% - 강조색1 47 2 5" xfId="21221" xr:uid="{00000000-0005-0000-0000-0000D14C0000}"/>
    <cellStyle name="40% - 강조색1 47 2 5 2" xfId="21222" xr:uid="{00000000-0005-0000-0000-0000D24C0000}"/>
    <cellStyle name="40% - 강조색1 47 2 5 3" xfId="21223" xr:uid="{00000000-0005-0000-0000-0000D34C0000}"/>
    <cellStyle name="40% - 강조색1 47 2 5 4" xfId="21224" xr:uid="{00000000-0005-0000-0000-0000D44C0000}"/>
    <cellStyle name="40% - 강조색1 47 2 6" xfId="21225" xr:uid="{00000000-0005-0000-0000-0000D54C0000}"/>
    <cellStyle name="40% - 강조색1 47 2 6 2" xfId="21226" xr:uid="{00000000-0005-0000-0000-0000D64C0000}"/>
    <cellStyle name="40% - 강조색1 47 2 6 3" xfId="21227" xr:uid="{00000000-0005-0000-0000-0000D74C0000}"/>
    <cellStyle name="40% - 강조색1 47 2 6 4" xfId="21228" xr:uid="{00000000-0005-0000-0000-0000D84C0000}"/>
    <cellStyle name="40% - 강조색1 47 2 7" xfId="21229" xr:uid="{00000000-0005-0000-0000-0000D94C0000}"/>
    <cellStyle name="40% - 강조색1 47 2 7 2" xfId="21230" xr:uid="{00000000-0005-0000-0000-0000DA4C0000}"/>
    <cellStyle name="40% - 강조색1 47 2 7 3" xfId="21231" xr:uid="{00000000-0005-0000-0000-0000DB4C0000}"/>
    <cellStyle name="40% - 강조색1 47 2 7 4" xfId="21232" xr:uid="{00000000-0005-0000-0000-0000DC4C0000}"/>
    <cellStyle name="40% - 강조색1 47 2 8" xfId="21233" xr:uid="{00000000-0005-0000-0000-0000DD4C0000}"/>
    <cellStyle name="40% - 강조색1 47 2 8 2" xfId="21234" xr:uid="{00000000-0005-0000-0000-0000DE4C0000}"/>
    <cellStyle name="40% - 강조색1 47 2 8 3" xfId="21235" xr:uid="{00000000-0005-0000-0000-0000DF4C0000}"/>
    <cellStyle name="40% - 강조색1 47 2 8 4" xfId="21236" xr:uid="{00000000-0005-0000-0000-0000E04C0000}"/>
    <cellStyle name="40% - 강조색1 47 2 9" xfId="21237" xr:uid="{00000000-0005-0000-0000-0000E14C0000}"/>
    <cellStyle name="40% - 강조색1 47 2 9 2" xfId="21238" xr:uid="{00000000-0005-0000-0000-0000E24C0000}"/>
    <cellStyle name="40% - 강조색1 47 2 9 3" xfId="21239" xr:uid="{00000000-0005-0000-0000-0000E34C0000}"/>
    <cellStyle name="40% - 강조색1 47 2 9 4" xfId="21240" xr:uid="{00000000-0005-0000-0000-0000E44C0000}"/>
    <cellStyle name="40% - 강조색1 47 20" xfId="21241" xr:uid="{00000000-0005-0000-0000-0000E54C0000}"/>
    <cellStyle name="40% - 강조색1 47 21" xfId="21242" xr:uid="{00000000-0005-0000-0000-0000E64C0000}"/>
    <cellStyle name="40% - 강조색1 47 22" xfId="21243" xr:uid="{00000000-0005-0000-0000-0000E74C0000}"/>
    <cellStyle name="40% - 강조색1 47 23" xfId="21244" xr:uid="{00000000-0005-0000-0000-0000E84C0000}"/>
    <cellStyle name="40% - 강조색1 47 24" xfId="21245" xr:uid="{00000000-0005-0000-0000-0000E94C0000}"/>
    <cellStyle name="40% - 강조색1 47 25" xfId="21246" xr:uid="{00000000-0005-0000-0000-0000EA4C0000}"/>
    <cellStyle name="40% - 강조색1 47 3" xfId="21247" xr:uid="{00000000-0005-0000-0000-0000EB4C0000}"/>
    <cellStyle name="40% - 강조색1 47 3 10" xfId="21248" xr:uid="{00000000-0005-0000-0000-0000EC4C0000}"/>
    <cellStyle name="40% - 강조색1 47 3 11" xfId="21249" xr:uid="{00000000-0005-0000-0000-0000ED4C0000}"/>
    <cellStyle name="40% - 강조색1 47 3 12" xfId="21250" xr:uid="{00000000-0005-0000-0000-0000EE4C0000}"/>
    <cellStyle name="40% - 강조색1 47 3 2" xfId="21251" xr:uid="{00000000-0005-0000-0000-0000EF4C0000}"/>
    <cellStyle name="40% - 강조색1 47 3 2 2" xfId="21252" xr:uid="{00000000-0005-0000-0000-0000F04C0000}"/>
    <cellStyle name="40% - 강조색1 47 3 2 3" xfId="21253" xr:uid="{00000000-0005-0000-0000-0000F14C0000}"/>
    <cellStyle name="40% - 강조색1 47 3 2 4" xfId="21254" xr:uid="{00000000-0005-0000-0000-0000F24C0000}"/>
    <cellStyle name="40% - 강조색1 47 3 3" xfId="21255" xr:uid="{00000000-0005-0000-0000-0000F34C0000}"/>
    <cellStyle name="40% - 강조색1 47 3 3 2" xfId="21256" xr:uid="{00000000-0005-0000-0000-0000F44C0000}"/>
    <cellStyle name="40% - 강조색1 47 3 3 3" xfId="21257" xr:uid="{00000000-0005-0000-0000-0000F54C0000}"/>
    <cellStyle name="40% - 강조색1 47 3 3 4" xfId="21258" xr:uid="{00000000-0005-0000-0000-0000F64C0000}"/>
    <cellStyle name="40% - 강조색1 47 3 4" xfId="21259" xr:uid="{00000000-0005-0000-0000-0000F74C0000}"/>
    <cellStyle name="40% - 강조색1 47 3 4 2" xfId="21260" xr:uid="{00000000-0005-0000-0000-0000F84C0000}"/>
    <cellStyle name="40% - 강조색1 47 3 4 3" xfId="21261" xr:uid="{00000000-0005-0000-0000-0000F94C0000}"/>
    <cellStyle name="40% - 강조색1 47 3 4 4" xfId="21262" xr:uid="{00000000-0005-0000-0000-0000FA4C0000}"/>
    <cellStyle name="40% - 강조색1 47 3 5" xfId="21263" xr:uid="{00000000-0005-0000-0000-0000FB4C0000}"/>
    <cellStyle name="40% - 강조색1 47 3 5 2" xfId="21264" xr:uid="{00000000-0005-0000-0000-0000FC4C0000}"/>
    <cellStyle name="40% - 강조색1 47 3 5 3" xfId="21265" xr:uid="{00000000-0005-0000-0000-0000FD4C0000}"/>
    <cellStyle name="40% - 강조색1 47 3 5 4" xfId="21266" xr:uid="{00000000-0005-0000-0000-0000FE4C0000}"/>
    <cellStyle name="40% - 강조색1 47 3 6" xfId="21267" xr:uid="{00000000-0005-0000-0000-0000FF4C0000}"/>
    <cellStyle name="40% - 강조색1 47 3 6 2" xfId="21268" xr:uid="{00000000-0005-0000-0000-0000004D0000}"/>
    <cellStyle name="40% - 강조색1 47 3 6 3" xfId="21269" xr:uid="{00000000-0005-0000-0000-0000014D0000}"/>
    <cellStyle name="40% - 강조색1 47 3 6 4" xfId="21270" xr:uid="{00000000-0005-0000-0000-0000024D0000}"/>
    <cellStyle name="40% - 강조색1 47 3 7" xfId="21271" xr:uid="{00000000-0005-0000-0000-0000034D0000}"/>
    <cellStyle name="40% - 강조색1 47 3 7 2" xfId="21272" xr:uid="{00000000-0005-0000-0000-0000044D0000}"/>
    <cellStyle name="40% - 강조색1 47 3 7 3" xfId="21273" xr:uid="{00000000-0005-0000-0000-0000054D0000}"/>
    <cellStyle name="40% - 강조색1 47 3 7 4" xfId="21274" xr:uid="{00000000-0005-0000-0000-0000064D0000}"/>
    <cellStyle name="40% - 강조색1 47 3 8" xfId="21275" xr:uid="{00000000-0005-0000-0000-0000074D0000}"/>
    <cellStyle name="40% - 강조색1 47 3 8 2" xfId="21276" xr:uid="{00000000-0005-0000-0000-0000084D0000}"/>
    <cellStyle name="40% - 강조색1 47 3 8 3" xfId="21277" xr:uid="{00000000-0005-0000-0000-0000094D0000}"/>
    <cellStyle name="40% - 강조색1 47 3 8 4" xfId="21278" xr:uid="{00000000-0005-0000-0000-00000A4D0000}"/>
    <cellStyle name="40% - 강조색1 47 3 9" xfId="21279" xr:uid="{00000000-0005-0000-0000-00000B4D0000}"/>
    <cellStyle name="40% - 강조색1 47 3 9 2" xfId="21280" xr:uid="{00000000-0005-0000-0000-00000C4D0000}"/>
    <cellStyle name="40% - 강조색1 47 3 9 3" xfId="21281" xr:uid="{00000000-0005-0000-0000-00000D4D0000}"/>
    <cellStyle name="40% - 강조색1 47 3 9 4" xfId="21282" xr:uid="{00000000-0005-0000-0000-00000E4D0000}"/>
    <cellStyle name="40% - 강조색1 47 4" xfId="21283" xr:uid="{00000000-0005-0000-0000-00000F4D0000}"/>
    <cellStyle name="40% - 강조색1 47 4 10" xfId="21284" xr:uid="{00000000-0005-0000-0000-0000104D0000}"/>
    <cellStyle name="40% - 강조색1 47 4 11" xfId="21285" xr:uid="{00000000-0005-0000-0000-0000114D0000}"/>
    <cellStyle name="40% - 강조색1 47 4 12" xfId="21286" xr:uid="{00000000-0005-0000-0000-0000124D0000}"/>
    <cellStyle name="40% - 강조색1 47 4 2" xfId="21287" xr:uid="{00000000-0005-0000-0000-0000134D0000}"/>
    <cellStyle name="40% - 강조색1 47 4 2 2" xfId="21288" xr:uid="{00000000-0005-0000-0000-0000144D0000}"/>
    <cellStyle name="40% - 강조색1 47 4 2 3" xfId="21289" xr:uid="{00000000-0005-0000-0000-0000154D0000}"/>
    <cellStyle name="40% - 강조색1 47 4 2 4" xfId="21290" xr:uid="{00000000-0005-0000-0000-0000164D0000}"/>
    <cellStyle name="40% - 강조색1 47 4 3" xfId="21291" xr:uid="{00000000-0005-0000-0000-0000174D0000}"/>
    <cellStyle name="40% - 강조색1 47 4 3 2" xfId="21292" xr:uid="{00000000-0005-0000-0000-0000184D0000}"/>
    <cellStyle name="40% - 강조색1 47 4 3 3" xfId="21293" xr:uid="{00000000-0005-0000-0000-0000194D0000}"/>
    <cellStyle name="40% - 강조색1 47 4 3 4" xfId="21294" xr:uid="{00000000-0005-0000-0000-00001A4D0000}"/>
    <cellStyle name="40% - 강조색1 47 4 4" xfId="21295" xr:uid="{00000000-0005-0000-0000-00001B4D0000}"/>
    <cellStyle name="40% - 강조색1 47 4 4 2" xfId="21296" xr:uid="{00000000-0005-0000-0000-00001C4D0000}"/>
    <cellStyle name="40% - 강조색1 47 4 4 3" xfId="21297" xr:uid="{00000000-0005-0000-0000-00001D4D0000}"/>
    <cellStyle name="40% - 강조색1 47 4 4 4" xfId="21298" xr:uid="{00000000-0005-0000-0000-00001E4D0000}"/>
    <cellStyle name="40% - 강조색1 47 4 5" xfId="21299" xr:uid="{00000000-0005-0000-0000-00001F4D0000}"/>
    <cellStyle name="40% - 강조색1 47 4 5 2" xfId="21300" xr:uid="{00000000-0005-0000-0000-0000204D0000}"/>
    <cellStyle name="40% - 강조색1 47 4 5 3" xfId="21301" xr:uid="{00000000-0005-0000-0000-0000214D0000}"/>
    <cellStyle name="40% - 강조색1 47 4 5 4" xfId="21302" xr:uid="{00000000-0005-0000-0000-0000224D0000}"/>
    <cellStyle name="40% - 강조색1 47 4 6" xfId="21303" xr:uid="{00000000-0005-0000-0000-0000234D0000}"/>
    <cellStyle name="40% - 강조색1 47 4 6 2" xfId="21304" xr:uid="{00000000-0005-0000-0000-0000244D0000}"/>
    <cellStyle name="40% - 강조색1 47 4 6 3" xfId="21305" xr:uid="{00000000-0005-0000-0000-0000254D0000}"/>
    <cellStyle name="40% - 강조색1 47 4 6 4" xfId="21306" xr:uid="{00000000-0005-0000-0000-0000264D0000}"/>
    <cellStyle name="40% - 강조색1 47 4 7" xfId="21307" xr:uid="{00000000-0005-0000-0000-0000274D0000}"/>
    <cellStyle name="40% - 강조색1 47 4 7 2" xfId="21308" xr:uid="{00000000-0005-0000-0000-0000284D0000}"/>
    <cellStyle name="40% - 강조색1 47 4 7 3" xfId="21309" xr:uid="{00000000-0005-0000-0000-0000294D0000}"/>
    <cellStyle name="40% - 강조색1 47 4 7 4" xfId="21310" xr:uid="{00000000-0005-0000-0000-00002A4D0000}"/>
    <cellStyle name="40% - 강조색1 47 4 8" xfId="21311" xr:uid="{00000000-0005-0000-0000-00002B4D0000}"/>
    <cellStyle name="40% - 강조색1 47 4 8 2" xfId="21312" xr:uid="{00000000-0005-0000-0000-00002C4D0000}"/>
    <cellStyle name="40% - 강조색1 47 4 8 3" xfId="21313" xr:uid="{00000000-0005-0000-0000-00002D4D0000}"/>
    <cellStyle name="40% - 강조색1 47 4 8 4" xfId="21314" xr:uid="{00000000-0005-0000-0000-00002E4D0000}"/>
    <cellStyle name="40% - 강조색1 47 4 9" xfId="21315" xr:uid="{00000000-0005-0000-0000-00002F4D0000}"/>
    <cellStyle name="40% - 강조색1 47 4 9 2" xfId="21316" xr:uid="{00000000-0005-0000-0000-0000304D0000}"/>
    <cellStyle name="40% - 강조색1 47 4 9 3" xfId="21317" xr:uid="{00000000-0005-0000-0000-0000314D0000}"/>
    <cellStyle name="40% - 강조색1 47 4 9 4" xfId="21318" xr:uid="{00000000-0005-0000-0000-0000324D0000}"/>
    <cellStyle name="40% - 강조색1 47 5" xfId="21319" xr:uid="{00000000-0005-0000-0000-0000334D0000}"/>
    <cellStyle name="40% - 강조색1 47 5 2" xfId="21320" xr:uid="{00000000-0005-0000-0000-0000344D0000}"/>
    <cellStyle name="40% - 강조색1 47 5 3" xfId="21321" xr:uid="{00000000-0005-0000-0000-0000354D0000}"/>
    <cellStyle name="40% - 강조색1 47 5 4" xfId="21322" xr:uid="{00000000-0005-0000-0000-0000364D0000}"/>
    <cellStyle name="40% - 강조색1 47 6" xfId="21323" xr:uid="{00000000-0005-0000-0000-0000374D0000}"/>
    <cellStyle name="40% - 강조색1 47 6 2" xfId="21324" xr:uid="{00000000-0005-0000-0000-0000384D0000}"/>
    <cellStyle name="40% - 강조색1 47 6 3" xfId="21325" xr:uid="{00000000-0005-0000-0000-0000394D0000}"/>
    <cellStyle name="40% - 강조색1 47 6 4" xfId="21326" xr:uid="{00000000-0005-0000-0000-00003A4D0000}"/>
    <cellStyle name="40% - 강조색1 47 7" xfId="21327" xr:uid="{00000000-0005-0000-0000-00003B4D0000}"/>
    <cellStyle name="40% - 강조색1 47 7 2" xfId="21328" xr:uid="{00000000-0005-0000-0000-00003C4D0000}"/>
    <cellStyle name="40% - 강조색1 47 7 3" xfId="21329" xr:uid="{00000000-0005-0000-0000-00003D4D0000}"/>
    <cellStyle name="40% - 강조색1 47 7 4" xfId="21330" xr:uid="{00000000-0005-0000-0000-00003E4D0000}"/>
    <cellStyle name="40% - 강조색1 47 8" xfId="21331" xr:uid="{00000000-0005-0000-0000-00003F4D0000}"/>
    <cellStyle name="40% - 강조색1 47 8 2" xfId="21332" xr:uid="{00000000-0005-0000-0000-0000404D0000}"/>
    <cellStyle name="40% - 강조색1 47 8 3" xfId="21333" xr:uid="{00000000-0005-0000-0000-0000414D0000}"/>
    <cellStyle name="40% - 강조색1 47 8 4" xfId="21334" xr:uid="{00000000-0005-0000-0000-0000424D0000}"/>
    <cellStyle name="40% - 강조색1 47 9" xfId="21335" xr:uid="{00000000-0005-0000-0000-0000434D0000}"/>
    <cellStyle name="40% - 강조색1 47 9 2" xfId="21336" xr:uid="{00000000-0005-0000-0000-0000444D0000}"/>
    <cellStyle name="40% - 강조색1 47 9 3" xfId="21337" xr:uid="{00000000-0005-0000-0000-0000454D0000}"/>
    <cellStyle name="40% - 강조색1 47 9 4" xfId="21338" xr:uid="{00000000-0005-0000-0000-0000464D0000}"/>
    <cellStyle name="40% - 강조색1 48" xfId="21339" xr:uid="{00000000-0005-0000-0000-0000474D0000}"/>
    <cellStyle name="40% - 강조색1 48 10" xfId="21340" xr:uid="{00000000-0005-0000-0000-0000484D0000}"/>
    <cellStyle name="40% - 강조색1 48 10 2" xfId="21341" xr:uid="{00000000-0005-0000-0000-0000494D0000}"/>
    <cellStyle name="40% - 강조색1 48 10 3" xfId="21342" xr:uid="{00000000-0005-0000-0000-00004A4D0000}"/>
    <cellStyle name="40% - 강조색1 48 10 4" xfId="21343" xr:uid="{00000000-0005-0000-0000-00004B4D0000}"/>
    <cellStyle name="40% - 강조색1 48 11" xfId="21344" xr:uid="{00000000-0005-0000-0000-00004C4D0000}"/>
    <cellStyle name="40% - 강조색1 48 12" xfId="21345" xr:uid="{00000000-0005-0000-0000-00004D4D0000}"/>
    <cellStyle name="40% - 강조색1 48 13" xfId="21346" xr:uid="{00000000-0005-0000-0000-00004E4D0000}"/>
    <cellStyle name="40% - 강조색1 48 14" xfId="21347" xr:uid="{00000000-0005-0000-0000-00004F4D0000}"/>
    <cellStyle name="40% - 강조색1 48 15" xfId="21348" xr:uid="{00000000-0005-0000-0000-0000504D0000}"/>
    <cellStyle name="40% - 강조색1 48 16" xfId="21349" xr:uid="{00000000-0005-0000-0000-0000514D0000}"/>
    <cellStyle name="40% - 강조색1 48 17" xfId="21350" xr:uid="{00000000-0005-0000-0000-0000524D0000}"/>
    <cellStyle name="40% - 강조색1 48 18" xfId="21351" xr:uid="{00000000-0005-0000-0000-0000534D0000}"/>
    <cellStyle name="40% - 강조색1 48 19" xfId="21352" xr:uid="{00000000-0005-0000-0000-0000544D0000}"/>
    <cellStyle name="40% - 강조색1 48 2" xfId="21353" xr:uid="{00000000-0005-0000-0000-0000554D0000}"/>
    <cellStyle name="40% - 강조색1 48 2 10" xfId="21354" xr:uid="{00000000-0005-0000-0000-0000564D0000}"/>
    <cellStyle name="40% - 강조색1 48 2 11" xfId="21355" xr:uid="{00000000-0005-0000-0000-0000574D0000}"/>
    <cellStyle name="40% - 강조색1 48 2 12" xfId="21356" xr:uid="{00000000-0005-0000-0000-0000584D0000}"/>
    <cellStyle name="40% - 강조색1 48 2 2" xfId="21357" xr:uid="{00000000-0005-0000-0000-0000594D0000}"/>
    <cellStyle name="40% - 강조색1 48 2 2 2" xfId="21358" xr:uid="{00000000-0005-0000-0000-00005A4D0000}"/>
    <cellStyle name="40% - 강조색1 48 2 2 3" xfId="21359" xr:uid="{00000000-0005-0000-0000-00005B4D0000}"/>
    <cellStyle name="40% - 강조색1 48 2 2 4" xfId="21360" xr:uid="{00000000-0005-0000-0000-00005C4D0000}"/>
    <cellStyle name="40% - 강조색1 48 2 3" xfId="21361" xr:uid="{00000000-0005-0000-0000-00005D4D0000}"/>
    <cellStyle name="40% - 강조색1 48 2 3 2" xfId="21362" xr:uid="{00000000-0005-0000-0000-00005E4D0000}"/>
    <cellStyle name="40% - 강조색1 48 2 3 3" xfId="21363" xr:uid="{00000000-0005-0000-0000-00005F4D0000}"/>
    <cellStyle name="40% - 강조색1 48 2 3 4" xfId="21364" xr:uid="{00000000-0005-0000-0000-0000604D0000}"/>
    <cellStyle name="40% - 강조색1 48 2 4" xfId="21365" xr:uid="{00000000-0005-0000-0000-0000614D0000}"/>
    <cellStyle name="40% - 강조색1 48 2 4 2" xfId="21366" xr:uid="{00000000-0005-0000-0000-0000624D0000}"/>
    <cellStyle name="40% - 강조색1 48 2 4 3" xfId="21367" xr:uid="{00000000-0005-0000-0000-0000634D0000}"/>
    <cellStyle name="40% - 강조색1 48 2 4 4" xfId="21368" xr:uid="{00000000-0005-0000-0000-0000644D0000}"/>
    <cellStyle name="40% - 강조색1 48 2 5" xfId="21369" xr:uid="{00000000-0005-0000-0000-0000654D0000}"/>
    <cellStyle name="40% - 강조색1 48 2 5 2" xfId="21370" xr:uid="{00000000-0005-0000-0000-0000664D0000}"/>
    <cellStyle name="40% - 강조색1 48 2 5 3" xfId="21371" xr:uid="{00000000-0005-0000-0000-0000674D0000}"/>
    <cellStyle name="40% - 강조색1 48 2 5 4" xfId="21372" xr:uid="{00000000-0005-0000-0000-0000684D0000}"/>
    <cellStyle name="40% - 강조색1 48 2 6" xfId="21373" xr:uid="{00000000-0005-0000-0000-0000694D0000}"/>
    <cellStyle name="40% - 강조색1 48 2 6 2" xfId="21374" xr:uid="{00000000-0005-0000-0000-00006A4D0000}"/>
    <cellStyle name="40% - 강조색1 48 2 6 3" xfId="21375" xr:uid="{00000000-0005-0000-0000-00006B4D0000}"/>
    <cellStyle name="40% - 강조색1 48 2 6 4" xfId="21376" xr:uid="{00000000-0005-0000-0000-00006C4D0000}"/>
    <cellStyle name="40% - 강조색1 48 2 7" xfId="21377" xr:uid="{00000000-0005-0000-0000-00006D4D0000}"/>
    <cellStyle name="40% - 강조색1 48 2 7 2" xfId="21378" xr:uid="{00000000-0005-0000-0000-00006E4D0000}"/>
    <cellStyle name="40% - 강조색1 48 2 7 3" xfId="21379" xr:uid="{00000000-0005-0000-0000-00006F4D0000}"/>
    <cellStyle name="40% - 강조색1 48 2 7 4" xfId="21380" xr:uid="{00000000-0005-0000-0000-0000704D0000}"/>
    <cellStyle name="40% - 강조색1 48 2 8" xfId="21381" xr:uid="{00000000-0005-0000-0000-0000714D0000}"/>
    <cellStyle name="40% - 강조색1 48 2 8 2" xfId="21382" xr:uid="{00000000-0005-0000-0000-0000724D0000}"/>
    <cellStyle name="40% - 강조색1 48 2 8 3" xfId="21383" xr:uid="{00000000-0005-0000-0000-0000734D0000}"/>
    <cellStyle name="40% - 강조색1 48 2 8 4" xfId="21384" xr:uid="{00000000-0005-0000-0000-0000744D0000}"/>
    <cellStyle name="40% - 강조색1 48 2 9" xfId="21385" xr:uid="{00000000-0005-0000-0000-0000754D0000}"/>
    <cellStyle name="40% - 강조색1 48 2 9 2" xfId="21386" xr:uid="{00000000-0005-0000-0000-0000764D0000}"/>
    <cellStyle name="40% - 강조색1 48 2 9 3" xfId="21387" xr:uid="{00000000-0005-0000-0000-0000774D0000}"/>
    <cellStyle name="40% - 강조색1 48 2 9 4" xfId="21388" xr:uid="{00000000-0005-0000-0000-0000784D0000}"/>
    <cellStyle name="40% - 강조색1 48 20" xfId="21389" xr:uid="{00000000-0005-0000-0000-0000794D0000}"/>
    <cellStyle name="40% - 강조색1 48 21" xfId="21390" xr:uid="{00000000-0005-0000-0000-00007A4D0000}"/>
    <cellStyle name="40% - 강조색1 48 22" xfId="21391" xr:uid="{00000000-0005-0000-0000-00007B4D0000}"/>
    <cellStyle name="40% - 강조색1 48 23" xfId="21392" xr:uid="{00000000-0005-0000-0000-00007C4D0000}"/>
    <cellStyle name="40% - 강조색1 48 3" xfId="21393" xr:uid="{00000000-0005-0000-0000-00007D4D0000}"/>
    <cellStyle name="40% - 강조색1 48 3 2" xfId="21394" xr:uid="{00000000-0005-0000-0000-00007E4D0000}"/>
    <cellStyle name="40% - 강조색1 48 3 3" xfId="21395" xr:uid="{00000000-0005-0000-0000-00007F4D0000}"/>
    <cellStyle name="40% - 강조색1 48 3 4" xfId="21396" xr:uid="{00000000-0005-0000-0000-0000804D0000}"/>
    <cellStyle name="40% - 강조색1 48 4" xfId="21397" xr:uid="{00000000-0005-0000-0000-0000814D0000}"/>
    <cellStyle name="40% - 강조색1 48 4 2" xfId="21398" xr:uid="{00000000-0005-0000-0000-0000824D0000}"/>
    <cellStyle name="40% - 강조색1 48 4 3" xfId="21399" xr:uid="{00000000-0005-0000-0000-0000834D0000}"/>
    <cellStyle name="40% - 강조색1 48 4 4" xfId="21400" xr:uid="{00000000-0005-0000-0000-0000844D0000}"/>
    <cellStyle name="40% - 강조색1 48 5" xfId="21401" xr:uid="{00000000-0005-0000-0000-0000854D0000}"/>
    <cellStyle name="40% - 강조색1 48 5 2" xfId="21402" xr:uid="{00000000-0005-0000-0000-0000864D0000}"/>
    <cellStyle name="40% - 강조색1 48 5 3" xfId="21403" xr:uid="{00000000-0005-0000-0000-0000874D0000}"/>
    <cellStyle name="40% - 강조색1 48 5 4" xfId="21404" xr:uid="{00000000-0005-0000-0000-0000884D0000}"/>
    <cellStyle name="40% - 강조색1 48 6" xfId="21405" xr:uid="{00000000-0005-0000-0000-0000894D0000}"/>
    <cellStyle name="40% - 강조색1 48 6 2" xfId="21406" xr:uid="{00000000-0005-0000-0000-00008A4D0000}"/>
    <cellStyle name="40% - 강조색1 48 6 3" xfId="21407" xr:uid="{00000000-0005-0000-0000-00008B4D0000}"/>
    <cellStyle name="40% - 강조색1 48 6 4" xfId="21408" xr:uid="{00000000-0005-0000-0000-00008C4D0000}"/>
    <cellStyle name="40% - 강조색1 48 7" xfId="21409" xr:uid="{00000000-0005-0000-0000-00008D4D0000}"/>
    <cellStyle name="40% - 강조색1 48 7 2" xfId="21410" xr:uid="{00000000-0005-0000-0000-00008E4D0000}"/>
    <cellStyle name="40% - 강조색1 48 7 3" xfId="21411" xr:uid="{00000000-0005-0000-0000-00008F4D0000}"/>
    <cellStyle name="40% - 강조색1 48 7 4" xfId="21412" xr:uid="{00000000-0005-0000-0000-0000904D0000}"/>
    <cellStyle name="40% - 강조색1 48 8" xfId="21413" xr:uid="{00000000-0005-0000-0000-0000914D0000}"/>
    <cellStyle name="40% - 강조색1 48 8 2" xfId="21414" xr:uid="{00000000-0005-0000-0000-0000924D0000}"/>
    <cellStyle name="40% - 강조색1 48 8 3" xfId="21415" xr:uid="{00000000-0005-0000-0000-0000934D0000}"/>
    <cellStyle name="40% - 강조색1 48 8 4" xfId="21416" xr:uid="{00000000-0005-0000-0000-0000944D0000}"/>
    <cellStyle name="40% - 강조색1 48 9" xfId="21417" xr:uid="{00000000-0005-0000-0000-0000954D0000}"/>
    <cellStyle name="40% - 강조색1 48 9 2" xfId="21418" xr:uid="{00000000-0005-0000-0000-0000964D0000}"/>
    <cellStyle name="40% - 강조색1 48 9 3" xfId="21419" xr:uid="{00000000-0005-0000-0000-0000974D0000}"/>
    <cellStyle name="40% - 강조색1 48 9 4" xfId="21420" xr:uid="{00000000-0005-0000-0000-0000984D0000}"/>
    <cellStyle name="40% - 강조색1 49" xfId="21421" xr:uid="{00000000-0005-0000-0000-0000994D0000}"/>
    <cellStyle name="40% - 강조색1 49 10" xfId="21422" xr:uid="{00000000-0005-0000-0000-00009A4D0000}"/>
    <cellStyle name="40% - 강조색1 49 11" xfId="21423" xr:uid="{00000000-0005-0000-0000-00009B4D0000}"/>
    <cellStyle name="40% - 강조색1 49 12" xfId="21424" xr:uid="{00000000-0005-0000-0000-00009C4D0000}"/>
    <cellStyle name="40% - 강조색1 49 13" xfId="21425" xr:uid="{00000000-0005-0000-0000-00009D4D0000}"/>
    <cellStyle name="40% - 강조색1 49 14" xfId="21426" xr:uid="{00000000-0005-0000-0000-00009E4D0000}"/>
    <cellStyle name="40% - 강조색1 49 15" xfId="21427" xr:uid="{00000000-0005-0000-0000-00009F4D0000}"/>
    <cellStyle name="40% - 강조색1 49 16" xfId="21428" xr:uid="{00000000-0005-0000-0000-0000A04D0000}"/>
    <cellStyle name="40% - 강조색1 49 17" xfId="21429" xr:uid="{00000000-0005-0000-0000-0000A14D0000}"/>
    <cellStyle name="40% - 강조색1 49 18" xfId="21430" xr:uid="{00000000-0005-0000-0000-0000A24D0000}"/>
    <cellStyle name="40% - 강조색1 49 19" xfId="21431" xr:uid="{00000000-0005-0000-0000-0000A34D0000}"/>
    <cellStyle name="40% - 강조색1 49 2" xfId="21432" xr:uid="{00000000-0005-0000-0000-0000A44D0000}"/>
    <cellStyle name="40% - 강조색1 49 2 2" xfId="21433" xr:uid="{00000000-0005-0000-0000-0000A54D0000}"/>
    <cellStyle name="40% - 강조색1 49 2 3" xfId="21434" xr:uid="{00000000-0005-0000-0000-0000A64D0000}"/>
    <cellStyle name="40% - 강조색1 49 2 4" xfId="21435" xr:uid="{00000000-0005-0000-0000-0000A74D0000}"/>
    <cellStyle name="40% - 강조색1 49 20" xfId="21436" xr:uid="{00000000-0005-0000-0000-0000A84D0000}"/>
    <cellStyle name="40% - 강조색1 49 3" xfId="21437" xr:uid="{00000000-0005-0000-0000-0000A94D0000}"/>
    <cellStyle name="40% - 강조색1 49 3 2" xfId="21438" xr:uid="{00000000-0005-0000-0000-0000AA4D0000}"/>
    <cellStyle name="40% - 강조색1 49 3 3" xfId="21439" xr:uid="{00000000-0005-0000-0000-0000AB4D0000}"/>
    <cellStyle name="40% - 강조색1 49 3 4" xfId="21440" xr:uid="{00000000-0005-0000-0000-0000AC4D0000}"/>
    <cellStyle name="40% - 강조색1 49 4" xfId="21441" xr:uid="{00000000-0005-0000-0000-0000AD4D0000}"/>
    <cellStyle name="40% - 강조색1 49 4 2" xfId="21442" xr:uid="{00000000-0005-0000-0000-0000AE4D0000}"/>
    <cellStyle name="40% - 강조색1 49 4 3" xfId="21443" xr:uid="{00000000-0005-0000-0000-0000AF4D0000}"/>
    <cellStyle name="40% - 강조색1 49 4 4" xfId="21444" xr:uid="{00000000-0005-0000-0000-0000B04D0000}"/>
    <cellStyle name="40% - 강조색1 49 5" xfId="21445" xr:uid="{00000000-0005-0000-0000-0000B14D0000}"/>
    <cellStyle name="40% - 강조색1 49 5 2" xfId="21446" xr:uid="{00000000-0005-0000-0000-0000B24D0000}"/>
    <cellStyle name="40% - 강조색1 49 5 3" xfId="21447" xr:uid="{00000000-0005-0000-0000-0000B34D0000}"/>
    <cellStyle name="40% - 강조색1 49 5 4" xfId="21448" xr:uid="{00000000-0005-0000-0000-0000B44D0000}"/>
    <cellStyle name="40% - 강조색1 49 6" xfId="21449" xr:uid="{00000000-0005-0000-0000-0000B54D0000}"/>
    <cellStyle name="40% - 강조색1 49 6 2" xfId="21450" xr:uid="{00000000-0005-0000-0000-0000B64D0000}"/>
    <cellStyle name="40% - 강조색1 49 6 3" xfId="21451" xr:uid="{00000000-0005-0000-0000-0000B74D0000}"/>
    <cellStyle name="40% - 강조색1 49 6 4" xfId="21452" xr:uid="{00000000-0005-0000-0000-0000B84D0000}"/>
    <cellStyle name="40% - 강조색1 49 7" xfId="21453" xr:uid="{00000000-0005-0000-0000-0000B94D0000}"/>
    <cellStyle name="40% - 강조색1 49 7 2" xfId="21454" xr:uid="{00000000-0005-0000-0000-0000BA4D0000}"/>
    <cellStyle name="40% - 강조색1 49 7 3" xfId="21455" xr:uid="{00000000-0005-0000-0000-0000BB4D0000}"/>
    <cellStyle name="40% - 강조색1 49 7 4" xfId="21456" xr:uid="{00000000-0005-0000-0000-0000BC4D0000}"/>
    <cellStyle name="40% - 강조색1 49 8" xfId="21457" xr:uid="{00000000-0005-0000-0000-0000BD4D0000}"/>
    <cellStyle name="40% - 강조색1 49 9" xfId="21458" xr:uid="{00000000-0005-0000-0000-0000BE4D0000}"/>
    <cellStyle name="40% - 강조색1 5" xfId="446" xr:uid="{00000000-0005-0000-0000-0000BF4D0000}"/>
    <cellStyle name="40% - 강조색1 50" xfId="21459" xr:uid="{00000000-0005-0000-0000-0000C04D0000}"/>
    <cellStyle name="40% - 강조색1 50 10" xfId="21460" xr:uid="{00000000-0005-0000-0000-0000C14D0000}"/>
    <cellStyle name="40% - 강조색1 50 11" xfId="21461" xr:uid="{00000000-0005-0000-0000-0000C24D0000}"/>
    <cellStyle name="40% - 강조색1 50 12" xfId="21462" xr:uid="{00000000-0005-0000-0000-0000C34D0000}"/>
    <cellStyle name="40% - 강조색1 50 13" xfId="21463" xr:uid="{00000000-0005-0000-0000-0000C44D0000}"/>
    <cellStyle name="40% - 강조색1 50 14" xfId="21464" xr:uid="{00000000-0005-0000-0000-0000C54D0000}"/>
    <cellStyle name="40% - 강조색1 50 15" xfId="21465" xr:uid="{00000000-0005-0000-0000-0000C64D0000}"/>
    <cellStyle name="40% - 강조색1 50 16" xfId="21466" xr:uid="{00000000-0005-0000-0000-0000C74D0000}"/>
    <cellStyle name="40% - 강조색1 50 17" xfId="21467" xr:uid="{00000000-0005-0000-0000-0000C84D0000}"/>
    <cellStyle name="40% - 강조색1 50 2" xfId="21468" xr:uid="{00000000-0005-0000-0000-0000C94D0000}"/>
    <cellStyle name="40% - 강조색1 50 2 2" xfId="21469" xr:uid="{00000000-0005-0000-0000-0000CA4D0000}"/>
    <cellStyle name="40% - 강조색1 50 2 3" xfId="21470" xr:uid="{00000000-0005-0000-0000-0000CB4D0000}"/>
    <cellStyle name="40% - 강조색1 50 2 4" xfId="21471" xr:uid="{00000000-0005-0000-0000-0000CC4D0000}"/>
    <cellStyle name="40% - 강조색1 50 3" xfId="21472" xr:uid="{00000000-0005-0000-0000-0000CD4D0000}"/>
    <cellStyle name="40% - 강조색1 50 3 2" xfId="21473" xr:uid="{00000000-0005-0000-0000-0000CE4D0000}"/>
    <cellStyle name="40% - 강조색1 50 3 3" xfId="21474" xr:uid="{00000000-0005-0000-0000-0000CF4D0000}"/>
    <cellStyle name="40% - 강조색1 50 3 4" xfId="21475" xr:uid="{00000000-0005-0000-0000-0000D04D0000}"/>
    <cellStyle name="40% - 강조색1 50 4" xfId="21476" xr:uid="{00000000-0005-0000-0000-0000D14D0000}"/>
    <cellStyle name="40% - 강조색1 50 4 2" xfId="21477" xr:uid="{00000000-0005-0000-0000-0000D24D0000}"/>
    <cellStyle name="40% - 강조색1 50 4 3" xfId="21478" xr:uid="{00000000-0005-0000-0000-0000D34D0000}"/>
    <cellStyle name="40% - 강조색1 50 4 4" xfId="21479" xr:uid="{00000000-0005-0000-0000-0000D44D0000}"/>
    <cellStyle name="40% - 강조색1 50 5" xfId="21480" xr:uid="{00000000-0005-0000-0000-0000D54D0000}"/>
    <cellStyle name="40% - 강조색1 50 6" xfId="21481" xr:uid="{00000000-0005-0000-0000-0000D64D0000}"/>
    <cellStyle name="40% - 강조색1 50 7" xfId="21482" xr:uid="{00000000-0005-0000-0000-0000D74D0000}"/>
    <cellStyle name="40% - 강조색1 50 8" xfId="21483" xr:uid="{00000000-0005-0000-0000-0000D84D0000}"/>
    <cellStyle name="40% - 강조색1 50 9" xfId="21484" xr:uid="{00000000-0005-0000-0000-0000D94D0000}"/>
    <cellStyle name="40% - 강조색1 51" xfId="21485" xr:uid="{00000000-0005-0000-0000-0000DA4D0000}"/>
    <cellStyle name="40% - 강조색1 51 10" xfId="21486" xr:uid="{00000000-0005-0000-0000-0000DB4D0000}"/>
    <cellStyle name="40% - 강조색1 51 11" xfId="21487" xr:uid="{00000000-0005-0000-0000-0000DC4D0000}"/>
    <cellStyle name="40% - 강조색1 51 12" xfId="21488" xr:uid="{00000000-0005-0000-0000-0000DD4D0000}"/>
    <cellStyle name="40% - 강조색1 51 13" xfId="21489" xr:uid="{00000000-0005-0000-0000-0000DE4D0000}"/>
    <cellStyle name="40% - 강조색1 51 14" xfId="21490" xr:uid="{00000000-0005-0000-0000-0000DF4D0000}"/>
    <cellStyle name="40% - 강조색1 51 2" xfId="21491" xr:uid="{00000000-0005-0000-0000-0000E04D0000}"/>
    <cellStyle name="40% - 강조색1 51 3" xfId="21492" xr:uid="{00000000-0005-0000-0000-0000E14D0000}"/>
    <cellStyle name="40% - 강조색1 51 4" xfId="21493" xr:uid="{00000000-0005-0000-0000-0000E24D0000}"/>
    <cellStyle name="40% - 강조색1 51 5" xfId="21494" xr:uid="{00000000-0005-0000-0000-0000E34D0000}"/>
    <cellStyle name="40% - 강조색1 51 6" xfId="21495" xr:uid="{00000000-0005-0000-0000-0000E44D0000}"/>
    <cellStyle name="40% - 강조색1 51 7" xfId="21496" xr:uid="{00000000-0005-0000-0000-0000E54D0000}"/>
    <cellStyle name="40% - 강조색1 51 8" xfId="21497" xr:uid="{00000000-0005-0000-0000-0000E64D0000}"/>
    <cellStyle name="40% - 강조색1 51 9" xfId="21498" xr:uid="{00000000-0005-0000-0000-0000E74D0000}"/>
    <cellStyle name="40% - 강조색1 52" xfId="21499" xr:uid="{00000000-0005-0000-0000-0000E84D0000}"/>
    <cellStyle name="40% - 강조색1 52 2" xfId="21500" xr:uid="{00000000-0005-0000-0000-0000E94D0000}"/>
    <cellStyle name="40% - 강조색1 52 3" xfId="21501" xr:uid="{00000000-0005-0000-0000-0000EA4D0000}"/>
    <cellStyle name="40% - 강조색1 52 4" xfId="21502" xr:uid="{00000000-0005-0000-0000-0000EB4D0000}"/>
    <cellStyle name="40% - 강조색1 53" xfId="21503" xr:uid="{00000000-0005-0000-0000-0000EC4D0000}"/>
    <cellStyle name="40% - 강조색1 53 2" xfId="21504" xr:uid="{00000000-0005-0000-0000-0000ED4D0000}"/>
    <cellStyle name="40% - 강조색1 53 3" xfId="21505" xr:uid="{00000000-0005-0000-0000-0000EE4D0000}"/>
    <cellStyle name="40% - 강조색1 54" xfId="21506" xr:uid="{00000000-0005-0000-0000-0000EF4D0000}"/>
    <cellStyle name="40% - 강조색1 55" xfId="21507" xr:uid="{00000000-0005-0000-0000-0000F04D0000}"/>
    <cellStyle name="40% - 강조색1 56" xfId="21508" xr:uid="{00000000-0005-0000-0000-0000F14D0000}"/>
    <cellStyle name="40% - 강조색1 57" xfId="54555" xr:uid="{76D35116-CB01-4B13-8BAD-312CBB50C88A}"/>
    <cellStyle name="40% - 강조색1 6" xfId="447" xr:uid="{00000000-0005-0000-0000-0000F24D0000}"/>
    <cellStyle name="40% - 강조색1 7" xfId="448" xr:uid="{00000000-0005-0000-0000-0000F34D0000}"/>
    <cellStyle name="40% - 강조색1 8" xfId="449" xr:uid="{00000000-0005-0000-0000-0000F44D0000}"/>
    <cellStyle name="40% - 강조색1 9" xfId="450" xr:uid="{00000000-0005-0000-0000-0000F54D0000}"/>
    <cellStyle name="40% - 강조색2 10" xfId="451" xr:uid="{00000000-0005-0000-0000-0000F74D0000}"/>
    <cellStyle name="40% - 강조색2 11" xfId="452" xr:uid="{00000000-0005-0000-0000-0000F84D0000}"/>
    <cellStyle name="40% - 강조색2 12" xfId="453" xr:uid="{00000000-0005-0000-0000-0000F94D0000}"/>
    <cellStyle name="40% - 강조색2 13" xfId="454" xr:uid="{00000000-0005-0000-0000-0000FA4D0000}"/>
    <cellStyle name="40% - 강조색2 14" xfId="455" xr:uid="{00000000-0005-0000-0000-0000FB4D0000}"/>
    <cellStyle name="40% - 강조색2 15" xfId="456" xr:uid="{00000000-0005-0000-0000-0000FC4D0000}"/>
    <cellStyle name="40% - 강조색2 16" xfId="457" xr:uid="{00000000-0005-0000-0000-0000FD4D0000}"/>
    <cellStyle name="40% - 강조색2 17" xfId="458" xr:uid="{00000000-0005-0000-0000-0000FE4D0000}"/>
    <cellStyle name="40% - 강조색2 18" xfId="459" xr:uid="{00000000-0005-0000-0000-0000FF4D0000}"/>
    <cellStyle name="40% - 강조색2 19" xfId="460" xr:uid="{00000000-0005-0000-0000-0000004E0000}"/>
    <cellStyle name="40% - 강조색2 2" xfId="60" xr:uid="{00000000-0005-0000-0000-0000014E0000}"/>
    <cellStyle name="40% - 강조색2 20" xfId="461" xr:uid="{00000000-0005-0000-0000-0000024E0000}"/>
    <cellStyle name="40% - 강조색2 21" xfId="462" xr:uid="{00000000-0005-0000-0000-0000034E0000}"/>
    <cellStyle name="40% - 강조색2 22" xfId="463" xr:uid="{00000000-0005-0000-0000-0000044E0000}"/>
    <cellStyle name="40% - 강조색2 23" xfId="464" xr:uid="{00000000-0005-0000-0000-0000054E0000}"/>
    <cellStyle name="40% - 강조색2 24" xfId="465" xr:uid="{00000000-0005-0000-0000-0000064E0000}"/>
    <cellStyle name="40% - 강조색2 25" xfId="466" xr:uid="{00000000-0005-0000-0000-0000074E0000}"/>
    <cellStyle name="40% - 강조색2 26" xfId="467" xr:uid="{00000000-0005-0000-0000-0000084E0000}"/>
    <cellStyle name="40% - 강조색2 27" xfId="468" xr:uid="{00000000-0005-0000-0000-0000094E0000}"/>
    <cellStyle name="40% - 강조색2 28" xfId="469" xr:uid="{00000000-0005-0000-0000-00000A4E0000}"/>
    <cellStyle name="40% - 강조색2 29" xfId="470" xr:uid="{00000000-0005-0000-0000-00000B4E0000}"/>
    <cellStyle name="40% - 강조색2 3" xfId="79" xr:uid="{00000000-0005-0000-0000-00000C4E0000}"/>
    <cellStyle name="40% - 강조색2 30" xfId="471" xr:uid="{00000000-0005-0000-0000-00000D4E0000}"/>
    <cellStyle name="40% - 강조색2 31" xfId="472" xr:uid="{00000000-0005-0000-0000-00000E4E0000}"/>
    <cellStyle name="40% - 강조색2 32" xfId="473" xr:uid="{00000000-0005-0000-0000-00000F4E0000}"/>
    <cellStyle name="40% - 강조색2 33" xfId="474" xr:uid="{00000000-0005-0000-0000-0000104E0000}"/>
    <cellStyle name="40% - 강조색2 34" xfId="475" xr:uid="{00000000-0005-0000-0000-0000114E0000}"/>
    <cellStyle name="40% - 강조색2 35" xfId="476" xr:uid="{00000000-0005-0000-0000-0000124E0000}"/>
    <cellStyle name="40% - 강조색2 36" xfId="477" xr:uid="{00000000-0005-0000-0000-0000134E0000}"/>
    <cellStyle name="40% - 강조색2 37" xfId="478" xr:uid="{00000000-0005-0000-0000-0000144E0000}"/>
    <cellStyle name="40% - 강조색2 38" xfId="479" xr:uid="{00000000-0005-0000-0000-0000154E0000}"/>
    <cellStyle name="40% - 강조색2 39" xfId="480" xr:uid="{00000000-0005-0000-0000-0000164E0000}"/>
    <cellStyle name="40% - 강조색2 4" xfId="75" xr:uid="{00000000-0005-0000-0000-0000174E0000}"/>
    <cellStyle name="40% - 강조색2 40" xfId="481" xr:uid="{00000000-0005-0000-0000-0000184E0000}"/>
    <cellStyle name="40% - 강조색2 41" xfId="482" xr:uid="{00000000-0005-0000-0000-0000194E0000}"/>
    <cellStyle name="40% - 강조색2 42" xfId="483" xr:uid="{00000000-0005-0000-0000-00001A4E0000}"/>
    <cellStyle name="40% - 강조색2 43" xfId="484" xr:uid="{00000000-0005-0000-0000-00001B4E0000}"/>
    <cellStyle name="40% - 강조색2 44" xfId="1824" xr:uid="{00000000-0005-0000-0000-00001C4E0000}"/>
    <cellStyle name="40% - 강조색2 44 10" xfId="21509" xr:uid="{00000000-0005-0000-0000-00001D4E0000}"/>
    <cellStyle name="40% - 강조색2 44 11" xfId="21510" xr:uid="{00000000-0005-0000-0000-00001E4E0000}"/>
    <cellStyle name="40% - 강조색2 44 2" xfId="21511" xr:uid="{00000000-0005-0000-0000-00001F4E0000}"/>
    <cellStyle name="40% - 강조색2 44 2 10" xfId="21512" xr:uid="{00000000-0005-0000-0000-0000204E0000}"/>
    <cellStyle name="40% - 강조색2 44 2 10 2" xfId="21513" xr:uid="{00000000-0005-0000-0000-0000214E0000}"/>
    <cellStyle name="40% - 강조색2 44 2 10 3" xfId="21514" xr:uid="{00000000-0005-0000-0000-0000224E0000}"/>
    <cellStyle name="40% - 강조색2 44 2 10 4" xfId="21515" xr:uid="{00000000-0005-0000-0000-0000234E0000}"/>
    <cellStyle name="40% - 강조색2 44 2 11" xfId="21516" xr:uid="{00000000-0005-0000-0000-0000244E0000}"/>
    <cellStyle name="40% - 강조색2 44 2 11 2" xfId="21517" xr:uid="{00000000-0005-0000-0000-0000254E0000}"/>
    <cellStyle name="40% - 강조색2 44 2 11 3" xfId="21518" xr:uid="{00000000-0005-0000-0000-0000264E0000}"/>
    <cellStyle name="40% - 강조색2 44 2 11 4" xfId="21519" xr:uid="{00000000-0005-0000-0000-0000274E0000}"/>
    <cellStyle name="40% - 강조색2 44 2 12" xfId="21520" xr:uid="{00000000-0005-0000-0000-0000284E0000}"/>
    <cellStyle name="40% - 강조색2 44 2 12 2" xfId="21521" xr:uid="{00000000-0005-0000-0000-0000294E0000}"/>
    <cellStyle name="40% - 강조색2 44 2 12 3" xfId="21522" xr:uid="{00000000-0005-0000-0000-00002A4E0000}"/>
    <cellStyle name="40% - 강조색2 44 2 12 4" xfId="21523" xr:uid="{00000000-0005-0000-0000-00002B4E0000}"/>
    <cellStyle name="40% - 강조색2 44 2 13" xfId="21524" xr:uid="{00000000-0005-0000-0000-00002C4E0000}"/>
    <cellStyle name="40% - 강조색2 44 2 13 2" xfId="21525" xr:uid="{00000000-0005-0000-0000-00002D4E0000}"/>
    <cellStyle name="40% - 강조색2 44 2 13 3" xfId="21526" xr:uid="{00000000-0005-0000-0000-00002E4E0000}"/>
    <cellStyle name="40% - 강조색2 44 2 13 4" xfId="21527" xr:uid="{00000000-0005-0000-0000-00002F4E0000}"/>
    <cellStyle name="40% - 강조색2 44 2 14" xfId="21528" xr:uid="{00000000-0005-0000-0000-0000304E0000}"/>
    <cellStyle name="40% - 강조색2 44 2 14 2" xfId="21529" xr:uid="{00000000-0005-0000-0000-0000314E0000}"/>
    <cellStyle name="40% - 강조색2 44 2 14 3" xfId="21530" xr:uid="{00000000-0005-0000-0000-0000324E0000}"/>
    <cellStyle name="40% - 강조색2 44 2 14 4" xfId="21531" xr:uid="{00000000-0005-0000-0000-0000334E0000}"/>
    <cellStyle name="40% - 강조색2 44 2 15" xfId="21532" xr:uid="{00000000-0005-0000-0000-0000344E0000}"/>
    <cellStyle name="40% - 강조색2 44 2 16" xfId="21533" xr:uid="{00000000-0005-0000-0000-0000354E0000}"/>
    <cellStyle name="40% - 강조색2 44 2 17" xfId="21534" xr:uid="{00000000-0005-0000-0000-0000364E0000}"/>
    <cellStyle name="40% - 강조색2 44 2 18" xfId="21535" xr:uid="{00000000-0005-0000-0000-0000374E0000}"/>
    <cellStyle name="40% - 강조색2 44 2 19" xfId="21536" xr:uid="{00000000-0005-0000-0000-0000384E0000}"/>
    <cellStyle name="40% - 강조색2 44 2 2" xfId="21537" xr:uid="{00000000-0005-0000-0000-0000394E0000}"/>
    <cellStyle name="40% - 강조색2 44 2 2 10" xfId="21538" xr:uid="{00000000-0005-0000-0000-00003A4E0000}"/>
    <cellStyle name="40% - 강조색2 44 2 2 10 2" xfId="21539" xr:uid="{00000000-0005-0000-0000-00003B4E0000}"/>
    <cellStyle name="40% - 강조색2 44 2 2 10 3" xfId="21540" xr:uid="{00000000-0005-0000-0000-00003C4E0000}"/>
    <cellStyle name="40% - 강조색2 44 2 2 10 4" xfId="21541" xr:uid="{00000000-0005-0000-0000-00003D4E0000}"/>
    <cellStyle name="40% - 강조색2 44 2 2 11" xfId="21542" xr:uid="{00000000-0005-0000-0000-00003E4E0000}"/>
    <cellStyle name="40% - 강조색2 44 2 2 11 2" xfId="21543" xr:uid="{00000000-0005-0000-0000-00003F4E0000}"/>
    <cellStyle name="40% - 강조색2 44 2 2 11 3" xfId="21544" xr:uid="{00000000-0005-0000-0000-0000404E0000}"/>
    <cellStyle name="40% - 강조색2 44 2 2 11 4" xfId="21545" xr:uid="{00000000-0005-0000-0000-0000414E0000}"/>
    <cellStyle name="40% - 강조색2 44 2 2 12" xfId="21546" xr:uid="{00000000-0005-0000-0000-0000424E0000}"/>
    <cellStyle name="40% - 강조색2 44 2 2 12 2" xfId="21547" xr:uid="{00000000-0005-0000-0000-0000434E0000}"/>
    <cellStyle name="40% - 강조색2 44 2 2 12 3" xfId="21548" xr:uid="{00000000-0005-0000-0000-0000444E0000}"/>
    <cellStyle name="40% - 강조색2 44 2 2 12 4" xfId="21549" xr:uid="{00000000-0005-0000-0000-0000454E0000}"/>
    <cellStyle name="40% - 강조색2 44 2 2 13" xfId="21550" xr:uid="{00000000-0005-0000-0000-0000464E0000}"/>
    <cellStyle name="40% - 강조색2 44 2 2 13 2" xfId="21551" xr:uid="{00000000-0005-0000-0000-0000474E0000}"/>
    <cellStyle name="40% - 강조색2 44 2 2 13 3" xfId="21552" xr:uid="{00000000-0005-0000-0000-0000484E0000}"/>
    <cellStyle name="40% - 강조색2 44 2 2 13 4" xfId="21553" xr:uid="{00000000-0005-0000-0000-0000494E0000}"/>
    <cellStyle name="40% - 강조색2 44 2 2 14" xfId="21554" xr:uid="{00000000-0005-0000-0000-00004A4E0000}"/>
    <cellStyle name="40% - 강조색2 44 2 2 15" xfId="21555" xr:uid="{00000000-0005-0000-0000-00004B4E0000}"/>
    <cellStyle name="40% - 강조색2 44 2 2 16" xfId="21556" xr:uid="{00000000-0005-0000-0000-00004C4E0000}"/>
    <cellStyle name="40% - 강조색2 44 2 2 17" xfId="21557" xr:uid="{00000000-0005-0000-0000-00004D4E0000}"/>
    <cellStyle name="40% - 강조색2 44 2 2 18" xfId="21558" xr:uid="{00000000-0005-0000-0000-00004E4E0000}"/>
    <cellStyle name="40% - 강조색2 44 2 2 19" xfId="21559" xr:uid="{00000000-0005-0000-0000-00004F4E0000}"/>
    <cellStyle name="40% - 강조색2 44 2 2 2" xfId="21560" xr:uid="{00000000-0005-0000-0000-0000504E0000}"/>
    <cellStyle name="40% - 강조색2 44 2 2 2 10" xfId="21561" xr:uid="{00000000-0005-0000-0000-0000514E0000}"/>
    <cellStyle name="40% - 강조색2 44 2 2 2 10 2" xfId="21562" xr:uid="{00000000-0005-0000-0000-0000524E0000}"/>
    <cellStyle name="40% - 강조색2 44 2 2 2 10 3" xfId="21563" xr:uid="{00000000-0005-0000-0000-0000534E0000}"/>
    <cellStyle name="40% - 강조색2 44 2 2 2 10 4" xfId="21564" xr:uid="{00000000-0005-0000-0000-0000544E0000}"/>
    <cellStyle name="40% - 강조색2 44 2 2 2 11" xfId="21565" xr:uid="{00000000-0005-0000-0000-0000554E0000}"/>
    <cellStyle name="40% - 강조색2 44 2 2 2 11 2" xfId="21566" xr:uid="{00000000-0005-0000-0000-0000564E0000}"/>
    <cellStyle name="40% - 강조색2 44 2 2 2 11 3" xfId="21567" xr:uid="{00000000-0005-0000-0000-0000574E0000}"/>
    <cellStyle name="40% - 강조색2 44 2 2 2 11 4" xfId="21568" xr:uid="{00000000-0005-0000-0000-0000584E0000}"/>
    <cellStyle name="40% - 강조색2 44 2 2 2 12" xfId="21569" xr:uid="{00000000-0005-0000-0000-0000594E0000}"/>
    <cellStyle name="40% - 강조색2 44 2 2 2 12 2" xfId="21570" xr:uid="{00000000-0005-0000-0000-00005A4E0000}"/>
    <cellStyle name="40% - 강조색2 44 2 2 2 12 3" xfId="21571" xr:uid="{00000000-0005-0000-0000-00005B4E0000}"/>
    <cellStyle name="40% - 강조색2 44 2 2 2 12 4" xfId="21572" xr:uid="{00000000-0005-0000-0000-00005C4E0000}"/>
    <cellStyle name="40% - 강조색2 44 2 2 2 13" xfId="21573" xr:uid="{00000000-0005-0000-0000-00005D4E0000}"/>
    <cellStyle name="40% - 강조색2 44 2 2 2 14" xfId="21574" xr:uid="{00000000-0005-0000-0000-00005E4E0000}"/>
    <cellStyle name="40% - 강조색2 44 2 2 2 15" xfId="21575" xr:uid="{00000000-0005-0000-0000-00005F4E0000}"/>
    <cellStyle name="40% - 강조색2 44 2 2 2 16" xfId="21576" xr:uid="{00000000-0005-0000-0000-0000604E0000}"/>
    <cellStyle name="40% - 강조색2 44 2 2 2 17" xfId="21577" xr:uid="{00000000-0005-0000-0000-0000614E0000}"/>
    <cellStyle name="40% - 강조색2 44 2 2 2 18" xfId="21578" xr:uid="{00000000-0005-0000-0000-0000624E0000}"/>
    <cellStyle name="40% - 강조색2 44 2 2 2 19" xfId="21579" xr:uid="{00000000-0005-0000-0000-0000634E0000}"/>
    <cellStyle name="40% - 강조색2 44 2 2 2 2" xfId="21580" xr:uid="{00000000-0005-0000-0000-0000644E0000}"/>
    <cellStyle name="40% - 강조색2 44 2 2 2 2 10" xfId="21581" xr:uid="{00000000-0005-0000-0000-0000654E0000}"/>
    <cellStyle name="40% - 강조색2 44 2 2 2 2 11" xfId="21582" xr:uid="{00000000-0005-0000-0000-0000664E0000}"/>
    <cellStyle name="40% - 강조색2 44 2 2 2 2 12" xfId="21583" xr:uid="{00000000-0005-0000-0000-0000674E0000}"/>
    <cellStyle name="40% - 강조색2 44 2 2 2 2 2" xfId="21584" xr:uid="{00000000-0005-0000-0000-0000684E0000}"/>
    <cellStyle name="40% - 강조색2 44 2 2 2 2 2 2" xfId="21585" xr:uid="{00000000-0005-0000-0000-0000694E0000}"/>
    <cellStyle name="40% - 강조색2 44 2 2 2 2 2 3" xfId="21586" xr:uid="{00000000-0005-0000-0000-00006A4E0000}"/>
    <cellStyle name="40% - 강조색2 44 2 2 2 2 2 4" xfId="21587" xr:uid="{00000000-0005-0000-0000-00006B4E0000}"/>
    <cellStyle name="40% - 강조색2 44 2 2 2 2 3" xfId="21588" xr:uid="{00000000-0005-0000-0000-00006C4E0000}"/>
    <cellStyle name="40% - 강조색2 44 2 2 2 2 3 2" xfId="21589" xr:uid="{00000000-0005-0000-0000-00006D4E0000}"/>
    <cellStyle name="40% - 강조색2 44 2 2 2 2 3 3" xfId="21590" xr:uid="{00000000-0005-0000-0000-00006E4E0000}"/>
    <cellStyle name="40% - 강조색2 44 2 2 2 2 3 4" xfId="21591" xr:uid="{00000000-0005-0000-0000-00006F4E0000}"/>
    <cellStyle name="40% - 강조색2 44 2 2 2 2 4" xfId="21592" xr:uid="{00000000-0005-0000-0000-0000704E0000}"/>
    <cellStyle name="40% - 강조색2 44 2 2 2 2 4 2" xfId="21593" xr:uid="{00000000-0005-0000-0000-0000714E0000}"/>
    <cellStyle name="40% - 강조색2 44 2 2 2 2 4 3" xfId="21594" xr:uid="{00000000-0005-0000-0000-0000724E0000}"/>
    <cellStyle name="40% - 강조색2 44 2 2 2 2 4 4" xfId="21595" xr:uid="{00000000-0005-0000-0000-0000734E0000}"/>
    <cellStyle name="40% - 강조색2 44 2 2 2 2 5" xfId="21596" xr:uid="{00000000-0005-0000-0000-0000744E0000}"/>
    <cellStyle name="40% - 강조색2 44 2 2 2 2 5 2" xfId="21597" xr:uid="{00000000-0005-0000-0000-0000754E0000}"/>
    <cellStyle name="40% - 강조색2 44 2 2 2 2 5 3" xfId="21598" xr:uid="{00000000-0005-0000-0000-0000764E0000}"/>
    <cellStyle name="40% - 강조색2 44 2 2 2 2 5 4" xfId="21599" xr:uid="{00000000-0005-0000-0000-0000774E0000}"/>
    <cellStyle name="40% - 강조색2 44 2 2 2 2 6" xfId="21600" xr:uid="{00000000-0005-0000-0000-0000784E0000}"/>
    <cellStyle name="40% - 강조색2 44 2 2 2 2 6 2" xfId="21601" xr:uid="{00000000-0005-0000-0000-0000794E0000}"/>
    <cellStyle name="40% - 강조색2 44 2 2 2 2 6 3" xfId="21602" xr:uid="{00000000-0005-0000-0000-00007A4E0000}"/>
    <cellStyle name="40% - 강조색2 44 2 2 2 2 6 4" xfId="21603" xr:uid="{00000000-0005-0000-0000-00007B4E0000}"/>
    <cellStyle name="40% - 강조색2 44 2 2 2 2 7" xfId="21604" xr:uid="{00000000-0005-0000-0000-00007C4E0000}"/>
    <cellStyle name="40% - 강조색2 44 2 2 2 2 7 2" xfId="21605" xr:uid="{00000000-0005-0000-0000-00007D4E0000}"/>
    <cellStyle name="40% - 강조색2 44 2 2 2 2 7 3" xfId="21606" xr:uid="{00000000-0005-0000-0000-00007E4E0000}"/>
    <cellStyle name="40% - 강조색2 44 2 2 2 2 7 4" xfId="21607" xr:uid="{00000000-0005-0000-0000-00007F4E0000}"/>
    <cellStyle name="40% - 강조색2 44 2 2 2 2 8" xfId="21608" xr:uid="{00000000-0005-0000-0000-0000804E0000}"/>
    <cellStyle name="40% - 강조색2 44 2 2 2 2 8 2" xfId="21609" xr:uid="{00000000-0005-0000-0000-0000814E0000}"/>
    <cellStyle name="40% - 강조색2 44 2 2 2 2 8 3" xfId="21610" xr:uid="{00000000-0005-0000-0000-0000824E0000}"/>
    <cellStyle name="40% - 강조색2 44 2 2 2 2 8 4" xfId="21611" xr:uid="{00000000-0005-0000-0000-0000834E0000}"/>
    <cellStyle name="40% - 강조색2 44 2 2 2 2 9" xfId="21612" xr:uid="{00000000-0005-0000-0000-0000844E0000}"/>
    <cellStyle name="40% - 강조색2 44 2 2 2 2 9 2" xfId="21613" xr:uid="{00000000-0005-0000-0000-0000854E0000}"/>
    <cellStyle name="40% - 강조색2 44 2 2 2 2 9 3" xfId="21614" xr:uid="{00000000-0005-0000-0000-0000864E0000}"/>
    <cellStyle name="40% - 강조색2 44 2 2 2 2 9 4" xfId="21615" xr:uid="{00000000-0005-0000-0000-0000874E0000}"/>
    <cellStyle name="40% - 강조색2 44 2 2 2 20" xfId="21616" xr:uid="{00000000-0005-0000-0000-0000884E0000}"/>
    <cellStyle name="40% - 강조색2 44 2 2 2 21" xfId="21617" xr:uid="{00000000-0005-0000-0000-0000894E0000}"/>
    <cellStyle name="40% - 강조색2 44 2 2 2 22" xfId="21618" xr:uid="{00000000-0005-0000-0000-00008A4E0000}"/>
    <cellStyle name="40% - 강조색2 44 2 2 2 23" xfId="21619" xr:uid="{00000000-0005-0000-0000-00008B4E0000}"/>
    <cellStyle name="40% - 강조색2 44 2 2 2 24" xfId="21620" xr:uid="{00000000-0005-0000-0000-00008C4E0000}"/>
    <cellStyle name="40% - 강조색2 44 2 2 2 25" xfId="21621" xr:uid="{00000000-0005-0000-0000-00008D4E0000}"/>
    <cellStyle name="40% - 강조색2 44 2 2 2 3" xfId="21622" xr:uid="{00000000-0005-0000-0000-00008E4E0000}"/>
    <cellStyle name="40% - 강조색2 44 2 2 2 3 10" xfId="21623" xr:uid="{00000000-0005-0000-0000-00008F4E0000}"/>
    <cellStyle name="40% - 강조색2 44 2 2 2 3 11" xfId="21624" xr:uid="{00000000-0005-0000-0000-0000904E0000}"/>
    <cellStyle name="40% - 강조색2 44 2 2 2 3 12" xfId="21625" xr:uid="{00000000-0005-0000-0000-0000914E0000}"/>
    <cellStyle name="40% - 강조색2 44 2 2 2 3 2" xfId="21626" xr:uid="{00000000-0005-0000-0000-0000924E0000}"/>
    <cellStyle name="40% - 강조색2 44 2 2 2 3 2 2" xfId="21627" xr:uid="{00000000-0005-0000-0000-0000934E0000}"/>
    <cellStyle name="40% - 강조색2 44 2 2 2 3 2 3" xfId="21628" xr:uid="{00000000-0005-0000-0000-0000944E0000}"/>
    <cellStyle name="40% - 강조색2 44 2 2 2 3 2 4" xfId="21629" xr:uid="{00000000-0005-0000-0000-0000954E0000}"/>
    <cellStyle name="40% - 강조색2 44 2 2 2 3 3" xfId="21630" xr:uid="{00000000-0005-0000-0000-0000964E0000}"/>
    <cellStyle name="40% - 강조색2 44 2 2 2 3 3 2" xfId="21631" xr:uid="{00000000-0005-0000-0000-0000974E0000}"/>
    <cellStyle name="40% - 강조색2 44 2 2 2 3 3 3" xfId="21632" xr:uid="{00000000-0005-0000-0000-0000984E0000}"/>
    <cellStyle name="40% - 강조색2 44 2 2 2 3 3 4" xfId="21633" xr:uid="{00000000-0005-0000-0000-0000994E0000}"/>
    <cellStyle name="40% - 강조색2 44 2 2 2 3 4" xfId="21634" xr:uid="{00000000-0005-0000-0000-00009A4E0000}"/>
    <cellStyle name="40% - 강조색2 44 2 2 2 3 4 2" xfId="21635" xr:uid="{00000000-0005-0000-0000-00009B4E0000}"/>
    <cellStyle name="40% - 강조색2 44 2 2 2 3 4 3" xfId="21636" xr:uid="{00000000-0005-0000-0000-00009C4E0000}"/>
    <cellStyle name="40% - 강조색2 44 2 2 2 3 4 4" xfId="21637" xr:uid="{00000000-0005-0000-0000-00009D4E0000}"/>
    <cellStyle name="40% - 강조색2 44 2 2 2 3 5" xfId="21638" xr:uid="{00000000-0005-0000-0000-00009E4E0000}"/>
    <cellStyle name="40% - 강조색2 44 2 2 2 3 5 2" xfId="21639" xr:uid="{00000000-0005-0000-0000-00009F4E0000}"/>
    <cellStyle name="40% - 강조색2 44 2 2 2 3 5 3" xfId="21640" xr:uid="{00000000-0005-0000-0000-0000A04E0000}"/>
    <cellStyle name="40% - 강조색2 44 2 2 2 3 5 4" xfId="21641" xr:uid="{00000000-0005-0000-0000-0000A14E0000}"/>
    <cellStyle name="40% - 강조색2 44 2 2 2 3 6" xfId="21642" xr:uid="{00000000-0005-0000-0000-0000A24E0000}"/>
    <cellStyle name="40% - 강조색2 44 2 2 2 3 6 2" xfId="21643" xr:uid="{00000000-0005-0000-0000-0000A34E0000}"/>
    <cellStyle name="40% - 강조색2 44 2 2 2 3 6 3" xfId="21644" xr:uid="{00000000-0005-0000-0000-0000A44E0000}"/>
    <cellStyle name="40% - 강조색2 44 2 2 2 3 6 4" xfId="21645" xr:uid="{00000000-0005-0000-0000-0000A54E0000}"/>
    <cellStyle name="40% - 강조색2 44 2 2 2 3 7" xfId="21646" xr:uid="{00000000-0005-0000-0000-0000A64E0000}"/>
    <cellStyle name="40% - 강조색2 44 2 2 2 3 7 2" xfId="21647" xr:uid="{00000000-0005-0000-0000-0000A74E0000}"/>
    <cellStyle name="40% - 강조색2 44 2 2 2 3 7 3" xfId="21648" xr:uid="{00000000-0005-0000-0000-0000A84E0000}"/>
    <cellStyle name="40% - 강조색2 44 2 2 2 3 7 4" xfId="21649" xr:uid="{00000000-0005-0000-0000-0000A94E0000}"/>
    <cellStyle name="40% - 강조색2 44 2 2 2 3 8" xfId="21650" xr:uid="{00000000-0005-0000-0000-0000AA4E0000}"/>
    <cellStyle name="40% - 강조색2 44 2 2 2 3 8 2" xfId="21651" xr:uid="{00000000-0005-0000-0000-0000AB4E0000}"/>
    <cellStyle name="40% - 강조색2 44 2 2 2 3 8 3" xfId="21652" xr:uid="{00000000-0005-0000-0000-0000AC4E0000}"/>
    <cellStyle name="40% - 강조색2 44 2 2 2 3 8 4" xfId="21653" xr:uid="{00000000-0005-0000-0000-0000AD4E0000}"/>
    <cellStyle name="40% - 강조색2 44 2 2 2 3 9" xfId="21654" xr:uid="{00000000-0005-0000-0000-0000AE4E0000}"/>
    <cellStyle name="40% - 강조색2 44 2 2 2 3 9 2" xfId="21655" xr:uid="{00000000-0005-0000-0000-0000AF4E0000}"/>
    <cellStyle name="40% - 강조색2 44 2 2 2 3 9 3" xfId="21656" xr:uid="{00000000-0005-0000-0000-0000B04E0000}"/>
    <cellStyle name="40% - 강조색2 44 2 2 2 3 9 4" xfId="21657" xr:uid="{00000000-0005-0000-0000-0000B14E0000}"/>
    <cellStyle name="40% - 강조색2 44 2 2 2 4" xfId="21658" xr:uid="{00000000-0005-0000-0000-0000B24E0000}"/>
    <cellStyle name="40% - 강조색2 44 2 2 2 4 10" xfId="21659" xr:uid="{00000000-0005-0000-0000-0000B34E0000}"/>
    <cellStyle name="40% - 강조색2 44 2 2 2 4 11" xfId="21660" xr:uid="{00000000-0005-0000-0000-0000B44E0000}"/>
    <cellStyle name="40% - 강조색2 44 2 2 2 4 12" xfId="21661" xr:uid="{00000000-0005-0000-0000-0000B54E0000}"/>
    <cellStyle name="40% - 강조색2 44 2 2 2 4 2" xfId="21662" xr:uid="{00000000-0005-0000-0000-0000B64E0000}"/>
    <cellStyle name="40% - 강조색2 44 2 2 2 4 2 2" xfId="21663" xr:uid="{00000000-0005-0000-0000-0000B74E0000}"/>
    <cellStyle name="40% - 강조색2 44 2 2 2 4 2 3" xfId="21664" xr:uid="{00000000-0005-0000-0000-0000B84E0000}"/>
    <cellStyle name="40% - 강조색2 44 2 2 2 4 2 4" xfId="21665" xr:uid="{00000000-0005-0000-0000-0000B94E0000}"/>
    <cellStyle name="40% - 강조색2 44 2 2 2 4 3" xfId="21666" xr:uid="{00000000-0005-0000-0000-0000BA4E0000}"/>
    <cellStyle name="40% - 강조색2 44 2 2 2 4 3 2" xfId="21667" xr:uid="{00000000-0005-0000-0000-0000BB4E0000}"/>
    <cellStyle name="40% - 강조색2 44 2 2 2 4 3 3" xfId="21668" xr:uid="{00000000-0005-0000-0000-0000BC4E0000}"/>
    <cellStyle name="40% - 강조색2 44 2 2 2 4 3 4" xfId="21669" xr:uid="{00000000-0005-0000-0000-0000BD4E0000}"/>
    <cellStyle name="40% - 강조색2 44 2 2 2 4 4" xfId="21670" xr:uid="{00000000-0005-0000-0000-0000BE4E0000}"/>
    <cellStyle name="40% - 강조색2 44 2 2 2 4 4 2" xfId="21671" xr:uid="{00000000-0005-0000-0000-0000BF4E0000}"/>
    <cellStyle name="40% - 강조색2 44 2 2 2 4 4 3" xfId="21672" xr:uid="{00000000-0005-0000-0000-0000C04E0000}"/>
    <cellStyle name="40% - 강조색2 44 2 2 2 4 4 4" xfId="21673" xr:uid="{00000000-0005-0000-0000-0000C14E0000}"/>
    <cellStyle name="40% - 강조색2 44 2 2 2 4 5" xfId="21674" xr:uid="{00000000-0005-0000-0000-0000C24E0000}"/>
    <cellStyle name="40% - 강조색2 44 2 2 2 4 5 2" xfId="21675" xr:uid="{00000000-0005-0000-0000-0000C34E0000}"/>
    <cellStyle name="40% - 강조색2 44 2 2 2 4 5 3" xfId="21676" xr:uid="{00000000-0005-0000-0000-0000C44E0000}"/>
    <cellStyle name="40% - 강조색2 44 2 2 2 4 5 4" xfId="21677" xr:uid="{00000000-0005-0000-0000-0000C54E0000}"/>
    <cellStyle name="40% - 강조색2 44 2 2 2 4 6" xfId="21678" xr:uid="{00000000-0005-0000-0000-0000C64E0000}"/>
    <cellStyle name="40% - 강조색2 44 2 2 2 4 6 2" xfId="21679" xr:uid="{00000000-0005-0000-0000-0000C74E0000}"/>
    <cellStyle name="40% - 강조색2 44 2 2 2 4 6 3" xfId="21680" xr:uid="{00000000-0005-0000-0000-0000C84E0000}"/>
    <cellStyle name="40% - 강조색2 44 2 2 2 4 6 4" xfId="21681" xr:uid="{00000000-0005-0000-0000-0000C94E0000}"/>
    <cellStyle name="40% - 강조색2 44 2 2 2 4 7" xfId="21682" xr:uid="{00000000-0005-0000-0000-0000CA4E0000}"/>
    <cellStyle name="40% - 강조색2 44 2 2 2 4 7 2" xfId="21683" xr:uid="{00000000-0005-0000-0000-0000CB4E0000}"/>
    <cellStyle name="40% - 강조색2 44 2 2 2 4 7 3" xfId="21684" xr:uid="{00000000-0005-0000-0000-0000CC4E0000}"/>
    <cellStyle name="40% - 강조색2 44 2 2 2 4 7 4" xfId="21685" xr:uid="{00000000-0005-0000-0000-0000CD4E0000}"/>
    <cellStyle name="40% - 강조색2 44 2 2 2 4 8" xfId="21686" xr:uid="{00000000-0005-0000-0000-0000CE4E0000}"/>
    <cellStyle name="40% - 강조색2 44 2 2 2 4 8 2" xfId="21687" xr:uid="{00000000-0005-0000-0000-0000CF4E0000}"/>
    <cellStyle name="40% - 강조색2 44 2 2 2 4 8 3" xfId="21688" xr:uid="{00000000-0005-0000-0000-0000D04E0000}"/>
    <cellStyle name="40% - 강조색2 44 2 2 2 4 8 4" xfId="21689" xr:uid="{00000000-0005-0000-0000-0000D14E0000}"/>
    <cellStyle name="40% - 강조색2 44 2 2 2 4 9" xfId="21690" xr:uid="{00000000-0005-0000-0000-0000D24E0000}"/>
    <cellStyle name="40% - 강조색2 44 2 2 2 4 9 2" xfId="21691" xr:uid="{00000000-0005-0000-0000-0000D34E0000}"/>
    <cellStyle name="40% - 강조색2 44 2 2 2 4 9 3" xfId="21692" xr:uid="{00000000-0005-0000-0000-0000D44E0000}"/>
    <cellStyle name="40% - 강조색2 44 2 2 2 4 9 4" xfId="21693" xr:uid="{00000000-0005-0000-0000-0000D54E0000}"/>
    <cellStyle name="40% - 강조색2 44 2 2 2 5" xfId="21694" xr:uid="{00000000-0005-0000-0000-0000D64E0000}"/>
    <cellStyle name="40% - 강조색2 44 2 2 2 5 2" xfId="21695" xr:uid="{00000000-0005-0000-0000-0000D74E0000}"/>
    <cellStyle name="40% - 강조색2 44 2 2 2 5 3" xfId="21696" xr:uid="{00000000-0005-0000-0000-0000D84E0000}"/>
    <cellStyle name="40% - 강조색2 44 2 2 2 5 4" xfId="21697" xr:uid="{00000000-0005-0000-0000-0000D94E0000}"/>
    <cellStyle name="40% - 강조색2 44 2 2 2 6" xfId="21698" xr:uid="{00000000-0005-0000-0000-0000DA4E0000}"/>
    <cellStyle name="40% - 강조색2 44 2 2 2 6 2" xfId="21699" xr:uid="{00000000-0005-0000-0000-0000DB4E0000}"/>
    <cellStyle name="40% - 강조색2 44 2 2 2 6 3" xfId="21700" xr:uid="{00000000-0005-0000-0000-0000DC4E0000}"/>
    <cellStyle name="40% - 강조색2 44 2 2 2 6 4" xfId="21701" xr:uid="{00000000-0005-0000-0000-0000DD4E0000}"/>
    <cellStyle name="40% - 강조색2 44 2 2 2 7" xfId="21702" xr:uid="{00000000-0005-0000-0000-0000DE4E0000}"/>
    <cellStyle name="40% - 강조색2 44 2 2 2 7 2" xfId="21703" xr:uid="{00000000-0005-0000-0000-0000DF4E0000}"/>
    <cellStyle name="40% - 강조색2 44 2 2 2 7 3" xfId="21704" xr:uid="{00000000-0005-0000-0000-0000E04E0000}"/>
    <cellStyle name="40% - 강조색2 44 2 2 2 7 4" xfId="21705" xr:uid="{00000000-0005-0000-0000-0000E14E0000}"/>
    <cellStyle name="40% - 강조색2 44 2 2 2 8" xfId="21706" xr:uid="{00000000-0005-0000-0000-0000E24E0000}"/>
    <cellStyle name="40% - 강조색2 44 2 2 2 8 2" xfId="21707" xr:uid="{00000000-0005-0000-0000-0000E34E0000}"/>
    <cellStyle name="40% - 강조색2 44 2 2 2 8 3" xfId="21708" xr:uid="{00000000-0005-0000-0000-0000E44E0000}"/>
    <cellStyle name="40% - 강조색2 44 2 2 2 8 4" xfId="21709" xr:uid="{00000000-0005-0000-0000-0000E54E0000}"/>
    <cellStyle name="40% - 강조색2 44 2 2 2 9" xfId="21710" xr:uid="{00000000-0005-0000-0000-0000E64E0000}"/>
    <cellStyle name="40% - 강조색2 44 2 2 2 9 2" xfId="21711" xr:uid="{00000000-0005-0000-0000-0000E74E0000}"/>
    <cellStyle name="40% - 강조색2 44 2 2 2 9 3" xfId="21712" xr:uid="{00000000-0005-0000-0000-0000E84E0000}"/>
    <cellStyle name="40% - 강조색2 44 2 2 2 9 4" xfId="21713" xr:uid="{00000000-0005-0000-0000-0000E94E0000}"/>
    <cellStyle name="40% - 강조색2 44 2 2 20" xfId="21714" xr:uid="{00000000-0005-0000-0000-0000EA4E0000}"/>
    <cellStyle name="40% - 강조색2 44 2 2 21" xfId="21715" xr:uid="{00000000-0005-0000-0000-0000EB4E0000}"/>
    <cellStyle name="40% - 강조색2 44 2 2 22" xfId="21716" xr:uid="{00000000-0005-0000-0000-0000EC4E0000}"/>
    <cellStyle name="40% - 강조색2 44 2 2 23" xfId="21717" xr:uid="{00000000-0005-0000-0000-0000ED4E0000}"/>
    <cellStyle name="40% - 강조색2 44 2 2 24" xfId="21718" xr:uid="{00000000-0005-0000-0000-0000EE4E0000}"/>
    <cellStyle name="40% - 강조색2 44 2 2 25" xfId="21719" xr:uid="{00000000-0005-0000-0000-0000EF4E0000}"/>
    <cellStyle name="40% - 강조색2 44 2 2 26" xfId="21720" xr:uid="{00000000-0005-0000-0000-0000F04E0000}"/>
    <cellStyle name="40% - 강조색2 44 2 2 3" xfId="21721" xr:uid="{00000000-0005-0000-0000-0000F14E0000}"/>
    <cellStyle name="40% - 강조색2 44 2 2 3 10" xfId="21722" xr:uid="{00000000-0005-0000-0000-0000F24E0000}"/>
    <cellStyle name="40% - 강조색2 44 2 2 3 11" xfId="21723" xr:uid="{00000000-0005-0000-0000-0000F34E0000}"/>
    <cellStyle name="40% - 강조색2 44 2 2 3 12" xfId="21724" xr:uid="{00000000-0005-0000-0000-0000F44E0000}"/>
    <cellStyle name="40% - 강조색2 44 2 2 3 2" xfId="21725" xr:uid="{00000000-0005-0000-0000-0000F54E0000}"/>
    <cellStyle name="40% - 강조색2 44 2 2 3 2 2" xfId="21726" xr:uid="{00000000-0005-0000-0000-0000F64E0000}"/>
    <cellStyle name="40% - 강조색2 44 2 2 3 2 3" xfId="21727" xr:uid="{00000000-0005-0000-0000-0000F74E0000}"/>
    <cellStyle name="40% - 강조색2 44 2 2 3 2 4" xfId="21728" xr:uid="{00000000-0005-0000-0000-0000F84E0000}"/>
    <cellStyle name="40% - 강조색2 44 2 2 3 3" xfId="21729" xr:uid="{00000000-0005-0000-0000-0000F94E0000}"/>
    <cellStyle name="40% - 강조색2 44 2 2 3 3 2" xfId="21730" xr:uid="{00000000-0005-0000-0000-0000FA4E0000}"/>
    <cellStyle name="40% - 강조색2 44 2 2 3 3 3" xfId="21731" xr:uid="{00000000-0005-0000-0000-0000FB4E0000}"/>
    <cellStyle name="40% - 강조색2 44 2 2 3 3 4" xfId="21732" xr:uid="{00000000-0005-0000-0000-0000FC4E0000}"/>
    <cellStyle name="40% - 강조색2 44 2 2 3 4" xfId="21733" xr:uid="{00000000-0005-0000-0000-0000FD4E0000}"/>
    <cellStyle name="40% - 강조색2 44 2 2 3 4 2" xfId="21734" xr:uid="{00000000-0005-0000-0000-0000FE4E0000}"/>
    <cellStyle name="40% - 강조색2 44 2 2 3 4 3" xfId="21735" xr:uid="{00000000-0005-0000-0000-0000FF4E0000}"/>
    <cellStyle name="40% - 강조색2 44 2 2 3 4 4" xfId="21736" xr:uid="{00000000-0005-0000-0000-0000004F0000}"/>
    <cellStyle name="40% - 강조색2 44 2 2 3 5" xfId="21737" xr:uid="{00000000-0005-0000-0000-0000014F0000}"/>
    <cellStyle name="40% - 강조색2 44 2 2 3 5 2" xfId="21738" xr:uid="{00000000-0005-0000-0000-0000024F0000}"/>
    <cellStyle name="40% - 강조색2 44 2 2 3 5 3" xfId="21739" xr:uid="{00000000-0005-0000-0000-0000034F0000}"/>
    <cellStyle name="40% - 강조색2 44 2 2 3 5 4" xfId="21740" xr:uid="{00000000-0005-0000-0000-0000044F0000}"/>
    <cellStyle name="40% - 강조색2 44 2 2 3 6" xfId="21741" xr:uid="{00000000-0005-0000-0000-0000054F0000}"/>
    <cellStyle name="40% - 강조색2 44 2 2 3 6 2" xfId="21742" xr:uid="{00000000-0005-0000-0000-0000064F0000}"/>
    <cellStyle name="40% - 강조색2 44 2 2 3 6 3" xfId="21743" xr:uid="{00000000-0005-0000-0000-0000074F0000}"/>
    <cellStyle name="40% - 강조색2 44 2 2 3 6 4" xfId="21744" xr:uid="{00000000-0005-0000-0000-0000084F0000}"/>
    <cellStyle name="40% - 강조색2 44 2 2 3 7" xfId="21745" xr:uid="{00000000-0005-0000-0000-0000094F0000}"/>
    <cellStyle name="40% - 강조색2 44 2 2 3 7 2" xfId="21746" xr:uid="{00000000-0005-0000-0000-00000A4F0000}"/>
    <cellStyle name="40% - 강조색2 44 2 2 3 7 3" xfId="21747" xr:uid="{00000000-0005-0000-0000-00000B4F0000}"/>
    <cellStyle name="40% - 강조색2 44 2 2 3 7 4" xfId="21748" xr:uid="{00000000-0005-0000-0000-00000C4F0000}"/>
    <cellStyle name="40% - 강조색2 44 2 2 3 8" xfId="21749" xr:uid="{00000000-0005-0000-0000-00000D4F0000}"/>
    <cellStyle name="40% - 강조색2 44 2 2 3 8 2" xfId="21750" xr:uid="{00000000-0005-0000-0000-00000E4F0000}"/>
    <cellStyle name="40% - 강조색2 44 2 2 3 8 3" xfId="21751" xr:uid="{00000000-0005-0000-0000-00000F4F0000}"/>
    <cellStyle name="40% - 강조색2 44 2 2 3 8 4" xfId="21752" xr:uid="{00000000-0005-0000-0000-0000104F0000}"/>
    <cellStyle name="40% - 강조색2 44 2 2 3 9" xfId="21753" xr:uid="{00000000-0005-0000-0000-0000114F0000}"/>
    <cellStyle name="40% - 강조색2 44 2 2 3 9 2" xfId="21754" xr:uid="{00000000-0005-0000-0000-0000124F0000}"/>
    <cellStyle name="40% - 강조색2 44 2 2 3 9 3" xfId="21755" xr:uid="{00000000-0005-0000-0000-0000134F0000}"/>
    <cellStyle name="40% - 강조색2 44 2 2 3 9 4" xfId="21756" xr:uid="{00000000-0005-0000-0000-0000144F0000}"/>
    <cellStyle name="40% - 강조색2 44 2 2 4" xfId="21757" xr:uid="{00000000-0005-0000-0000-0000154F0000}"/>
    <cellStyle name="40% - 강조색2 44 2 2 4 10" xfId="21758" xr:uid="{00000000-0005-0000-0000-0000164F0000}"/>
    <cellStyle name="40% - 강조색2 44 2 2 4 11" xfId="21759" xr:uid="{00000000-0005-0000-0000-0000174F0000}"/>
    <cellStyle name="40% - 강조색2 44 2 2 4 12" xfId="21760" xr:uid="{00000000-0005-0000-0000-0000184F0000}"/>
    <cellStyle name="40% - 강조색2 44 2 2 4 2" xfId="21761" xr:uid="{00000000-0005-0000-0000-0000194F0000}"/>
    <cellStyle name="40% - 강조색2 44 2 2 4 2 2" xfId="21762" xr:uid="{00000000-0005-0000-0000-00001A4F0000}"/>
    <cellStyle name="40% - 강조색2 44 2 2 4 2 3" xfId="21763" xr:uid="{00000000-0005-0000-0000-00001B4F0000}"/>
    <cellStyle name="40% - 강조색2 44 2 2 4 2 4" xfId="21764" xr:uid="{00000000-0005-0000-0000-00001C4F0000}"/>
    <cellStyle name="40% - 강조색2 44 2 2 4 3" xfId="21765" xr:uid="{00000000-0005-0000-0000-00001D4F0000}"/>
    <cellStyle name="40% - 강조색2 44 2 2 4 3 2" xfId="21766" xr:uid="{00000000-0005-0000-0000-00001E4F0000}"/>
    <cellStyle name="40% - 강조색2 44 2 2 4 3 3" xfId="21767" xr:uid="{00000000-0005-0000-0000-00001F4F0000}"/>
    <cellStyle name="40% - 강조색2 44 2 2 4 3 4" xfId="21768" xr:uid="{00000000-0005-0000-0000-0000204F0000}"/>
    <cellStyle name="40% - 강조색2 44 2 2 4 4" xfId="21769" xr:uid="{00000000-0005-0000-0000-0000214F0000}"/>
    <cellStyle name="40% - 강조색2 44 2 2 4 4 2" xfId="21770" xr:uid="{00000000-0005-0000-0000-0000224F0000}"/>
    <cellStyle name="40% - 강조색2 44 2 2 4 4 3" xfId="21771" xr:uid="{00000000-0005-0000-0000-0000234F0000}"/>
    <cellStyle name="40% - 강조색2 44 2 2 4 4 4" xfId="21772" xr:uid="{00000000-0005-0000-0000-0000244F0000}"/>
    <cellStyle name="40% - 강조색2 44 2 2 4 5" xfId="21773" xr:uid="{00000000-0005-0000-0000-0000254F0000}"/>
    <cellStyle name="40% - 강조색2 44 2 2 4 5 2" xfId="21774" xr:uid="{00000000-0005-0000-0000-0000264F0000}"/>
    <cellStyle name="40% - 강조색2 44 2 2 4 5 3" xfId="21775" xr:uid="{00000000-0005-0000-0000-0000274F0000}"/>
    <cellStyle name="40% - 강조색2 44 2 2 4 5 4" xfId="21776" xr:uid="{00000000-0005-0000-0000-0000284F0000}"/>
    <cellStyle name="40% - 강조색2 44 2 2 4 6" xfId="21777" xr:uid="{00000000-0005-0000-0000-0000294F0000}"/>
    <cellStyle name="40% - 강조색2 44 2 2 4 6 2" xfId="21778" xr:uid="{00000000-0005-0000-0000-00002A4F0000}"/>
    <cellStyle name="40% - 강조색2 44 2 2 4 6 3" xfId="21779" xr:uid="{00000000-0005-0000-0000-00002B4F0000}"/>
    <cellStyle name="40% - 강조색2 44 2 2 4 6 4" xfId="21780" xr:uid="{00000000-0005-0000-0000-00002C4F0000}"/>
    <cellStyle name="40% - 강조색2 44 2 2 4 7" xfId="21781" xr:uid="{00000000-0005-0000-0000-00002D4F0000}"/>
    <cellStyle name="40% - 강조색2 44 2 2 4 7 2" xfId="21782" xr:uid="{00000000-0005-0000-0000-00002E4F0000}"/>
    <cellStyle name="40% - 강조색2 44 2 2 4 7 3" xfId="21783" xr:uid="{00000000-0005-0000-0000-00002F4F0000}"/>
    <cellStyle name="40% - 강조색2 44 2 2 4 7 4" xfId="21784" xr:uid="{00000000-0005-0000-0000-0000304F0000}"/>
    <cellStyle name="40% - 강조색2 44 2 2 4 8" xfId="21785" xr:uid="{00000000-0005-0000-0000-0000314F0000}"/>
    <cellStyle name="40% - 강조색2 44 2 2 4 8 2" xfId="21786" xr:uid="{00000000-0005-0000-0000-0000324F0000}"/>
    <cellStyle name="40% - 강조색2 44 2 2 4 8 3" xfId="21787" xr:uid="{00000000-0005-0000-0000-0000334F0000}"/>
    <cellStyle name="40% - 강조색2 44 2 2 4 8 4" xfId="21788" xr:uid="{00000000-0005-0000-0000-0000344F0000}"/>
    <cellStyle name="40% - 강조색2 44 2 2 4 9" xfId="21789" xr:uid="{00000000-0005-0000-0000-0000354F0000}"/>
    <cellStyle name="40% - 강조색2 44 2 2 4 9 2" xfId="21790" xr:uid="{00000000-0005-0000-0000-0000364F0000}"/>
    <cellStyle name="40% - 강조색2 44 2 2 4 9 3" xfId="21791" xr:uid="{00000000-0005-0000-0000-0000374F0000}"/>
    <cellStyle name="40% - 강조색2 44 2 2 4 9 4" xfId="21792" xr:uid="{00000000-0005-0000-0000-0000384F0000}"/>
    <cellStyle name="40% - 강조색2 44 2 2 5" xfId="21793" xr:uid="{00000000-0005-0000-0000-0000394F0000}"/>
    <cellStyle name="40% - 강조색2 44 2 2 5 10" xfId="21794" xr:uid="{00000000-0005-0000-0000-00003A4F0000}"/>
    <cellStyle name="40% - 강조색2 44 2 2 5 11" xfId="21795" xr:uid="{00000000-0005-0000-0000-00003B4F0000}"/>
    <cellStyle name="40% - 강조색2 44 2 2 5 12" xfId="21796" xr:uid="{00000000-0005-0000-0000-00003C4F0000}"/>
    <cellStyle name="40% - 강조색2 44 2 2 5 2" xfId="21797" xr:uid="{00000000-0005-0000-0000-00003D4F0000}"/>
    <cellStyle name="40% - 강조색2 44 2 2 5 2 2" xfId="21798" xr:uid="{00000000-0005-0000-0000-00003E4F0000}"/>
    <cellStyle name="40% - 강조색2 44 2 2 5 2 3" xfId="21799" xr:uid="{00000000-0005-0000-0000-00003F4F0000}"/>
    <cellStyle name="40% - 강조색2 44 2 2 5 2 4" xfId="21800" xr:uid="{00000000-0005-0000-0000-0000404F0000}"/>
    <cellStyle name="40% - 강조색2 44 2 2 5 3" xfId="21801" xr:uid="{00000000-0005-0000-0000-0000414F0000}"/>
    <cellStyle name="40% - 강조색2 44 2 2 5 3 2" xfId="21802" xr:uid="{00000000-0005-0000-0000-0000424F0000}"/>
    <cellStyle name="40% - 강조색2 44 2 2 5 3 3" xfId="21803" xr:uid="{00000000-0005-0000-0000-0000434F0000}"/>
    <cellStyle name="40% - 강조색2 44 2 2 5 3 4" xfId="21804" xr:uid="{00000000-0005-0000-0000-0000444F0000}"/>
    <cellStyle name="40% - 강조색2 44 2 2 5 4" xfId="21805" xr:uid="{00000000-0005-0000-0000-0000454F0000}"/>
    <cellStyle name="40% - 강조색2 44 2 2 5 4 2" xfId="21806" xr:uid="{00000000-0005-0000-0000-0000464F0000}"/>
    <cellStyle name="40% - 강조색2 44 2 2 5 4 3" xfId="21807" xr:uid="{00000000-0005-0000-0000-0000474F0000}"/>
    <cellStyle name="40% - 강조색2 44 2 2 5 4 4" xfId="21808" xr:uid="{00000000-0005-0000-0000-0000484F0000}"/>
    <cellStyle name="40% - 강조색2 44 2 2 5 5" xfId="21809" xr:uid="{00000000-0005-0000-0000-0000494F0000}"/>
    <cellStyle name="40% - 강조색2 44 2 2 5 5 2" xfId="21810" xr:uid="{00000000-0005-0000-0000-00004A4F0000}"/>
    <cellStyle name="40% - 강조색2 44 2 2 5 5 3" xfId="21811" xr:uid="{00000000-0005-0000-0000-00004B4F0000}"/>
    <cellStyle name="40% - 강조색2 44 2 2 5 5 4" xfId="21812" xr:uid="{00000000-0005-0000-0000-00004C4F0000}"/>
    <cellStyle name="40% - 강조색2 44 2 2 5 6" xfId="21813" xr:uid="{00000000-0005-0000-0000-00004D4F0000}"/>
    <cellStyle name="40% - 강조색2 44 2 2 5 6 2" xfId="21814" xr:uid="{00000000-0005-0000-0000-00004E4F0000}"/>
    <cellStyle name="40% - 강조색2 44 2 2 5 6 3" xfId="21815" xr:uid="{00000000-0005-0000-0000-00004F4F0000}"/>
    <cellStyle name="40% - 강조색2 44 2 2 5 6 4" xfId="21816" xr:uid="{00000000-0005-0000-0000-0000504F0000}"/>
    <cellStyle name="40% - 강조색2 44 2 2 5 7" xfId="21817" xr:uid="{00000000-0005-0000-0000-0000514F0000}"/>
    <cellStyle name="40% - 강조색2 44 2 2 5 7 2" xfId="21818" xr:uid="{00000000-0005-0000-0000-0000524F0000}"/>
    <cellStyle name="40% - 강조색2 44 2 2 5 7 3" xfId="21819" xr:uid="{00000000-0005-0000-0000-0000534F0000}"/>
    <cellStyle name="40% - 강조색2 44 2 2 5 7 4" xfId="21820" xr:uid="{00000000-0005-0000-0000-0000544F0000}"/>
    <cellStyle name="40% - 강조색2 44 2 2 5 8" xfId="21821" xr:uid="{00000000-0005-0000-0000-0000554F0000}"/>
    <cellStyle name="40% - 강조색2 44 2 2 5 8 2" xfId="21822" xr:uid="{00000000-0005-0000-0000-0000564F0000}"/>
    <cellStyle name="40% - 강조색2 44 2 2 5 8 3" xfId="21823" xr:uid="{00000000-0005-0000-0000-0000574F0000}"/>
    <cellStyle name="40% - 강조색2 44 2 2 5 8 4" xfId="21824" xr:uid="{00000000-0005-0000-0000-0000584F0000}"/>
    <cellStyle name="40% - 강조색2 44 2 2 5 9" xfId="21825" xr:uid="{00000000-0005-0000-0000-0000594F0000}"/>
    <cellStyle name="40% - 강조색2 44 2 2 5 9 2" xfId="21826" xr:uid="{00000000-0005-0000-0000-00005A4F0000}"/>
    <cellStyle name="40% - 강조색2 44 2 2 5 9 3" xfId="21827" xr:uid="{00000000-0005-0000-0000-00005B4F0000}"/>
    <cellStyle name="40% - 강조색2 44 2 2 5 9 4" xfId="21828" xr:uid="{00000000-0005-0000-0000-00005C4F0000}"/>
    <cellStyle name="40% - 강조색2 44 2 2 6" xfId="21829" xr:uid="{00000000-0005-0000-0000-00005D4F0000}"/>
    <cellStyle name="40% - 강조색2 44 2 2 6 2" xfId="21830" xr:uid="{00000000-0005-0000-0000-00005E4F0000}"/>
    <cellStyle name="40% - 강조색2 44 2 2 6 3" xfId="21831" xr:uid="{00000000-0005-0000-0000-00005F4F0000}"/>
    <cellStyle name="40% - 강조색2 44 2 2 6 4" xfId="21832" xr:uid="{00000000-0005-0000-0000-0000604F0000}"/>
    <cellStyle name="40% - 강조색2 44 2 2 7" xfId="21833" xr:uid="{00000000-0005-0000-0000-0000614F0000}"/>
    <cellStyle name="40% - 강조색2 44 2 2 7 2" xfId="21834" xr:uid="{00000000-0005-0000-0000-0000624F0000}"/>
    <cellStyle name="40% - 강조색2 44 2 2 7 3" xfId="21835" xr:uid="{00000000-0005-0000-0000-0000634F0000}"/>
    <cellStyle name="40% - 강조색2 44 2 2 7 4" xfId="21836" xr:uid="{00000000-0005-0000-0000-0000644F0000}"/>
    <cellStyle name="40% - 강조색2 44 2 2 8" xfId="21837" xr:uid="{00000000-0005-0000-0000-0000654F0000}"/>
    <cellStyle name="40% - 강조색2 44 2 2 8 2" xfId="21838" xr:uid="{00000000-0005-0000-0000-0000664F0000}"/>
    <cellStyle name="40% - 강조색2 44 2 2 8 3" xfId="21839" xr:uid="{00000000-0005-0000-0000-0000674F0000}"/>
    <cellStyle name="40% - 강조색2 44 2 2 8 4" xfId="21840" xr:uid="{00000000-0005-0000-0000-0000684F0000}"/>
    <cellStyle name="40% - 강조색2 44 2 2 9" xfId="21841" xr:uid="{00000000-0005-0000-0000-0000694F0000}"/>
    <cellStyle name="40% - 강조색2 44 2 2 9 2" xfId="21842" xr:uid="{00000000-0005-0000-0000-00006A4F0000}"/>
    <cellStyle name="40% - 강조색2 44 2 2 9 3" xfId="21843" xr:uid="{00000000-0005-0000-0000-00006B4F0000}"/>
    <cellStyle name="40% - 강조색2 44 2 2 9 4" xfId="21844" xr:uid="{00000000-0005-0000-0000-00006C4F0000}"/>
    <cellStyle name="40% - 강조색2 44 2 20" xfId="21845" xr:uid="{00000000-0005-0000-0000-00006D4F0000}"/>
    <cellStyle name="40% - 강조색2 44 2 21" xfId="21846" xr:uid="{00000000-0005-0000-0000-00006E4F0000}"/>
    <cellStyle name="40% - 강조색2 44 2 22" xfId="21847" xr:uid="{00000000-0005-0000-0000-00006F4F0000}"/>
    <cellStyle name="40% - 강조색2 44 2 23" xfId="21848" xr:uid="{00000000-0005-0000-0000-0000704F0000}"/>
    <cellStyle name="40% - 강조색2 44 2 24" xfId="21849" xr:uid="{00000000-0005-0000-0000-0000714F0000}"/>
    <cellStyle name="40% - 강조색2 44 2 25" xfId="21850" xr:uid="{00000000-0005-0000-0000-0000724F0000}"/>
    <cellStyle name="40% - 강조색2 44 2 26" xfId="21851" xr:uid="{00000000-0005-0000-0000-0000734F0000}"/>
    <cellStyle name="40% - 강조색2 44 2 3" xfId="21852" xr:uid="{00000000-0005-0000-0000-0000744F0000}"/>
    <cellStyle name="40% - 강조색2 44 2 3 10" xfId="21853" xr:uid="{00000000-0005-0000-0000-0000754F0000}"/>
    <cellStyle name="40% - 강조색2 44 2 3 10 2" xfId="21854" xr:uid="{00000000-0005-0000-0000-0000764F0000}"/>
    <cellStyle name="40% - 강조색2 44 2 3 10 3" xfId="21855" xr:uid="{00000000-0005-0000-0000-0000774F0000}"/>
    <cellStyle name="40% - 강조색2 44 2 3 10 4" xfId="21856" xr:uid="{00000000-0005-0000-0000-0000784F0000}"/>
    <cellStyle name="40% - 강조색2 44 2 3 11" xfId="21857" xr:uid="{00000000-0005-0000-0000-0000794F0000}"/>
    <cellStyle name="40% - 강조색2 44 2 3 11 2" xfId="21858" xr:uid="{00000000-0005-0000-0000-00007A4F0000}"/>
    <cellStyle name="40% - 강조색2 44 2 3 11 3" xfId="21859" xr:uid="{00000000-0005-0000-0000-00007B4F0000}"/>
    <cellStyle name="40% - 강조색2 44 2 3 11 4" xfId="21860" xr:uid="{00000000-0005-0000-0000-00007C4F0000}"/>
    <cellStyle name="40% - 강조색2 44 2 3 12" xfId="21861" xr:uid="{00000000-0005-0000-0000-00007D4F0000}"/>
    <cellStyle name="40% - 강조색2 44 2 3 12 2" xfId="21862" xr:uid="{00000000-0005-0000-0000-00007E4F0000}"/>
    <cellStyle name="40% - 강조색2 44 2 3 12 3" xfId="21863" xr:uid="{00000000-0005-0000-0000-00007F4F0000}"/>
    <cellStyle name="40% - 강조색2 44 2 3 12 4" xfId="21864" xr:uid="{00000000-0005-0000-0000-0000804F0000}"/>
    <cellStyle name="40% - 강조색2 44 2 3 13" xfId="21865" xr:uid="{00000000-0005-0000-0000-0000814F0000}"/>
    <cellStyle name="40% - 강조색2 44 2 3 14" xfId="21866" xr:uid="{00000000-0005-0000-0000-0000824F0000}"/>
    <cellStyle name="40% - 강조색2 44 2 3 15" xfId="21867" xr:uid="{00000000-0005-0000-0000-0000834F0000}"/>
    <cellStyle name="40% - 강조색2 44 2 3 16" xfId="21868" xr:uid="{00000000-0005-0000-0000-0000844F0000}"/>
    <cellStyle name="40% - 강조색2 44 2 3 17" xfId="21869" xr:uid="{00000000-0005-0000-0000-0000854F0000}"/>
    <cellStyle name="40% - 강조색2 44 2 3 18" xfId="21870" xr:uid="{00000000-0005-0000-0000-0000864F0000}"/>
    <cellStyle name="40% - 강조색2 44 2 3 19" xfId="21871" xr:uid="{00000000-0005-0000-0000-0000874F0000}"/>
    <cellStyle name="40% - 강조색2 44 2 3 2" xfId="21872" xr:uid="{00000000-0005-0000-0000-0000884F0000}"/>
    <cellStyle name="40% - 강조색2 44 2 3 2 10" xfId="21873" xr:uid="{00000000-0005-0000-0000-0000894F0000}"/>
    <cellStyle name="40% - 강조색2 44 2 3 2 11" xfId="21874" xr:uid="{00000000-0005-0000-0000-00008A4F0000}"/>
    <cellStyle name="40% - 강조색2 44 2 3 2 12" xfId="21875" xr:uid="{00000000-0005-0000-0000-00008B4F0000}"/>
    <cellStyle name="40% - 강조색2 44 2 3 2 2" xfId="21876" xr:uid="{00000000-0005-0000-0000-00008C4F0000}"/>
    <cellStyle name="40% - 강조색2 44 2 3 2 2 2" xfId="21877" xr:uid="{00000000-0005-0000-0000-00008D4F0000}"/>
    <cellStyle name="40% - 강조색2 44 2 3 2 2 3" xfId="21878" xr:uid="{00000000-0005-0000-0000-00008E4F0000}"/>
    <cellStyle name="40% - 강조색2 44 2 3 2 2 4" xfId="21879" xr:uid="{00000000-0005-0000-0000-00008F4F0000}"/>
    <cellStyle name="40% - 강조색2 44 2 3 2 3" xfId="21880" xr:uid="{00000000-0005-0000-0000-0000904F0000}"/>
    <cellStyle name="40% - 강조색2 44 2 3 2 3 2" xfId="21881" xr:uid="{00000000-0005-0000-0000-0000914F0000}"/>
    <cellStyle name="40% - 강조색2 44 2 3 2 3 3" xfId="21882" xr:uid="{00000000-0005-0000-0000-0000924F0000}"/>
    <cellStyle name="40% - 강조색2 44 2 3 2 3 4" xfId="21883" xr:uid="{00000000-0005-0000-0000-0000934F0000}"/>
    <cellStyle name="40% - 강조색2 44 2 3 2 4" xfId="21884" xr:uid="{00000000-0005-0000-0000-0000944F0000}"/>
    <cellStyle name="40% - 강조색2 44 2 3 2 4 2" xfId="21885" xr:uid="{00000000-0005-0000-0000-0000954F0000}"/>
    <cellStyle name="40% - 강조색2 44 2 3 2 4 3" xfId="21886" xr:uid="{00000000-0005-0000-0000-0000964F0000}"/>
    <cellStyle name="40% - 강조색2 44 2 3 2 4 4" xfId="21887" xr:uid="{00000000-0005-0000-0000-0000974F0000}"/>
    <cellStyle name="40% - 강조색2 44 2 3 2 5" xfId="21888" xr:uid="{00000000-0005-0000-0000-0000984F0000}"/>
    <cellStyle name="40% - 강조색2 44 2 3 2 5 2" xfId="21889" xr:uid="{00000000-0005-0000-0000-0000994F0000}"/>
    <cellStyle name="40% - 강조색2 44 2 3 2 5 3" xfId="21890" xr:uid="{00000000-0005-0000-0000-00009A4F0000}"/>
    <cellStyle name="40% - 강조색2 44 2 3 2 5 4" xfId="21891" xr:uid="{00000000-0005-0000-0000-00009B4F0000}"/>
    <cellStyle name="40% - 강조색2 44 2 3 2 6" xfId="21892" xr:uid="{00000000-0005-0000-0000-00009C4F0000}"/>
    <cellStyle name="40% - 강조색2 44 2 3 2 6 2" xfId="21893" xr:uid="{00000000-0005-0000-0000-00009D4F0000}"/>
    <cellStyle name="40% - 강조색2 44 2 3 2 6 3" xfId="21894" xr:uid="{00000000-0005-0000-0000-00009E4F0000}"/>
    <cellStyle name="40% - 강조색2 44 2 3 2 6 4" xfId="21895" xr:uid="{00000000-0005-0000-0000-00009F4F0000}"/>
    <cellStyle name="40% - 강조색2 44 2 3 2 7" xfId="21896" xr:uid="{00000000-0005-0000-0000-0000A04F0000}"/>
    <cellStyle name="40% - 강조색2 44 2 3 2 7 2" xfId="21897" xr:uid="{00000000-0005-0000-0000-0000A14F0000}"/>
    <cellStyle name="40% - 강조색2 44 2 3 2 7 3" xfId="21898" xr:uid="{00000000-0005-0000-0000-0000A24F0000}"/>
    <cellStyle name="40% - 강조색2 44 2 3 2 7 4" xfId="21899" xr:uid="{00000000-0005-0000-0000-0000A34F0000}"/>
    <cellStyle name="40% - 강조색2 44 2 3 2 8" xfId="21900" xr:uid="{00000000-0005-0000-0000-0000A44F0000}"/>
    <cellStyle name="40% - 강조색2 44 2 3 2 8 2" xfId="21901" xr:uid="{00000000-0005-0000-0000-0000A54F0000}"/>
    <cellStyle name="40% - 강조색2 44 2 3 2 8 3" xfId="21902" xr:uid="{00000000-0005-0000-0000-0000A64F0000}"/>
    <cellStyle name="40% - 강조색2 44 2 3 2 8 4" xfId="21903" xr:uid="{00000000-0005-0000-0000-0000A74F0000}"/>
    <cellStyle name="40% - 강조색2 44 2 3 2 9" xfId="21904" xr:uid="{00000000-0005-0000-0000-0000A84F0000}"/>
    <cellStyle name="40% - 강조색2 44 2 3 2 9 2" xfId="21905" xr:uid="{00000000-0005-0000-0000-0000A94F0000}"/>
    <cellStyle name="40% - 강조색2 44 2 3 2 9 3" xfId="21906" xr:uid="{00000000-0005-0000-0000-0000AA4F0000}"/>
    <cellStyle name="40% - 강조색2 44 2 3 2 9 4" xfId="21907" xr:uid="{00000000-0005-0000-0000-0000AB4F0000}"/>
    <cellStyle name="40% - 강조색2 44 2 3 20" xfId="21908" xr:uid="{00000000-0005-0000-0000-0000AC4F0000}"/>
    <cellStyle name="40% - 강조색2 44 2 3 21" xfId="21909" xr:uid="{00000000-0005-0000-0000-0000AD4F0000}"/>
    <cellStyle name="40% - 강조색2 44 2 3 22" xfId="21910" xr:uid="{00000000-0005-0000-0000-0000AE4F0000}"/>
    <cellStyle name="40% - 강조색2 44 2 3 23" xfId="21911" xr:uid="{00000000-0005-0000-0000-0000AF4F0000}"/>
    <cellStyle name="40% - 강조색2 44 2 3 24" xfId="21912" xr:uid="{00000000-0005-0000-0000-0000B04F0000}"/>
    <cellStyle name="40% - 강조색2 44 2 3 25" xfId="21913" xr:uid="{00000000-0005-0000-0000-0000B14F0000}"/>
    <cellStyle name="40% - 강조색2 44 2 3 3" xfId="21914" xr:uid="{00000000-0005-0000-0000-0000B24F0000}"/>
    <cellStyle name="40% - 강조색2 44 2 3 3 10" xfId="21915" xr:uid="{00000000-0005-0000-0000-0000B34F0000}"/>
    <cellStyle name="40% - 강조색2 44 2 3 3 11" xfId="21916" xr:uid="{00000000-0005-0000-0000-0000B44F0000}"/>
    <cellStyle name="40% - 강조색2 44 2 3 3 12" xfId="21917" xr:uid="{00000000-0005-0000-0000-0000B54F0000}"/>
    <cellStyle name="40% - 강조색2 44 2 3 3 2" xfId="21918" xr:uid="{00000000-0005-0000-0000-0000B64F0000}"/>
    <cellStyle name="40% - 강조색2 44 2 3 3 2 2" xfId="21919" xr:uid="{00000000-0005-0000-0000-0000B74F0000}"/>
    <cellStyle name="40% - 강조색2 44 2 3 3 2 3" xfId="21920" xr:uid="{00000000-0005-0000-0000-0000B84F0000}"/>
    <cellStyle name="40% - 강조색2 44 2 3 3 2 4" xfId="21921" xr:uid="{00000000-0005-0000-0000-0000B94F0000}"/>
    <cellStyle name="40% - 강조색2 44 2 3 3 3" xfId="21922" xr:uid="{00000000-0005-0000-0000-0000BA4F0000}"/>
    <cellStyle name="40% - 강조색2 44 2 3 3 3 2" xfId="21923" xr:uid="{00000000-0005-0000-0000-0000BB4F0000}"/>
    <cellStyle name="40% - 강조색2 44 2 3 3 3 3" xfId="21924" xr:uid="{00000000-0005-0000-0000-0000BC4F0000}"/>
    <cellStyle name="40% - 강조색2 44 2 3 3 3 4" xfId="21925" xr:uid="{00000000-0005-0000-0000-0000BD4F0000}"/>
    <cellStyle name="40% - 강조색2 44 2 3 3 4" xfId="21926" xr:uid="{00000000-0005-0000-0000-0000BE4F0000}"/>
    <cellStyle name="40% - 강조색2 44 2 3 3 4 2" xfId="21927" xr:uid="{00000000-0005-0000-0000-0000BF4F0000}"/>
    <cellStyle name="40% - 강조색2 44 2 3 3 4 3" xfId="21928" xr:uid="{00000000-0005-0000-0000-0000C04F0000}"/>
    <cellStyle name="40% - 강조색2 44 2 3 3 4 4" xfId="21929" xr:uid="{00000000-0005-0000-0000-0000C14F0000}"/>
    <cellStyle name="40% - 강조색2 44 2 3 3 5" xfId="21930" xr:uid="{00000000-0005-0000-0000-0000C24F0000}"/>
    <cellStyle name="40% - 강조색2 44 2 3 3 5 2" xfId="21931" xr:uid="{00000000-0005-0000-0000-0000C34F0000}"/>
    <cellStyle name="40% - 강조색2 44 2 3 3 5 3" xfId="21932" xr:uid="{00000000-0005-0000-0000-0000C44F0000}"/>
    <cellStyle name="40% - 강조색2 44 2 3 3 5 4" xfId="21933" xr:uid="{00000000-0005-0000-0000-0000C54F0000}"/>
    <cellStyle name="40% - 강조색2 44 2 3 3 6" xfId="21934" xr:uid="{00000000-0005-0000-0000-0000C64F0000}"/>
    <cellStyle name="40% - 강조색2 44 2 3 3 6 2" xfId="21935" xr:uid="{00000000-0005-0000-0000-0000C74F0000}"/>
    <cellStyle name="40% - 강조색2 44 2 3 3 6 3" xfId="21936" xr:uid="{00000000-0005-0000-0000-0000C84F0000}"/>
    <cellStyle name="40% - 강조색2 44 2 3 3 6 4" xfId="21937" xr:uid="{00000000-0005-0000-0000-0000C94F0000}"/>
    <cellStyle name="40% - 강조색2 44 2 3 3 7" xfId="21938" xr:uid="{00000000-0005-0000-0000-0000CA4F0000}"/>
    <cellStyle name="40% - 강조색2 44 2 3 3 7 2" xfId="21939" xr:uid="{00000000-0005-0000-0000-0000CB4F0000}"/>
    <cellStyle name="40% - 강조색2 44 2 3 3 7 3" xfId="21940" xr:uid="{00000000-0005-0000-0000-0000CC4F0000}"/>
    <cellStyle name="40% - 강조색2 44 2 3 3 7 4" xfId="21941" xr:uid="{00000000-0005-0000-0000-0000CD4F0000}"/>
    <cellStyle name="40% - 강조색2 44 2 3 3 8" xfId="21942" xr:uid="{00000000-0005-0000-0000-0000CE4F0000}"/>
    <cellStyle name="40% - 강조색2 44 2 3 3 8 2" xfId="21943" xr:uid="{00000000-0005-0000-0000-0000CF4F0000}"/>
    <cellStyle name="40% - 강조색2 44 2 3 3 8 3" xfId="21944" xr:uid="{00000000-0005-0000-0000-0000D04F0000}"/>
    <cellStyle name="40% - 강조색2 44 2 3 3 8 4" xfId="21945" xr:uid="{00000000-0005-0000-0000-0000D14F0000}"/>
    <cellStyle name="40% - 강조색2 44 2 3 3 9" xfId="21946" xr:uid="{00000000-0005-0000-0000-0000D24F0000}"/>
    <cellStyle name="40% - 강조색2 44 2 3 3 9 2" xfId="21947" xr:uid="{00000000-0005-0000-0000-0000D34F0000}"/>
    <cellStyle name="40% - 강조색2 44 2 3 3 9 3" xfId="21948" xr:uid="{00000000-0005-0000-0000-0000D44F0000}"/>
    <cellStyle name="40% - 강조색2 44 2 3 3 9 4" xfId="21949" xr:uid="{00000000-0005-0000-0000-0000D54F0000}"/>
    <cellStyle name="40% - 강조색2 44 2 3 4" xfId="21950" xr:uid="{00000000-0005-0000-0000-0000D64F0000}"/>
    <cellStyle name="40% - 강조색2 44 2 3 4 10" xfId="21951" xr:uid="{00000000-0005-0000-0000-0000D74F0000}"/>
    <cellStyle name="40% - 강조색2 44 2 3 4 11" xfId="21952" xr:uid="{00000000-0005-0000-0000-0000D84F0000}"/>
    <cellStyle name="40% - 강조색2 44 2 3 4 12" xfId="21953" xr:uid="{00000000-0005-0000-0000-0000D94F0000}"/>
    <cellStyle name="40% - 강조색2 44 2 3 4 2" xfId="21954" xr:uid="{00000000-0005-0000-0000-0000DA4F0000}"/>
    <cellStyle name="40% - 강조색2 44 2 3 4 2 2" xfId="21955" xr:uid="{00000000-0005-0000-0000-0000DB4F0000}"/>
    <cellStyle name="40% - 강조색2 44 2 3 4 2 3" xfId="21956" xr:uid="{00000000-0005-0000-0000-0000DC4F0000}"/>
    <cellStyle name="40% - 강조색2 44 2 3 4 2 4" xfId="21957" xr:uid="{00000000-0005-0000-0000-0000DD4F0000}"/>
    <cellStyle name="40% - 강조색2 44 2 3 4 3" xfId="21958" xr:uid="{00000000-0005-0000-0000-0000DE4F0000}"/>
    <cellStyle name="40% - 강조색2 44 2 3 4 3 2" xfId="21959" xr:uid="{00000000-0005-0000-0000-0000DF4F0000}"/>
    <cellStyle name="40% - 강조색2 44 2 3 4 3 3" xfId="21960" xr:uid="{00000000-0005-0000-0000-0000E04F0000}"/>
    <cellStyle name="40% - 강조색2 44 2 3 4 3 4" xfId="21961" xr:uid="{00000000-0005-0000-0000-0000E14F0000}"/>
    <cellStyle name="40% - 강조색2 44 2 3 4 4" xfId="21962" xr:uid="{00000000-0005-0000-0000-0000E24F0000}"/>
    <cellStyle name="40% - 강조색2 44 2 3 4 4 2" xfId="21963" xr:uid="{00000000-0005-0000-0000-0000E34F0000}"/>
    <cellStyle name="40% - 강조색2 44 2 3 4 4 3" xfId="21964" xr:uid="{00000000-0005-0000-0000-0000E44F0000}"/>
    <cellStyle name="40% - 강조색2 44 2 3 4 4 4" xfId="21965" xr:uid="{00000000-0005-0000-0000-0000E54F0000}"/>
    <cellStyle name="40% - 강조색2 44 2 3 4 5" xfId="21966" xr:uid="{00000000-0005-0000-0000-0000E64F0000}"/>
    <cellStyle name="40% - 강조색2 44 2 3 4 5 2" xfId="21967" xr:uid="{00000000-0005-0000-0000-0000E74F0000}"/>
    <cellStyle name="40% - 강조색2 44 2 3 4 5 3" xfId="21968" xr:uid="{00000000-0005-0000-0000-0000E84F0000}"/>
    <cellStyle name="40% - 강조색2 44 2 3 4 5 4" xfId="21969" xr:uid="{00000000-0005-0000-0000-0000E94F0000}"/>
    <cellStyle name="40% - 강조색2 44 2 3 4 6" xfId="21970" xr:uid="{00000000-0005-0000-0000-0000EA4F0000}"/>
    <cellStyle name="40% - 강조색2 44 2 3 4 6 2" xfId="21971" xr:uid="{00000000-0005-0000-0000-0000EB4F0000}"/>
    <cellStyle name="40% - 강조색2 44 2 3 4 6 3" xfId="21972" xr:uid="{00000000-0005-0000-0000-0000EC4F0000}"/>
    <cellStyle name="40% - 강조색2 44 2 3 4 6 4" xfId="21973" xr:uid="{00000000-0005-0000-0000-0000ED4F0000}"/>
    <cellStyle name="40% - 강조색2 44 2 3 4 7" xfId="21974" xr:uid="{00000000-0005-0000-0000-0000EE4F0000}"/>
    <cellStyle name="40% - 강조색2 44 2 3 4 7 2" xfId="21975" xr:uid="{00000000-0005-0000-0000-0000EF4F0000}"/>
    <cellStyle name="40% - 강조색2 44 2 3 4 7 3" xfId="21976" xr:uid="{00000000-0005-0000-0000-0000F04F0000}"/>
    <cellStyle name="40% - 강조색2 44 2 3 4 7 4" xfId="21977" xr:uid="{00000000-0005-0000-0000-0000F14F0000}"/>
    <cellStyle name="40% - 강조색2 44 2 3 4 8" xfId="21978" xr:uid="{00000000-0005-0000-0000-0000F24F0000}"/>
    <cellStyle name="40% - 강조색2 44 2 3 4 8 2" xfId="21979" xr:uid="{00000000-0005-0000-0000-0000F34F0000}"/>
    <cellStyle name="40% - 강조색2 44 2 3 4 8 3" xfId="21980" xr:uid="{00000000-0005-0000-0000-0000F44F0000}"/>
    <cellStyle name="40% - 강조색2 44 2 3 4 8 4" xfId="21981" xr:uid="{00000000-0005-0000-0000-0000F54F0000}"/>
    <cellStyle name="40% - 강조색2 44 2 3 4 9" xfId="21982" xr:uid="{00000000-0005-0000-0000-0000F64F0000}"/>
    <cellStyle name="40% - 강조색2 44 2 3 4 9 2" xfId="21983" xr:uid="{00000000-0005-0000-0000-0000F74F0000}"/>
    <cellStyle name="40% - 강조색2 44 2 3 4 9 3" xfId="21984" xr:uid="{00000000-0005-0000-0000-0000F84F0000}"/>
    <cellStyle name="40% - 강조색2 44 2 3 4 9 4" xfId="21985" xr:uid="{00000000-0005-0000-0000-0000F94F0000}"/>
    <cellStyle name="40% - 강조색2 44 2 3 5" xfId="21986" xr:uid="{00000000-0005-0000-0000-0000FA4F0000}"/>
    <cellStyle name="40% - 강조색2 44 2 3 5 2" xfId="21987" xr:uid="{00000000-0005-0000-0000-0000FB4F0000}"/>
    <cellStyle name="40% - 강조색2 44 2 3 5 3" xfId="21988" xr:uid="{00000000-0005-0000-0000-0000FC4F0000}"/>
    <cellStyle name="40% - 강조색2 44 2 3 5 4" xfId="21989" xr:uid="{00000000-0005-0000-0000-0000FD4F0000}"/>
    <cellStyle name="40% - 강조색2 44 2 3 6" xfId="21990" xr:uid="{00000000-0005-0000-0000-0000FE4F0000}"/>
    <cellStyle name="40% - 강조색2 44 2 3 6 2" xfId="21991" xr:uid="{00000000-0005-0000-0000-0000FF4F0000}"/>
    <cellStyle name="40% - 강조색2 44 2 3 6 3" xfId="21992" xr:uid="{00000000-0005-0000-0000-000000500000}"/>
    <cellStyle name="40% - 강조색2 44 2 3 6 4" xfId="21993" xr:uid="{00000000-0005-0000-0000-000001500000}"/>
    <cellStyle name="40% - 강조색2 44 2 3 7" xfId="21994" xr:uid="{00000000-0005-0000-0000-000002500000}"/>
    <cellStyle name="40% - 강조색2 44 2 3 7 2" xfId="21995" xr:uid="{00000000-0005-0000-0000-000003500000}"/>
    <cellStyle name="40% - 강조색2 44 2 3 7 3" xfId="21996" xr:uid="{00000000-0005-0000-0000-000004500000}"/>
    <cellStyle name="40% - 강조색2 44 2 3 7 4" xfId="21997" xr:uid="{00000000-0005-0000-0000-000005500000}"/>
    <cellStyle name="40% - 강조색2 44 2 3 8" xfId="21998" xr:uid="{00000000-0005-0000-0000-000006500000}"/>
    <cellStyle name="40% - 강조색2 44 2 3 8 2" xfId="21999" xr:uid="{00000000-0005-0000-0000-000007500000}"/>
    <cellStyle name="40% - 강조색2 44 2 3 8 3" xfId="22000" xr:uid="{00000000-0005-0000-0000-000008500000}"/>
    <cellStyle name="40% - 강조색2 44 2 3 8 4" xfId="22001" xr:uid="{00000000-0005-0000-0000-000009500000}"/>
    <cellStyle name="40% - 강조색2 44 2 3 9" xfId="22002" xr:uid="{00000000-0005-0000-0000-00000A500000}"/>
    <cellStyle name="40% - 강조색2 44 2 3 9 2" xfId="22003" xr:uid="{00000000-0005-0000-0000-00000B500000}"/>
    <cellStyle name="40% - 강조색2 44 2 3 9 3" xfId="22004" xr:uid="{00000000-0005-0000-0000-00000C500000}"/>
    <cellStyle name="40% - 강조색2 44 2 3 9 4" xfId="22005" xr:uid="{00000000-0005-0000-0000-00000D500000}"/>
    <cellStyle name="40% - 강조색2 44 2 4" xfId="22006" xr:uid="{00000000-0005-0000-0000-00000E500000}"/>
    <cellStyle name="40% - 강조색2 44 2 4 10" xfId="22007" xr:uid="{00000000-0005-0000-0000-00000F500000}"/>
    <cellStyle name="40% - 강조색2 44 2 4 11" xfId="22008" xr:uid="{00000000-0005-0000-0000-000010500000}"/>
    <cellStyle name="40% - 강조색2 44 2 4 12" xfId="22009" xr:uid="{00000000-0005-0000-0000-000011500000}"/>
    <cellStyle name="40% - 강조색2 44 2 4 2" xfId="22010" xr:uid="{00000000-0005-0000-0000-000012500000}"/>
    <cellStyle name="40% - 강조색2 44 2 4 2 2" xfId="22011" xr:uid="{00000000-0005-0000-0000-000013500000}"/>
    <cellStyle name="40% - 강조색2 44 2 4 2 3" xfId="22012" xr:uid="{00000000-0005-0000-0000-000014500000}"/>
    <cellStyle name="40% - 강조색2 44 2 4 2 4" xfId="22013" xr:uid="{00000000-0005-0000-0000-000015500000}"/>
    <cellStyle name="40% - 강조색2 44 2 4 3" xfId="22014" xr:uid="{00000000-0005-0000-0000-000016500000}"/>
    <cellStyle name="40% - 강조색2 44 2 4 3 2" xfId="22015" xr:uid="{00000000-0005-0000-0000-000017500000}"/>
    <cellStyle name="40% - 강조색2 44 2 4 3 3" xfId="22016" xr:uid="{00000000-0005-0000-0000-000018500000}"/>
    <cellStyle name="40% - 강조색2 44 2 4 3 4" xfId="22017" xr:uid="{00000000-0005-0000-0000-000019500000}"/>
    <cellStyle name="40% - 강조색2 44 2 4 4" xfId="22018" xr:uid="{00000000-0005-0000-0000-00001A500000}"/>
    <cellStyle name="40% - 강조색2 44 2 4 4 2" xfId="22019" xr:uid="{00000000-0005-0000-0000-00001B500000}"/>
    <cellStyle name="40% - 강조색2 44 2 4 4 3" xfId="22020" xr:uid="{00000000-0005-0000-0000-00001C500000}"/>
    <cellStyle name="40% - 강조색2 44 2 4 4 4" xfId="22021" xr:uid="{00000000-0005-0000-0000-00001D500000}"/>
    <cellStyle name="40% - 강조색2 44 2 4 5" xfId="22022" xr:uid="{00000000-0005-0000-0000-00001E500000}"/>
    <cellStyle name="40% - 강조색2 44 2 4 5 2" xfId="22023" xr:uid="{00000000-0005-0000-0000-00001F500000}"/>
    <cellStyle name="40% - 강조색2 44 2 4 5 3" xfId="22024" xr:uid="{00000000-0005-0000-0000-000020500000}"/>
    <cellStyle name="40% - 강조색2 44 2 4 5 4" xfId="22025" xr:uid="{00000000-0005-0000-0000-000021500000}"/>
    <cellStyle name="40% - 강조색2 44 2 4 6" xfId="22026" xr:uid="{00000000-0005-0000-0000-000022500000}"/>
    <cellStyle name="40% - 강조색2 44 2 4 6 2" xfId="22027" xr:uid="{00000000-0005-0000-0000-000023500000}"/>
    <cellStyle name="40% - 강조색2 44 2 4 6 3" xfId="22028" xr:uid="{00000000-0005-0000-0000-000024500000}"/>
    <cellStyle name="40% - 강조색2 44 2 4 6 4" xfId="22029" xr:uid="{00000000-0005-0000-0000-000025500000}"/>
    <cellStyle name="40% - 강조색2 44 2 4 7" xfId="22030" xr:uid="{00000000-0005-0000-0000-000026500000}"/>
    <cellStyle name="40% - 강조색2 44 2 4 7 2" xfId="22031" xr:uid="{00000000-0005-0000-0000-000027500000}"/>
    <cellStyle name="40% - 강조색2 44 2 4 7 3" xfId="22032" xr:uid="{00000000-0005-0000-0000-000028500000}"/>
    <cellStyle name="40% - 강조색2 44 2 4 7 4" xfId="22033" xr:uid="{00000000-0005-0000-0000-000029500000}"/>
    <cellStyle name="40% - 강조색2 44 2 4 8" xfId="22034" xr:uid="{00000000-0005-0000-0000-00002A500000}"/>
    <cellStyle name="40% - 강조색2 44 2 4 8 2" xfId="22035" xr:uid="{00000000-0005-0000-0000-00002B500000}"/>
    <cellStyle name="40% - 강조색2 44 2 4 8 3" xfId="22036" xr:uid="{00000000-0005-0000-0000-00002C500000}"/>
    <cellStyle name="40% - 강조색2 44 2 4 8 4" xfId="22037" xr:uid="{00000000-0005-0000-0000-00002D500000}"/>
    <cellStyle name="40% - 강조색2 44 2 4 9" xfId="22038" xr:uid="{00000000-0005-0000-0000-00002E500000}"/>
    <cellStyle name="40% - 강조색2 44 2 4 9 2" xfId="22039" xr:uid="{00000000-0005-0000-0000-00002F500000}"/>
    <cellStyle name="40% - 강조색2 44 2 4 9 3" xfId="22040" xr:uid="{00000000-0005-0000-0000-000030500000}"/>
    <cellStyle name="40% - 강조색2 44 2 4 9 4" xfId="22041" xr:uid="{00000000-0005-0000-0000-000031500000}"/>
    <cellStyle name="40% - 강조색2 44 2 5" xfId="22042" xr:uid="{00000000-0005-0000-0000-000032500000}"/>
    <cellStyle name="40% - 강조색2 44 2 5 10" xfId="22043" xr:uid="{00000000-0005-0000-0000-000033500000}"/>
    <cellStyle name="40% - 강조색2 44 2 5 11" xfId="22044" xr:uid="{00000000-0005-0000-0000-000034500000}"/>
    <cellStyle name="40% - 강조색2 44 2 5 12" xfId="22045" xr:uid="{00000000-0005-0000-0000-000035500000}"/>
    <cellStyle name="40% - 강조색2 44 2 5 2" xfId="22046" xr:uid="{00000000-0005-0000-0000-000036500000}"/>
    <cellStyle name="40% - 강조색2 44 2 5 2 2" xfId="22047" xr:uid="{00000000-0005-0000-0000-000037500000}"/>
    <cellStyle name="40% - 강조색2 44 2 5 2 3" xfId="22048" xr:uid="{00000000-0005-0000-0000-000038500000}"/>
    <cellStyle name="40% - 강조색2 44 2 5 2 4" xfId="22049" xr:uid="{00000000-0005-0000-0000-000039500000}"/>
    <cellStyle name="40% - 강조색2 44 2 5 3" xfId="22050" xr:uid="{00000000-0005-0000-0000-00003A500000}"/>
    <cellStyle name="40% - 강조색2 44 2 5 3 2" xfId="22051" xr:uid="{00000000-0005-0000-0000-00003B500000}"/>
    <cellStyle name="40% - 강조색2 44 2 5 3 3" xfId="22052" xr:uid="{00000000-0005-0000-0000-00003C500000}"/>
    <cellStyle name="40% - 강조색2 44 2 5 3 4" xfId="22053" xr:uid="{00000000-0005-0000-0000-00003D500000}"/>
    <cellStyle name="40% - 강조색2 44 2 5 4" xfId="22054" xr:uid="{00000000-0005-0000-0000-00003E500000}"/>
    <cellStyle name="40% - 강조색2 44 2 5 4 2" xfId="22055" xr:uid="{00000000-0005-0000-0000-00003F500000}"/>
    <cellStyle name="40% - 강조색2 44 2 5 4 3" xfId="22056" xr:uid="{00000000-0005-0000-0000-000040500000}"/>
    <cellStyle name="40% - 강조색2 44 2 5 4 4" xfId="22057" xr:uid="{00000000-0005-0000-0000-000041500000}"/>
    <cellStyle name="40% - 강조색2 44 2 5 5" xfId="22058" xr:uid="{00000000-0005-0000-0000-000042500000}"/>
    <cellStyle name="40% - 강조색2 44 2 5 5 2" xfId="22059" xr:uid="{00000000-0005-0000-0000-000043500000}"/>
    <cellStyle name="40% - 강조색2 44 2 5 5 3" xfId="22060" xr:uid="{00000000-0005-0000-0000-000044500000}"/>
    <cellStyle name="40% - 강조색2 44 2 5 5 4" xfId="22061" xr:uid="{00000000-0005-0000-0000-000045500000}"/>
    <cellStyle name="40% - 강조색2 44 2 5 6" xfId="22062" xr:uid="{00000000-0005-0000-0000-000046500000}"/>
    <cellStyle name="40% - 강조색2 44 2 5 6 2" xfId="22063" xr:uid="{00000000-0005-0000-0000-000047500000}"/>
    <cellStyle name="40% - 강조색2 44 2 5 6 3" xfId="22064" xr:uid="{00000000-0005-0000-0000-000048500000}"/>
    <cellStyle name="40% - 강조색2 44 2 5 6 4" xfId="22065" xr:uid="{00000000-0005-0000-0000-000049500000}"/>
    <cellStyle name="40% - 강조색2 44 2 5 7" xfId="22066" xr:uid="{00000000-0005-0000-0000-00004A500000}"/>
    <cellStyle name="40% - 강조색2 44 2 5 7 2" xfId="22067" xr:uid="{00000000-0005-0000-0000-00004B500000}"/>
    <cellStyle name="40% - 강조색2 44 2 5 7 3" xfId="22068" xr:uid="{00000000-0005-0000-0000-00004C500000}"/>
    <cellStyle name="40% - 강조색2 44 2 5 7 4" xfId="22069" xr:uid="{00000000-0005-0000-0000-00004D500000}"/>
    <cellStyle name="40% - 강조색2 44 2 5 8" xfId="22070" xr:uid="{00000000-0005-0000-0000-00004E500000}"/>
    <cellStyle name="40% - 강조색2 44 2 5 8 2" xfId="22071" xr:uid="{00000000-0005-0000-0000-00004F500000}"/>
    <cellStyle name="40% - 강조색2 44 2 5 8 3" xfId="22072" xr:uid="{00000000-0005-0000-0000-000050500000}"/>
    <cellStyle name="40% - 강조색2 44 2 5 8 4" xfId="22073" xr:uid="{00000000-0005-0000-0000-000051500000}"/>
    <cellStyle name="40% - 강조색2 44 2 5 9" xfId="22074" xr:uid="{00000000-0005-0000-0000-000052500000}"/>
    <cellStyle name="40% - 강조색2 44 2 5 9 2" xfId="22075" xr:uid="{00000000-0005-0000-0000-000053500000}"/>
    <cellStyle name="40% - 강조색2 44 2 5 9 3" xfId="22076" xr:uid="{00000000-0005-0000-0000-000054500000}"/>
    <cellStyle name="40% - 강조색2 44 2 5 9 4" xfId="22077" xr:uid="{00000000-0005-0000-0000-000055500000}"/>
    <cellStyle name="40% - 강조색2 44 2 6" xfId="22078" xr:uid="{00000000-0005-0000-0000-000056500000}"/>
    <cellStyle name="40% - 강조색2 44 2 6 10" xfId="22079" xr:uid="{00000000-0005-0000-0000-000057500000}"/>
    <cellStyle name="40% - 강조색2 44 2 6 11" xfId="22080" xr:uid="{00000000-0005-0000-0000-000058500000}"/>
    <cellStyle name="40% - 강조색2 44 2 6 12" xfId="22081" xr:uid="{00000000-0005-0000-0000-000059500000}"/>
    <cellStyle name="40% - 강조색2 44 2 6 2" xfId="22082" xr:uid="{00000000-0005-0000-0000-00005A500000}"/>
    <cellStyle name="40% - 강조색2 44 2 6 2 2" xfId="22083" xr:uid="{00000000-0005-0000-0000-00005B500000}"/>
    <cellStyle name="40% - 강조색2 44 2 6 2 3" xfId="22084" xr:uid="{00000000-0005-0000-0000-00005C500000}"/>
    <cellStyle name="40% - 강조색2 44 2 6 2 4" xfId="22085" xr:uid="{00000000-0005-0000-0000-00005D500000}"/>
    <cellStyle name="40% - 강조색2 44 2 6 3" xfId="22086" xr:uid="{00000000-0005-0000-0000-00005E500000}"/>
    <cellStyle name="40% - 강조색2 44 2 6 3 2" xfId="22087" xr:uid="{00000000-0005-0000-0000-00005F500000}"/>
    <cellStyle name="40% - 강조색2 44 2 6 3 3" xfId="22088" xr:uid="{00000000-0005-0000-0000-000060500000}"/>
    <cellStyle name="40% - 강조색2 44 2 6 3 4" xfId="22089" xr:uid="{00000000-0005-0000-0000-000061500000}"/>
    <cellStyle name="40% - 강조색2 44 2 6 4" xfId="22090" xr:uid="{00000000-0005-0000-0000-000062500000}"/>
    <cellStyle name="40% - 강조색2 44 2 6 4 2" xfId="22091" xr:uid="{00000000-0005-0000-0000-000063500000}"/>
    <cellStyle name="40% - 강조색2 44 2 6 4 3" xfId="22092" xr:uid="{00000000-0005-0000-0000-000064500000}"/>
    <cellStyle name="40% - 강조색2 44 2 6 4 4" xfId="22093" xr:uid="{00000000-0005-0000-0000-000065500000}"/>
    <cellStyle name="40% - 강조색2 44 2 6 5" xfId="22094" xr:uid="{00000000-0005-0000-0000-000066500000}"/>
    <cellStyle name="40% - 강조색2 44 2 6 5 2" xfId="22095" xr:uid="{00000000-0005-0000-0000-000067500000}"/>
    <cellStyle name="40% - 강조색2 44 2 6 5 3" xfId="22096" xr:uid="{00000000-0005-0000-0000-000068500000}"/>
    <cellStyle name="40% - 강조색2 44 2 6 5 4" xfId="22097" xr:uid="{00000000-0005-0000-0000-000069500000}"/>
    <cellStyle name="40% - 강조색2 44 2 6 6" xfId="22098" xr:uid="{00000000-0005-0000-0000-00006A500000}"/>
    <cellStyle name="40% - 강조색2 44 2 6 6 2" xfId="22099" xr:uid="{00000000-0005-0000-0000-00006B500000}"/>
    <cellStyle name="40% - 강조색2 44 2 6 6 3" xfId="22100" xr:uid="{00000000-0005-0000-0000-00006C500000}"/>
    <cellStyle name="40% - 강조색2 44 2 6 6 4" xfId="22101" xr:uid="{00000000-0005-0000-0000-00006D500000}"/>
    <cellStyle name="40% - 강조색2 44 2 6 7" xfId="22102" xr:uid="{00000000-0005-0000-0000-00006E500000}"/>
    <cellStyle name="40% - 강조색2 44 2 6 7 2" xfId="22103" xr:uid="{00000000-0005-0000-0000-00006F500000}"/>
    <cellStyle name="40% - 강조색2 44 2 6 7 3" xfId="22104" xr:uid="{00000000-0005-0000-0000-000070500000}"/>
    <cellStyle name="40% - 강조색2 44 2 6 7 4" xfId="22105" xr:uid="{00000000-0005-0000-0000-000071500000}"/>
    <cellStyle name="40% - 강조색2 44 2 6 8" xfId="22106" xr:uid="{00000000-0005-0000-0000-000072500000}"/>
    <cellStyle name="40% - 강조색2 44 2 6 8 2" xfId="22107" xr:uid="{00000000-0005-0000-0000-000073500000}"/>
    <cellStyle name="40% - 강조색2 44 2 6 8 3" xfId="22108" xr:uid="{00000000-0005-0000-0000-000074500000}"/>
    <cellStyle name="40% - 강조색2 44 2 6 8 4" xfId="22109" xr:uid="{00000000-0005-0000-0000-000075500000}"/>
    <cellStyle name="40% - 강조색2 44 2 6 9" xfId="22110" xr:uid="{00000000-0005-0000-0000-000076500000}"/>
    <cellStyle name="40% - 강조색2 44 2 6 9 2" xfId="22111" xr:uid="{00000000-0005-0000-0000-000077500000}"/>
    <cellStyle name="40% - 강조색2 44 2 6 9 3" xfId="22112" xr:uid="{00000000-0005-0000-0000-000078500000}"/>
    <cellStyle name="40% - 강조색2 44 2 6 9 4" xfId="22113" xr:uid="{00000000-0005-0000-0000-000079500000}"/>
    <cellStyle name="40% - 강조색2 44 2 7" xfId="22114" xr:uid="{00000000-0005-0000-0000-00007A500000}"/>
    <cellStyle name="40% - 강조색2 44 2 7 2" xfId="22115" xr:uid="{00000000-0005-0000-0000-00007B500000}"/>
    <cellStyle name="40% - 강조색2 44 2 7 3" xfId="22116" xr:uid="{00000000-0005-0000-0000-00007C500000}"/>
    <cellStyle name="40% - 강조색2 44 2 7 4" xfId="22117" xr:uid="{00000000-0005-0000-0000-00007D500000}"/>
    <cellStyle name="40% - 강조색2 44 2 8" xfId="22118" xr:uid="{00000000-0005-0000-0000-00007E500000}"/>
    <cellStyle name="40% - 강조색2 44 2 8 2" xfId="22119" xr:uid="{00000000-0005-0000-0000-00007F500000}"/>
    <cellStyle name="40% - 강조색2 44 2 8 3" xfId="22120" xr:uid="{00000000-0005-0000-0000-000080500000}"/>
    <cellStyle name="40% - 강조색2 44 2 8 4" xfId="22121" xr:uid="{00000000-0005-0000-0000-000081500000}"/>
    <cellStyle name="40% - 강조색2 44 2 9" xfId="22122" xr:uid="{00000000-0005-0000-0000-000082500000}"/>
    <cellStyle name="40% - 강조색2 44 2 9 2" xfId="22123" xr:uid="{00000000-0005-0000-0000-000083500000}"/>
    <cellStyle name="40% - 강조색2 44 2 9 3" xfId="22124" xr:uid="{00000000-0005-0000-0000-000084500000}"/>
    <cellStyle name="40% - 강조색2 44 2 9 4" xfId="22125" xr:uid="{00000000-0005-0000-0000-000085500000}"/>
    <cellStyle name="40% - 강조색2 44 3" xfId="22126" xr:uid="{00000000-0005-0000-0000-000086500000}"/>
    <cellStyle name="40% - 강조색2 44 3 10" xfId="22127" xr:uid="{00000000-0005-0000-0000-000087500000}"/>
    <cellStyle name="40% - 강조색2 44 3 10 2" xfId="22128" xr:uid="{00000000-0005-0000-0000-000088500000}"/>
    <cellStyle name="40% - 강조색2 44 3 10 3" xfId="22129" xr:uid="{00000000-0005-0000-0000-000089500000}"/>
    <cellStyle name="40% - 강조색2 44 3 10 4" xfId="22130" xr:uid="{00000000-0005-0000-0000-00008A500000}"/>
    <cellStyle name="40% - 강조색2 44 3 11" xfId="22131" xr:uid="{00000000-0005-0000-0000-00008B500000}"/>
    <cellStyle name="40% - 강조색2 44 3 11 2" xfId="22132" xr:uid="{00000000-0005-0000-0000-00008C500000}"/>
    <cellStyle name="40% - 강조색2 44 3 11 3" xfId="22133" xr:uid="{00000000-0005-0000-0000-00008D500000}"/>
    <cellStyle name="40% - 강조색2 44 3 11 4" xfId="22134" xr:uid="{00000000-0005-0000-0000-00008E500000}"/>
    <cellStyle name="40% - 강조색2 44 3 12" xfId="22135" xr:uid="{00000000-0005-0000-0000-00008F500000}"/>
    <cellStyle name="40% - 강조색2 44 3 12 2" xfId="22136" xr:uid="{00000000-0005-0000-0000-000090500000}"/>
    <cellStyle name="40% - 강조색2 44 3 12 3" xfId="22137" xr:uid="{00000000-0005-0000-0000-000091500000}"/>
    <cellStyle name="40% - 강조색2 44 3 12 4" xfId="22138" xr:uid="{00000000-0005-0000-0000-000092500000}"/>
    <cellStyle name="40% - 강조색2 44 3 13" xfId="22139" xr:uid="{00000000-0005-0000-0000-000093500000}"/>
    <cellStyle name="40% - 강조색2 44 3 14" xfId="22140" xr:uid="{00000000-0005-0000-0000-000094500000}"/>
    <cellStyle name="40% - 강조색2 44 3 15" xfId="22141" xr:uid="{00000000-0005-0000-0000-000095500000}"/>
    <cellStyle name="40% - 강조색2 44 3 16" xfId="22142" xr:uid="{00000000-0005-0000-0000-000096500000}"/>
    <cellStyle name="40% - 강조색2 44 3 17" xfId="22143" xr:uid="{00000000-0005-0000-0000-000097500000}"/>
    <cellStyle name="40% - 강조색2 44 3 18" xfId="22144" xr:uid="{00000000-0005-0000-0000-000098500000}"/>
    <cellStyle name="40% - 강조색2 44 3 19" xfId="22145" xr:uid="{00000000-0005-0000-0000-000099500000}"/>
    <cellStyle name="40% - 강조색2 44 3 2" xfId="22146" xr:uid="{00000000-0005-0000-0000-00009A500000}"/>
    <cellStyle name="40% - 강조색2 44 3 2 10" xfId="22147" xr:uid="{00000000-0005-0000-0000-00009B500000}"/>
    <cellStyle name="40% - 강조색2 44 3 2 11" xfId="22148" xr:uid="{00000000-0005-0000-0000-00009C500000}"/>
    <cellStyle name="40% - 강조색2 44 3 2 12" xfId="22149" xr:uid="{00000000-0005-0000-0000-00009D500000}"/>
    <cellStyle name="40% - 강조색2 44 3 2 2" xfId="22150" xr:uid="{00000000-0005-0000-0000-00009E500000}"/>
    <cellStyle name="40% - 강조색2 44 3 2 2 2" xfId="22151" xr:uid="{00000000-0005-0000-0000-00009F500000}"/>
    <cellStyle name="40% - 강조색2 44 3 2 2 3" xfId="22152" xr:uid="{00000000-0005-0000-0000-0000A0500000}"/>
    <cellStyle name="40% - 강조색2 44 3 2 2 4" xfId="22153" xr:uid="{00000000-0005-0000-0000-0000A1500000}"/>
    <cellStyle name="40% - 강조색2 44 3 2 3" xfId="22154" xr:uid="{00000000-0005-0000-0000-0000A2500000}"/>
    <cellStyle name="40% - 강조색2 44 3 2 3 2" xfId="22155" xr:uid="{00000000-0005-0000-0000-0000A3500000}"/>
    <cellStyle name="40% - 강조색2 44 3 2 3 3" xfId="22156" xr:uid="{00000000-0005-0000-0000-0000A4500000}"/>
    <cellStyle name="40% - 강조색2 44 3 2 3 4" xfId="22157" xr:uid="{00000000-0005-0000-0000-0000A5500000}"/>
    <cellStyle name="40% - 강조색2 44 3 2 4" xfId="22158" xr:uid="{00000000-0005-0000-0000-0000A6500000}"/>
    <cellStyle name="40% - 강조색2 44 3 2 4 2" xfId="22159" xr:uid="{00000000-0005-0000-0000-0000A7500000}"/>
    <cellStyle name="40% - 강조색2 44 3 2 4 3" xfId="22160" xr:uid="{00000000-0005-0000-0000-0000A8500000}"/>
    <cellStyle name="40% - 강조색2 44 3 2 4 4" xfId="22161" xr:uid="{00000000-0005-0000-0000-0000A9500000}"/>
    <cellStyle name="40% - 강조색2 44 3 2 5" xfId="22162" xr:uid="{00000000-0005-0000-0000-0000AA500000}"/>
    <cellStyle name="40% - 강조색2 44 3 2 5 2" xfId="22163" xr:uid="{00000000-0005-0000-0000-0000AB500000}"/>
    <cellStyle name="40% - 강조색2 44 3 2 5 3" xfId="22164" xr:uid="{00000000-0005-0000-0000-0000AC500000}"/>
    <cellStyle name="40% - 강조색2 44 3 2 5 4" xfId="22165" xr:uid="{00000000-0005-0000-0000-0000AD500000}"/>
    <cellStyle name="40% - 강조색2 44 3 2 6" xfId="22166" xr:uid="{00000000-0005-0000-0000-0000AE500000}"/>
    <cellStyle name="40% - 강조색2 44 3 2 6 2" xfId="22167" xr:uid="{00000000-0005-0000-0000-0000AF500000}"/>
    <cellStyle name="40% - 강조색2 44 3 2 6 3" xfId="22168" xr:uid="{00000000-0005-0000-0000-0000B0500000}"/>
    <cellStyle name="40% - 강조색2 44 3 2 6 4" xfId="22169" xr:uid="{00000000-0005-0000-0000-0000B1500000}"/>
    <cellStyle name="40% - 강조색2 44 3 2 7" xfId="22170" xr:uid="{00000000-0005-0000-0000-0000B2500000}"/>
    <cellStyle name="40% - 강조색2 44 3 2 7 2" xfId="22171" xr:uid="{00000000-0005-0000-0000-0000B3500000}"/>
    <cellStyle name="40% - 강조색2 44 3 2 7 3" xfId="22172" xr:uid="{00000000-0005-0000-0000-0000B4500000}"/>
    <cellStyle name="40% - 강조색2 44 3 2 7 4" xfId="22173" xr:uid="{00000000-0005-0000-0000-0000B5500000}"/>
    <cellStyle name="40% - 강조색2 44 3 2 8" xfId="22174" xr:uid="{00000000-0005-0000-0000-0000B6500000}"/>
    <cellStyle name="40% - 강조색2 44 3 2 8 2" xfId="22175" xr:uid="{00000000-0005-0000-0000-0000B7500000}"/>
    <cellStyle name="40% - 강조색2 44 3 2 8 3" xfId="22176" xr:uid="{00000000-0005-0000-0000-0000B8500000}"/>
    <cellStyle name="40% - 강조색2 44 3 2 8 4" xfId="22177" xr:uid="{00000000-0005-0000-0000-0000B9500000}"/>
    <cellStyle name="40% - 강조색2 44 3 2 9" xfId="22178" xr:uid="{00000000-0005-0000-0000-0000BA500000}"/>
    <cellStyle name="40% - 강조색2 44 3 2 9 2" xfId="22179" xr:uid="{00000000-0005-0000-0000-0000BB500000}"/>
    <cellStyle name="40% - 강조색2 44 3 2 9 3" xfId="22180" xr:uid="{00000000-0005-0000-0000-0000BC500000}"/>
    <cellStyle name="40% - 강조색2 44 3 2 9 4" xfId="22181" xr:uid="{00000000-0005-0000-0000-0000BD500000}"/>
    <cellStyle name="40% - 강조색2 44 3 20" xfId="22182" xr:uid="{00000000-0005-0000-0000-0000BE500000}"/>
    <cellStyle name="40% - 강조색2 44 3 21" xfId="22183" xr:uid="{00000000-0005-0000-0000-0000BF500000}"/>
    <cellStyle name="40% - 강조색2 44 3 22" xfId="22184" xr:uid="{00000000-0005-0000-0000-0000C0500000}"/>
    <cellStyle name="40% - 강조색2 44 3 23" xfId="22185" xr:uid="{00000000-0005-0000-0000-0000C1500000}"/>
    <cellStyle name="40% - 강조색2 44 3 24" xfId="22186" xr:uid="{00000000-0005-0000-0000-0000C2500000}"/>
    <cellStyle name="40% - 강조색2 44 3 25" xfId="22187" xr:uid="{00000000-0005-0000-0000-0000C3500000}"/>
    <cellStyle name="40% - 강조색2 44 3 3" xfId="22188" xr:uid="{00000000-0005-0000-0000-0000C4500000}"/>
    <cellStyle name="40% - 강조색2 44 3 3 10" xfId="22189" xr:uid="{00000000-0005-0000-0000-0000C5500000}"/>
    <cellStyle name="40% - 강조색2 44 3 3 11" xfId="22190" xr:uid="{00000000-0005-0000-0000-0000C6500000}"/>
    <cellStyle name="40% - 강조색2 44 3 3 12" xfId="22191" xr:uid="{00000000-0005-0000-0000-0000C7500000}"/>
    <cellStyle name="40% - 강조색2 44 3 3 2" xfId="22192" xr:uid="{00000000-0005-0000-0000-0000C8500000}"/>
    <cellStyle name="40% - 강조색2 44 3 3 2 2" xfId="22193" xr:uid="{00000000-0005-0000-0000-0000C9500000}"/>
    <cellStyle name="40% - 강조색2 44 3 3 2 3" xfId="22194" xr:uid="{00000000-0005-0000-0000-0000CA500000}"/>
    <cellStyle name="40% - 강조색2 44 3 3 2 4" xfId="22195" xr:uid="{00000000-0005-0000-0000-0000CB500000}"/>
    <cellStyle name="40% - 강조색2 44 3 3 3" xfId="22196" xr:uid="{00000000-0005-0000-0000-0000CC500000}"/>
    <cellStyle name="40% - 강조색2 44 3 3 3 2" xfId="22197" xr:uid="{00000000-0005-0000-0000-0000CD500000}"/>
    <cellStyle name="40% - 강조색2 44 3 3 3 3" xfId="22198" xr:uid="{00000000-0005-0000-0000-0000CE500000}"/>
    <cellStyle name="40% - 강조색2 44 3 3 3 4" xfId="22199" xr:uid="{00000000-0005-0000-0000-0000CF500000}"/>
    <cellStyle name="40% - 강조색2 44 3 3 4" xfId="22200" xr:uid="{00000000-0005-0000-0000-0000D0500000}"/>
    <cellStyle name="40% - 강조색2 44 3 3 4 2" xfId="22201" xr:uid="{00000000-0005-0000-0000-0000D1500000}"/>
    <cellStyle name="40% - 강조색2 44 3 3 4 3" xfId="22202" xr:uid="{00000000-0005-0000-0000-0000D2500000}"/>
    <cellStyle name="40% - 강조색2 44 3 3 4 4" xfId="22203" xr:uid="{00000000-0005-0000-0000-0000D3500000}"/>
    <cellStyle name="40% - 강조색2 44 3 3 5" xfId="22204" xr:uid="{00000000-0005-0000-0000-0000D4500000}"/>
    <cellStyle name="40% - 강조색2 44 3 3 5 2" xfId="22205" xr:uid="{00000000-0005-0000-0000-0000D5500000}"/>
    <cellStyle name="40% - 강조색2 44 3 3 5 3" xfId="22206" xr:uid="{00000000-0005-0000-0000-0000D6500000}"/>
    <cellStyle name="40% - 강조색2 44 3 3 5 4" xfId="22207" xr:uid="{00000000-0005-0000-0000-0000D7500000}"/>
    <cellStyle name="40% - 강조색2 44 3 3 6" xfId="22208" xr:uid="{00000000-0005-0000-0000-0000D8500000}"/>
    <cellStyle name="40% - 강조색2 44 3 3 6 2" xfId="22209" xr:uid="{00000000-0005-0000-0000-0000D9500000}"/>
    <cellStyle name="40% - 강조색2 44 3 3 6 3" xfId="22210" xr:uid="{00000000-0005-0000-0000-0000DA500000}"/>
    <cellStyle name="40% - 강조색2 44 3 3 6 4" xfId="22211" xr:uid="{00000000-0005-0000-0000-0000DB500000}"/>
    <cellStyle name="40% - 강조색2 44 3 3 7" xfId="22212" xr:uid="{00000000-0005-0000-0000-0000DC500000}"/>
    <cellStyle name="40% - 강조색2 44 3 3 7 2" xfId="22213" xr:uid="{00000000-0005-0000-0000-0000DD500000}"/>
    <cellStyle name="40% - 강조색2 44 3 3 7 3" xfId="22214" xr:uid="{00000000-0005-0000-0000-0000DE500000}"/>
    <cellStyle name="40% - 강조색2 44 3 3 7 4" xfId="22215" xr:uid="{00000000-0005-0000-0000-0000DF500000}"/>
    <cellStyle name="40% - 강조색2 44 3 3 8" xfId="22216" xr:uid="{00000000-0005-0000-0000-0000E0500000}"/>
    <cellStyle name="40% - 강조색2 44 3 3 8 2" xfId="22217" xr:uid="{00000000-0005-0000-0000-0000E1500000}"/>
    <cellStyle name="40% - 강조색2 44 3 3 8 3" xfId="22218" xr:uid="{00000000-0005-0000-0000-0000E2500000}"/>
    <cellStyle name="40% - 강조색2 44 3 3 8 4" xfId="22219" xr:uid="{00000000-0005-0000-0000-0000E3500000}"/>
    <cellStyle name="40% - 강조색2 44 3 3 9" xfId="22220" xr:uid="{00000000-0005-0000-0000-0000E4500000}"/>
    <cellStyle name="40% - 강조색2 44 3 3 9 2" xfId="22221" xr:uid="{00000000-0005-0000-0000-0000E5500000}"/>
    <cellStyle name="40% - 강조색2 44 3 3 9 3" xfId="22222" xr:uid="{00000000-0005-0000-0000-0000E6500000}"/>
    <cellStyle name="40% - 강조색2 44 3 3 9 4" xfId="22223" xr:uid="{00000000-0005-0000-0000-0000E7500000}"/>
    <cellStyle name="40% - 강조색2 44 3 4" xfId="22224" xr:uid="{00000000-0005-0000-0000-0000E8500000}"/>
    <cellStyle name="40% - 강조색2 44 3 4 10" xfId="22225" xr:uid="{00000000-0005-0000-0000-0000E9500000}"/>
    <cellStyle name="40% - 강조색2 44 3 4 11" xfId="22226" xr:uid="{00000000-0005-0000-0000-0000EA500000}"/>
    <cellStyle name="40% - 강조색2 44 3 4 12" xfId="22227" xr:uid="{00000000-0005-0000-0000-0000EB500000}"/>
    <cellStyle name="40% - 강조색2 44 3 4 2" xfId="22228" xr:uid="{00000000-0005-0000-0000-0000EC500000}"/>
    <cellStyle name="40% - 강조색2 44 3 4 2 2" xfId="22229" xr:uid="{00000000-0005-0000-0000-0000ED500000}"/>
    <cellStyle name="40% - 강조색2 44 3 4 2 3" xfId="22230" xr:uid="{00000000-0005-0000-0000-0000EE500000}"/>
    <cellStyle name="40% - 강조색2 44 3 4 2 4" xfId="22231" xr:uid="{00000000-0005-0000-0000-0000EF500000}"/>
    <cellStyle name="40% - 강조색2 44 3 4 3" xfId="22232" xr:uid="{00000000-0005-0000-0000-0000F0500000}"/>
    <cellStyle name="40% - 강조색2 44 3 4 3 2" xfId="22233" xr:uid="{00000000-0005-0000-0000-0000F1500000}"/>
    <cellStyle name="40% - 강조색2 44 3 4 3 3" xfId="22234" xr:uid="{00000000-0005-0000-0000-0000F2500000}"/>
    <cellStyle name="40% - 강조색2 44 3 4 3 4" xfId="22235" xr:uid="{00000000-0005-0000-0000-0000F3500000}"/>
    <cellStyle name="40% - 강조색2 44 3 4 4" xfId="22236" xr:uid="{00000000-0005-0000-0000-0000F4500000}"/>
    <cellStyle name="40% - 강조색2 44 3 4 4 2" xfId="22237" xr:uid="{00000000-0005-0000-0000-0000F5500000}"/>
    <cellStyle name="40% - 강조색2 44 3 4 4 3" xfId="22238" xr:uid="{00000000-0005-0000-0000-0000F6500000}"/>
    <cellStyle name="40% - 강조색2 44 3 4 4 4" xfId="22239" xr:uid="{00000000-0005-0000-0000-0000F7500000}"/>
    <cellStyle name="40% - 강조색2 44 3 4 5" xfId="22240" xr:uid="{00000000-0005-0000-0000-0000F8500000}"/>
    <cellStyle name="40% - 강조색2 44 3 4 5 2" xfId="22241" xr:uid="{00000000-0005-0000-0000-0000F9500000}"/>
    <cellStyle name="40% - 강조색2 44 3 4 5 3" xfId="22242" xr:uid="{00000000-0005-0000-0000-0000FA500000}"/>
    <cellStyle name="40% - 강조색2 44 3 4 5 4" xfId="22243" xr:uid="{00000000-0005-0000-0000-0000FB500000}"/>
    <cellStyle name="40% - 강조색2 44 3 4 6" xfId="22244" xr:uid="{00000000-0005-0000-0000-0000FC500000}"/>
    <cellStyle name="40% - 강조색2 44 3 4 6 2" xfId="22245" xr:uid="{00000000-0005-0000-0000-0000FD500000}"/>
    <cellStyle name="40% - 강조색2 44 3 4 6 3" xfId="22246" xr:uid="{00000000-0005-0000-0000-0000FE500000}"/>
    <cellStyle name="40% - 강조색2 44 3 4 6 4" xfId="22247" xr:uid="{00000000-0005-0000-0000-0000FF500000}"/>
    <cellStyle name="40% - 강조색2 44 3 4 7" xfId="22248" xr:uid="{00000000-0005-0000-0000-000000510000}"/>
    <cellStyle name="40% - 강조색2 44 3 4 7 2" xfId="22249" xr:uid="{00000000-0005-0000-0000-000001510000}"/>
    <cellStyle name="40% - 강조색2 44 3 4 7 3" xfId="22250" xr:uid="{00000000-0005-0000-0000-000002510000}"/>
    <cellStyle name="40% - 강조색2 44 3 4 7 4" xfId="22251" xr:uid="{00000000-0005-0000-0000-000003510000}"/>
    <cellStyle name="40% - 강조색2 44 3 4 8" xfId="22252" xr:uid="{00000000-0005-0000-0000-000004510000}"/>
    <cellStyle name="40% - 강조색2 44 3 4 8 2" xfId="22253" xr:uid="{00000000-0005-0000-0000-000005510000}"/>
    <cellStyle name="40% - 강조색2 44 3 4 8 3" xfId="22254" xr:uid="{00000000-0005-0000-0000-000006510000}"/>
    <cellStyle name="40% - 강조색2 44 3 4 8 4" xfId="22255" xr:uid="{00000000-0005-0000-0000-000007510000}"/>
    <cellStyle name="40% - 강조색2 44 3 4 9" xfId="22256" xr:uid="{00000000-0005-0000-0000-000008510000}"/>
    <cellStyle name="40% - 강조색2 44 3 4 9 2" xfId="22257" xr:uid="{00000000-0005-0000-0000-000009510000}"/>
    <cellStyle name="40% - 강조색2 44 3 4 9 3" xfId="22258" xr:uid="{00000000-0005-0000-0000-00000A510000}"/>
    <cellStyle name="40% - 강조색2 44 3 4 9 4" xfId="22259" xr:uid="{00000000-0005-0000-0000-00000B510000}"/>
    <cellStyle name="40% - 강조색2 44 3 5" xfId="22260" xr:uid="{00000000-0005-0000-0000-00000C510000}"/>
    <cellStyle name="40% - 강조색2 44 3 5 2" xfId="22261" xr:uid="{00000000-0005-0000-0000-00000D510000}"/>
    <cellStyle name="40% - 강조색2 44 3 5 3" xfId="22262" xr:uid="{00000000-0005-0000-0000-00000E510000}"/>
    <cellStyle name="40% - 강조색2 44 3 5 4" xfId="22263" xr:uid="{00000000-0005-0000-0000-00000F510000}"/>
    <cellStyle name="40% - 강조색2 44 3 6" xfId="22264" xr:uid="{00000000-0005-0000-0000-000010510000}"/>
    <cellStyle name="40% - 강조색2 44 3 6 2" xfId="22265" xr:uid="{00000000-0005-0000-0000-000011510000}"/>
    <cellStyle name="40% - 강조색2 44 3 6 3" xfId="22266" xr:uid="{00000000-0005-0000-0000-000012510000}"/>
    <cellStyle name="40% - 강조색2 44 3 6 4" xfId="22267" xr:uid="{00000000-0005-0000-0000-000013510000}"/>
    <cellStyle name="40% - 강조색2 44 3 7" xfId="22268" xr:uid="{00000000-0005-0000-0000-000014510000}"/>
    <cellStyle name="40% - 강조색2 44 3 7 2" xfId="22269" xr:uid="{00000000-0005-0000-0000-000015510000}"/>
    <cellStyle name="40% - 강조색2 44 3 7 3" xfId="22270" xr:uid="{00000000-0005-0000-0000-000016510000}"/>
    <cellStyle name="40% - 강조색2 44 3 7 4" xfId="22271" xr:uid="{00000000-0005-0000-0000-000017510000}"/>
    <cellStyle name="40% - 강조색2 44 3 8" xfId="22272" xr:uid="{00000000-0005-0000-0000-000018510000}"/>
    <cellStyle name="40% - 강조색2 44 3 8 2" xfId="22273" xr:uid="{00000000-0005-0000-0000-000019510000}"/>
    <cellStyle name="40% - 강조색2 44 3 8 3" xfId="22274" xr:uid="{00000000-0005-0000-0000-00001A510000}"/>
    <cellStyle name="40% - 강조색2 44 3 8 4" xfId="22275" xr:uid="{00000000-0005-0000-0000-00001B510000}"/>
    <cellStyle name="40% - 강조색2 44 3 9" xfId="22276" xr:uid="{00000000-0005-0000-0000-00001C510000}"/>
    <cellStyle name="40% - 강조색2 44 3 9 2" xfId="22277" xr:uid="{00000000-0005-0000-0000-00001D510000}"/>
    <cellStyle name="40% - 강조색2 44 3 9 3" xfId="22278" xr:uid="{00000000-0005-0000-0000-00001E510000}"/>
    <cellStyle name="40% - 강조색2 44 3 9 4" xfId="22279" xr:uid="{00000000-0005-0000-0000-00001F510000}"/>
    <cellStyle name="40% - 강조색2 44 4" xfId="22280" xr:uid="{00000000-0005-0000-0000-000020510000}"/>
    <cellStyle name="40% - 강조색2 44 4 10" xfId="22281" xr:uid="{00000000-0005-0000-0000-000021510000}"/>
    <cellStyle name="40% - 강조색2 44 4 10 2" xfId="22282" xr:uid="{00000000-0005-0000-0000-000022510000}"/>
    <cellStyle name="40% - 강조색2 44 4 10 3" xfId="22283" xr:uid="{00000000-0005-0000-0000-000023510000}"/>
    <cellStyle name="40% - 강조색2 44 4 10 4" xfId="22284" xr:uid="{00000000-0005-0000-0000-000024510000}"/>
    <cellStyle name="40% - 강조색2 44 4 11" xfId="22285" xr:uid="{00000000-0005-0000-0000-000025510000}"/>
    <cellStyle name="40% - 강조색2 44 4 12" xfId="22286" xr:uid="{00000000-0005-0000-0000-000026510000}"/>
    <cellStyle name="40% - 강조색2 44 4 13" xfId="22287" xr:uid="{00000000-0005-0000-0000-000027510000}"/>
    <cellStyle name="40% - 강조색2 44 4 14" xfId="22288" xr:uid="{00000000-0005-0000-0000-000028510000}"/>
    <cellStyle name="40% - 강조색2 44 4 15" xfId="22289" xr:uid="{00000000-0005-0000-0000-000029510000}"/>
    <cellStyle name="40% - 강조색2 44 4 16" xfId="22290" xr:uid="{00000000-0005-0000-0000-00002A510000}"/>
    <cellStyle name="40% - 강조색2 44 4 17" xfId="22291" xr:uid="{00000000-0005-0000-0000-00002B510000}"/>
    <cellStyle name="40% - 강조색2 44 4 18" xfId="22292" xr:uid="{00000000-0005-0000-0000-00002C510000}"/>
    <cellStyle name="40% - 강조색2 44 4 19" xfId="22293" xr:uid="{00000000-0005-0000-0000-00002D510000}"/>
    <cellStyle name="40% - 강조색2 44 4 2" xfId="22294" xr:uid="{00000000-0005-0000-0000-00002E510000}"/>
    <cellStyle name="40% - 강조색2 44 4 2 10" xfId="22295" xr:uid="{00000000-0005-0000-0000-00002F510000}"/>
    <cellStyle name="40% - 강조색2 44 4 2 11" xfId="22296" xr:uid="{00000000-0005-0000-0000-000030510000}"/>
    <cellStyle name="40% - 강조색2 44 4 2 12" xfId="22297" xr:uid="{00000000-0005-0000-0000-000031510000}"/>
    <cellStyle name="40% - 강조색2 44 4 2 2" xfId="22298" xr:uid="{00000000-0005-0000-0000-000032510000}"/>
    <cellStyle name="40% - 강조색2 44 4 2 2 2" xfId="22299" xr:uid="{00000000-0005-0000-0000-000033510000}"/>
    <cellStyle name="40% - 강조색2 44 4 2 2 3" xfId="22300" xr:uid="{00000000-0005-0000-0000-000034510000}"/>
    <cellStyle name="40% - 강조색2 44 4 2 2 4" xfId="22301" xr:uid="{00000000-0005-0000-0000-000035510000}"/>
    <cellStyle name="40% - 강조색2 44 4 2 3" xfId="22302" xr:uid="{00000000-0005-0000-0000-000036510000}"/>
    <cellStyle name="40% - 강조색2 44 4 2 3 2" xfId="22303" xr:uid="{00000000-0005-0000-0000-000037510000}"/>
    <cellStyle name="40% - 강조색2 44 4 2 3 3" xfId="22304" xr:uid="{00000000-0005-0000-0000-000038510000}"/>
    <cellStyle name="40% - 강조색2 44 4 2 3 4" xfId="22305" xr:uid="{00000000-0005-0000-0000-000039510000}"/>
    <cellStyle name="40% - 강조색2 44 4 2 4" xfId="22306" xr:uid="{00000000-0005-0000-0000-00003A510000}"/>
    <cellStyle name="40% - 강조색2 44 4 2 4 2" xfId="22307" xr:uid="{00000000-0005-0000-0000-00003B510000}"/>
    <cellStyle name="40% - 강조색2 44 4 2 4 3" xfId="22308" xr:uid="{00000000-0005-0000-0000-00003C510000}"/>
    <cellStyle name="40% - 강조색2 44 4 2 4 4" xfId="22309" xr:uid="{00000000-0005-0000-0000-00003D510000}"/>
    <cellStyle name="40% - 강조색2 44 4 2 5" xfId="22310" xr:uid="{00000000-0005-0000-0000-00003E510000}"/>
    <cellStyle name="40% - 강조색2 44 4 2 5 2" xfId="22311" xr:uid="{00000000-0005-0000-0000-00003F510000}"/>
    <cellStyle name="40% - 강조색2 44 4 2 5 3" xfId="22312" xr:uid="{00000000-0005-0000-0000-000040510000}"/>
    <cellStyle name="40% - 강조색2 44 4 2 5 4" xfId="22313" xr:uid="{00000000-0005-0000-0000-000041510000}"/>
    <cellStyle name="40% - 강조색2 44 4 2 6" xfId="22314" xr:uid="{00000000-0005-0000-0000-000042510000}"/>
    <cellStyle name="40% - 강조색2 44 4 2 6 2" xfId="22315" xr:uid="{00000000-0005-0000-0000-000043510000}"/>
    <cellStyle name="40% - 강조색2 44 4 2 6 3" xfId="22316" xr:uid="{00000000-0005-0000-0000-000044510000}"/>
    <cellStyle name="40% - 강조색2 44 4 2 6 4" xfId="22317" xr:uid="{00000000-0005-0000-0000-000045510000}"/>
    <cellStyle name="40% - 강조색2 44 4 2 7" xfId="22318" xr:uid="{00000000-0005-0000-0000-000046510000}"/>
    <cellStyle name="40% - 강조색2 44 4 2 7 2" xfId="22319" xr:uid="{00000000-0005-0000-0000-000047510000}"/>
    <cellStyle name="40% - 강조색2 44 4 2 7 3" xfId="22320" xr:uid="{00000000-0005-0000-0000-000048510000}"/>
    <cellStyle name="40% - 강조색2 44 4 2 7 4" xfId="22321" xr:uid="{00000000-0005-0000-0000-000049510000}"/>
    <cellStyle name="40% - 강조색2 44 4 2 8" xfId="22322" xr:uid="{00000000-0005-0000-0000-00004A510000}"/>
    <cellStyle name="40% - 강조색2 44 4 2 8 2" xfId="22323" xr:uid="{00000000-0005-0000-0000-00004B510000}"/>
    <cellStyle name="40% - 강조색2 44 4 2 8 3" xfId="22324" xr:uid="{00000000-0005-0000-0000-00004C510000}"/>
    <cellStyle name="40% - 강조색2 44 4 2 8 4" xfId="22325" xr:uid="{00000000-0005-0000-0000-00004D510000}"/>
    <cellStyle name="40% - 강조색2 44 4 2 9" xfId="22326" xr:uid="{00000000-0005-0000-0000-00004E510000}"/>
    <cellStyle name="40% - 강조색2 44 4 2 9 2" xfId="22327" xr:uid="{00000000-0005-0000-0000-00004F510000}"/>
    <cellStyle name="40% - 강조색2 44 4 2 9 3" xfId="22328" xr:uid="{00000000-0005-0000-0000-000050510000}"/>
    <cellStyle name="40% - 강조색2 44 4 2 9 4" xfId="22329" xr:uid="{00000000-0005-0000-0000-000051510000}"/>
    <cellStyle name="40% - 강조색2 44 4 20" xfId="22330" xr:uid="{00000000-0005-0000-0000-000052510000}"/>
    <cellStyle name="40% - 강조색2 44 4 21" xfId="22331" xr:uid="{00000000-0005-0000-0000-000053510000}"/>
    <cellStyle name="40% - 강조색2 44 4 22" xfId="22332" xr:uid="{00000000-0005-0000-0000-000054510000}"/>
    <cellStyle name="40% - 강조색2 44 4 23" xfId="22333" xr:uid="{00000000-0005-0000-0000-000055510000}"/>
    <cellStyle name="40% - 강조색2 44 4 3" xfId="22334" xr:uid="{00000000-0005-0000-0000-000056510000}"/>
    <cellStyle name="40% - 강조색2 44 4 3 2" xfId="22335" xr:uid="{00000000-0005-0000-0000-000057510000}"/>
    <cellStyle name="40% - 강조색2 44 4 3 3" xfId="22336" xr:uid="{00000000-0005-0000-0000-000058510000}"/>
    <cellStyle name="40% - 강조색2 44 4 3 4" xfId="22337" xr:uid="{00000000-0005-0000-0000-000059510000}"/>
    <cellStyle name="40% - 강조색2 44 4 4" xfId="22338" xr:uid="{00000000-0005-0000-0000-00005A510000}"/>
    <cellStyle name="40% - 강조색2 44 4 4 2" xfId="22339" xr:uid="{00000000-0005-0000-0000-00005B510000}"/>
    <cellStyle name="40% - 강조색2 44 4 4 3" xfId="22340" xr:uid="{00000000-0005-0000-0000-00005C510000}"/>
    <cellStyle name="40% - 강조색2 44 4 4 4" xfId="22341" xr:uid="{00000000-0005-0000-0000-00005D510000}"/>
    <cellStyle name="40% - 강조색2 44 4 5" xfId="22342" xr:uid="{00000000-0005-0000-0000-00005E510000}"/>
    <cellStyle name="40% - 강조색2 44 4 5 2" xfId="22343" xr:uid="{00000000-0005-0000-0000-00005F510000}"/>
    <cellStyle name="40% - 강조색2 44 4 5 3" xfId="22344" xr:uid="{00000000-0005-0000-0000-000060510000}"/>
    <cellStyle name="40% - 강조색2 44 4 5 4" xfId="22345" xr:uid="{00000000-0005-0000-0000-000061510000}"/>
    <cellStyle name="40% - 강조색2 44 4 6" xfId="22346" xr:uid="{00000000-0005-0000-0000-000062510000}"/>
    <cellStyle name="40% - 강조색2 44 4 6 2" xfId="22347" xr:uid="{00000000-0005-0000-0000-000063510000}"/>
    <cellStyle name="40% - 강조색2 44 4 6 3" xfId="22348" xr:uid="{00000000-0005-0000-0000-000064510000}"/>
    <cellStyle name="40% - 강조색2 44 4 6 4" xfId="22349" xr:uid="{00000000-0005-0000-0000-000065510000}"/>
    <cellStyle name="40% - 강조색2 44 4 7" xfId="22350" xr:uid="{00000000-0005-0000-0000-000066510000}"/>
    <cellStyle name="40% - 강조색2 44 4 7 2" xfId="22351" xr:uid="{00000000-0005-0000-0000-000067510000}"/>
    <cellStyle name="40% - 강조색2 44 4 7 3" xfId="22352" xr:uid="{00000000-0005-0000-0000-000068510000}"/>
    <cellStyle name="40% - 강조색2 44 4 7 4" xfId="22353" xr:uid="{00000000-0005-0000-0000-000069510000}"/>
    <cellStyle name="40% - 강조색2 44 4 8" xfId="22354" xr:uid="{00000000-0005-0000-0000-00006A510000}"/>
    <cellStyle name="40% - 강조색2 44 4 8 2" xfId="22355" xr:uid="{00000000-0005-0000-0000-00006B510000}"/>
    <cellStyle name="40% - 강조색2 44 4 8 3" xfId="22356" xr:uid="{00000000-0005-0000-0000-00006C510000}"/>
    <cellStyle name="40% - 강조색2 44 4 8 4" xfId="22357" xr:uid="{00000000-0005-0000-0000-00006D510000}"/>
    <cellStyle name="40% - 강조색2 44 4 9" xfId="22358" xr:uid="{00000000-0005-0000-0000-00006E510000}"/>
    <cellStyle name="40% - 강조색2 44 4 9 2" xfId="22359" xr:uid="{00000000-0005-0000-0000-00006F510000}"/>
    <cellStyle name="40% - 강조색2 44 4 9 3" xfId="22360" xr:uid="{00000000-0005-0000-0000-000070510000}"/>
    <cellStyle name="40% - 강조색2 44 4 9 4" xfId="22361" xr:uid="{00000000-0005-0000-0000-000071510000}"/>
    <cellStyle name="40% - 강조색2 44 5" xfId="22362" xr:uid="{00000000-0005-0000-0000-000072510000}"/>
    <cellStyle name="40% - 강조색2 44 5 10" xfId="22363" xr:uid="{00000000-0005-0000-0000-000073510000}"/>
    <cellStyle name="40% - 강조색2 44 5 11" xfId="22364" xr:uid="{00000000-0005-0000-0000-000074510000}"/>
    <cellStyle name="40% - 강조색2 44 5 12" xfId="22365" xr:uid="{00000000-0005-0000-0000-000075510000}"/>
    <cellStyle name="40% - 강조색2 44 5 13" xfId="22366" xr:uid="{00000000-0005-0000-0000-000076510000}"/>
    <cellStyle name="40% - 강조색2 44 5 14" xfId="22367" xr:uid="{00000000-0005-0000-0000-000077510000}"/>
    <cellStyle name="40% - 강조색2 44 5 15" xfId="22368" xr:uid="{00000000-0005-0000-0000-000078510000}"/>
    <cellStyle name="40% - 강조색2 44 5 16" xfId="22369" xr:uid="{00000000-0005-0000-0000-000079510000}"/>
    <cellStyle name="40% - 강조색2 44 5 17" xfId="22370" xr:uid="{00000000-0005-0000-0000-00007A510000}"/>
    <cellStyle name="40% - 강조색2 44 5 18" xfId="22371" xr:uid="{00000000-0005-0000-0000-00007B510000}"/>
    <cellStyle name="40% - 강조색2 44 5 19" xfId="22372" xr:uid="{00000000-0005-0000-0000-00007C510000}"/>
    <cellStyle name="40% - 강조색2 44 5 2" xfId="22373" xr:uid="{00000000-0005-0000-0000-00007D510000}"/>
    <cellStyle name="40% - 강조색2 44 5 2 2" xfId="22374" xr:uid="{00000000-0005-0000-0000-00007E510000}"/>
    <cellStyle name="40% - 강조색2 44 5 2 3" xfId="22375" xr:uid="{00000000-0005-0000-0000-00007F510000}"/>
    <cellStyle name="40% - 강조색2 44 5 2 4" xfId="22376" xr:uid="{00000000-0005-0000-0000-000080510000}"/>
    <cellStyle name="40% - 강조색2 44 5 20" xfId="22377" xr:uid="{00000000-0005-0000-0000-000081510000}"/>
    <cellStyle name="40% - 강조색2 44 5 3" xfId="22378" xr:uid="{00000000-0005-0000-0000-000082510000}"/>
    <cellStyle name="40% - 강조색2 44 5 3 2" xfId="22379" xr:uid="{00000000-0005-0000-0000-000083510000}"/>
    <cellStyle name="40% - 강조색2 44 5 3 3" xfId="22380" xr:uid="{00000000-0005-0000-0000-000084510000}"/>
    <cellStyle name="40% - 강조색2 44 5 3 4" xfId="22381" xr:uid="{00000000-0005-0000-0000-000085510000}"/>
    <cellStyle name="40% - 강조색2 44 5 4" xfId="22382" xr:uid="{00000000-0005-0000-0000-000086510000}"/>
    <cellStyle name="40% - 강조색2 44 5 4 2" xfId="22383" xr:uid="{00000000-0005-0000-0000-000087510000}"/>
    <cellStyle name="40% - 강조색2 44 5 4 3" xfId="22384" xr:uid="{00000000-0005-0000-0000-000088510000}"/>
    <cellStyle name="40% - 강조색2 44 5 4 4" xfId="22385" xr:uid="{00000000-0005-0000-0000-000089510000}"/>
    <cellStyle name="40% - 강조색2 44 5 5" xfId="22386" xr:uid="{00000000-0005-0000-0000-00008A510000}"/>
    <cellStyle name="40% - 강조색2 44 5 5 2" xfId="22387" xr:uid="{00000000-0005-0000-0000-00008B510000}"/>
    <cellStyle name="40% - 강조색2 44 5 5 3" xfId="22388" xr:uid="{00000000-0005-0000-0000-00008C510000}"/>
    <cellStyle name="40% - 강조색2 44 5 5 4" xfId="22389" xr:uid="{00000000-0005-0000-0000-00008D510000}"/>
    <cellStyle name="40% - 강조색2 44 5 6" xfId="22390" xr:uid="{00000000-0005-0000-0000-00008E510000}"/>
    <cellStyle name="40% - 강조색2 44 5 6 2" xfId="22391" xr:uid="{00000000-0005-0000-0000-00008F510000}"/>
    <cellStyle name="40% - 강조색2 44 5 6 3" xfId="22392" xr:uid="{00000000-0005-0000-0000-000090510000}"/>
    <cellStyle name="40% - 강조색2 44 5 6 4" xfId="22393" xr:uid="{00000000-0005-0000-0000-000091510000}"/>
    <cellStyle name="40% - 강조색2 44 5 7" xfId="22394" xr:uid="{00000000-0005-0000-0000-000092510000}"/>
    <cellStyle name="40% - 강조색2 44 5 7 2" xfId="22395" xr:uid="{00000000-0005-0000-0000-000093510000}"/>
    <cellStyle name="40% - 강조색2 44 5 7 3" xfId="22396" xr:uid="{00000000-0005-0000-0000-000094510000}"/>
    <cellStyle name="40% - 강조색2 44 5 7 4" xfId="22397" xr:uid="{00000000-0005-0000-0000-000095510000}"/>
    <cellStyle name="40% - 강조색2 44 5 8" xfId="22398" xr:uid="{00000000-0005-0000-0000-000096510000}"/>
    <cellStyle name="40% - 강조색2 44 5 9" xfId="22399" xr:uid="{00000000-0005-0000-0000-000097510000}"/>
    <cellStyle name="40% - 강조색2 44 6" xfId="22400" xr:uid="{00000000-0005-0000-0000-000098510000}"/>
    <cellStyle name="40% - 강조색2 44 6 10" xfId="22401" xr:uid="{00000000-0005-0000-0000-000099510000}"/>
    <cellStyle name="40% - 강조색2 44 6 11" xfId="22402" xr:uid="{00000000-0005-0000-0000-00009A510000}"/>
    <cellStyle name="40% - 강조색2 44 6 12" xfId="22403" xr:uid="{00000000-0005-0000-0000-00009B510000}"/>
    <cellStyle name="40% - 강조색2 44 6 13" xfId="22404" xr:uid="{00000000-0005-0000-0000-00009C510000}"/>
    <cellStyle name="40% - 강조색2 44 6 14" xfId="22405" xr:uid="{00000000-0005-0000-0000-00009D510000}"/>
    <cellStyle name="40% - 강조색2 44 6 15" xfId="22406" xr:uid="{00000000-0005-0000-0000-00009E510000}"/>
    <cellStyle name="40% - 강조색2 44 6 16" xfId="22407" xr:uid="{00000000-0005-0000-0000-00009F510000}"/>
    <cellStyle name="40% - 강조색2 44 6 17" xfId="22408" xr:uid="{00000000-0005-0000-0000-0000A0510000}"/>
    <cellStyle name="40% - 강조색2 44 6 2" xfId="22409" xr:uid="{00000000-0005-0000-0000-0000A1510000}"/>
    <cellStyle name="40% - 강조색2 44 6 2 2" xfId="22410" xr:uid="{00000000-0005-0000-0000-0000A2510000}"/>
    <cellStyle name="40% - 강조색2 44 6 2 3" xfId="22411" xr:uid="{00000000-0005-0000-0000-0000A3510000}"/>
    <cellStyle name="40% - 강조색2 44 6 2 4" xfId="22412" xr:uid="{00000000-0005-0000-0000-0000A4510000}"/>
    <cellStyle name="40% - 강조색2 44 6 3" xfId="22413" xr:uid="{00000000-0005-0000-0000-0000A5510000}"/>
    <cellStyle name="40% - 강조색2 44 6 3 2" xfId="22414" xr:uid="{00000000-0005-0000-0000-0000A6510000}"/>
    <cellStyle name="40% - 강조색2 44 6 3 3" xfId="22415" xr:uid="{00000000-0005-0000-0000-0000A7510000}"/>
    <cellStyle name="40% - 강조색2 44 6 3 4" xfId="22416" xr:uid="{00000000-0005-0000-0000-0000A8510000}"/>
    <cellStyle name="40% - 강조색2 44 6 4" xfId="22417" xr:uid="{00000000-0005-0000-0000-0000A9510000}"/>
    <cellStyle name="40% - 강조색2 44 6 4 2" xfId="22418" xr:uid="{00000000-0005-0000-0000-0000AA510000}"/>
    <cellStyle name="40% - 강조색2 44 6 4 3" xfId="22419" xr:uid="{00000000-0005-0000-0000-0000AB510000}"/>
    <cellStyle name="40% - 강조색2 44 6 4 4" xfId="22420" xr:uid="{00000000-0005-0000-0000-0000AC510000}"/>
    <cellStyle name="40% - 강조색2 44 6 5" xfId="22421" xr:uid="{00000000-0005-0000-0000-0000AD510000}"/>
    <cellStyle name="40% - 강조색2 44 6 6" xfId="22422" xr:uid="{00000000-0005-0000-0000-0000AE510000}"/>
    <cellStyle name="40% - 강조색2 44 6 7" xfId="22423" xr:uid="{00000000-0005-0000-0000-0000AF510000}"/>
    <cellStyle name="40% - 강조색2 44 6 8" xfId="22424" xr:uid="{00000000-0005-0000-0000-0000B0510000}"/>
    <cellStyle name="40% - 강조색2 44 6 9" xfId="22425" xr:uid="{00000000-0005-0000-0000-0000B1510000}"/>
    <cellStyle name="40% - 강조색2 44 7" xfId="22426" xr:uid="{00000000-0005-0000-0000-0000B2510000}"/>
    <cellStyle name="40% - 강조색2 44 7 10" xfId="22427" xr:uid="{00000000-0005-0000-0000-0000B3510000}"/>
    <cellStyle name="40% - 강조색2 44 7 11" xfId="22428" xr:uid="{00000000-0005-0000-0000-0000B4510000}"/>
    <cellStyle name="40% - 강조색2 44 7 12" xfId="22429" xr:uid="{00000000-0005-0000-0000-0000B5510000}"/>
    <cellStyle name="40% - 강조색2 44 7 13" xfId="22430" xr:uid="{00000000-0005-0000-0000-0000B6510000}"/>
    <cellStyle name="40% - 강조색2 44 7 14" xfId="22431" xr:uid="{00000000-0005-0000-0000-0000B7510000}"/>
    <cellStyle name="40% - 강조색2 44 7 2" xfId="22432" xr:uid="{00000000-0005-0000-0000-0000B8510000}"/>
    <cellStyle name="40% - 강조색2 44 7 3" xfId="22433" xr:uid="{00000000-0005-0000-0000-0000B9510000}"/>
    <cellStyle name="40% - 강조색2 44 7 4" xfId="22434" xr:uid="{00000000-0005-0000-0000-0000BA510000}"/>
    <cellStyle name="40% - 강조색2 44 7 5" xfId="22435" xr:uid="{00000000-0005-0000-0000-0000BB510000}"/>
    <cellStyle name="40% - 강조색2 44 7 6" xfId="22436" xr:uid="{00000000-0005-0000-0000-0000BC510000}"/>
    <cellStyle name="40% - 강조색2 44 7 7" xfId="22437" xr:uid="{00000000-0005-0000-0000-0000BD510000}"/>
    <cellStyle name="40% - 강조색2 44 7 8" xfId="22438" xr:uid="{00000000-0005-0000-0000-0000BE510000}"/>
    <cellStyle name="40% - 강조색2 44 7 9" xfId="22439" xr:uid="{00000000-0005-0000-0000-0000BF510000}"/>
    <cellStyle name="40% - 강조색2 44 8" xfId="22440" xr:uid="{00000000-0005-0000-0000-0000C0510000}"/>
    <cellStyle name="40% - 강조색2 44 8 2" xfId="22441" xr:uid="{00000000-0005-0000-0000-0000C1510000}"/>
    <cellStyle name="40% - 강조색2 44 8 3" xfId="22442" xr:uid="{00000000-0005-0000-0000-0000C2510000}"/>
    <cellStyle name="40% - 강조색2 44 8 4" xfId="22443" xr:uid="{00000000-0005-0000-0000-0000C3510000}"/>
    <cellStyle name="40% - 강조색2 44 9" xfId="22444" xr:uid="{00000000-0005-0000-0000-0000C4510000}"/>
    <cellStyle name="40% - 강조색2 44 9 2" xfId="22445" xr:uid="{00000000-0005-0000-0000-0000C5510000}"/>
    <cellStyle name="40% - 강조색2 44 9 3" xfId="22446" xr:uid="{00000000-0005-0000-0000-0000C6510000}"/>
    <cellStyle name="40% - 강조색2 45" xfId="22447" xr:uid="{00000000-0005-0000-0000-0000C7510000}"/>
    <cellStyle name="40% - 강조색2 45 10" xfId="22448" xr:uid="{00000000-0005-0000-0000-0000C8510000}"/>
    <cellStyle name="40% - 강조색2 45 11" xfId="22449" xr:uid="{00000000-0005-0000-0000-0000C9510000}"/>
    <cellStyle name="40% - 강조색2 45 2" xfId="22450" xr:uid="{00000000-0005-0000-0000-0000CA510000}"/>
    <cellStyle name="40% - 강조색2 45 2 10" xfId="22451" xr:uid="{00000000-0005-0000-0000-0000CB510000}"/>
    <cellStyle name="40% - 강조색2 45 2 10 2" xfId="22452" xr:uid="{00000000-0005-0000-0000-0000CC510000}"/>
    <cellStyle name="40% - 강조색2 45 2 10 3" xfId="22453" xr:uid="{00000000-0005-0000-0000-0000CD510000}"/>
    <cellStyle name="40% - 강조색2 45 2 10 4" xfId="22454" xr:uid="{00000000-0005-0000-0000-0000CE510000}"/>
    <cellStyle name="40% - 강조색2 45 2 11" xfId="22455" xr:uid="{00000000-0005-0000-0000-0000CF510000}"/>
    <cellStyle name="40% - 강조색2 45 2 11 2" xfId="22456" xr:uid="{00000000-0005-0000-0000-0000D0510000}"/>
    <cellStyle name="40% - 강조색2 45 2 11 3" xfId="22457" xr:uid="{00000000-0005-0000-0000-0000D1510000}"/>
    <cellStyle name="40% - 강조색2 45 2 11 4" xfId="22458" xr:uid="{00000000-0005-0000-0000-0000D2510000}"/>
    <cellStyle name="40% - 강조색2 45 2 12" xfId="22459" xr:uid="{00000000-0005-0000-0000-0000D3510000}"/>
    <cellStyle name="40% - 강조색2 45 2 12 2" xfId="22460" xr:uid="{00000000-0005-0000-0000-0000D4510000}"/>
    <cellStyle name="40% - 강조색2 45 2 12 3" xfId="22461" xr:uid="{00000000-0005-0000-0000-0000D5510000}"/>
    <cellStyle name="40% - 강조색2 45 2 12 4" xfId="22462" xr:uid="{00000000-0005-0000-0000-0000D6510000}"/>
    <cellStyle name="40% - 강조색2 45 2 13" xfId="22463" xr:uid="{00000000-0005-0000-0000-0000D7510000}"/>
    <cellStyle name="40% - 강조색2 45 2 13 2" xfId="22464" xr:uid="{00000000-0005-0000-0000-0000D8510000}"/>
    <cellStyle name="40% - 강조색2 45 2 13 3" xfId="22465" xr:uid="{00000000-0005-0000-0000-0000D9510000}"/>
    <cellStyle name="40% - 강조색2 45 2 13 4" xfId="22466" xr:uid="{00000000-0005-0000-0000-0000DA510000}"/>
    <cellStyle name="40% - 강조색2 45 2 14" xfId="22467" xr:uid="{00000000-0005-0000-0000-0000DB510000}"/>
    <cellStyle name="40% - 강조색2 45 2 14 2" xfId="22468" xr:uid="{00000000-0005-0000-0000-0000DC510000}"/>
    <cellStyle name="40% - 강조색2 45 2 14 3" xfId="22469" xr:uid="{00000000-0005-0000-0000-0000DD510000}"/>
    <cellStyle name="40% - 강조색2 45 2 14 4" xfId="22470" xr:uid="{00000000-0005-0000-0000-0000DE510000}"/>
    <cellStyle name="40% - 강조색2 45 2 15" xfId="22471" xr:uid="{00000000-0005-0000-0000-0000DF510000}"/>
    <cellStyle name="40% - 강조색2 45 2 16" xfId="22472" xr:uid="{00000000-0005-0000-0000-0000E0510000}"/>
    <cellStyle name="40% - 강조색2 45 2 17" xfId="22473" xr:uid="{00000000-0005-0000-0000-0000E1510000}"/>
    <cellStyle name="40% - 강조색2 45 2 18" xfId="22474" xr:uid="{00000000-0005-0000-0000-0000E2510000}"/>
    <cellStyle name="40% - 강조색2 45 2 19" xfId="22475" xr:uid="{00000000-0005-0000-0000-0000E3510000}"/>
    <cellStyle name="40% - 강조색2 45 2 2" xfId="22476" xr:uid="{00000000-0005-0000-0000-0000E4510000}"/>
    <cellStyle name="40% - 강조색2 45 2 2 10" xfId="22477" xr:uid="{00000000-0005-0000-0000-0000E5510000}"/>
    <cellStyle name="40% - 강조색2 45 2 2 10 2" xfId="22478" xr:uid="{00000000-0005-0000-0000-0000E6510000}"/>
    <cellStyle name="40% - 강조색2 45 2 2 10 3" xfId="22479" xr:uid="{00000000-0005-0000-0000-0000E7510000}"/>
    <cellStyle name="40% - 강조색2 45 2 2 10 4" xfId="22480" xr:uid="{00000000-0005-0000-0000-0000E8510000}"/>
    <cellStyle name="40% - 강조색2 45 2 2 11" xfId="22481" xr:uid="{00000000-0005-0000-0000-0000E9510000}"/>
    <cellStyle name="40% - 강조색2 45 2 2 11 2" xfId="22482" xr:uid="{00000000-0005-0000-0000-0000EA510000}"/>
    <cellStyle name="40% - 강조색2 45 2 2 11 3" xfId="22483" xr:uid="{00000000-0005-0000-0000-0000EB510000}"/>
    <cellStyle name="40% - 강조색2 45 2 2 11 4" xfId="22484" xr:uid="{00000000-0005-0000-0000-0000EC510000}"/>
    <cellStyle name="40% - 강조색2 45 2 2 12" xfId="22485" xr:uid="{00000000-0005-0000-0000-0000ED510000}"/>
    <cellStyle name="40% - 강조색2 45 2 2 12 2" xfId="22486" xr:uid="{00000000-0005-0000-0000-0000EE510000}"/>
    <cellStyle name="40% - 강조색2 45 2 2 12 3" xfId="22487" xr:uid="{00000000-0005-0000-0000-0000EF510000}"/>
    <cellStyle name="40% - 강조색2 45 2 2 12 4" xfId="22488" xr:uid="{00000000-0005-0000-0000-0000F0510000}"/>
    <cellStyle name="40% - 강조색2 45 2 2 13" xfId="22489" xr:uid="{00000000-0005-0000-0000-0000F1510000}"/>
    <cellStyle name="40% - 강조색2 45 2 2 13 2" xfId="22490" xr:uid="{00000000-0005-0000-0000-0000F2510000}"/>
    <cellStyle name="40% - 강조색2 45 2 2 13 3" xfId="22491" xr:uid="{00000000-0005-0000-0000-0000F3510000}"/>
    <cellStyle name="40% - 강조색2 45 2 2 13 4" xfId="22492" xr:uid="{00000000-0005-0000-0000-0000F4510000}"/>
    <cellStyle name="40% - 강조색2 45 2 2 14" xfId="22493" xr:uid="{00000000-0005-0000-0000-0000F5510000}"/>
    <cellStyle name="40% - 강조색2 45 2 2 15" xfId="22494" xr:uid="{00000000-0005-0000-0000-0000F6510000}"/>
    <cellStyle name="40% - 강조색2 45 2 2 16" xfId="22495" xr:uid="{00000000-0005-0000-0000-0000F7510000}"/>
    <cellStyle name="40% - 강조색2 45 2 2 17" xfId="22496" xr:uid="{00000000-0005-0000-0000-0000F8510000}"/>
    <cellStyle name="40% - 강조색2 45 2 2 18" xfId="22497" xr:uid="{00000000-0005-0000-0000-0000F9510000}"/>
    <cellStyle name="40% - 강조색2 45 2 2 19" xfId="22498" xr:uid="{00000000-0005-0000-0000-0000FA510000}"/>
    <cellStyle name="40% - 강조색2 45 2 2 2" xfId="22499" xr:uid="{00000000-0005-0000-0000-0000FB510000}"/>
    <cellStyle name="40% - 강조색2 45 2 2 2 10" xfId="22500" xr:uid="{00000000-0005-0000-0000-0000FC510000}"/>
    <cellStyle name="40% - 강조색2 45 2 2 2 10 2" xfId="22501" xr:uid="{00000000-0005-0000-0000-0000FD510000}"/>
    <cellStyle name="40% - 강조색2 45 2 2 2 10 3" xfId="22502" xr:uid="{00000000-0005-0000-0000-0000FE510000}"/>
    <cellStyle name="40% - 강조색2 45 2 2 2 10 4" xfId="22503" xr:uid="{00000000-0005-0000-0000-0000FF510000}"/>
    <cellStyle name="40% - 강조색2 45 2 2 2 11" xfId="22504" xr:uid="{00000000-0005-0000-0000-000000520000}"/>
    <cellStyle name="40% - 강조색2 45 2 2 2 11 2" xfId="22505" xr:uid="{00000000-0005-0000-0000-000001520000}"/>
    <cellStyle name="40% - 강조색2 45 2 2 2 11 3" xfId="22506" xr:uid="{00000000-0005-0000-0000-000002520000}"/>
    <cellStyle name="40% - 강조색2 45 2 2 2 11 4" xfId="22507" xr:uid="{00000000-0005-0000-0000-000003520000}"/>
    <cellStyle name="40% - 강조색2 45 2 2 2 12" xfId="22508" xr:uid="{00000000-0005-0000-0000-000004520000}"/>
    <cellStyle name="40% - 강조색2 45 2 2 2 12 2" xfId="22509" xr:uid="{00000000-0005-0000-0000-000005520000}"/>
    <cellStyle name="40% - 강조색2 45 2 2 2 12 3" xfId="22510" xr:uid="{00000000-0005-0000-0000-000006520000}"/>
    <cellStyle name="40% - 강조색2 45 2 2 2 12 4" xfId="22511" xr:uid="{00000000-0005-0000-0000-000007520000}"/>
    <cellStyle name="40% - 강조색2 45 2 2 2 13" xfId="22512" xr:uid="{00000000-0005-0000-0000-000008520000}"/>
    <cellStyle name="40% - 강조색2 45 2 2 2 14" xfId="22513" xr:uid="{00000000-0005-0000-0000-000009520000}"/>
    <cellStyle name="40% - 강조색2 45 2 2 2 15" xfId="22514" xr:uid="{00000000-0005-0000-0000-00000A520000}"/>
    <cellStyle name="40% - 강조색2 45 2 2 2 16" xfId="22515" xr:uid="{00000000-0005-0000-0000-00000B520000}"/>
    <cellStyle name="40% - 강조색2 45 2 2 2 17" xfId="22516" xr:uid="{00000000-0005-0000-0000-00000C520000}"/>
    <cellStyle name="40% - 강조색2 45 2 2 2 18" xfId="22517" xr:uid="{00000000-0005-0000-0000-00000D520000}"/>
    <cellStyle name="40% - 강조색2 45 2 2 2 19" xfId="22518" xr:uid="{00000000-0005-0000-0000-00000E520000}"/>
    <cellStyle name="40% - 강조색2 45 2 2 2 2" xfId="22519" xr:uid="{00000000-0005-0000-0000-00000F520000}"/>
    <cellStyle name="40% - 강조색2 45 2 2 2 2 10" xfId="22520" xr:uid="{00000000-0005-0000-0000-000010520000}"/>
    <cellStyle name="40% - 강조색2 45 2 2 2 2 11" xfId="22521" xr:uid="{00000000-0005-0000-0000-000011520000}"/>
    <cellStyle name="40% - 강조색2 45 2 2 2 2 12" xfId="22522" xr:uid="{00000000-0005-0000-0000-000012520000}"/>
    <cellStyle name="40% - 강조색2 45 2 2 2 2 2" xfId="22523" xr:uid="{00000000-0005-0000-0000-000013520000}"/>
    <cellStyle name="40% - 강조색2 45 2 2 2 2 2 2" xfId="22524" xr:uid="{00000000-0005-0000-0000-000014520000}"/>
    <cellStyle name="40% - 강조색2 45 2 2 2 2 2 3" xfId="22525" xr:uid="{00000000-0005-0000-0000-000015520000}"/>
    <cellStyle name="40% - 강조색2 45 2 2 2 2 2 4" xfId="22526" xr:uid="{00000000-0005-0000-0000-000016520000}"/>
    <cellStyle name="40% - 강조색2 45 2 2 2 2 3" xfId="22527" xr:uid="{00000000-0005-0000-0000-000017520000}"/>
    <cellStyle name="40% - 강조색2 45 2 2 2 2 3 2" xfId="22528" xr:uid="{00000000-0005-0000-0000-000018520000}"/>
    <cellStyle name="40% - 강조색2 45 2 2 2 2 3 3" xfId="22529" xr:uid="{00000000-0005-0000-0000-000019520000}"/>
    <cellStyle name="40% - 강조색2 45 2 2 2 2 3 4" xfId="22530" xr:uid="{00000000-0005-0000-0000-00001A520000}"/>
    <cellStyle name="40% - 강조색2 45 2 2 2 2 4" xfId="22531" xr:uid="{00000000-0005-0000-0000-00001B520000}"/>
    <cellStyle name="40% - 강조색2 45 2 2 2 2 4 2" xfId="22532" xr:uid="{00000000-0005-0000-0000-00001C520000}"/>
    <cellStyle name="40% - 강조색2 45 2 2 2 2 4 3" xfId="22533" xr:uid="{00000000-0005-0000-0000-00001D520000}"/>
    <cellStyle name="40% - 강조색2 45 2 2 2 2 4 4" xfId="22534" xr:uid="{00000000-0005-0000-0000-00001E520000}"/>
    <cellStyle name="40% - 강조색2 45 2 2 2 2 5" xfId="22535" xr:uid="{00000000-0005-0000-0000-00001F520000}"/>
    <cellStyle name="40% - 강조색2 45 2 2 2 2 5 2" xfId="22536" xr:uid="{00000000-0005-0000-0000-000020520000}"/>
    <cellStyle name="40% - 강조색2 45 2 2 2 2 5 3" xfId="22537" xr:uid="{00000000-0005-0000-0000-000021520000}"/>
    <cellStyle name="40% - 강조색2 45 2 2 2 2 5 4" xfId="22538" xr:uid="{00000000-0005-0000-0000-000022520000}"/>
    <cellStyle name="40% - 강조색2 45 2 2 2 2 6" xfId="22539" xr:uid="{00000000-0005-0000-0000-000023520000}"/>
    <cellStyle name="40% - 강조색2 45 2 2 2 2 6 2" xfId="22540" xr:uid="{00000000-0005-0000-0000-000024520000}"/>
    <cellStyle name="40% - 강조색2 45 2 2 2 2 6 3" xfId="22541" xr:uid="{00000000-0005-0000-0000-000025520000}"/>
    <cellStyle name="40% - 강조색2 45 2 2 2 2 6 4" xfId="22542" xr:uid="{00000000-0005-0000-0000-000026520000}"/>
    <cellStyle name="40% - 강조색2 45 2 2 2 2 7" xfId="22543" xr:uid="{00000000-0005-0000-0000-000027520000}"/>
    <cellStyle name="40% - 강조색2 45 2 2 2 2 7 2" xfId="22544" xr:uid="{00000000-0005-0000-0000-000028520000}"/>
    <cellStyle name="40% - 강조색2 45 2 2 2 2 7 3" xfId="22545" xr:uid="{00000000-0005-0000-0000-000029520000}"/>
    <cellStyle name="40% - 강조색2 45 2 2 2 2 7 4" xfId="22546" xr:uid="{00000000-0005-0000-0000-00002A520000}"/>
    <cellStyle name="40% - 강조색2 45 2 2 2 2 8" xfId="22547" xr:uid="{00000000-0005-0000-0000-00002B520000}"/>
    <cellStyle name="40% - 강조색2 45 2 2 2 2 8 2" xfId="22548" xr:uid="{00000000-0005-0000-0000-00002C520000}"/>
    <cellStyle name="40% - 강조색2 45 2 2 2 2 8 3" xfId="22549" xr:uid="{00000000-0005-0000-0000-00002D520000}"/>
    <cellStyle name="40% - 강조색2 45 2 2 2 2 8 4" xfId="22550" xr:uid="{00000000-0005-0000-0000-00002E520000}"/>
    <cellStyle name="40% - 강조색2 45 2 2 2 2 9" xfId="22551" xr:uid="{00000000-0005-0000-0000-00002F520000}"/>
    <cellStyle name="40% - 강조색2 45 2 2 2 2 9 2" xfId="22552" xr:uid="{00000000-0005-0000-0000-000030520000}"/>
    <cellStyle name="40% - 강조색2 45 2 2 2 2 9 3" xfId="22553" xr:uid="{00000000-0005-0000-0000-000031520000}"/>
    <cellStyle name="40% - 강조색2 45 2 2 2 2 9 4" xfId="22554" xr:uid="{00000000-0005-0000-0000-000032520000}"/>
    <cellStyle name="40% - 강조색2 45 2 2 2 20" xfId="22555" xr:uid="{00000000-0005-0000-0000-000033520000}"/>
    <cellStyle name="40% - 강조색2 45 2 2 2 21" xfId="22556" xr:uid="{00000000-0005-0000-0000-000034520000}"/>
    <cellStyle name="40% - 강조색2 45 2 2 2 22" xfId="22557" xr:uid="{00000000-0005-0000-0000-000035520000}"/>
    <cellStyle name="40% - 강조색2 45 2 2 2 23" xfId="22558" xr:uid="{00000000-0005-0000-0000-000036520000}"/>
    <cellStyle name="40% - 강조색2 45 2 2 2 24" xfId="22559" xr:uid="{00000000-0005-0000-0000-000037520000}"/>
    <cellStyle name="40% - 강조색2 45 2 2 2 25" xfId="22560" xr:uid="{00000000-0005-0000-0000-000038520000}"/>
    <cellStyle name="40% - 강조색2 45 2 2 2 3" xfId="22561" xr:uid="{00000000-0005-0000-0000-000039520000}"/>
    <cellStyle name="40% - 강조색2 45 2 2 2 3 10" xfId="22562" xr:uid="{00000000-0005-0000-0000-00003A520000}"/>
    <cellStyle name="40% - 강조색2 45 2 2 2 3 11" xfId="22563" xr:uid="{00000000-0005-0000-0000-00003B520000}"/>
    <cellStyle name="40% - 강조색2 45 2 2 2 3 12" xfId="22564" xr:uid="{00000000-0005-0000-0000-00003C520000}"/>
    <cellStyle name="40% - 강조색2 45 2 2 2 3 2" xfId="22565" xr:uid="{00000000-0005-0000-0000-00003D520000}"/>
    <cellStyle name="40% - 강조색2 45 2 2 2 3 2 2" xfId="22566" xr:uid="{00000000-0005-0000-0000-00003E520000}"/>
    <cellStyle name="40% - 강조색2 45 2 2 2 3 2 3" xfId="22567" xr:uid="{00000000-0005-0000-0000-00003F520000}"/>
    <cellStyle name="40% - 강조색2 45 2 2 2 3 2 4" xfId="22568" xr:uid="{00000000-0005-0000-0000-000040520000}"/>
    <cellStyle name="40% - 강조색2 45 2 2 2 3 3" xfId="22569" xr:uid="{00000000-0005-0000-0000-000041520000}"/>
    <cellStyle name="40% - 강조색2 45 2 2 2 3 3 2" xfId="22570" xr:uid="{00000000-0005-0000-0000-000042520000}"/>
    <cellStyle name="40% - 강조색2 45 2 2 2 3 3 3" xfId="22571" xr:uid="{00000000-0005-0000-0000-000043520000}"/>
    <cellStyle name="40% - 강조색2 45 2 2 2 3 3 4" xfId="22572" xr:uid="{00000000-0005-0000-0000-000044520000}"/>
    <cellStyle name="40% - 강조색2 45 2 2 2 3 4" xfId="22573" xr:uid="{00000000-0005-0000-0000-000045520000}"/>
    <cellStyle name="40% - 강조색2 45 2 2 2 3 4 2" xfId="22574" xr:uid="{00000000-0005-0000-0000-000046520000}"/>
    <cellStyle name="40% - 강조색2 45 2 2 2 3 4 3" xfId="22575" xr:uid="{00000000-0005-0000-0000-000047520000}"/>
    <cellStyle name="40% - 강조색2 45 2 2 2 3 4 4" xfId="22576" xr:uid="{00000000-0005-0000-0000-000048520000}"/>
    <cellStyle name="40% - 강조색2 45 2 2 2 3 5" xfId="22577" xr:uid="{00000000-0005-0000-0000-000049520000}"/>
    <cellStyle name="40% - 강조색2 45 2 2 2 3 5 2" xfId="22578" xr:uid="{00000000-0005-0000-0000-00004A520000}"/>
    <cellStyle name="40% - 강조색2 45 2 2 2 3 5 3" xfId="22579" xr:uid="{00000000-0005-0000-0000-00004B520000}"/>
    <cellStyle name="40% - 강조색2 45 2 2 2 3 5 4" xfId="22580" xr:uid="{00000000-0005-0000-0000-00004C520000}"/>
    <cellStyle name="40% - 강조색2 45 2 2 2 3 6" xfId="22581" xr:uid="{00000000-0005-0000-0000-00004D520000}"/>
    <cellStyle name="40% - 강조색2 45 2 2 2 3 6 2" xfId="22582" xr:uid="{00000000-0005-0000-0000-00004E520000}"/>
    <cellStyle name="40% - 강조색2 45 2 2 2 3 6 3" xfId="22583" xr:uid="{00000000-0005-0000-0000-00004F520000}"/>
    <cellStyle name="40% - 강조색2 45 2 2 2 3 6 4" xfId="22584" xr:uid="{00000000-0005-0000-0000-000050520000}"/>
    <cellStyle name="40% - 강조색2 45 2 2 2 3 7" xfId="22585" xr:uid="{00000000-0005-0000-0000-000051520000}"/>
    <cellStyle name="40% - 강조색2 45 2 2 2 3 7 2" xfId="22586" xr:uid="{00000000-0005-0000-0000-000052520000}"/>
    <cellStyle name="40% - 강조색2 45 2 2 2 3 7 3" xfId="22587" xr:uid="{00000000-0005-0000-0000-000053520000}"/>
    <cellStyle name="40% - 강조색2 45 2 2 2 3 7 4" xfId="22588" xr:uid="{00000000-0005-0000-0000-000054520000}"/>
    <cellStyle name="40% - 강조색2 45 2 2 2 3 8" xfId="22589" xr:uid="{00000000-0005-0000-0000-000055520000}"/>
    <cellStyle name="40% - 강조색2 45 2 2 2 3 8 2" xfId="22590" xr:uid="{00000000-0005-0000-0000-000056520000}"/>
    <cellStyle name="40% - 강조색2 45 2 2 2 3 8 3" xfId="22591" xr:uid="{00000000-0005-0000-0000-000057520000}"/>
    <cellStyle name="40% - 강조색2 45 2 2 2 3 8 4" xfId="22592" xr:uid="{00000000-0005-0000-0000-000058520000}"/>
    <cellStyle name="40% - 강조색2 45 2 2 2 3 9" xfId="22593" xr:uid="{00000000-0005-0000-0000-000059520000}"/>
    <cellStyle name="40% - 강조색2 45 2 2 2 3 9 2" xfId="22594" xr:uid="{00000000-0005-0000-0000-00005A520000}"/>
    <cellStyle name="40% - 강조색2 45 2 2 2 3 9 3" xfId="22595" xr:uid="{00000000-0005-0000-0000-00005B520000}"/>
    <cellStyle name="40% - 강조색2 45 2 2 2 3 9 4" xfId="22596" xr:uid="{00000000-0005-0000-0000-00005C520000}"/>
    <cellStyle name="40% - 강조색2 45 2 2 2 4" xfId="22597" xr:uid="{00000000-0005-0000-0000-00005D520000}"/>
    <cellStyle name="40% - 강조색2 45 2 2 2 4 10" xfId="22598" xr:uid="{00000000-0005-0000-0000-00005E520000}"/>
    <cellStyle name="40% - 강조색2 45 2 2 2 4 11" xfId="22599" xr:uid="{00000000-0005-0000-0000-00005F520000}"/>
    <cellStyle name="40% - 강조색2 45 2 2 2 4 12" xfId="22600" xr:uid="{00000000-0005-0000-0000-000060520000}"/>
    <cellStyle name="40% - 강조색2 45 2 2 2 4 2" xfId="22601" xr:uid="{00000000-0005-0000-0000-000061520000}"/>
    <cellStyle name="40% - 강조색2 45 2 2 2 4 2 2" xfId="22602" xr:uid="{00000000-0005-0000-0000-000062520000}"/>
    <cellStyle name="40% - 강조색2 45 2 2 2 4 2 3" xfId="22603" xr:uid="{00000000-0005-0000-0000-000063520000}"/>
    <cellStyle name="40% - 강조색2 45 2 2 2 4 2 4" xfId="22604" xr:uid="{00000000-0005-0000-0000-000064520000}"/>
    <cellStyle name="40% - 강조색2 45 2 2 2 4 3" xfId="22605" xr:uid="{00000000-0005-0000-0000-000065520000}"/>
    <cellStyle name="40% - 강조색2 45 2 2 2 4 3 2" xfId="22606" xr:uid="{00000000-0005-0000-0000-000066520000}"/>
    <cellStyle name="40% - 강조색2 45 2 2 2 4 3 3" xfId="22607" xr:uid="{00000000-0005-0000-0000-000067520000}"/>
    <cellStyle name="40% - 강조색2 45 2 2 2 4 3 4" xfId="22608" xr:uid="{00000000-0005-0000-0000-000068520000}"/>
    <cellStyle name="40% - 강조색2 45 2 2 2 4 4" xfId="22609" xr:uid="{00000000-0005-0000-0000-000069520000}"/>
    <cellStyle name="40% - 강조색2 45 2 2 2 4 4 2" xfId="22610" xr:uid="{00000000-0005-0000-0000-00006A520000}"/>
    <cellStyle name="40% - 강조색2 45 2 2 2 4 4 3" xfId="22611" xr:uid="{00000000-0005-0000-0000-00006B520000}"/>
    <cellStyle name="40% - 강조색2 45 2 2 2 4 4 4" xfId="22612" xr:uid="{00000000-0005-0000-0000-00006C520000}"/>
    <cellStyle name="40% - 강조색2 45 2 2 2 4 5" xfId="22613" xr:uid="{00000000-0005-0000-0000-00006D520000}"/>
    <cellStyle name="40% - 강조색2 45 2 2 2 4 5 2" xfId="22614" xr:uid="{00000000-0005-0000-0000-00006E520000}"/>
    <cellStyle name="40% - 강조색2 45 2 2 2 4 5 3" xfId="22615" xr:uid="{00000000-0005-0000-0000-00006F520000}"/>
    <cellStyle name="40% - 강조색2 45 2 2 2 4 5 4" xfId="22616" xr:uid="{00000000-0005-0000-0000-000070520000}"/>
    <cellStyle name="40% - 강조색2 45 2 2 2 4 6" xfId="22617" xr:uid="{00000000-0005-0000-0000-000071520000}"/>
    <cellStyle name="40% - 강조색2 45 2 2 2 4 6 2" xfId="22618" xr:uid="{00000000-0005-0000-0000-000072520000}"/>
    <cellStyle name="40% - 강조색2 45 2 2 2 4 6 3" xfId="22619" xr:uid="{00000000-0005-0000-0000-000073520000}"/>
    <cellStyle name="40% - 강조색2 45 2 2 2 4 6 4" xfId="22620" xr:uid="{00000000-0005-0000-0000-000074520000}"/>
    <cellStyle name="40% - 강조색2 45 2 2 2 4 7" xfId="22621" xr:uid="{00000000-0005-0000-0000-000075520000}"/>
    <cellStyle name="40% - 강조색2 45 2 2 2 4 7 2" xfId="22622" xr:uid="{00000000-0005-0000-0000-000076520000}"/>
    <cellStyle name="40% - 강조색2 45 2 2 2 4 7 3" xfId="22623" xr:uid="{00000000-0005-0000-0000-000077520000}"/>
    <cellStyle name="40% - 강조색2 45 2 2 2 4 7 4" xfId="22624" xr:uid="{00000000-0005-0000-0000-000078520000}"/>
    <cellStyle name="40% - 강조색2 45 2 2 2 4 8" xfId="22625" xr:uid="{00000000-0005-0000-0000-000079520000}"/>
    <cellStyle name="40% - 강조색2 45 2 2 2 4 8 2" xfId="22626" xr:uid="{00000000-0005-0000-0000-00007A520000}"/>
    <cellStyle name="40% - 강조색2 45 2 2 2 4 8 3" xfId="22627" xr:uid="{00000000-0005-0000-0000-00007B520000}"/>
    <cellStyle name="40% - 강조색2 45 2 2 2 4 8 4" xfId="22628" xr:uid="{00000000-0005-0000-0000-00007C520000}"/>
    <cellStyle name="40% - 강조색2 45 2 2 2 4 9" xfId="22629" xr:uid="{00000000-0005-0000-0000-00007D520000}"/>
    <cellStyle name="40% - 강조색2 45 2 2 2 4 9 2" xfId="22630" xr:uid="{00000000-0005-0000-0000-00007E520000}"/>
    <cellStyle name="40% - 강조색2 45 2 2 2 4 9 3" xfId="22631" xr:uid="{00000000-0005-0000-0000-00007F520000}"/>
    <cellStyle name="40% - 강조색2 45 2 2 2 4 9 4" xfId="22632" xr:uid="{00000000-0005-0000-0000-000080520000}"/>
    <cellStyle name="40% - 강조색2 45 2 2 2 5" xfId="22633" xr:uid="{00000000-0005-0000-0000-000081520000}"/>
    <cellStyle name="40% - 강조색2 45 2 2 2 5 2" xfId="22634" xr:uid="{00000000-0005-0000-0000-000082520000}"/>
    <cellStyle name="40% - 강조색2 45 2 2 2 5 3" xfId="22635" xr:uid="{00000000-0005-0000-0000-000083520000}"/>
    <cellStyle name="40% - 강조색2 45 2 2 2 5 4" xfId="22636" xr:uid="{00000000-0005-0000-0000-000084520000}"/>
    <cellStyle name="40% - 강조색2 45 2 2 2 6" xfId="22637" xr:uid="{00000000-0005-0000-0000-000085520000}"/>
    <cellStyle name="40% - 강조색2 45 2 2 2 6 2" xfId="22638" xr:uid="{00000000-0005-0000-0000-000086520000}"/>
    <cellStyle name="40% - 강조색2 45 2 2 2 6 3" xfId="22639" xr:uid="{00000000-0005-0000-0000-000087520000}"/>
    <cellStyle name="40% - 강조색2 45 2 2 2 6 4" xfId="22640" xr:uid="{00000000-0005-0000-0000-000088520000}"/>
    <cellStyle name="40% - 강조색2 45 2 2 2 7" xfId="22641" xr:uid="{00000000-0005-0000-0000-000089520000}"/>
    <cellStyle name="40% - 강조색2 45 2 2 2 7 2" xfId="22642" xr:uid="{00000000-0005-0000-0000-00008A520000}"/>
    <cellStyle name="40% - 강조색2 45 2 2 2 7 3" xfId="22643" xr:uid="{00000000-0005-0000-0000-00008B520000}"/>
    <cellStyle name="40% - 강조색2 45 2 2 2 7 4" xfId="22644" xr:uid="{00000000-0005-0000-0000-00008C520000}"/>
    <cellStyle name="40% - 강조색2 45 2 2 2 8" xfId="22645" xr:uid="{00000000-0005-0000-0000-00008D520000}"/>
    <cellStyle name="40% - 강조색2 45 2 2 2 8 2" xfId="22646" xr:uid="{00000000-0005-0000-0000-00008E520000}"/>
    <cellStyle name="40% - 강조색2 45 2 2 2 8 3" xfId="22647" xr:uid="{00000000-0005-0000-0000-00008F520000}"/>
    <cellStyle name="40% - 강조색2 45 2 2 2 8 4" xfId="22648" xr:uid="{00000000-0005-0000-0000-000090520000}"/>
    <cellStyle name="40% - 강조색2 45 2 2 2 9" xfId="22649" xr:uid="{00000000-0005-0000-0000-000091520000}"/>
    <cellStyle name="40% - 강조색2 45 2 2 2 9 2" xfId="22650" xr:uid="{00000000-0005-0000-0000-000092520000}"/>
    <cellStyle name="40% - 강조색2 45 2 2 2 9 3" xfId="22651" xr:uid="{00000000-0005-0000-0000-000093520000}"/>
    <cellStyle name="40% - 강조색2 45 2 2 2 9 4" xfId="22652" xr:uid="{00000000-0005-0000-0000-000094520000}"/>
    <cellStyle name="40% - 강조색2 45 2 2 20" xfId="22653" xr:uid="{00000000-0005-0000-0000-000095520000}"/>
    <cellStyle name="40% - 강조색2 45 2 2 21" xfId="22654" xr:uid="{00000000-0005-0000-0000-000096520000}"/>
    <cellStyle name="40% - 강조색2 45 2 2 22" xfId="22655" xr:uid="{00000000-0005-0000-0000-000097520000}"/>
    <cellStyle name="40% - 강조색2 45 2 2 23" xfId="22656" xr:uid="{00000000-0005-0000-0000-000098520000}"/>
    <cellStyle name="40% - 강조색2 45 2 2 24" xfId="22657" xr:uid="{00000000-0005-0000-0000-000099520000}"/>
    <cellStyle name="40% - 강조색2 45 2 2 25" xfId="22658" xr:uid="{00000000-0005-0000-0000-00009A520000}"/>
    <cellStyle name="40% - 강조색2 45 2 2 26" xfId="22659" xr:uid="{00000000-0005-0000-0000-00009B520000}"/>
    <cellStyle name="40% - 강조색2 45 2 2 3" xfId="22660" xr:uid="{00000000-0005-0000-0000-00009C520000}"/>
    <cellStyle name="40% - 강조색2 45 2 2 3 10" xfId="22661" xr:uid="{00000000-0005-0000-0000-00009D520000}"/>
    <cellStyle name="40% - 강조색2 45 2 2 3 11" xfId="22662" xr:uid="{00000000-0005-0000-0000-00009E520000}"/>
    <cellStyle name="40% - 강조색2 45 2 2 3 12" xfId="22663" xr:uid="{00000000-0005-0000-0000-00009F520000}"/>
    <cellStyle name="40% - 강조색2 45 2 2 3 2" xfId="22664" xr:uid="{00000000-0005-0000-0000-0000A0520000}"/>
    <cellStyle name="40% - 강조색2 45 2 2 3 2 2" xfId="22665" xr:uid="{00000000-0005-0000-0000-0000A1520000}"/>
    <cellStyle name="40% - 강조색2 45 2 2 3 2 3" xfId="22666" xr:uid="{00000000-0005-0000-0000-0000A2520000}"/>
    <cellStyle name="40% - 강조색2 45 2 2 3 2 4" xfId="22667" xr:uid="{00000000-0005-0000-0000-0000A3520000}"/>
    <cellStyle name="40% - 강조색2 45 2 2 3 3" xfId="22668" xr:uid="{00000000-0005-0000-0000-0000A4520000}"/>
    <cellStyle name="40% - 강조색2 45 2 2 3 3 2" xfId="22669" xr:uid="{00000000-0005-0000-0000-0000A5520000}"/>
    <cellStyle name="40% - 강조색2 45 2 2 3 3 3" xfId="22670" xr:uid="{00000000-0005-0000-0000-0000A6520000}"/>
    <cellStyle name="40% - 강조색2 45 2 2 3 3 4" xfId="22671" xr:uid="{00000000-0005-0000-0000-0000A7520000}"/>
    <cellStyle name="40% - 강조색2 45 2 2 3 4" xfId="22672" xr:uid="{00000000-0005-0000-0000-0000A8520000}"/>
    <cellStyle name="40% - 강조색2 45 2 2 3 4 2" xfId="22673" xr:uid="{00000000-0005-0000-0000-0000A9520000}"/>
    <cellStyle name="40% - 강조색2 45 2 2 3 4 3" xfId="22674" xr:uid="{00000000-0005-0000-0000-0000AA520000}"/>
    <cellStyle name="40% - 강조색2 45 2 2 3 4 4" xfId="22675" xr:uid="{00000000-0005-0000-0000-0000AB520000}"/>
    <cellStyle name="40% - 강조색2 45 2 2 3 5" xfId="22676" xr:uid="{00000000-0005-0000-0000-0000AC520000}"/>
    <cellStyle name="40% - 강조색2 45 2 2 3 5 2" xfId="22677" xr:uid="{00000000-0005-0000-0000-0000AD520000}"/>
    <cellStyle name="40% - 강조색2 45 2 2 3 5 3" xfId="22678" xr:uid="{00000000-0005-0000-0000-0000AE520000}"/>
    <cellStyle name="40% - 강조색2 45 2 2 3 5 4" xfId="22679" xr:uid="{00000000-0005-0000-0000-0000AF520000}"/>
    <cellStyle name="40% - 강조색2 45 2 2 3 6" xfId="22680" xr:uid="{00000000-0005-0000-0000-0000B0520000}"/>
    <cellStyle name="40% - 강조색2 45 2 2 3 6 2" xfId="22681" xr:uid="{00000000-0005-0000-0000-0000B1520000}"/>
    <cellStyle name="40% - 강조색2 45 2 2 3 6 3" xfId="22682" xr:uid="{00000000-0005-0000-0000-0000B2520000}"/>
    <cellStyle name="40% - 강조색2 45 2 2 3 6 4" xfId="22683" xr:uid="{00000000-0005-0000-0000-0000B3520000}"/>
    <cellStyle name="40% - 강조색2 45 2 2 3 7" xfId="22684" xr:uid="{00000000-0005-0000-0000-0000B4520000}"/>
    <cellStyle name="40% - 강조색2 45 2 2 3 7 2" xfId="22685" xr:uid="{00000000-0005-0000-0000-0000B5520000}"/>
    <cellStyle name="40% - 강조색2 45 2 2 3 7 3" xfId="22686" xr:uid="{00000000-0005-0000-0000-0000B6520000}"/>
    <cellStyle name="40% - 강조색2 45 2 2 3 7 4" xfId="22687" xr:uid="{00000000-0005-0000-0000-0000B7520000}"/>
    <cellStyle name="40% - 강조색2 45 2 2 3 8" xfId="22688" xr:uid="{00000000-0005-0000-0000-0000B8520000}"/>
    <cellStyle name="40% - 강조색2 45 2 2 3 8 2" xfId="22689" xr:uid="{00000000-0005-0000-0000-0000B9520000}"/>
    <cellStyle name="40% - 강조색2 45 2 2 3 8 3" xfId="22690" xr:uid="{00000000-0005-0000-0000-0000BA520000}"/>
    <cellStyle name="40% - 강조색2 45 2 2 3 8 4" xfId="22691" xr:uid="{00000000-0005-0000-0000-0000BB520000}"/>
    <cellStyle name="40% - 강조색2 45 2 2 3 9" xfId="22692" xr:uid="{00000000-0005-0000-0000-0000BC520000}"/>
    <cellStyle name="40% - 강조색2 45 2 2 3 9 2" xfId="22693" xr:uid="{00000000-0005-0000-0000-0000BD520000}"/>
    <cellStyle name="40% - 강조색2 45 2 2 3 9 3" xfId="22694" xr:uid="{00000000-0005-0000-0000-0000BE520000}"/>
    <cellStyle name="40% - 강조색2 45 2 2 3 9 4" xfId="22695" xr:uid="{00000000-0005-0000-0000-0000BF520000}"/>
    <cellStyle name="40% - 강조색2 45 2 2 4" xfId="22696" xr:uid="{00000000-0005-0000-0000-0000C0520000}"/>
    <cellStyle name="40% - 강조색2 45 2 2 4 10" xfId="22697" xr:uid="{00000000-0005-0000-0000-0000C1520000}"/>
    <cellStyle name="40% - 강조색2 45 2 2 4 11" xfId="22698" xr:uid="{00000000-0005-0000-0000-0000C2520000}"/>
    <cellStyle name="40% - 강조색2 45 2 2 4 12" xfId="22699" xr:uid="{00000000-0005-0000-0000-0000C3520000}"/>
    <cellStyle name="40% - 강조색2 45 2 2 4 2" xfId="22700" xr:uid="{00000000-0005-0000-0000-0000C4520000}"/>
    <cellStyle name="40% - 강조색2 45 2 2 4 2 2" xfId="22701" xr:uid="{00000000-0005-0000-0000-0000C5520000}"/>
    <cellStyle name="40% - 강조색2 45 2 2 4 2 3" xfId="22702" xr:uid="{00000000-0005-0000-0000-0000C6520000}"/>
    <cellStyle name="40% - 강조색2 45 2 2 4 2 4" xfId="22703" xr:uid="{00000000-0005-0000-0000-0000C7520000}"/>
    <cellStyle name="40% - 강조색2 45 2 2 4 3" xfId="22704" xr:uid="{00000000-0005-0000-0000-0000C8520000}"/>
    <cellStyle name="40% - 강조색2 45 2 2 4 3 2" xfId="22705" xr:uid="{00000000-0005-0000-0000-0000C9520000}"/>
    <cellStyle name="40% - 강조색2 45 2 2 4 3 3" xfId="22706" xr:uid="{00000000-0005-0000-0000-0000CA520000}"/>
    <cellStyle name="40% - 강조색2 45 2 2 4 3 4" xfId="22707" xr:uid="{00000000-0005-0000-0000-0000CB520000}"/>
    <cellStyle name="40% - 강조색2 45 2 2 4 4" xfId="22708" xr:uid="{00000000-0005-0000-0000-0000CC520000}"/>
    <cellStyle name="40% - 강조색2 45 2 2 4 4 2" xfId="22709" xr:uid="{00000000-0005-0000-0000-0000CD520000}"/>
    <cellStyle name="40% - 강조색2 45 2 2 4 4 3" xfId="22710" xr:uid="{00000000-0005-0000-0000-0000CE520000}"/>
    <cellStyle name="40% - 강조색2 45 2 2 4 4 4" xfId="22711" xr:uid="{00000000-0005-0000-0000-0000CF520000}"/>
    <cellStyle name="40% - 강조색2 45 2 2 4 5" xfId="22712" xr:uid="{00000000-0005-0000-0000-0000D0520000}"/>
    <cellStyle name="40% - 강조색2 45 2 2 4 5 2" xfId="22713" xr:uid="{00000000-0005-0000-0000-0000D1520000}"/>
    <cellStyle name="40% - 강조색2 45 2 2 4 5 3" xfId="22714" xr:uid="{00000000-0005-0000-0000-0000D2520000}"/>
    <cellStyle name="40% - 강조색2 45 2 2 4 5 4" xfId="22715" xr:uid="{00000000-0005-0000-0000-0000D3520000}"/>
    <cellStyle name="40% - 강조색2 45 2 2 4 6" xfId="22716" xr:uid="{00000000-0005-0000-0000-0000D4520000}"/>
    <cellStyle name="40% - 강조색2 45 2 2 4 6 2" xfId="22717" xr:uid="{00000000-0005-0000-0000-0000D5520000}"/>
    <cellStyle name="40% - 강조색2 45 2 2 4 6 3" xfId="22718" xr:uid="{00000000-0005-0000-0000-0000D6520000}"/>
    <cellStyle name="40% - 강조색2 45 2 2 4 6 4" xfId="22719" xr:uid="{00000000-0005-0000-0000-0000D7520000}"/>
    <cellStyle name="40% - 강조색2 45 2 2 4 7" xfId="22720" xr:uid="{00000000-0005-0000-0000-0000D8520000}"/>
    <cellStyle name="40% - 강조색2 45 2 2 4 7 2" xfId="22721" xr:uid="{00000000-0005-0000-0000-0000D9520000}"/>
    <cellStyle name="40% - 강조색2 45 2 2 4 7 3" xfId="22722" xr:uid="{00000000-0005-0000-0000-0000DA520000}"/>
    <cellStyle name="40% - 강조색2 45 2 2 4 7 4" xfId="22723" xr:uid="{00000000-0005-0000-0000-0000DB520000}"/>
    <cellStyle name="40% - 강조색2 45 2 2 4 8" xfId="22724" xr:uid="{00000000-0005-0000-0000-0000DC520000}"/>
    <cellStyle name="40% - 강조색2 45 2 2 4 8 2" xfId="22725" xr:uid="{00000000-0005-0000-0000-0000DD520000}"/>
    <cellStyle name="40% - 강조색2 45 2 2 4 8 3" xfId="22726" xr:uid="{00000000-0005-0000-0000-0000DE520000}"/>
    <cellStyle name="40% - 강조색2 45 2 2 4 8 4" xfId="22727" xr:uid="{00000000-0005-0000-0000-0000DF520000}"/>
    <cellStyle name="40% - 강조색2 45 2 2 4 9" xfId="22728" xr:uid="{00000000-0005-0000-0000-0000E0520000}"/>
    <cellStyle name="40% - 강조색2 45 2 2 4 9 2" xfId="22729" xr:uid="{00000000-0005-0000-0000-0000E1520000}"/>
    <cellStyle name="40% - 강조색2 45 2 2 4 9 3" xfId="22730" xr:uid="{00000000-0005-0000-0000-0000E2520000}"/>
    <cellStyle name="40% - 강조색2 45 2 2 4 9 4" xfId="22731" xr:uid="{00000000-0005-0000-0000-0000E3520000}"/>
    <cellStyle name="40% - 강조색2 45 2 2 5" xfId="22732" xr:uid="{00000000-0005-0000-0000-0000E4520000}"/>
    <cellStyle name="40% - 강조색2 45 2 2 5 10" xfId="22733" xr:uid="{00000000-0005-0000-0000-0000E5520000}"/>
    <cellStyle name="40% - 강조색2 45 2 2 5 11" xfId="22734" xr:uid="{00000000-0005-0000-0000-0000E6520000}"/>
    <cellStyle name="40% - 강조색2 45 2 2 5 12" xfId="22735" xr:uid="{00000000-0005-0000-0000-0000E7520000}"/>
    <cellStyle name="40% - 강조색2 45 2 2 5 2" xfId="22736" xr:uid="{00000000-0005-0000-0000-0000E8520000}"/>
    <cellStyle name="40% - 강조색2 45 2 2 5 2 2" xfId="22737" xr:uid="{00000000-0005-0000-0000-0000E9520000}"/>
    <cellStyle name="40% - 강조색2 45 2 2 5 2 3" xfId="22738" xr:uid="{00000000-0005-0000-0000-0000EA520000}"/>
    <cellStyle name="40% - 강조색2 45 2 2 5 2 4" xfId="22739" xr:uid="{00000000-0005-0000-0000-0000EB520000}"/>
    <cellStyle name="40% - 강조색2 45 2 2 5 3" xfId="22740" xr:uid="{00000000-0005-0000-0000-0000EC520000}"/>
    <cellStyle name="40% - 강조색2 45 2 2 5 3 2" xfId="22741" xr:uid="{00000000-0005-0000-0000-0000ED520000}"/>
    <cellStyle name="40% - 강조색2 45 2 2 5 3 3" xfId="22742" xr:uid="{00000000-0005-0000-0000-0000EE520000}"/>
    <cellStyle name="40% - 강조색2 45 2 2 5 3 4" xfId="22743" xr:uid="{00000000-0005-0000-0000-0000EF520000}"/>
    <cellStyle name="40% - 강조색2 45 2 2 5 4" xfId="22744" xr:uid="{00000000-0005-0000-0000-0000F0520000}"/>
    <cellStyle name="40% - 강조색2 45 2 2 5 4 2" xfId="22745" xr:uid="{00000000-0005-0000-0000-0000F1520000}"/>
    <cellStyle name="40% - 강조색2 45 2 2 5 4 3" xfId="22746" xr:uid="{00000000-0005-0000-0000-0000F2520000}"/>
    <cellStyle name="40% - 강조색2 45 2 2 5 4 4" xfId="22747" xr:uid="{00000000-0005-0000-0000-0000F3520000}"/>
    <cellStyle name="40% - 강조색2 45 2 2 5 5" xfId="22748" xr:uid="{00000000-0005-0000-0000-0000F4520000}"/>
    <cellStyle name="40% - 강조색2 45 2 2 5 5 2" xfId="22749" xr:uid="{00000000-0005-0000-0000-0000F5520000}"/>
    <cellStyle name="40% - 강조색2 45 2 2 5 5 3" xfId="22750" xr:uid="{00000000-0005-0000-0000-0000F6520000}"/>
    <cellStyle name="40% - 강조색2 45 2 2 5 5 4" xfId="22751" xr:uid="{00000000-0005-0000-0000-0000F7520000}"/>
    <cellStyle name="40% - 강조색2 45 2 2 5 6" xfId="22752" xr:uid="{00000000-0005-0000-0000-0000F8520000}"/>
    <cellStyle name="40% - 강조색2 45 2 2 5 6 2" xfId="22753" xr:uid="{00000000-0005-0000-0000-0000F9520000}"/>
    <cellStyle name="40% - 강조색2 45 2 2 5 6 3" xfId="22754" xr:uid="{00000000-0005-0000-0000-0000FA520000}"/>
    <cellStyle name="40% - 강조색2 45 2 2 5 6 4" xfId="22755" xr:uid="{00000000-0005-0000-0000-0000FB520000}"/>
    <cellStyle name="40% - 강조색2 45 2 2 5 7" xfId="22756" xr:uid="{00000000-0005-0000-0000-0000FC520000}"/>
    <cellStyle name="40% - 강조색2 45 2 2 5 7 2" xfId="22757" xr:uid="{00000000-0005-0000-0000-0000FD520000}"/>
    <cellStyle name="40% - 강조색2 45 2 2 5 7 3" xfId="22758" xr:uid="{00000000-0005-0000-0000-0000FE520000}"/>
    <cellStyle name="40% - 강조색2 45 2 2 5 7 4" xfId="22759" xr:uid="{00000000-0005-0000-0000-0000FF520000}"/>
    <cellStyle name="40% - 강조색2 45 2 2 5 8" xfId="22760" xr:uid="{00000000-0005-0000-0000-000000530000}"/>
    <cellStyle name="40% - 강조색2 45 2 2 5 8 2" xfId="22761" xr:uid="{00000000-0005-0000-0000-000001530000}"/>
    <cellStyle name="40% - 강조색2 45 2 2 5 8 3" xfId="22762" xr:uid="{00000000-0005-0000-0000-000002530000}"/>
    <cellStyle name="40% - 강조색2 45 2 2 5 8 4" xfId="22763" xr:uid="{00000000-0005-0000-0000-000003530000}"/>
    <cellStyle name="40% - 강조색2 45 2 2 5 9" xfId="22764" xr:uid="{00000000-0005-0000-0000-000004530000}"/>
    <cellStyle name="40% - 강조색2 45 2 2 5 9 2" xfId="22765" xr:uid="{00000000-0005-0000-0000-000005530000}"/>
    <cellStyle name="40% - 강조색2 45 2 2 5 9 3" xfId="22766" xr:uid="{00000000-0005-0000-0000-000006530000}"/>
    <cellStyle name="40% - 강조색2 45 2 2 5 9 4" xfId="22767" xr:uid="{00000000-0005-0000-0000-000007530000}"/>
    <cellStyle name="40% - 강조색2 45 2 2 6" xfId="22768" xr:uid="{00000000-0005-0000-0000-000008530000}"/>
    <cellStyle name="40% - 강조색2 45 2 2 6 2" xfId="22769" xr:uid="{00000000-0005-0000-0000-000009530000}"/>
    <cellStyle name="40% - 강조색2 45 2 2 6 3" xfId="22770" xr:uid="{00000000-0005-0000-0000-00000A530000}"/>
    <cellStyle name="40% - 강조색2 45 2 2 6 4" xfId="22771" xr:uid="{00000000-0005-0000-0000-00000B530000}"/>
    <cellStyle name="40% - 강조색2 45 2 2 7" xfId="22772" xr:uid="{00000000-0005-0000-0000-00000C530000}"/>
    <cellStyle name="40% - 강조색2 45 2 2 7 2" xfId="22773" xr:uid="{00000000-0005-0000-0000-00000D530000}"/>
    <cellStyle name="40% - 강조색2 45 2 2 7 3" xfId="22774" xr:uid="{00000000-0005-0000-0000-00000E530000}"/>
    <cellStyle name="40% - 강조색2 45 2 2 7 4" xfId="22775" xr:uid="{00000000-0005-0000-0000-00000F530000}"/>
    <cellStyle name="40% - 강조색2 45 2 2 8" xfId="22776" xr:uid="{00000000-0005-0000-0000-000010530000}"/>
    <cellStyle name="40% - 강조색2 45 2 2 8 2" xfId="22777" xr:uid="{00000000-0005-0000-0000-000011530000}"/>
    <cellStyle name="40% - 강조색2 45 2 2 8 3" xfId="22778" xr:uid="{00000000-0005-0000-0000-000012530000}"/>
    <cellStyle name="40% - 강조색2 45 2 2 8 4" xfId="22779" xr:uid="{00000000-0005-0000-0000-000013530000}"/>
    <cellStyle name="40% - 강조색2 45 2 2 9" xfId="22780" xr:uid="{00000000-0005-0000-0000-000014530000}"/>
    <cellStyle name="40% - 강조색2 45 2 2 9 2" xfId="22781" xr:uid="{00000000-0005-0000-0000-000015530000}"/>
    <cellStyle name="40% - 강조색2 45 2 2 9 3" xfId="22782" xr:uid="{00000000-0005-0000-0000-000016530000}"/>
    <cellStyle name="40% - 강조색2 45 2 2 9 4" xfId="22783" xr:uid="{00000000-0005-0000-0000-000017530000}"/>
    <cellStyle name="40% - 강조색2 45 2 20" xfId="22784" xr:uid="{00000000-0005-0000-0000-000018530000}"/>
    <cellStyle name="40% - 강조색2 45 2 21" xfId="22785" xr:uid="{00000000-0005-0000-0000-000019530000}"/>
    <cellStyle name="40% - 강조색2 45 2 22" xfId="22786" xr:uid="{00000000-0005-0000-0000-00001A530000}"/>
    <cellStyle name="40% - 강조색2 45 2 23" xfId="22787" xr:uid="{00000000-0005-0000-0000-00001B530000}"/>
    <cellStyle name="40% - 강조색2 45 2 24" xfId="22788" xr:uid="{00000000-0005-0000-0000-00001C530000}"/>
    <cellStyle name="40% - 강조색2 45 2 25" xfId="22789" xr:uid="{00000000-0005-0000-0000-00001D530000}"/>
    <cellStyle name="40% - 강조색2 45 2 26" xfId="22790" xr:uid="{00000000-0005-0000-0000-00001E530000}"/>
    <cellStyle name="40% - 강조색2 45 2 3" xfId="22791" xr:uid="{00000000-0005-0000-0000-00001F530000}"/>
    <cellStyle name="40% - 강조색2 45 2 3 10" xfId="22792" xr:uid="{00000000-0005-0000-0000-000020530000}"/>
    <cellStyle name="40% - 강조색2 45 2 3 10 2" xfId="22793" xr:uid="{00000000-0005-0000-0000-000021530000}"/>
    <cellStyle name="40% - 강조색2 45 2 3 10 3" xfId="22794" xr:uid="{00000000-0005-0000-0000-000022530000}"/>
    <cellStyle name="40% - 강조색2 45 2 3 10 4" xfId="22795" xr:uid="{00000000-0005-0000-0000-000023530000}"/>
    <cellStyle name="40% - 강조색2 45 2 3 11" xfId="22796" xr:uid="{00000000-0005-0000-0000-000024530000}"/>
    <cellStyle name="40% - 강조색2 45 2 3 11 2" xfId="22797" xr:uid="{00000000-0005-0000-0000-000025530000}"/>
    <cellStyle name="40% - 강조색2 45 2 3 11 3" xfId="22798" xr:uid="{00000000-0005-0000-0000-000026530000}"/>
    <cellStyle name="40% - 강조색2 45 2 3 11 4" xfId="22799" xr:uid="{00000000-0005-0000-0000-000027530000}"/>
    <cellStyle name="40% - 강조색2 45 2 3 12" xfId="22800" xr:uid="{00000000-0005-0000-0000-000028530000}"/>
    <cellStyle name="40% - 강조색2 45 2 3 12 2" xfId="22801" xr:uid="{00000000-0005-0000-0000-000029530000}"/>
    <cellStyle name="40% - 강조색2 45 2 3 12 3" xfId="22802" xr:uid="{00000000-0005-0000-0000-00002A530000}"/>
    <cellStyle name="40% - 강조색2 45 2 3 12 4" xfId="22803" xr:uid="{00000000-0005-0000-0000-00002B530000}"/>
    <cellStyle name="40% - 강조색2 45 2 3 13" xfId="22804" xr:uid="{00000000-0005-0000-0000-00002C530000}"/>
    <cellStyle name="40% - 강조색2 45 2 3 14" xfId="22805" xr:uid="{00000000-0005-0000-0000-00002D530000}"/>
    <cellStyle name="40% - 강조색2 45 2 3 15" xfId="22806" xr:uid="{00000000-0005-0000-0000-00002E530000}"/>
    <cellStyle name="40% - 강조색2 45 2 3 16" xfId="22807" xr:uid="{00000000-0005-0000-0000-00002F530000}"/>
    <cellStyle name="40% - 강조색2 45 2 3 17" xfId="22808" xr:uid="{00000000-0005-0000-0000-000030530000}"/>
    <cellStyle name="40% - 강조색2 45 2 3 18" xfId="22809" xr:uid="{00000000-0005-0000-0000-000031530000}"/>
    <cellStyle name="40% - 강조색2 45 2 3 19" xfId="22810" xr:uid="{00000000-0005-0000-0000-000032530000}"/>
    <cellStyle name="40% - 강조색2 45 2 3 2" xfId="22811" xr:uid="{00000000-0005-0000-0000-000033530000}"/>
    <cellStyle name="40% - 강조색2 45 2 3 2 10" xfId="22812" xr:uid="{00000000-0005-0000-0000-000034530000}"/>
    <cellStyle name="40% - 강조색2 45 2 3 2 11" xfId="22813" xr:uid="{00000000-0005-0000-0000-000035530000}"/>
    <cellStyle name="40% - 강조색2 45 2 3 2 12" xfId="22814" xr:uid="{00000000-0005-0000-0000-000036530000}"/>
    <cellStyle name="40% - 강조색2 45 2 3 2 2" xfId="22815" xr:uid="{00000000-0005-0000-0000-000037530000}"/>
    <cellStyle name="40% - 강조색2 45 2 3 2 2 2" xfId="22816" xr:uid="{00000000-0005-0000-0000-000038530000}"/>
    <cellStyle name="40% - 강조색2 45 2 3 2 2 3" xfId="22817" xr:uid="{00000000-0005-0000-0000-000039530000}"/>
    <cellStyle name="40% - 강조색2 45 2 3 2 2 4" xfId="22818" xr:uid="{00000000-0005-0000-0000-00003A530000}"/>
    <cellStyle name="40% - 강조색2 45 2 3 2 3" xfId="22819" xr:uid="{00000000-0005-0000-0000-00003B530000}"/>
    <cellStyle name="40% - 강조색2 45 2 3 2 3 2" xfId="22820" xr:uid="{00000000-0005-0000-0000-00003C530000}"/>
    <cellStyle name="40% - 강조색2 45 2 3 2 3 3" xfId="22821" xr:uid="{00000000-0005-0000-0000-00003D530000}"/>
    <cellStyle name="40% - 강조색2 45 2 3 2 3 4" xfId="22822" xr:uid="{00000000-0005-0000-0000-00003E530000}"/>
    <cellStyle name="40% - 강조색2 45 2 3 2 4" xfId="22823" xr:uid="{00000000-0005-0000-0000-00003F530000}"/>
    <cellStyle name="40% - 강조색2 45 2 3 2 4 2" xfId="22824" xr:uid="{00000000-0005-0000-0000-000040530000}"/>
    <cellStyle name="40% - 강조색2 45 2 3 2 4 3" xfId="22825" xr:uid="{00000000-0005-0000-0000-000041530000}"/>
    <cellStyle name="40% - 강조색2 45 2 3 2 4 4" xfId="22826" xr:uid="{00000000-0005-0000-0000-000042530000}"/>
    <cellStyle name="40% - 강조색2 45 2 3 2 5" xfId="22827" xr:uid="{00000000-0005-0000-0000-000043530000}"/>
    <cellStyle name="40% - 강조색2 45 2 3 2 5 2" xfId="22828" xr:uid="{00000000-0005-0000-0000-000044530000}"/>
    <cellStyle name="40% - 강조색2 45 2 3 2 5 3" xfId="22829" xr:uid="{00000000-0005-0000-0000-000045530000}"/>
    <cellStyle name="40% - 강조색2 45 2 3 2 5 4" xfId="22830" xr:uid="{00000000-0005-0000-0000-000046530000}"/>
    <cellStyle name="40% - 강조색2 45 2 3 2 6" xfId="22831" xr:uid="{00000000-0005-0000-0000-000047530000}"/>
    <cellStyle name="40% - 강조색2 45 2 3 2 6 2" xfId="22832" xr:uid="{00000000-0005-0000-0000-000048530000}"/>
    <cellStyle name="40% - 강조색2 45 2 3 2 6 3" xfId="22833" xr:uid="{00000000-0005-0000-0000-000049530000}"/>
    <cellStyle name="40% - 강조색2 45 2 3 2 6 4" xfId="22834" xr:uid="{00000000-0005-0000-0000-00004A530000}"/>
    <cellStyle name="40% - 강조색2 45 2 3 2 7" xfId="22835" xr:uid="{00000000-0005-0000-0000-00004B530000}"/>
    <cellStyle name="40% - 강조색2 45 2 3 2 7 2" xfId="22836" xr:uid="{00000000-0005-0000-0000-00004C530000}"/>
    <cellStyle name="40% - 강조색2 45 2 3 2 7 3" xfId="22837" xr:uid="{00000000-0005-0000-0000-00004D530000}"/>
    <cellStyle name="40% - 강조색2 45 2 3 2 7 4" xfId="22838" xr:uid="{00000000-0005-0000-0000-00004E530000}"/>
    <cellStyle name="40% - 강조색2 45 2 3 2 8" xfId="22839" xr:uid="{00000000-0005-0000-0000-00004F530000}"/>
    <cellStyle name="40% - 강조색2 45 2 3 2 8 2" xfId="22840" xr:uid="{00000000-0005-0000-0000-000050530000}"/>
    <cellStyle name="40% - 강조색2 45 2 3 2 8 3" xfId="22841" xr:uid="{00000000-0005-0000-0000-000051530000}"/>
    <cellStyle name="40% - 강조색2 45 2 3 2 8 4" xfId="22842" xr:uid="{00000000-0005-0000-0000-000052530000}"/>
    <cellStyle name="40% - 강조색2 45 2 3 2 9" xfId="22843" xr:uid="{00000000-0005-0000-0000-000053530000}"/>
    <cellStyle name="40% - 강조색2 45 2 3 2 9 2" xfId="22844" xr:uid="{00000000-0005-0000-0000-000054530000}"/>
    <cellStyle name="40% - 강조색2 45 2 3 2 9 3" xfId="22845" xr:uid="{00000000-0005-0000-0000-000055530000}"/>
    <cellStyle name="40% - 강조색2 45 2 3 2 9 4" xfId="22846" xr:uid="{00000000-0005-0000-0000-000056530000}"/>
    <cellStyle name="40% - 강조색2 45 2 3 20" xfId="22847" xr:uid="{00000000-0005-0000-0000-000057530000}"/>
    <cellStyle name="40% - 강조색2 45 2 3 21" xfId="22848" xr:uid="{00000000-0005-0000-0000-000058530000}"/>
    <cellStyle name="40% - 강조색2 45 2 3 22" xfId="22849" xr:uid="{00000000-0005-0000-0000-000059530000}"/>
    <cellStyle name="40% - 강조색2 45 2 3 23" xfId="22850" xr:uid="{00000000-0005-0000-0000-00005A530000}"/>
    <cellStyle name="40% - 강조색2 45 2 3 24" xfId="22851" xr:uid="{00000000-0005-0000-0000-00005B530000}"/>
    <cellStyle name="40% - 강조색2 45 2 3 25" xfId="22852" xr:uid="{00000000-0005-0000-0000-00005C530000}"/>
    <cellStyle name="40% - 강조색2 45 2 3 3" xfId="22853" xr:uid="{00000000-0005-0000-0000-00005D530000}"/>
    <cellStyle name="40% - 강조색2 45 2 3 3 10" xfId="22854" xr:uid="{00000000-0005-0000-0000-00005E530000}"/>
    <cellStyle name="40% - 강조색2 45 2 3 3 11" xfId="22855" xr:uid="{00000000-0005-0000-0000-00005F530000}"/>
    <cellStyle name="40% - 강조색2 45 2 3 3 12" xfId="22856" xr:uid="{00000000-0005-0000-0000-000060530000}"/>
    <cellStyle name="40% - 강조색2 45 2 3 3 2" xfId="22857" xr:uid="{00000000-0005-0000-0000-000061530000}"/>
    <cellStyle name="40% - 강조색2 45 2 3 3 2 2" xfId="22858" xr:uid="{00000000-0005-0000-0000-000062530000}"/>
    <cellStyle name="40% - 강조색2 45 2 3 3 2 3" xfId="22859" xr:uid="{00000000-0005-0000-0000-000063530000}"/>
    <cellStyle name="40% - 강조색2 45 2 3 3 2 4" xfId="22860" xr:uid="{00000000-0005-0000-0000-000064530000}"/>
    <cellStyle name="40% - 강조색2 45 2 3 3 3" xfId="22861" xr:uid="{00000000-0005-0000-0000-000065530000}"/>
    <cellStyle name="40% - 강조색2 45 2 3 3 3 2" xfId="22862" xr:uid="{00000000-0005-0000-0000-000066530000}"/>
    <cellStyle name="40% - 강조색2 45 2 3 3 3 3" xfId="22863" xr:uid="{00000000-0005-0000-0000-000067530000}"/>
    <cellStyle name="40% - 강조색2 45 2 3 3 3 4" xfId="22864" xr:uid="{00000000-0005-0000-0000-000068530000}"/>
    <cellStyle name="40% - 강조색2 45 2 3 3 4" xfId="22865" xr:uid="{00000000-0005-0000-0000-000069530000}"/>
    <cellStyle name="40% - 강조색2 45 2 3 3 4 2" xfId="22866" xr:uid="{00000000-0005-0000-0000-00006A530000}"/>
    <cellStyle name="40% - 강조색2 45 2 3 3 4 3" xfId="22867" xr:uid="{00000000-0005-0000-0000-00006B530000}"/>
    <cellStyle name="40% - 강조색2 45 2 3 3 4 4" xfId="22868" xr:uid="{00000000-0005-0000-0000-00006C530000}"/>
    <cellStyle name="40% - 강조색2 45 2 3 3 5" xfId="22869" xr:uid="{00000000-0005-0000-0000-00006D530000}"/>
    <cellStyle name="40% - 강조색2 45 2 3 3 5 2" xfId="22870" xr:uid="{00000000-0005-0000-0000-00006E530000}"/>
    <cellStyle name="40% - 강조색2 45 2 3 3 5 3" xfId="22871" xr:uid="{00000000-0005-0000-0000-00006F530000}"/>
    <cellStyle name="40% - 강조색2 45 2 3 3 5 4" xfId="22872" xr:uid="{00000000-0005-0000-0000-000070530000}"/>
    <cellStyle name="40% - 강조색2 45 2 3 3 6" xfId="22873" xr:uid="{00000000-0005-0000-0000-000071530000}"/>
    <cellStyle name="40% - 강조색2 45 2 3 3 6 2" xfId="22874" xr:uid="{00000000-0005-0000-0000-000072530000}"/>
    <cellStyle name="40% - 강조색2 45 2 3 3 6 3" xfId="22875" xr:uid="{00000000-0005-0000-0000-000073530000}"/>
    <cellStyle name="40% - 강조색2 45 2 3 3 6 4" xfId="22876" xr:uid="{00000000-0005-0000-0000-000074530000}"/>
    <cellStyle name="40% - 강조색2 45 2 3 3 7" xfId="22877" xr:uid="{00000000-0005-0000-0000-000075530000}"/>
    <cellStyle name="40% - 강조색2 45 2 3 3 7 2" xfId="22878" xr:uid="{00000000-0005-0000-0000-000076530000}"/>
    <cellStyle name="40% - 강조색2 45 2 3 3 7 3" xfId="22879" xr:uid="{00000000-0005-0000-0000-000077530000}"/>
    <cellStyle name="40% - 강조색2 45 2 3 3 7 4" xfId="22880" xr:uid="{00000000-0005-0000-0000-000078530000}"/>
    <cellStyle name="40% - 강조색2 45 2 3 3 8" xfId="22881" xr:uid="{00000000-0005-0000-0000-000079530000}"/>
    <cellStyle name="40% - 강조색2 45 2 3 3 8 2" xfId="22882" xr:uid="{00000000-0005-0000-0000-00007A530000}"/>
    <cellStyle name="40% - 강조색2 45 2 3 3 8 3" xfId="22883" xr:uid="{00000000-0005-0000-0000-00007B530000}"/>
    <cellStyle name="40% - 강조색2 45 2 3 3 8 4" xfId="22884" xr:uid="{00000000-0005-0000-0000-00007C530000}"/>
    <cellStyle name="40% - 강조색2 45 2 3 3 9" xfId="22885" xr:uid="{00000000-0005-0000-0000-00007D530000}"/>
    <cellStyle name="40% - 강조색2 45 2 3 3 9 2" xfId="22886" xr:uid="{00000000-0005-0000-0000-00007E530000}"/>
    <cellStyle name="40% - 강조색2 45 2 3 3 9 3" xfId="22887" xr:uid="{00000000-0005-0000-0000-00007F530000}"/>
    <cellStyle name="40% - 강조색2 45 2 3 3 9 4" xfId="22888" xr:uid="{00000000-0005-0000-0000-000080530000}"/>
    <cellStyle name="40% - 강조색2 45 2 3 4" xfId="22889" xr:uid="{00000000-0005-0000-0000-000081530000}"/>
    <cellStyle name="40% - 강조색2 45 2 3 4 10" xfId="22890" xr:uid="{00000000-0005-0000-0000-000082530000}"/>
    <cellStyle name="40% - 강조색2 45 2 3 4 11" xfId="22891" xr:uid="{00000000-0005-0000-0000-000083530000}"/>
    <cellStyle name="40% - 강조색2 45 2 3 4 12" xfId="22892" xr:uid="{00000000-0005-0000-0000-000084530000}"/>
    <cellStyle name="40% - 강조색2 45 2 3 4 2" xfId="22893" xr:uid="{00000000-0005-0000-0000-000085530000}"/>
    <cellStyle name="40% - 강조색2 45 2 3 4 2 2" xfId="22894" xr:uid="{00000000-0005-0000-0000-000086530000}"/>
    <cellStyle name="40% - 강조색2 45 2 3 4 2 3" xfId="22895" xr:uid="{00000000-0005-0000-0000-000087530000}"/>
    <cellStyle name="40% - 강조색2 45 2 3 4 2 4" xfId="22896" xr:uid="{00000000-0005-0000-0000-000088530000}"/>
    <cellStyle name="40% - 강조색2 45 2 3 4 3" xfId="22897" xr:uid="{00000000-0005-0000-0000-000089530000}"/>
    <cellStyle name="40% - 강조색2 45 2 3 4 3 2" xfId="22898" xr:uid="{00000000-0005-0000-0000-00008A530000}"/>
    <cellStyle name="40% - 강조색2 45 2 3 4 3 3" xfId="22899" xr:uid="{00000000-0005-0000-0000-00008B530000}"/>
    <cellStyle name="40% - 강조색2 45 2 3 4 3 4" xfId="22900" xr:uid="{00000000-0005-0000-0000-00008C530000}"/>
    <cellStyle name="40% - 강조색2 45 2 3 4 4" xfId="22901" xr:uid="{00000000-0005-0000-0000-00008D530000}"/>
    <cellStyle name="40% - 강조색2 45 2 3 4 4 2" xfId="22902" xr:uid="{00000000-0005-0000-0000-00008E530000}"/>
    <cellStyle name="40% - 강조색2 45 2 3 4 4 3" xfId="22903" xr:uid="{00000000-0005-0000-0000-00008F530000}"/>
    <cellStyle name="40% - 강조색2 45 2 3 4 4 4" xfId="22904" xr:uid="{00000000-0005-0000-0000-000090530000}"/>
    <cellStyle name="40% - 강조색2 45 2 3 4 5" xfId="22905" xr:uid="{00000000-0005-0000-0000-000091530000}"/>
    <cellStyle name="40% - 강조색2 45 2 3 4 5 2" xfId="22906" xr:uid="{00000000-0005-0000-0000-000092530000}"/>
    <cellStyle name="40% - 강조색2 45 2 3 4 5 3" xfId="22907" xr:uid="{00000000-0005-0000-0000-000093530000}"/>
    <cellStyle name="40% - 강조색2 45 2 3 4 5 4" xfId="22908" xr:uid="{00000000-0005-0000-0000-000094530000}"/>
    <cellStyle name="40% - 강조색2 45 2 3 4 6" xfId="22909" xr:uid="{00000000-0005-0000-0000-000095530000}"/>
    <cellStyle name="40% - 강조색2 45 2 3 4 6 2" xfId="22910" xr:uid="{00000000-0005-0000-0000-000096530000}"/>
    <cellStyle name="40% - 강조색2 45 2 3 4 6 3" xfId="22911" xr:uid="{00000000-0005-0000-0000-000097530000}"/>
    <cellStyle name="40% - 강조색2 45 2 3 4 6 4" xfId="22912" xr:uid="{00000000-0005-0000-0000-000098530000}"/>
    <cellStyle name="40% - 강조색2 45 2 3 4 7" xfId="22913" xr:uid="{00000000-0005-0000-0000-000099530000}"/>
    <cellStyle name="40% - 강조색2 45 2 3 4 7 2" xfId="22914" xr:uid="{00000000-0005-0000-0000-00009A530000}"/>
    <cellStyle name="40% - 강조색2 45 2 3 4 7 3" xfId="22915" xr:uid="{00000000-0005-0000-0000-00009B530000}"/>
    <cellStyle name="40% - 강조색2 45 2 3 4 7 4" xfId="22916" xr:uid="{00000000-0005-0000-0000-00009C530000}"/>
    <cellStyle name="40% - 강조색2 45 2 3 4 8" xfId="22917" xr:uid="{00000000-0005-0000-0000-00009D530000}"/>
    <cellStyle name="40% - 강조색2 45 2 3 4 8 2" xfId="22918" xr:uid="{00000000-0005-0000-0000-00009E530000}"/>
    <cellStyle name="40% - 강조색2 45 2 3 4 8 3" xfId="22919" xr:uid="{00000000-0005-0000-0000-00009F530000}"/>
    <cellStyle name="40% - 강조색2 45 2 3 4 8 4" xfId="22920" xr:uid="{00000000-0005-0000-0000-0000A0530000}"/>
    <cellStyle name="40% - 강조색2 45 2 3 4 9" xfId="22921" xr:uid="{00000000-0005-0000-0000-0000A1530000}"/>
    <cellStyle name="40% - 강조색2 45 2 3 4 9 2" xfId="22922" xr:uid="{00000000-0005-0000-0000-0000A2530000}"/>
    <cellStyle name="40% - 강조색2 45 2 3 4 9 3" xfId="22923" xr:uid="{00000000-0005-0000-0000-0000A3530000}"/>
    <cellStyle name="40% - 강조색2 45 2 3 4 9 4" xfId="22924" xr:uid="{00000000-0005-0000-0000-0000A4530000}"/>
    <cellStyle name="40% - 강조색2 45 2 3 5" xfId="22925" xr:uid="{00000000-0005-0000-0000-0000A5530000}"/>
    <cellStyle name="40% - 강조색2 45 2 3 5 2" xfId="22926" xr:uid="{00000000-0005-0000-0000-0000A6530000}"/>
    <cellStyle name="40% - 강조색2 45 2 3 5 3" xfId="22927" xr:uid="{00000000-0005-0000-0000-0000A7530000}"/>
    <cellStyle name="40% - 강조색2 45 2 3 5 4" xfId="22928" xr:uid="{00000000-0005-0000-0000-0000A8530000}"/>
    <cellStyle name="40% - 강조색2 45 2 3 6" xfId="22929" xr:uid="{00000000-0005-0000-0000-0000A9530000}"/>
    <cellStyle name="40% - 강조색2 45 2 3 6 2" xfId="22930" xr:uid="{00000000-0005-0000-0000-0000AA530000}"/>
    <cellStyle name="40% - 강조색2 45 2 3 6 3" xfId="22931" xr:uid="{00000000-0005-0000-0000-0000AB530000}"/>
    <cellStyle name="40% - 강조색2 45 2 3 6 4" xfId="22932" xr:uid="{00000000-0005-0000-0000-0000AC530000}"/>
    <cellStyle name="40% - 강조색2 45 2 3 7" xfId="22933" xr:uid="{00000000-0005-0000-0000-0000AD530000}"/>
    <cellStyle name="40% - 강조색2 45 2 3 7 2" xfId="22934" xr:uid="{00000000-0005-0000-0000-0000AE530000}"/>
    <cellStyle name="40% - 강조색2 45 2 3 7 3" xfId="22935" xr:uid="{00000000-0005-0000-0000-0000AF530000}"/>
    <cellStyle name="40% - 강조색2 45 2 3 7 4" xfId="22936" xr:uid="{00000000-0005-0000-0000-0000B0530000}"/>
    <cellStyle name="40% - 강조색2 45 2 3 8" xfId="22937" xr:uid="{00000000-0005-0000-0000-0000B1530000}"/>
    <cellStyle name="40% - 강조색2 45 2 3 8 2" xfId="22938" xr:uid="{00000000-0005-0000-0000-0000B2530000}"/>
    <cellStyle name="40% - 강조색2 45 2 3 8 3" xfId="22939" xr:uid="{00000000-0005-0000-0000-0000B3530000}"/>
    <cellStyle name="40% - 강조색2 45 2 3 8 4" xfId="22940" xr:uid="{00000000-0005-0000-0000-0000B4530000}"/>
    <cellStyle name="40% - 강조색2 45 2 3 9" xfId="22941" xr:uid="{00000000-0005-0000-0000-0000B5530000}"/>
    <cellStyle name="40% - 강조색2 45 2 3 9 2" xfId="22942" xr:uid="{00000000-0005-0000-0000-0000B6530000}"/>
    <cellStyle name="40% - 강조색2 45 2 3 9 3" xfId="22943" xr:uid="{00000000-0005-0000-0000-0000B7530000}"/>
    <cellStyle name="40% - 강조색2 45 2 3 9 4" xfId="22944" xr:uid="{00000000-0005-0000-0000-0000B8530000}"/>
    <cellStyle name="40% - 강조색2 45 2 4" xfId="22945" xr:uid="{00000000-0005-0000-0000-0000B9530000}"/>
    <cellStyle name="40% - 강조색2 45 2 4 10" xfId="22946" xr:uid="{00000000-0005-0000-0000-0000BA530000}"/>
    <cellStyle name="40% - 강조색2 45 2 4 11" xfId="22947" xr:uid="{00000000-0005-0000-0000-0000BB530000}"/>
    <cellStyle name="40% - 강조색2 45 2 4 12" xfId="22948" xr:uid="{00000000-0005-0000-0000-0000BC530000}"/>
    <cellStyle name="40% - 강조색2 45 2 4 2" xfId="22949" xr:uid="{00000000-0005-0000-0000-0000BD530000}"/>
    <cellStyle name="40% - 강조색2 45 2 4 2 2" xfId="22950" xr:uid="{00000000-0005-0000-0000-0000BE530000}"/>
    <cellStyle name="40% - 강조색2 45 2 4 2 3" xfId="22951" xr:uid="{00000000-0005-0000-0000-0000BF530000}"/>
    <cellStyle name="40% - 강조색2 45 2 4 2 4" xfId="22952" xr:uid="{00000000-0005-0000-0000-0000C0530000}"/>
    <cellStyle name="40% - 강조색2 45 2 4 3" xfId="22953" xr:uid="{00000000-0005-0000-0000-0000C1530000}"/>
    <cellStyle name="40% - 강조색2 45 2 4 3 2" xfId="22954" xr:uid="{00000000-0005-0000-0000-0000C2530000}"/>
    <cellStyle name="40% - 강조색2 45 2 4 3 3" xfId="22955" xr:uid="{00000000-0005-0000-0000-0000C3530000}"/>
    <cellStyle name="40% - 강조색2 45 2 4 3 4" xfId="22956" xr:uid="{00000000-0005-0000-0000-0000C4530000}"/>
    <cellStyle name="40% - 강조색2 45 2 4 4" xfId="22957" xr:uid="{00000000-0005-0000-0000-0000C5530000}"/>
    <cellStyle name="40% - 강조색2 45 2 4 4 2" xfId="22958" xr:uid="{00000000-0005-0000-0000-0000C6530000}"/>
    <cellStyle name="40% - 강조색2 45 2 4 4 3" xfId="22959" xr:uid="{00000000-0005-0000-0000-0000C7530000}"/>
    <cellStyle name="40% - 강조색2 45 2 4 4 4" xfId="22960" xr:uid="{00000000-0005-0000-0000-0000C8530000}"/>
    <cellStyle name="40% - 강조색2 45 2 4 5" xfId="22961" xr:uid="{00000000-0005-0000-0000-0000C9530000}"/>
    <cellStyle name="40% - 강조색2 45 2 4 5 2" xfId="22962" xr:uid="{00000000-0005-0000-0000-0000CA530000}"/>
    <cellStyle name="40% - 강조색2 45 2 4 5 3" xfId="22963" xr:uid="{00000000-0005-0000-0000-0000CB530000}"/>
    <cellStyle name="40% - 강조색2 45 2 4 5 4" xfId="22964" xr:uid="{00000000-0005-0000-0000-0000CC530000}"/>
    <cellStyle name="40% - 강조색2 45 2 4 6" xfId="22965" xr:uid="{00000000-0005-0000-0000-0000CD530000}"/>
    <cellStyle name="40% - 강조색2 45 2 4 6 2" xfId="22966" xr:uid="{00000000-0005-0000-0000-0000CE530000}"/>
    <cellStyle name="40% - 강조색2 45 2 4 6 3" xfId="22967" xr:uid="{00000000-0005-0000-0000-0000CF530000}"/>
    <cellStyle name="40% - 강조색2 45 2 4 6 4" xfId="22968" xr:uid="{00000000-0005-0000-0000-0000D0530000}"/>
    <cellStyle name="40% - 강조색2 45 2 4 7" xfId="22969" xr:uid="{00000000-0005-0000-0000-0000D1530000}"/>
    <cellStyle name="40% - 강조색2 45 2 4 7 2" xfId="22970" xr:uid="{00000000-0005-0000-0000-0000D2530000}"/>
    <cellStyle name="40% - 강조색2 45 2 4 7 3" xfId="22971" xr:uid="{00000000-0005-0000-0000-0000D3530000}"/>
    <cellStyle name="40% - 강조색2 45 2 4 7 4" xfId="22972" xr:uid="{00000000-0005-0000-0000-0000D4530000}"/>
    <cellStyle name="40% - 강조색2 45 2 4 8" xfId="22973" xr:uid="{00000000-0005-0000-0000-0000D5530000}"/>
    <cellStyle name="40% - 강조색2 45 2 4 8 2" xfId="22974" xr:uid="{00000000-0005-0000-0000-0000D6530000}"/>
    <cellStyle name="40% - 강조색2 45 2 4 8 3" xfId="22975" xr:uid="{00000000-0005-0000-0000-0000D7530000}"/>
    <cellStyle name="40% - 강조색2 45 2 4 8 4" xfId="22976" xr:uid="{00000000-0005-0000-0000-0000D8530000}"/>
    <cellStyle name="40% - 강조색2 45 2 4 9" xfId="22977" xr:uid="{00000000-0005-0000-0000-0000D9530000}"/>
    <cellStyle name="40% - 강조색2 45 2 4 9 2" xfId="22978" xr:uid="{00000000-0005-0000-0000-0000DA530000}"/>
    <cellStyle name="40% - 강조색2 45 2 4 9 3" xfId="22979" xr:uid="{00000000-0005-0000-0000-0000DB530000}"/>
    <cellStyle name="40% - 강조색2 45 2 4 9 4" xfId="22980" xr:uid="{00000000-0005-0000-0000-0000DC530000}"/>
    <cellStyle name="40% - 강조색2 45 2 5" xfId="22981" xr:uid="{00000000-0005-0000-0000-0000DD530000}"/>
    <cellStyle name="40% - 강조색2 45 2 5 10" xfId="22982" xr:uid="{00000000-0005-0000-0000-0000DE530000}"/>
    <cellStyle name="40% - 강조색2 45 2 5 11" xfId="22983" xr:uid="{00000000-0005-0000-0000-0000DF530000}"/>
    <cellStyle name="40% - 강조색2 45 2 5 12" xfId="22984" xr:uid="{00000000-0005-0000-0000-0000E0530000}"/>
    <cellStyle name="40% - 강조색2 45 2 5 2" xfId="22985" xr:uid="{00000000-0005-0000-0000-0000E1530000}"/>
    <cellStyle name="40% - 강조색2 45 2 5 2 2" xfId="22986" xr:uid="{00000000-0005-0000-0000-0000E2530000}"/>
    <cellStyle name="40% - 강조색2 45 2 5 2 3" xfId="22987" xr:uid="{00000000-0005-0000-0000-0000E3530000}"/>
    <cellStyle name="40% - 강조색2 45 2 5 2 4" xfId="22988" xr:uid="{00000000-0005-0000-0000-0000E4530000}"/>
    <cellStyle name="40% - 강조색2 45 2 5 3" xfId="22989" xr:uid="{00000000-0005-0000-0000-0000E5530000}"/>
    <cellStyle name="40% - 강조색2 45 2 5 3 2" xfId="22990" xr:uid="{00000000-0005-0000-0000-0000E6530000}"/>
    <cellStyle name="40% - 강조색2 45 2 5 3 3" xfId="22991" xr:uid="{00000000-0005-0000-0000-0000E7530000}"/>
    <cellStyle name="40% - 강조색2 45 2 5 3 4" xfId="22992" xr:uid="{00000000-0005-0000-0000-0000E8530000}"/>
    <cellStyle name="40% - 강조색2 45 2 5 4" xfId="22993" xr:uid="{00000000-0005-0000-0000-0000E9530000}"/>
    <cellStyle name="40% - 강조색2 45 2 5 4 2" xfId="22994" xr:uid="{00000000-0005-0000-0000-0000EA530000}"/>
    <cellStyle name="40% - 강조색2 45 2 5 4 3" xfId="22995" xr:uid="{00000000-0005-0000-0000-0000EB530000}"/>
    <cellStyle name="40% - 강조색2 45 2 5 4 4" xfId="22996" xr:uid="{00000000-0005-0000-0000-0000EC530000}"/>
    <cellStyle name="40% - 강조색2 45 2 5 5" xfId="22997" xr:uid="{00000000-0005-0000-0000-0000ED530000}"/>
    <cellStyle name="40% - 강조색2 45 2 5 5 2" xfId="22998" xr:uid="{00000000-0005-0000-0000-0000EE530000}"/>
    <cellStyle name="40% - 강조색2 45 2 5 5 3" xfId="22999" xr:uid="{00000000-0005-0000-0000-0000EF530000}"/>
    <cellStyle name="40% - 강조색2 45 2 5 5 4" xfId="23000" xr:uid="{00000000-0005-0000-0000-0000F0530000}"/>
    <cellStyle name="40% - 강조색2 45 2 5 6" xfId="23001" xr:uid="{00000000-0005-0000-0000-0000F1530000}"/>
    <cellStyle name="40% - 강조색2 45 2 5 6 2" xfId="23002" xr:uid="{00000000-0005-0000-0000-0000F2530000}"/>
    <cellStyle name="40% - 강조색2 45 2 5 6 3" xfId="23003" xr:uid="{00000000-0005-0000-0000-0000F3530000}"/>
    <cellStyle name="40% - 강조색2 45 2 5 6 4" xfId="23004" xr:uid="{00000000-0005-0000-0000-0000F4530000}"/>
    <cellStyle name="40% - 강조색2 45 2 5 7" xfId="23005" xr:uid="{00000000-0005-0000-0000-0000F5530000}"/>
    <cellStyle name="40% - 강조색2 45 2 5 7 2" xfId="23006" xr:uid="{00000000-0005-0000-0000-0000F6530000}"/>
    <cellStyle name="40% - 강조색2 45 2 5 7 3" xfId="23007" xr:uid="{00000000-0005-0000-0000-0000F7530000}"/>
    <cellStyle name="40% - 강조색2 45 2 5 7 4" xfId="23008" xr:uid="{00000000-0005-0000-0000-0000F8530000}"/>
    <cellStyle name="40% - 강조색2 45 2 5 8" xfId="23009" xr:uid="{00000000-0005-0000-0000-0000F9530000}"/>
    <cellStyle name="40% - 강조색2 45 2 5 8 2" xfId="23010" xr:uid="{00000000-0005-0000-0000-0000FA530000}"/>
    <cellStyle name="40% - 강조색2 45 2 5 8 3" xfId="23011" xr:uid="{00000000-0005-0000-0000-0000FB530000}"/>
    <cellStyle name="40% - 강조색2 45 2 5 8 4" xfId="23012" xr:uid="{00000000-0005-0000-0000-0000FC530000}"/>
    <cellStyle name="40% - 강조색2 45 2 5 9" xfId="23013" xr:uid="{00000000-0005-0000-0000-0000FD530000}"/>
    <cellStyle name="40% - 강조색2 45 2 5 9 2" xfId="23014" xr:uid="{00000000-0005-0000-0000-0000FE530000}"/>
    <cellStyle name="40% - 강조색2 45 2 5 9 3" xfId="23015" xr:uid="{00000000-0005-0000-0000-0000FF530000}"/>
    <cellStyle name="40% - 강조색2 45 2 5 9 4" xfId="23016" xr:uid="{00000000-0005-0000-0000-000000540000}"/>
    <cellStyle name="40% - 강조색2 45 2 6" xfId="23017" xr:uid="{00000000-0005-0000-0000-000001540000}"/>
    <cellStyle name="40% - 강조색2 45 2 6 10" xfId="23018" xr:uid="{00000000-0005-0000-0000-000002540000}"/>
    <cellStyle name="40% - 강조색2 45 2 6 11" xfId="23019" xr:uid="{00000000-0005-0000-0000-000003540000}"/>
    <cellStyle name="40% - 강조색2 45 2 6 12" xfId="23020" xr:uid="{00000000-0005-0000-0000-000004540000}"/>
    <cellStyle name="40% - 강조색2 45 2 6 2" xfId="23021" xr:uid="{00000000-0005-0000-0000-000005540000}"/>
    <cellStyle name="40% - 강조색2 45 2 6 2 2" xfId="23022" xr:uid="{00000000-0005-0000-0000-000006540000}"/>
    <cellStyle name="40% - 강조색2 45 2 6 2 3" xfId="23023" xr:uid="{00000000-0005-0000-0000-000007540000}"/>
    <cellStyle name="40% - 강조색2 45 2 6 2 4" xfId="23024" xr:uid="{00000000-0005-0000-0000-000008540000}"/>
    <cellStyle name="40% - 강조색2 45 2 6 3" xfId="23025" xr:uid="{00000000-0005-0000-0000-000009540000}"/>
    <cellStyle name="40% - 강조색2 45 2 6 3 2" xfId="23026" xr:uid="{00000000-0005-0000-0000-00000A540000}"/>
    <cellStyle name="40% - 강조색2 45 2 6 3 3" xfId="23027" xr:uid="{00000000-0005-0000-0000-00000B540000}"/>
    <cellStyle name="40% - 강조색2 45 2 6 3 4" xfId="23028" xr:uid="{00000000-0005-0000-0000-00000C540000}"/>
    <cellStyle name="40% - 강조색2 45 2 6 4" xfId="23029" xr:uid="{00000000-0005-0000-0000-00000D540000}"/>
    <cellStyle name="40% - 강조색2 45 2 6 4 2" xfId="23030" xr:uid="{00000000-0005-0000-0000-00000E540000}"/>
    <cellStyle name="40% - 강조색2 45 2 6 4 3" xfId="23031" xr:uid="{00000000-0005-0000-0000-00000F540000}"/>
    <cellStyle name="40% - 강조색2 45 2 6 4 4" xfId="23032" xr:uid="{00000000-0005-0000-0000-000010540000}"/>
    <cellStyle name="40% - 강조색2 45 2 6 5" xfId="23033" xr:uid="{00000000-0005-0000-0000-000011540000}"/>
    <cellStyle name="40% - 강조색2 45 2 6 5 2" xfId="23034" xr:uid="{00000000-0005-0000-0000-000012540000}"/>
    <cellStyle name="40% - 강조색2 45 2 6 5 3" xfId="23035" xr:uid="{00000000-0005-0000-0000-000013540000}"/>
    <cellStyle name="40% - 강조색2 45 2 6 5 4" xfId="23036" xr:uid="{00000000-0005-0000-0000-000014540000}"/>
    <cellStyle name="40% - 강조색2 45 2 6 6" xfId="23037" xr:uid="{00000000-0005-0000-0000-000015540000}"/>
    <cellStyle name="40% - 강조색2 45 2 6 6 2" xfId="23038" xr:uid="{00000000-0005-0000-0000-000016540000}"/>
    <cellStyle name="40% - 강조색2 45 2 6 6 3" xfId="23039" xr:uid="{00000000-0005-0000-0000-000017540000}"/>
    <cellStyle name="40% - 강조색2 45 2 6 6 4" xfId="23040" xr:uid="{00000000-0005-0000-0000-000018540000}"/>
    <cellStyle name="40% - 강조색2 45 2 6 7" xfId="23041" xr:uid="{00000000-0005-0000-0000-000019540000}"/>
    <cellStyle name="40% - 강조색2 45 2 6 7 2" xfId="23042" xr:uid="{00000000-0005-0000-0000-00001A540000}"/>
    <cellStyle name="40% - 강조색2 45 2 6 7 3" xfId="23043" xr:uid="{00000000-0005-0000-0000-00001B540000}"/>
    <cellStyle name="40% - 강조색2 45 2 6 7 4" xfId="23044" xr:uid="{00000000-0005-0000-0000-00001C540000}"/>
    <cellStyle name="40% - 강조색2 45 2 6 8" xfId="23045" xr:uid="{00000000-0005-0000-0000-00001D540000}"/>
    <cellStyle name="40% - 강조색2 45 2 6 8 2" xfId="23046" xr:uid="{00000000-0005-0000-0000-00001E540000}"/>
    <cellStyle name="40% - 강조색2 45 2 6 8 3" xfId="23047" xr:uid="{00000000-0005-0000-0000-00001F540000}"/>
    <cellStyle name="40% - 강조색2 45 2 6 8 4" xfId="23048" xr:uid="{00000000-0005-0000-0000-000020540000}"/>
    <cellStyle name="40% - 강조색2 45 2 6 9" xfId="23049" xr:uid="{00000000-0005-0000-0000-000021540000}"/>
    <cellStyle name="40% - 강조색2 45 2 6 9 2" xfId="23050" xr:uid="{00000000-0005-0000-0000-000022540000}"/>
    <cellStyle name="40% - 강조색2 45 2 6 9 3" xfId="23051" xr:uid="{00000000-0005-0000-0000-000023540000}"/>
    <cellStyle name="40% - 강조색2 45 2 6 9 4" xfId="23052" xr:uid="{00000000-0005-0000-0000-000024540000}"/>
    <cellStyle name="40% - 강조색2 45 2 7" xfId="23053" xr:uid="{00000000-0005-0000-0000-000025540000}"/>
    <cellStyle name="40% - 강조색2 45 2 7 2" xfId="23054" xr:uid="{00000000-0005-0000-0000-000026540000}"/>
    <cellStyle name="40% - 강조색2 45 2 7 3" xfId="23055" xr:uid="{00000000-0005-0000-0000-000027540000}"/>
    <cellStyle name="40% - 강조색2 45 2 7 4" xfId="23056" xr:uid="{00000000-0005-0000-0000-000028540000}"/>
    <cellStyle name="40% - 강조색2 45 2 8" xfId="23057" xr:uid="{00000000-0005-0000-0000-000029540000}"/>
    <cellStyle name="40% - 강조색2 45 2 8 2" xfId="23058" xr:uid="{00000000-0005-0000-0000-00002A540000}"/>
    <cellStyle name="40% - 강조색2 45 2 8 3" xfId="23059" xr:uid="{00000000-0005-0000-0000-00002B540000}"/>
    <cellStyle name="40% - 강조색2 45 2 8 4" xfId="23060" xr:uid="{00000000-0005-0000-0000-00002C540000}"/>
    <cellStyle name="40% - 강조색2 45 2 9" xfId="23061" xr:uid="{00000000-0005-0000-0000-00002D540000}"/>
    <cellStyle name="40% - 강조색2 45 2 9 2" xfId="23062" xr:uid="{00000000-0005-0000-0000-00002E540000}"/>
    <cellStyle name="40% - 강조색2 45 2 9 3" xfId="23063" xr:uid="{00000000-0005-0000-0000-00002F540000}"/>
    <cellStyle name="40% - 강조색2 45 2 9 4" xfId="23064" xr:uid="{00000000-0005-0000-0000-000030540000}"/>
    <cellStyle name="40% - 강조색2 45 3" xfId="23065" xr:uid="{00000000-0005-0000-0000-000031540000}"/>
    <cellStyle name="40% - 강조색2 45 3 10" xfId="23066" xr:uid="{00000000-0005-0000-0000-000032540000}"/>
    <cellStyle name="40% - 강조색2 45 3 10 2" xfId="23067" xr:uid="{00000000-0005-0000-0000-000033540000}"/>
    <cellStyle name="40% - 강조색2 45 3 10 3" xfId="23068" xr:uid="{00000000-0005-0000-0000-000034540000}"/>
    <cellStyle name="40% - 강조색2 45 3 10 4" xfId="23069" xr:uid="{00000000-0005-0000-0000-000035540000}"/>
    <cellStyle name="40% - 강조색2 45 3 11" xfId="23070" xr:uid="{00000000-0005-0000-0000-000036540000}"/>
    <cellStyle name="40% - 강조색2 45 3 11 2" xfId="23071" xr:uid="{00000000-0005-0000-0000-000037540000}"/>
    <cellStyle name="40% - 강조색2 45 3 11 3" xfId="23072" xr:uid="{00000000-0005-0000-0000-000038540000}"/>
    <cellStyle name="40% - 강조색2 45 3 11 4" xfId="23073" xr:uid="{00000000-0005-0000-0000-000039540000}"/>
    <cellStyle name="40% - 강조색2 45 3 12" xfId="23074" xr:uid="{00000000-0005-0000-0000-00003A540000}"/>
    <cellStyle name="40% - 강조색2 45 3 12 2" xfId="23075" xr:uid="{00000000-0005-0000-0000-00003B540000}"/>
    <cellStyle name="40% - 강조색2 45 3 12 3" xfId="23076" xr:uid="{00000000-0005-0000-0000-00003C540000}"/>
    <cellStyle name="40% - 강조색2 45 3 12 4" xfId="23077" xr:uid="{00000000-0005-0000-0000-00003D540000}"/>
    <cellStyle name="40% - 강조색2 45 3 13" xfId="23078" xr:uid="{00000000-0005-0000-0000-00003E540000}"/>
    <cellStyle name="40% - 강조색2 45 3 14" xfId="23079" xr:uid="{00000000-0005-0000-0000-00003F540000}"/>
    <cellStyle name="40% - 강조색2 45 3 15" xfId="23080" xr:uid="{00000000-0005-0000-0000-000040540000}"/>
    <cellStyle name="40% - 강조색2 45 3 16" xfId="23081" xr:uid="{00000000-0005-0000-0000-000041540000}"/>
    <cellStyle name="40% - 강조색2 45 3 17" xfId="23082" xr:uid="{00000000-0005-0000-0000-000042540000}"/>
    <cellStyle name="40% - 강조색2 45 3 18" xfId="23083" xr:uid="{00000000-0005-0000-0000-000043540000}"/>
    <cellStyle name="40% - 강조색2 45 3 19" xfId="23084" xr:uid="{00000000-0005-0000-0000-000044540000}"/>
    <cellStyle name="40% - 강조색2 45 3 2" xfId="23085" xr:uid="{00000000-0005-0000-0000-000045540000}"/>
    <cellStyle name="40% - 강조색2 45 3 2 10" xfId="23086" xr:uid="{00000000-0005-0000-0000-000046540000}"/>
    <cellStyle name="40% - 강조색2 45 3 2 11" xfId="23087" xr:uid="{00000000-0005-0000-0000-000047540000}"/>
    <cellStyle name="40% - 강조색2 45 3 2 12" xfId="23088" xr:uid="{00000000-0005-0000-0000-000048540000}"/>
    <cellStyle name="40% - 강조색2 45 3 2 2" xfId="23089" xr:uid="{00000000-0005-0000-0000-000049540000}"/>
    <cellStyle name="40% - 강조색2 45 3 2 2 2" xfId="23090" xr:uid="{00000000-0005-0000-0000-00004A540000}"/>
    <cellStyle name="40% - 강조색2 45 3 2 2 3" xfId="23091" xr:uid="{00000000-0005-0000-0000-00004B540000}"/>
    <cellStyle name="40% - 강조색2 45 3 2 2 4" xfId="23092" xr:uid="{00000000-0005-0000-0000-00004C540000}"/>
    <cellStyle name="40% - 강조색2 45 3 2 3" xfId="23093" xr:uid="{00000000-0005-0000-0000-00004D540000}"/>
    <cellStyle name="40% - 강조색2 45 3 2 3 2" xfId="23094" xr:uid="{00000000-0005-0000-0000-00004E540000}"/>
    <cellStyle name="40% - 강조색2 45 3 2 3 3" xfId="23095" xr:uid="{00000000-0005-0000-0000-00004F540000}"/>
    <cellStyle name="40% - 강조색2 45 3 2 3 4" xfId="23096" xr:uid="{00000000-0005-0000-0000-000050540000}"/>
    <cellStyle name="40% - 강조색2 45 3 2 4" xfId="23097" xr:uid="{00000000-0005-0000-0000-000051540000}"/>
    <cellStyle name="40% - 강조색2 45 3 2 4 2" xfId="23098" xr:uid="{00000000-0005-0000-0000-000052540000}"/>
    <cellStyle name="40% - 강조색2 45 3 2 4 3" xfId="23099" xr:uid="{00000000-0005-0000-0000-000053540000}"/>
    <cellStyle name="40% - 강조색2 45 3 2 4 4" xfId="23100" xr:uid="{00000000-0005-0000-0000-000054540000}"/>
    <cellStyle name="40% - 강조색2 45 3 2 5" xfId="23101" xr:uid="{00000000-0005-0000-0000-000055540000}"/>
    <cellStyle name="40% - 강조색2 45 3 2 5 2" xfId="23102" xr:uid="{00000000-0005-0000-0000-000056540000}"/>
    <cellStyle name="40% - 강조색2 45 3 2 5 3" xfId="23103" xr:uid="{00000000-0005-0000-0000-000057540000}"/>
    <cellStyle name="40% - 강조색2 45 3 2 5 4" xfId="23104" xr:uid="{00000000-0005-0000-0000-000058540000}"/>
    <cellStyle name="40% - 강조색2 45 3 2 6" xfId="23105" xr:uid="{00000000-0005-0000-0000-000059540000}"/>
    <cellStyle name="40% - 강조색2 45 3 2 6 2" xfId="23106" xr:uid="{00000000-0005-0000-0000-00005A540000}"/>
    <cellStyle name="40% - 강조색2 45 3 2 6 3" xfId="23107" xr:uid="{00000000-0005-0000-0000-00005B540000}"/>
    <cellStyle name="40% - 강조색2 45 3 2 6 4" xfId="23108" xr:uid="{00000000-0005-0000-0000-00005C540000}"/>
    <cellStyle name="40% - 강조색2 45 3 2 7" xfId="23109" xr:uid="{00000000-0005-0000-0000-00005D540000}"/>
    <cellStyle name="40% - 강조색2 45 3 2 7 2" xfId="23110" xr:uid="{00000000-0005-0000-0000-00005E540000}"/>
    <cellStyle name="40% - 강조색2 45 3 2 7 3" xfId="23111" xr:uid="{00000000-0005-0000-0000-00005F540000}"/>
    <cellStyle name="40% - 강조색2 45 3 2 7 4" xfId="23112" xr:uid="{00000000-0005-0000-0000-000060540000}"/>
    <cellStyle name="40% - 강조색2 45 3 2 8" xfId="23113" xr:uid="{00000000-0005-0000-0000-000061540000}"/>
    <cellStyle name="40% - 강조색2 45 3 2 8 2" xfId="23114" xr:uid="{00000000-0005-0000-0000-000062540000}"/>
    <cellStyle name="40% - 강조색2 45 3 2 8 3" xfId="23115" xr:uid="{00000000-0005-0000-0000-000063540000}"/>
    <cellStyle name="40% - 강조색2 45 3 2 8 4" xfId="23116" xr:uid="{00000000-0005-0000-0000-000064540000}"/>
    <cellStyle name="40% - 강조색2 45 3 2 9" xfId="23117" xr:uid="{00000000-0005-0000-0000-000065540000}"/>
    <cellStyle name="40% - 강조색2 45 3 2 9 2" xfId="23118" xr:uid="{00000000-0005-0000-0000-000066540000}"/>
    <cellStyle name="40% - 강조색2 45 3 2 9 3" xfId="23119" xr:uid="{00000000-0005-0000-0000-000067540000}"/>
    <cellStyle name="40% - 강조색2 45 3 2 9 4" xfId="23120" xr:uid="{00000000-0005-0000-0000-000068540000}"/>
    <cellStyle name="40% - 강조색2 45 3 20" xfId="23121" xr:uid="{00000000-0005-0000-0000-000069540000}"/>
    <cellStyle name="40% - 강조색2 45 3 21" xfId="23122" xr:uid="{00000000-0005-0000-0000-00006A540000}"/>
    <cellStyle name="40% - 강조색2 45 3 22" xfId="23123" xr:uid="{00000000-0005-0000-0000-00006B540000}"/>
    <cellStyle name="40% - 강조색2 45 3 23" xfId="23124" xr:uid="{00000000-0005-0000-0000-00006C540000}"/>
    <cellStyle name="40% - 강조색2 45 3 24" xfId="23125" xr:uid="{00000000-0005-0000-0000-00006D540000}"/>
    <cellStyle name="40% - 강조색2 45 3 25" xfId="23126" xr:uid="{00000000-0005-0000-0000-00006E540000}"/>
    <cellStyle name="40% - 강조색2 45 3 3" xfId="23127" xr:uid="{00000000-0005-0000-0000-00006F540000}"/>
    <cellStyle name="40% - 강조색2 45 3 3 10" xfId="23128" xr:uid="{00000000-0005-0000-0000-000070540000}"/>
    <cellStyle name="40% - 강조색2 45 3 3 11" xfId="23129" xr:uid="{00000000-0005-0000-0000-000071540000}"/>
    <cellStyle name="40% - 강조색2 45 3 3 12" xfId="23130" xr:uid="{00000000-0005-0000-0000-000072540000}"/>
    <cellStyle name="40% - 강조색2 45 3 3 2" xfId="23131" xr:uid="{00000000-0005-0000-0000-000073540000}"/>
    <cellStyle name="40% - 강조색2 45 3 3 2 2" xfId="23132" xr:uid="{00000000-0005-0000-0000-000074540000}"/>
    <cellStyle name="40% - 강조색2 45 3 3 2 3" xfId="23133" xr:uid="{00000000-0005-0000-0000-000075540000}"/>
    <cellStyle name="40% - 강조색2 45 3 3 2 4" xfId="23134" xr:uid="{00000000-0005-0000-0000-000076540000}"/>
    <cellStyle name="40% - 강조색2 45 3 3 3" xfId="23135" xr:uid="{00000000-0005-0000-0000-000077540000}"/>
    <cellStyle name="40% - 강조색2 45 3 3 3 2" xfId="23136" xr:uid="{00000000-0005-0000-0000-000078540000}"/>
    <cellStyle name="40% - 강조색2 45 3 3 3 3" xfId="23137" xr:uid="{00000000-0005-0000-0000-000079540000}"/>
    <cellStyle name="40% - 강조색2 45 3 3 3 4" xfId="23138" xr:uid="{00000000-0005-0000-0000-00007A540000}"/>
    <cellStyle name="40% - 강조색2 45 3 3 4" xfId="23139" xr:uid="{00000000-0005-0000-0000-00007B540000}"/>
    <cellStyle name="40% - 강조색2 45 3 3 4 2" xfId="23140" xr:uid="{00000000-0005-0000-0000-00007C540000}"/>
    <cellStyle name="40% - 강조색2 45 3 3 4 3" xfId="23141" xr:uid="{00000000-0005-0000-0000-00007D540000}"/>
    <cellStyle name="40% - 강조색2 45 3 3 4 4" xfId="23142" xr:uid="{00000000-0005-0000-0000-00007E540000}"/>
    <cellStyle name="40% - 강조색2 45 3 3 5" xfId="23143" xr:uid="{00000000-0005-0000-0000-00007F540000}"/>
    <cellStyle name="40% - 강조색2 45 3 3 5 2" xfId="23144" xr:uid="{00000000-0005-0000-0000-000080540000}"/>
    <cellStyle name="40% - 강조색2 45 3 3 5 3" xfId="23145" xr:uid="{00000000-0005-0000-0000-000081540000}"/>
    <cellStyle name="40% - 강조색2 45 3 3 5 4" xfId="23146" xr:uid="{00000000-0005-0000-0000-000082540000}"/>
    <cellStyle name="40% - 강조색2 45 3 3 6" xfId="23147" xr:uid="{00000000-0005-0000-0000-000083540000}"/>
    <cellStyle name="40% - 강조색2 45 3 3 6 2" xfId="23148" xr:uid="{00000000-0005-0000-0000-000084540000}"/>
    <cellStyle name="40% - 강조색2 45 3 3 6 3" xfId="23149" xr:uid="{00000000-0005-0000-0000-000085540000}"/>
    <cellStyle name="40% - 강조색2 45 3 3 6 4" xfId="23150" xr:uid="{00000000-0005-0000-0000-000086540000}"/>
    <cellStyle name="40% - 강조색2 45 3 3 7" xfId="23151" xr:uid="{00000000-0005-0000-0000-000087540000}"/>
    <cellStyle name="40% - 강조색2 45 3 3 7 2" xfId="23152" xr:uid="{00000000-0005-0000-0000-000088540000}"/>
    <cellStyle name="40% - 강조색2 45 3 3 7 3" xfId="23153" xr:uid="{00000000-0005-0000-0000-000089540000}"/>
    <cellStyle name="40% - 강조색2 45 3 3 7 4" xfId="23154" xr:uid="{00000000-0005-0000-0000-00008A540000}"/>
    <cellStyle name="40% - 강조색2 45 3 3 8" xfId="23155" xr:uid="{00000000-0005-0000-0000-00008B540000}"/>
    <cellStyle name="40% - 강조색2 45 3 3 8 2" xfId="23156" xr:uid="{00000000-0005-0000-0000-00008C540000}"/>
    <cellStyle name="40% - 강조색2 45 3 3 8 3" xfId="23157" xr:uid="{00000000-0005-0000-0000-00008D540000}"/>
    <cellStyle name="40% - 강조색2 45 3 3 8 4" xfId="23158" xr:uid="{00000000-0005-0000-0000-00008E540000}"/>
    <cellStyle name="40% - 강조색2 45 3 3 9" xfId="23159" xr:uid="{00000000-0005-0000-0000-00008F540000}"/>
    <cellStyle name="40% - 강조색2 45 3 3 9 2" xfId="23160" xr:uid="{00000000-0005-0000-0000-000090540000}"/>
    <cellStyle name="40% - 강조색2 45 3 3 9 3" xfId="23161" xr:uid="{00000000-0005-0000-0000-000091540000}"/>
    <cellStyle name="40% - 강조색2 45 3 3 9 4" xfId="23162" xr:uid="{00000000-0005-0000-0000-000092540000}"/>
    <cellStyle name="40% - 강조색2 45 3 4" xfId="23163" xr:uid="{00000000-0005-0000-0000-000093540000}"/>
    <cellStyle name="40% - 강조색2 45 3 4 10" xfId="23164" xr:uid="{00000000-0005-0000-0000-000094540000}"/>
    <cellStyle name="40% - 강조색2 45 3 4 11" xfId="23165" xr:uid="{00000000-0005-0000-0000-000095540000}"/>
    <cellStyle name="40% - 강조색2 45 3 4 12" xfId="23166" xr:uid="{00000000-0005-0000-0000-000096540000}"/>
    <cellStyle name="40% - 강조색2 45 3 4 2" xfId="23167" xr:uid="{00000000-0005-0000-0000-000097540000}"/>
    <cellStyle name="40% - 강조색2 45 3 4 2 2" xfId="23168" xr:uid="{00000000-0005-0000-0000-000098540000}"/>
    <cellStyle name="40% - 강조색2 45 3 4 2 3" xfId="23169" xr:uid="{00000000-0005-0000-0000-000099540000}"/>
    <cellStyle name="40% - 강조색2 45 3 4 2 4" xfId="23170" xr:uid="{00000000-0005-0000-0000-00009A540000}"/>
    <cellStyle name="40% - 강조색2 45 3 4 3" xfId="23171" xr:uid="{00000000-0005-0000-0000-00009B540000}"/>
    <cellStyle name="40% - 강조색2 45 3 4 3 2" xfId="23172" xr:uid="{00000000-0005-0000-0000-00009C540000}"/>
    <cellStyle name="40% - 강조색2 45 3 4 3 3" xfId="23173" xr:uid="{00000000-0005-0000-0000-00009D540000}"/>
    <cellStyle name="40% - 강조색2 45 3 4 3 4" xfId="23174" xr:uid="{00000000-0005-0000-0000-00009E540000}"/>
    <cellStyle name="40% - 강조색2 45 3 4 4" xfId="23175" xr:uid="{00000000-0005-0000-0000-00009F540000}"/>
    <cellStyle name="40% - 강조색2 45 3 4 4 2" xfId="23176" xr:uid="{00000000-0005-0000-0000-0000A0540000}"/>
    <cellStyle name="40% - 강조색2 45 3 4 4 3" xfId="23177" xr:uid="{00000000-0005-0000-0000-0000A1540000}"/>
    <cellStyle name="40% - 강조색2 45 3 4 4 4" xfId="23178" xr:uid="{00000000-0005-0000-0000-0000A2540000}"/>
    <cellStyle name="40% - 강조색2 45 3 4 5" xfId="23179" xr:uid="{00000000-0005-0000-0000-0000A3540000}"/>
    <cellStyle name="40% - 강조색2 45 3 4 5 2" xfId="23180" xr:uid="{00000000-0005-0000-0000-0000A4540000}"/>
    <cellStyle name="40% - 강조색2 45 3 4 5 3" xfId="23181" xr:uid="{00000000-0005-0000-0000-0000A5540000}"/>
    <cellStyle name="40% - 강조색2 45 3 4 5 4" xfId="23182" xr:uid="{00000000-0005-0000-0000-0000A6540000}"/>
    <cellStyle name="40% - 강조색2 45 3 4 6" xfId="23183" xr:uid="{00000000-0005-0000-0000-0000A7540000}"/>
    <cellStyle name="40% - 강조색2 45 3 4 6 2" xfId="23184" xr:uid="{00000000-0005-0000-0000-0000A8540000}"/>
    <cellStyle name="40% - 강조색2 45 3 4 6 3" xfId="23185" xr:uid="{00000000-0005-0000-0000-0000A9540000}"/>
    <cellStyle name="40% - 강조색2 45 3 4 6 4" xfId="23186" xr:uid="{00000000-0005-0000-0000-0000AA540000}"/>
    <cellStyle name="40% - 강조색2 45 3 4 7" xfId="23187" xr:uid="{00000000-0005-0000-0000-0000AB540000}"/>
    <cellStyle name="40% - 강조색2 45 3 4 7 2" xfId="23188" xr:uid="{00000000-0005-0000-0000-0000AC540000}"/>
    <cellStyle name="40% - 강조색2 45 3 4 7 3" xfId="23189" xr:uid="{00000000-0005-0000-0000-0000AD540000}"/>
    <cellStyle name="40% - 강조색2 45 3 4 7 4" xfId="23190" xr:uid="{00000000-0005-0000-0000-0000AE540000}"/>
    <cellStyle name="40% - 강조색2 45 3 4 8" xfId="23191" xr:uid="{00000000-0005-0000-0000-0000AF540000}"/>
    <cellStyle name="40% - 강조색2 45 3 4 8 2" xfId="23192" xr:uid="{00000000-0005-0000-0000-0000B0540000}"/>
    <cellStyle name="40% - 강조색2 45 3 4 8 3" xfId="23193" xr:uid="{00000000-0005-0000-0000-0000B1540000}"/>
    <cellStyle name="40% - 강조색2 45 3 4 8 4" xfId="23194" xr:uid="{00000000-0005-0000-0000-0000B2540000}"/>
    <cellStyle name="40% - 강조색2 45 3 4 9" xfId="23195" xr:uid="{00000000-0005-0000-0000-0000B3540000}"/>
    <cellStyle name="40% - 강조색2 45 3 4 9 2" xfId="23196" xr:uid="{00000000-0005-0000-0000-0000B4540000}"/>
    <cellStyle name="40% - 강조색2 45 3 4 9 3" xfId="23197" xr:uid="{00000000-0005-0000-0000-0000B5540000}"/>
    <cellStyle name="40% - 강조색2 45 3 4 9 4" xfId="23198" xr:uid="{00000000-0005-0000-0000-0000B6540000}"/>
    <cellStyle name="40% - 강조색2 45 3 5" xfId="23199" xr:uid="{00000000-0005-0000-0000-0000B7540000}"/>
    <cellStyle name="40% - 강조색2 45 3 5 2" xfId="23200" xr:uid="{00000000-0005-0000-0000-0000B8540000}"/>
    <cellStyle name="40% - 강조색2 45 3 5 3" xfId="23201" xr:uid="{00000000-0005-0000-0000-0000B9540000}"/>
    <cellStyle name="40% - 강조색2 45 3 5 4" xfId="23202" xr:uid="{00000000-0005-0000-0000-0000BA540000}"/>
    <cellStyle name="40% - 강조색2 45 3 6" xfId="23203" xr:uid="{00000000-0005-0000-0000-0000BB540000}"/>
    <cellStyle name="40% - 강조색2 45 3 6 2" xfId="23204" xr:uid="{00000000-0005-0000-0000-0000BC540000}"/>
    <cellStyle name="40% - 강조색2 45 3 6 3" xfId="23205" xr:uid="{00000000-0005-0000-0000-0000BD540000}"/>
    <cellStyle name="40% - 강조색2 45 3 6 4" xfId="23206" xr:uid="{00000000-0005-0000-0000-0000BE540000}"/>
    <cellStyle name="40% - 강조색2 45 3 7" xfId="23207" xr:uid="{00000000-0005-0000-0000-0000BF540000}"/>
    <cellStyle name="40% - 강조색2 45 3 7 2" xfId="23208" xr:uid="{00000000-0005-0000-0000-0000C0540000}"/>
    <cellStyle name="40% - 강조색2 45 3 7 3" xfId="23209" xr:uid="{00000000-0005-0000-0000-0000C1540000}"/>
    <cellStyle name="40% - 강조색2 45 3 7 4" xfId="23210" xr:uid="{00000000-0005-0000-0000-0000C2540000}"/>
    <cellStyle name="40% - 강조색2 45 3 8" xfId="23211" xr:uid="{00000000-0005-0000-0000-0000C3540000}"/>
    <cellStyle name="40% - 강조색2 45 3 8 2" xfId="23212" xr:uid="{00000000-0005-0000-0000-0000C4540000}"/>
    <cellStyle name="40% - 강조색2 45 3 8 3" xfId="23213" xr:uid="{00000000-0005-0000-0000-0000C5540000}"/>
    <cellStyle name="40% - 강조색2 45 3 8 4" xfId="23214" xr:uid="{00000000-0005-0000-0000-0000C6540000}"/>
    <cellStyle name="40% - 강조색2 45 3 9" xfId="23215" xr:uid="{00000000-0005-0000-0000-0000C7540000}"/>
    <cellStyle name="40% - 강조색2 45 3 9 2" xfId="23216" xr:uid="{00000000-0005-0000-0000-0000C8540000}"/>
    <cellStyle name="40% - 강조색2 45 3 9 3" xfId="23217" xr:uid="{00000000-0005-0000-0000-0000C9540000}"/>
    <cellStyle name="40% - 강조색2 45 3 9 4" xfId="23218" xr:uid="{00000000-0005-0000-0000-0000CA540000}"/>
    <cellStyle name="40% - 강조색2 45 4" xfId="23219" xr:uid="{00000000-0005-0000-0000-0000CB540000}"/>
    <cellStyle name="40% - 강조색2 45 4 10" xfId="23220" xr:uid="{00000000-0005-0000-0000-0000CC540000}"/>
    <cellStyle name="40% - 강조색2 45 4 10 2" xfId="23221" xr:uid="{00000000-0005-0000-0000-0000CD540000}"/>
    <cellStyle name="40% - 강조색2 45 4 10 3" xfId="23222" xr:uid="{00000000-0005-0000-0000-0000CE540000}"/>
    <cellStyle name="40% - 강조색2 45 4 10 4" xfId="23223" xr:uid="{00000000-0005-0000-0000-0000CF540000}"/>
    <cellStyle name="40% - 강조색2 45 4 11" xfId="23224" xr:uid="{00000000-0005-0000-0000-0000D0540000}"/>
    <cellStyle name="40% - 강조색2 45 4 12" xfId="23225" xr:uid="{00000000-0005-0000-0000-0000D1540000}"/>
    <cellStyle name="40% - 강조색2 45 4 13" xfId="23226" xr:uid="{00000000-0005-0000-0000-0000D2540000}"/>
    <cellStyle name="40% - 강조색2 45 4 14" xfId="23227" xr:uid="{00000000-0005-0000-0000-0000D3540000}"/>
    <cellStyle name="40% - 강조색2 45 4 15" xfId="23228" xr:uid="{00000000-0005-0000-0000-0000D4540000}"/>
    <cellStyle name="40% - 강조색2 45 4 16" xfId="23229" xr:uid="{00000000-0005-0000-0000-0000D5540000}"/>
    <cellStyle name="40% - 강조색2 45 4 17" xfId="23230" xr:uid="{00000000-0005-0000-0000-0000D6540000}"/>
    <cellStyle name="40% - 강조색2 45 4 18" xfId="23231" xr:uid="{00000000-0005-0000-0000-0000D7540000}"/>
    <cellStyle name="40% - 강조색2 45 4 19" xfId="23232" xr:uid="{00000000-0005-0000-0000-0000D8540000}"/>
    <cellStyle name="40% - 강조색2 45 4 2" xfId="23233" xr:uid="{00000000-0005-0000-0000-0000D9540000}"/>
    <cellStyle name="40% - 강조색2 45 4 2 10" xfId="23234" xr:uid="{00000000-0005-0000-0000-0000DA540000}"/>
    <cellStyle name="40% - 강조색2 45 4 2 11" xfId="23235" xr:uid="{00000000-0005-0000-0000-0000DB540000}"/>
    <cellStyle name="40% - 강조색2 45 4 2 12" xfId="23236" xr:uid="{00000000-0005-0000-0000-0000DC540000}"/>
    <cellStyle name="40% - 강조색2 45 4 2 2" xfId="23237" xr:uid="{00000000-0005-0000-0000-0000DD540000}"/>
    <cellStyle name="40% - 강조색2 45 4 2 2 2" xfId="23238" xr:uid="{00000000-0005-0000-0000-0000DE540000}"/>
    <cellStyle name="40% - 강조색2 45 4 2 2 3" xfId="23239" xr:uid="{00000000-0005-0000-0000-0000DF540000}"/>
    <cellStyle name="40% - 강조색2 45 4 2 2 4" xfId="23240" xr:uid="{00000000-0005-0000-0000-0000E0540000}"/>
    <cellStyle name="40% - 강조색2 45 4 2 3" xfId="23241" xr:uid="{00000000-0005-0000-0000-0000E1540000}"/>
    <cellStyle name="40% - 강조색2 45 4 2 3 2" xfId="23242" xr:uid="{00000000-0005-0000-0000-0000E2540000}"/>
    <cellStyle name="40% - 강조색2 45 4 2 3 3" xfId="23243" xr:uid="{00000000-0005-0000-0000-0000E3540000}"/>
    <cellStyle name="40% - 강조색2 45 4 2 3 4" xfId="23244" xr:uid="{00000000-0005-0000-0000-0000E4540000}"/>
    <cellStyle name="40% - 강조색2 45 4 2 4" xfId="23245" xr:uid="{00000000-0005-0000-0000-0000E5540000}"/>
    <cellStyle name="40% - 강조색2 45 4 2 4 2" xfId="23246" xr:uid="{00000000-0005-0000-0000-0000E6540000}"/>
    <cellStyle name="40% - 강조색2 45 4 2 4 3" xfId="23247" xr:uid="{00000000-0005-0000-0000-0000E7540000}"/>
    <cellStyle name="40% - 강조색2 45 4 2 4 4" xfId="23248" xr:uid="{00000000-0005-0000-0000-0000E8540000}"/>
    <cellStyle name="40% - 강조색2 45 4 2 5" xfId="23249" xr:uid="{00000000-0005-0000-0000-0000E9540000}"/>
    <cellStyle name="40% - 강조색2 45 4 2 5 2" xfId="23250" xr:uid="{00000000-0005-0000-0000-0000EA540000}"/>
    <cellStyle name="40% - 강조색2 45 4 2 5 3" xfId="23251" xr:uid="{00000000-0005-0000-0000-0000EB540000}"/>
    <cellStyle name="40% - 강조색2 45 4 2 5 4" xfId="23252" xr:uid="{00000000-0005-0000-0000-0000EC540000}"/>
    <cellStyle name="40% - 강조색2 45 4 2 6" xfId="23253" xr:uid="{00000000-0005-0000-0000-0000ED540000}"/>
    <cellStyle name="40% - 강조색2 45 4 2 6 2" xfId="23254" xr:uid="{00000000-0005-0000-0000-0000EE540000}"/>
    <cellStyle name="40% - 강조색2 45 4 2 6 3" xfId="23255" xr:uid="{00000000-0005-0000-0000-0000EF540000}"/>
    <cellStyle name="40% - 강조색2 45 4 2 6 4" xfId="23256" xr:uid="{00000000-0005-0000-0000-0000F0540000}"/>
    <cellStyle name="40% - 강조색2 45 4 2 7" xfId="23257" xr:uid="{00000000-0005-0000-0000-0000F1540000}"/>
    <cellStyle name="40% - 강조색2 45 4 2 7 2" xfId="23258" xr:uid="{00000000-0005-0000-0000-0000F2540000}"/>
    <cellStyle name="40% - 강조색2 45 4 2 7 3" xfId="23259" xr:uid="{00000000-0005-0000-0000-0000F3540000}"/>
    <cellStyle name="40% - 강조색2 45 4 2 7 4" xfId="23260" xr:uid="{00000000-0005-0000-0000-0000F4540000}"/>
    <cellStyle name="40% - 강조색2 45 4 2 8" xfId="23261" xr:uid="{00000000-0005-0000-0000-0000F5540000}"/>
    <cellStyle name="40% - 강조색2 45 4 2 8 2" xfId="23262" xr:uid="{00000000-0005-0000-0000-0000F6540000}"/>
    <cellStyle name="40% - 강조색2 45 4 2 8 3" xfId="23263" xr:uid="{00000000-0005-0000-0000-0000F7540000}"/>
    <cellStyle name="40% - 강조색2 45 4 2 8 4" xfId="23264" xr:uid="{00000000-0005-0000-0000-0000F8540000}"/>
    <cellStyle name="40% - 강조색2 45 4 2 9" xfId="23265" xr:uid="{00000000-0005-0000-0000-0000F9540000}"/>
    <cellStyle name="40% - 강조색2 45 4 2 9 2" xfId="23266" xr:uid="{00000000-0005-0000-0000-0000FA540000}"/>
    <cellStyle name="40% - 강조색2 45 4 2 9 3" xfId="23267" xr:uid="{00000000-0005-0000-0000-0000FB540000}"/>
    <cellStyle name="40% - 강조색2 45 4 2 9 4" xfId="23268" xr:uid="{00000000-0005-0000-0000-0000FC540000}"/>
    <cellStyle name="40% - 강조색2 45 4 20" xfId="23269" xr:uid="{00000000-0005-0000-0000-0000FD540000}"/>
    <cellStyle name="40% - 강조색2 45 4 21" xfId="23270" xr:uid="{00000000-0005-0000-0000-0000FE540000}"/>
    <cellStyle name="40% - 강조색2 45 4 22" xfId="23271" xr:uid="{00000000-0005-0000-0000-0000FF540000}"/>
    <cellStyle name="40% - 강조색2 45 4 23" xfId="23272" xr:uid="{00000000-0005-0000-0000-000000550000}"/>
    <cellStyle name="40% - 강조색2 45 4 3" xfId="23273" xr:uid="{00000000-0005-0000-0000-000001550000}"/>
    <cellStyle name="40% - 강조색2 45 4 3 2" xfId="23274" xr:uid="{00000000-0005-0000-0000-000002550000}"/>
    <cellStyle name="40% - 강조색2 45 4 3 3" xfId="23275" xr:uid="{00000000-0005-0000-0000-000003550000}"/>
    <cellStyle name="40% - 강조색2 45 4 3 4" xfId="23276" xr:uid="{00000000-0005-0000-0000-000004550000}"/>
    <cellStyle name="40% - 강조색2 45 4 4" xfId="23277" xr:uid="{00000000-0005-0000-0000-000005550000}"/>
    <cellStyle name="40% - 강조색2 45 4 4 2" xfId="23278" xr:uid="{00000000-0005-0000-0000-000006550000}"/>
    <cellStyle name="40% - 강조색2 45 4 4 3" xfId="23279" xr:uid="{00000000-0005-0000-0000-000007550000}"/>
    <cellStyle name="40% - 강조색2 45 4 4 4" xfId="23280" xr:uid="{00000000-0005-0000-0000-000008550000}"/>
    <cellStyle name="40% - 강조색2 45 4 5" xfId="23281" xr:uid="{00000000-0005-0000-0000-000009550000}"/>
    <cellStyle name="40% - 강조색2 45 4 5 2" xfId="23282" xr:uid="{00000000-0005-0000-0000-00000A550000}"/>
    <cellStyle name="40% - 강조색2 45 4 5 3" xfId="23283" xr:uid="{00000000-0005-0000-0000-00000B550000}"/>
    <cellStyle name="40% - 강조색2 45 4 5 4" xfId="23284" xr:uid="{00000000-0005-0000-0000-00000C550000}"/>
    <cellStyle name="40% - 강조색2 45 4 6" xfId="23285" xr:uid="{00000000-0005-0000-0000-00000D550000}"/>
    <cellStyle name="40% - 강조색2 45 4 6 2" xfId="23286" xr:uid="{00000000-0005-0000-0000-00000E550000}"/>
    <cellStyle name="40% - 강조색2 45 4 6 3" xfId="23287" xr:uid="{00000000-0005-0000-0000-00000F550000}"/>
    <cellStyle name="40% - 강조색2 45 4 6 4" xfId="23288" xr:uid="{00000000-0005-0000-0000-000010550000}"/>
    <cellStyle name="40% - 강조색2 45 4 7" xfId="23289" xr:uid="{00000000-0005-0000-0000-000011550000}"/>
    <cellStyle name="40% - 강조색2 45 4 7 2" xfId="23290" xr:uid="{00000000-0005-0000-0000-000012550000}"/>
    <cellStyle name="40% - 강조색2 45 4 7 3" xfId="23291" xr:uid="{00000000-0005-0000-0000-000013550000}"/>
    <cellStyle name="40% - 강조색2 45 4 7 4" xfId="23292" xr:uid="{00000000-0005-0000-0000-000014550000}"/>
    <cellStyle name="40% - 강조색2 45 4 8" xfId="23293" xr:uid="{00000000-0005-0000-0000-000015550000}"/>
    <cellStyle name="40% - 강조색2 45 4 8 2" xfId="23294" xr:uid="{00000000-0005-0000-0000-000016550000}"/>
    <cellStyle name="40% - 강조색2 45 4 8 3" xfId="23295" xr:uid="{00000000-0005-0000-0000-000017550000}"/>
    <cellStyle name="40% - 강조색2 45 4 8 4" xfId="23296" xr:uid="{00000000-0005-0000-0000-000018550000}"/>
    <cellStyle name="40% - 강조색2 45 4 9" xfId="23297" xr:uid="{00000000-0005-0000-0000-000019550000}"/>
    <cellStyle name="40% - 강조색2 45 4 9 2" xfId="23298" xr:uid="{00000000-0005-0000-0000-00001A550000}"/>
    <cellStyle name="40% - 강조색2 45 4 9 3" xfId="23299" xr:uid="{00000000-0005-0000-0000-00001B550000}"/>
    <cellStyle name="40% - 강조색2 45 4 9 4" xfId="23300" xr:uid="{00000000-0005-0000-0000-00001C550000}"/>
    <cellStyle name="40% - 강조색2 45 5" xfId="23301" xr:uid="{00000000-0005-0000-0000-00001D550000}"/>
    <cellStyle name="40% - 강조색2 45 5 10" xfId="23302" xr:uid="{00000000-0005-0000-0000-00001E550000}"/>
    <cellStyle name="40% - 강조색2 45 5 11" xfId="23303" xr:uid="{00000000-0005-0000-0000-00001F550000}"/>
    <cellStyle name="40% - 강조색2 45 5 12" xfId="23304" xr:uid="{00000000-0005-0000-0000-000020550000}"/>
    <cellStyle name="40% - 강조색2 45 5 13" xfId="23305" xr:uid="{00000000-0005-0000-0000-000021550000}"/>
    <cellStyle name="40% - 강조색2 45 5 14" xfId="23306" xr:uid="{00000000-0005-0000-0000-000022550000}"/>
    <cellStyle name="40% - 강조색2 45 5 15" xfId="23307" xr:uid="{00000000-0005-0000-0000-000023550000}"/>
    <cellStyle name="40% - 강조색2 45 5 16" xfId="23308" xr:uid="{00000000-0005-0000-0000-000024550000}"/>
    <cellStyle name="40% - 강조색2 45 5 17" xfId="23309" xr:uid="{00000000-0005-0000-0000-000025550000}"/>
    <cellStyle name="40% - 강조색2 45 5 18" xfId="23310" xr:uid="{00000000-0005-0000-0000-000026550000}"/>
    <cellStyle name="40% - 강조색2 45 5 19" xfId="23311" xr:uid="{00000000-0005-0000-0000-000027550000}"/>
    <cellStyle name="40% - 강조색2 45 5 2" xfId="23312" xr:uid="{00000000-0005-0000-0000-000028550000}"/>
    <cellStyle name="40% - 강조색2 45 5 2 2" xfId="23313" xr:uid="{00000000-0005-0000-0000-000029550000}"/>
    <cellStyle name="40% - 강조색2 45 5 2 3" xfId="23314" xr:uid="{00000000-0005-0000-0000-00002A550000}"/>
    <cellStyle name="40% - 강조색2 45 5 2 4" xfId="23315" xr:uid="{00000000-0005-0000-0000-00002B550000}"/>
    <cellStyle name="40% - 강조색2 45 5 20" xfId="23316" xr:uid="{00000000-0005-0000-0000-00002C550000}"/>
    <cellStyle name="40% - 강조색2 45 5 3" xfId="23317" xr:uid="{00000000-0005-0000-0000-00002D550000}"/>
    <cellStyle name="40% - 강조색2 45 5 3 2" xfId="23318" xr:uid="{00000000-0005-0000-0000-00002E550000}"/>
    <cellStyle name="40% - 강조색2 45 5 3 3" xfId="23319" xr:uid="{00000000-0005-0000-0000-00002F550000}"/>
    <cellStyle name="40% - 강조색2 45 5 3 4" xfId="23320" xr:uid="{00000000-0005-0000-0000-000030550000}"/>
    <cellStyle name="40% - 강조색2 45 5 4" xfId="23321" xr:uid="{00000000-0005-0000-0000-000031550000}"/>
    <cellStyle name="40% - 강조색2 45 5 4 2" xfId="23322" xr:uid="{00000000-0005-0000-0000-000032550000}"/>
    <cellStyle name="40% - 강조색2 45 5 4 3" xfId="23323" xr:uid="{00000000-0005-0000-0000-000033550000}"/>
    <cellStyle name="40% - 강조색2 45 5 4 4" xfId="23324" xr:uid="{00000000-0005-0000-0000-000034550000}"/>
    <cellStyle name="40% - 강조색2 45 5 5" xfId="23325" xr:uid="{00000000-0005-0000-0000-000035550000}"/>
    <cellStyle name="40% - 강조색2 45 5 5 2" xfId="23326" xr:uid="{00000000-0005-0000-0000-000036550000}"/>
    <cellStyle name="40% - 강조색2 45 5 5 3" xfId="23327" xr:uid="{00000000-0005-0000-0000-000037550000}"/>
    <cellStyle name="40% - 강조색2 45 5 5 4" xfId="23328" xr:uid="{00000000-0005-0000-0000-000038550000}"/>
    <cellStyle name="40% - 강조색2 45 5 6" xfId="23329" xr:uid="{00000000-0005-0000-0000-000039550000}"/>
    <cellStyle name="40% - 강조색2 45 5 6 2" xfId="23330" xr:uid="{00000000-0005-0000-0000-00003A550000}"/>
    <cellStyle name="40% - 강조색2 45 5 6 3" xfId="23331" xr:uid="{00000000-0005-0000-0000-00003B550000}"/>
    <cellStyle name="40% - 강조색2 45 5 6 4" xfId="23332" xr:uid="{00000000-0005-0000-0000-00003C550000}"/>
    <cellStyle name="40% - 강조색2 45 5 7" xfId="23333" xr:uid="{00000000-0005-0000-0000-00003D550000}"/>
    <cellStyle name="40% - 강조색2 45 5 7 2" xfId="23334" xr:uid="{00000000-0005-0000-0000-00003E550000}"/>
    <cellStyle name="40% - 강조색2 45 5 7 3" xfId="23335" xr:uid="{00000000-0005-0000-0000-00003F550000}"/>
    <cellStyle name="40% - 강조색2 45 5 7 4" xfId="23336" xr:uid="{00000000-0005-0000-0000-000040550000}"/>
    <cellStyle name="40% - 강조색2 45 5 8" xfId="23337" xr:uid="{00000000-0005-0000-0000-000041550000}"/>
    <cellStyle name="40% - 강조색2 45 5 9" xfId="23338" xr:uid="{00000000-0005-0000-0000-000042550000}"/>
    <cellStyle name="40% - 강조색2 45 6" xfId="23339" xr:uid="{00000000-0005-0000-0000-000043550000}"/>
    <cellStyle name="40% - 강조색2 45 6 10" xfId="23340" xr:uid="{00000000-0005-0000-0000-000044550000}"/>
    <cellStyle name="40% - 강조색2 45 6 11" xfId="23341" xr:uid="{00000000-0005-0000-0000-000045550000}"/>
    <cellStyle name="40% - 강조색2 45 6 12" xfId="23342" xr:uid="{00000000-0005-0000-0000-000046550000}"/>
    <cellStyle name="40% - 강조색2 45 6 13" xfId="23343" xr:uid="{00000000-0005-0000-0000-000047550000}"/>
    <cellStyle name="40% - 강조색2 45 6 14" xfId="23344" xr:uid="{00000000-0005-0000-0000-000048550000}"/>
    <cellStyle name="40% - 강조색2 45 6 15" xfId="23345" xr:uid="{00000000-0005-0000-0000-000049550000}"/>
    <cellStyle name="40% - 강조색2 45 6 16" xfId="23346" xr:uid="{00000000-0005-0000-0000-00004A550000}"/>
    <cellStyle name="40% - 강조색2 45 6 17" xfId="23347" xr:uid="{00000000-0005-0000-0000-00004B550000}"/>
    <cellStyle name="40% - 강조색2 45 6 2" xfId="23348" xr:uid="{00000000-0005-0000-0000-00004C550000}"/>
    <cellStyle name="40% - 강조색2 45 6 2 2" xfId="23349" xr:uid="{00000000-0005-0000-0000-00004D550000}"/>
    <cellStyle name="40% - 강조색2 45 6 2 3" xfId="23350" xr:uid="{00000000-0005-0000-0000-00004E550000}"/>
    <cellStyle name="40% - 강조색2 45 6 2 4" xfId="23351" xr:uid="{00000000-0005-0000-0000-00004F550000}"/>
    <cellStyle name="40% - 강조색2 45 6 3" xfId="23352" xr:uid="{00000000-0005-0000-0000-000050550000}"/>
    <cellStyle name="40% - 강조색2 45 6 3 2" xfId="23353" xr:uid="{00000000-0005-0000-0000-000051550000}"/>
    <cellStyle name="40% - 강조색2 45 6 3 3" xfId="23354" xr:uid="{00000000-0005-0000-0000-000052550000}"/>
    <cellStyle name="40% - 강조색2 45 6 3 4" xfId="23355" xr:uid="{00000000-0005-0000-0000-000053550000}"/>
    <cellStyle name="40% - 강조색2 45 6 4" xfId="23356" xr:uid="{00000000-0005-0000-0000-000054550000}"/>
    <cellStyle name="40% - 강조색2 45 6 4 2" xfId="23357" xr:uid="{00000000-0005-0000-0000-000055550000}"/>
    <cellStyle name="40% - 강조색2 45 6 4 3" xfId="23358" xr:uid="{00000000-0005-0000-0000-000056550000}"/>
    <cellStyle name="40% - 강조색2 45 6 4 4" xfId="23359" xr:uid="{00000000-0005-0000-0000-000057550000}"/>
    <cellStyle name="40% - 강조색2 45 6 5" xfId="23360" xr:uid="{00000000-0005-0000-0000-000058550000}"/>
    <cellStyle name="40% - 강조색2 45 6 6" xfId="23361" xr:uid="{00000000-0005-0000-0000-000059550000}"/>
    <cellStyle name="40% - 강조색2 45 6 7" xfId="23362" xr:uid="{00000000-0005-0000-0000-00005A550000}"/>
    <cellStyle name="40% - 강조색2 45 6 8" xfId="23363" xr:uid="{00000000-0005-0000-0000-00005B550000}"/>
    <cellStyle name="40% - 강조색2 45 6 9" xfId="23364" xr:uid="{00000000-0005-0000-0000-00005C550000}"/>
    <cellStyle name="40% - 강조색2 45 7" xfId="23365" xr:uid="{00000000-0005-0000-0000-00005D550000}"/>
    <cellStyle name="40% - 강조색2 45 7 10" xfId="23366" xr:uid="{00000000-0005-0000-0000-00005E550000}"/>
    <cellStyle name="40% - 강조색2 45 7 11" xfId="23367" xr:uid="{00000000-0005-0000-0000-00005F550000}"/>
    <cellStyle name="40% - 강조색2 45 7 12" xfId="23368" xr:uid="{00000000-0005-0000-0000-000060550000}"/>
    <cellStyle name="40% - 강조색2 45 7 13" xfId="23369" xr:uid="{00000000-0005-0000-0000-000061550000}"/>
    <cellStyle name="40% - 강조색2 45 7 14" xfId="23370" xr:uid="{00000000-0005-0000-0000-000062550000}"/>
    <cellStyle name="40% - 강조색2 45 7 2" xfId="23371" xr:uid="{00000000-0005-0000-0000-000063550000}"/>
    <cellStyle name="40% - 강조색2 45 7 3" xfId="23372" xr:uid="{00000000-0005-0000-0000-000064550000}"/>
    <cellStyle name="40% - 강조색2 45 7 4" xfId="23373" xr:uid="{00000000-0005-0000-0000-000065550000}"/>
    <cellStyle name="40% - 강조색2 45 7 5" xfId="23374" xr:uid="{00000000-0005-0000-0000-000066550000}"/>
    <cellStyle name="40% - 강조색2 45 7 6" xfId="23375" xr:uid="{00000000-0005-0000-0000-000067550000}"/>
    <cellStyle name="40% - 강조색2 45 7 7" xfId="23376" xr:uid="{00000000-0005-0000-0000-000068550000}"/>
    <cellStyle name="40% - 강조색2 45 7 8" xfId="23377" xr:uid="{00000000-0005-0000-0000-000069550000}"/>
    <cellStyle name="40% - 강조색2 45 7 9" xfId="23378" xr:uid="{00000000-0005-0000-0000-00006A550000}"/>
    <cellStyle name="40% - 강조색2 45 8" xfId="23379" xr:uid="{00000000-0005-0000-0000-00006B550000}"/>
    <cellStyle name="40% - 강조색2 45 8 2" xfId="23380" xr:uid="{00000000-0005-0000-0000-00006C550000}"/>
    <cellStyle name="40% - 강조색2 45 8 3" xfId="23381" xr:uid="{00000000-0005-0000-0000-00006D550000}"/>
    <cellStyle name="40% - 강조색2 45 8 4" xfId="23382" xr:uid="{00000000-0005-0000-0000-00006E550000}"/>
    <cellStyle name="40% - 강조색2 45 9" xfId="23383" xr:uid="{00000000-0005-0000-0000-00006F550000}"/>
    <cellStyle name="40% - 강조색2 45 9 2" xfId="23384" xr:uid="{00000000-0005-0000-0000-000070550000}"/>
    <cellStyle name="40% - 강조색2 45 9 3" xfId="23385" xr:uid="{00000000-0005-0000-0000-000071550000}"/>
    <cellStyle name="40% - 강조색2 46" xfId="23386" xr:uid="{00000000-0005-0000-0000-000072550000}"/>
    <cellStyle name="40% - 강조색2 46 10" xfId="23387" xr:uid="{00000000-0005-0000-0000-000073550000}"/>
    <cellStyle name="40% - 강조색2 46 10 2" xfId="23388" xr:uid="{00000000-0005-0000-0000-000074550000}"/>
    <cellStyle name="40% - 강조색2 46 10 3" xfId="23389" xr:uid="{00000000-0005-0000-0000-000075550000}"/>
    <cellStyle name="40% - 강조색2 46 10 4" xfId="23390" xr:uid="{00000000-0005-0000-0000-000076550000}"/>
    <cellStyle name="40% - 강조색2 46 11" xfId="23391" xr:uid="{00000000-0005-0000-0000-000077550000}"/>
    <cellStyle name="40% - 강조색2 46 11 2" xfId="23392" xr:uid="{00000000-0005-0000-0000-000078550000}"/>
    <cellStyle name="40% - 강조색2 46 11 3" xfId="23393" xr:uid="{00000000-0005-0000-0000-000079550000}"/>
    <cellStyle name="40% - 강조색2 46 11 4" xfId="23394" xr:uid="{00000000-0005-0000-0000-00007A550000}"/>
    <cellStyle name="40% - 강조색2 46 12" xfId="23395" xr:uid="{00000000-0005-0000-0000-00007B550000}"/>
    <cellStyle name="40% - 강조색2 46 12 2" xfId="23396" xr:uid="{00000000-0005-0000-0000-00007C550000}"/>
    <cellStyle name="40% - 강조색2 46 12 3" xfId="23397" xr:uid="{00000000-0005-0000-0000-00007D550000}"/>
    <cellStyle name="40% - 강조색2 46 12 4" xfId="23398" xr:uid="{00000000-0005-0000-0000-00007E550000}"/>
    <cellStyle name="40% - 강조색2 46 13" xfId="23399" xr:uid="{00000000-0005-0000-0000-00007F550000}"/>
    <cellStyle name="40% - 강조색2 46 13 2" xfId="23400" xr:uid="{00000000-0005-0000-0000-000080550000}"/>
    <cellStyle name="40% - 강조색2 46 13 3" xfId="23401" xr:uid="{00000000-0005-0000-0000-000081550000}"/>
    <cellStyle name="40% - 강조색2 46 13 4" xfId="23402" xr:uid="{00000000-0005-0000-0000-000082550000}"/>
    <cellStyle name="40% - 강조색2 46 14" xfId="23403" xr:uid="{00000000-0005-0000-0000-000083550000}"/>
    <cellStyle name="40% - 강조색2 46 14 2" xfId="23404" xr:uid="{00000000-0005-0000-0000-000084550000}"/>
    <cellStyle name="40% - 강조색2 46 14 3" xfId="23405" xr:uid="{00000000-0005-0000-0000-000085550000}"/>
    <cellStyle name="40% - 강조색2 46 14 4" xfId="23406" xr:uid="{00000000-0005-0000-0000-000086550000}"/>
    <cellStyle name="40% - 강조색2 46 15" xfId="23407" xr:uid="{00000000-0005-0000-0000-000087550000}"/>
    <cellStyle name="40% - 강조색2 46 16" xfId="23408" xr:uid="{00000000-0005-0000-0000-000088550000}"/>
    <cellStyle name="40% - 강조색2 46 17" xfId="23409" xr:uid="{00000000-0005-0000-0000-000089550000}"/>
    <cellStyle name="40% - 강조색2 46 18" xfId="23410" xr:uid="{00000000-0005-0000-0000-00008A550000}"/>
    <cellStyle name="40% - 강조색2 46 19" xfId="23411" xr:uid="{00000000-0005-0000-0000-00008B550000}"/>
    <cellStyle name="40% - 강조색2 46 2" xfId="23412" xr:uid="{00000000-0005-0000-0000-00008C550000}"/>
    <cellStyle name="40% - 강조색2 46 2 10" xfId="23413" xr:uid="{00000000-0005-0000-0000-00008D550000}"/>
    <cellStyle name="40% - 강조색2 46 2 10 2" xfId="23414" xr:uid="{00000000-0005-0000-0000-00008E550000}"/>
    <cellStyle name="40% - 강조색2 46 2 10 3" xfId="23415" xr:uid="{00000000-0005-0000-0000-00008F550000}"/>
    <cellStyle name="40% - 강조색2 46 2 10 4" xfId="23416" xr:uid="{00000000-0005-0000-0000-000090550000}"/>
    <cellStyle name="40% - 강조색2 46 2 11" xfId="23417" xr:uid="{00000000-0005-0000-0000-000091550000}"/>
    <cellStyle name="40% - 강조색2 46 2 11 2" xfId="23418" xr:uid="{00000000-0005-0000-0000-000092550000}"/>
    <cellStyle name="40% - 강조색2 46 2 11 3" xfId="23419" xr:uid="{00000000-0005-0000-0000-000093550000}"/>
    <cellStyle name="40% - 강조색2 46 2 11 4" xfId="23420" xr:uid="{00000000-0005-0000-0000-000094550000}"/>
    <cellStyle name="40% - 강조색2 46 2 12" xfId="23421" xr:uid="{00000000-0005-0000-0000-000095550000}"/>
    <cellStyle name="40% - 강조색2 46 2 12 2" xfId="23422" xr:uid="{00000000-0005-0000-0000-000096550000}"/>
    <cellStyle name="40% - 강조색2 46 2 12 3" xfId="23423" xr:uid="{00000000-0005-0000-0000-000097550000}"/>
    <cellStyle name="40% - 강조색2 46 2 12 4" xfId="23424" xr:uid="{00000000-0005-0000-0000-000098550000}"/>
    <cellStyle name="40% - 강조색2 46 2 13" xfId="23425" xr:uid="{00000000-0005-0000-0000-000099550000}"/>
    <cellStyle name="40% - 강조색2 46 2 13 2" xfId="23426" xr:uid="{00000000-0005-0000-0000-00009A550000}"/>
    <cellStyle name="40% - 강조색2 46 2 13 3" xfId="23427" xr:uid="{00000000-0005-0000-0000-00009B550000}"/>
    <cellStyle name="40% - 강조색2 46 2 13 4" xfId="23428" xr:uid="{00000000-0005-0000-0000-00009C550000}"/>
    <cellStyle name="40% - 강조색2 46 2 14" xfId="23429" xr:uid="{00000000-0005-0000-0000-00009D550000}"/>
    <cellStyle name="40% - 강조색2 46 2 15" xfId="23430" xr:uid="{00000000-0005-0000-0000-00009E550000}"/>
    <cellStyle name="40% - 강조색2 46 2 16" xfId="23431" xr:uid="{00000000-0005-0000-0000-00009F550000}"/>
    <cellStyle name="40% - 강조색2 46 2 17" xfId="23432" xr:uid="{00000000-0005-0000-0000-0000A0550000}"/>
    <cellStyle name="40% - 강조색2 46 2 18" xfId="23433" xr:uid="{00000000-0005-0000-0000-0000A1550000}"/>
    <cellStyle name="40% - 강조색2 46 2 19" xfId="23434" xr:uid="{00000000-0005-0000-0000-0000A2550000}"/>
    <cellStyle name="40% - 강조색2 46 2 2" xfId="23435" xr:uid="{00000000-0005-0000-0000-0000A3550000}"/>
    <cellStyle name="40% - 강조색2 46 2 2 10" xfId="23436" xr:uid="{00000000-0005-0000-0000-0000A4550000}"/>
    <cellStyle name="40% - 강조색2 46 2 2 10 2" xfId="23437" xr:uid="{00000000-0005-0000-0000-0000A5550000}"/>
    <cellStyle name="40% - 강조색2 46 2 2 10 3" xfId="23438" xr:uid="{00000000-0005-0000-0000-0000A6550000}"/>
    <cellStyle name="40% - 강조색2 46 2 2 10 4" xfId="23439" xr:uid="{00000000-0005-0000-0000-0000A7550000}"/>
    <cellStyle name="40% - 강조색2 46 2 2 11" xfId="23440" xr:uid="{00000000-0005-0000-0000-0000A8550000}"/>
    <cellStyle name="40% - 강조색2 46 2 2 11 2" xfId="23441" xr:uid="{00000000-0005-0000-0000-0000A9550000}"/>
    <cellStyle name="40% - 강조색2 46 2 2 11 3" xfId="23442" xr:uid="{00000000-0005-0000-0000-0000AA550000}"/>
    <cellStyle name="40% - 강조색2 46 2 2 11 4" xfId="23443" xr:uid="{00000000-0005-0000-0000-0000AB550000}"/>
    <cellStyle name="40% - 강조색2 46 2 2 12" xfId="23444" xr:uid="{00000000-0005-0000-0000-0000AC550000}"/>
    <cellStyle name="40% - 강조색2 46 2 2 12 2" xfId="23445" xr:uid="{00000000-0005-0000-0000-0000AD550000}"/>
    <cellStyle name="40% - 강조색2 46 2 2 12 3" xfId="23446" xr:uid="{00000000-0005-0000-0000-0000AE550000}"/>
    <cellStyle name="40% - 강조색2 46 2 2 12 4" xfId="23447" xr:uid="{00000000-0005-0000-0000-0000AF550000}"/>
    <cellStyle name="40% - 강조색2 46 2 2 13" xfId="23448" xr:uid="{00000000-0005-0000-0000-0000B0550000}"/>
    <cellStyle name="40% - 강조색2 46 2 2 14" xfId="23449" xr:uid="{00000000-0005-0000-0000-0000B1550000}"/>
    <cellStyle name="40% - 강조색2 46 2 2 15" xfId="23450" xr:uid="{00000000-0005-0000-0000-0000B2550000}"/>
    <cellStyle name="40% - 강조색2 46 2 2 16" xfId="23451" xr:uid="{00000000-0005-0000-0000-0000B3550000}"/>
    <cellStyle name="40% - 강조색2 46 2 2 17" xfId="23452" xr:uid="{00000000-0005-0000-0000-0000B4550000}"/>
    <cellStyle name="40% - 강조색2 46 2 2 18" xfId="23453" xr:uid="{00000000-0005-0000-0000-0000B5550000}"/>
    <cellStyle name="40% - 강조색2 46 2 2 19" xfId="23454" xr:uid="{00000000-0005-0000-0000-0000B6550000}"/>
    <cellStyle name="40% - 강조색2 46 2 2 2" xfId="23455" xr:uid="{00000000-0005-0000-0000-0000B7550000}"/>
    <cellStyle name="40% - 강조색2 46 2 2 2 10" xfId="23456" xr:uid="{00000000-0005-0000-0000-0000B8550000}"/>
    <cellStyle name="40% - 강조색2 46 2 2 2 11" xfId="23457" xr:uid="{00000000-0005-0000-0000-0000B9550000}"/>
    <cellStyle name="40% - 강조색2 46 2 2 2 12" xfId="23458" xr:uid="{00000000-0005-0000-0000-0000BA550000}"/>
    <cellStyle name="40% - 강조색2 46 2 2 2 2" xfId="23459" xr:uid="{00000000-0005-0000-0000-0000BB550000}"/>
    <cellStyle name="40% - 강조색2 46 2 2 2 2 2" xfId="23460" xr:uid="{00000000-0005-0000-0000-0000BC550000}"/>
    <cellStyle name="40% - 강조색2 46 2 2 2 2 3" xfId="23461" xr:uid="{00000000-0005-0000-0000-0000BD550000}"/>
    <cellStyle name="40% - 강조색2 46 2 2 2 2 4" xfId="23462" xr:uid="{00000000-0005-0000-0000-0000BE550000}"/>
    <cellStyle name="40% - 강조색2 46 2 2 2 3" xfId="23463" xr:uid="{00000000-0005-0000-0000-0000BF550000}"/>
    <cellStyle name="40% - 강조색2 46 2 2 2 3 2" xfId="23464" xr:uid="{00000000-0005-0000-0000-0000C0550000}"/>
    <cellStyle name="40% - 강조색2 46 2 2 2 3 3" xfId="23465" xr:uid="{00000000-0005-0000-0000-0000C1550000}"/>
    <cellStyle name="40% - 강조색2 46 2 2 2 3 4" xfId="23466" xr:uid="{00000000-0005-0000-0000-0000C2550000}"/>
    <cellStyle name="40% - 강조색2 46 2 2 2 4" xfId="23467" xr:uid="{00000000-0005-0000-0000-0000C3550000}"/>
    <cellStyle name="40% - 강조색2 46 2 2 2 4 2" xfId="23468" xr:uid="{00000000-0005-0000-0000-0000C4550000}"/>
    <cellStyle name="40% - 강조색2 46 2 2 2 4 3" xfId="23469" xr:uid="{00000000-0005-0000-0000-0000C5550000}"/>
    <cellStyle name="40% - 강조색2 46 2 2 2 4 4" xfId="23470" xr:uid="{00000000-0005-0000-0000-0000C6550000}"/>
    <cellStyle name="40% - 강조색2 46 2 2 2 5" xfId="23471" xr:uid="{00000000-0005-0000-0000-0000C7550000}"/>
    <cellStyle name="40% - 강조색2 46 2 2 2 5 2" xfId="23472" xr:uid="{00000000-0005-0000-0000-0000C8550000}"/>
    <cellStyle name="40% - 강조색2 46 2 2 2 5 3" xfId="23473" xr:uid="{00000000-0005-0000-0000-0000C9550000}"/>
    <cellStyle name="40% - 강조색2 46 2 2 2 5 4" xfId="23474" xr:uid="{00000000-0005-0000-0000-0000CA550000}"/>
    <cellStyle name="40% - 강조색2 46 2 2 2 6" xfId="23475" xr:uid="{00000000-0005-0000-0000-0000CB550000}"/>
    <cellStyle name="40% - 강조색2 46 2 2 2 6 2" xfId="23476" xr:uid="{00000000-0005-0000-0000-0000CC550000}"/>
    <cellStyle name="40% - 강조색2 46 2 2 2 6 3" xfId="23477" xr:uid="{00000000-0005-0000-0000-0000CD550000}"/>
    <cellStyle name="40% - 강조색2 46 2 2 2 6 4" xfId="23478" xr:uid="{00000000-0005-0000-0000-0000CE550000}"/>
    <cellStyle name="40% - 강조색2 46 2 2 2 7" xfId="23479" xr:uid="{00000000-0005-0000-0000-0000CF550000}"/>
    <cellStyle name="40% - 강조색2 46 2 2 2 7 2" xfId="23480" xr:uid="{00000000-0005-0000-0000-0000D0550000}"/>
    <cellStyle name="40% - 강조색2 46 2 2 2 7 3" xfId="23481" xr:uid="{00000000-0005-0000-0000-0000D1550000}"/>
    <cellStyle name="40% - 강조색2 46 2 2 2 7 4" xfId="23482" xr:uid="{00000000-0005-0000-0000-0000D2550000}"/>
    <cellStyle name="40% - 강조색2 46 2 2 2 8" xfId="23483" xr:uid="{00000000-0005-0000-0000-0000D3550000}"/>
    <cellStyle name="40% - 강조색2 46 2 2 2 8 2" xfId="23484" xr:uid="{00000000-0005-0000-0000-0000D4550000}"/>
    <cellStyle name="40% - 강조색2 46 2 2 2 8 3" xfId="23485" xr:uid="{00000000-0005-0000-0000-0000D5550000}"/>
    <cellStyle name="40% - 강조색2 46 2 2 2 8 4" xfId="23486" xr:uid="{00000000-0005-0000-0000-0000D6550000}"/>
    <cellStyle name="40% - 강조색2 46 2 2 2 9" xfId="23487" xr:uid="{00000000-0005-0000-0000-0000D7550000}"/>
    <cellStyle name="40% - 강조색2 46 2 2 2 9 2" xfId="23488" xr:uid="{00000000-0005-0000-0000-0000D8550000}"/>
    <cellStyle name="40% - 강조색2 46 2 2 2 9 3" xfId="23489" xr:uid="{00000000-0005-0000-0000-0000D9550000}"/>
    <cellStyle name="40% - 강조색2 46 2 2 2 9 4" xfId="23490" xr:uid="{00000000-0005-0000-0000-0000DA550000}"/>
    <cellStyle name="40% - 강조색2 46 2 2 20" xfId="23491" xr:uid="{00000000-0005-0000-0000-0000DB550000}"/>
    <cellStyle name="40% - 강조색2 46 2 2 21" xfId="23492" xr:uid="{00000000-0005-0000-0000-0000DC550000}"/>
    <cellStyle name="40% - 강조색2 46 2 2 22" xfId="23493" xr:uid="{00000000-0005-0000-0000-0000DD550000}"/>
    <cellStyle name="40% - 강조색2 46 2 2 23" xfId="23494" xr:uid="{00000000-0005-0000-0000-0000DE550000}"/>
    <cellStyle name="40% - 강조색2 46 2 2 24" xfId="23495" xr:uid="{00000000-0005-0000-0000-0000DF550000}"/>
    <cellStyle name="40% - 강조색2 46 2 2 25" xfId="23496" xr:uid="{00000000-0005-0000-0000-0000E0550000}"/>
    <cellStyle name="40% - 강조색2 46 2 2 3" xfId="23497" xr:uid="{00000000-0005-0000-0000-0000E1550000}"/>
    <cellStyle name="40% - 강조색2 46 2 2 3 10" xfId="23498" xr:uid="{00000000-0005-0000-0000-0000E2550000}"/>
    <cellStyle name="40% - 강조색2 46 2 2 3 11" xfId="23499" xr:uid="{00000000-0005-0000-0000-0000E3550000}"/>
    <cellStyle name="40% - 강조색2 46 2 2 3 12" xfId="23500" xr:uid="{00000000-0005-0000-0000-0000E4550000}"/>
    <cellStyle name="40% - 강조색2 46 2 2 3 2" xfId="23501" xr:uid="{00000000-0005-0000-0000-0000E5550000}"/>
    <cellStyle name="40% - 강조색2 46 2 2 3 2 2" xfId="23502" xr:uid="{00000000-0005-0000-0000-0000E6550000}"/>
    <cellStyle name="40% - 강조색2 46 2 2 3 2 3" xfId="23503" xr:uid="{00000000-0005-0000-0000-0000E7550000}"/>
    <cellStyle name="40% - 강조색2 46 2 2 3 2 4" xfId="23504" xr:uid="{00000000-0005-0000-0000-0000E8550000}"/>
    <cellStyle name="40% - 강조색2 46 2 2 3 3" xfId="23505" xr:uid="{00000000-0005-0000-0000-0000E9550000}"/>
    <cellStyle name="40% - 강조색2 46 2 2 3 3 2" xfId="23506" xr:uid="{00000000-0005-0000-0000-0000EA550000}"/>
    <cellStyle name="40% - 강조색2 46 2 2 3 3 3" xfId="23507" xr:uid="{00000000-0005-0000-0000-0000EB550000}"/>
    <cellStyle name="40% - 강조색2 46 2 2 3 3 4" xfId="23508" xr:uid="{00000000-0005-0000-0000-0000EC550000}"/>
    <cellStyle name="40% - 강조색2 46 2 2 3 4" xfId="23509" xr:uid="{00000000-0005-0000-0000-0000ED550000}"/>
    <cellStyle name="40% - 강조색2 46 2 2 3 4 2" xfId="23510" xr:uid="{00000000-0005-0000-0000-0000EE550000}"/>
    <cellStyle name="40% - 강조색2 46 2 2 3 4 3" xfId="23511" xr:uid="{00000000-0005-0000-0000-0000EF550000}"/>
    <cellStyle name="40% - 강조색2 46 2 2 3 4 4" xfId="23512" xr:uid="{00000000-0005-0000-0000-0000F0550000}"/>
    <cellStyle name="40% - 강조색2 46 2 2 3 5" xfId="23513" xr:uid="{00000000-0005-0000-0000-0000F1550000}"/>
    <cellStyle name="40% - 강조색2 46 2 2 3 5 2" xfId="23514" xr:uid="{00000000-0005-0000-0000-0000F2550000}"/>
    <cellStyle name="40% - 강조색2 46 2 2 3 5 3" xfId="23515" xr:uid="{00000000-0005-0000-0000-0000F3550000}"/>
    <cellStyle name="40% - 강조색2 46 2 2 3 5 4" xfId="23516" xr:uid="{00000000-0005-0000-0000-0000F4550000}"/>
    <cellStyle name="40% - 강조색2 46 2 2 3 6" xfId="23517" xr:uid="{00000000-0005-0000-0000-0000F5550000}"/>
    <cellStyle name="40% - 강조색2 46 2 2 3 6 2" xfId="23518" xr:uid="{00000000-0005-0000-0000-0000F6550000}"/>
    <cellStyle name="40% - 강조색2 46 2 2 3 6 3" xfId="23519" xr:uid="{00000000-0005-0000-0000-0000F7550000}"/>
    <cellStyle name="40% - 강조색2 46 2 2 3 6 4" xfId="23520" xr:uid="{00000000-0005-0000-0000-0000F8550000}"/>
    <cellStyle name="40% - 강조색2 46 2 2 3 7" xfId="23521" xr:uid="{00000000-0005-0000-0000-0000F9550000}"/>
    <cellStyle name="40% - 강조색2 46 2 2 3 7 2" xfId="23522" xr:uid="{00000000-0005-0000-0000-0000FA550000}"/>
    <cellStyle name="40% - 강조색2 46 2 2 3 7 3" xfId="23523" xr:uid="{00000000-0005-0000-0000-0000FB550000}"/>
    <cellStyle name="40% - 강조색2 46 2 2 3 7 4" xfId="23524" xr:uid="{00000000-0005-0000-0000-0000FC550000}"/>
    <cellStyle name="40% - 강조색2 46 2 2 3 8" xfId="23525" xr:uid="{00000000-0005-0000-0000-0000FD550000}"/>
    <cellStyle name="40% - 강조색2 46 2 2 3 8 2" xfId="23526" xr:uid="{00000000-0005-0000-0000-0000FE550000}"/>
    <cellStyle name="40% - 강조색2 46 2 2 3 8 3" xfId="23527" xr:uid="{00000000-0005-0000-0000-0000FF550000}"/>
    <cellStyle name="40% - 강조색2 46 2 2 3 8 4" xfId="23528" xr:uid="{00000000-0005-0000-0000-000000560000}"/>
    <cellStyle name="40% - 강조색2 46 2 2 3 9" xfId="23529" xr:uid="{00000000-0005-0000-0000-000001560000}"/>
    <cellStyle name="40% - 강조색2 46 2 2 3 9 2" xfId="23530" xr:uid="{00000000-0005-0000-0000-000002560000}"/>
    <cellStyle name="40% - 강조색2 46 2 2 3 9 3" xfId="23531" xr:uid="{00000000-0005-0000-0000-000003560000}"/>
    <cellStyle name="40% - 강조색2 46 2 2 3 9 4" xfId="23532" xr:uid="{00000000-0005-0000-0000-000004560000}"/>
    <cellStyle name="40% - 강조색2 46 2 2 4" xfId="23533" xr:uid="{00000000-0005-0000-0000-000005560000}"/>
    <cellStyle name="40% - 강조색2 46 2 2 4 10" xfId="23534" xr:uid="{00000000-0005-0000-0000-000006560000}"/>
    <cellStyle name="40% - 강조색2 46 2 2 4 11" xfId="23535" xr:uid="{00000000-0005-0000-0000-000007560000}"/>
    <cellStyle name="40% - 강조색2 46 2 2 4 12" xfId="23536" xr:uid="{00000000-0005-0000-0000-000008560000}"/>
    <cellStyle name="40% - 강조색2 46 2 2 4 2" xfId="23537" xr:uid="{00000000-0005-0000-0000-000009560000}"/>
    <cellStyle name="40% - 강조색2 46 2 2 4 2 2" xfId="23538" xr:uid="{00000000-0005-0000-0000-00000A560000}"/>
    <cellStyle name="40% - 강조색2 46 2 2 4 2 3" xfId="23539" xr:uid="{00000000-0005-0000-0000-00000B560000}"/>
    <cellStyle name="40% - 강조색2 46 2 2 4 2 4" xfId="23540" xr:uid="{00000000-0005-0000-0000-00000C560000}"/>
    <cellStyle name="40% - 강조색2 46 2 2 4 3" xfId="23541" xr:uid="{00000000-0005-0000-0000-00000D560000}"/>
    <cellStyle name="40% - 강조색2 46 2 2 4 3 2" xfId="23542" xr:uid="{00000000-0005-0000-0000-00000E560000}"/>
    <cellStyle name="40% - 강조색2 46 2 2 4 3 3" xfId="23543" xr:uid="{00000000-0005-0000-0000-00000F560000}"/>
    <cellStyle name="40% - 강조색2 46 2 2 4 3 4" xfId="23544" xr:uid="{00000000-0005-0000-0000-000010560000}"/>
    <cellStyle name="40% - 강조색2 46 2 2 4 4" xfId="23545" xr:uid="{00000000-0005-0000-0000-000011560000}"/>
    <cellStyle name="40% - 강조색2 46 2 2 4 4 2" xfId="23546" xr:uid="{00000000-0005-0000-0000-000012560000}"/>
    <cellStyle name="40% - 강조색2 46 2 2 4 4 3" xfId="23547" xr:uid="{00000000-0005-0000-0000-000013560000}"/>
    <cellStyle name="40% - 강조색2 46 2 2 4 4 4" xfId="23548" xr:uid="{00000000-0005-0000-0000-000014560000}"/>
    <cellStyle name="40% - 강조색2 46 2 2 4 5" xfId="23549" xr:uid="{00000000-0005-0000-0000-000015560000}"/>
    <cellStyle name="40% - 강조색2 46 2 2 4 5 2" xfId="23550" xr:uid="{00000000-0005-0000-0000-000016560000}"/>
    <cellStyle name="40% - 강조색2 46 2 2 4 5 3" xfId="23551" xr:uid="{00000000-0005-0000-0000-000017560000}"/>
    <cellStyle name="40% - 강조색2 46 2 2 4 5 4" xfId="23552" xr:uid="{00000000-0005-0000-0000-000018560000}"/>
    <cellStyle name="40% - 강조색2 46 2 2 4 6" xfId="23553" xr:uid="{00000000-0005-0000-0000-000019560000}"/>
    <cellStyle name="40% - 강조색2 46 2 2 4 6 2" xfId="23554" xr:uid="{00000000-0005-0000-0000-00001A560000}"/>
    <cellStyle name="40% - 강조색2 46 2 2 4 6 3" xfId="23555" xr:uid="{00000000-0005-0000-0000-00001B560000}"/>
    <cellStyle name="40% - 강조색2 46 2 2 4 6 4" xfId="23556" xr:uid="{00000000-0005-0000-0000-00001C560000}"/>
    <cellStyle name="40% - 강조색2 46 2 2 4 7" xfId="23557" xr:uid="{00000000-0005-0000-0000-00001D560000}"/>
    <cellStyle name="40% - 강조색2 46 2 2 4 7 2" xfId="23558" xr:uid="{00000000-0005-0000-0000-00001E560000}"/>
    <cellStyle name="40% - 강조색2 46 2 2 4 7 3" xfId="23559" xr:uid="{00000000-0005-0000-0000-00001F560000}"/>
    <cellStyle name="40% - 강조색2 46 2 2 4 7 4" xfId="23560" xr:uid="{00000000-0005-0000-0000-000020560000}"/>
    <cellStyle name="40% - 강조색2 46 2 2 4 8" xfId="23561" xr:uid="{00000000-0005-0000-0000-000021560000}"/>
    <cellStyle name="40% - 강조색2 46 2 2 4 8 2" xfId="23562" xr:uid="{00000000-0005-0000-0000-000022560000}"/>
    <cellStyle name="40% - 강조색2 46 2 2 4 8 3" xfId="23563" xr:uid="{00000000-0005-0000-0000-000023560000}"/>
    <cellStyle name="40% - 강조색2 46 2 2 4 8 4" xfId="23564" xr:uid="{00000000-0005-0000-0000-000024560000}"/>
    <cellStyle name="40% - 강조색2 46 2 2 4 9" xfId="23565" xr:uid="{00000000-0005-0000-0000-000025560000}"/>
    <cellStyle name="40% - 강조색2 46 2 2 4 9 2" xfId="23566" xr:uid="{00000000-0005-0000-0000-000026560000}"/>
    <cellStyle name="40% - 강조색2 46 2 2 4 9 3" xfId="23567" xr:uid="{00000000-0005-0000-0000-000027560000}"/>
    <cellStyle name="40% - 강조색2 46 2 2 4 9 4" xfId="23568" xr:uid="{00000000-0005-0000-0000-000028560000}"/>
    <cellStyle name="40% - 강조색2 46 2 2 5" xfId="23569" xr:uid="{00000000-0005-0000-0000-000029560000}"/>
    <cellStyle name="40% - 강조색2 46 2 2 5 2" xfId="23570" xr:uid="{00000000-0005-0000-0000-00002A560000}"/>
    <cellStyle name="40% - 강조색2 46 2 2 5 3" xfId="23571" xr:uid="{00000000-0005-0000-0000-00002B560000}"/>
    <cellStyle name="40% - 강조색2 46 2 2 5 4" xfId="23572" xr:uid="{00000000-0005-0000-0000-00002C560000}"/>
    <cellStyle name="40% - 강조색2 46 2 2 6" xfId="23573" xr:uid="{00000000-0005-0000-0000-00002D560000}"/>
    <cellStyle name="40% - 강조색2 46 2 2 6 2" xfId="23574" xr:uid="{00000000-0005-0000-0000-00002E560000}"/>
    <cellStyle name="40% - 강조색2 46 2 2 6 3" xfId="23575" xr:uid="{00000000-0005-0000-0000-00002F560000}"/>
    <cellStyle name="40% - 강조색2 46 2 2 6 4" xfId="23576" xr:uid="{00000000-0005-0000-0000-000030560000}"/>
    <cellStyle name="40% - 강조색2 46 2 2 7" xfId="23577" xr:uid="{00000000-0005-0000-0000-000031560000}"/>
    <cellStyle name="40% - 강조색2 46 2 2 7 2" xfId="23578" xr:uid="{00000000-0005-0000-0000-000032560000}"/>
    <cellStyle name="40% - 강조색2 46 2 2 7 3" xfId="23579" xr:uid="{00000000-0005-0000-0000-000033560000}"/>
    <cellStyle name="40% - 강조색2 46 2 2 7 4" xfId="23580" xr:uid="{00000000-0005-0000-0000-000034560000}"/>
    <cellStyle name="40% - 강조색2 46 2 2 8" xfId="23581" xr:uid="{00000000-0005-0000-0000-000035560000}"/>
    <cellStyle name="40% - 강조색2 46 2 2 8 2" xfId="23582" xr:uid="{00000000-0005-0000-0000-000036560000}"/>
    <cellStyle name="40% - 강조색2 46 2 2 8 3" xfId="23583" xr:uid="{00000000-0005-0000-0000-000037560000}"/>
    <cellStyle name="40% - 강조색2 46 2 2 8 4" xfId="23584" xr:uid="{00000000-0005-0000-0000-000038560000}"/>
    <cellStyle name="40% - 강조색2 46 2 2 9" xfId="23585" xr:uid="{00000000-0005-0000-0000-000039560000}"/>
    <cellStyle name="40% - 강조색2 46 2 2 9 2" xfId="23586" xr:uid="{00000000-0005-0000-0000-00003A560000}"/>
    <cellStyle name="40% - 강조색2 46 2 2 9 3" xfId="23587" xr:uid="{00000000-0005-0000-0000-00003B560000}"/>
    <cellStyle name="40% - 강조색2 46 2 2 9 4" xfId="23588" xr:uid="{00000000-0005-0000-0000-00003C560000}"/>
    <cellStyle name="40% - 강조색2 46 2 20" xfId="23589" xr:uid="{00000000-0005-0000-0000-00003D560000}"/>
    <cellStyle name="40% - 강조색2 46 2 21" xfId="23590" xr:uid="{00000000-0005-0000-0000-00003E560000}"/>
    <cellStyle name="40% - 강조색2 46 2 22" xfId="23591" xr:uid="{00000000-0005-0000-0000-00003F560000}"/>
    <cellStyle name="40% - 강조색2 46 2 23" xfId="23592" xr:uid="{00000000-0005-0000-0000-000040560000}"/>
    <cellStyle name="40% - 강조색2 46 2 24" xfId="23593" xr:uid="{00000000-0005-0000-0000-000041560000}"/>
    <cellStyle name="40% - 강조색2 46 2 25" xfId="23594" xr:uid="{00000000-0005-0000-0000-000042560000}"/>
    <cellStyle name="40% - 강조색2 46 2 26" xfId="23595" xr:uid="{00000000-0005-0000-0000-000043560000}"/>
    <cellStyle name="40% - 강조색2 46 2 3" xfId="23596" xr:uid="{00000000-0005-0000-0000-000044560000}"/>
    <cellStyle name="40% - 강조색2 46 2 3 10" xfId="23597" xr:uid="{00000000-0005-0000-0000-000045560000}"/>
    <cellStyle name="40% - 강조색2 46 2 3 11" xfId="23598" xr:uid="{00000000-0005-0000-0000-000046560000}"/>
    <cellStyle name="40% - 강조색2 46 2 3 12" xfId="23599" xr:uid="{00000000-0005-0000-0000-000047560000}"/>
    <cellStyle name="40% - 강조색2 46 2 3 2" xfId="23600" xr:uid="{00000000-0005-0000-0000-000048560000}"/>
    <cellStyle name="40% - 강조색2 46 2 3 2 2" xfId="23601" xr:uid="{00000000-0005-0000-0000-000049560000}"/>
    <cellStyle name="40% - 강조색2 46 2 3 2 3" xfId="23602" xr:uid="{00000000-0005-0000-0000-00004A560000}"/>
    <cellStyle name="40% - 강조색2 46 2 3 2 4" xfId="23603" xr:uid="{00000000-0005-0000-0000-00004B560000}"/>
    <cellStyle name="40% - 강조색2 46 2 3 3" xfId="23604" xr:uid="{00000000-0005-0000-0000-00004C560000}"/>
    <cellStyle name="40% - 강조색2 46 2 3 3 2" xfId="23605" xr:uid="{00000000-0005-0000-0000-00004D560000}"/>
    <cellStyle name="40% - 강조색2 46 2 3 3 3" xfId="23606" xr:uid="{00000000-0005-0000-0000-00004E560000}"/>
    <cellStyle name="40% - 강조색2 46 2 3 3 4" xfId="23607" xr:uid="{00000000-0005-0000-0000-00004F560000}"/>
    <cellStyle name="40% - 강조색2 46 2 3 4" xfId="23608" xr:uid="{00000000-0005-0000-0000-000050560000}"/>
    <cellStyle name="40% - 강조색2 46 2 3 4 2" xfId="23609" xr:uid="{00000000-0005-0000-0000-000051560000}"/>
    <cellStyle name="40% - 강조색2 46 2 3 4 3" xfId="23610" xr:uid="{00000000-0005-0000-0000-000052560000}"/>
    <cellStyle name="40% - 강조색2 46 2 3 4 4" xfId="23611" xr:uid="{00000000-0005-0000-0000-000053560000}"/>
    <cellStyle name="40% - 강조색2 46 2 3 5" xfId="23612" xr:uid="{00000000-0005-0000-0000-000054560000}"/>
    <cellStyle name="40% - 강조색2 46 2 3 5 2" xfId="23613" xr:uid="{00000000-0005-0000-0000-000055560000}"/>
    <cellStyle name="40% - 강조색2 46 2 3 5 3" xfId="23614" xr:uid="{00000000-0005-0000-0000-000056560000}"/>
    <cellStyle name="40% - 강조색2 46 2 3 5 4" xfId="23615" xr:uid="{00000000-0005-0000-0000-000057560000}"/>
    <cellStyle name="40% - 강조색2 46 2 3 6" xfId="23616" xr:uid="{00000000-0005-0000-0000-000058560000}"/>
    <cellStyle name="40% - 강조색2 46 2 3 6 2" xfId="23617" xr:uid="{00000000-0005-0000-0000-000059560000}"/>
    <cellStyle name="40% - 강조색2 46 2 3 6 3" xfId="23618" xr:uid="{00000000-0005-0000-0000-00005A560000}"/>
    <cellStyle name="40% - 강조색2 46 2 3 6 4" xfId="23619" xr:uid="{00000000-0005-0000-0000-00005B560000}"/>
    <cellStyle name="40% - 강조색2 46 2 3 7" xfId="23620" xr:uid="{00000000-0005-0000-0000-00005C560000}"/>
    <cellStyle name="40% - 강조색2 46 2 3 7 2" xfId="23621" xr:uid="{00000000-0005-0000-0000-00005D560000}"/>
    <cellStyle name="40% - 강조색2 46 2 3 7 3" xfId="23622" xr:uid="{00000000-0005-0000-0000-00005E560000}"/>
    <cellStyle name="40% - 강조색2 46 2 3 7 4" xfId="23623" xr:uid="{00000000-0005-0000-0000-00005F560000}"/>
    <cellStyle name="40% - 강조색2 46 2 3 8" xfId="23624" xr:uid="{00000000-0005-0000-0000-000060560000}"/>
    <cellStyle name="40% - 강조색2 46 2 3 8 2" xfId="23625" xr:uid="{00000000-0005-0000-0000-000061560000}"/>
    <cellStyle name="40% - 강조색2 46 2 3 8 3" xfId="23626" xr:uid="{00000000-0005-0000-0000-000062560000}"/>
    <cellStyle name="40% - 강조색2 46 2 3 8 4" xfId="23627" xr:uid="{00000000-0005-0000-0000-000063560000}"/>
    <cellStyle name="40% - 강조색2 46 2 3 9" xfId="23628" xr:uid="{00000000-0005-0000-0000-000064560000}"/>
    <cellStyle name="40% - 강조색2 46 2 3 9 2" xfId="23629" xr:uid="{00000000-0005-0000-0000-000065560000}"/>
    <cellStyle name="40% - 강조색2 46 2 3 9 3" xfId="23630" xr:uid="{00000000-0005-0000-0000-000066560000}"/>
    <cellStyle name="40% - 강조색2 46 2 3 9 4" xfId="23631" xr:uid="{00000000-0005-0000-0000-000067560000}"/>
    <cellStyle name="40% - 강조색2 46 2 4" xfId="23632" xr:uid="{00000000-0005-0000-0000-000068560000}"/>
    <cellStyle name="40% - 강조색2 46 2 4 10" xfId="23633" xr:uid="{00000000-0005-0000-0000-000069560000}"/>
    <cellStyle name="40% - 강조색2 46 2 4 11" xfId="23634" xr:uid="{00000000-0005-0000-0000-00006A560000}"/>
    <cellStyle name="40% - 강조색2 46 2 4 12" xfId="23635" xr:uid="{00000000-0005-0000-0000-00006B560000}"/>
    <cellStyle name="40% - 강조색2 46 2 4 2" xfId="23636" xr:uid="{00000000-0005-0000-0000-00006C560000}"/>
    <cellStyle name="40% - 강조색2 46 2 4 2 2" xfId="23637" xr:uid="{00000000-0005-0000-0000-00006D560000}"/>
    <cellStyle name="40% - 강조색2 46 2 4 2 3" xfId="23638" xr:uid="{00000000-0005-0000-0000-00006E560000}"/>
    <cellStyle name="40% - 강조색2 46 2 4 2 4" xfId="23639" xr:uid="{00000000-0005-0000-0000-00006F560000}"/>
    <cellStyle name="40% - 강조색2 46 2 4 3" xfId="23640" xr:uid="{00000000-0005-0000-0000-000070560000}"/>
    <cellStyle name="40% - 강조색2 46 2 4 3 2" xfId="23641" xr:uid="{00000000-0005-0000-0000-000071560000}"/>
    <cellStyle name="40% - 강조색2 46 2 4 3 3" xfId="23642" xr:uid="{00000000-0005-0000-0000-000072560000}"/>
    <cellStyle name="40% - 강조색2 46 2 4 3 4" xfId="23643" xr:uid="{00000000-0005-0000-0000-000073560000}"/>
    <cellStyle name="40% - 강조색2 46 2 4 4" xfId="23644" xr:uid="{00000000-0005-0000-0000-000074560000}"/>
    <cellStyle name="40% - 강조색2 46 2 4 4 2" xfId="23645" xr:uid="{00000000-0005-0000-0000-000075560000}"/>
    <cellStyle name="40% - 강조색2 46 2 4 4 3" xfId="23646" xr:uid="{00000000-0005-0000-0000-000076560000}"/>
    <cellStyle name="40% - 강조색2 46 2 4 4 4" xfId="23647" xr:uid="{00000000-0005-0000-0000-000077560000}"/>
    <cellStyle name="40% - 강조색2 46 2 4 5" xfId="23648" xr:uid="{00000000-0005-0000-0000-000078560000}"/>
    <cellStyle name="40% - 강조색2 46 2 4 5 2" xfId="23649" xr:uid="{00000000-0005-0000-0000-000079560000}"/>
    <cellStyle name="40% - 강조색2 46 2 4 5 3" xfId="23650" xr:uid="{00000000-0005-0000-0000-00007A560000}"/>
    <cellStyle name="40% - 강조색2 46 2 4 5 4" xfId="23651" xr:uid="{00000000-0005-0000-0000-00007B560000}"/>
    <cellStyle name="40% - 강조색2 46 2 4 6" xfId="23652" xr:uid="{00000000-0005-0000-0000-00007C560000}"/>
    <cellStyle name="40% - 강조색2 46 2 4 6 2" xfId="23653" xr:uid="{00000000-0005-0000-0000-00007D560000}"/>
    <cellStyle name="40% - 강조색2 46 2 4 6 3" xfId="23654" xr:uid="{00000000-0005-0000-0000-00007E560000}"/>
    <cellStyle name="40% - 강조색2 46 2 4 6 4" xfId="23655" xr:uid="{00000000-0005-0000-0000-00007F560000}"/>
    <cellStyle name="40% - 강조색2 46 2 4 7" xfId="23656" xr:uid="{00000000-0005-0000-0000-000080560000}"/>
    <cellStyle name="40% - 강조색2 46 2 4 7 2" xfId="23657" xr:uid="{00000000-0005-0000-0000-000081560000}"/>
    <cellStyle name="40% - 강조색2 46 2 4 7 3" xfId="23658" xr:uid="{00000000-0005-0000-0000-000082560000}"/>
    <cellStyle name="40% - 강조색2 46 2 4 7 4" xfId="23659" xr:uid="{00000000-0005-0000-0000-000083560000}"/>
    <cellStyle name="40% - 강조색2 46 2 4 8" xfId="23660" xr:uid="{00000000-0005-0000-0000-000084560000}"/>
    <cellStyle name="40% - 강조색2 46 2 4 8 2" xfId="23661" xr:uid="{00000000-0005-0000-0000-000085560000}"/>
    <cellStyle name="40% - 강조색2 46 2 4 8 3" xfId="23662" xr:uid="{00000000-0005-0000-0000-000086560000}"/>
    <cellStyle name="40% - 강조색2 46 2 4 8 4" xfId="23663" xr:uid="{00000000-0005-0000-0000-000087560000}"/>
    <cellStyle name="40% - 강조색2 46 2 4 9" xfId="23664" xr:uid="{00000000-0005-0000-0000-000088560000}"/>
    <cellStyle name="40% - 강조색2 46 2 4 9 2" xfId="23665" xr:uid="{00000000-0005-0000-0000-000089560000}"/>
    <cellStyle name="40% - 강조색2 46 2 4 9 3" xfId="23666" xr:uid="{00000000-0005-0000-0000-00008A560000}"/>
    <cellStyle name="40% - 강조색2 46 2 4 9 4" xfId="23667" xr:uid="{00000000-0005-0000-0000-00008B560000}"/>
    <cellStyle name="40% - 강조색2 46 2 5" xfId="23668" xr:uid="{00000000-0005-0000-0000-00008C560000}"/>
    <cellStyle name="40% - 강조색2 46 2 5 10" xfId="23669" xr:uid="{00000000-0005-0000-0000-00008D560000}"/>
    <cellStyle name="40% - 강조색2 46 2 5 11" xfId="23670" xr:uid="{00000000-0005-0000-0000-00008E560000}"/>
    <cellStyle name="40% - 강조색2 46 2 5 12" xfId="23671" xr:uid="{00000000-0005-0000-0000-00008F560000}"/>
    <cellStyle name="40% - 강조색2 46 2 5 2" xfId="23672" xr:uid="{00000000-0005-0000-0000-000090560000}"/>
    <cellStyle name="40% - 강조색2 46 2 5 2 2" xfId="23673" xr:uid="{00000000-0005-0000-0000-000091560000}"/>
    <cellStyle name="40% - 강조색2 46 2 5 2 3" xfId="23674" xr:uid="{00000000-0005-0000-0000-000092560000}"/>
    <cellStyle name="40% - 강조색2 46 2 5 2 4" xfId="23675" xr:uid="{00000000-0005-0000-0000-000093560000}"/>
    <cellStyle name="40% - 강조색2 46 2 5 3" xfId="23676" xr:uid="{00000000-0005-0000-0000-000094560000}"/>
    <cellStyle name="40% - 강조색2 46 2 5 3 2" xfId="23677" xr:uid="{00000000-0005-0000-0000-000095560000}"/>
    <cellStyle name="40% - 강조색2 46 2 5 3 3" xfId="23678" xr:uid="{00000000-0005-0000-0000-000096560000}"/>
    <cellStyle name="40% - 강조색2 46 2 5 3 4" xfId="23679" xr:uid="{00000000-0005-0000-0000-000097560000}"/>
    <cellStyle name="40% - 강조색2 46 2 5 4" xfId="23680" xr:uid="{00000000-0005-0000-0000-000098560000}"/>
    <cellStyle name="40% - 강조색2 46 2 5 4 2" xfId="23681" xr:uid="{00000000-0005-0000-0000-000099560000}"/>
    <cellStyle name="40% - 강조색2 46 2 5 4 3" xfId="23682" xr:uid="{00000000-0005-0000-0000-00009A560000}"/>
    <cellStyle name="40% - 강조색2 46 2 5 4 4" xfId="23683" xr:uid="{00000000-0005-0000-0000-00009B560000}"/>
    <cellStyle name="40% - 강조색2 46 2 5 5" xfId="23684" xr:uid="{00000000-0005-0000-0000-00009C560000}"/>
    <cellStyle name="40% - 강조색2 46 2 5 5 2" xfId="23685" xr:uid="{00000000-0005-0000-0000-00009D560000}"/>
    <cellStyle name="40% - 강조색2 46 2 5 5 3" xfId="23686" xr:uid="{00000000-0005-0000-0000-00009E560000}"/>
    <cellStyle name="40% - 강조색2 46 2 5 5 4" xfId="23687" xr:uid="{00000000-0005-0000-0000-00009F560000}"/>
    <cellStyle name="40% - 강조색2 46 2 5 6" xfId="23688" xr:uid="{00000000-0005-0000-0000-0000A0560000}"/>
    <cellStyle name="40% - 강조색2 46 2 5 6 2" xfId="23689" xr:uid="{00000000-0005-0000-0000-0000A1560000}"/>
    <cellStyle name="40% - 강조색2 46 2 5 6 3" xfId="23690" xr:uid="{00000000-0005-0000-0000-0000A2560000}"/>
    <cellStyle name="40% - 강조색2 46 2 5 6 4" xfId="23691" xr:uid="{00000000-0005-0000-0000-0000A3560000}"/>
    <cellStyle name="40% - 강조색2 46 2 5 7" xfId="23692" xr:uid="{00000000-0005-0000-0000-0000A4560000}"/>
    <cellStyle name="40% - 강조색2 46 2 5 7 2" xfId="23693" xr:uid="{00000000-0005-0000-0000-0000A5560000}"/>
    <cellStyle name="40% - 강조색2 46 2 5 7 3" xfId="23694" xr:uid="{00000000-0005-0000-0000-0000A6560000}"/>
    <cellStyle name="40% - 강조색2 46 2 5 7 4" xfId="23695" xr:uid="{00000000-0005-0000-0000-0000A7560000}"/>
    <cellStyle name="40% - 강조색2 46 2 5 8" xfId="23696" xr:uid="{00000000-0005-0000-0000-0000A8560000}"/>
    <cellStyle name="40% - 강조색2 46 2 5 8 2" xfId="23697" xr:uid="{00000000-0005-0000-0000-0000A9560000}"/>
    <cellStyle name="40% - 강조색2 46 2 5 8 3" xfId="23698" xr:uid="{00000000-0005-0000-0000-0000AA560000}"/>
    <cellStyle name="40% - 강조색2 46 2 5 8 4" xfId="23699" xr:uid="{00000000-0005-0000-0000-0000AB560000}"/>
    <cellStyle name="40% - 강조색2 46 2 5 9" xfId="23700" xr:uid="{00000000-0005-0000-0000-0000AC560000}"/>
    <cellStyle name="40% - 강조색2 46 2 5 9 2" xfId="23701" xr:uid="{00000000-0005-0000-0000-0000AD560000}"/>
    <cellStyle name="40% - 강조색2 46 2 5 9 3" xfId="23702" xr:uid="{00000000-0005-0000-0000-0000AE560000}"/>
    <cellStyle name="40% - 강조색2 46 2 5 9 4" xfId="23703" xr:uid="{00000000-0005-0000-0000-0000AF560000}"/>
    <cellStyle name="40% - 강조색2 46 2 6" xfId="23704" xr:uid="{00000000-0005-0000-0000-0000B0560000}"/>
    <cellStyle name="40% - 강조색2 46 2 6 2" xfId="23705" xr:uid="{00000000-0005-0000-0000-0000B1560000}"/>
    <cellStyle name="40% - 강조색2 46 2 6 3" xfId="23706" xr:uid="{00000000-0005-0000-0000-0000B2560000}"/>
    <cellStyle name="40% - 강조색2 46 2 6 4" xfId="23707" xr:uid="{00000000-0005-0000-0000-0000B3560000}"/>
    <cellStyle name="40% - 강조색2 46 2 7" xfId="23708" xr:uid="{00000000-0005-0000-0000-0000B4560000}"/>
    <cellStyle name="40% - 강조색2 46 2 7 2" xfId="23709" xr:uid="{00000000-0005-0000-0000-0000B5560000}"/>
    <cellStyle name="40% - 강조색2 46 2 7 3" xfId="23710" xr:uid="{00000000-0005-0000-0000-0000B6560000}"/>
    <cellStyle name="40% - 강조색2 46 2 7 4" xfId="23711" xr:uid="{00000000-0005-0000-0000-0000B7560000}"/>
    <cellStyle name="40% - 강조색2 46 2 8" xfId="23712" xr:uid="{00000000-0005-0000-0000-0000B8560000}"/>
    <cellStyle name="40% - 강조색2 46 2 8 2" xfId="23713" xr:uid="{00000000-0005-0000-0000-0000B9560000}"/>
    <cellStyle name="40% - 강조색2 46 2 8 3" xfId="23714" xr:uid="{00000000-0005-0000-0000-0000BA560000}"/>
    <cellStyle name="40% - 강조색2 46 2 8 4" xfId="23715" xr:uid="{00000000-0005-0000-0000-0000BB560000}"/>
    <cellStyle name="40% - 강조색2 46 2 9" xfId="23716" xr:uid="{00000000-0005-0000-0000-0000BC560000}"/>
    <cellStyle name="40% - 강조색2 46 2 9 2" xfId="23717" xr:uid="{00000000-0005-0000-0000-0000BD560000}"/>
    <cellStyle name="40% - 강조색2 46 2 9 3" xfId="23718" xr:uid="{00000000-0005-0000-0000-0000BE560000}"/>
    <cellStyle name="40% - 강조색2 46 2 9 4" xfId="23719" xr:uid="{00000000-0005-0000-0000-0000BF560000}"/>
    <cellStyle name="40% - 강조색2 46 20" xfId="23720" xr:uid="{00000000-0005-0000-0000-0000C0560000}"/>
    <cellStyle name="40% - 강조색2 46 21" xfId="23721" xr:uid="{00000000-0005-0000-0000-0000C1560000}"/>
    <cellStyle name="40% - 강조색2 46 22" xfId="23722" xr:uid="{00000000-0005-0000-0000-0000C2560000}"/>
    <cellStyle name="40% - 강조색2 46 23" xfId="23723" xr:uid="{00000000-0005-0000-0000-0000C3560000}"/>
    <cellStyle name="40% - 강조색2 46 24" xfId="23724" xr:uid="{00000000-0005-0000-0000-0000C4560000}"/>
    <cellStyle name="40% - 강조색2 46 25" xfId="23725" xr:uid="{00000000-0005-0000-0000-0000C5560000}"/>
    <cellStyle name="40% - 강조색2 46 26" xfId="23726" xr:uid="{00000000-0005-0000-0000-0000C6560000}"/>
    <cellStyle name="40% - 강조색2 46 27" xfId="23727" xr:uid="{00000000-0005-0000-0000-0000C7560000}"/>
    <cellStyle name="40% - 강조색2 46 3" xfId="23728" xr:uid="{00000000-0005-0000-0000-0000C8560000}"/>
    <cellStyle name="40% - 강조색2 46 3 10" xfId="23729" xr:uid="{00000000-0005-0000-0000-0000C9560000}"/>
    <cellStyle name="40% - 강조색2 46 3 10 2" xfId="23730" xr:uid="{00000000-0005-0000-0000-0000CA560000}"/>
    <cellStyle name="40% - 강조색2 46 3 10 3" xfId="23731" xr:uid="{00000000-0005-0000-0000-0000CB560000}"/>
    <cellStyle name="40% - 강조색2 46 3 10 4" xfId="23732" xr:uid="{00000000-0005-0000-0000-0000CC560000}"/>
    <cellStyle name="40% - 강조색2 46 3 11" xfId="23733" xr:uid="{00000000-0005-0000-0000-0000CD560000}"/>
    <cellStyle name="40% - 강조색2 46 3 11 2" xfId="23734" xr:uid="{00000000-0005-0000-0000-0000CE560000}"/>
    <cellStyle name="40% - 강조색2 46 3 11 3" xfId="23735" xr:uid="{00000000-0005-0000-0000-0000CF560000}"/>
    <cellStyle name="40% - 강조색2 46 3 11 4" xfId="23736" xr:uid="{00000000-0005-0000-0000-0000D0560000}"/>
    <cellStyle name="40% - 강조색2 46 3 12" xfId="23737" xr:uid="{00000000-0005-0000-0000-0000D1560000}"/>
    <cellStyle name="40% - 강조색2 46 3 12 2" xfId="23738" xr:uid="{00000000-0005-0000-0000-0000D2560000}"/>
    <cellStyle name="40% - 강조색2 46 3 12 3" xfId="23739" xr:uid="{00000000-0005-0000-0000-0000D3560000}"/>
    <cellStyle name="40% - 강조색2 46 3 12 4" xfId="23740" xr:uid="{00000000-0005-0000-0000-0000D4560000}"/>
    <cellStyle name="40% - 강조색2 46 3 13" xfId="23741" xr:uid="{00000000-0005-0000-0000-0000D5560000}"/>
    <cellStyle name="40% - 강조색2 46 3 14" xfId="23742" xr:uid="{00000000-0005-0000-0000-0000D6560000}"/>
    <cellStyle name="40% - 강조색2 46 3 15" xfId="23743" xr:uid="{00000000-0005-0000-0000-0000D7560000}"/>
    <cellStyle name="40% - 강조색2 46 3 16" xfId="23744" xr:uid="{00000000-0005-0000-0000-0000D8560000}"/>
    <cellStyle name="40% - 강조색2 46 3 17" xfId="23745" xr:uid="{00000000-0005-0000-0000-0000D9560000}"/>
    <cellStyle name="40% - 강조색2 46 3 18" xfId="23746" xr:uid="{00000000-0005-0000-0000-0000DA560000}"/>
    <cellStyle name="40% - 강조색2 46 3 19" xfId="23747" xr:uid="{00000000-0005-0000-0000-0000DB560000}"/>
    <cellStyle name="40% - 강조색2 46 3 2" xfId="23748" xr:uid="{00000000-0005-0000-0000-0000DC560000}"/>
    <cellStyle name="40% - 강조색2 46 3 2 10" xfId="23749" xr:uid="{00000000-0005-0000-0000-0000DD560000}"/>
    <cellStyle name="40% - 강조색2 46 3 2 11" xfId="23750" xr:uid="{00000000-0005-0000-0000-0000DE560000}"/>
    <cellStyle name="40% - 강조색2 46 3 2 12" xfId="23751" xr:uid="{00000000-0005-0000-0000-0000DF560000}"/>
    <cellStyle name="40% - 강조색2 46 3 2 2" xfId="23752" xr:uid="{00000000-0005-0000-0000-0000E0560000}"/>
    <cellStyle name="40% - 강조색2 46 3 2 2 2" xfId="23753" xr:uid="{00000000-0005-0000-0000-0000E1560000}"/>
    <cellStyle name="40% - 강조색2 46 3 2 2 3" xfId="23754" xr:uid="{00000000-0005-0000-0000-0000E2560000}"/>
    <cellStyle name="40% - 강조색2 46 3 2 2 4" xfId="23755" xr:uid="{00000000-0005-0000-0000-0000E3560000}"/>
    <cellStyle name="40% - 강조색2 46 3 2 3" xfId="23756" xr:uid="{00000000-0005-0000-0000-0000E4560000}"/>
    <cellStyle name="40% - 강조색2 46 3 2 3 2" xfId="23757" xr:uid="{00000000-0005-0000-0000-0000E5560000}"/>
    <cellStyle name="40% - 강조색2 46 3 2 3 3" xfId="23758" xr:uid="{00000000-0005-0000-0000-0000E6560000}"/>
    <cellStyle name="40% - 강조색2 46 3 2 3 4" xfId="23759" xr:uid="{00000000-0005-0000-0000-0000E7560000}"/>
    <cellStyle name="40% - 강조색2 46 3 2 4" xfId="23760" xr:uid="{00000000-0005-0000-0000-0000E8560000}"/>
    <cellStyle name="40% - 강조색2 46 3 2 4 2" xfId="23761" xr:uid="{00000000-0005-0000-0000-0000E9560000}"/>
    <cellStyle name="40% - 강조색2 46 3 2 4 3" xfId="23762" xr:uid="{00000000-0005-0000-0000-0000EA560000}"/>
    <cellStyle name="40% - 강조색2 46 3 2 4 4" xfId="23763" xr:uid="{00000000-0005-0000-0000-0000EB560000}"/>
    <cellStyle name="40% - 강조색2 46 3 2 5" xfId="23764" xr:uid="{00000000-0005-0000-0000-0000EC560000}"/>
    <cellStyle name="40% - 강조색2 46 3 2 5 2" xfId="23765" xr:uid="{00000000-0005-0000-0000-0000ED560000}"/>
    <cellStyle name="40% - 강조색2 46 3 2 5 3" xfId="23766" xr:uid="{00000000-0005-0000-0000-0000EE560000}"/>
    <cellStyle name="40% - 강조색2 46 3 2 5 4" xfId="23767" xr:uid="{00000000-0005-0000-0000-0000EF560000}"/>
    <cellStyle name="40% - 강조색2 46 3 2 6" xfId="23768" xr:uid="{00000000-0005-0000-0000-0000F0560000}"/>
    <cellStyle name="40% - 강조색2 46 3 2 6 2" xfId="23769" xr:uid="{00000000-0005-0000-0000-0000F1560000}"/>
    <cellStyle name="40% - 강조색2 46 3 2 6 3" xfId="23770" xr:uid="{00000000-0005-0000-0000-0000F2560000}"/>
    <cellStyle name="40% - 강조색2 46 3 2 6 4" xfId="23771" xr:uid="{00000000-0005-0000-0000-0000F3560000}"/>
    <cellStyle name="40% - 강조색2 46 3 2 7" xfId="23772" xr:uid="{00000000-0005-0000-0000-0000F4560000}"/>
    <cellStyle name="40% - 강조색2 46 3 2 7 2" xfId="23773" xr:uid="{00000000-0005-0000-0000-0000F5560000}"/>
    <cellStyle name="40% - 강조색2 46 3 2 7 3" xfId="23774" xr:uid="{00000000-0005-0000-0000-0000F6560000}"/>
    <cellStyle name="40% - 강조색2 46 3 2 7 4" xfId="23775" xr:uid="{00000000-0005-0000-0000-0000F7560000}"/>
    <cellStyle name="40% - 강조색2 46 3 2 8" xfId="23776" xr:uid="{00000000-0005-0000-0000-0000F8560000}"/>
    <cellStyle name="40% - 강조색2 46 3 2 8 2" xfId="23777" xr:uid="{00000000-0005-0000-0000-0000F9560000}"/>
    <cellStyle name="40% - 강조색2 46 3 2 8 3" xfId="23778" xr:uid="{00000000-0005-0000-0000-0000FA560000}"/>
    <cellStyle name="40% - 강조색2 46 3 2 8 4" xfId="23779" xr:uid="{00000000-0005-0000-0000-0000FB560000}"/>
    <cellStyle name="40% - 강조색2 46 3 2 9" xfId="23780" xr:uid="{00000000-0005-0000-0000-0000FC560000}"/>
    <cellStyle name="40% - 강조색2 46 3 2 9 2" xfId="23781" xr:uid="{00000000-0005-0000-0000-0000FD560000}"/>
    <cellStyle name="40% - 강조색2 46 3 2 9 3" xfId="23782" xr:uid="{00000000-0005-0000-0000-0000FE560000}"/>
    <cellStyle name="40% - 강조색2 46 3 2 9 4" xfId="23783" xr:uid="{00000000-0005-0000-0000-0000FF560000}"/>
    <cellStyle name="40% - 강조색2 46 3 20" xfId="23784" xr:uid="{00000000-0005-0000-0000-000000570000}"/>
    <cellStyle name="40% - 강조색2 46 3 21" xfId="23785" xr:uid="{00000000-0005-0000-0000-000001570000}"/>
    <cellStyle name="40% - 강조색2 46 3 22" xfId="23786" xr:uid="{00000000-0005-0000-0000-000002570000}"/>
    <cellStyle name="40% - 강조색2 46 3 23" xfId="23787" xr:uid="{00000000-0005-0000-0000-000003570000}"/>
    <cellStyle name="40% - 강조색2 46 3 24" xfId="23788" xr:uid="{00000000-0005-0000-0000-000004570000}"/>
    <cellStyle name="40% - 강조색2 46 3 25" xfId="23789" xr:uid="{00000000-0005-0000-0000-000005570000}"/>
    <cellStyle name="40% - 강조색2 46 3 3" xfId="23790" xr:uid="{00000000-0005-0000-0000-000006570000}"/>
    <cellStyle name="40% - 강조색2 46 3 3 10" xfId="23791" xr:uid="{00000000-0005-0000-0000-000007570000}"/>
    <cellStyle name="40% - 강조색2 46 3 3 11" xfId="23792" xr:uid="{00000000-0005-0000-0000-000008570000}"/>
    <cellStyle name="40% - 강조색2 46 3 3 12" xfId="23793" xr:uid="{00000000-0005-0000-0000-000009570000}"/>
    <cellStyle name="40% - 강조색2 46 3 3 2" xfId="23794" xr:uid="{00000000-0005-0000-0000-00000A570000}"/>
    <cellStyle name="40% - 강조색2 46 3 3 2 2" xfId="23795" xr:uid="{00000000-0005-0000-0000-00000B570000}"/>
    <cellStyle name="40% - 강조색2 46 3 3 2 3" xfId="23796" xr:uid="{00000000-0005-0000-0000-00000C570000}"/>
    <cellStyle name="40% - 강조색2 46 3 3 2 4" xfId="23797" xr:uid="{00000000-0005-0000-0000-00000D570000}"/>
    <cellStyle name="40% - 강조색2 46 3 3 3" xfId="23798" xr:uid="{00000000-0005-0000-0000-00000E570000}"/>
    <cellStyle name="40% - 강조색2 46 3 3 3 2" xfId="23799" xr:uid="{00000000-0005-0000-0000-00000F570000}"/>
    <cellStyle name="40% - 강조색2 46 3 3 3 3" xfId="23800" xr:uid="{00000000-0005-0000-0000-000010570000}"/>
    <cellStyle name="40% - 강조색2 46 3 3 3 4" xfId="23801" xr:uid="{00000000-0005-0000-0000-000011570000}"/>
    <cellStyle name="40% - 강조색2 46 3 3 4" xfId="23802" xr:uid="{00000000-0005-0000-0000-000012570000}"/>
    <cellStyle name="40% - 강조색2 46 3 3 4 2" xfId="23803" xr:uid="{00000000-0005-0000-0000-000013570000}"/>
    <cellStyle name="40% - 강조색2 46 3 3 4 3" xfId="23804" xr:uid="{00000000-0005-0000-0000-000014570000}"/>
    <cellStyle name="40% - 강조색2 46 3 3 4 4" xfId="23805" xr:uid="{00000000-0005-0000-0000-000015570000}"/>
    <cellStyle name="40% - 강조색2 46 3 3 5" xfId="23806" xr:uid="{00000000-0005-0000-0000-000016570000}"/>
    <cellStyle name="40% - 강조색2 46 3 3 5 2" xfId="23807" xr:uid="{00000000-0005-0000-0000-000017570000}"/>
    <cellStyle name="40% - 강조색2 46 3 3 5 3" xfId="23808" xr:uid="{00000000-0005-0000-0000-000018570000}"/>
    <cellStyle name="40% - 강조색2 46 3 3 5 4" xfId="23809" xr:uid="{00000000-0005-0000-0000-000019570000}"/>
    <cellStyle name="40% - 강조색2 46 3 3 6" xfId="23810" xr:uid="{00000000-0005-0000-0000-00001A570000}"/>
    <cellStyle name="40% - 강조색2 46 3 3 6 2" xfId="23811" xr:uid="{00000000-0005-0000-0000-00001B570000}"/>
    <cellStyle name="40% - 강조색2 46 3 3 6 3" xfId="23812" xr:uid="{00000000-0005-0000-0000-00001C570000}"/>
    <cellStyle name="40% - 강조색2 46 3 3 6 4" xfId="23813" xr:uid="{00000000-0005-0000-0000-00001D570000}"/>
    <cellStyle name="40% - 강조색2 46 3 3 7" xfId="23814" xr:uid="{00000000-0005-0000-0000-00001E570000}"/>
    <cellStyle name="40% - 강조색2 46 3 3 7 2" xfId="23815" xr:uid="{00000000-0005-0000-0000-00001F570000}"/>
    <cellStyle name="40% - 강조색2 46 3 3 7 3" xfId="23816" xr:uid="{00000000-0005-0000-0000-000020570000}"/>
    <cellStyle name="40% - 강조색2 46 3 3 7 4" xfId="23817" xr:uid="{00000000-0005-0000-0000-000021570000}"/>
    <cellStyle name="40% - 강조색2 46 3 3 8" xfId="23818" xr:uid="{00000000-0005-0000-0000-000022570000}"/>
    <cellStyle name="40% - 강조색2 46 3 3 8 2" xfId="23819" xr:uid="{00000000-0005-0000-0000-000023570000}"/>
    <cellStyle name="40% - 강조색2 46 3 3 8 3" xfId="23820" xr:uid="{00000000-0005-0000-0000-000024570000}"/>
    <cellStyle name="40% - 강조색2 46 3 3 8 4" xfId="23821" xr:uid="{00000000-0005-0000-0000-000025570000}"/>
    <cellStyle name="40% - 강조색2 46 3 3 9" xfId="23822" xr:uid="{00000000-0005-0000-0000-000026570000}"/>
    <cellStyle name="40% - 강조색2 46 3 3 9 2" xfId="23823" xr:uid="{00000000-0005-0000-0000-000027570000}"/>
    <cellStyle name="40% - 강조색2 46 3 3 9 3" xfId="23824" xr:uid="{00000000-0005-0000-0000-000028570000}"/>
    <cellStyle name="40% - 강조색2 46 3 3 9 4" xfId="23825" xr:uid="{00000000-0005-0000-0000-000029570000}"/>
    <cellStyle name="40% - 강조색2 46 3 4" xfId="23826" xr:uid="{00000000-0005-0000-0000-00002A570000}"/>
    <cellStyle name="40% - 강조색2 46 3 4 10" xfId="23827" xr:uid="{00000000-0005-0000-0000-00002B570000}"/>
    <cellStyle name="40% - 강조색2 46 3 4 11" xfId="23828" xr:uid="{00000000-0005-0000-0000-00002C570000}"/>
    <cellStyle name="40% - 강조색2 46 3 4 12" xfId="23829" xr:uid="{00000000-0005-0000-0000-00002D570000}"/>
    <cellStyle name="40% - 강조색2 46 3 4 2" xfId="23830" xr:uid="{00000000-0005-0000-0000-00002E570000}"/>
    <cellStyle name="40% - 강조색2 46 3 4 2 2" xfId="23831" xr:uid="{00000000-0005-0000-0000-00002F570000}"/>
    <cellStyle name="40% - 강조색2 46 3 4 2 3" xfId="23832" xr:uid="{00000000-0005-0000-0000-000030570000}"/>
    <cellStyle name="40% - 강조색2 46 3 4 2 4" xfId="23833" xr:uid="{00000000-0005-0000-0000-000031570000}"/>
    <cellStyle name="40% - 강조색2 46 3 4 3" xfId="23834" xr:uid="{00000000-0005-0000-0000-000032570000}"/>
    <cellStyle name="40% - 강조색2 46 3 4 3 2" xfId="23835" xr:uid="{00000000-0005-0000-0000-000033570000}"/>
    <cellStyle name="40% - 강조색2 46 3 4 3 3" xfId="23836" xr:uid="{00000000-0005-0000-0000-000034570000}"/>
    <cellStyle name="40% - 강조색2 46 3 4 3 4" xfId="23837" xr:uid="{00000000-0005-0000-0000-000035570000}"/>
    <cellStyle name="40% - 강조색2 46 3 4 4" xfId="23838" xr:uid="{00000000-0005-0000-0000-000036570000}"/>
    <cellStyle name="40% - 강조색2 46 3 4 4 2" xfId="23839" xr:uid="{00000000-0005-0000-0000-000037570000}"/>
    <cellStyle name="40% - 강조색2 46 3 4 4 3" xfId="23840" xr:uid="{00000000-0005-0000-0000-000038570000}"/>
    <cellStyle name="40% - 강조색2 46 3 4 4 4" xfId="23841" xr:uid="{00000000-0005-0000-0000-000039570000}"/>
    <cellStyle name="40% - 강조색2 46 3 4 5" xfId="23842" xr:uid="{00000000-0005-0000-0000-00003A570000}"/>
    <cellStyle name="40% - 강조색2 46 3 4 5 2" xfId="23843" xr:uid="{00000000-0005-0000-0000-00003B570000}"/>
    <cellStyle name="40% - 강조색2 46 3 4 5 3" xfId="23844" xr:uid="{00000000-0005-0000-0000-00003C570000}"/>
    <cellStyle name="40% - 강조색2 46 3 4 5 4" xfId="23845" xr:uid="{00000000-0005-0000-0000-00003D570000}"/>
    <cellStyle name="40% - 강조색2 46 3 4 6" xfId="23846" xr:uid="{00000000-0005-0000-0000-00003E570000}"/>
    <cellStyle name="40% - 강조색2 46 3 4 6 2" xfId="23847" xr:uid="{00000000-0005-0000-0000-00003F570000}"/>
    <cellStyle name="40% - 강조색2 46 3 4 6 3" xfId="23848" xr:uid="{00000000-0005-0000-0000-000040570000}"/>
    <cellStyle name="40% - 강조색2 46 3 4 6 4" xfId="23849" xr:uid="{00000000-0005-0000-0000-000041570000}"/>
    <cellStyle name="40% - 강조색2 46 3 4 7" xfId="23850" xr:uid="{00000000-0005-0000-0000-000042570000}"/>
    <cellStyle name="40% - 강조색2 46 3 4 7 2" xfId="23851" xr:uid="{00000000-0005-0000-0000-000043570000}"/>
    <cellStyle name="40% - 강조색2 46 3 4 7 3" xfId="23852" xr:uid="{00000000-0005-0000-0000-000044570000}"/>
    <cellStyle name="40% - 강조색2 46 3 4 7 4" xfId="23853" xr:uid="{00000000-0005-0000-0000-000045570000}"/>
    <cellStyle name="40% - 강조색2 46 3 4 8" xfId="23854" xr:uid="{00000000-0005-0000-0000-000046570000}"/>
    <cellStyle name="40% - 강조색2 46 3 4 8 2" xfId="23855" xr:uid="{00000000-0005-0000-0000-000047570000}"/>
    <cellStyle name="40% - 강조색2 46 3 4 8 3" xfId="23856" xr:uid="{00000000-0005-0000-0000-000048570000}"/>
    <cellStyle name="40% - 강조색2 46 3 4 8 4" xfId="23857" xr:uid="{00000000-0005-0000-0000-000049570000}"/>
    <cellStyle name="40% - 강조색2 46 3 4 9" xfId="23858" xr:uid="{00000000-0005-0000-0000-00004A570000}"/>
    <cellStyle name="40% - 강조색2 46 3 4 9 2" xfId="23859" xr:uid="{00000000-0005-0000-0000-00004B570000}"/>
    <cellStyle name="40% - 강조색2 46 3 4 9 3" xfId="23860" xr:uid="{00000000-0005-0000-0000-00004C570000}"/>
    <cellStyle name="40% - 강조색2 46 3 4 9 4" xfId="23861" xr:uid="{00000000-0005-0000-0000-00004D570000}"/>
    <cellStyle name="40% - 강조색2 46 3 5" xfId="23862" xr:uid="{00000000-0005-0000-0000-00004E570000}"/>
    <cellStyle name="40% - 강조색2 46 3 5 2" xfId="23863" xr:uid="{00000000-0005-0000-0000-00004F570000}"/>
    <cellStyle name="40% - 강조색2 46 3 5 3" xfId="23864" xr:uid="{00000000-0005-0000-0000-000050570000}"/>
    <cellStyle name="40% - 강조색2 46 3 5 4" xfId="23865" xr:uid="{00000000-0005-0000-0000-000051570000}"/>
    <cellStyle name="40% - 강조색2 46 3 6" xfId="23866" xr:uid="{00000000-0005-0000-0000-000052570000}"/>
    <cellStyle name="40% - 강조색2 46 3 6 2" xfId="23867" xr:uid="{00000000-0005-0000-0000-000053570000}"/>
    <cellStyle name="40% - 강조색2 46 3 6 3" xfId="23868" xr:uid="{00000000-0005-0000-0000-000054570000}"/>
    <cellStyle name="40% - 강조색2 46 3 6 4" xfId="23869" xr:uid="{00000000-0005-0000-0000-000055570000}"/>
    <cellStyle name="40% - 강조색2 46 3 7" xfId="23870" xr:uid="{00000000-0005-0000-0000-000056570000}"/>
    <cellStyle name="40% - 강조색2 46 3 7 2" xfId="23871" xr:uid="{00000000-0005-0000-0000-000057570000}"/>
    <cellStyle name="40% - 강조색2 46 3 7 3" xfId="23872" xr:uid="{00000000-0005-0000-0000-000058570000}"/>
    <cellStyle name="40% - 강조색2 46 3 7 4" xfId="23873" xr:uid="{00000000-0005-0000-0000-000059570000}"/>
    <cellStyle name="40% - 강조색2 46 3 8" xfId="23874" xr:uid="{00000000-0005-0000-0000-00005A570000}"/>
    <cellStyle name="40% - 강조색2 46 3 8 2" xfId="23875" xr:uid="{00000000-0005-0000-0000-00005B570000}"/>
    <cellStyle name="40% - 강조색2 46 3 8 3" xfId="23876" xr:uid="{00000000-0005-0000-0000-00005C570000}"/>
    <cellStyle name="40% - 강조색2 46 3 8 4" xfId="23877" xr:uid="{00000000-0005-0000-0000-00005D570000}"/>
    <cellStyle name="40% - 강조색2 46 3 9" xfId="23878" xr:uid="{00000000-0005-0000-0000-00005E570000}"/>
    <cellStyle name="40% - 강조색2 46 3 9 2" xfId="23879" xr:uid="{00000000-0005-0000-0000-00005F570000}"/>
    <cellStyle name="40% - 강조색2 46 3 9 3" xfId="23880" xr:uid="{00000000-0005-0000-0000-000060570000}"/>
    <cellStyle name="40% - 강조색2 46 3 9 4" xfId="23881" xr:uid="{00000000-0005-0000-0000-000061570000}"/>
    <cellStyle name="40% - 강조색2 46 4" xfId="23882" xr:uid="{00000000-0005-0000-0000-000062570000}"/>
    <cellStyle name="40% - 강조색2 46 4 10" xfId="23883" xr:uid="{00000000-0005-0000-0000-000063570000}"/>
    <cellStyle name="40% - 강조색2 46 4 11" xfId="23884" xr:uid="{00000000-0005-0000-0000-000064570000}"/>
    <cellStyle name="40% - 강조색2 46 4 12" xfId="23885" xr:uid="{00000000-0005-0000-0000-000065570000}"/>
    <cellStyle name="40% - 강조색2 46 4 2" xfId="23886" xr:uid="{00000000-0005-0000-0000-000066570000}"/>
    <cellStyle name="40% - 강조색2 46 4 2 2" xfId="23887" xr:uid="{00000000-0005-0000-0000-000067570000}"/>
    <cellStyle name="40% - 강조색2 46 4 2 3" xfId="23888" xr:uid="{00000000-0005-0000-0000-000068570000}"/>
    <cellStyle name="40% - 강조색2 46 4 2 4" xfId="23889" xr:uid="{00000000-0005-0000-0000-000069570000}"/>
    <cellStyle name="40% - 강조색2 46 4 3" xfId="23890" xr:uid="{00000000-0005-0000-0000-00006A570000}"/>
    <cellStyle name="40% - 강조색2 46 4 3 2" xfId="23891" xr:uid="{00000000-0005-0000-0000-00006B570000}"/>
    <cellStyle name="40% - 강조색2 46 4 3 3" xfId="23892" xr:uid="{00000000-0005-0000-0000-00006C570000}"/>
    <cellStyle name="40% - 강조색2 46 4 3 4" xfId="23893" xr:uid="{00000000-0005-0000-0000-00006D570000}"/>
    <cellStyle name="40% - 강조색2 46 4 4" xfId="23894" xr:uid="{00000000-0005-0000-0000-00006E570000}"/>
    <cellStyle name="40% - 강조색2 46 4 4 2" xfId="23895" xr:uid="{00000000-0005-0000-0000-00006F570000}"/>
    <cellStyle name="40% - 강조색2 46 4 4 3" xfId="23896" xr:uid="{00000000-0005-0000-0000-000070570000}"/>
    <cellStyle name="40% - 강조색2 46 4 4 4" xfId="23897" xr:uid="{00000000-0005-0000-0000-000071570000}"/>
    <cellStyle name="40% - 강조색2 46 4 5" xfId="23898" xr:uid="{00000000-0005-0000-0000-000072570000}"/>
    <cellStyle name="40% - 강조색2 46 4 5 2" xfId="23899" xr:uid="{00000000-0005-0000-0000-000073570000}"/>
    <cellStyle name="40% - 강조색2 46 4 5 3" xfId="23900" xr:uid="{00000000-0005-0000-0000-000074570000}"/>
    <cellStyle name="40% - 강조색2 46 4 5 4" xfId="23901" xr:uid="{00000000-0005-0000-0000-000075570000}"/>
    <cellStyle name="40% - 강조색2 46 4 6" xfId="23902" xr:uid="{00000000-0005-0000-0000-000076570000}"/>
    <cellStyle name="40% - 강조색2 46 4 6 2" xfId="23903" xr:uid="{00000000-0005-0000-0000-000077570000}"/>
    <cellStyle name="40% - 강조색2 46 4 6 3" xfId="23904" xr:uid="{00000000-0005-0000-0000-000078570000}"/>
    <cellStyle name="40% - 강조색2 46 4 6 4" xfId="23905" xr:uid="{00000000-0005-0000-0000-000079570000}"/>
    <cellStyle name="40% - 강조색2 46 4 7" xfId="23906" xr:uid="{00000000-0005-0000-0000-00007A570000}"/>
    <cellStyle name="40% - 강조색2 46 4 7 2" xfId="23907" xr:uid="{00000000-0005-0000-0000-00007B570000}"/>
    <cellStyle name="40% - 강조색2 46 4 7 3" xfId="23908" xr:uid="{00000000-0005-0000-0000-00007C570000}"/>
    <cellStyle name="40% - 강조색2 46 4 7 4" xfId="23909" xr:uid="{00000000-0005-0000-0000-00007D570000}"/>
    <cellStyle name="40% - 강조색2 46 4 8" xfId="23910" xr:uid="{00000000-0005-0000-0000-00007E570000}"/>
    <cellStyle name="40% - 강조색2 46 4 8 2" xfId="23911" xr:uid="{00000000-0005-0000-0000-00007F570000}"/>
    <cellStyle name="40% - 강조색2 46 4 8 3" xfId="23912" xr:uid="{00000000-0005-0000-0000-000080570000}"/>
    <cellStyle name="40% - 강조색2 46 4 8 4" xfId="23913" xr:uid="{00000000-0005-0000-0000-000081570000}"/>
    <cellStyle name="40% - 강조색2 46 4 9" xfId="23914" xr:uid="{00000000-0005-0000-0000-000082570000}"/>
    <cellStyle name="40% - 강조색2 46 4 9 2" xfId="23915" xr:uid="{00000000-0005-0000-0000-000083570000}"/>
    <cellStyle name="40% - 강조색2 46 4 9 3" xfId="23916" xr:uid="{00000000-0005-0000-0000-000084570000}"/>
    <cellStyle name="40% - 강조색2 46 4 9 4" xfId="23917" xr:uid="{00000000-0005-0000-0000-000085570000}"/>
    <cellStyle name="40% - 강조색2 46 5" xfId="23918" xr:uid="{00000000-0005-0000-0000-000086570000}"/>
    <cellStyle name="40% - 강조색2 46 5 10" xfId="23919" xr:uid="{00000000-0005-0000-0000-000087570000}"/>
    <cellStyle name="40% - 강조색2 46 5 11" xfId="23920" xr:uid="{00000000-0005-0000-0000-000088570000}"/>
    <cellStyle name="40% - 강조색2 46 5 12" xfId="23921" xr:uid="{00000000-0005-0000-0000-000089570000}"/>
    <cellStyle name="40% - 강조색2 46 5 2" xfId="23922" xr:uid="{00000000-0005-0000-0000-00008A570000}"/>
    <cellStyle name="40% - 강조색2 46 5 2 2" xfId="23923" xr:uid="{00000000-0005-0000-0000-00008B570000}"/>
    <cellStyle name="40% - 강조색2 46 5 2 3" xfId="23924" xr:uid="{00000000-0005-0000-0000-00008C570000}"/>
    <cellStyle name="40% - 강조색2 46 5 2 4" xfId="23925" xr:uid="{00000000-0005-0000-0000-00008D570000}"/>
    <cellStyle name="40% - 강조색2 46 5 3" xfId="23926" xr:uid="{00000000-0005-0000-0000-00008E570000}"/>
    <cellStyle name="40% - 강조색2 46 5 3 2" xfId="23927" xr:uid="{00000000-0005-0000-0000-00008F570000}"/>
    <cellStyle name="40% - 강조색2 46 5 3 3" xfId="23928" xr:uid="{00000000-0005-0000-0000-000090570000}"/>
    <cellStyle name="40% - 강조색2 46 5 3 4" xfId="23929" xr:uid="{00000000-0005-0000-0000-000091570000}"/>
    <cellStyle name="40% - 강조색2 46 5 4" xfId="23930" xr:uid="{00000000-0005-0000-0000-000092570000}"/>
    <cellStyle name="40% - 강조색2 46 5 4 2" xfId="23931" xr:uid="{00000000-0005-0000-0000-000093570000}"/>
    <cellStyle name="40% - 강조색2 46 5 4 3" xfId="23932" xr:uid="{00000000-0005-0000-0000-000094570000}"/>
    <cellStyle name="40% - 강조색2 46 5 4 4" xfId="23933" xr:uid="{00000000-0005-0000-0000-000095570000}"/>
    <cellStyle name="40% - 강조색2 46 5 5" xfId="23934" xr:uid="{00000000-0005-0000-0000-000096570000}"/>
    <cellStyle name="40% - 강조색2 46 5 5 2" xfId="23935" xr:uid="{00000000-0005-0000-0000-000097570000}"/>
    <cellStyle name="40% - 강조색2 46 5 5 3" xfId="23936" xr:uid="{00000000-0005-0000-0000-000098570000}"/>
    <cellStyle name="40% - 강조색2 46 5 5 4" xfId="23937" xr:uid="{00000000-0005-0000-0000-000099570000}"/>
    <cellStyle name="40% - 강조색2 46 5 6" xfId="23938" xr:uid="{00000000-0005-0000-0000-00009A570000}"/>
    <cellStyle name="40% - 강조색2 46 5 6 2" xfId="23939" xr:uid="{00000000-0005-0000-0000-00009B570000}"/>
    <cellStyle name="40% - 강조색2 46 5 6 3" xfId="23940" xr:uid="{00000000-0005-0000-0000-00009C570000}"/>
    <cellStyle name="40% - 강조색2 46 5 6 4" xfId="23941" xr:uid="{00000000-0005-0000-0000-00009D570000}"/>
    <cellStyle name="40% - 강조색2 46 5 7" xfId="23942" xr:uid="{00000000-0005-0000-0000-00009E570000}"/>
    <cellStyle name="40% - 강조색2 46 5 7 2" xfId="23943" xr:uid="{00000000-0005-0000-0000-00009F570000}"/>
    <cellStyle name="40% - 강조색2 46 5 7 3" xfId="23944" xr:uid="{00000000-0005-0000-0000-0000A0570000}"/>
    <cellStyle name="40% - 강조색2 46 5 7 4" xfId="23945" xr:uid="{00000000-0005-0000-0000-0000A1570000}"/>
    <cellStyle name="40% - 강조색2 46 5 8" xfId="23946" xr:uid="{00000000-0005-0000-0000-0000A2570000}"/>
    <cellStyle name="40% - 강조색2 46 5 8 2" xfId="23947" xr:uid="{00000000-0005-0000-0000-0000A3570000}"/>
    <cellStyle name="40% - 강조색2 46 5 8 3" xfId="23948" xr:uid="{00000000-0005-0000-0000-0000A4570000}"/>
    <cellStyle name="40% - 강조색2 46 5 8 4" xfId="23949" xr:uid="{00000000-0005-0000-0000-0000A5570000}"/>
    <cellStyle name="40% - 강조색2 46 5 9" xfId="23950" xr:uid="{00000000-0005-0000-0000-0000A6570000}"/>
    <cellStyle name="40% - 강조색2 46 5 9 2" xfId="23951" xr:uid="{00000000-0005-0000-0000-0000A7570000}"/>
    <cellStyle name="40% - 강조색2 46 5 9 3" xfId="23952" xr:uid="{00000000-0005-0000-0000-0000A8570000}"/>
    <cellStyle name="40% - 강조색2 46 5 9 4" xfId="23953" xr:uid="{00000000-0005-0000-0000-0000A9570000}"/>
    <cellStyle name="40% - 강조색2 46 6" xfId="23954" xr:uid="{00000000-0005-0000-0000-0000AA570000}"/>
    <cellStyle name="40% - 강조색2 46 6 10" xfId="23955" xr:uid="{00000000-0005-0000-0000-0000AB570000}"/>
    <cellStyle name="40% - 강조색2 46 6 11" xfId="23956" xr:uid="{00000000-0005-0000-0000-0000AC570000}"/>
    <cellStyle name="40% - 강조색2 46 6 12" xfId="23957" xr:uid="{00000000-0005-0000-0000-0000AD570000}"/>
    <cellStyle name="40% - 강조색2 46 6 2" xfId="23958" xr:uid="{00000000-0005-0000-0000-0000AE570000}"/>
    <cellStyle name="40% - 강조색2 46 6 2 2" xfId="23959" xr:uid="{00000000-0005-0000-0000-0000AF570000}"/>
    <cellStyle name="40% - 강조색2 46 6 2 3" xfId="23960" xr:uid="{00000000-0005-0000-0000-0000B0570000}"/>
    <cellStyle name="40% - 강조색2 46 6 2 4" xfId="23961" xr:uid="{00000000-0005-0000-0000-0000B1570000}"/>
    <cellStyle name="40% - 강조색2 46 6 3" xfId="23962" xr:uid="{00000000-0005-0000-0000-0000B2570000}"/>
    <cellStyle name="40% - 강조색2 46 6 3 2" xfId="23963" xr:uid="{00000000-0005-0000-0000-0000B3570000}"/>
    <cellStyle name="40% - 강조색2 46 6 3 3" xfId="23964" xr:uid="{00000000-0005-0000-0000-0000B4570000}"/>
    <cellStyle name="40% - 강조색2 46 6 3 4" xfId="23965" xr:uid="{00000000-0005-0000-0000-0000B5570000}"/>
    <cellStyle name="40% - 강조색2 46 6 4" xfId="23966" xr:uid="{00000000-0005-0000-0000-0000B6570000}"/>
    <cellStyle name="40% - 강조색2 46 6 4 2" xfId="23967" xr:uid="{00000000-0005-0000-0000-0000B7570000}"/>
    <cellStyle name="40% - 강조색2 46 6 4 3" xfId="23968" xr:uid="{00000000-0005-0000-0000-0000B8570000}"/>
    <cellStyle name="40% - 강조색2 46 6 4 4" xfId="23969" xr:uid="{00000000-0005-0000-0000-0000B9570000}"/>
    <cellStyle name="40% - 강조색2 46 6 5" xfId="23970" xr:uid="{00000000-0005-0000-0000-0000BA570000}"/>
    <cellStyle name="40% - 강조색2 46 6 5 2" xfId="23971" xr:uid="{00000000-0005-0000-0000-0000BB570000}"/>
    <cellStyle name="40% - 강조색2 46 6 5 3" xfId="23972" xr:uid="{00000000-0005-0000-0000-0000BC570000}"/>
    <cellStyle name="40% - 강조색2 46 6 5 4" xfId="23973" xr:uid="{00000000-0005-0000-0000-0000BD570000}"/>
    <cellStyle name="40% - 강조색2 46 6 6" xfId="23974" xr:uid="{00000000-0005-0000-0000-0000BE570000}"/>
    <cellStyle name="40% - 강조색2 46 6 6 2" xfId="23975" xr:uid="{00000000-0005-0000-0000-0000BF570000}"/>
    <cellStyle name="40% - 강조색2 46 6 6 3" xfId="23976" xr:uid="{00000000-0005-0000-0000-0000C0570000}"/>
    <cellStyle name="40% - 강조색2 46 6 6 4" xfId="23977" xr:uid="{00000000-0005-0000-0000-0000C1570000}"/>
    <cellStyle name="40% - 강조색2 46 6 7" xfId="23978" xr:uid="{00000000-0005-0000-0000-0000C2570000}"/>
    <cellStyle name="40% - 강조색2 46 6 7 2" xfId="23979" xr:uid="{00000000-0005-0000-0000-0000C3570000}"/>
    <cellStyle name="40% - 강조색2 46 6 7 3" xfId="23980" xr:uid="{00000000-0005-0000-0000-0000C4570000}"/>
    <cellStyle name="40% - 강조색2 46 6 7 4" xfId="23981" xr:uid="{00000000-0005-0000-0000-0000C5570000}"/>
    <cellStyle name="40% - 강조색2 46 6 8" xfId="23982" xr:uid="{00000000-0005-0000-0000-0000C6570000}"/>
    <cellStyle name="40% - 강조색2 46 6 8 2" xfId="23983" xr:uid="{00000000-0005-0000-0000-0000C7570000}"/>
    <cellStyle name="40% - 강조색2 46 6 8 3" xfId="23984" xr:uid="{00000000-0005-0000-0000-0000C8570000}"/>
    <cellStyle name="40% - 강조색2 46 6 8 4" xfId="23985" xr:uid="{00000000-0005-0000-0000-0000C9570000}"/>
    <cellStyle name="40% - 강조색2 46 6 9" xfId="23986" xr:uid="{00000000-0005-0000-0000-0000CA570000}"/>
    <cellStyle name="40% - 강조색2 46 6 9 2" xfId="23987" xr:uid="{00000000-0005-0000-0000-0000CB570000}"/>
    <cellStyle name="40% - 강조색2 46 6 9 3" xfId="23988" xr:uid="{00000000-0005-0000-0000-0000CC570000}"/>
    <cellStyle name="40% - 강조색2 46 6 9 4" xfId="23989" xr:uid="{00000000-0005-0000-0000-0000CD570000}"/>
    <cellStyle name="40% - 강조색2 46 7" xfId="23990" xr:uid="{00000000-0005-0000-0000-0000CE570000}"/>
    <cellStyle name="40% - 강조색2 46 7 2" xfId="23991" xr:uid="{00000000-0005-0000-0000-0000CF570000}"/>
    <cellStyle name="40% - 강조색2 46 7 3" xfId="23992" xr:uid="{00000000-0005-0000-0000-0000D0570000}"/>
    <cellStyle name="40% - 강조색2 46 7 4" xfId="23993" xr:uid="{00000000-0005-0000-0000-0000D1570000}"/>
    <cellStyle name="40% - 강조색2 46 8" xfId="23994" xr:uid="{00000000-0005-0000-0000-0000D2570000}"/>
    <cellStyle name="40% - 강조색2 46 8 2" xfId="23995" xr:uid="{00000000-0005-0000-0000-0000D3570000}"/>
    <cellStyle name="40% - 강조색2 46 8 3" xfId="23996" xr:uid="{00000000-0005-0000-0000-0000D4570000}"/>
    <cellStyle name="40% - 강조색2 46 8 4" xfId="23997" xr:uid="{00000000-0005-0000-0000-0000D5570000}"/>
    <cellStyle name="40% - 강조색2 46 9" xfId="23998" xr:uid="{00000000-0005-0000-0000-0000D6570000}"/>
    <cellStyle name="40% - 강조색2 46 9 2" xfId="23999" xr:uid="{00000000-0005-0000-0000-0000D7570000}"/>
    <cellStyle name="40% - 강조색2 46 9 3" xfId="24000" xr:uid="{00000000-0005-0000-0000-0000D8570000}"/>
    <cellStyle name="40% - 강조색2 46 9 4" xfId="24001" xr:uid="{00000000-0005-0000-0000-0000D9570000}"/>
    <cellStyle name="40% - 강조색2 47" xfId="24002" xr:uid="{00000000-0005-0000-0000-0000DA570000}"/>
    <cellStyle name="40% - 강조색2 47 10" xfId="24003" xr:uid="{00000000-0005-0000-0000-0000DB570000}"/>
    <cellStyle name="40% - 강조색2 47 10 2" xfId="24004" xr:uid="{00000000-0005-0000-0000-0000DC570000}"/>
    <cellStyle name="40% - 강조색2 47 10 3" xfId="24005" xr:uid="{00000000-0005-0000-0000-0000DD570000}"/>
    <cellStyle name="40% - 강조색2 47 10 4" xfId="24006" xr:uid="{00000000-0005-0000-0000-0000DE570000}"/>
    <cellStyle name="40% - 강조색2 47 11" xfId="24007" xr:uid="{00000000-0005-0000-0000-0000DF570000}"/>
    <cellStyle name="40% - 강조색2 47 11 2" xfId="24008" xr:uid="{00000000-0005-0000-0000-0000E0570000}"/>
    <cellStyle name="40% - 강조색2 47 11 3" xfId="24009" xr:uid="{00000000-0005-0000-0000-0000E1570000}"/>
    <cellStyle name="40% - 강조색2 47 11 4" xfId="24010" xr:uid="{00000000-0005-0000-0000-0000E2570000}"/>
    <cellStyle name="40% - 강조색2 47 12" xfId="24011" xr:uid="{00000000-0005-0000-0000-0000E3570000}"/>
    <cellStyle name="40% - 강조색2 47 12 2" xfId="24012" xr:uid="{00000000-0005-0000-0000-0000E4570000}"/>
    <cellStyle name="40% - 강조색2 47 12 3" xfId="24013" xr:uid="{00000000-0005-0000-0000-0000E5570000}"/>
    <cellStyle name="40% - 강조색2 47 12 4" xfId="24014" xr:uid="{00000000-0005-0000-0000-0000E6570000}"/>
    <cellStyle name="40% - 강조색2 47 13" xfId="24015" xr:uid="{00000000-0005-0000-0000-0000E7570000}"/>
    <cellStyle name="40% - 강조색2 47 14" xfId="24016" xr:uid="{00000000-0005-0000-0000-0000E8570000}"/>
    <cellStyle name="40% - 강조색2 47 15" xfId="24017" xr:uid="{00000000-0005-0000-0000-0000E9570000}"/>
    <cellStyle name="40% - 강조색2 47 16" xfId="24018" xr:uid="{00000000-0005-0000-0000-0000EA570000}"/>
    <cellStyle name="40% - 강조색2 47 17" xfId="24019" xr:uid="{00000000-0005-0000-0000-0000EB570000}"/>
    <cellStyle name="40% - 강조색2 47 18" xfId="24020" xr:uid="{00000000-0005-0000-0000-0000EC570000}"/>
    <cellStyle name="40% - 강조색2 47 19" xfId="24021" xr:uid="{00000000-0005-0000-0000-0000ED570000}"/>
    <cellStyle name="40% - 강조색2 47 2" xfId="24022" xr:uid="{00000000-0005-0000-0000-0000EE570000}"/>
    <cellStyle name="40% - 강조색2 47 2 10" xfId="24023" xr:uid="{00000000-0005-0000-0000-0000EF570000}"/>
    <cellStyle name="40% - 강조색2 47 2 11" xfId="24024" xr:uid="{00000000-0005-0000-0000-0000F0570000}"/>
    <cellStyle name="40% - 강조색2 47 2 12" xfId="24025" xr:uid="{00000000-0005-0000-0000-0000F1570000}"/>
    <cellStyle name="40% - 강조색2 47 2 2" xfId="24026" xr:uid="{00000000-0005-0000-0000-0000F2570000}"/>
    <cellStyle name="40% - 강조색2 47 2 2 2" xfId="24027" xr:uid="{00000000-0005-0000-0000-0000F3570000}"/>
    <cellStyle name="40% - 강조색2 47 2 2 3" xfId="24028" xr:uid="{00000000-0005-0000-0000-0000F4570000}"/>
    <cellStyle name="40% - 강조색2 47 2 2 4" xfId="24029" xr:uid="{00000000-0005-0000-0000-0000F5570000}"/>
    <cellStyle name="40% - 강조색2 47 2 3" xfId="24030" xr:uid="{00000000-0005-0000-0000-0000F6570000}"/>
    <cellStyle name="40% - 강조색2 47 2 3 2" xfId="24031" xr:uid="{00000000-0005-0000-0000-0000F7570000}"/>
    <cellStyle name="40% - 강조색2 47 2 3 3" xfId="24032" xr:uid="{00000000-0005-0000-0000-0000F8570000}"/>
    <cellStyle name="40% - 강조색2 47 2 3 4" xfId="24033" xr:uid="{00000000-0005-0000-0000-0000F9570000}"/>
    <cellStyle name="40% - 강조색2 47 2 4" xfId="24034" xr:uid="{00000000-0005-0000-0000-0000FA570000}"/>
    <cellStyle name="40% - 강조색2 47 2 4 2" xfId="24035" xr:uid="{00000000-0005-0000-0000-0000FB570000}"/>
    <cellStyle name="40% - 강조색2 47 2 4 3" xfId="24036" xr:uid="{00000000-0005-0000-0000-0000FC570000}"/>
    <cellStyle name="40% - 강조색2 47 2 4 4" xfId="24037" xr:uid="{00000000-0005-0000-0000-0000FD570000}"/>
    <cellStyle name="40% - 강조색2 47 2 5" xfId="24038" xr:uid="{00000000-0005-0000-0000-0000FE570000}"/>
    <cellStyle name="40% - 강조색2 47 2 5 2" xfId="24039" xr:uid="{00000000-0005-0000-0000-0000FF570000}"/>
    <cellStyle name="40% - 강조색2 47 2 5 3" xfId="24040" xr:uid="{00000000-0005-0000-0000-000000580000}"/>
    <cellStyle name="40% - 강조색2 47 2 5 4" xfId="24041" xr:uid="{00000000-0005-0000-0000-000001580000}"/>
    <cellStyle name="40% - 강조색2 47 2 6" xfId="24042" xr:uid="{00000000-0005-0000-0000-000002580000}"/>
    <cellStyle name="40% - 강조색2 47 2 6 2" xfId="24043" xr:uid="{00000000-0005-0000-0000-000003580000}"/>
    <cellStyle name="40% - 강조색2 47 2 6 3" xfId="24044" xr:uid="{00000000-0005-0000-0000-000004580000}"/>
    <cellStyle name="40% - 강조색2 47 2 6 4" xfId="24045" xr:uid="{00000000-0005-0000-0000-000005580000}"/>
    <cellStyle name="40% - 강조색2 47 2 7" xfId="24046" xr:uid="{00000000-0005-0000-0000-000006580000}"/>
    <cellStyle name="40% - 강조색2 47 2 7 2" xfId="24047" xr:uid="{00000000-0005-0000-0000-000007580000}"/>
    <cellStyle name="40% - 강조색2 47 2 7 3" xfId="24048" xr:uid="{00000000-0005-0000-0000-000008580000}"/>
    <cellStyle name="40% - 강조색2 47 2 7 4" xfId="24049" xr:uid="{00000000-0005-0000-0000-000009580000}"/>
    <cellStyle name="40% - 강조색2 47 2 8" xfId="24050" xr:uid="{00000000-0005-0000-0000-00000A580000}"/>
    <cellStyle name="40% - 강조색2 47 2 8 2" xfId="24051" xr:uid="{00000000-0005-0000-0000-00000B580000}"/>
    <cellStyle name="40% - 강조색2 47 2 8 3" xfId="24052" xr:uid="{00000000-0005-0000-0000-00000C580000}"/>
    <cellStyle name="40% - 강조색2 47 2 8 4" xfId="24053" xr:uid="{00000000-0005-0000-0000-00000D580000}"/>
    <cellStyle name="40% - 강조색2 47 2 9" xfId="24054" xr:uid="{00000000-0005-0000-0000-00000E580000}"/>
    <cellStyle name="40% - 강조색2 47 2 9 2" xfId="24055" xr:uid="{00000000-0005-0000-0000-00000F580000}"/>
    <cellStyle name="40% - 강조색2 47 2 9 3" xfId="24056" xr:uid="{00000000-0005-0000-0000-000010580000}"/>
    <cellStyle name="40% - 강조색2 47 2 9 4" xfId="24057" xr:uid="{00000000-0005-0000-0000-000011580000}"/>
    <cellStyle name="40% - 강조색2 47 20" xfId="24058" xr:uid="{00000000-0005-0000-0000-000012580000}"/>
    <cellStyle name="40% - 강조색2 47 21" xfId="24059" xr:uid="{00000000-0005-0000-0000-000013580000}"/>
    <cellStyle name="40% - 강조색2 47 22" xfId="24060" xr:uid="{00000000-0005-0000-0000-000014580000}"/>
    <cellStyle name="40% - 강조색2 47 23" xfId="24061" xr:uid="{00000000-0005-0000-0000-000015580000}"/>
    <cellStyle name="40% - 강조색2 47 24" xfId="24062" xr:uid="{00000000-0005-0000-0000-000016580000}"/>
    <cellStyle name="40% - 강조색2 47 25" xfId="24063" xr:uid="{00000000-0005-0000-0000-000017580000}"/>
    <cellStyle name="40% - 강조색2 47 3" xfId="24064" xr:uid="{00000000-0005-0000-0000-000018580000}"/>
    <cellStyle name="40% - 강조색2 47 3 10" xfId="24065" xr:uid="{00000000-0005-0000-0000-000019580000}"/>
    <cellStyle name="40% - 강조색2 47 3 11" xfId="24066" xr:uid="{00000000-0005-0000-0000-00001A580000}"/>
    <cellStyle name="40% - 강조색2 47 3 12" xfId="24067" xr:uid="{00000000-0005-0000-0000-00001B580000}"/>
    <cellStyle name="40% - 강조색2 47 3 2" xfId="24068" xr:uid="{00000000-0005-0000-0000-00001C580000}"/>
    <cellStyle name="40% - 강조색2 47 3 2 2" xfId="24069" xr:uid="{00000000-0005-0000-0000-00001D580000}"/>
    <cellStyle name="40% - 강조색2 47 3 2 3" xfId="24070" xr:uid="{00000000-0005-0000-0000-00001E580000}"/>
    <cellStyle name="40% - 강조색2 47 3 2 4" xfId="24071" xr:uid="{00000000-0005-0000-0000-00001F580000}"/>
    <cellStyle name="40% - 강조색2 47 3 3" xfId="24072" xr:uid="{00000000-0005-0000-0000-000020580000}"/>
    <cellStyle name="40% - 강조색2 47 3 3 2" xfId="24073" xr:uid="{00000000-0005-0000-0000-000021580000}"/>
    <cellStyle name="40% - 강조색2 47 3 3 3" xfId="24074" xr:uid="{00000000-0005-0000-0000-000022580000}"/>
    <cellStyle name="40% - 강조색2 47 3 3 4" xfId="24075" xr:uid="{00000000-0005-0000-0000-000023580000}"/>
    <cellStyle name="40% - 강조색2 47 3 4" xfId="24076" xr:uid="{00000000-0005-0000-0000-000024580000}"/>
    <cellStyle name="40% - 강조색2 47 3 4 2" xfId="24077" xr:uid="{00000000-0005-0000-0000-000025580000}"/>
    <cellStyle name="40% - 강조색2 47 3 4 3" xfId="24078" xr:uid="{00000000-0005-0000-0000-000026580000}"/>
    <cellStyle name="40% - 강조색2 47 3 4 4" xfId="24079" xr:uid="{00000000-0005-0000-0000-000027580000}"/>
    <cellStyle name="40% - 강조색2 47 3 5" xfId="24080" xr:uid="{00000000-0005-0000-0000-000028580000}"/>
    <cellStyle name="40% - 강조색2 47 3 5 2" xfId="24081" xr:uid="{00000000-0005-0000-0000-000029580000}"/>
    <cellStyle name="40% - 강조색2 47 3 5 3" xfId="24082" xr:uid="{00000000-0005-0000-0000-00002A580000}"/>
    <cellStyle name="40% - 강조색2 47 3 5 4" xfId="24083" xr:uid="{00000000-0005-0000-0000-00002B580000}"/>
    <cellStyle name="40% - 강조색2 47 3 6" xfId="24084" xr:uid="{00000000-0005-0000-0000-00002C580000}"/>
    <cellStyle name="40% - 강조색2 47 3 6 2" xfId="24085" xr:uid="{00000000-0005-0000-0000-00002D580000}"/>
    <cellStyle name="40% - 강조색2 47 3 6 3" xfId="24086" xr:uid="{00000000-0005-0000-0000-00002E580000}"/>
    <cellStyle name="40% - 강조색2 47 3 6 4" xfId="24087" xr:uid="{00000000-0005-0000-0000-00002F580000}"/>
    <cellStyle name="40% - 강조색2 47 3 7" xfId="24088" xr:uid="{00000000-0005-0000-0000-000030580000}"/>
    <cellStyle name="40% - 강조색2 47 3 7 2" xfId="24089" xr:uid="{00000000-0005-0000-0000-000031580000}"/>
    <cellStyle name="40% - 강조색2 47 3 7 3" xfId="24090" xr:uid="{00000000-0005-0000-0000-000032580000}"/>
    <cellStyle name="40% - 강조색2 47 3 7 4" xfId="24091" xr:uid="{00000000-0005-0000-0000-000033580000}"/>
    <cellStyle name="40% - 강조색2 47 3 8" xfId="24092" xr:uid="{00000000-0005-0000-0000-000034580000}"/>
    <cellStyle name="40% - 강조색2 47 3 8 2" xfId="24093" xr:uid="{00000000-0005-0000-0000-000035580000}"/>
    <cellStyle name="40% - 강조색2 47 3 8 3" xfId="24094" xr:uid="{00000000-0005-0000-0000-000036580000}"/>
    <cellStyle name="40% - 강조색2 47 3 8 4" xfId="24095" xr:uid="{00000000-0005-0000-0000-000037580000}"/>
    <cellStyle name="40% - 강조색2 47 3 9" xfId="24096" xr:uid="{00000000-0005-0000-0000-000038580000}"/>
    <cellStyle name="40% - 강조색2 47 3 9 2" xfId="24097" xr:uid="{00000000-0005-0000-0000-000039580000}"/>
    <cellStyle name="40% - 강조색2 47 3 9 3" xfId="24098" xr:uid="{00000000-0005-0000-0000-00003A580000}"/>
    <cellStyle name="40% - 강조색2 47 3 9 4" xfId="24099" xr:uid="{00000000-0005-0000-0000-00003B580000}"/>
    <cellStyle name="40% - 강조색2 47 4" xfId="24100" xr:uid="{00000000-0005-0000-0000-00003C580000}"/>
    <cellStyle name="40% - 강조색2 47 4 10" xfId="24101" xr:uid="{00000000-0005-0000-0000-00003D580000}"/>
    <cellStyle name="40% - 강조색2 47 4 11" xfId="24102" xr:uid="{00000000-0005-0000-0000-00003E580000}"/>
    <cellStyle name="40% - 강조색2 47 4 12" xfId="24103" xr:uid="{00000000-0005-0000-0000-00003F580000}"/>
    <cellStyle name="40% - 강조색2 47 4 2" xfId="24104" xr:uid="{00000000-0005-0000-0000-000040580000}"/>
    <cellStyle name="40% - 강조색2 47 4 2 2" xfId="24105" xr:uid="{00000000-0005-0000-0000-000041580000}"/>
    <cellStyle name="40% - 강조색2 47 4 2 3" xfId="24106" xr:uid="{00000000-0005-0000-0000-000042580000}"/>
    <cellStyle name="40% - 강조색2 47 4 2 4" xfId="24107" xr:uid="{00000000-0005-0000-0000-000043580000}"/>
    <cellStyle name="40% - 강조색2 47 4 3" xfId="24108" xr:uid="{00000000-0005-0000-0000-000044580000}"/>
    <cellStyle name="40% - 강조색2 47 4 3 2" xfId="24109" xr:uid="{00000000-0005-0000-0000-000045580000}"/>
    <cellStyle name="40% - 강조색2 47 4 3 3" xfId="24110" xr:uid="{00000000-0005-0000-0000-000046580000}"/>
    <cellStyle name="40% - 강조색2 47 4 3 4" xfId="24111" xr:uid="{00000000-0005-0000-0000-000047580000}"/>
    <cellStyle name="40% - 강조색2 47 4 4" xfId="24112" xr:uid="{00000000-0005-0000-0000-000048580000}"/>
    <cellStyle name="40% - 강조색2 47 4 4 2" xfId="24113" xr:uid="{00000000-0005-0000-0000-000049580000}"/>
    <cellStyle name="40% - 강조색2 47 4 4 3" xfId="24114" xr:uid="{00000000-0005-0000-0000-00004A580000}"/>
    <cellStyle name="40% - 강조색2 47 4 4 4" xfId="24115" xr:uid="{00000000-0005-0000-0000-00004B580000}"/>
    <cellStyle name="40% - 강조색2 47 4 5" xfId="24116" xr:uid="{00000000-0005-0000-0000-00004C580000}"/>
    <cellStyle name="40% - 강조색2 47 4 5 2" xfId="24117" xr:uid="{00000000-0005-0000-0000-00004D580000}"/>
    <cellStyle name="40% - 강조색2 47 4 5 3" xfId="24118" xr:uid="{00000000-0005-0000-0000-00004E580000}"/>
    <cellStyle name="40% - 강조색2 47 4 5 4" xfId="24119" xr:uid="{00000000-0005-0000-0000-00004F580000}"/>
    <cellStyle name="40% - 강조색2 47 4 6" xfId="24120" xr:uid="{00000000-0005-0000-0000-000050580000}"/>
    <cellStyle name="40% - 강조색2 47 4 6 2" xfId="24121" xr:uid="{00000000-0005-0000-0000-000051580000}"/>
    <cellStyle name="40% - 강조색2 47 4 6 3" xfId="24122" xr:uid="{00000000-0005-0000-0000-000052580000}"/>
    <cellStyle name="40% - 강조색2 47 4 6 4" xfId="24123" xr:uid="{00000000-0005-0000-0000-000053580000}"/>
    <cellStyle name="40% - 강조색2 47 4 7" xfId="24124" xr:uid="{00000000-0005-0000-0000-000054580000}"/>
    <cellStyle name="40% - 강조색2 47 4 7 2" xfId="24125" xr:uid="{00000000-0005-0000-0000-000055580000}"/>
    <cellStyle name="40% - 강조색2 47 4 7 3" xfId="24126" xr:uid="{00000000-0005-0000-0000-000056580000}"/>
    <cellStyle name="40% - 강조색2 47 4 7 4" xfId="24127" xr:uid="{00000000-0005-0000-0000-000057580000}"/>
    <cellStyle name="40% - 강조색2 47 4 8" xfId="24128" xr:uid="{00000000-0005-0000-0000-000058580000}"/>
    <cellStyle name="40% - 강조색2 47 4 8 2" xfId="24129" xr:uid="{00000000-0005-0000-0000-000059580000}"/>
    <cellStyle name="40% - 강조색2 47 4 8 3" xfId="24130" xr:uid="{00000000-0005-0000-0000-00005A580000}"/>
    <cellStyle name="40% - 강조색2 47 4 8 4" xfId="24131" xr:uid="{00000000-0005-0000-0000-00005B580000}"/>
    <cellStyle name="40% - 강조색2 47 4 9" xfId="24132" xr:uid="{00000000-0005-0000-0000-00005C580000}"/>
    <cellStyle name="40% - 강조색2 47 4 9 2" xfId="24133" xr:uid="{00000000-0005-0000-0000-00005D580000}"/>
    <cellStyle name="40% - 강조색2 47 4 9 3" xfId="24134" xr:uid="{00000000-0005-0000-0000-00005E580000}"/>
    <cellStyle name="40% - 강조색2 47 4 9 4" xfId="24135" xr:uid="{00000000-0005-0000-0000-00005F580000}"/>
    <cellStyle name="40% - 강조색2 47 5" xfId="24136" xr:uid="{00000000-0005-0000-0000-000060580000}"/>
    <cellStyle name="40% - 강조색2 47 5 2" xfId="24137" xr:uid="{00000000-0005-0000-0000-000061580000}"/>
    <cellStyle name="40% - 강조색2 47 5 3" xfId="24138" xr:uid="{00000000-0005-0000-0000-000062580000}"/>
    <cellStyle name="40% - 강조색2 47 5 4" xfId="24139" xr:uid="{00000000-0005-0000-0000-000063580000}"/>
    <cellStyle name="40% - 강조색2 47 6" xfId="24140" xr:uid="{00000000-0005-0000-0000-000064580000}"/>
    <cellStyle name="40% - 강조색2 47 6 2" xfId="24141" xr:uid="{00000000-0005-0000-0000-000065580000}"/>
    <cellStyle name="40% - 강조색2 47 6 3" xfId="24142" xr:uid="{00000000-0005-0000-0000-000066580000}"/>
    <cellStyle name="40% - 강조색2 47 6 4" xfId="24143" xr:uid="{00000000-0005-0000-0000-000067580000}"/>
    <cellStyle name="40% - 강조색2 47 7" xfId="24144" xr:uid="{00000000-0005-0000-0000-000068580000}"/>
    <cellStyle name="40% - 강조색2 47 7 2" xfId="24145" xr:uid="{00000000-0005-0000-0000-000069580000}"/>
    <cellStyle name="40% - 강조색2 47 7 3" xfId="24146" xr:uid="{00000000-0005-0000-0000-00006A580000}"/>
    <cellStyle name="40% - 강조색2 47 7 4" xfId="24147" xr:uid="{00000000-0005-0000-0000-00006B580000}"/>
    <cellStyle name="40% - 강조색2 47 8" xfId="24148" xr:uid="{00000000-0005-0000-0000-00006C580000}"/>
    <cellStyle name="40% - 강조색2 47 8 2" xfId="24149" xr:uid="{00000000-0005-0000-0000-00006D580000}"/>
    <cellStyle name="40% - 강조색2 47 8 3" xfId="24150" xr:uid="{00000000-0005-0000-0000-00006E580000}"/>
    <cellStyle name="40% - 강조색2 47 8 4" xfId="24151" xr:uid="{00000000-0005-0000-0000-00006F580000}"/>
    <cellStyle name="40% - 강조색2 47 9" xfId="24152" xr:uid="{00000000-0005-0000-0000-000070580000}"/>
    <cellStyle name="40% - 강조색2 47 9 2" xfId="24153" xr:uid="{00000000-0005-0000-0000-000071580000}"/>
    <cellStyle name="40% - 강조색2 47 9 3" xfId="24154" xr:uid="{00000000-0005-0000-0000-000072580000}"/>
    <cellStyle name="40% - 강조색2 47 9 4" xfId="24155" xr:uid="{00000000-0005-0000-0000-000073580000}"/>
    <cellStyle name="40% - 강조색2 48" xfId="24156" xr:uid="{00000000-0005-0000-0000-000074580000}"/>
    <cellStyle name="40% - 강조색2 48 10" xfId="24157" xr:uid="{00000000-0005-0000-0000-000075580000}"/>
    <cellStyle name="40% - 강조색2 48 10 2" xfId="24158" xr:uid="{00000000-0005-0000-0000-000076580000}"/>
    <cellStyle name="40% - 강조색2 48 10 3" xfId="24159" xr:uid="{00000000-0005-0000-0000-000077580000}"/>
    <cellStyle name="40% - 강조색2 48 10 4" xfId="24160" xr:uid="{00000000-0005-0000-0000-000078580000}"/>
    <cellStyle name="40% - 강조색2 48 11" xfId="24161" xr:uid="{00000000-0005-0000-0000-000079580000}"/>
    <cellStyle name="40% - 강조색2 48 12" xfId="24162" xr:uid="{00000000-0005-0000-0000-00007A580000}"/>
    <cellStyle name="40% - 강조색2 48 13" xfId="24163" xr:uid="{00000000-0005-0000-0000-00007B580000}"/>
    <cellStyle name="40% - 강조색2 48 14" xfId="24164" xr:uid="{00000000-0005-0000-0000-00007C580000}"/>
    <cellStyle name="40% - 강조색2 48 15" xfId="24165" xr:uid="{00000000-0005-0000-0000-00007D580000}"/>
    <cellStyle name="40% - 강조색2 48 16" xfId="24166" xr:uid="{00000000-0005-0000-0000-00007E580000}"/>
    <cellStyle name="40% - 강조색2 48 17" xfId="24167" xr:uid="{00000000-0005-0000-0000-00007F580000}"/>
    <cellStyle name="40% - 강조색2 48 18" xfId="24168" xr:uid="{00000000-0005-0000-0000-000080580000}"/>
    <cellStyle name="40% - 강조색2 48 19" xfId="24169" xr:uid="{00000000-0005-0000-0000-000081580000}"/>
    <cellStyle name="40% - 강조색2 48 2" xfId="24170" xr:uid="{00000000-0005-0000-0000-000082580000}"/>
    <cellStyle name="40% - 강조색2 48 2 10" xfId="24171" xr:uid="{00000000-0005-0000-0000-000083580000}"/>
    <cellStyle name="40% - 강조색2 48 2 11" xfId="24172" xr:uid="{00000000-0005-0000-0000-000084580000}"/>
    <cellStyle name="40% - 강조색2 48 2 12" xfId="24173" xr:uid="{00000000-0005-0000-0000-000085580000}"/>
    <cellStyle name="40% - 강조색2 48 2 2" xfId="24174" xr:uid="{00000000-0005-0000-0000-000086580000}"/>
    <cellStyle name="40% - 강조색2 48 2 2 2" xfId="24175" xr:uid="{00000000-0005-0000-0000-000087580000}"/>
    <cellStyle name="40% - 강조색2 48 2 2 3" xfId="24176" xr:uid="{00000000-0005-0000-0000-000088580000}"/>
    <cellStyle name="40% - 강조색2 48 2 2 4" xfId="24177" xr:uid="{00000000-0005-0000-0000-000089580000}"/>
    <cellStyle name="40% - 강조색2 48 2 3" xfId="24178" xr:uid="{00000000-0005-0000-0000-00008A580000}"/>
    <cellStyle name="40% - 강조색2 48 2 3 2" xfId="24179" xr:uid="{00000000-0005-0000-0000-00008B580000}"/>
    <cellStyle name="40% - 강조색2 48 2 3 3" xfId="24180" xr:uid="{00000000-0005-0000-0000-00008C580000}"/>
    <cellStyle name="40% - 강조색2 48 2 3 4" xfId="24181" xr:uid="{00000000-0005-0000-0000-00008D580000}"/>
    <cellStyle name="40% - 강조색2 48 2 4" xfId="24182" xr:uid="{00000000-0005-0000-0000-00008E580000}"/>
    <cellStyle name="40% - 강조색2 48 2 4 2" xfId="24183" xr:uid="{00000000-0005-0000-0000-00008F580000}"/>
    <cellStyle name="40% - 강조색2 48 2 4 3" xfId="24184" xr:uid="{00000000-0005-0000-0000-000090580000}"/>
    <cellStyle name="40% - 강조색2 48 2 4 4" xfId="24185" xr:uid="{00000000-0005-0000-0000-000091580000}"/>
    <cellStyle name="40% - 강조색2 48 2 5" xfId="24186" xr:uid="{00000000-0005-0000-0000-000092580000}"/>
    <cellStyle name="40% - 강조색2 48 2 5 2" xfId="24187" xr:uid="{00000000-0005-0000-0000-000093580000}"/>
    <cellStyle name="40% - 강조색2 48 2 5 3" xfId="24188" xr:uid="{00000000-0005-0000-0000-000094580000}"/>
    <cellStyle name="40% - 강조색2 48 2 5 4" xfId="24189" xr:uid="{00000000-0005-0000-0000-000095580000}"/>
    <cellStyle name="40% - 강조색2 48 2 6" xfId="24190" xr:uid="{00000000-0005-0000-0000-000096580000}"/>
    <cellStyle name="40% - 강조색2 48 2 6 2" xfId="24191" xr:uid="{00000000-0005-0000-0000-000097580000}"/>
    <cellStyle name="40% - 강조색2 48 2 6 3" xfId="24192" xr:uid="{00000000-0005-0000-0000-000098580000}"/>
    <cellStyle name="40% - 강조색2 48 2 6 4" xfId="24193" xr:uid="{00000000-0005-0000-0000-000099580000}"/>
    <cellStyle name="40% - 강조색2 48 2 7" xfId="24194" xr:uid="{00000000-0005-0000-0000-00009A580000}"/>
    <cellStyle name="40% - 강조색2 48 2 7 2" xfId="24195" xr:uid="{00000000-0005-0000-0000-00009B580000}"/>
    <cellStyle name="40% - 강조색2 48 2 7 3" xfId="24196" xr:uid="{00000000-0005-0000-0000-00009C580000}"/>
    <cellStyle name="40% - 강조색2 48 2 7 4" xfId="24197" xr:uid="{00000000-0005-0000-0000-00009D580000}"/>
    <cellStyle name="40% - 강조색2 48 2 8" xfId="24198" xr:uid="{00000000-0005-0000-0000-00009E580000}"/>
    <cellStyle name="40% - 강조색2 48 2 8 2" xfId="24199" xr:uid="{00000000-0005-0000-0000-00009F580000}"/>
    <cellStyle name="40% - 강조색2 48 2 8 3" xfId="24200" xr:uid="{00000000-0005-0000-0000-0000A0580000}"/>
    <cellStyle name="40% - 강조색2 48 2 8 4" xfId="24201" xr:uid="{00000000-0005-0000-0000-0000A1580000}"/>
    <cellStyle name="40% - 강조색2 48 2 9" xfId="24202" xr:uid="{00000000-0005-0000-0000-0000A2580000}"/>
    <cellStyle name="40% - 강조색2 48 2 9 2" xfId="24203" xr:uid="{00000000-0005-0000-0000-0000A3580000}"/>
    <cellStyle name="40% - 강조색2 48 2 9 3" xfId="24204" xr:uid="{00000000-0005-0000-0000-0000A4580000}"/>
    <cellStyle name="40% - 강조색2 48 2 9 4" xfId="24205" xr:uid="{00000000-0005-0000-0000-0000A5580000}"/>
    <cellStyle name="40% - 강조색2 48 20" xfId="24206" xr:uid="{00000000-0005-0000-0000-0000A6580000}"/>
    <cellStyle name="40% - 강조색2 48 21" xfId="24207" xr:uid="{00000000-0005-0000-0000-0000A7580000}"/>
    <cellStyle name="40% - 강조색2 48 22" xfId="24208" xr:uid="{00000000-0005-0000-0000-0000A8580000}"/>
    <cellStyle name="40% - 강조색2 48 23" xfId="24209" xr:uid="{00000000-0005-0000-0000-0000A9580000}"/>
    <cellStyle name="40% - 강조색2 48 3" xfId="24210" xr:uid="{00000000-0005-0000-0000-0000AA580000}"/>
    <cellStyle name="40% - 강조색2 48 3 2" xfId="24211" xr:uid="{00000000-0005-0000-0000-0000AB580000}"/>
    <cellStyle name="40% - 강조색2 48 3 3" xfId="24212" xr:uid="{00000000-0005-0000-0000-0000AC580000}"/>
    <cellStyle name="40% - 강조색2 48 3 4" xfId="24213" xr:uid="{00000000-0005-0000-0000-0000AD580000}"/>
    <cellStyle name="40% - 강조색2 48 4" xfId="24214" xr:uid="{00000000-0005-0000-0000-0000AE580000}"/>
    <cellStyle name="40% - 강조색2 48 4 2" xfId="24215" xr:uid="{00000000-0005-0000-0000-0000AF580000}"/>
    <cellStyle name="40% - 강조색2 48 4 3" xfId="24216" xr:uid="{00000000-0005-0000-0000-0000B0580000}"/>
    <cellStyle name="40% - 강조색2 48 4 4" xfId="24217" xr:uid="{00000000-0005-0000-0000-0000B1580000}"/>
    <cellStyle name="40% - 강조색2 48 5" xfId="24218" xr:uid="{00000000-0005-0000-0000-0000B2580000}"/>
    <cellStyle name="40% - 강조색2 48 5 2" xfId="24219" xr:uid="{00000000-0005-0000-0000-0000B3580000}"/>
    <cellStyle name="40% - 강조색2 48 5 3" xfId="24220" xr:uid="{00000000-0005-0000-0000-0000B4580000}"/>
    <cellStyle name="40% - 강조색2 48 5 4" xfId="24221" xr:uid="{00000000-0005-0000-0000-0000B5580000}"/>
    <cellStyle name="40% - 강조색2 48 6" xfId="24222" xr:uid="{00000000-0005-0000-0000-0000B6580000}"/>
    <cellStyle name="40% - 강조색2 48 6 2" xfId="24223" xr:uid="{00000000-0005-0000-0000-0000B7580000}"/>
    <cellStyle name="40% - 강조색2 48 6 3" xfId="24224" xr:uid="{00000000-0005-0000-0000-0000B8580000}"/>
    <cellStyle name="40% - 강조색2 48 6 4" xfId="24225" xr:uid="{00000000-0005-0000-0000-0000B9580000}"/>
    <cellStyle name="40% - 강조색2 48 7" xfId="24226" xr:uid="{00000000-0005-0000-0000-0000BA580000}"/>
    <cellStyle name="40% - 강조색2 48 7 2" xfId="24227" xr:uid="{00000000-0005-0000-0000-0000BB580000}"/>
    <cellStyle name="40% - 강조색2 48 7 3" xfId="24228" xr:uid="{00000000-0005-0000-0000-0000BC580000}"/>
    <cellStyle name="40% - 강조색2 48 7 4" xfId="24229" xr:uid="{00000000-0005-0000-0000-0000BD580000}"/>
    <cellStyle name="40% - 강조색2 48 8" xfId="24230" xr:uid="{00000000-0005-0000-0000-0000BE580000}"/>
    <cellStyle name="40% - 강조색2 48 8 2" xfId="24231" xr:uid="{00000000-0005-0000-0000-0000BF580000}"/>
    <cellStyle name="40% - 강조색2 48 8 3" xfId="24232" xr:uid="{00000000-0005-0000-0000-0000C0580000}"/>
    <cellStyle name="40% - 강조색2 48 8 4" xfId="24233" xr:uid="{00000000-0005-0000-0000-0000C1580000}"/>
    <cellStyle name="40% - 강조색2 48 9" xfId="24234" xr:uid="{00000000-0005-0000-0000-0000C2580000}"/>
    <cellStyle name="40% - 강조색2 48 9 2" xfId="24235" xr:uid="{00000000-0005-0000-0000-0000C3580000}"/>
    <cellStyle name="40% - 강조색2 48 9 3" xfId="24236" xr:uid="{00000000-0005-0000-0000-0000C4580000}"/>
    <cellStyle name="40% - 강조색2 48 9 4" xfId="24237" xr:uid="{00000000-0005-0000-0000-0000C5580000}"/>
    <cellStyle name="40% - 강조색2 49" xfId="24238" xr:uid="{00000000-0005-0000-0000-0000C6580000}"/>
    <cellStyle name="40% - 강조색2 49 10" xfId="24239" xr:uid="{00000000-0005-0000-0000-0000C7580000}"/>
    <cellStyle name="40% - 강조색2 49 11" xfId="24240" xr:uid="{00000000-0005-0000-0000-0000C8580000}"/>
    <cellStyle name="40% - 강조색2 49 12" xfId="24241" xr:uid="{00000000-0005-0000-0000-0000C9580000}"/>
    <cellStyle name="40% - 강조색2 49 13" xfId="24242" xr:uid="{00000000-0005-0000-0000-0000CA580000}"/>
    <cellStyle name="40% - 강조색2 49 14" xfId="24243" xr:uid="{00000000-0005-0000-0000-0000CB580000}"/>
    <cellStyle name="40% - 강조색2 49 15" xfId="24244" xr:uid="{00000000-0005-0000-0000-0000CC580000}"/>
    <cellStyle name="40% - 강조색2 49 16" xfId="24245" xr:uid="{00000000-0005-0000-0000-0000CD580000}"/>
    <cellStyle name="40% - 강조색2 49 17" xfId="24246" xr:uid="{00000000-0005-0000-0000-0000CE580000}"/>
    <cellStyle name="40% - 강조색2 49 18" xfId="24247" xr:uid="{00000000-0005-0000-0000-0000CF580000}"/>
    <cellStyle name="40% - 강조색2 49 19" xfId="24248" xr:uid="{00000000-0005-0000-0000-0000D0580000}"/>
    <cellStyle name="40% - 강조색2 49 2" xfId="24249" xr:uid="{00000000-0005-0000-0000-0000D1580000}"/>
    <cellStyle name="40% - 강조색2 49 2 2" xfId="24250" xr:uid="{00000000-0005-0000-0000-0000D2580000}"/>
    <cellStyle name="40% - 강조색2 49 2 3" xfId="24251" xr:uid="{00000000-0005-0000-0000-0000D3580000}"/>
    <cellStyle name="40% - 강조색2 49 2 4" xfId="24252" xr:uid="{00000000-0005-0000-0000-0000D4580000}"/>
    <cellStyle name="40% - 강조색2 49 20" xfId="24253" xr:uid="{00000000-0005-0000-0000-0000D5580000}"/>
    <cellStyle name="40% - 강조색2 49 3" xfId="24254" xr:uid="{00000000-0005-0000-0000-0000D6580000}"/>
    <cellStyle name="40% - 강조색2 49 3 2" xfId="24255" xr:uid="{00000000-0005-0000-0000-0000D7580000}"/>
    <cellStyle name="40% - 강조색2 49 3 3" xfId="24256" xr:uid="{00000000-0005-0000-0000-0000D8580000}"/>
    <cellStyle name="40% - 강조색2 49 3 4" xfId="24257" xr:uid="{00000000-0005-0000-0000-0000D9580000}"/>
    <cellStyle name="40% - 강조색2 49 4" xfId="24258" xr:uid="{00000000-0005-0000-0000-0000DA580000}"/>
    <cellStyle name="40% - 강조색2 49 4 2" xfId="24259" xr:uid="{00000000-0005-0000-0000-0000DB580000}"/>
    <cellStyle name="40% - 강조색2 49 4 3" xfId="24260" xr:uid="{00000000-0005-0000-0000-0000DC580000}"/>
    <cellStyle name="40% - 강조색2 49 4 4" xfId="24261" xr:uid="{00000000-0005-0000-0000-0000DD580000}"/>
    <cellStyle name="40% - 강조색2 49 5" xfId="24262" xr:uid="{00000000-0005-0000-0000-0000DE580000}"/>
    <cellStyle name="40% - 강조색2 49 5 2" xfId="24263" xr:uid="{00000000-0005-0000-0000-0000DF580000}"/>
    <cellStyle name="40% - 강조색2 49 5 3" xfId="24264" xr:uid="{00000000-0005-0000-0000-0000E0580000}"/>
    <cellStyle name="40% - 강조색2 49 5 4" xfId="24265" xr:uid="{00000000-0005-0000-0000-0000E1580000}"/>
    <cellStyle name="40% - 강조색2 49 6" xfId="24266" xr:uid="{00000000-0005-0000-0000-0000E2580000}"/>
    <cellStyle name="40% - 강조색2 49 6 2" xfId="24267" xr:uid="{00000000-0005-0000-0000-0000E3580000}"/>
    <cellStyle name="40% - 강조색2 49 6 3" xfId="24268" xr:uid="{00000000-0005-0000-0000-0000E4580000}"/>
    <cellStyle name="40% - 강조색2 49 6 4" xfId="24269" xr:uid="{00000000-0005-0000-0000-0000E5580000}"/>
    <cellStyle name="40% - 강조색2 49 7" xfId="24270" xr:uid="{00000000-0005-0000-0000-0000E6580000}"/>
    <cellStyle name="40% - 강조색2 49 7 2" xfId="24271" xr:uid="{00000000-0005-0000-0000-0000E7580000}"/>
    <cellStyle name="40% - 강조색2 49 7 3" xfId="24272" xr:uid="{00000000-0005-0000-0000-0000E8580000}"/>
    <cellStyle name="40% - 강조색2 49 7 4" xfId="24273" xr:uid="{00000000-0005-0000-0000-0000E9580000}"/>
    <cellStyle name="40% - 강조색2 49 8" xfId="24274" xr:uid="{00000000-0005-0000-0000-0000EA580000}"/>
    <cellStyle name="40% - 강조색2 49 9" xfId="24275" xr:uid="{00000000-0005-0000-0000-0000EB580000}"/>
    <cellStyle name="40% - 강조색2 5" xfId="485" xr:uid="{00000000-0005-0000-0000-0000EC580000}"/>
    <cellStyle name="40% - 강조색2 50" xfId="24276" xr:uid="{00000000-0005-0000-0000-0000ED580000}"/>
    <cellStyle name="40% - 강조색2 50 10" xfId="24277" xr:uid="{00000000-0005-0000-0000-0000EE580000}"/>
    <cellStyle name="40% - 강조색2 50 11" xfId="24278" xr:uid="{00000000-0005-0000-0000-0000EF580000}"/>
    <cellStyle name="40% - 강조색2 50 12" xfId="24279" xr:uid="{00000000-0005-0000-0000-0000F0580000}"/>
    <cellStyle name="40% - 강조색2 50 13" xfId="24280" xr:uid="{00000000-0005-0000-0000-0000F1580000}"/>
    <cellStyle name="40% - 강조색2 50 14" xfId="24281" xr:uid="{00000000-0005-0000-0000-0000F2580000}"/>
    <cellStyle name="40% - 강조색2 50 15" xfId="24282" xr:uid="{00000000-0005-0000-0000-0000F3580000}"/>
    <cellStyle name="40% - 강조색2 50 16" xfId="24283" xr:uid="{00000000-0005-0000-0000-0000F4580000}"/>
    <cellStyle name="40% - 강조색2 50 17" xfId="24284" xr:uid="{00000000-0005-0000-0000-0000F5580000}"/>
    <cellStyle name="40% - 강조색2 50 2" xfId="24285" xr:uid="{00000000-0005-0000-0000-0000F6580000}"/>
    <cellStyle name="40% - 강조색2 50 2 2" xfId="24286" xr:uid="{00000000-0005-0000-0000-0000F7580000}"/>
    <cellStyle name="40% - 강조색2 50 2 3" xfId="24287" xr:uid="{00000000-0005-0000-0000-0000F8580000}"/>
    <cellStyle name="40% - 강조색2 50 2 4" xfId="24288" xr:uid="{00000000-0005-0000-0000-0000F9580000}"/>
    <cellStyle name="40% - 강조색2 50 3" xfId="24289" xr:uid="{00000000-0005-0000-0000-0000FA580000}"/>
    <cellStyle name="40% - 강조색2 50 3 2" xfId="24290" xr:uid="{00000000-0005-0000-0000-0000FB580000}"/>
    <cellStyle name="40% - 강조색2 50 3 3" xfId="24291" xr:uid="{00000000-0005-0000-0000-0000FC580000}"/>
    <cellStyle name="40% - 강조색2 50 3 4" xfId="24292" xr:uid="{00000000-0005-0000-0000-0000FD580000}"/>
    <cellStyle name="40% - 강조색2 50 4" xfId="24293" xr:uid="{00000000-0005-0000-0000-0000FE580000}"/>
    <cellStyle name="40% - 강조색2 50 4 2" xfId="24294" xr:uid="{00000000-0005-0000-0000-0000FF580000}"/>
    <cellStyle name="40% - 강조색2 50 4 3" xfId="24295" xr:uid="{00000000-0005-0000-0000-000000590000}"/>
    <cellStyle name="40% - 강조색2 50 4 4" xfId="24296" xr:uid="{00000000-0005-0000-0000-000001590000}"/>
    <cellStyle name="40% - 강조색2 50 5" xfId="24297" xr:uid="{00000000-0005-0000-0000-000002590000}"/>
    <cellStyle name="40% - 강조색2 50 6" xfId="24298" xr:uid="{00000000-0005-0000-0000-000003590000}"/>
    <cellStyle name="40% - 강조색2 50 7" xfId="24299" xr:uid="{00000000-0005-0000-0000-000004590000}"/>
    <cellStyle name="40% - 강조색2 50 8" xfId="24300" xr:uid="{00000000-0005-0000-0000-000005590000}"/>
    <cellStyle name="40% - 강조색2 50 9" xfId="24301" xr:uid="{00000000-0005-0000-0000-000006590000}"/>
    <cellStyle name="40% - 강조색2 51" xfId="24302" xr:uid="{00000000-0005-0000-0000-000007590000}"/>
    <cellStyle name="40% - 강조색2 51 10" xfId="24303" xr:uid="{00000000-0005-0000-0000-000008590000}"/>
    <cellStyle name="40% - 강조색2 51 11" xfId="24304" xr:uid="{00000000-0005-0000-0000-000009590000}"/>
    <cellStyle name="40% - 강조색2 51 12" xfId="24305" xr:uid="{00000000-0005-0000-0000-00000A590000}"/>
    <cellStyle name="40% - 강조색2 51 13" xfId="24306" xr:uid="{00000000-0005-0000-0000-00000B590000}"/>
    <cellStyle name="40% - 강조색2 51 14" xfId="24307" xr:uid="{00000000-0005-0000-0000-00000C590000}"/>
    <cellStyle name="40% - 강조색2 51 2" xfId="24308" xr:uid="{00000000-0005-0000-0000-00000D590000}"/>
    <cellStyle name="40% - 강조색2 51 3" xfId="24309" xr:uid="{00000000-0005-0000-0000-00000E590000}"/>
    <cellStyle name="40% - 강조색2 51 4" xfId="24310" xr:uid="{00000000-0005-0000-0000-00000F590000}"/>
    <cellStyle name="40% - 강조색2 51 5" xfId="24311" xr:uid="{00000000-0005-0000-0000-000010590000}"/>
    <cellStyle name="40% - 강조색2 51 6" xfId="24312" xr:uid="{00000000-0005-0000-0000-000011590000}"/>
    <cellStyle name="40% - 강조색2 51 7" xfId="24313" xr:uid="{00000000-0005-0000-0000-000012590000}"/>
    <cellStyle name="40% - 강조색2 51 8" xfId="24314" xr:uid="{00000000-0005-0000-0000-000013590000}"/>
    <cellStyle name="40% - 강조색2 51 9" xfId="24315" xr:uid="{00000000-0005-0000-0000-000014590000}"/>
    <cellStyle name="40% - 강조색2 52" xfId="24316" xr:uid="{00000000-0005-0000-0000-000015590000}"/>
    <cellStyle name="40% - 강조색2 52 2" xfId="24317" xr:uid="{00000000-0005-0000-0000-000016590000}"/>
    <cellStyle name="40% - 강조색2 52 3" xfId="24318" xr:uid="{00000000-0005-0000-0000-000017590000}"/>
    <cellStyle name="40% - 강조색2 52 4" xfId="24319" xr:uid="{00000000-0005-0000-0000-000018590000}"/>
    <cellStyle name="40% - 강조색2 53" xfId="24320" xr:uid="{00000000-0005-0000-0000-000019590000}"/>
    <cellStyle name="40% - 강조색2 53 2" xfId="24321" xr:uid="{00000000-0005-0000-0000-00001A590000}"/>
    <cellStyle name="40% - 강조색2 53 3" xfId="24322" xr:uid="{00000000-0005-0000-0000-00001B590000}"/>
    <cellStyle name="40% - 강조색2 54" xfId="24323" xr:uid="{00000000-0005-0000-0000-00001C590000}"/>
    <cellStyle name="40% - 강조색2 55" xfId="24324" xr:uid="{00000000-0005-0000-0000-00001D590000}"/>
    <cellStyle name="40% - 강조색2 56" xfId="24325" xr:uid="{00000000-0005-0000-0000-00001E590000}"/>
    <cellStyle name="40% - 강조색2 57" xfId="54558" xr:uid="{C4A45556-D3D7-4A91-801B-0DF4CC10B8CD}"/>
    <cellStyle name="40% - 강조색2 6" xfId="486" xr:uid="{00000000-0005-0000-0000-00001F590000}"/>
    <cellStyle name="40% - 강조색2 7" xfId="487" xr:uid="{00000000-0005-0000-0000-000020590000}"/>
    <cellStyle name="40% - 강조색2 8" xfId="488" xr:uid="{00000000-0005-0000-0000-000021590000}"/>
    <cellStyle name="40% - 강조색2 9" xfId="489" xr:uid="{00000000-0005-0000-0000-000022590000}"/>
    <cellStyle name="40% - 강조색3 10" xfId="490" xr:uid="{00000000-0005-0000-0000-000024590000}"/>
    <cellStyle name="40% - 강조색3 11" xfId="491" xr:uid="{00000000-0005-0000-0000-000025590000}"/>
    <cellStyle name="40% - 강조색3 12" xfId="492" xr:uid="{00000000-0005-0000-0000-000026590000}"/>
    <cellStyle name="40% - 강조색3 13" xfId="493" xr:uid="{00000000-0005-0000-0000-000027590000}"/>
    <cellStyle name="40% - 강조색3 14" xfId="494" xr:uid="{00000000-0005-0000-0000-000028590000}"/>
    <cellStyle name="40% - 강조색3 15" xfId="495" xr:uid="{00000000-0005-0000-0000-000029590000}"/>
    <cellStyle name="40% - 강조색3 16" xfId="496" xr:uid="{00000000-0005-0000-0000-00002A590000}"/>
    <cellStyle name="40% - 강조색3 17" xfId="497" xr:uid="{00000000-0005-0000-0000-00002B590000}"/>
    <cellStyle name="40% - 강조색3 18" xfId="498" xr:uid="{00000000-0005-0000-0000-00002C590000}"/>
    <cellStyle name="40% - 강조색3 19" xfId="499" xr:uid="{00000000-0005-0000-0000-00002D590000}"/>
    <cellStyle name="40% - 강조색3 2" xfId="71" xr:uid="{00000000-0005-0000-0000-00002E590000}"/>
    <cellStyle name="40% - 강조색3 20" xfId="500" xr:uid="{00000000-0005-0000-0000-00002F590000}"/>
    <cellStyle name="40% - 강조색3 21" xfId="501" xr:uid="{00000000-0005-0000-0000-000030590000}"/>
    <cellStyle name="40% - 강조색3 22" xfId="502" xr:uid="{00000000-0005-0000-0000-000031590000}"/>
    <cellStyle name="40% - 강조색3 23" xfId="503" xr:uid="{00000000-0005-0000-0000-000032590000}"/>
    <cellStyle name="40% - 강조색3 24" xfId="504" xr:uid="{00000000-0005-0000-0000-000033590000}"/>
    <cellStyle name="40% - 강조색3 25" xfId="505" xr:uid="{00000000-0005-0000-0000-000034590000}"/>
    <cellStyle name="40% - 강조색3 26" xfId="506" xr:uid="{00000000-0005-0000-0000-000035590000}"/>
    <cellStyle name="40% - 강조색3 27" xfId="507" xr:uid="{00000000-0005-0000-0000-000036590000}"/>
    <cellStyle name="40% - 강조색3 28" xfId="508" xr:uid="{00000000-0005-0000-0000-000037590000}"/>
    <cellStyle name="40% - 강조색3 29" xfId="509" xr:uid="{00000000-0005-0000-0000-000038590000}"/>
    <cellStyle name="40% - 강조색3 3" xfId="67" xr:uid="{00000000-0005-0000-0000-000039590000}"/>
    <cellStyle name="40% - 강조색3 30" xfId="510" xr:uid="{00000000-0005-0000-0000-00003A590000}"/>
    <cellStyle name="40% - 강조색3 31" xfId="511" xr:uid="{00000000-0005-0000-0000-00003B590000}"/>
    <cellStyle name="40% - 강조색3 32" xfId="512" xr:uid="{00000000-0005-0000-0000-00003C590000}"/>
    <cellStyle name="40% - 강조색3 33" xfId="513" xr:uid="{00000000-0005-0000-0000-00003D590000}"/>
    <cellStyle name="40% - 강조색3 34" xfId="514" xr:uid="{00000000-0005-0000-0000-00003E590000}"/>
    <cellStyle name="40% - 강조색3 35" xfId="515" xr:uid="{00000000-0005-0000-0000-00003F590000}"/>
    <cellStyle name="40% - 강조색3 36" xfId="516" xr:uid="{00000000-0005-0000-0000-000040590000}"/>
    <cellStyle name="40% - 강조색3 37" xfId="517" xr:uid="{00000000-0005-0000-0000-000041590000}"/>
    <cellStyle name="40% - 강조색3 38" xfId="518" xr:uid="{00000000-0005-0000-0000-000042590000}"/>
    <cellStyle name="40% - 강조색3 39" xfId="519" xr:uid="{00000000-0005-0000-0000-000043590000}"/>
    <cellStyle name="40% - 강조색3 4" xfId="63" xr:uid="{00000000-0005-0000-0000-000044590000}"/>
    <cellStyle name="40% - 강조색3 40" xfId="520" xr:uid="{00000000-0005-0000-0000-000045590000}"/>
    <cellStyle name="40% - 강조색3 41" xfId="521" xr:uid="{00000000-0005-0000-0000-000046590000}"/>
    <cellStyle name="40% - 강조색3 42" xfId="522" xr:uid="{00000000-0005-0000-0000-000047590000}"/>
    <cellStyle name="40% - 강조색3 43" xfId="523" xr:uid="{00000000-0005-0000-0000-000048590000}"/>
    <cellStyle name="40% - 강조색3 44" xfId="1825" xr:uid="{00000000-0005-0000-0000-000049590000}"/>
    <cellStyle name="40% - 강조색3 44 10" xfId="24326" xr:uid="{00000000-0005-0000-0000-00004A590000}"/>
    <cellStyle name="40% - 강조색3 44 11" xfId="24327" xr:uid="{00000000-0005-0000-0000-00004B590000}"/>
    <cellStyle name="40% - 강조색3 44 2" xfId="24328" xr:uid="{00000000-0005-0000-0000-00004C590000}"/>
    <cellStyle name="40% - 강조색3 44 2 10" xfId="24329" xr:uid="{00000000-0005-0000-0000-00004D590000}"/>
    <cellStyle name="40% - 강조색3 44 2 10 2" xfId="24330" xr:uid="{00000000-0005-0000-0000-00004E590000}"/>
    <cellStyle name="40% - 강조색3 44 2 10 3" xfId="24331" xr:uid="{00000000-0005-0000-0000-00004F590000}"/>
    <cellStyle name="40% - 강조색3 44 2 10 4" xfId="24332" xr:uid="{00000000-0005-0000-0000-000050590000}"/>
    <cellStyle name="40% - 강조색3 44 2 11" xfId="24333" xr:uid="{00000000-0005-0000-0000-000051590000}"/>
    <cellStyle name="40% - 강조색3 44 2 11 2" xfId="24334" xr:uid="{00000000-0005-0000-0000-000052590000}"/>
    <cellStyle name="40% - 강조색3 44 2 11 3" xfId="24335" xr:uid="{00000000-0005-0000-0000-000053590000}"/>
    <cellStyle name="40% - 강조색3 44 2 11 4" xfId="24336" xr:uid="{00000000-0005-0000-0000-000054590000}"/>
    <cellStyle name="40% - 강조색3 44 2 12" xfId="24337" xr:uid="{00000000-0005-0000-0000-000055590000}"/>
    <cellStyle name="40% - 강조색3 44 2 12 2" xfId="24338" xr:uid="{00000000-0005-0000-0000-000056590000}"/>
    <cellStyle name="40% - 강조색3 44 2 12 3" xfId="24339" xr:uid="{00000000-0005-0000-0000-000057590000}"/>
    <cellStyle name="40% - 강조색3 44 2 12 4" xfId="24340" xr:uid="{00000000-0005-0000-0000-000058590000}"/>
    <cellStyle name="40% - 강조색3 44 2 13" xfId="24341" xr:uid="{00000000-0005-0000-0000-000059590000}"/>
    <cellStyle name="40% - 강조색3 44 2 13 2" xfId="24342" xr:uid="{00000000-0005-0000-0000-00005A590000}"/>
    <cellStyle name="40% - 강조색3 44 2 13 3" xfId="24343" xr:uid="{00000000-0005-0000-0000-00005B590000}"/>
    <cellStyle name="40% - 강조색3 44 2 13 4" xfId="24344" xr:uid="{00000000-0005-0000-0000-00005C590000}"/>
    <cellStyle name="40% - 강조색3 44 2 14" xfId="24345" xr:uid="{00000000-0005-0000-0000-00005D590000}"/>
    <cellStyle name="40% - 강조색3 44 2 14 2" xfId="24346" xr:uid="{00000000-0005-0000-0000-00005E590000}"/>
    <cellStyle name="40% - 강조색3 44 2 14 3" xfId="24347" xr:uid="{00000000-0005-0000-0000-00005F590000}"/>
    <cellStyle name="40% - 강조색3 44 2 14 4" xfId="24348" xr:uid="{00000000-0005-0000-0000-000060590000}"/>
    <cellStyle name="40% - 강조색3 44 2 15" xfId="24349" xr:uid="{00000000-0005-0000-0000-000061590000}"/>
    <cellStyle name="40% - 강조색3 44 2 16" xfId="24350" xr:uid="{00000000-0005-0000-0000-000062590000}"/>
    <cellStyle name="40% - 강조색3 44 2 17" xfId="24351" xr:uid="{00000000-0005-0000-0000-000063590000}"/>
    <cellStyle name="40% - 강조색3 44 2 18" xfId="24352" xr:uid="{00000000-0005-0000-0000-000064590000}"/>
    <cellStyle name="40% - 강조색3 44 2 19" xfId="24353" xr:uid="{00000000-0005-0000-0000-000065590000}"/>
    <cellStyle name="40% - 강조색3 44 2 2" xfId="24354" xr:uid="{00000000-0005-0000-0000-000066590000}"/>
    <cellStyle name="40% - 강조색3 44 2 2 10" xfId="24355" xr:uid="{00000000-0005-0000-0000-000067590000}"/>
    <cellStyle name="40% - 강조색3 44 2 2 10 2" xfId="24356" xr:uid="{00000000-0005-0000-0000-000068590000}"/>
    <cellStyle name="40% - 강조색3 44 2 2 10 3" xfId="24357" xr:uid="{00000000-0005-0000-0000-000069590000}"/>
    <cellStyle name="40% - 강조색3 44 2 2 10 4" xfId="24358" xr:uid="{00000000-0005-0000-0000-00006A590000}"/>
    <cellStyle name="40% - 강조색3 44 2 2 11" xfId="24359" xr:uid="{00000000-0005-0000-0000-00006B590000}"/>
    <cellStyle name="40% - 강조색3 44 2 2 11 2" xfId="24360" xr:uid="{00000000-0005-0000-0000-00006C590000}"/>
    <cellStyle name="40% - 강조색3 44 2 2 11 3" xfId="24361" xr:uid="{00000000-0005-0000-0000-00006D590000}"/>
    <cellStyle name="40% - 강조색3 44 2 2 11 4" xfId="24362" xr:uid="{00000000-0005-0000-0000-00006E590000}"/>
    <cellStyle name="40% - 강조색3 44 2 2 12" xfId="24363" xr:uid="{00000000-0005-0000-0000-00006F590000}"/>
    <cellStyle name="40% - 강조색3 44 2 2 12 2" xfId="24364" xr:uid="{00000000-0005-0000-0000-000070590000}"/>
    <cellStyle name="40% - 강조색3 44 2 2 12 3" xfId="24365" xr:uid="{00000000-0005-0000-0000-000071590000}"/>
    <cellStyle name="40% - 강조색3 44 2 2 12 4" xfId="24366" xr:uid="{00000000-0005-0000-0000-000072590000}"/>
    <cellStyle name="40% - 강조색3 44 2 2 13" xfId="24367" xr:uid="{00000000-0005-0000-0000-000073590000}"/>
    <cellStyle name="40% - 강조색3 44 2 2 13 2" xfId="24368" xr:uid="{00000000-0005-0000-0000-000074590000}"/>
    <cellStyle name="40% - 강조색3 44 2 2 13 3" xfId="24369" xr:uid="{00000000-0005-0000-0000-000075590000}"/>
    <cellStyle name="40% - 강조색3 44 2 2 13 4" xfId="24370" xr:uid="{00000000-0005-0000-0000-000076590000}"/>
    <cellStyle name="40% - 강조색3 44 2 2 14" xfId="24371" xr:uid="{00000000-0005-0000-0000-000077590000}"/>
    <cellStyle name="40% - 강조색3 44 2 2 15" xfId="24372" xr:uid="{00000000-0005-0000-0000-000078590000}"/>
    <cellStyle name="40% - 강조색3 44 2 2 16" xfId="24373" xr:uid="{00000000-0005-0000-0000-000079590000}"/>
    <cellStyle name="40% - 강조색3 44 2 2 17" xfId="24374" xr:uid="{00000000-0005-0000-0000-00007A590000}"/>
    <cellStyle name="40% - 강조색3 44 2 2 18" xfId="24375" xr:uid="{00000000-0005-0000-0000-00007B590000}"/>
    <cellStyle name="40% - 강조색3 44 2 2 19" xfId="24376" xr:uid="{00000000-0005-0000-0000-00007C590000}"/>
    <cellStyle name="40% - 강조색3 44 2 2 2" xfId="24377" xr:uid="{00000000-0005-0000-0000-00007D590000}"/>
    <cellStyle name="40% - 강조색3 44 2 2 2 10" xfId="24378" xr:uid="{00000000-0005-0000-0000-00007E590000}"/>
    <cellStyle name="40% - 강조색3 44 2 2 2 10 2" xfId="24379" xr:uid="{00000000-0005-0000-0000-00007F590000}"/>
    <cellStyle name="40% - 강조색3 44 2 2 2 10 3" xfId="24380" xr:uid="{00000000-0005-0000-0000-000080590000}"/>
    <cellStyle name="40% - 강조색3 44 2 2 2 10 4" xfId="24381" xr:uid="{00000000-0005-0000-0000-000081590000}"/>
    <cellStyle name="40% - 강조색3 44 2 2 2 11" xfId="24382" xr:uid="{00000000-0005-0000-0000-000082590000}"/>
    <cellStyle name="40% - 강조색3 44 2 2 2 11 2" xfId="24383" xr:uid="{00000000-0005-0000-0000-000083590000}"/>
    <cellStyle name="40% - 강조색3 44 2 2 2 11 3" xfId="24384" xr:uid="{00000000-0005-0000-0000-000084590000}"/>
    <cellStyle name="40% - 강조색3 44 2 2 2 11 4" xfId="24385" xr:uid="{00000000-0005-0000-0000-000085590000}"/>
    <cellStyle name="40% - 강조색3 44 2 2 2 12" xfId="24386" xr:uid="{00000000-0005-0000-0000-000086590000}"/>
    <cellStyle name="40% - 강조색3 44 2 2 2 12 2" xfId="24387" xr:uid="{00000000-0005-0000-0000-000087590000}"/>
    <cellStyle name="40% - 강조색3 44 2 2 2 12 3" xfId="24388" xr:uid="{00000000-0005-0000-0000-000088590000}"/>
    <cellStyle name="40% - 강조색3 44 2 2 2 12 4" xfId="24389" xr:uid="{00000000-0005-0000-0000-000089590000}"/>
    <cellStyle name="40% - 강조색3 44 2 2 2 13" xfId="24390" xr:uid="{00000000-0005-0000-0000-00008A590000}"/>
    <cellStyle name="40% - 강조색3 44 2 2 2 14" xfId="24391" xr:uid="{00000000-0005-0000-0000-00008B590000}"/>
    <cellStyle name="40% - 강조색3 44 2 2 2 15" xfId="24392" xr:uid="{00000000-0005-0000-0000-00008C590000}"/>
    <cellStyle name="40% - 강조색3 44 2 2 2 16" xfId="24393" xr:uid="{00000000-0005-0000-0000-00008D590000}"/>
    <cellStyle name="40% - 강조색3 44 2 2 2 17" xfId="24394" xr:uid="{00000000-0005-0000-0000-00008E590000}"/>
    <cellStyle name="40% - 강조색3 44 2 2 2 18" xfId="24395" xr:uid="{00000000-0005-0000-0000-00008F590000}"/>
    <cellStyle name="40% - 강조색3 44 2 2 2 19" xfId="24396" xr:uid="{00000000-0005-0000-0000-000090590000}"/>
    <cellStyle name="40% - 강조색3 44 2 2 2 2" xfId="24397" xr:uid="{00000000-0005-0000-0000-000091590000}"/>
    <cellStyle name="40% - 강조색3 44 2 2 2 2 10" xfId="24398" xr:uid="{00000000-0005-0000-0000-000092590000}"/>
    <cellStyle name="40% - 강조색3 44 2 2 2 2 11" xfId="24399" xr:uid="{00000000-0005-0000-0000-000093590000}"/>
    <cellStyle name="40% - 강조색3 44 2 2 2 2 12" xfId="24400" xr:uid="{00000000-0005-0000-0000-000094590000}"/>
    <cellStyle name="40% - 강조색3 44 2 2 2 2 2" xfId="24401" xr:uid="{00000000-0005-0000-0000-000095590000}"/>
    <cellStyle name="40% - 강조색3 44 2 2 2 2 2 2" xfId="24402" xr:uid="{00000000-0005-0000-0000-000096590000}"/>
    <cellStyle name="40% - 강조색3 44 2 2 2 2 2 3" xfId="24403" xr:uid="{00000000-0005-0000-0000-000097590000}"/>
    <cellStyle name="40% - 강조색3 44 2 2 2 2 2 4" xfId="24404" xr:uid="{00000000-0005-0000-0000-000098590000}"/>
    <cellStyle name="40% - 강조색3 44 2 2 2 2 3" xfId="24405" xr:uid="{00000000-0005-0000-0000-000099590000}"/>
    <cellStyle name="40% - 강조색3 44 2 2 2 2 3 2" xfId="24406" xr:uid="{00000000-0005-0000-0000-00009A590000}"/>
    <cellStyle name="40% - 강조색3 44 2 2 2 2 3 3" xfId="24407" xr:uid="{00000000-0005-0000-0000-00009B590000}"/>
    <cellStyle name="40% - 강조색3 44 2 2 2 2 3 4" xfId="24408" xr:uid="{00000000-0005-0000-0000-00009C590000}"/>
    <cellStyle name="40% - 강조색3 44 2 2 2 2 4" xfId="24409" xr:uid="{00000000-0005-0000-0000-00009D590000}"/>
    <cellStyle name="40% - 강조색3 44 2 2 2 2 4 2" xfId="24410" xr:uid="{00000000-0005-0000-0000-00009E590000}"/>
    <cellStyle name="40% - 강조색3 44 2 2 2 2 4 3" xfId="24411" xr:uid="{00000000-0005-0000-0000-00009F590000}"/>
    <cellStyle name="40% - 강조색3 44 2 2 2 2 4 4" xfId="24412" xr:uid="{00000000-0005-0000-0000-0000A0590000}"/>
    <cellStyle name="40% - 강조색3 44 2 2 2 2 5" xfId="24413" xr:uid="{00000000-0005-0000-0000-0000A1590000}"/>
    <cellStyle name="40% - 강조색3 44 2 2 2 2 5 2" xfId="24414" xr:uid="{00000000-0005-0000-0000-0000A2590000}"/>
    <cellStyle name="40% - 강조색3 44 2 2 2 2 5 3" xfId="24415" xr:uid="{00000000-0005-0000-0000-0000A3590000}"/>
    <cellStyle name="40% - 강조색3 44 2 2 2 2 5 4" xfId="24416" xr:uid="{00000000-0005-0000-0000-0000A4590000}"/>
    <cellStyle name="40% - 강조색3 44 2 2 2 2 6" xfId="24417" xr:uid="{00000000-0005-0000-0000-0000A5590000}"/>
    <cellStyle name="40% - 강조색3 44 2 2 2 2 6 2" xfId="24418" xr:uid="{00000000-0005-0000-0000-0000A6590000}"/>
    <cellStyle name="40% - 강조색3 44 2 2 2 2 6 3" xfId="24419" xr:uid="{00000000-0005-0000-0000-0000A7590000}"/>
    <cellStyle name="40% - 강조색3 44 2 2 2 2 6 4" xfId="24420" xr:uid="{00000000-0005-0000-0000-0000A8590000}"/>
    <cellStyle name="40% - 강조색3 44 2 2 2 2 7" xfId="24421" xr:uid="{00000000-0005-0000-0000-0000A9590000}"/>
    <cellStyle name="40% - 강조색3 44 2 2 2 2 7 2" xfId="24422" xr:uid="{00000000-0005-0000-0000-0000AA590000}"/>
    <cellStyle name="40% - 강조색3 44 2 2 2 2 7 3" xfId="24423" xr:uid="{00000000-0005-0000-0000-0000AB590000}"/>
    <cellStyle name="40% - 강조색3 44 2 2 2 2 7 4" xfId="24424" xr:uid="{00000000-0005-0000-0000-0000AC590000}"/>
    <cellStyle name="40% - 강조색3 44 2 2 2 2 8" xfId="24425" xr:uid="{00000000-0005-0000-0000-0000AD590000}"/>
    <cellStyle name="40% - 강조색3 44 2 2 2 2 8 2" xfId="24426" xr:uid="{00000000-0005-0000-0000-0000AE590000}"/>
    <cellStyle name="40% - 강조색3 44 2 2 2 2 8 3" xfId="24427" xr:uid="{00000000-0005-0000-0000-0000AF590000}"/>
    <cellStyle name="40% - 강조색3 44 2 2 2 2 8 4" xfId="24428" xr:uid="{00000000-0005-0000-0000-0000B0590000}"/>
    <cellStyle name="40% - 강조색3 44 2 2 2 2 9" xfId="24429" xr:uid="{00000000-0005-0000-0000-0000B1590000}"/>
    <cellStyle name="40% - 강조색3 44 2 2 2 2 9 2" xfId="24430" xr:uid="{00000000-0005-0000-0000-0000B2590000}"/>
    <cellStyle name="40% - 강조색3 44 2 2 2 2 9 3" xfId="24431" xr:uid="{00000000-0005-0000-0000-0000B3590000}"/>
    <cellStyle name="40% - 강조색3 44 2 2 2 2 9 4" xfId="24432" xr:uid="{00000000-0005-0000-0000-0000B4590000}"/>
    <cellStyle name="40% - 강조색3 44 2 2 2 20" xfId="24433" xr:uid="{00000000-0005-0000-0000-0000B5590000}"/>
    <cellStyle name="40% - 강조색3 44 2 2 2 21" xfId="24434" xr:uid="{00000000-0005-0000-0000-0000B6590000}"/>
    <cellStyle name="40% - 강조색3 44 2 2 2 22" xfId="24435" xr:uid="{00000000-0005-0000-0000-0000B7590000}"/>
    <cellStyle name="40% - 강조색3 44 2 2 2 23" xfId="24436" xr:uid="{00000000-0005-0000-0000-0000B8590000}"/>
    <cellStyle name="40% - 강조색3 44 2 2 2 24" xfId="24437" xr:uid="{00000000-0005-0000-0000-0000B9590000}"/>
    <cellStyle name="40% - 강조색3 44 2 2 2 25" xfId="24438" xr:uid="{00000000-0005-0000-0000-0000BA590000}"/>
    <cellStyle name="40% - 강조색3 44 2 2 2 3" xfId="24439" xr:uid="{00000000-0005-0000-0000-0000BB590000}"/>
    <cellStyle name="40% - 강조색3 44 2 2 2 3 10" xfId="24440" xr:uid="{00000000-0005-0000-0000-0000BC590000}"/>
    <cellStyle name="40% - 강조색3 44 2 2 2 3 11" xfId="24441" xr:uid="{00000000-0005-0000-0000-0000BD590000}"/>
    <cellStyle name="40% - 강조색3 44 2 2 2 3 12" xfId="24442" xr:uid="{00000000-0005-0000-0000-0000BE590000}"/>
    <cellStyle name="40% - 강조색3 44 2 2 2 3 2" xfId="24443" xr:uid="{00000000-0005-0000-0000-0000BF590000}"/>
    <cellStyle name="40% - 강조색3 44 2 2 2 3 2 2" xfId="24444" xr:uid="{00000000-0005-0000-0000-0000C0590000}"/>
    <cellStyle name="40% - 강조색3 44 2 2 2 3 2 3" xfId="24445" xr:uid="{00000000-0005-0000-0000-0000C1590000}"/>
    <cellStyle name="40% - 강조색3 44 2 2 2 3 2 4" xfId="24446" xr:uid="{00000000-0005-0000-0000-0000C2590000}"/>
    <cellStyle name="40% - 강조색3 44 2 2 2 3 3" xfId="24447" xr:uid="{00000000-0005-0000-0000-0000C3590000}"/>
    <cellStyle name="40% - 강조색3 44 2 2 2 3 3 2" xfId="24448" xr:uid="{00000000-0005-0000-0000-0000C4590000}"/>
    <cellStyle name="40% - 강조색3 44 2 2 2 3 3 3" xfId="24449" xr:uid="{00000000-0005-0000-0000-0000C5590000}"/>
    <cellStyle name="40% - 강조색3 44 2 2 2 3 3 4" xfId="24450" xr:uid="{00000000-0005-0000-0000-0000C6590000}"/>
    <cellStyle name="40% - 강조색3 44 2 2 2 3 4" xfId="24451" xr:uid="{00000000-0005-0000-0000-0000C7590000}"/>
    <cellStyle name="40% - 강조색3 44 2 2 2 3 4 2" xfId="24452" xr:uid="{00000000-0005-0000-0000-0000C8590000}"/>
    <cellStyle name="40% - 강조색3 44 2 2 2 3 4 3" xfId="24453" xr:uid="{00000000-0005-0000-0000-0000C9590000}"/>
    <cellStyle name="40% - 강조색3 44 2 2 2 3 4 4" xfId="24454" xr:uid="{00000000-0005-0000-0000-0000CA590000}"/>
    <cellStyle name="40% - 강조색3 44 2 2 2 3 5" xfId="24455" xr:uid="{00000000-0005-0000-0000-0000CB590000}"/>
    <cellStyle name="40% - 강조색3 44 2 2 2 3 5 2" xfId="24456" xr:uid="{00000000-0005-0000-0000-0000CC590000}"/>
    <cellStyle name="40% - 강조색3 44 2 2 2 3 5 3" xfId="24457" xr:uid="{00000000-0005-0000-0000-0000CD590000}"/>
    <cellStyle name="40% - 강조색3 44 2 2 2 3 5 4" xfId="24458" xr:uid="{00000000-0005-0000-0000-0000CE590000}"/>
    <cellStyle name="40% - 강조색3 44 2 2 2 3 6" xfId="24459" xr:uid="{00000000-0005-0000-0000-0000CF590000}"/>
    <cellStyle name="40% - 강조색3 44 2 2 2 3 6 2" xfId="24460" xr:uid="{00000000-0005-0000-0000-0000D0590000}"/>
    <cellStyle name="40% - 강조색3 44 2 2 2 3 6 3" xfId="24461" xr:uid="{00000000-0005-0000-0000-0000D1590000}"/>
    <cellStyle name="40% - 강조색3 44 2 2 2 3 6 4" xfId="24462" xr:uid="{00000000-0005-0000-0000-0000D2590000}"/>
    <cellStyle name="40% - 강조색3 44 2 2 2 3 7" xfId="24463" xr:uid="{00000000-0005-0000-0000-0000D3590000}"/>
    <cellStyle name="40% - 강조색3 44 2 2 2 3 7 2" xfId="24464" xr:uid="{00000000-0005-0000-0000-0000D4590000}"/>
    <cellStyle name="40% - 강조색3 44 2 2 2 3 7 3" xfId="24465" xr:uid="{00000000-0005-0000-0000-0000D5590000}"/>
    <cellStyle name="40% - 강조색3 44 2 2 2 3 7 4" xfId="24466" xr:uid="{00000000-0005-0000-0000-0000D6590000}"/>
    <cellStyle name="40% - 강조색3 44 2 2 2 3 8" xfId="24467" xr:uid="{00000000-0005-0000-0000-0000D7590000}"/>
    <cellStyle name="40% - 강조색3 44 2 2 2 3 8 2" xfId="24468" xr:uid="{00000000-0005-0000-0000-0000D8590000}"/>
    <cellStyle name="40% - 강조색3 44 2 2 2 3 8 3" xfId="24469" xr:uid="{00000000-0005-0000-0000-0000D9590000}"/>
    <cellStyle name="40% - 강조색3 44 2 2 2 3 8 4" xfId="24470" xr:uid="{00000000-0005-0000-0000-0000DA590000}"/>
    <cellStyle name="40% - 강조색3 44 2 2 2 3 9" xfId="24471" xr:uid="{00000000-0005-0000-0000-0000DB590000}"/>
    <cellStyle name="40% - 강조색3 44 2 2 2 3 9 2" xfId="24472" xr:uid="{00000000-0005-0000-0000-0000DC590000}"/>
    <cellStyle name="40% - 강조색3 44 2 2 2 3 9 3" xfId="24473" xr:uid="{00000000-0005-0000-0000-0000DD590000}"/>
    <cellStyle name="40% - 강조색3 44 2 2 2 3 9 4" xfId="24474" xr:uid="{00000000-0005-0000-0000-0000DE590000}"/>
    <cellStyle name="40% - 강조색3 44 2 2 2 4" xfId="24475" xr:uid="{00000000-0005-0000-0000-0000DF590000}"/>
    <cellStyle name="40% - 강조색3 44 2 2 2 4 10" xfId="24476" xr:uid="{00000000-0005-0000-0000-0000E0590000}"/>
    <cellStyle name="40% - 강조색3 44 2 2 2 4 11" xfId="24477" xr:uid="{00000000-0005-0000-0000-0000E1590000}"/>
    <cellStyle name="40% - 강조색3 44 2 2 2 4 12" xfId="24478" xr:uid="{00000000-0005-0000-0000-0000E2590000}"/>
    <cellStyle name="40% - 강조색3 44 2 2 2 4 2" xfId="24479" xr:uid="{00000000-0005-0000-0000-0000E3590000}"/>
    <cellStyle name="40% - 강조색3 44 2 2 2 4 2 2" xfId="24480" xr:uid="{00000000-0005-0000-0000-0000E4590000}"/>
    <cellStyle name="40% - 강조색3 44 2 2 2 4 2 3" xfId="24481" xr:uid="{00000000-0005-0000-0000-0000E5590000}"/>
    <cellStyle name="40% - 강조색3 44 2 2 2 4 2 4" xfId="24482" xr:uid="{00000000-0005-0000-0000-0000E6590000}"/>
    <cellStyle name="40% - 강조색3 44 2 2 2 4 3" xfId="24483" xr:uid="{00000000-0005-0000-0000-0000E7590000}"/>
    <cellStyle name="40% - 강조색3 44 2 2 2 4 3 2" xfId="24484" xr:uid="{00000000-0005-0000-0000-0000E8590000}"/>
    <cellStyle name="40% - 강조색3 44 2 2 2 4 3 3" xfId="24485" xr:uid="{00000000-0005-0000-0000-0000E9590000}"/>
    <cellStyle name="40% - 강조색3 44 2 2 2 4 3 4" xfId="24486" xr:uid="{00000000-0005-0000-0000-0000EA590000}"/>
    <cellStyle name="40% - 강조색3 44 2 2 2 4 4" xfId="24487" xr:uid="{00000000-0005-0000-0000-0000EB590000}"/>
    <cellStyle name="40% - 강조색3 44 2 2 2 4 4 2" xfId="24488" xr:uid="{00000000-0005-0000-0000-0000EC590000}"/>
    <cellStyle name="40% - 강조색3 44 2 2 2 4 4 3" xfId="24489" xr:uid="{00000000-0005-0000-0000-0000ED590000}"/>
    <cellStyle name="40% - 강조색3 44 2 2 2 4 4 4" xfId="24490" xr:uid="{00000000-0005-0000-0000-0000EE590000}"/>
    <cellStyle name="40% - 강조색3 44 2 2 2 4 5" xfId="24491" xr:uid="{00000000-0005-0000-0000-0000EF590000}"/>
    <cellStyle name="40% - 강조색3 44 2 2 2 4 5 2" xfId="24492" xr:uid="{00000000-0005-0000-0000-0000F0590000}"/>
    <cellStyle name="40% - 강조색3 44 2 2 2 4 5 3" xfId="24493" xr:uid="{00000000-0005-0000-0000-0000F1590000}"/>
    <cellStyle name="40% - 강조색3 44 2 2 2 4 5 4" xfId="24494" xr:uid="{00000000-0005-0000-0000-0000F2590000}"/>
    <cellStyle name="40% - 강조색3 44 2 2 2 4 6" xfId="24495" xr:uid="{00000000-0005-0000-0000-0000F3590000}"/>
    <cellStyle name="40% - 강조색3 44 2 2 2 4 6 2" xfId="24496" xr:uid="{00000000-0005-0000-0000-0000F4590000}"/>
    <cellStyle name="40% - 강조색3 44 2 2 2 4 6 3" xfId="24497" xr:uid="{00000000-0005-0000-0000-0000F5590000}"/>
    <cellStyle name="40% - 강조색3 44 2 2 2 4 6 4" xfId="24498" xr:uid="{00000000-0005-0000-0000-0000F6590000}"/>
    <cellStyle name="40% - 강조색3 44 2 2 2 4 7" xfId="24499" xr:uid="{00000000-0005-0000-0000-0000F7590000}"/>
    <cellStyle name="40% - 강조색3 44 2 2 2 4 7 2" xfId="24500" xr:uid="{00000000-0005-0000-0000-0000F8590000}"/>
    <cellStyle name="40% - 강조색3 44 2 2 2 4 7 3" xfId="24501" xr:uid="{00000000-0005-0000-0000-0000F9590000}"/>
    <cellStyle name="40% - 강조색3 44 2 2 2 4 7 4" xfId="24502" xr:uid="{00000000-0005-0000-0000-0000FA590000}"/>
    <cellStyle name="40% - 강조색3 44 2 2 2 4 8" xfId="24503" xr:uid="{00000000-0005-0000-0000-0000FB590000}"/>
    <cellStyle name="40% - 강조색3 44 2 2 2 4 8 2" xfId="24504" xr:uid="{00000000-0005-0000-0000-0000FC590000}"/>
    <cellStyle name="40% - 강조색3 44 2 2 2 4 8 3" xfId="24505" xr:uid="{00000000-0005-0000-0000-0000FD590000}"/>
    <cellStyle name="40% - 강조색3 44 2 2 2 4 8 4" xfId="24506" xr:uid="{00000000-0005-0000-0000-0000FE590000}"/>
    <cellStyle name="40% - 강조색3 44 2 2 2 4 9" xfId="24507" xr:uid="{00000000-0005-0000-0000-0000FF590000}"/>
    <cellStyle name="40% - 강조색3 44 2 2 2 4 9 2" xfId="24508" xr:uid="{00000000-0005-0000-0000-0000005A0000}"/>
    <cellStyle name="40% - 강조색3 44 2 2 2 4 9 3" xfId="24509" xr:uid="{00000000-0005-0000-0000-0000015A0000}"/>
    <cellStyle name="40% - 강조색3 44 2 2 2 4 9 4" xfId="24510" xr:uid="{00000000-0005-0000-0000-0000025A0000}"/>
    <cellStyle name="40% - 강조색3 44 2 2 2 5" xfId="24511" xr:uid="{00000000-0005-0000-0000-0000035A0000}"/>
    <cellStyle name="40% - 강조색3 44 2 2 2 5 2" xfId="24512" xr:uid="{00000000-0005-0000-0000-0000045A0000}"/>
    <cellStyle name="40% - 강조색3 44 2 2 2 5 3" xfId="24513" xr:uid="{00000000-0005-0000-0000-0000055A0000}"/>
    <cellStyle name="40% - 강조색3 44 2 2 2 5 4" xfId="24514" xr:uid="{00000000-0005-0000-0000-0000065A0000}"/>
    <cellStyle name="40% - 강조색3 44 2 2 2 6" xfId="24515" xr:uid="{00000000-0005-0000-0000-0000075A0000}"/>
    <cellStyle name="40% - 강조색3 44 2 2 2 6 2" xfId="24516" xr:uid="{00000000-0005-0000-0000-0000085A0000}"/>
    <cellStyle name="40% - 강조색3 44 2 2 2 6 3" xfId="24517" xr:uid="{00000000-0005-0000-0000-0000095A0000}"/>
    <cellStyle name="40% - 강조색3 44 2 2 2 6 4" xfId="24518" xr:uid="{00000000-0005-0000-0000-00000A5A0000}"/>
    <cellStyle name="40% - 강조색3 44 2 2 2 7" xfId="24519" xr:uid="{00000000-0005-0000-0000-00000B5A0000}"/>
    <cellStyle name="40% - 강조색3 44 2 2 2 7 2" xfId="24520" xr:uid="{00000000-0005-0000-0000-00000C5A0000}"/>
    <cellStyle name="40% - 강조색3 44 2 2 2 7 3" xfId="24521" xr:uid="{00000000-0005-0000-0000-00000D5A0000}"/>
    <cellStyle name="40% - 강조색3 44 2 2 2 7 4" xfId="24522" xr:uid="{00000000-0005-0000-0000-00000E5A0000}"/>
    <cellStyle name="40% - 강조색3 44 2 2 2 8" xfId="24523" xr:uid="{00000000-0005-0000-0000-00000F5A0000}"/>
    <cellStyle name="40% - 강조색3 44 2 2 2 8 2" xfId="24524" xr:uid="{00000000-0005-0000-0000-0000105A0000}"/>
    <cellStyle name="40% - 강조색3 44 2 2 2 8 3" xfId="24525" xr:uid="{00000000-0005-0000-0000-0000115A0000}"/>
    <cellStyle name="40% - 강조색3 44 2 2 2 8 4" xfId="24526" xr:uid="{00000000-0005-0000-0000-0000125A0000}"/>
    <cellStyle name="40% - 강조색3 44 2 2 2 9" xfId="24527" xr:uid="{00000000-0005-0000-0000-0000135A0000}"/>
    <cellStyle name="40% - 강조색3 44 2 2 2 9 2" xfId="24528" xr:uid="{00000000-0005-0000-0000-0000145A0000}"/>
    <cellStyle name="40% - 강조색3 44 2 2 2 9 3" xfId="24529" xr:uid="{00000000-0005-0000-0000-0000155A0000}"/>
    <cellStyle name="40% - 강조색3 44 2 2 2 9 4" xfId="24530" xr:uid="{00000000-0005-0000-0000-0000165A0000}"/>
    <cellStyle name="40% - 강조색3 44 2 2 20" xfId="24531" xr:uid="{00000000-0005-0000-0000-0000175A0000}"/>
    <cellStyle name="40% - 강조색3 44 2 2 21" xfId="24532" xr:uid="{00000000-0005-0000-0000-0000185A0000}"/>
    <cellStyle name="40% - 강조색3 44 2 2 22" xfId="24533" xr:uid="{00000000-0005-0000-0000-0000195A0000}"/>
    <cellStyle name="40% - 강조색3 44 2 2 23" xfId="24534" xr:uid="{00000000-0005-0000-0000-00001A5A0000}"/>
    <cellStyle name="40% - 강조색3 44 2 2 24" xfId="24535" xr:uid="{00000000-0005-0000-0000-00001B5A0000}"/>
    <cellStyle name="40% - 강조색3 44 2 2 25" xfId="24536" xr:uid="{00000000-0005-0000-0000-00001C5A0000}"/>
    <cellStyle name="40% - 강조색3 44 2 2 26" xfId="24537" xr:uid="{00000000-0005-0000-0000-00001D5A0000}"/>
    <cellStyle name="40% - 강조색3 44 2 2 3" xfId="24538" xr:uid="{00000000-0005-0000-0000-00001E5A0000}"/>
    <cellStyle name="40% - 강조색3 44 2 2 3 10" xfId="24539" xr:uid="{00000000-0005-0000-0000-00001F5A0000}"/>
    <cellStyle name="40% - 강조색3 44 2 2 3 11" xfId="24540" xr:uid="{00000000-0005-0000-0000-0000205A0000}"/>
    <cellStyle name="40% - 강조색3 44 2 2 3 12" xfId="24541" xr:uid="{00000000-0005-0000-0000-0000215A0000}"/>
    <cellStyle name="40% - 강조색3 44 2 2 3 2" xfId="24542" xr:uid="{00000000-0005-0000-0000-0000225A0000}"/>
    <cellStyle name="40% - 강조색3 44 2 2 3 2 2" xfId="24543" xr:uid="{00000000-0005-0000-0000-0000235A0000}"/>
    <cellStyle name="40% - 강조색3 44 2 2 3 2 3" xfId="24544" xr:uid="{00000000-0005-0000-0000-0000245A0000}"/>
    <cellStyle name="40% - 강조색3 44 2 2 3 2 4" xfId="24545" xr:uid="{00000000-0005-0000-0000-0000255A0000}"/>
    <cellStyle name="40% - 강조색3 44 2 2 3 3" xfId="24546" xr:uid="{00000000-0005-0000-0000-0000265A0000}"/>
    <cellStyle name="40% - 강조색3 44 2 2 3 3 2" xfId="24547" xr:uid="{00000000-0005-0000-0000-0000275A0000}"/>
    <cellStyle name="40% - 강조색3 44 2 2 3 3 3" xfId="24548" xr:uid="{00000000-0005-0000-0000-0000285A0000}"/>
    <cellStyle name="40% - 강조색3 44 2 2 3 3 4" xfId="24549" xr:uid="{00000000-0005-0000-0000-0000295A0000}"/>
    <cellStyle name="40% - 강조색3 44 2 2 3 4" xfId="24550" xr:uid="{00000000-0005-0000-0000-00002A5A0000}"/>
    <cellStyle name="40% - 강조색3 44 2 2 3 4 2" xfId="24551" xr:uid="{00000000-0005-0000-0000-00002B5A0000}"/>
    <cellStyle name="40% - 강조색3 44 2 2 3 4 3" xfId="24552" xr:uid="{00000000-0005-0000-0000-00002C5A0000}"/>
    <cellStyle name="40% - 강조색3 44 2 2 3 4 4" xfId="24553" xr:uid="{00000000-0005-0000-0000-00002D5A0000}"/>
    <cellStyle name="40% - 강조색3 44 2 2 3 5" xfId="24554" xr:uid="{00000000-0005-0000-0000-00002E5A0000}"/>
    <cellStyle name="40% - 강조색3 44 2 2 3 5 2" xfId="24555" xr:uid="{00000000-0005-0000-0000-00002F5A0000}"/>
    <cellStyle name="40% - 강조색3 44 2 2 3 5 3" xfId="24556" xr:uid="{00000000-0005-0000-0000-0000305A0000}"/>
    <cellStyle name="40% - 강조색3 44 2 2 3 5 4" xfId="24557" xr:uid="{00000000-0005-0000-0000-0000315A0000}"/>
    <cellStyle name="40% - 강조색3 44 2 2 3 6" xfId="24558" xr:uid="{00000000-0005-0000-0000-0000325A0000}"/>
    <cellStyle name="40% - 강조색3 44 2 2 3 6 2" xfId="24559" xr:uid="{00000000-0005-0000-0000-0000335A0000}"/>
    <cellStyle name="40% - 강조색3 44 2 2 3 6 3" xfId="24560" xr:uid="{00000000-0005-0000-0000-0000345A0000}"/>
    <cellStyle name="40% - 강조색3 44 2 2 3 6 4" xfId="24561" xr:uid="{00000000-0005-0000-0000-0000355A0000}"/>
    <cellStyle name="40% - 강조색3 44 2 2 3 7" xfId="24562" xr:uid="{00000000-0005-0000-0000-0000365A0000}"/>
    <cellStyle name="40% - 강조색3 44 2 2 3 7 2" xfId="24563" xr:uid="{00000000-0005-0000-0000-0000375A0000}"/>
    <cellStyle name="40% - 강조색3 44 2 2 3 7 3" xfId="24564" xr:uid="{00000000-0005-0000-0000-0000385A0000}"/>
    <cellStyle name="40% - 강조색3 44 2 2 3 7 4" xfId="24565" xr:uid="{00000000-0005-0000-0000-0000395A0000}"/>
    <cellStyle name="40% - 강조색3 44 2 2 3 8" xfId="24566" xr:uid="{00000000-0005-0000-0000-00003A5A0000}"/>
    <cellStyle name="40% - 강조색3 44 2 2 3 8 2" xfId="24567" xr:uid="{00000000-0005-0000-0000-00003B5A0000}"/>
    <cellStyle name="40% - 강조색3 44 2 2 3 8 3" xfId="24568" xr:uid="{00000000-0005-0000-0000-00003C5A0000}"/>
    <cellStyle name="40% - 강조색3 44 2 2 3 8 4" xfId="24569" xr:uid="{00000000-0005-0000-0000-00003D5A0000}"/>
    <cellStyle name="40% - 강조색3 44 2 2 3 9" xfId="24570" xr:uid="{00000000-0005-0000-0000-00003E5A0000}"/>
    <cellStyle name="40% - 강조색3 44 2 2 3 9 2" xfId="24571" xr:uid="{00000000-0005-0000-0000-00003F5A0000}"/>
    <cellStyle name="40% - 강조색3 44 2 2 3 9 3" xfId="24572" xr:uid="{00000000-0005-0000-0000-0000405A0000}"/>
    <cellStyle name="40% - 강조색3 44 2 2 3 9 4" xfId="24573" xr:uid="{00000000-0005-0000-0000-0000415A0000}"/>
    <cellStyle name="40% - 강조색3 44 2 2 4" xfId="24574" xr:uid="{00000000-0005-0000-0000-0000425A0000}"/>
    <cellStyle name="40% - 강조색3 44 2 2 4 10" xfId="24575" xr:uid="{00000000-0005-0000-0000-0000435A0000}"/>
    <cellStyle name="40% - 강조색3 44 2 2 4 11" xfId="24576" xr:uid="{00000000-0005-0000-0000-0000445A0000}"/>
    <cellStyle name="40% - 강조색3 44 2 2 4 12" xfId="24577" xr:uid="{00000000-0005-0000-0000-0000455A0000}"/>
    <cellStyle name="40% - 강조색3 44 2 2 4 2" xfId="24578" xr:uid="{00000000-0005-0000-0000-0000465A0000}"/>
    <cellStyle name="40% - 강조색3 44 2 2 4 2 2" xfId="24579" xr:uid="{00000000-0005-0000-0000-0000475A0000}"/>
    <cellStyle name="40% - 강조색3 44 2 2 4 2 3" xfId="24580" xr:uid="{00000000-0005-0000-0000-0000485A0000}"/>
    <cellStyle name="40% - 강조색3 44 2 2 4 2 4" xfId="24581" xr:uid="{00000000-0005-0000-0000-0000495A0000}"/>
    <cellStyle name="40% - 강조색3 44 2 2 4 3" xfId="24582" xr:uid="{00000000-0005-0000-0000-00004A5A0000}"/>
    <cellStyle name="40% - 강조색3 44 2 2 4 3 2" xfId="24583" xr:uid="{00000000-0005-0000-0000-00004B5A0000}"/>
    <cellStyle name="40% - 강조색3 44 2 2 4 3 3" xfId="24584" xr:uid="{00000000-0005-0000-0000-00004C5A0000}"/>
    <cellStyle name="40% - 강조색3 44 2 2 4 3 4" xfId="24585" xr:uid="{00000000-0005-0000-0000-00004D5A0000}"/>
    <cellStyle name="40% - 강조색3 44 2 2 4 4" xfId="24586" xr:uid="{00000000-0005-0000-0000-00004E5A0000}"/>
    <cellStyle name="40% - 강조색3 44 2 2 4 4 2" xfId="24587" xr:uid="{00000000-0005-0000-0000-00004F5A0000}"/>
    <cellStyle name="40% - 강조색3 44 2 2 4 4 3" xfId="24588" xr:uid="{00000000-0005-0000-0000-0000505A0000}"/>
    <cellStyle name="40% - 강조색3 44 2 2 4 4 4" xfId="24589" xr:uid="{00000000-0005-0000-0000-0000515A0000}"/>
    <cellStyle name="40% - 강조색3 44 2 2 4 5" xfId="24590" xr:uid="{00000000-0005-0000-0000-0000525A0000}"/>
    <cellStyle name="40% - 강조색3 44 2 2 4 5 2" xfId="24591" xr:uid="{00000000-0005-0000-0000-0000535A0000}"/>
    <cellStyle name="40% - 강조색3 44 2 2 4 5 3" xfId="24592" xr:uid="{00000000-0005-0000-0000-0000545A0000}"/>
    <cellStyle name="40% - 강조색3 44 2 2 4 5 4" xfId="24593" xr:uid="{00000000-0005-0000-0000-0000555A0000}"/>
    <cellStyle name="40% - 강조색3 44 2 2 4 6" xfId="24594" xr:uid="{00000000-0005-0000-0000-0000565A0000}"/>
    <cellStyle name="40% - 강조색3 44 2 2 4 6 2" xfId="24595" xr:uid="{00000000-0005-0000-0000-0000575A0000}"/>
    <cellStyle name="40% - 강조색3 44 2 2 4 6 3" xfId="24596" xr:uid="{00000000-0005-0000-0000-0000585A0000}"/>
    <cellStyle name="40% - 강조색3 44 2 2 4 6 4" xfId="24597" xr:uid="{00000000-0005-0000-0000-0000595A0000}"/>
    <cellStyle name="40% - 강조색3 44 2 2 4 7" xfId="24598" xr:uid="{00000000-0005-0000-0000-00005A5A0000}"/>
    <cellStyle name="40% - 강조색3 44 2 2 4 7 2" xfId="24599" xr:uid="{00000000-0005-0000-0000-00005B5A0000}"/>
    <cellStyle name="40% - 강조색3 44 2 2 4 7 3" xfId="24600" xr:uid="{00000000-0005-0000-0000-00005C5A0000}"/>
    <cellStyle name="40% - 강조색3 44 2 2 4 7 4" xfId="24601" xr:uid="{00000000-0005-0000-0000-00005D5A0000}"/>
    <cellStyle name="40% - 강조색3 44 2 2 4 8" xfId="24602" xr:uid="{00000000-0005-0000-0000-00005E5A0000}"/>
    <cellStyle name="40% - 강조색3 44 2 2 4 8 2" xfId="24603" xr:uid="{00000000-0005-0000-0000-00005F5A0000}"/>
    <cellStyle name="40% - 강조색3 44 2 2 4 8 3" xfId="24604" xr:uid="{00000000-0005-0000-0000-0000605A0000}"/>
    <cellStyle name="40% - 강조색3 44 2 2 4 8 4" xfId="24605" xr:uid="{00000000-0005-0000-0000-0000615A0000}"/>
    <cellStyle name="40% - 강조색3 44 2 2 4 9" xfId="24606" xr:uid="{00000000-0005-0000-0000-0000625A0000}"/>
    <cellStyle name="40% - 강조색3 44 2 2 4 9 2" xfId="24607" xr:uid="{00000000-0005-0000-0000-0000635A0000}"/>
    <cellStyle name="40% - 강조색3 44 2 2 4 9 3" xfId="24608" xr:uid="{00000000-0005-0000-0000-0000645A0000}"/>
    <cellStyle name="40% - 강조색3 44 2 2 4 9 4" xfId="24609" xr:uid="{00000000-0005-0000-0000-0000655A0000}"/>
    <cellStyle name="40% - 강조색3 44 2 2 5" xfId="24610" xr:uid="{00000000-0005-0000-0000-0000665A0000}"/>
    <cellStyle name="40% - 강조색3 44 2 2 5 10" xfId="24611" xr:uid="{00000000-0005-0000-0000-0000675A0000}"/>
    <cellStyle name="40% - 강조색3 44 2 2 5 11" xfId="24612" xr:uid="{00000000-0005-0000-0000-0000685A0000}"/>
    <cellStyle name="40% - 강조색3 44 2 2 5 12" xfId="24613" xr:uid="{00000000-0005-0000-0000-0000695A0000}"/>
    <cellStyle name="40% - 강조색3 44 2 2 5 2" xfId="24614" xr:uid="{00000000-0005-0000-0000-00006A5A0000}"/>
    <cellStyle name="40% - 강조색3 44 2 2 5 2 2" xfId="24615" xr:uid="{00000000-0005-0000-0000-00006B5A0000}"/>
    <cellStyle name="40% - 강조색3 44 2 2 5 2 3" xfId="24616" xr:uid="{00000000-0005-0000-0000-00006C5A0000}"/>
    <cellStyle name="40% - 강조색3 44 2 2 5 2 4" xfId="24617" xr:uid="{00000000-0005-0000-0000-00006D5A0000}"/>
    <cellStyle name="40% - 강조색3 44 2 2 5 3" xfId="24618" xr:uid="{00000000-0005-0000-0000-00006E5A0000}"/>
    <cellStyle name="40% - 강조색3 44 2 2 5 3 2" xfId="24619" xr:uid="{00000000-0005-0000-0000-00006F5A0000}"/>
    <cellStyle name="40% - 강조색3 44 2 2 5 3 3" xfId="24620" xr:uid="{00000000-0005-0000-0000-0000705A0000}"/>
    <cellStyle name="40% - 강조색3 44 2 2 5 3 4" xfId="24621" xr:uid="{00000000-0005-0000-0000-0000715A0000}"/>
    <cellStyle name="40% - 강조색3 44 2 2 5 4" xfId="24622" xr:uid="{00000000-0005-0000-0000-0000725A0000}"/>
    <cellStyle name="40% - 강조색3 44 2 2 5 4 2" xfId="24623" xr:uid="{00000000-0005-0000-0000-0000735A0000}"/>
    <cellStyle name="40% - 강조색3 44 2 2 5 4 3" xfId="24624" xr:uid="{00000000-0005-0000-0000-0000745A0000}"/>
    <cellStyle name="40% - 강조색3 44 2 2 5 4 4" xfId="24625" xr:uid="{00000000-0005-0000-0000-0000755A0000}"/>
    <cellStyle name="40% - 강조색3 44 2 2 5 5" xfId="24626" xr:uid="{00000000-0005-0000-0000-0000765A0000}"/>
    <cellStyle name="40% - 강조색3 44 2 2 5 5 2" xfId="24627" xr:uid="{00000000-0005-0000-0000-0000775A0000}"/>
    <cellStyle name="40% - 강조색3 44 2 2 5 5 3" xfId="24628" xr:uid="{00000000-0005-0000-0000-0000785A0000}"/>
    <cellStyle name="40% - 강조색3 44 2 2 5 5 4" xfId="24629" xr:uid="{00000000-0005-0000-0000-0000795A0000}"/>
    <cellStyle name="40% - 강조색3 44 2 2 5 6" xfId="24630" xr:uid="{00000000-0005-0000-0000-00007A5A0000}"/>
    <cellStyle name="40% - 강조색3 44 2 2 5 6 2" xfId="24631" xr:uid="{00000000-0005-0000-0000-00007B5A0000}"/>
    <cellStyle name="40% - 강조색3 44 2 2 5 6 3" xfId="24632" xr:uid="{00000000-0005-0000-0000-00007C5A0000}"/>
    <cellStyle name="40% - 강조색3 44 2 2 5 6 4" xfId="24633" xr:uid="{00000000-0005-0000-0000-00007D5A0000}"/>
    <cellStyle name="40% - 강조색3 44 2 2 5 7" xfId="24634" xr:uid="{00000000-0005-0000-0000-00007E5A0000}"/>
    <cellStyle name="40% - 강조색3 44 2 2 5 7 2" xfId="24635" xr:uid="{00000000-0005-0000-0000-00007F5A0000}"/>
    <cellStyle name="40% - 강조색3 44 2 2 5 7 3" xfId="24636" xr:uid="{00000000-0005-0000-0000-0000805A0000}"/>
    <cellStyle name="40% - 강조색3 44 2 2 5 7 4" xfId="24637" xr:uid="{00000000-0005-0000-0000-0000815A0000}"/>
    <cellStyle name="40% - 강조색3 44 2 2 5 8" xfId="24638" xr:uid="{00000000-0005-0000-0000-0000825A0000}"/>
    <cellStyle name="40% - 강조색3 44 2 2 5 8 2" xfId="24639" xr:uid="{00000000-0005-0000-0000-0000835A0000}"/>
    <cellStyle name="40% - 강조색3 44 2 2 5 8 3" xfId="24640" xr:uid="{00000000-0005-0000-0000-0000845A0000}"/>
    <cellStyle name="40% - 강조색3 44 2 2 5 8 4" xfId="24641" xr:uid="{00000000-0005-0000-0000-0000855A0000}"/>
    <cellStyle name="40% - 강조색3 44 2 2 5 9" xfId="24642" xr:uid="{00000000-0005-0000-0000-0000865A0000}"/>
    <cellStyle name="40% - 강조색3 44 2 2 5 9 2" xfId="24643" xr:uid="{00000000-0005-0000-0000-0000875A0000}"/>
    <cellStyle name="40% - 강조색3 44 2 2 5 9 3" xfId="24644" xr:uid="{00000000-0005-0000-0000-0000885A0000}"/>
    <cellStyle name="40% - 강조색3 44 2 2 5 9 4" xfId="24645" xr:uid="{00000000-0005-0000-0000-0000895A0000}"/>
    <cellStyle name="40% - 강조색3 44 2 2 6" xfId="24646" xr:uid="{00000000-0005-0000-0000-00008A5A0000}"/>
    <cellStyle name="40% - 강조색3 44 2 2 6 2" xfId="24647" xr:uid="{00000000-0005-0000-0000-00008B5A0000}"/>
    <cellStyle name="40% - 강조색3 44 2 2 6 3" xfId="24648" xr:uid="{00000000-0005-0000-0000-00008C5A0000}"/>
    <cellStyle name="40% - 강조색3 44 2 2 6 4" xfId="24649" xr:uid="{00000000-0005-0000-0000-00008D5A0000}"/>
    <cellStyle name="40% - 강조색3 44 2 2 7" xfId="24650" xr:uid="{00000000-0005-0000-0000-00008E5A0000}"/>
    <cellStyle name="40% - 강조색3 44 2 2 7 2" xfId="24651" xr:uid="{00000000-0005-0000-0000-00008F5A0000}"/>
    <cellStyle name="40% - 강조색3 44 2 2 7 3" xfId="24652" xr:uid="{00000000-0005-0000-0000-0000905A0000}"/>
    <cellStyle name="40% - 강조색3 44 2 2 7 4" xfId="24653" xr:uid="{00000000-0005-0000-0000-0000915A0000}"/>
    <cellStyle name="40% - 강조색3 44 2 2 8" xfId="24654" xr:uid="{00000000-0005-0000-0000-0000925A0000}"/>
    <cellStyle name="40% - 강조색3 44 2 2 8 2" xfId="24655" xr:uid="{00000000-0005-0000-0000-0000935A0000}"/>
    <cellStyle name="40% - 강조색3 44 2 2 8 3" xfId="24656" xr:uid="{00000000-0005-0000-0000-0000945A0000}"/>
    <cellStyle name="40% - 강조색3 44 2 2 8 4" xfId="24657" xr:uid="{00000000-0005-0000-0000-0000955A0000}"/>
    <cellStyle name="40% - 강조색3 44 2 2 9" xfId="24658" xr:uid="{00000000-0005-0000-0000-0000965A0000}"/>
    <cellStyle name="40% - 강조색3 44 2 2 9 2" xfId="24659" xr:uid="{00000000-0005-0000-0000-0000975A0000}"/>
    <cellStyle name="40% - 강조색3 44 2 2 9 3" xfId="24660" xr:uid="{00000000-0005-0000-0000-0000985A0000}"/>
    <cellStyle name="40% - 강조색3 44 2 2 9 4" xfId="24661" xr:uid="{00000000-0005-0000-0000-0000995A0000}"/>
    <cellStyle name="40% - 강조색3 44 2 20" xfId="24662" xr:uid="{00000000-0005-0000-0000-00009A5A0000}"/>
    <cellStyle name="40% - 강조색3 44 2 21" xfId="24663" xr:uid="{00000000-0005-0000-0000-00009B5A0000}"/>
    <cellStyle name="40% - 강조색3 44 2 22" xfId="24664" xr:uid="{00000000-0005-0000-0000-00009C5A0000}"/>
    <cellStyle name="40% - 강조색3 44 2 23" xfId="24665" xr:uid="{00000000-0005-0000-0000-00009D5A0000}"/>
    <cellStyle name="40% - 강조색3 44 2 24" xfId="24666" xr:uid="{00000000-0005-0000-0000-00009E5A0000}"/>
    <cellStyle name="40% - 강조색3 44 2 25" xfId="24667" xr:uid="{00000000-0005-0000-0000-00009F5A0000}"/>
    <cellStyle name="40% - 강조색3 44 2 26" xfId="24668" xr:uid="{00000000-0005-0000-0000-0000A05A0000}"/>
    <cellStyle name="40% - 강조색3 44 2 3" xfId="24669" xr:uid="{00000000-0005-0000-0000-0000A15A0000}"/>
    <cellStyle name="40% - 강조색3 44 2 3 10" xfId="24670" xr:uid="{00000000-0005-0000-0000-0000A25A0000}"/>
    <cellStyle name="40% - 강조색3 44 2 3 10 2" xfId="24671" xr:uid="{00000000-0005-0000-0000-0000A35A0000}"/>
    <cellStyle name="40% - 강조색3 44 2 3 10 3" xfId="24672" xr:uid="{00000000-0005-0000-0000-0000A45A0000}"/>
    <cellStyle name="40% - 강조색3 44 2 3 10 4" xfId="24673" xr:uid="{00000000-0005-0000-0000-0000A55A0000}"/>
    <cellStyle name="40% - 강조색3 44 2 3 11" xfId="24674" xr:uid="{00000000-0005-0000-0000-0000A65A0000}"/>
    <cellStyle name="40% - 강조색3 44 2 3 11 2" xfId="24675" xr:uid="{00000000-0005-0000-0000-0000A75A0000}"/>
    <cellStyle name="40% - 강조색3 44 2 3 11 3" xfId="24676" xr:uid="{00000000-0005-0000-0000-0000A85A0000}"/>
    <cellStyle name="40% - 강조색3 44 2 3 11 4" xfId="24677" xr:uid="{00000000-0005-0000-0000-0000A95A0000}"/>
    <cellStyle name="40% - 강조색3 44 2 3 12" xfId="24678" xr:uid="{00000000-0005-0000-0000-0000AA5A0000}"/>
    <cellStyle name="40% - 강조색3 44 2 3 12 2" xfId="24679" xr:uid="{00000000-0005-0000-0000-0000AB5A0000}"/>
    <cellStyle name="40% - 강조색3 44 2 3 12 3" xfId="24680" xr:uid="{00000000-0005-0000-0000-0000AC5A0000}"/>
    <cellStyle name="40% - 강조색3 44 2 3 12 4" xfId="24681" xr:uid="{00000000-0005-0000-0000-0000AD5A0000}"/>
    <cellStyle name="40% - 강조색3 44 2 3 13" xfId="24682" xr:uid="{00000000-0005-0000-0000-0000AE5A0000}"/>
    <cellStyle name="40% - 강조색3 44 2 3 14" xfId="24683" xr:uid="{00000000-0005-0000-0000-0000AF5A0000}"/>
    <cellStyle name="40% - 강조색3 44 2 3 15" xfId="24684" xr:uid="{00000000-0005-0000-0000-0000B05A0000}"/>
    <cellStyle name="40% - 강조색3 44 2 3 16" xfId="24685" xr:uid="{00000000-0005-0000-0000-0000B15A0000}"/>
    <cellStyle name="40% - 강조색3 44 2 3 17" xfId="24686" xr:uid="{00000000-0005-0000-0000-0000B25A0000}"/>
    <cellStyle name="40% - 강조색3 44 2 3 18" xfId="24687" xr:uid="{00000000-0005-0000-0000-0000B35A0000}"/>
    <cellStyle name="40% - 강조색3 44 2 3 19" xfId="24688" xr:uid="{00000000-0005-0000-0000-0000B45A0000}"/>
    <cellStyle name="40% - 강조색3 44 2 3 2" xfId="24689" xr:uid="{00000000-0005-0000-0000-0000B55A0000}"/>
    <cellStyle name="40% - 강조색3 44 2 3 2 10" xfId="24690" xr:uid="{00000000-0005-0000-0000-0000B65A0000}"/>
    <cellStyle name="40% - 강조색3 44 2 3 2 11" xfId="24691" xr:uid="{00000000-0005-0000-0000-0000B75A0000}"/>
    <cellStyle name="40% - 강조색3 44 2 3 2 12" xfId="24692" xr:uid="{00000000-0005-0000-0000-0000B85A0000}"/>
    <cellStyle name="40% - 강조색3 44 2 3 2 2" xfId="24693" xr:uid="{00000000-0005-0000-0000-0000B95A0000}"/>
    <cellStyle name="40% - 강조색3 44 2 3 2 2 2" xfId="24694" xr:uid="{00000000-0005-0000-0000-0000BA5A0000}"/>
    <cellStyle name="40% - 강조색3 44 2 3 2 2 3" xfId="24695" xr:uid="{00000000-0005-0000-0000-0000BB5A0000}"/>
    <cellStyle name="40% - 강조색3 44 2 3 2 2 4" xfId="24696" xr:uid="{00000000-0005-0000-0000-0000BC5A0000}"/>
    <cellStyle name="40% - 강조색3 44 2 3 2 3" xfId="24697" xr:uid="{00000000-0005-0000-0000-0000BD5A0000}"/>
    <cellStyle name="40% - 강조색3 44 2 3 2 3 2" xfId="24698" xr:uid="{00000000-0005-0000-0000-0000BE5A0000}"/>
    <cellStyle name="40% - 강조색3 44 2 3 2 3 3" xfId="24699" xr:uid="{00000000-0005-0000-0000-0000BF5A0000}"/>
    <cellStyle name="40% - 강조색3 44 2 3 2 3 4" xfId="24700" xr:uid="{00000000-0005-0000-0000-0000C05A0000}"/>
    <cellStyle name="40% - 강조색3 44 2 3 2 4" xfId="24701" xr:uid="{00000000-0005-0000-0000-0000C15A0000}"/>
    <cellStyle name="40% - 강조색3 44 2 3 2 4 2" xfId="24702" xr:uid="{00000000-0005-0000-0000-0000C25A0000}"/>
    <cellStyle name="40% - 강조색3 44 2 3 2 4 3" xfId="24703" xr:uid="{00000000-0005-0000-0000-0000C35A0000}"/>
    <cellStyle name="40% - 강조색3 44 2 3 2 4 4" xfId="24704" xr:uid="{00000000-0005-0000-0000-0000C45A0000}"/>
    <cellStyle name="40% - 강조색3 44 2 3 2 5" xfId="24705" xr:uid="{00000000-0005-0000-0000-0000C55A0000}"/>
    <cellStyle name="40% - 강조색3 44 2 3 2 5 2" xfId="24706" xr:uid="{00000000-0005-0000-0000-0000C65A0000}"/>
    <cellStyle name="40% - 강조색3 44 2 3 2 5 3" xfId="24707" xr:uid="{00000000-0005-0000-0000-0000C75A0000}"/>
    <cellStyle name="40% - 강조색3 44 2 3 2 5 4" xfId="24708" xr:uid="{00000000-0005-0000-0000-0000C85A0000}"/>
    <cellStyle name="40% - 강조색3 44 2 3 2 6" xfId="24709" xr:uid="{00000000-0005-0000-0000-0000C95A0000}"/>
    <cellStyle name="40% - 강조색3 44 2 3 2 6 2" xfId="24710" xr:uid="{00000000-0005-0000-0000-0000CA5A0000}"/>
    <cellStyle name="40% - 강조색3 44 2 3 2 6 3" xfId="24711" xr:uid="{00000000-0005-0000-0000-0000CB5A0000}"/>
    <cellStyle name="40% - 강조색3 44 2 3 2 6 4" xfId="24712" xr:uid="{00000000-0005-0000-0000-0000CC5A0000}"/>
    <cellStyle name="40% - 강조색3 44 2 3 2 7" xfId="24713" xr:uid="{00000000-0005-0000-0000-0000CD5A0000}"/>
    <cellStyle name="40% - 강조색3 44 2 3 2 7 2" xfId="24714" xr:uid="{00000000-0005-0000-0000-0000CE5A0000}"/>
    <cellStyle name="40% - 강조색3 44 2 3 2 7 3" xfId="24715" xr:uid="{00000000-0005-0000-0000-0000CF5A0000}"/>
    <cellStyle name="40% - 강조색3 44 2 3 2 7 4" xfId="24716" xr:uid="{00000000-0005-0000-0000-0000D05A0000}"/>
    <cellStyle name="40% - 강조색3 44 2 3 2 8" xfId="24717" xr:uid="{00000000-0005-0000-0000-0000D15A0000}"/>
    <cellStyle name="40% - 강조색3 44 2 3 2 8 2" xfId="24718" xr:uid="{00000000-0005-0000-0000-0000D25A0000}"/>
    <cellStyle name="40% - 강조색3 44 2 3 2 8 3" xfId="24719" xr:uid="{00000000-0005-0000-0000-0000D35A0000}"/>
    <cellStyle name="40% - 강조색3 44 2 3 2 8 4" xfId="24720" xr:uid="{00000000-0005-0000-0000-0000D45A0000}"/>
    <cellStyle name="40% - 강조색3 44 2 3 2 9" xfId="24721" xr:uid="{00000000-0005-0000-0000-0000D55A0000}"/>
    <cellStyle name="40% - 강조색3 44 2 3 2 9 2" xfId="24722" xr:uid="{00000000-0005-0000-0000-0000D65A0000}"/>
    <cellStyle name="40% - 강조색3 44 2 3 2 9 3" xfId="24723" xr:uid="{00000000-0005-0000-0000-0000D75A0000}"/>
    <cellStyle name="40% - 강조색3 44 2 3 2 9 4" xfId="24724" xr:uid="{00000000-0005-0000-0000-0000D85A0000}"/>
    <cellStyle name="40% - 강조색3 44 2 3 20" xfId="24725" xr:uid="{00000000-0005-0000-0000-0000D95A0000}"/>
    <cellStyle name="40% - 강조색3 44 2 3 21" xfId="24726" xr:uid="{00000000-0005-0000-0000-0000DA5A0000}"/>
    <cellStyle name="40% - 강조색3 44 2 3 22" xfId="24727" xr:uid="{00000000-0005-0000-0000-0000DB5A0000}"/>
    <cellStyle name="40% - 강조색3 44 2 3 23" xfId="24728" xr:uid="{00000000-0005-0000-0000-0000DC5A0000}"/>
    <cellStyle name="40% - 강조색3 44 2 3 24" xfId="24729" xr:uid="{00000000-0005-0000-0000-0000DD5A0000}"/>
    <cellStyle name="40% - 강조색3 44 2 3 25" xfId="24730" xr:uid="{00000000-0005-0000-0000-0000DE5A0000}"/>
    <cellStyle name="40% - 강조색3 44 2 3 3" xfId="24731" xr:uid="{00000000-0005-0000-0000-0000DF5A0000}"/>
    <cellStyle name="40% - 강조색3 44 2 3 3 10" xfId="24732" xr:uid="{00000000-0005-0000-0000-0000E05A0000}"/>
    <cellStyle name="40% - 강조색3 44 2 3 3 11" xfId="24733" xr:uid="{00000000-0005-0000-0000-0000E15A0000}"/>
    <cellStyle name="40% - 강조색3 44 2 3 3 12" xfId="24734" xr:uid="{00000000-0005-0000-0000-0000E25A0000}"/>
    <cellStyle name="40% - 강조색3 44 2 3 3 2" xfId="24735" xr:uid="{00000000-0005-0000-0000-0000E35A0000}"/>
    <cellStyle name="40% - 강조색3 44 2 3 3 2 2" xfId="24736" xr:uid="{00000000-0005-0000-0000-0000E45A0000}"/>
    <cellStyle name="40% - 강조색3 44 2 3 3 2 3" xfId="24737" xr:uid="{00000000-0005-0000-0000-0000E55A0000}"/>
    <cellStyle name="40% - 강조색3 44 2 3 3 2 4" xfId="24738" xr:uid="{00000000-0005-0000-0000-0000E65A0000}"/>
    <cellStyle name="40% - 강조색3 44 2 3 3 3" xfId="24739" xr:uid="{00000000-0005-0000-0000-0000E75A0000}"/>
    <cellStyle name="40% - 강조색3 44 2 3 3 3 2" xfId="24740" xr:uid="{00000000-0005-0000-0000-0000E85A0000}"/>
    <cellStyle name="40% - 강조색3 44 2 3 3 3 3" xfId="24741" xr:uid="{00000000-0005-0000-0000-0000E95A0000}"/>
    <cellStyle name="40% - 강조색3 44 2 3 3 3 4" xfId="24742" xr:uid="{00000000-0005-0000-0000-0000EA5A0000}"/>
    <cellStyle name="40% - 강조색3 44 2 3 3 4" xfId="24743" xr:uid="{00000000-0005-0000-0000-0000EB5A0000}"/>
    <cellStyle name="40% - 강조색3 44 2 3 3 4 2" xfId="24744" xr:uid="{00000000-0005-0000-0000-0000EC5A0000}"/>
    <cellStyle name="40% - 강조색3 44 2 3 3 4 3" xfId="24745" xr:uid="{00000000-0005-0000-0000-0000ED5A0000}"/>
    <cellStyle name="40% - 강조색3 44 2 3 3 4 4" xfId="24746" xr:uid="{00000000-0005-0000-0000-0000EE5A0000}"/>
    <cellStyle name="40% - 강조색3 44 2 3 3 5" xfId="24747" xr:uid="{00000000-0005-0000-0000-0000EF5A0000}"/>
    <cellStyle name="40% - 강조색3 44 2 3 3 5 2" xfId="24748" xr:uid="{00000000-0005-0000-0000-0000F05A0000}"/>
    <cellStyle name="40% - 강조색3 44 2 3 3 5 3" xfId="24749" xr:uid="{00000000-0005-0000-0000-0000F15A0000}"/>
    <cellStyle name="40% - 강조색3 44 2 3 3 5 4" xfId="24750" xr:uid="{00000000-0005-0000-0000-0000F25A0000}"/>
    <cellStyle name="40% - 강조색3 44 2 3 3 6" xfId="24751" xr:uid="{00000000-0005-0000-0000-0000F35A0000}"/>
    <cellStyle name="40% - 강조색3 44 2 3 3 6 2" xfId="24752" xr:uid="{00000000-0005-0000-0000-0000F45A0000}"/>
    <cellStyle name="40% - 강조색3 44 2 3 3 6 3" xfId="24753" xr:uid="{00000000-0005-0000-0000-0000F55A0000}"/>
    <cellStyle name="40% - 강조색3 44 2 3 3 6 4" xfId="24754" xr:uid="{00000000-0005-0000-0000-0000F65A0000}"/>
    <cellStyle name="40% - 강조색3 44 2 3 3 7" xfId="24755" xr:uid="{00000000-0005-0000-0000-0000F75A0000}"/>
    <cellStyle name="40% - 강조색3 44 2 3 3 7 2" xfId="24756" xr:uid="{00000000-0005-0000-0000-0000F85A0000}"/>
    <cellStyle name="40% - 강조색3 44 2 3 3 7 3" xfId="24757" xr:uid="{00000000-0005-0000-0000-0000F95A0000}"/>
    <cellStyle name="40% - 강조색3 44 2 3 3 7 4" xfId="24758" xr:uid="{00000000-0005-0000-0000-0000FA5A0000}"/>
    <cellStyle name="40% - 강조색3 44 2 3 3 8" xfId="24759" xr:uid="{00000000-0005-0000-0000-0000FB5A0000}"/>
    <cellStyle name="40% - 강조색3 44 2 3 3 8 2" xfId="24760" xr:uid="{00000000-0005-0000-0000-0000FC5A0000}"/>
    <cellStyle name="40% - 강조색3 44 2 3 3 8 3" xfId="24761" xr:uid="{00000000-0005-0000-0000-0000FD5A0000}"/>
    <cellStyle name="40% - 강조색3 44 2 3 3 8 4" xfId="24762" xr:uid="{00000000-0005-0000-0000-0000FE5A0000}"/>
    <cellStyle name="40% - 강조색3 44 2 3 3 9" xfId="24763" xr:uid="{00000000-0005-0000-0000-0000FF5A0000}"/>
    <cellStyle name="40% - 강조색3 44 2 3 3 9 2" xfId="24764" xr:uid="{00000000-0005-0000-0000-0000005B0000}"/>
    <cellStyle name="40% - 강조색3 44 2 3 3 9 3" xfId="24765" xr:uid="{00000000-0005-0000-0000-0000015B0000}"/>
    <cellStyle name="40% - 강조색3 44 2 3 3 9 4" xfId="24766" xr:uid="{00000000-0005-0000-0000-0000025B0000}"/>
    <cellStyle name="40% - 강조색3 44 2 3 4" xfId="24767" xr:uid="{00000000-0005-0000-0000-0000035B0000}"/>
    <cellStyle name="40% - 강조색3 44 2 3 4 10" xfId="24768" xr:uid="{00000000-0005-0000-0000-0000045B0000}"/>
    <cellStyle name="40% - 강조색3 44 2 3 4 11" xfId="24769" xr:uid="{00000000-0005-0000-0000-0000055B0000}"/>
    <cellStyle name="40% - 강조색3 44 2 3 4 12" xfId="24770" xr:uid="{00000000-0005-0000-0000-0000065B0000}"/>
    <cellStyle name="40% - 강조색3 44 2 3 4 2" xfId="24771" xr:uid="{00000000-0005-0000-0000-0000075B0000}"/>
    <cellStyle name="40% - 강조색3 44 2 3 4 2 2" xfId="24772" xr:uid="{00000000-0005-0000-0000-0000085B0000}"/>
    <cellStyle name="40% - 강조색3 44 2 3 4 2 3" xfId="24773" xr:uid="{00000000-0005-0000-0000-0000095B0000}"/>
    <cellStyle name="40% - 강조색3 44 2 3 4 2 4" xfId="24774" xr:uid="{00000000-0005-0000-0000-00000A5B0000}"/>
    <cellStyle name="40% - 강조색3 44 2 3 4 3" xfId="24775" xr:uid="{00000000-0005-0000-0000-00000B5B0000}"/>
    <cellStyle name="40% - 강조색3 44 2 3 4 3 2" xfId="24776" xr:uid="{00000000-0005-0000-0000-00000C5B0000}"/>
    <cellStyle name="40% - 강조색3 44 2 3 4 3 3" xfId="24777" xr:uid="{00000000-0005-0000-0000-00000D5B0000}"/>
    <cellStyle name="40% - 강조색3 44 2 3 4 3 4" xfId="24778" xr:uid="{00000000-0005-0000-0000-00000E5B0000}"/>
    <cellStyle name="40% - 강조색3 44 2 3 4 4" xfId="24779" xr:uid="{00000000-0005-0000-0000-00000F5B0000}"/>
    <cellStyle name="40% - 강조색3 44 2 3 4 4 2" xfId="24780" xr:uid="{00000000-0005-0000-0000-0000105B0000}"/>
    <cellStyle name="40% - 강조색3 44 2 3 4 4 3" xfId="24781" xr:uid="{00000000-0005-0000-0000-0000115B0000}"/>
    <cellStyle name="40% - 강조색3 44 2 3 4 4 4" xfId="24782" xr:uid="{00000000-0005-0000-0000-0000125B0000}"/>
    <cellStyle name="40% - 강조색3 44 2 3 4 5" xfId="24783" xr:uid="{00000000-0005-0000-0000-0000135B0000}"/>
    <cellStyle name="40% - 강조색3 44 2 3 4 5 2" xfId="24784" xr:uid="{00000000-0005-0000-0000-0000145B0000}"/>
    <cellStyle name="40% - 강조색3 44 2 3 4 5 3" xfId="24785" xr:uid="{00000000-0005-0000-0000-0000155B0000}"/>
    <cellStyle name="40% - 강조색3 44 2 3 4 5 4" xfId="24786" xr:uid="{00000000-0005-0000-0000-0000165B0000}"/>
    <cellStyle name="40% - 강조색3 44 2 3 4 6" xfId="24787" xr:uid="{00000000-0005-0000-0000-0000175B0000}"/>
    <cellStyle name="40% - 강조색3 44 2 3 4 6 2" xfId="24788" xr:uid="{00000000-0005-0000-0000-0000185B0000}"/>
    <cellStyle name="40% - 강조색3 44 2 3 4 6 3" xfId="24789" xr:uid="{00000000-0005-0000-0000-0000195B0000}"/>
    <cellStyle name="40% - 강조색3 44 2 3 4 6 4" xfId="24790" xr:uid="{00000000-0005-0000-0000-00001A5B0000}"/>
    <cellStyle name="40% - 강조색3 44 2 3 4 7" xfId="24791" xr:uid="{00000000-0005-0000-0000-00001B5B0000}"/>
    <cellStyle name="40% - 강조색3 44 2 3 4 7 2" xfId="24792" xr:uid="{00000000-0005-0000-0000-00001C5B0000}"/>
    <cellStyle name="40% - 강조색3 44 2 3 4 7 3" xfId="24793" xr:uid="{00000000-0005-0000-0000-00001D5B0000}"/>
    <cellStyle name="40% - 강조색3 44 2 3 4 7 4" xfId="24794" xr:uid="{00000000-0005-0000-0000-00001E5B0000}"/>
    <cellStyle name="40% - 강조색3 44 2 3 4 8" xfId="24795" xr:uid="{00000000-0005-0000-0000-00001F5B0000}"/>
    <cellStyle name="40% - 강조색3 44 2 3 4 8 2" xfId="24796" xr:uid="{00000000-0005-0000-0000-0000205B0000}"/>
    <cellStyle name="40% - 강조색3 44 2 3 4 8 3" xfId="24797" xr:uid="{00000000-0005-0000-0000-0000215B0000}"/>
    <cellStyle name="40% - 강조색3 44 2 3 4 8 4" xfId="24798" xr:uid="{00000000-0005-0000-0000-0000225B0000}"/>
    <cellStyle name="40% - 강조색3 44 2 3 4 9" xfId="24799" xr:uid="{00000000-0005-0000-0000-0000235B0000}"/>
    <cellStyle name="40% - 강조색3 44 2 3 4 9 2" xfId="24800" xr:uid="{00000000-0005-0000-0000-0000245B0000}"/>
    <cellStyle name="40% - 강조색3 44 2 3 4 9 3" xfId="24801" xr:uid="{00000000-0005-0000-0000-0000255B0000}"/>
    <cellStyle name="40% - 강조색3 44 2 3 4 9 4" xfId="24802" xr:uid="{00000000-0005-0000-0000-0000265B0000}"/>
    <cellStyle name="40% - 강조색3 44 2 3 5" xfId="24803" xr:uid="{00000000-0005-0000-0000-0000275B0000}"/>
    <cellStyle name="40% - 강조색3 44 2 3 5 2" xfId="24804" xr:uid="{00000000-0005-0000-0000-0000285B0000}"/>
    <cellStyle name="40% - 강조색3 44 2 3 5 3" xfId="24805" xr:uid="{00000000-0005-0000-0000-0000295B0000}"/>
    <cellStyle name="40% - 강조색3 44 2 3 5 4" xfId="24806" xr:uid="{00000000-0005-0000-0000-00002A5B0000}"/>
    <cellStyle name="40% - 강조색3 44 2 3 6" xfId="24807" xr:uid="{00000000-0005-0000-0000-00002B5B0000}"/>
    <cellStyle name="40% - 강조색3 44 2 3 6 2" xfId="24808" xr:uid="{00000000-0005-0000-0000-00002C5B0000}"/>
    <cellStyle name="40% - 강조색3 44 2 3 6 3" xfId="24809" xr:uid="{00000000-0005-0000-0000-00002D5B0000}"/>
    <cellStyle name="40% - 강조색3 44 2 3 6 4" xfId="24810" xr:uid="{00000000-0005-0000-0000-00002E5B0000}"/>
    <cellStyle name="40% - 강조색3 44 2 3 7" xfId="24811" xr:uid="{00000000-0005-0000-0000-00002F5B0000}"/>
    <cellStyle name="40% - 강조색3 44 2 3 7 2" xfId="24812" xr:uid="{00000000-0005-0000-0000-0000305B0000}"/>
    <cellStyle name="40% - 강조색3 44 2 3 7 3" xfId="24813" xr:uid="{00000000-0005-0000-0000-0000315B0000}"/>
    <cellStyle name="40% - 강조색3 44 2 3 7 4" xfId="24814" xr:uid="{00000000-0005-0000-0000-0000325B0000}"/>
    <cellStyle name="40% - 강조색3 44 2 3 8" xfId="24815" xr:uid="{00000000-0005-0000-0000-0000335B0000}"/>
    <cellStyle name="40% - 강조색3 44 2 3 8 2" xfId="24816" xr:uid="{00000000-0005-0000-0000-0000345B0000}"/>
    <cellStyle name="40% - 강조색3 44 2 3 8 3" xfId="24817" xr:uid="{00000000-0005-0000-0000-0000355B0000}"/>
    <cellStyle name="40% - 강조색3 44 2 3 8 4" xfId="24818" xr:uid="{00000000-0005-0000-0000-0000365B0000}"/>
    <cellStyle name="40% - 강조색3 44 2 3 9" xfId="24819" xr:uid="{00000000-0005-0000-0000-0000375B0000}"/>
    <cellStyle name="40% - 강조색3 44 2 3 9 2" xfId="24820" xr:uid="{00000000-0005-0000-0000-0000385B0000}"/>
    <cellStyle name="40% - 강조색3 44 2 3 9 3" xfId="24821" xr:uid="{00000000-0005-0000-0000-0000395B0000}"/>
    <cellStyle name="40% - 강조색3 44 2 3 9 4" xfId="24822" xr:uid="{00000000-0005-0000-0000-00003A5B0000}"/>
    <cellStyle name="40% - 강조색3 44 2 4" xfId="24823" xr:uid="{00000000-0005-0000-0000-00003B5B0000}"/>
    <cellStyle name="40% - 강조색3 44 2 4 10" xfId="24824" xr:uid="{00000000-0005-0000-0000-00003C5B0000}"/>
    <cellStyle name="40% - 강조색3 44 2 4 11" xfId="24825" xr:uid="{00000000-0005-0000-0000-00003D5B0000}"/>
    <cellStyle name="40% - 강조색3 44 2 4 12" xfId="24826" xr:uid="{00000000-0005-0000-0000-00003E5B0000}"/>
    <cellStyle name="40% - 강조색3 44 2 4 2" xfId="24827" xr:uid="{00000000-0005-0000-0000-00003F5B0000}"/>
    <cellStyle name="40% - 강조색3 44 2 4 2 2" xfId="24828" xr:uid="{00000000-0005-0000-0000-0000405B0000}"/>
    <cellStyle name="40% - 강조색3 44 2 4 2 3" xfId="24829" xr:uid="{00000000-0005-0000-0000-0000415B0000}"/>
    <cellStyle name="40% - 강조색3 44 2 4 2 4" xfId="24830" xr:uid="{00000000-0005-0000-0000-0000425B0000}"/>
    <cellStyle name="40% - 강조색3 44 2 4 3" xfId="24831" xr:uid="{00000000-0005-0000-0000-0000435B0000}"/>
    <cellStyle name="40% - 강조색3 44 2 4 3 2" xfId="24832" xr:uid="{00000000-0005-0000-0000-0000445B0000}"/>
    <cellStyle name="40% - 강조색3 44 2 4 3 3" xfId="24833" xr:uid="{00000000-0005-0000-0000-0000455B0000}"/>
    <cellStyle name="40% - 강조색3 44 2 4 3 4" xfId="24834" xr:uid="{00000000-0005-0000-0000-0000465B0000}"/>
    <cellStyle name="40% - 강조색3 44 2 4 4" xfId="24835" xr:uid="{00000000-0005-0000-0000-0000475B0000}"/>
    <cellStyle name="40% - 강조색3 44 2 4 4 2" xfId="24836" xr:uid="{00000000-0005-0000-0000-0000485B0000}"/>
    <cellStyle name="40% - 강조색3 44 2 4 4 3" xfId="24837" xr:uid="{00000000-0005-0000-0000-0000495B0000}"/>
    <cellStyle name="40% - 강조색3 44 2 4 4 4" xfId="24838" xr:uid="{00000000-0005-0000-0000-00004A5B0000}"/>
    <cellStyle name="40% - 강조색3 44 2 4 5" xfId="24839" xr:uid="{00000000-0005-0000-0000-00004B5B0000}"/>
    <cellStyle name="40% - 강조색3 44 2 4 5 2" xfId="24840" xr:uid="{00000000-0005-0000-0000-00004C5B0000}"/>
    <cellStyle name="40% - 강조색3 44 2 4 5 3" xfId="24841" xr:uid="{00000000-0005-0000-0000-00004D5B0000}"/>
    <cellStyle name="40% - 강조색3 44 2 4 5 4" xfId="24842" xr:uid="{00000000-0005-0000-0000-00004E5B0000}"/>
    <cellStyle name="40% - 강조색3 44 2 4 6" xfId="24843" xr:uid="{00000000-0005-0000-0000-00004F5B0000}"/>
    <cellStyle name="40% - 강조색3 44 2 4 6 2" xfId="24844" xr:uid="{00000000-0005-0000-0000-0000505B0000}"/>
    <cellStyle name="40% - 강조색3 44 2 4 6 3" xfId="24845" xr:uid="{00000000-0005-0000-0000-0000515B0000}"/>
    <cellStyle name="40% - 강조색3 44 2 4 6 4" xfId="24846" xr:uid="{00000000-0005-0000-0000-0000525B0000}"/>
    <cellStyle name="40% - 강조색3 44 2 4 7" xfId="24847" xr:uid="{00000000-0005-0000-0000-0000535B0000}"/>
    <cellStyle name="40% - 강조색3 44 2 4 7 2" xfId="24848" xr:uid="{00000000-0005-0000-0000-0000545B0000}"/>
    <cellStyle name="40% - 강조색3 44 2 4 7 3" xfId="24849" xr:uid="{00000000-0005-0000-0000-0000555B0000}"/>
    <cellStyle name="40% - 강조색3 44 2 4 7 4" xfId="24850" xr:uid="{00000000-0005-0000-0000-0000565B0000}"/>
    <cellStyle name="40% - 강조색3 44 2 4 8" xfId="24851" xr:uid="{00000000-0005-0000-0000-0000575B0000}"/>
    <cellStyle name="40% - 강조색3 44 2 4 8 2" xfId="24852" xr:uid="{00000000-0005-0000-0000-0000585B0000}"/>
    <cellStyle name="40% - 강조색3 44 2 4 8 3" xfId="24853" xr:uid="{00000000-0005-0000-0000-0000595B0000}"/>
    <cellStyle name="40% - 강조색3 44 2 4 8 4" xfId="24854" xr:uid="{00000000-0005-0000-0000-00005A5B0000}"/>
    <cellStyle name="40% - 강조색3 44 2 4 9" xfId="24855" xr:uid="{00000000-0005-0000-0000-00005B5B0000}"/>
    <cellStyle name="40% - 강조색3 44 2 4 9 2" xfId="24856" xr:uid="{00000000-0005-0000-0000-00005C5B0000}"/>
    <cellStyle name="40% - 강조색3 44 2 4 9 3" xfId="24857" xr:uid="{00000000-0005-0000-0000-00005D5B0000}"/>
    <cellStyle name="40% - 강조색3 44 2 4 9 4" xfId="24858" xr:uid="{00000000-0005-0000-0000-00005E5B0000}"/>
    <cellStyle name="40% - 강조색3 44 2 5" xfId="24859" xr:uid="{00000000-0005-0000-0000-00005F5B0000}"/>
    <cellStyle name="40% - 강조색3 44 2 5 10" xfId="24860" xr:uid="{00000000-0005-0000-0000-0000605B0000}"/>
    <cellStyle name="40% - 강조색3 44 2 5 11" xfId="24861" xr:uid="{00000000-0005-0000-0000-0000615B0000}"/>
    <cellStyle name="40% - 강조색3 44 2 5 12" xfId="24862" xr:uid="{00000000-0005-0000-0000-0000625B0000}"/>
    <cellStyle name="40% - 강조색3 44 2 5 2" xfId="24863" xr:uid="{00000000-0005-0000-0000-0000635B0000}"/>
    <cellStyle name="40% - 강조색3 44 2 5 2 2" xfId="24864" xr:uid="{00000000-0005-0000-0000-0000645B0000}"/>
    <cellStyle name="40% - 강조색3 44 2 5 2 3" xfId="24865" xr:uid="{00000000-0005-0000-0000-0000655B0000}"/>
    <cellStyle name="40% - 강조색3 44 2 5 2 4" xfId="24866" xr:uid="{00000000-0005-0000-0000-0000665B0000}"/>
    <cellStyle name="40% - 강조색3 44 2 5 3" xfId="24867" xr:uid="{00000000-0005-0000-0000-0000675B0000}"/>
    <cellStyle name="40% - 강조색3 44 2 5 3 2" xfId="24868" xr:uid="{00000000-0005-0000-0000-0000685B0000}"/>
    <cellStyle name="40% - 강조색3 44 2 5 3 3" xfId="24869" xr:uid="{00000000-0005-0000-0000-0000695B0000}"/>
    <cellStyle name="40% - 강조색3 44 2 5 3 4" xfId="24870" xr:uid="{00000000-0005-0000-0000-00006A5B0000}"/>
    <cellStyle name="40% - 강조색3 44 2 5 4" xfId="24871" xr:uid="{00000000-0005-0000-0000-00006B5B0000}"/>
    <cellStyle name="40% - 강조색3 44 2 5 4 2" xfId="24872" xr:uid="{00000000-0005-0000-0000-00006C5B0000}"/>
    <cellStyle name="40% - 강조색3 44 2 5 4 3" xfId="24873" xr:uid="{00000000-0005-0000-0000-00006D5B0000}"/>
    <cellStyle name="40% - 강조색3 44 2 5 4 4" xfId="24874" xr:uid="{00000000-0005-0000-0000-00006E5B0000}"/>
    <cellStyle name="40% - 강조색3 44 2 5 5" xfId="24875" xr:uid="{00000000-0005-0000-0000-00006F5B0000}"/>
    <cellStyle name="40% - 강조색3 44 2 5 5 2" xfId="24876" xr:uid="{00000000-0005-0000-0000-0000705B0000}"/>
    <cellStyle name="40% - 강조색3 44 2 5 5 3" xfId="24877" xr:uid="{00000000-0005-0000-0000-0000715B0000}"/>
    <cellStyle name="40% - 강조색3 44 2 5 5 4" xfId="24878" xr:uid="{00000000-0005-0000-0000-0000725B0000}"/>
    <cellStyle name="40% - 강조색3 44 2 5 6" xfId="24879" xr:uid="{00000000-0005-0000-0000-0000735B0000}"/>
    <cellStyle name="40% - 강조색3 44 2 5 6 2" xfId="24880" xr:uid="{00000000-0005-0000-0000-0000745B0000}"/>
    <cellStyle name="40% - 강조색3 44 2 5 6 3" xfId="24881" xr:uid="{00000000-0005-0000-0000-0000755B0000}"/>
    <cellStyle name="40% - 강조색3 44 2 5 6 4" xfId="24882" xr:uid="{00000000-0005-0000-0000-0000765B0000}"/>
    <cellStyle name="40% - 강조색3 44 2 5 7" xfId="24883" xr:uid="{00000000-0005-0000-0000-0000775B0000}"/>
    <cellStyle name="40% - 강조색3 44 2 5 7 2" xfId="24884" xr:uid="{00000000-0005-0000-0000-0000785B0000}"/>
    <cellStyle name="40% - 강조색3 44 2 5 7 3" xfId="24885" xr:uid="{00000000-0005-0000-0000-0000795B0000}"/>
    <cellStyle name="40% - 강조색3 44 2 5 7 4" xfId="24886" xr:uid="{00000000-0005-0000-0000-00007A5B0000}"/>
    <cellStyle name="40% - 강조색3 44 2 5 8" xfId="24887" xr:uid="{00000000-0005-0000-0000-00007B5B0000}"/>
    <cellStyle name="40% - 강조색3 44 2 5 8 2" xfId="24888" xr:uid="{00000000-0005-0000-0000-00007C5B0000}"/>
    <cellStyle name="40% - 강조색3 44 2 5 8 3" xfId="24889" xr:uid="{00000000-0005-0000-0000-00007D5B0000}"/>
    <cellStyle name="40% - 강조색3 44 2 5 8 4" xfId="24890" xr:uid="{00000000-0005-0000-0000-00007E5B0000}"/>
    <cellStyle name="40% - 강조색3 44 2 5 9" xfId="24891" xr:uid="{00000000-0005-0000-0000-00007F5B0000}"/>
    <cellStyle name="40% - 강조색3 44 2 5 9 2" xfId="24892" xr:uid="{00000000-0005-0000-0000-0000805B0000}"/>
    <cellStyle name="40% - 강조색3 44 2 5 9 3" xfId="24893" xr:uid="{00000000-0005-0000-0000-0000815B0000}"/>
    <cellStyle name="40% - 강조색3 44 2 5 9 4" xfId="24894" xr:uid="{00000000-0005-0000-0000-0000825B0000}"/>
    <cellStyle name="40% - 강조색3 44 2 6" xfId="24895" xr:uid="{00000000-0005-0000-0000-0000835B0000}"/>
    <cellStyle name="40% - 강조색3 44 2 6 10" xfId="24896" xr:uid="{00000000-0005-0000-0000-0000845B0000}"/>
    <cellStyle name="40% - 강조색3 44 2 6 11" xfId="24897" xr:uid="{00000000-0005-0000-0000-0000855B0000}"/>
    <cellStyle name="40% - 강조색3 44 2 6 12" xfId="24898" xr:uid="{00000000-0005-0000-0000-0000865B0000}"/>
    <cellStyle name="40% - 강조색3 44 2 6 2" xfId="24899" xr:uid="{00000000-0005-0000-0000-0000875B0000}"/>
    <cellStyle name="40% - 강조색3 44 2 6 2 2" xfId="24900" xr:uid="{00000000-0005-0000-0000-0000885B0000}"/>
    <cellStyle name="40% - 강조색3 44 2 6 2 3" xfId="24901" xr:uid="{00000000-0005-0000-0000-0000895B0000}"/>
    <cellStyle name="40% - 강조색3 44 2 6 2 4" xfId="24902" xr:uid="{00000000-0005-0000-0000-00008A5B0000}"/>
    <cellStyle name="40% - 강조색3 44 2 6 3" xfId="24903" xr:uid="{00000000-0005-0000-0000-00008B5B0000}"/>
    <cellStyle name="40% - 강조색3 44 2 6 3 2" xfId="24904" xr:uid="{00000000-0005-0000-0000-00008C5B0000}"/>
    <cellStyle name="40% - 강조색3 44 2 6 3 3" xfId="24905" xr:uid="{00000000-0005-0000-0000-00008D5B0000}"/>
    <cellStyle name="40% - 강조색3 44 2 6 3 4" xfId="24906" xr:uid="{00000000-0005-0000-0000-00008E5B0000}"/>
    <cellStyle name="40% - 강조색3 44 2 6 4" xfId="24907" xr:uid="{00000000-0005-0000-0000-00008F5B0000}"/>
    <cellStyle name="40% - 강조색3 44 2 6 4 2" xfId="24908" xr:uid="{00000000-0005-0000-0000-0000905B0000}"/>
    <cellStyle name="40% - 강조색3 44 2 6 4 3" xfId="24909" xr:uid="{00000000-0005-0000-0000-0000915B0000}"/>
    <cellStyle name="40% - 강조색3 44 2 6 4 4" xfId="24910" xr:uid="{00000000-0005-0000-0000-0000925B0000}"/>
    <cellStyle name="40% - 강조색3 44 2 6 5" xfId="24911" xr:uid="{00000000-0005-0000-0000-0000935B0000}"/>
    <cellStyle name="40% - 강조색3 44 2 6 5 2" xfId="24912" xr:uid="{00000000-0005-0000-0000-0000945B0000}"/>
    <cellStyle name="40% - 강조색3 44 2 6 5 3" xfId="24913" xr:uid="{00000000-0005-0000-0000-0000955B0000}"/>
    <cellStyle name="40% - 강조색3 44 2 6 5 4" xfId="24914" xr:uid="{00000000-0005-0000-0000-0000965B0000}"/>
    <cellStyle name="40% - 강조색3 44 2 6 6" xfId="24915" xr:uid="{00000000-0005-0000-0000-0000975B0000}"/>
    <cellStyle name="40% - 강조색3 44 2 6 6 2" xfId="24916" xr:uid="{00000000-0005-0000-0000-0000985B0000}"/>
    <cellStyle name="40% - 강조색3 44 2 6 6 3" xfId="24917" xr:uid="{00000000-0005-0000-0000-0000995B0000}"/>
    <cellStyle name="40% - 강조색3 44 2 6 6 4" xfId="24918" xr:uid="{00000000-0005-0000-0000-00009A5B0000}"/>
    <cellStyle name="40% - 강조색3 44 2 6 7" xfId="24919" xr:uid="{00000000-0005-0000-0000-00009B5B0000}"/>
    <cellStyle name="40% - 강조색3 44 2 6 7 2" xfId="24920" xr:uid="{00000000-0005-0000-0000-00009C5B0000}"/>
    <cellStyle name="40% - 강조색3 44 2 6 7 3" xfId="24921" xr:uid="{00000000-0005-0000-0000-00009D5B0000}"/>
    <cellStyle name="40% - 강조색3 44 2 6 7 4" xfId="24922" xr:uid="{00000000-0005-0000-0000-00009E5B0000}"/>
    <cellStyle name="40% - 강조색3 44 2 6 8" xfId="24923" xr:uid="{00000000-0005-0000-0000-00009F5B0000}"/>
    <cellStyle name="40% - 강조색3 44 2 6 8 2" xfId="24924" xr:uid="{00000000-0005-0000-0000-0000A05B0000}"/>
    <cellStyle name="40% - 강조색3 44 2 6 8 3" xfId="24925" xr:uid="{00000000-0005-0000-0000-0000A15B0000}"/>
    <cellStyle name="40% - 강조색3 44 2 6 8 4" xfId="24926" xr:uid="{00000000-0005-0000-0000-0000A25B0000}"/>
    <cellStyle name="40% - 강조색3 44 2 6 9" xfId="24927" xr:uid="{00000000-0005-0000-0000-0000A35B0000}"/>
    <cellStyle name="40% - 강조색3 44 2 6 9 2" xfId="24928" xr:uid="{00000000-0005-0000-0000-0000A45B0000}"/>
    <cellStyle name="40% - 강조색3 44 2 6 9 3" xfId="24929" xr:uid="{00000000-0005-0000-0000-0000A55B0000}"/>
    <cellStyle name="40% - 강조색3 44 2 6 9 4" xfId="24930" xr:uid="{00000000-0005-0000-0000-0000A65B0000}"/>
    <cellStyle name="40% - 강조색3 44 2 7" xfId="24931" xr:uid="{00000000-0005-0000-0000-0000A75B0000}"/>
    <cellStyle name="40% - 강조색3 44 2 7 2" xfId="24932" xr:uid="{00000000-0005-0000-0000-0000A85B0000}"/>
    <cellStyle name="40% - 강조색3 44 2 7 3" xfId="24933" xr:uid="{00000000-0005-0000-0000-0000A95B0000}"/>
    <cellStyle name="40% - 강조색3 44 2 7 4" xfId="24934" xr:uid="{00000000-0005-0000-0000-0000AA5B0000}"/>
    <cellStyle name="40% - 강조색3 44 2 8" xfId="24935" xr:uid="{00000000-0005-0000-0000-0000AB5B0000}"/>
    <cellStyle name="40% - 강조색3 44 2 8 2" xfId="24936" xr:uid="{00000000-0005-0000-0000-0000AC5B0000}"/>
    <cellStyle name="40% - 강조색3 44 2 8 3" xfId="24937" xr:uid="{00000000-0005-0000-0000-0000AD5B0000}"/>
    <cellStyle name="40% - 강조색3 44 2 8 4" xfId="24938" xr:uid="{00000000-0005-0000-0000-0000AE5B0000}"/>
    <cellStyle name="40% - 강조색3 44 2 9" xfId="24939" xr:uid="{00000000-0005-0000-0000-0000AF5B0000}"/>
    <cellStyle name="40% - 강조색3 44 2 9 2" xfId="24940" xr:uid="{00000000-0005-0000-0000-0000B05B0000}"/>
    <cellStyle name="40% - 강조색3 44 2 9 3" xfId="24941" xr:uid="{00000000-0005-0000-0000-0000B15B0000}"/>
    <cellStyle name="40% - 강조색3 44 2 9 4" xfId="24942" xr:uid="{00000000-0005-0000-0000-0000B25B0000}"/>
    <cellStyle name="40% - 강조색3 44 3" xfId="24943" xr:uid="{00000000-0005-0000-0000-0000B35B0000}"/>
    <cellStyle name="40% - 강조색3 44 3 10" xfId="24944" xr:uid="{00000000-0005-0000-0000-0000B45B0000}"/>
    <cellStyle name="40% - 강조색3 44 3 10 2" xfId="24945" xr:uid="{00000000-0005-0000-0000-0000B55B0000}"/>
    <cellStyle name="40% - 강조색3 44 3 10 3" xfId="24946" xr:uid="{00000000-0005-0000-0000-0000B65B0000}"/>
    <cellStyle name="40% - 강조색3 44 3 10 4" xfId="24947" xr:uid="{00000000-0005-0000-0000-0000B75B0000}"/>
    <cellStyle name="40% - 강조색3 44 3 11" xfId="24948" xr:uid="{00000000-0005-0000-0000-0000B85B0000}"/>
    <cellStyle name="40% - 강조색3 44 3 11 2" xfId="24949" xr:uid="{00000000-0005-0000-0000-0000B95B0000}"/>
    <cellStyle name="40% - 강조색3 44 3 11 3" xfId="24950" xr:uid="{00000000-0005-0000-0000-0000BA5B0000}"/>
    <cellStyle name="40% - 강조색3 44 3 11 4" xfId="24951" xr:uid="{00000000-0005-0000-0000-0000BB5B0000}"/>
    <cellStyle name="40% - 강조색3 44 3 12" xfId="24952" xr:uid="{00000000-0005-0000-0000-0000BC5B0000}"/>
    <cellStyle name="40% - 강조색3 44 3 12 2" xfId="24953" xr:uid="{00000000-0005-0000-0000-0000BD5B0000}"/>
    <cellStyle name="40% - 강조색3 44 3 12 3" xfId="24954" xr:uid="{00000000-0005-0000-0000-0000BE5B0000}"/>
    <cellStyle name="40% - 강조색3 44 3 12 4" xfId="24955" xr:uid="{00000000-0005-0000-0000-0000BF5B0000}"/>
    <cellStyle name="40% - 강조색3 44 3 13" xfId="24956" xr:uid="{00000000-0005-0000-0000-0000C05B0000}"/>
    <cellStyle name="40% - 강조색3 44 3 14" xfId="24957" xr:uid="{00000000-0005-0000-0000-0000C15B0000}"/>
    <cellStyle name="40% - 강조색3 44 3 15" xfId="24958" xr:uid="{00000000-0005-0000-0000-0000C25B0000}"/>
    <cellStyle name="40% - 강조색3 44 3 16" xfId="24959" xr:uid="{00000000-0005-0000-0000-0000C35B0000}"/>
    <cellStyle name="40% - 강조색3 44 3 17" xfId="24960" xr:uid="{00000000-0005-0000-0000-0000C45B0000}"/>
    <cellStyle name="40% - 강조색3 44 3 18" xfId="24961" xr:uid="{00000000-0005-0000-0000-0000C55B0000}"/>
    <cellStyle name="40% - 강조색3 44 3 19" xfId="24962" xr:uid="{00000000-0005-0000-0000-0000C65B0000}"/>
    <cellStyle name="40% - 강조색3 44 3 2" xfId="24963" xr:uid="{00000000-0005-0000-0000-0000C75B0000}"/>
    <cellStyle name="40% - 강조색3 44 3 2 10" xfId="24964" xr:uid="{00000000-0005-0000-0000-0000C85B0000}"/>
    <cellStyle name="40% - 강조색3 44 3 2 11" xfId="24965" xr:uid="{00000000-0005-0000-0000-0000C95B0000}"/>
    <cellStyle name="40% - 강조색3 44 3 2 12" xfId="24966" xr:uid="{00000000-0005-0000-0000-0000CA5B0000}"/>
    <cellStyle name="40% - 강조색3 44 3 2 2" xfId="24967" xr:uid="{00000000-0005-0000-0000-0000CB5B0000}"/>
    <cellStyle name="40% - 강조색3 44 3 2 2 2" xfId="24968" xr:uid="{00000000-0005-0000-0000-0000CC5B0000}"/>
    <cellStyle name="40% - 강조색3 44 3 2 2 3" xfId="24969" xr:uid="{00000000-0005-0000-0000-0000CD5B0000}"/>
    <cellStyle name="40% - 강조색3 44 3 2 2 4" xfId="24970" xr:uid="{00000000-0005-0000-0000-0000CE5B0000}"/>
    <cellStyle name="40% - 강조색3 44 3 2 3" xfId="24971" xr:uid="{00000000-0005-0000-0000-0000CF5B0000}"/>
    <cellStyle name="40% - 강조색3 44 3 2 3 2" xfId="24972" xr:uid="{00000000-0005-0000-0000-0000D05B0000}"/>
    <cellStyle name="40% - 강조색3 44 3 2 3 3" xfId="24973" xr:uid="{00000000-0005-0000-0000-0000D15B0000}"/>
    <cellStyle name="40% - 강조색3 44 3 2 3 4" xfId="24974" xr:uid="{00000000-0005-0000-0000-0000D25B0000}"/>
    <cellStyle name="40% - 강조색3 44 3 2 4" xfId="24975" xr:uid="{00000000-0005-0000-0000-0000D35B0000}"/>
    <cellStyle name="40% - 강조색3 44 3 2 4 2" xfId="24976" xr:uid="{00000000-0005-0000-0000-0000D45B0000}"/>
    <cellStyle name="40% - 강조색3 44 3 2 4 3" xfId="24977" xr:uid="{00000000-0005-0000-0000-0000D55B0000}"/>
    <cellStyle name="40% - 강조색3 44 3 2 4 4" xfId="24978" xr:uid="{00000000-0005-0000-0000-0000D65B0000}"/>
    <cellStyle name="40% - 강조색3 44 3 2 5" xfId="24979" xr:uid="{00000000-0005-0000-0000-0000D75B0000}"/>
    <cellStyle name="40% - 강조색3 44 3 2 5 2" xfId="24980" xr:uid="{00000000-0005-0000-0000-0000D85B0000}"/>
    <cellStyle name="40% - 강조색3 44 3 2 5 3" xfId="24981" xr:uid="{00000000-0005-0000-0000-0000D95B0000}"/>
    <cellStyle name="40% - 강조색3 44 3 2 5 4" xfId="24982" xr:uid="{00000000-0005-0000-0000-0000DA5B0000}"/>
    <cellStyle name="40% - 강조색3 44 3 2 6" xfId="24983" xr:uid="{00000000-0005-0000-0000-0000DB5B0000}"/>
    <cellStyle name="40% - 강조색3 44 3 2 6 2" xfId="24984" xr:uid="{00000000-0005-0000-0000-0000DC5B0000}"/>
    <cellStyle name="40% - 강조색3 44 3 2 6 3" xfId="24985" xr:uid="{00000000-0005-0000-0000-0000DD5B0000}"/>
    <cellStyle name="40% - 강조색3 44 3 2 6 4" xfId="24986" xr:uid="{00000000-0005-0000-0000-0000DE5B0000}"/>
    <cellStyle name="40% - 강조색3 44 3 2 7" xfId="24987" xr:uid="{00000000-0005-0000-0000-0000DF5B0000}"/>
    <cellStyle name="40% - 강조색3 44 3 2 7 2" xfId="24988" xr:uid="{00000000-0005-0000-0000-0000E05B0000}"/>
    <cellStyle name="40% - 강조색3 44 3 2 7 3" xfId="24989" xr:uid="{00000000-0005-0000-0000-0000E15B0000}"/>
    <cellStyle name="40% - 강조색3 44 3 2 7 4" xfId="24990" xr:uid="{00000000-0005-0000-0000-0000E25B0000}"/>
    <cellStyle name="40% - 강조색3 44 3 2 8" xfId="24991" xr:uid="{00000000-0005-0000-0000-0000E35B0000}"/>
    <cellStyle name="40% - 강조색3 44 3 2 8 2" xfId="24992" xr:uid="{00000000-0005-0000-0000-0000E45B0000}"/>
    <cellStyle name="40% - 강조색3 44 3 2 8 3" xfId="24993" xr:uid="{00000000-0005-0000-0000-0000E55B0000}"/>
    <cellStyle name="40% - 강조색3 44 3 2 8 4" xfId="24994" xr:uid="{00000000-0005-0000-0000-0000E65B0000}"/>
    <cellStyle name="40% - 강조색3 44 3 2 9" xfId="24995" xr:uid="{00000000-0005-0000-0000-0000E75B0000}"/>
    <cellStyle name="40% - 강조색3 44 3 2 9 2" xfId="24996" xr:uid="{00000000-0005-0000-0000-0000E85B0000}"/>
    <cellStyle name="40% - 강조색3 44 3 2 9 3" xfId="24997" xr:uid="{00000000-0005-0000-0000-0000E95B0000}"/>
    <cellStyle name="40% - 강조색3 44 3 2 9 4" xfId="24998" xr:uid="{00000000-0005-0000-0000-0000EA5B0000}"/>
    <cellStyle name="40% - 강조색3 44 3 20" xfId="24999" xr:uid="{00000000-0005-0000-0000-0000EB5B0000}"/>
    <cellStyle name="40% - 강조색3 44 3 21" xfId="25000" xr:uid="{00000000-0005-0000-0000-0000EC5B0000}"/>
    <cellStyle name="40% - 강조색3 44 3 22" xfId="25001" xr:uid="{00000000-0005-0000-0000-0000ED5B0000}"/>
    <cellStyle name="40% - 강조색3 44 3 23" xfId="25002" xr:uid="{00000000-0005-0000-0000-0000EE5B0000}"/>
    <cellStyle name="40% - 강조색3 44 3 24" xfId="25003" xr:uid="{00000000-0005-0000-0000-0000EF5B0000}"/>
    <cellStyle name="40% - 강조색3 44 3 25" xfId="25004" xr:uid="{00000000-0005-0000-0000-0000F05B0000}"/>
    <cellStyle name="40% - 강조색3 44 3 3" xfId="25005" xr:uid="{00000000-0005-0000-0000-0000F15B0000}"/>
    <cellStyle name="40% - 강조색3 44 3 3 10" xfId="25006" xr:uid="{00000000-0005-0000-0000-0000F25B0000}"/>
    <cellStyle name="40% - 강조색3 44 3 3 11" xfId="25007" xr:uid="{00000000-0005-0000-0000-0000F35B0000}"/>
    <cellStyle name="40% - 강조색3 44 3 3 12" xfId="25008" xr:uid="{00000000-0005-0000-0000-0000F45B0000}"/>
    <cellStyle name="40% - 강조색3 44 3 3 2" xfId="25009" xr:uid="{00000000-0005-0000-0000-0000F55B0000}"/>
    <cellStyle name="40% - 강조색3 44 3 3 2 2" xfId="25010" xr:uid="{00000000-0005-0000-0000-0000F65B0000}"/>
    <cellStyle name="40% - 강조색3 44 3 3 2 3" xfId="25011" xr:uid="{00000000-0005-0000-0000-0000F75B0000}"/>
    <cellStyle name="40% - 강조색3 44 3 3 2 4" xfId="25012" xr:uid="{00000000-0005-0000-0000-0000F85B0000}"/>
    <cellStyle name="40% - 강조색3 44 3 3 3" xfId="25013" xr:uid="{00000000-0005-0000-0000-0000F95B0000}"/>
    <cellStyle name="40% - 강조색3 44 3 3 3 2" xfId="25014" xr:uid="{00000000-0005-0000-0000-0000FA5B0000}"/>
    <cellStyle name="40% - 강조색3 44 3 3 3 3" xfId="25015" xr:uid="{00000000-0005-0000-0000-0000FB5B0000}"/>
    <cellStyle name="40% - 강조색3 44 3 3 3 4" xfId="25016" xr:uid="{00000000-0005-0000-0000-0000FC5B0000}"/>
    <cellStyle name="40% - 강조색3 44 3 3 4" xfId="25017" xr:uid="{00000000-0005-0000-0000-0000FD5B0000}"/>
    <cellStyle name="40% - 강조색3 44 3 3 4 2" xfId="25018" xr:uid="{00000000-0005-0000-0000-0000FE5B0000}"/>
    <cellStyle name="40% - 강조색3 44 3 3 4 3" xfId="25019" xr:uid="{00000000-0005-0000-0000-0000FF5B0000}"/>
    <cellStyle name="40% - 강조색3 44 3 3 4 4" xfId="25020" xr:uid="{00000000-0005-0000-0000-0000005C0000}"/>
    <cellStyle name="40% - 강조색3 44 3 3 5" xfId="25021" xr:uid="{00000000-0005-0000-0000-0000015C0000}"/>
    <cellStyle name="40% - 강조색3 44 3 3 5 2" xfId="25022" xr:uid="{00000000-0005-0000-0000-0000025C0000}"/>
    <cellStyle name="40% - 강조색3 44 3 3 5 3" xfId="25023" xr:uid="{00000000-0005-0000-0000-0000035C0000}"/>
    <cellStyle name="40% - 강조색3 44 3 3 5 4" xfId="25024" xr:uid="{00000000-0005-0000-0000-0000045C0000}"/>
    <cellStyle name="40% - 강조색3 44 3 3 6" xfId="25025" xr:uid="{00000000-0005-0000-0000-0000055C0000}"/>
    <cellStyle name="40% - 강조색3 44 3 3 6 2" xfId="25026" xr:uid="{00000000-0005-0000-0000-0000065C0000}"/>
    <cellStyle name="40% - 강조색3 44 3 3 6 3" xfId="25027" xr:uid="{00000000-0005-0000-0000-0000075C0000}"/>
    <cellStyle name="40% - 강조색3 44 3 3 6 4" xfId="25028" xr:uid="{00000000-0005-0000-0000-0000085C0000}"/>
    <cellStyle name="40% - 강조색3 44 3 3 7" xfId="25029" xr:uid="{00000000-0005-0000-0000-0000095C0000}"/>
    <cellStyle name="40% - 강조색3 44 3 3 7 2" xfId="25030" xr:uid="{00000000-0005-0000-0000-00000A5C0000}"/>
    <cellStyle name="40% - 강조색3 44 3 3 7 3" xfId="25031" xr:uid="{00000000-0005-0000-0000-00000B5C0000}"/>
    <cellStyle name="40% - 강조색3 44 3 3 7 4" xfId="25032" xr:uid="{00000000-0005-0000-0000-00000C5C0000}"/>
    <cellStyle name="40% - 강조색3 44 3 3 8" xfId="25033" xr:uid="{00000000-0005-0000-0000-00000D5C0000}"/>
    <cellStyle name="40% - 강조색3 44 3 3 8 2" xfId="25034" xr:uid="{00000000-0005-0000-0000-00000E5C0000}"/>
    <cellStyle name="40% - 강조색3 44 3 3 8 3" xfId="25035" xr:uid="{00000000-0005-0000-0000-00000F5C0000}"/>
    <cellStyle name="40% - 강조색3 44 3 3 8 4" xfId="25036" xr:uid="{00000000-0005-0000-0000-0000105C0000}"/>
    <cellStyle name="40% - 강조색3 44 3 3 9" xfId="25037" xr:uid="{00000000-0005-0000-0000-0000115C0000}"/>
    <cellStyle name="40% - 강조색3 44 3 3 9 2" xfId="25038" xr:uid="{00000000-0005-0000-0000-0000125C0000}"/>
    <cellStyle name="40% - 강조색3 44 3 3 9 3" xfId="25039" xr:uid="{00000000-0005-0000-0000-0000135C0000}"/>
    <cellStyle name="40% - 강조색3 44 3 3 9 4" xfId="25040" xr:uid="{00000000-0005-0000-0000-0000145C0000}"/>
    <cellStyle name="40% - 강조색3 44 3 4" xfId="25041" xr:uid="{00000000-0005-0000-0000-0000155C0000}"/>
    <cellStyle name="40% - 강조색3 44 3 4 10" xfId="25042" xr:uid="{00000000-0005-0000-0000-0000165C0000}"/>
    <cellStyle name="40% - 강조색3 44 3 4 11" xfId="25043" xr:uid="{00000000-0005-0000-0000-0000175C0000}"/>
    <cellStyle name="40% - 강조색3 44 3 4 12" xfId="25044" xr:uid="{00000000-0005-0000-0000-0000185C0000}"/>
    <cellStyle name="40% - 강조색3 44 3 4 2" xfId="25045" xr:uid="{00000000-0005-0000-0000-0000195C0000}"/>
    <cellStyle name="40% - 강조색3 44 3 4 2 2" xfId="25046" xr:uid="{00000000-0005-0000-0000-00001A5C0000}"/>
    <cellStyle name="40% - 강조색3 44 3 4 2 3" xfId="25047" xr:uid="{00000000-0005-0000-0000-00001B5C0000}"/>
    <cellStyle name="40% - 강조색3 44 3 4 2 4" xfId="25048" xr:uid="{00000000-0005-0000-0000-00001C5C0000}"/>
    <cellStyle name="40% - 강조색3 44 3 4 3" xfId="25049" xr:uid="{00000000-0005-0000-0000-00001D5C0000}"/>
    <cellStyle name="40% - 강조색3 44 3 4 3 2" xfId="25050" xr:uid="{00000000-0005-0000-0000-00001E5C0000}"/>
    <cellStyle name="40% - 강조색3 44 3 4 3 3" xfId="25051" xr:uid="{00000000-0005-0000-0000-00001F5C0000}"/>
    <cellStyle name="40% - 강조색3 44 3 4 3 4" xfId="25052" xr:uid="{00000000-0005-0000-0000-0000205C0000}"/>
    <cellStyle name="40% - 강조색3 44 3 4 4" xfId="25053" xr:uid="{00000000-0005-0000-0000-0000215C0000}"/>
    <cellStyle name="40% - 강조색3 44 3 4 4 2" xfId="25054" xr:uid="{00000000-0005-0000-0000-0000225C0000}"/>
    <cellStyle name="40% - 강조색3 44 3 4 4 3" xfId="25055" xr:uid="{00000000-0005-0000-0000-0000235C0000}"/>
    <cellStyle name="40% - 강조색3 44 3 4 4 4" xfId="25056" xr:uid="{00000000-0005-0000-0000-0000245C0000}"/>
    <cellStyle name="40% - 강조색3 44 3 4 5" xfId="25057" xr:uid="{00000000-0005-0000-0000-0000255C0000}"/>
    <cellStyle name="40% - 강조색3 44 3 4 5 2" xfId="25058" xr:uid="{00000000-0005-0000-0000-0000265C0000}"/>
    <cellStyle name="40% - 강조색3 44 3 4 5 3" xfId="25059" xr:uid="{00000000-0005-0000-0000-0000275C0000}"/>
    <cellStyle name="40% - 강조색3 44 3 4 5 4" xfId="25060" xr:uid="{00000000-0005-0000-0000-0000285C0000}"/>
    <cellStyle name="40% - 강조색3 44 3 4 6" xfId="25061" xr:uid="{00000000-0005-0000-0000-0000295C0000}"/>
    <cellStyle name="40% - 강조색3 44 3 4 6 2" xfId="25062" xr:uid="{00000000-0005-0000-0000-00002A5C0000}"/>
    <cellStyle name="40% - 강조색3 44 3 4 6 3" xfId="25063" xr:uid="{00000000-0005-0000-0000-00002B5C0000}"/>
    <cellStyle name="40% - 강조색3 44 3 4 6 4" xfId="25064" xr:uid="{00000000-0005-0000-0000-00002C5C0000}"/>
    <cellStyle name="40% - 강조색3 44 3 4 7" xfId="25065" xr:uid="{00000000-0005-0000-0000-00002D5C0000}"/>
    <cellStyle name="40% - 강조색3 44 3 4 7 2" xfId="25066" xr:uid="{00000000-0005-0000-0000-00002E5C0000}"/>
    <cellStyle name="40% - 강조색3 44 3 4 7 3" xfId="25067" xr:uid="{00000000-0005-0000-0000-00002F5C0000}"/>
    <cellStyle name="40% - 강조색3 44 3 4 7 4" xfId="25068" xr:uid="{00000000-0005-0000-0000-0000305C0000}"/>
    <cellStyle name="40% - 강조색3 44 3 4 8" xfId="25069" xr:uid="{00000000-0005-0000-0000-0000315C0000}"/>
    <cellStyle name="40% - 강조색3 44 3 4 8 2" xfId="25070" xr:uid="{00000000-0005-0000-0000-0000325C0000}"/>
    <cellStyle name="40% - 강조색3 44 3 4 8 3" xfId="25071" xr:uid="{00000000-0005-0000-0000-0000335C0000}"/>
    <cellStyle name="40% - 강조색3 44 3 4 8 4" xfId="25072" xr:uid="{00000000-0005-0000-0000-0000345C0000}"/>
    <cellStyle name="40% - 강조색3 44 3 4 9" xfId="25073" xr:uid="{00000000-0005-0000-0000-0000355C0000}"/>
    <cellStyle name="40% - 강조색3 44 3 4 9 2" xfId="25074" xr:uid="{00000000-0005-0000-0000-0000365C0000}"/>
    <cellStyle name="40% - 강조색3 44 3 4 9 3" xfId="25075" xr:uid="{00000000-0005-0000-0000-0000375C0000}"/>
    <cellStyle name="40% - 강조색3 44 3 4 9 4" xfId="25076" xr:uid="{00000000-0005-0000-0000-0000385C0000}"/>
    <cellStyle name="40% - 강조색3 44 3 5" xfId="25077" xr:uid="{00000000-0005-0000-0000-0000395C0000}"/>
    <cellStyle name="40% - 강조색3 44 3 5 2" xfId="25078" xr:uid="{00000000-0005-0000-0000-00003A5C0000}"/>
    <cellStyle name="40% - 강조색3 44 3 5 3" xfId="25079" xr:uid="{00000000-0005-0000-0000-00003B5C0000}"/>
    <cellStyle name="40% - 강조색3 44 3 5 4" xfId="25080" xr:uid="{00000000-0005-0000-0000-00003C5C0000}"/>
    <cellStyle name="40% - 강조색3 44 3 6" xfId="25081" xr:uid="{00000000-0005-0000-0000-00003D5C0000}"/>
    <cellStyle name="40% - 강조색3 44 3 6 2" xfId="25082" xr:uid="{00000000-0005-0000-0000-00003E5C0000}"/>
    <cellStyle name="40% - 강조색3 44 3 6 3" xfId="25083" xr:uid="{00000000-0005-0000-0000-00003F5C0000}"/>
    <cellStyle name="40% - 강조색3 44 3 6 4" xfId="25084" xr:uid="{00000000-0005-0000-0000-0000405C0000}"/>
    <cellStyle name="40% - 강조색3 44 3 7" xfId="25085" xr:uid="{00000000-0005-0000-0000-0000415C0000}"/>
    <cellStyle name="40% - 강조색3 44 3 7 2" xfId="25086" xr:uid="{00000000-0005-0000-0000-0000425C0000}"/>
    <cellStyle name="40% - 강조색3 44 3 7 3" xfId="25087" xr:uid="{00000000-0005-0000-0000-0000435C0000}"/>
    <cellStyle name="40% - 강조색3 44 3 7 4" xfId="25088" xr:uid="{00000000-0005-0000-0000-0000445C0000}"/>
    <cellStyle name="40% - 강조색3 44 3 8" xfId="25089" xr:uid="{00000000-0005-0000-0000-0000455C0000}"/>
    <cellStyle name="40% - 강조색3 44 3 8 2" xfId="25090" xr:uid="{00000000-0005-0000-0000-0000465C0000}"/>
    <cellStyle name="40% - 강조색3 44 3 8 3" xfId="25091" xr:uid="{00000000-0005-0000-0000-0000475C0000}"/>
    <cellStyle name="40% - 강조색3 44 3 8 4" xfId="25092" xr:uid="{00000000-0005-0000-0000-0000485C0000}"/>
    <cellStyle name="40% - 강조색3 44 3 9" xfId="25093" xr:uid="{00000000-0005-0000-0000-0000495C0000}"/>
    <cellStyle name="40% - 강조색3 44 3 9 2" xfId="25094" xr:uid="{00000000-0005-0000-0000-00004A5C0000}"/>
    <cellStyle name="40% - 강조색3 44 3 9 3" xfId="25095" xr:uid="{00000000-0005-0000-0000-00004B5C0000}"/>
    <cellStyle name="40% - 강조색3 44 3 9 4" xfId="25096" xr:uid="{00000000-0005-0000-0000-00004C5C0000}"/>
    <cellStyle name="40% - 강조색3 44 4" xfId="25097" xr:uid="{00000000-0005-0000-0000-00004D5C0000}"/>
    <cellStyle name="40% - 강조색3 44 4 10" xfId="25098" xr:uid="{00000000-0005-0000-0000-00004E5C0000}"/>
    <cellStyle name="40% - 강조색3 44 4 10 2" xfId="25099" xr:uid="{00000000-0005-0000-0000-00004F5C0000}"/>
    <cellStyle name="40% - 강조색3 44 4 10 3" xfId="25100" xr:uid="{00000000-0005-0000-0000-0000505C0000}"/>
    <cellStyle name="40% - 강조색3 44 4 10 4" xfId="25101" xr:uid="{00000000-0005-0000-0000-0000515C0000}"/>
    <cellStyle name="40% - 강조색3 44 4 11" xfId="25102" xr:uid="{00000000-0005-0000-0000-0000525C0000}"/>
    <cellStyle name="40% - 강조색3 44 4 12" xfId="25103" xr:uid="{00000000-0005-0000-0000-0000535C0000}"/>
    <cellStyle name="40% - 강조색3 44 4 13" xfId="25104" xr:uid="{00000000-0005-0000-0000-0000545C0000}"/>
    <cellStyle name="40% - 강조색3 44 4 14" xfId="25105" xr:uid="{00000000-0005-0000-0000-0000555C0000}"/>
    <cellStyle name="40% - 강조색3 44 4 15" xfId="25106" xr:uid="{00000000-0005-0000-0000-0000565C0000}"/>
    <cellStyle name="40% - 강조색3 44 4 16" xfId="25107" xr:uid="{00000000-0005-0000-0000-0000575C0000}"/>
    <cellStyle name="40% - 강조색3 44 4 17" xfId="25108" xr:uid="{00000000-0005-0000-0000-0000585C0000}"/>
    <cellStyle name="40% - 강조색3 44 4 18" xfId="25109" xr:uid="{00000000-0005-0000-0000-0000595C0000}"/>
    <cellStyle name="40% - 강조색3 44 4 19" xfId="25110" xr:uid="{00000000-0005-0000-0000-00005A5C0000}"/>
    <cellStyle name="40% - 강조색3 44 4 2" xfId="25111" xr:uid="{00000000-0005-0000-0000-00005B5C0000}"/>
    <cellStyle name="40% - 강조색3 44 4 2 10" xfId="25112" xr:uid="{00000000-0005-0000-0000-00005C5C0000}"/>
    <cellStyle name="40% - 강조색3 44 4 2 11" xfId="25113" xr:uid="{00000000-0005-0000-0000-00005D5C0000}"/>
    <cellStyle name="40% - 강조색3 44 4 2 12" xfId="25114" xr:uid="{00000000-0005-0000-0000-00005E5C0000}"/>
    <cellStyle name="40% - 강조색3 44 4 2 2" xfId="25115" xr:uid="{00000000-0005-0000-0000-00005F5C0000}"/>
    <cellStyle name="40% - 강조색3 44 4 2 2 2" xfId="25116" xr:uid="{00000000-0005-0000-0000-0000605C0000}"/>
    <cellStyle name="40% - 강조색3 44 4 2 2 3" xfId="25117" xr:uid="{00000000-0005-0000-0000-0000615C0000}"/>
    <cellStyle name="40% - 강조색3 44 4 2 2 4" xfId="25118" xr:uid="{00000000-0005-0000-0000-0000625C0000}"/>
    <cellStyle name="40% - 강조색3 44 4 2 3" xfId="25119" xr:uid="{00000000-0005-0000-0000-0000635C0000}"/>
    <cellStyle name="40% - 강조색3 44 4 2 3 2" xfId="25120" xr:uid="{00000000-0005-0000-0000-0000645C0000}"/>
    <cellStyle name="40% - 강조색3 44 4 2 3 3" xfId="25121" xr:uid="{00000000-0005-0000-0000-0000655C0000}"/>
    <cellStyle name="40% - 강조색3 44 4 2 3 4" xfId="25122" xr:uid="{00000000-0005-0000-0000-0000665C0000}"/>
    <cellStyle name="40% - 강조색3 44 4 2 4" xfId="25123" xr:uid="{00000000-0005-0000-0000-0000675C0000}"/>
    <cellStyle name="40% - 강조색3 44 4 2 4 2" xfId="25124" xr:uid="{00000000-0005-0000-0000-0000685C0000}"/>
    <cellStyle name="40% - 강조색3 44 4 2 4 3" xfId="25125" xr:uid="{00000000-0005-0000-0000-0000695C0000}"/>
    <cellStyle name="40% - 강조색3 44 4 2 4 4" xfId="25126" xr:uid="{00000000-0005-0000-0000-00006A5C0000}"/>
    <cellStyle name="40% - 강조색3 44 4 2 5" xfId="25127" xr:uid="{00000000-0005-0000-0000-00006B5C0000}"/>
    <cellStyle name="40% - 강조색3 44 4 2 5 2" xfId="25128" xr:uid="{00000000-0005-0000-0000-00006C5C0000}"/>
    <cellStyle name="40% - 강조색3 44 4 2 5 3" xfId="25129" xr:uid="{00000000-0005-0000-0000-00006D5C0000}"/>
    <cellStyle name="40% - 강조색3 44 4 2 5 4" xfId="25130" xr:uid="{00000000-0005-0000-0000-00006E5C0000}"/>
    <cellStyle name="40% - 강조색3 44 4 2 6" xfId="25131" xr:uid="{00000000-0005-0000-0000-00006F5C0000}"/>
    <cellStyle name="40% - 강조색3 44 4 2 6 2" xfId="25132" xr:uid="{00000000-0005-0000-0000-0000705C0000}"/>
    <cellStyle name="40% - 강조색3 44 4 2 6 3" xfId="25133" xr:uid="{00000000-0005-0000-0000-0000715C0000}"/>
    <cellStyle name="40% - 강조색3 44 4 2 6 4" xfId="25134" xr:uid="{00000000-0005-0000-0000-0000725C0000}"/>
    <cellStyle name="40% - 강조색3 44 4 2 7" xfId="25135" xr:uid="{00000000-0005-0000-0000-0000735C0000}"/>
    <cellStyle name="40% - 강조색3 44 4 2 7 2" xfId="25136" xr:uid="{00000000-0005-0000-0000-0000745C0000}"/>
    <cellStyle name="40% - 강조색3 44 4 2 7 3" xfId="25137" xr:uid="{00000000-0005-0000-0000-0000755C0000}"/>
    <cellStyle name="40% - 강조색3 44 4 2 7 4" xfId="25138" xr:uid="{00000000-0005-0000-0000-0000765C0000}"/>
    <cellStyle name="40% - 강조색3 44 4 2 8" xfId="25139" xr:uid="{00000000-0005-0000-0000-0000775C0000}"/>
    <cellStyle name="40% - 강조색3 44 4 2 8 2" xfId="25140" xr:uid="{00000000-0005-0000-0000-0000785C0000}"/>
    <cellStyle name="40% - 강조색3 44 4 2 8 3" xfId="25141" xr:uid="{00000000-0005-0000-0000-0000795C0000}"/>
    <cellStyle name="40% - 강조색3 44 4 2 8 4" xfId="25142" xr:uid="{00000000-0005-0000-0000-00007A5C0000}"/>
    <cellStyle name="40% - 강조색3 44 4 2 9" xfId="25143" xr:uid="{00000000-0005-0000-0000-00007B5C0000}"/>
    <cellStyle name="40% - 강조색3 44 4 2 9 2" xfId="25144" xr:uid="{00000000-0005-0000-0000-00007C5C0000}"/>
    <cellStyle name="40% - 강조색3 44 4 2 9 3" xfId="25145" xr:uid="{00000000-0005-0000-0000-00007D5C0000}"/>
    <cellStyle name="40% - 강조색3 44 4 2 9 4" xfId="25146" xr:uid="{00000000-0005-0000-0000-00007E5C0000}"/>
    <cellStyle name="40% - 강조색3 44 4 20" xfId="25147" xr:uid="{00000000-0005-0000-0000-00007F5C0000}"/>
    <cellStyle name="40% - 강조색3 44 4 21" xfId="25148" xr:uid="{00000000-0005-0000-0000-0000805C0000}"/>
    <cellStyle name="40% - 강조색3 44 4 22" xfId="25149" xr:uid="{00000000-0005-0000-0000-0000815C0000}"/>
    <cellStyle name="40% - 강조색3 44 4 23" xfId="25150" xr:uid="{00000000-0005-0000-0000-0000825C0000}"/>
    <cellStyle name="40% - 강조색3 44 4 3" xfId="25151" xr:uid="{00000000-0005-0000-0000-0000835C0000}"/>
    <cellStyle name="40% - 강조색3 44 4 3 2" xfId="25152" xr:uid="{00000000-0005-0000-0000-0000845C0000}"/>
    <cellStyle name="40% - 강조색3 44 4 3 3" xfId="25153" xr:uid="{00000000-0005-0000-0000-0000855C0000}"/>
    <cellStyle name="40% - 강조색3 44 4 3 4" xfId="25154" xr:uid="{00000000-0005-0000-0000-0000865C0000}"/>
    <cellStyle name="40% - 강조색3 44 4 4" xfId="25155" xr:uid="{00000000-0005-0000-0000-0000875C0000}"/>
    <cellStyle name="40% - 강조색3 44 4 4 2" xfId="25156" xr:uid="{00000000-0005-0000-0000-0000885C0000}"/>
    <cellStyle name="40% - 강조색3 44 4 4 3" xfId="25157" xr:uid="{00000000-0005-0000-0000-0000895C0000}"/>
    <cellStyle name="40% - 강조색3 44 4 4 4" xfId="25158" xr:uid="{00000000-0005-0000-0000-00008A5C0000}"/>
    <cellStyle name="40% - 강조색3 44 4 5" xfId="25159" xr:uid="{00000000-0005-0000-0000-00008B5C0000}"/>
    <cellStyle name="40% - 강조색3 44 4 5 2" xfId="25160" xr:uid="{00000000-0005-0000-0000-00008C5C0000}"/>
    <cellStyle name="40% - 강조색3 44 4 5 3" xfId="25161" xr:uid="{00000000-0005-0000-0000-00008D5C0000}"/>
    <cellStyle name="40% - 강조색3 44 4 5 4" xfId="25162" xr:uid="{00000000-0005-0000-0000-00008E5C0000}"/>
    <cellStyle name="40% - 강조색3 44 4 6" xfId="25163" xr:uid="{00000000-0005-0000-0000-00008F5C0000}"/>
    <cellStyle name="40% - 강조색3 44 4 6 2" xfId="25164" xr:uid="{00000000-0005-0000-0000-0000905C0000}"/>
    <cellStyle name="40% - 강조색3 44 4 6 3" xfId="25165" xr:uid="{00000000-0005-0000-0000-0000915C0000}"/>
    <cellStyle name="40% - 강조색3 44 4 6 4" xfId="25166" xr:uid="{00000000-0005-0000-0000-0000925C0000}"/>
    <cellStyle name="40% - 강조색3 44 4 7" xfId="25167" xr:uid="{00000000-0005-0000-0000-0000935C0000}"/>
    <cellStyle name="40% - 강조색3 44 4 7 2" xfId="25168" xr:uid="{00000000-0005-0000-0000-0000945C0000}"/>
    <cellStyle name="40% - 강조색3 44 4 7 3" xfId="25169" xr:uid="{00000000-0005-0000-0000-0000955C0000}"/>
    <cellStyle name="40% - 강조색3 44 4 7 4" xfId="25170" xr:uid="{00000000-0005-0000-0000-0000965C0000}"/>
    <cellStyle name="40% - 강조색3 44 4 8" xfId="25171" xr:uid="{00000000-0005-0000-0000-0000975C0000}"/>
    <cellStyle name="40% - 강조색3 44 4 8 2" xfId="25172" xr:uid="{00000000-0005-0000-0000-0000985C0000}"/>
    <cellStyle name="40% - 강조색3 44 4 8 3" xfId="25173" xr:uid="{00000000-0005-0000-0000-0000995C0000}"/>
    <cellStyle name="40% - 강조색3 44 4 8 4" xfId="25174" xr:uid="{00000000-0005-0000-0000-00009A5C0000}"/>
    <cellStyle name="40% - 강조색3 44 4 9" xfId="25175" xr:uid="{00000000-0005-0000-0000-00009B5C0000}"/>
    <cellStyle name="40% - 강조색3 44 4 9 2" xfId="25176" xr:uid="{00000000-0005-0000-0000-00009C5C0000}"/>
    <cellStyle name="40% - 강조색3 44 4 9 3" xfId="25177" xr:uid="{00000000-0005-0000-0000-00009D5C0000}"/>
    <cellStyle name="40% - 강조색3 44 4 9 4" xfId="25178" xr:uid="{00000000-0005-0000-0000-00009E5C0000}"/>
    <cellStyle name="40% - 강조색3 44 5" xfId="25179" xr:uid="{00000000-0005-0000-0000-00009F5C0000}"/>
    <cellStyle name="40% - 강조색3 44 5 10" xfId="25180" xr:uid="{00000000-0005-0000-0000-0000A05C0000}"/>
    <cellStyle name="40% - 강조색3 44 5 11" xfId="25181" xr:uid="{00000000-0005-0000-0000-0000A15C0000}"/>
    <cellStyle name="40% - 강조색3 44 5 12" xfId="25182" xr:uid="{00000000-0005-0000-0000-0000A25C0000}"/>
    <cellStyle name="40% - 강조색3 44 5 13" xfId="25183" xr:uid="{00000000-0005-0000-0000-0000A35C0000}"/>
    <cellStyle name="40% - 강조색3 44 5 14" xfId="25184" xr:uid="{00000000-0005-0000-0000-0000A45C0000}"/>
    <cellStyle name="40% - 강조색3 44 5 15" xfId="25185" xr:uid="{00000000-0005-0000-0000-0000A55C0000}"/>
    <cellStyle name="40% - 강조색3 44 5 16" xfId="25186" xr:uid="{00000000-0005-0000-0000-0000A65C0000}"/>
    <cellStyle name="40% - 강조색3 44 5 17" xfId="25187" xr:uid="{00000000-0005-0000-0000-0000A75C0000}"/>
    <cellStyle name="40% - 강조색3 44 5 18" xfId="25188" xr:uid="{00000000-0005-0000-0000-0000A85C0000}"/>
    <cellStyle name="40% - 강조색3 44 5 19" xfId="25189" xr:uid="{00000000-0005-0000-0000-0000A95C0000}"/>
    <cellStyle name="40% - 강조색3 44 5 2" xfId="25190" xr:uid="{00000000-0005-0000-0000-0000AA5C0000}"/>
    <cellStyle name="40% - 강조색3 44 5 2 2" xfId="25191" xr:uid="{00000000-0005-0000-0000-0000AB5C0000}"/>
    <cellStyle name="40% - 강조색3 44 5 2 3" xfId="25192" xr:uid="{00000000-0005-0000-0000-0000AC5C0000}"/>
    <cellStyle name="40% - 강조색3 44 5 2 4" xfId="25193" xr:uid="{00000000-0005-0000-0000-0000AD5C0000}"/>
    <cellStyle name="40% - 강조색3 44 5 20" xfId="25194" xr:uid="{00000000-0005-0000-0000-0000AE5C0000}"/>
    <cellStyle name="40% - 강조색3 44 5 3" xfId="25195" xr:uid="{00000000-0005-0000-0000-0000AF5C0000}"/>
    <cellStyle name="40% - 강조색3 44 5 3 2" xfId="25196" xr:uid="{00000000-0005-0000-0000-0000B05C0000}"/>
    <cellStyle name="40% - 강조색3 44 5 3 3" xfId="25197" xr:uid="{00000000-0005-0000-0000-0000B15C0000}"/>
    <cellStyle name="40% - 강조색3 44 5 3 4" xfId="25198" xr:uid="{00000000-0005-0000-0000-0000B25C0000}"/>
    <cellStyle name="40% - 강조색3 44 5 4" xfId="25199" xr:uid="{00000000-0005-0000-0000-0000B35C0000}"/>
    <cellStyle name="40% - 강조색3 44 5 4 2" xfId="25200" xr:uid="{00000000-0005-0000-0000-0000B45C0000}"/>
    <cellStyle name="40% - 강조색3 44 5 4 3" xfId="25201" xr:uid="{00000000-0005-0000-0000-0000B55C0000}"/>
    <cellStyle name="40% - 강조색3 44 5 4 4" xfId="25202" xr:uid="{00000000-0005-0000-0000-0000B65C0000}"/>
    <cellStyle name="40% - 강조색3 44 5 5" xfId="25203" xr:uid="{00000000-0005-0000-0000-0000B75C0000}"/>
    <cellStyle name="40% - 강조색3 44 5 5 2" xfId="25204" xr:uid="{00000000-0005-0000-0000-0000B85C0000}"/>
    <cellStyle name="40% - 강조색3 44 5 5 3" xfId="25205" xr:uid="{00000000-0005-0000-0000-0000B95C0000}"/>
    <cellStyle name="40% - 강조색3 44 5 5 4" xfId="25206" xr:uid="{00000000-0005-0000-0000-0000BA5C0000}"/>
    <cellStyle name="40% - 강조색3 44 5 6" xfId="25207" xr:uid="{00000000-0005-0000-0000-0000BB5C0000}"/>
    <cellStyle name="40% - 강조색3 44 5 6 2" xfId="25208" xr:uid="{00000000-0005-0000-0000-0000BC5C0000}"/>
    <cellStyle name="40% - 강조색3 44 5 6 3" xfId="25209" xr:uid="{00000000-0005-0000-0000-0000BD5C0000}"/>
    <cellStyle name="40% - 강조색3 44 5 6 4" xfId="25210" xr:uid="{00000000-0005-0000-0000-0000BE5C0000}"/>
    <cellStyle name="40% - 강조색3 44 5 7" xfId="25211" xr:uid="{00000000-0005-0000-0000-0000BF5C0000}"/>
    <cellStyle name="40% - 강조색3 44 5 7 2" xfId="25212" xr:uid="{00000000-0005-0000-0000-0000C05C0000}"/>
    <cellStyle name="40% - 강조색3 44 5 7 3" xfId="25213" xr:uid="{00000000-0005-0000-0000-0000C15C0000}"/>
    <cellStyle name="40% - 강조색3 44 5 7 4" xfId="25214" xr:uid="{00000000-0005-0000-0000-0000C25C0000}"/>
    <cellStyle name="40% - 강조색3 44 5 8" xfId="25215" xr:uid="{00000000-0005-0000-0000-0000C35C0000}"/>
    <cellStyle name="40% - 강조색3 44 5 9" xfId="25216" xr:uid="{00000000-0005-0000-0000-0000C45C0000}"/>
    <cellStyle name="40% - 강조색3 44 6" xfId="25217" xr:uid="{00000000-0005-0000-0000-0000C55C0000}"/>
    <cellStyle name="40% - 강조색3 44 6 10" xfId="25218" xr:uid="{00000000-0005-0000-0000-0000C65C0000}"/>
    <cellStyle name="40% - 강조색3 44 6 11" xfId="25219" xr:uid="{00000000-0005-0000-0000-0000C75C0000}"/>
    <cellStyle name="40% - 강조색3 44 6 12" xfId="25220" xr:uid="{00000000-0005-0000-0000-0000C85C0000}"/>
    <cellStyle name="40% - 강조색3 44 6 13" xfId="25221" xr:uid="{00000000-0005-0000-0000-0000C95C0000}"/>
    <cellStyle name="40% - 강조색3 44 6 14" xfId="25222" xr:uid="{00000000-0005-0000-0000-0000CA5C0000}"/>
    <cellStyle name="40% - 강조색3 44 6 15" xfId="25223" xr:uid="{00000000-0005-0000-0000-0000CB5C0000}"/>
    <cellStyle name="40% - 강조색3 44 6 16" xfId="25224" xr:uid="{00000000-0005-0000-0000-0000CC5C0000}"/>
    <cellStyle name="40% - 강조색3 44 6 17" xfId="25225" xr:uid="{00000000-0005-0000-0000-0000CD5C0000}"/>
    <cellStyle name="40% - 강조색3 44 6 2" xfId="25226" xr:uid="{00000000-0005-0000-0000-0000CE5C0000}"/>
    <cellStyle name="40% - 강조색3 44 6 2 2" xfId="25227" xr:uid="{00000000-0005-0000-0000-0000CF5C0000}"/>
    <cellStyle name="40% - 강조색3 44 6 2 3" xfId="25228" xr:uid="{00000000-0005-0000-0000-0000D05C0000}"/>
    <cellStyle name="40% - 강조색3 44 6 2 4" xfId="25229" xr:uid="{00000000-0005-0000-0000-0000D15C0000}"/>
    <cellStyle name="40% - 강조색3 44 6 3" xfId="25230" xr:uid="{00000000-0005-0000-0000-0000D25C0000}"/>
    <cellStyle name="40% - 강조색3 44 6 3 2" xfId="25231" xr:uid="{00000000-0005-0000-0000-0000D35C0000}"/>
    <cellStyle name="40% - 강조색3 44 6 3 3" xfId="25232" xr:uid="{00000000-0005-0000-0000-0000D45C0000}"/>
    <cellStyle name="40% - 강조색3 44 6 3 4" xfId="25233" xr:uid="{00000000-0005-0000-0000-0000D55C0000}"/>
    <cellStyle name="40% - 강조색3 44 6 4" xfId="25234" xr:uid="{00000000-0005-0000-0000-0000D65C0000}"/>
    <cellStyle name="40% - 강조색3 44 6 4 2" xfId="25235" xr:uid="{00000000-0005-0000-0000-0000D75C0000}"/>
    <cellStyle name="40% - 강조색3 44 6 4 3" xfId="25236" xr:uid="{00000000-0005-0000-0000-0000D85C0000}"/>
    <cellStyle name="40% - 강조색3 44 6 4 4" xfId="25237" xr:uid="{00000000-0005-0000-0000-0000D95C0000}"/>
    <cellStyle name="40% - 강조색3 44 6 5" xfId="25238" xr:uid="{00000000-0005-0000-0000-0000DA5C0000}"/>
    <cellStyle name="40% - 강조색3 44 6 6" xfId="25239" xr:uid="{00000000-0005-0000-0000-0000DB5C0000}"/>
    <cellStyle name="40% - 강조색3 44 6 7" xfId="25240" xr:uid="{00000000-0005-0000-0000-0000DC5C0000}"/>
    <cellStyle name="40% - 강조색3 44 6 8" xfId="25241" xr:uid="{00000000-0005-0000-0000-0000DD5C0000}"/>
    <cellStyle name="40% - 강조색3 44 6 9" xfId="25242" xr:uid="{00000000-0005-0000-0000-0000DE5C0000}"/>
    <cellStyle name="40% - 강조색3 44 7" xfId="25243" xr:uid="{00000000-0005-0000-0000-0000DF5C0000}"/>
    <cellStyle name="40% - 강조색3 44 7 10" xfId="25244" xr:uid="{00000000-0005-0000-0000-0000E05C0000}"/>
    <cellStyle name="40% - 강조색3 44 7 11" xfId="25245" xr:uid="{00000000-0005-0000-0000-0000E15C0000}"/>
    <cellStyle name="40% - 강조색3 44 7 12" xfId="25246" xr:uid="{00000000-0005-0000-0000-0000E25C0000}"/>
    <cellStyle name="40% - 강조색3 44 7 13" xfId="25247" xr:uid="{00000000-0005-0000-0000-0000E35C0000}"/>
    <cellStyle name="40% - 강조색3 44 7 14" xfId="25248" xr:uid="{00000000-0005-0000-0000-0000E45C0000}"/>
    <cellStyle name="40% - 강조색3 44 7 2" xfId="25249" xr:uid="{00000000-0005-0000-0000-0000E55C0000}"/>
    <cellStyle name="40% - 강조색3 44 7 3" xfId="25250" xr:uid="{00000000-0005-0000-0000-0000E65C0000}"/>
    <cellStyle name="40% - 강조색3 44 7 4" xfId="25251" xr:uid="{00000000-0005-0000-0000-0000E75C0000}"/>
    <cellStyle name="40% - 강조색3 44 7 5" xfId="25252" xr:uid="{00000000-0005-0000-0000-0000E85C0000}"/>
    <cellStyle name="40% - 강조색3 44 7 6" xfId="25253" xr:uid="{00000000-0005-0000-0000-0000E95C0000}"/>
    <cellStyle name="40% - 강조색3 44 7 7" xfId="25254" xr:uid="{00000000-0005-0000-0000-0000EA5C0000}"/>
    <cellStyle name="40% - 강조색3 44 7 8" xfId="25255" xr:uid="{00000000-0005-0000-0000-0000EB5C0000}"/>
    <cellStyle name="40% - 강조색3 44 7 9" xfId="25256" xr:uid="{00000000-0005-0000-0000-0000EC5C0000}"/>
    <cellStyle name="40% - 강조색3 44 8" xfId="25257" xr:uid="{00000000-0005-0000-0000-0000ED5C0000}"/>
    <cellStyle name="40% - 강조색3 44 8 2" xfId="25258" xr:uid="{00000000-0005-0000-0000-0000EE5C0000}"/>
    <cellStyle name="40% - 강조색3 44 8 3" xfId="25259" xr:uid="{00000000-0005-0000-0000-0000EF5C0000}"/>
    <cellStyle name="40% - 강조색3 44 8 4" xfId="25260" xr:uid="{00000000-0005-0000-0000-0000F05C0000}"/>
    <cellStyle name="40% - 강조색3 44 9" xfId="25261" xr:uid="{00000000-0005-0000-0000-0000F15C0000}"/>
    <cellStyle name="40% - 강조색3 44 9 2" xfId="25262" xr:uid="{00000000-0005-0000-0000-0000F25C0000}"/>
    <cellStyle name="40% - 강조색3 44 9 3" xfId="25263" xr:uid="{00000000-0005-0000-0000-0000F35C0000}"/>
    <cellStyle name="40% - 강조색3 45" xfId="25264" xr:uid="{00000000-0005-0000-0000-0000F45C0000}"/>
    <cellStyle name="40% - 강조색3 45 10" xfId="25265" xr:uid="{00000000-0005-0000-0000-0000F55C0000}"/>
    <cellStyle name="40% - 강조색3 45 11" xfId="25266" xr:uid="{00000000-0005-0000-0000-0000F65C0000}"/>
    <cellStyle name="40% - 강조색3 45 2" xfId="25267" xr:uid="{00000000-0005-0000-0000-0000F75C0000}"/>
    <cellStyle name="40% - 강조색3 45 2 10" xfId="25268" xr:uid="{00000000-0005-0000-0000-0000F85C0000}"/>
    <cellStyle name="40% - 강조색3 45 2 10 2" xfId="25269" xr:uid="{00000000-0005-0000-0000-0000F95C0000}"/>
    <cellStyle name="40% - 강조색3 45 2 10 3" xfId="25270" xr:uid="{00000000-0005-0000-0000-0000FA5C0000}"/>
    <cellStyle name="40% - 강조색3 45 2 10 4" xfId="25271" xr:uid="{00000000-0005-0000-0000-0000FB5C0000}"/>
    <cellStyle name="40% - 강조색3 45 2 11" xfId="25272" xr:uid="{00000000-0005-0000-0000-0000FC5C0000}"/>
    <cellStyle name="40% - 강조색3 45 2 11 2" xfId="25273" xr:uid="{00000000-0005-0000-0000-0000FD5C0000}"/>
    <cellStyle name="40% - 강조색3 45 2 11 3" xfId="25274" xr:uid="{00000000-0005-0000-0000-0000FE5C0000}"/>
    <cellStyle name="40% - 강조색3 45 2 11 4" xfId="25275" xr:uid="{00000000-0005-0000-0000-0000FF5C0000}"/>
    <cellStyle name="40% - 강조색3 45 2 12" xfId="25276" xr:uid="{00000000-0005-0000-0000-0000005D0000}"/>
    <cellStyle name="40% - 강조색3 45 2 12 2" xfId="25277" xr:uid="{00000000-0005-0000-0000-0000015D0000}"/>
    <cellStyle name="40% - 강조색3 45 2 12 3" xfId="25278" xr:uid="{00000000-0005-0000-0000-0000025D0000}"/>
    <cellStyle name="40% - 강조색3 45 2 12 4" xfId="25279" xr:uid="{00000000-0005-0000-0000-0000035D0000}"/>
    <cellStyle name="40% - 강조색3 45 2 13" xfId="25280" xr:uid="{00000000-0005-0000-0000-0000045D0000}"/>
    <cellStyle name="40% - 강조색3 45 2 13 2" xfId="25281" xr:uid="{00000000-0005-0000-0000-0000055D0000}"/>
    <cellStyle name="40% - 강조색3 45 2 13 3" xfId="25282" xr:uid="{00000000-0005-0000-0000-0000065D0000}"/>
    <cellStyle name="40% - 강조색3 45 2 13 4" xfId="25283" xr:uid="{00000000-0005-0000-0000-0000075D0000}"/>
    <cellStyle name="40% - 강조색3 45 2 14" xfId="25284" xr:uid="{00000000-0005-0000-0000-0000085D0000}"/>
    <cellStyle name="40% - 강조색3 45 2 14 2" xfId="25285" xr:uid="{00000000-0005-0000-0000-0000095D0000}"/>
    <cellStyle name="40% - 강조색3 45 2 14 3" xfId="25286" xr:uid="{00000000-0005-0000-0000-00000A5D0000}"/>
    <cellStyle name="40% - 강조색3 45 2 14 4" xfId="25287" xr:uid="{00000000-0005-0000-0000-00000B5D0000}"/>
    <cellStyle name="40% - 강조색3 45 2 15" xfId="25288" xr:uid="{00000000-0005-0000-0000-00000C5D0000}"/>
    <cellStyle name="40% - 강조색3 45 2 16" xfId="25289" xr:uid="{00000000-0005-0000-0000-00000D5D0000}"/>
    <cellStyle name="40% - 강조색3 45 2 17" xfId="25290" xr:uid="{00000000-0005-0000-0000-00000E5D0000}"/>
    <cellStyle name="40% - 강조색3 45 2 18" xfId="25291" xr:uid="{00000000-0005-0000-0000-00000F5D0000}"/>
    <cellStyle name="40% - 강조색3 45 2 19" xfId="25292" xr:uid="{00000000-0005-0000-0000-0000105D0000}"/>
    <cellStyle name="40% - 강조색3 45 2 2" xfId="25293" xr:uid="{00000000-0005-0000-0000-0000115D0000}"/>
    <cellStyle name="40% - 강조색3 45 2 2 10" xfId="25294" xr:uid="{00000000-0005-0000-0000-0000125D0000}"/>
    <cellStyle name="40% - 강조색3 45 2 2 10 2" xfId="25295" xr:uid="{00000000-0005-0000-0000-0000135D0000}"/>
    <cellStyle name="40% - 강조색3 45 2 2 10 3" xfId="25296" xr:uid="{00000000-0005-0000-0000-0000145D0000}"/>
    <cellStyle name="40% - 강조색3 45 2 2 10 4" xfId="25297" xr:uid="{00000000-0005-0000-0000-0000155D0000}"/>
    <cellStyle name="40% - 강조색3 45 2 2 11" xfId="25298" xr:uid="{00000000-0005-0000-0000-0000165D0000}"/>
    <cellStyle name="40% - 강조색3 45 2 2 11 2" xfId="25299" xr:uid="{00000000-0005-0000-0000-0000175D0000}"/>
    <cellStyle name="40% - 강조색3 45 2 2 11 3" xfId="25300" xr:uid="{00000000-0005-0000-0000-0000185D0000}"/>
    <cellStyle name="40% - 강조색3 45 2 2 11 4" xfId="25301" xr:uid="{00000000-0005-0000-0000-0000195D0000}"/>
    <cellStyle name="40% - 강조색3 45 2 2 12" xfId="25302" xr:uid="{00000000-0005-0000-0000-00001A5D0000}"/>
    <cellStyle name="40% - 강조색3 45 2 2 12 2" xfId="25303" xr:uid="{00000000-0005-0000-0000-00001B5D0000}"/>
    <cellStyle name="40% - 강조색3 45 2 2 12 3" xfId="25304" xr:uid="{00000000-0005-0000-0000-00001C5D0000}"/>
    <cellStyle name="40% - 강조색3 45 2 2 12 4" xfId="25305" xr:uid="{00000000-0005-0000-0000-00001D5D0000}"/>
    <cellStyle name="40% - 강조색3 45 2 2 13" xfId="25306" xr:uid="{00000000-0005-0000-0000-00001E5D0000}"/>
    <cellStyle name="40% - 강조색3 45 2 2 13 2" xfId="25307" xr:uid="{00000000-0005-0000-0000-00001F5D0000}"/>
    <cellStyle name="40% - 강조색3 45 2 2 13 3" xfId="25308" xr:uid="{00000000-0005-0000-0000-0000205D0000}"/>
    <cellStyle name="40% - 강조색3 45 2 2 13 4" xfId="25309" xr:uid="{00000000-0005-0000-0000-0000215D0000}"/>
    <cellStyle name="40% - 강조색3 45 2 2 14" xfId="25310" xr:uid="{00000000-0005-0000-0000-0000225D0000}"/>
    <cellStyle name="40% - 강조색3 45 2 2 15" xfId="25311" xr:uid="{00000000-0005-0000-0000-0000235D0000}"/>
    <cellStyle name="40% - 강조색3 45 2 2 16" xfId="25312" xr:uid="{00000000-0005-0000-0000-0000245D0000}"/>
    <cellStyle name="40% - 강조색3 45 2 2 17" xfId="25313" xr:uid="{00000000-0005-0000-0000-0000255D0000}"/>
    <cellStyle name="40% - 강조색3 45 2 2 18" xfId="25314" xr:uid="{00000000-0005-0000-0000-0000265D0000}"/>
    <cellStyle name="40% - 강조색3 45 2 2 19" xfId="25315" xr:uid="{00000000-0005-0000-0000-0000275D0000}"/>
    <cellStyle name="40% - 강조색3 45 2 2 2" xfId="25316" xr:uid="{00000000-0005-0000-0000-0000285D0000}"/>
    <cellStyle name="40% - 강조색3 45 2 2 2 10" xfId="25317" xr:uid="{00000000-0005-0000-0000-0000295D0000}"/>
    <cellStyle name="40% - 강조색3 45 2 2 2 10 2" xfId="25318" xr:uid="{00000000-0005-0000-0000-00002A5D0000}"/>
    <cellStyle name="40% - 강조색3 45 2 2 2 10 3" xfId="25319" xr:uid="{00000000-0005-0000-0000-00002B5D0000}"/>
    <cellStyle name="40% - 강조색3 45 2 2 2 10 4" xfId="25320" xr:uid="{00000000-0005-0000-0000-00002C5D0000}"/>
    <cellStyle name="40% - 강조색3 45 2 2 2 11" xfId="25321" xr:uid="{00000000-0005-0000-0000-00002D5D0000}"/>
    <cellStyle name="40% - 강조색3 45 2 2 2 11 2" xfId="25322" xr:uid="{00000000-0005-0000-0000-00002E5D0000}"/>
    <cellStyle name="40% - 강조색3 45 2 2 2 11 3" xfId="25323" xr:uid="{00000000-0005-0000-0000-00002F5D0000}"/>
    <cellStyle name="40% - 강조색3 45 2 2 2 11 4" xfId="25324" xr:uid="{00000000-0005-0000-0000-0000305D0000}"/>
    <cellStyle name="40% - 강조색3 45 2 2 2 12" xfId="25325" xr:uid="{00000000-0005-0000-0000-0000315D0000}"/>
    <cellStyle name="40% - 강조색3 45 2 2 2 12 2" xfId="25326" xr:uid="{00000000-0005-0000-0000-0000325D0000}"/>
    <cellStyle name="40% - 강조색3 45 2 2 2 12 3" xfId="25327" xr:uid="{00000000-0005-0000-0000-0000335D0000}"/>
    <cellStyle name="40% - 강조색3 45 2 2 2 12 4" xfId="25328" xr:uid="{00000000-0005-0000-0000-0000345D0000}"/>
    <cellStyle name="40% - 강조색3 45 2 2 2 13" xfId="25329" xr:uid="{00000000-0005-0000-0000-0000355D0000}"/>
    <cellStyle name="40% - 강조색3 45 2 2 2 14" xfId="25330" xr:uid="{00000000-0005-0000-0000-0000365D0000}"/>
    <cellStyle name="40% - 강조색3 45 2 2 2 15" xfId="25331" xr:uid="{00000000-0005-0000-0000-0000375D0000}"/>
    <cellStyle name="40% - 강조색3 45 2 2 2 16" xfId="25332" xr:uid="{00000000-0005-0000-0000-0000385D0000}"/>
    <cellStyle name="40% - 강조색3 45 2 2 2 17" xfId="25333" xr:uid="{00000000-0005-0000-0000-0000395D0000}"/>
    <cellStyle name="40% - 강조색3 45 2 2 2 18" xfId="25334" xr:uid="{00000000-0005-0000-0000-00003A5D0000}"/>
    <cellStyle name="40% - 강조색3 45 2 2 2 19" xfId="25335" xr:uid="{00000000-0005-0000-0000-00003B5D0000}"/>
    <cellStyle name="40% - 강조색3 45 2 2 2 2" xfId="25336" xr:uid="{00000000-0005-0000-0000-00003C5D0000}"/>
    <cellStyle name="40% - 강조색3 45 2 2 2 2 10" xfId="25337" xr:uid="{00000000-0005-0000-0000-00003D5D0000}"/>
    <cellStyle name="40% - 강조색3 45 2 2 2 2 11" xfId="25338" xr:uid="{00000000-0005-0000-0000-00003E5D0000}"/>
    <cellStyle name="40% - 강조색3 45 2 2 2 2 12" xfId="25339" xr:uid="{00000000-0005-0000-0000-00003F5D0000}"/>
    <cellStyle name="40% - 강조색3 45 2 2 2 2 2" xfId="25340" xr:uid="{00000000-0005-0000-0000-0000405D0000}"/>
    <cellStyle name="40% - 강조색3 45 2 2 2 2 2 2" xfId="25341" xr:uid="{00000000-0005-0000-0000-0000415D0000}"/>
    <cellStyle name="40% - 강조색3 45 2 2 2 2 2 3" xfId="25342" xr:uid="{00000000-0005-0000-0000-0000425D0000}"/>
    <cellStyle name="40% - 강조색3 45 2 2 2 2 2 4" xfId="25343" xr:uid="{00000000-0005-0000-0000-0000435D0000}"/>
    <cellStyle name="40% - 강조색3 45 2 2 2 2 3" xfId="25344" xr:uid="{00000000-0005-0000-0000-0000445D0000}"/>
    <cellStyle name="40% - 강조색3 45 2 2 2 2 3 2" xfId="25345" xr:uid="{00000000-0005-0000-0000-0000455D0000}"/>
    <cellStyle name="40% - 강조색3 45 2 2 2 2 3 3" xfId="25346" xr:uid="{00000000-0005-0000-0000-0000465D0000}"/>
    <cellStyle name="40% - 강조색3 45 2 2 2 2 3 4" xfId="25347" xr:uid="{00000000-0005-0000-0000-0000475D0000}"/>
    <cellStyle name="40% - 강조색3 45 2 2 2 2 4" xfId="25348" xr:uid="{00000000-0005-0000-0000-0000485D0000}"/>
    <cellStyle name="40% - 강조색3 45 2 2 2 2 4 2" xfId="25349" xr:uid="{00000000-0005-0000-0000-0000495D0000}"/>
    <cellStyle name="40% - 강조색3 45 2 2 2 2 4 3" xfId="25350" xr:uid="{00000000-0005-0000-0000-00004A5D0000}"/>
    <cellStyle name="40% - 강조색3 45 2 2 2 2 4 4" xfId="25351" xr:uid="{00000000-0005-0000-0000-00004B5D0000}"/>
    <cellStyle name="40% - 강조색3 45 2 2 2 2 5" xfId="25352" xr:uid="{00000000-0005-0000-0000-00004C5D0000}"/>
    <cellStyle name="40% - 강조색3 45 2 2 2 2 5 2" xfId="25353" xr:uid="{00000000-0005-0000-0000-00004D5D0000}"/>
    <cellStyle name="40% - 강조색3 45 2 2 2 2 5 3" xfId="25354" xr:uid="{00000000-0005-0000-0000-00004E5D0000}"/>
    <cellStyle name="40% - 강조색3 45 2 2 2 2 5 4" xfId="25355" xr:uid="{00000000-0005-0000-0000-00004F5D0000}"/>
    <cellStyle name="40% - 강조색3 45 2 2 2 2 6" xfId="25356" xr:uid="{00000000-0005-0000-0000-0000505D0000}"/>
    <cellStyle name="40% - 강조색3 45 2 2 2 2 6 2" xfId="25357" xr:uid="{00000000-0005-0000-0000-0000515D0000}"/>
    <cellStyle name="40% - 강조색3 45 2 2 2 2 6 3" xfId="25358" xr:uid="{00000000-0005-0000-0000-0000525D0000}"/>
    <cellStyle name="40% - 강조색3 45 2 2 2 2 6 4" xfId="25359" xr:uid="{00000000-0005-0000-0000-0000535D0000}"/>
    <cellStyle name="40% - 강조색3 45 2 2 2 2 7" xfId="25360" xr:uid="{00000000-0005-0000-0000-0000545D0000}"/>
    <cellStyle name="40% - 강조색3 45 2 2 2 2 7 2" xfId="25361" xr:uid="{00000000-0005-0000-0000-0000555D0000}"/>
    <cellStyle name="40% - 강조색3 45 2 2 2 2 7 3" xfId="25362" xr:uid="{00000000-0005-0000-0000-0000565D0000}"/>
    <cellStyle name="40% - 강조색3 45 2 2 2 2 7 4" xfId="25363" xr:uid="{00000000-0005-0000-0000-0000575D0000}"/>
    <cellStyle name="40% - 강조색3 45 2 2 2 2 8" xfId="25364" xr:uid="{00000000-0005-0000-0000-0000585D0000}"/>
    <cellStyle name="40% - 강조색3 45 2 2 2 2 8 2" xfId="25365" xr:uid="{00000000-0005-0000-0000-0000595D0000}"/>
    <cellStyle name="40% - 강조색3 45 2 2 2 2 8 3" xfId="25366" xr:uid="{00000000-0005-0000-0000-00005A5D0000}"/>
    <cellStyle name="40% - 강조색3 45 2 2 2 2 8 4" xfId="25367" xr:uid="{00000000-0005-0000-0000-00005B5D0000}"/>
    <cellStyle name="40% - 강조색3 45 2 2 2 2 9" xfId="25368" xr:uid="{00000000-0005-0000-0000-00005C5D0000}"/>
    <cellStyle name="40% - 강조색3 45 2 2 2 2 9 2" xfId="25369" xr:uid="{00000000-0005-0000-0000-00005D5D0000}"/>
    <cellStyle name="40% - 강조색3 45 2 2 2 2 9 3" xfId="25370" xr:uid="{00000000-0005-0000-0000-00005E5D0000}"/>
    <cellStyle name="40% - 강조색3 45 2 2 2 2 9 4" xfId="25371" xr:uid="{00000000-0005-0000-0000-00005F5D0000}"/>
    <cellStyle name="40% - 강조색3 45 2 2 2 20" xfId="25372" xr:uid="{00000000-0005-0000-0000-0000605D0000}"/>
    <cellStyle name="40% - 강조색3 45 2 2 2 21" xfId="25373" xr:uid="{00000000-0005-0000-0000-0000615D0000}"/>
    <cellStyle name="40% - 강조색3 45 2 2 2 22" xfId="25374" xr:uid="{00000000-0005-0000-0000-0000625D0000}"/>
    <cellStyle name="40% - 강조색3 45 2 2 2 23" xfId="25375" xr:uid="{00000000-0005-0000-0000-0000635D0000}"/>
    <cellStyle name="40% - 강조색3 45 2 2 2 24" xfId="25376" xr:uid="{00000000-0005-0000-0000-0000645D0000}"/>
    <cellStyle name="40% - 강조색3 45 2 2 2 25" xfId="25377" xr:uid="{00000000-0005-0000-0000-0000655D0000}"/>
    <cellStyle name="40% - 강조색3 45 2 2 2 3" xfId="25378" xr:uid="{00000000-0005-0000-0000-0000665D0000}"/>
    <cellStyle name="40% - 강조색3 45 2 2 2 3 10" xfId="25379" xr:uid="{00000000-0005-0000-0000-0000675D0000}"/>
    <cellStyle name="40% - 강조색3 45 2 2 2 3 11" xfId="25380" xr:uid="{00000000-0005-0000-0000-0000685D0000}"/>
    <cellStyle name="40% - 강조색3 45 2 2 2 3 12" xfId="25381" xr:uid="{00000000-0005-0000-0000-0000695D0000}"/>
    <cellStyle name="40% - 강조색3 45 2 2 2 3 2" xfId="25382" xr:uid="{00000000-0005-0000-0000-00006A5D0000}"/>
    <cellStyle name="40% - 강조색3 45 2 2 2 3 2 2" xfId="25383" xr:uid="{00000000-0005-0000-0000-00006B5D0000}"/>
    <cellStyle name="40% - 강조색3 45 2 2 2 3 2 3" xfId="25384" xr:uid="{00000000-0005-0000-0000-00006C5D0000}"/>
    <cellStyle name="40% - 강조색3 45 2 2 2 3 2 4" xfId="25385" xr:uid="{00000000-0005-0000-0000-00006D5D0000}"/>
    <cellStyle name="40% - 강조색3 45 2 2 2 3 3" xfId="25386" xr:uid="{00000000-0005-0000-0000-00006E5D0000}"/>
    <cellStyle name="40% - 강조색3 45 2 2 2 3 3 2" xfId="25387" xr:uid="{00000000-0005-0000-0000-00006F5D0000}"/>
    <cellStyle name="40% - 강조색3 45 2 2 2 3 3 3" xfId="25388" xr:uid="{00000000-0005-0000-0000-0000705D0000}"/>
    <cellStyle name="40% - 강조색3 45 2 2 2 3 3 4" xfId="25389" xr:uid="{00000000-0005-0000-0000-0000715D0000}"/>
    <cellStyle name="40% - 강조색3 45 2 2 2 3 4" xfId="25390" xr:uid="{00000000-0005-0000-0000-0000725D0000}"/>
    <cellStyle name="40% - 강조색3 45 2 2 2 3 4 2" xfId="25391" xr:uid="{00000000-0005-0000-0000-0000735D0000}"/>
    <cellStyle name="40% - 강조색3 45 2 2 2 3 4 3" xfId="25392" xr:uid="{00000000-0005-0000-0000-0000745D0000}"/>
    <cellStyle name="40% - 강조색3 45 2 2 2 3 4 4" xfId="25393" xr:uid="{00000000-0005-0000-0000-0000755D0000}"/>
    <cellStyle name="40% - 강조색3 45 2 2 2 3 5" xfId="25394" xr:uid="{00000000-0005-0000-0000-0000765D0000}"/>
    <cellStyle name="40% - 강조색3 45 2 2 2 3 5 2" xfId="25395" xr:uid="{00000000-0005-0000-0000-0000775D0000}"/>
    <cellStyle name="40% - 강조색3 45 2 2 2 3 5 3" xfId="25396" xr:uid="{00000000-0005-0000-0000-0000785D0000}"/>
    <cellStyle name="40% - 강조색3 45 2 2 2 3 5 4" xfId="25397" xr:uid="{00000000-0005-0000-0000-0000795D0000}"/>
    <cellStyle name="40% - 강조색3 45 2 2 2 3 6" xfId="25398" xr:uid="{00000000-0005-0000-0000-00007A5D0000}"/>
    <cellStyle name="40% - 강조색3 45 2 2 2 3 6 2" xfId="25399" xr:uid="{00000000-0005-0000-0000-00007B5D0000}"/>
    <cellStyle name="40% - 강조색3 45 2 2 2 3 6 3" xfId="25400" xr:uid="{00000000-0005-0000-0000-00007C5D0000}"/>
    <cellStyle name="40% - 강조색3 45 2 2 2 3 6 4" xfId="25401" xr:uid="{00000000-0005-0000-0000-00007D5D0000}"/>
    <cellStyle name="40% - 강조색3 45 2 2 2 3 7" xfId="25402" xr:uid="{00000000-0005-0000-0000-00007E5D0000}"/>
    <cellStyle name="40% - 강조색3 45 2 2 2 3 7 2" xfId="25403" xr:uid="{00000000-0005-0000-0000-00007F5D0000}"/>
    <cellStyle name="40% - 강조색3 45 2 2 2 3 7 3" xfId="25404" xr:uid="{00000000-0005-0000-0000-0000805D0000}"/>
    <cellStyle name="40% - 강조색3 45 2 2 2 3 7 4" xfId="25405" xr:uid="{00000000-0005-0000-0000-0000815D0000}"/>
    <cellStyle name="40% - 강조색3 45 2 2 2 3 8" xfId="25406" xr:uid="{00000000-0005-0000-0000-0000825D0000}"/>
    <cellStyle name="40% - 강조색3 45 2 2 2 3 8 2" xfId="25407" xr:uid="{00000000-0005-0000-0000-0000835D0000}"/>
    <cellStyle name="40% - 강조색3 45 2 2 2 3 8 3" xfId="25408" xr:uid="{00000000-0005-0000-0000-0000845D0000}"/>
    <cellStyle name="40% - 강조색3 45 2 2 2 3 8 4" xfId="25409" xr:uid="{00000000-0005-0000-0000-0000855D0000}"/>
    <cellStyle name="40% - 강조색3 45 2 2 2 3 9" xfId="25410" xr:uid="{00000000-0005-0000-0000-0000865D0000}"/>
    <cellStyle name="40% - 강조색3 45 2 2 2 3 9 2" xfId="25411" xr:uid="{00000000-0005-0000-0000-0000875D0000}"/>
    <cellStyle name="40% - 강조색3 45 2 2 2 3 9 3" xfId="25412" xr:uid="{00000000-0005-0000-0000-0000885D0000}"/>
    <cellStyle name="40% - 강조색3 45 2 2 2 3 9 4" xfId="25413" xr:uid="{00000000-0005-0000-0000-0000895D0000}"/>
    <cellStyle name="40% - 강조색3 45 2 2 2 4" xfId="25414" xr:uid="{00000000-0005-0000-0000-00008A5D0000}"/>
    <cellStyle name="40% - 강조색3 45 2 2 2 4 10" xfId="25415" xr:uid="{00000000-0005-0000-0000-00008B5D0000}"/>
    <cellStyle name="40% - 강조색3 45 2 2 2 4 11" xfId="25416" xr:uid="{00000000-0005-0000-0000-00008C5D0000}"/>
    <cellStyle name="40% - 강조색3 45 2 2 2 4 12" xfId="25417" xr:uid="{00000000-0005-0000-0000-00008D5D0000}"/>
    <cellStyle name="40% - 강조색3 45 2 2 2 4 2" xfId="25418" xr:uid="{00000000-0005-0000-0000-00008E5D0000}"/>
    <cellStyle name="40% - 강조색3 45 2 2 2 4 2 2" xfId="25419" xr:uid="{00000000-0005-0000-0000-00008F5D0000}"/>
    <cellStyle name="40% - 강조색3 45 2 2 2 4 2 3" xfId="25420" xr:uid="{00000000-0005-0000-0000-0000905D0000}"/>
    <cellStyle name="40% - 강조색3 45 2 2 2 4 2 4" xfId="25421" xr:uid="{00000000-0005-0000-0000-0000915D0000}"/>
    <cellStyle name="40% - 강조색3 45 2 2 2 4 3" xfId="25422" xr:uid="{00000000-0005-0000-0000-0000925D0000}"/>
    <cellStyle name="40% - 강조색3 45 2 2 2 4 3 2" xfId="25423" xr:uid="{00000000-0005-0000-0000-0000935D0000}"/>
    <cellStyle name="40% - 강조색3 45 2 2 2 4 3 3" xfId="25424" xr:uid="{00000000-0005-0000-0000-0000945D0000}"/>
    <cellStyle name="40% - 강조색3 45 2 2 2 4 3 4" xfId="25425" xr:uid="{00000000-0005-0000-0000-0000955D0000}"/>
    <cellStyle name="40% - 강조색3 45 2 2 2 4 4" xfId="25426" xr:uid="{00000000-0005-0000-0000-0000965D0000}"/>
    <cellStyle name="40% - 강조색3 45 2 2 2 4 4 2" xfId="25427" xr:uid="{00000000-0005-0000-0000-0000975D0000}"/>
    <cellStyle name="40% - 강조색3 45 2 2 2 4 4 3" xfId="25428" xr:uid="{00000000-0005-0000-0000-0000985D0000}"/>
    <cellStyle name="40% - 강조색3 45 2 2 2 4 4 4" xfId="25429" xr:uid="{00000000-0005-0000-0000-0000995D0000}"/>
    <cellStyle name="40% - 강조색3 45 2 2 2 4 5" xfId="25430" xr:uid="{00000000-0005-0000-0000-00009A5D0000}"/>
    <cellStyle name="40% - 강조색3 45 2 2 2 4 5 2" xfId="25431" xr:uid="{00000000-0005-0000-0000-00009B5D0000}"/>
    <cellStyle name="40% - 강조색3 45 2 2 2 4 5 3" xfId="25432" xr:uid="{00000000-0005-0000-0000-00009C5D0000}"/>
    <cellStyle name="40% - 강조색3 45 2 2 2 4 5 4" xfId="25433" xr:uid="{00000000-0005-0000-0000-00009D5D0000}"/>
    <cellStyle name="40% - 강조색3 45 2 2 2 4 6" xfId="25434" xr:uid="{00000000-0005-0000-0000-00009E5D0000}"/>
    <cellStyle name="40% - 강조색3 45 2 2 2 4 6 2" xfId="25435" xr:uid="{00000000-0005-0000-0000-00009F5D0000}"/>
    <cellStyle name="40% - 강조색3 45 2 2 2 4 6 3" xfId="25436" xr:uid="{00000000-0005-0000-0000-0000A05D0000}"/>
    <cellStyle name="40% - 강조색3 45 2 2 2 4 6 4" xfId="25437" xr:uid="{00000000-0005-0000-0000-0000A15D0000}"/>
    <cellStyle name="40% - 강조색3 45 2 2 2 4 7" xfId="25438" xr:uid="{00000000-0005-0000-0000-0000A25D0000}"/>
    <cellStyle name="40% - 강조색3 45 2 2 2 4 7 2" xfId="25439" xr:uid="{00000000-0005-0000-0000-0000A35D0000}"/>
    <cellStyle name="40% - 강조색3 45 2 2 2 4 7 3" xfId="25440" xr:uid="{00000000-0005-0000-0000-0000A45D0000}"/>
    <cellStyle name="40% - 강조색3 45 2 2 2 4 7 4" xfId="25441" xr:uid="{00000000-0005-0000-0000-0000A55D0000}"/>
    <cellStyle name="40% - 강조색3 45 2 2 2 4 8" xfId="25442" xr:uid="{00000000-0005-0000-0000-0000A65D0000}"/>
    <cellStyle name="40% - 강조색3 45 2 2 2 4 8 2" xfId="25443" xr:uid="{00000000-0005-0000-0000-0000A75D0000}"/>
    <cellStyle name="40% - 강조색3 45 2 2 2 4 8 3" xfId="25444" xr:uid="{00000000-0005-0000-0000-0000A85D0000}"/>
    <cellStyle name="40% - 강조색3 45 2 2 2 4 8 4" xfId="25445" xr:uid="{00000000-0005-0000-0000-0000A95D0000}"/>
    <cellStyle name="40% - 강조색3 45 2 2 2 4 9" xfId="25446" xr:uid="{00000000-0005-0000-0000-0000AA5D0000}"/>
    <cellStyle name="40% - 강조색3 45 2 2 2 4 9 2" xfId="25447" xr:uid="{00000000-0005-0000-0000-0000AB5D0000}"/>
    <cellStyle name="40% - 강조색3 45 2 2 2 4 9 3" xfId="25448" xr:uid="{00000000-0005-0000-0000-0000AC5D0000}"/>
    <cellStyle name="40% - 강조색3 45 2 2 2 4 9 4" xfId="25449" xr:uid="{00000000-0005-0000-0000-0000AD5D0000}"/>
    <cellStyle name="40% - 강조색3 45 2 2 2 5" xfId="25450" xr:uid="{00000000-0005-0000-0000-0000AE5D0000}"/>
    <cellStyle name="40% - 강조색3 45 2 2 2 5 2" xfId="25451" xr:uid="{00000000-0005-0000-0000-0000AF5D0000}"/>
    <cellStyle name="40% - 강조색3 45 2 2 2 5 3" xfId="25452" xr:uid="{00000000-0005-0000-0000-0000B05D0000}"/>
    <cellStyle name="40% - 강조색3 45 2 2 2 5 4" xfId="25453" xr:uid="{00000000-0005-0000-0000-0000B15D0000}"/>
    <cellStyle name="40% - 강조색3 45 2 2 2 6" xfId="25454" xr:uid="{00000000-0005-0000-0000-0000B25D0000}"/>
    <cellStyle name="40% - 강조색3 45 2 2 2 6 2" xfId="25455" xr:uid="{00000000-0005-0000-0000-0000B35D0000}"/>
    <cellStyle name="40% - 강조색3 45 2 2 2 6 3" xfId="25456" xr:uid="{00000000-0005-0000-0000-0000B45D0000}"/>
    <cellStyle name="40% - 강조색3 45 2 2 2 6 4" xfId="25457" xr:uid="{00000000-0005-0000-0000-0000B55D0000}"/>
    <cellStyle name="40% - 강조색3 45 2 2 2 7" xfId="25458" xr:uid="{00000000-0005-0000-0000-0000B65D0000}"/>
    <cellStyle name="40% - 강조색3 45 2 2 2 7 2" xfId="25459" xr:uid="{00000000-0005-0000-0000-0000B75D0000}"/>
    <cellStyle name="40% - 강조색3 45 2 2 2 7 3" xfId="25460" xr:uid="{00000000-0005-0000-0000-0000B85D0000}"/>
    <cellStyle name="40% - 강조색3 45 2 2 2 7 4" xfId="25461" xr:uid="{00000000-0005-0000-0000-0000B95D0000}"/>
    <cellStyle name="40% - 강조색3 45 2 2 2 8" xfId="25462" xr:uid="{00000000-0005-0000-0000-0000BA5D0000}"/>
    <cellStyle name="40% - 강조색3 45 2 2 2 8 2" xfId="25463" xr:uid="{00000000-0005-0000-0000-0000BB5D0000}"/>
    <cellStyle name="40% - 강조색3 45 2 2 2 8 3" xfId="25464" xr:uid="{00000000-0005-0000-0000-0000BC5D0000}"/>
    <cellStyle name="40% - 강조색3 45 2 2 2 8 4" xfId="25465" xr:uid="{00000000-0005-0000-0000-0000BD5D0000}"/>
    <cellStyle name="40% - 강조색3 45 2 2 2 9" xfId="25466" xr:uid="{00000000-0005-0000-0000-0000BE5D0000}"/>
    <cellStyle name="40% - 강조색3 45 2 2 2 9 2" xfId="25467" xr:uid="{00000000-0005-0000-0000-0000BF5D0000}"/>
    <cellStyle name="40% - 강조색3 45 2 2 2 9 3" xfId="25468" xr:uid="{00000000-0005-0000-0000-0000C05D0000}"/>
    <cellStyle name="40% - 강조색3 45 2 2 2 9 4" xfId="25469" xr:uid="{00000000-0005-0000-0000-0000C15D0000}"/>
    <cellStyle name="40% - 강조색3 45 2 2 20" xfId="25470" xr:uid="{00000000-0005-0000-0000-0000C25D0000}"/>
    <cellStyle name="40% - 강조색3 45 2 2 21" xfId="25471" xr:uid="{00000000-0005-0000-0000-0000C35D0000}"/>
    <cellStyle name="40% - 강조색3 45 2 2 22" xfId="25472" xr:uid="{00000000-0005-0000-0000-0000C45D0000}"/>
    <cellStyle name="40% - 강조색3 45 2 2 23" xfId="25473" xr:uid="{00000000-0005-0000-0000-0000C55D0000}"/>
    <cellStyle name="40% - 강조색3 45 2 2 24" xfId="25474" xr:uid="{00000000-0005-0000-0000-0000C65D0000}"/>
    <cellStyle name="40% - 강조색3 45 2 2 25" xfId="25475" xr:uid="{00000000-0005-0000-0000-0000C75D0000}"/>
    <cellStyle name="40% - 강조색3 45 2 2 26" xfId="25476" xr:uid="{00000000-0005-0000-0000-0000C85D0000}"/>
    <cellStyle name="40% - 강조색3 45 2 2 3" xfId="25477" xr:uid="{00000000-0005-0000-0000-0000C95D0000}"/>
    <cellStyle name="40% - 강조색3 45 2 2 3 10" xfId="25478" xr:uid="{00000000-0005-0000-0000-0000CA5D0000}"/>
    <cellStyle name="40% - 강조색3 45 2 2 3 11" xfId="25479" xr:uid="{00000000-0005-0000-0000-0000CB5D0000}"/>
    <cellStyle name="40% - 강조색3 45 2 2 3 12" xfId="25480" xr:uid="{00000000-0005-0000-0000-0000CC5D0000}"/>
    <cellStyle name="40% - 강조색3 45 2 2 3 2" xfId="25481" xr:uid="{00000000-0005-0000-0000-0000CD5D0000}"/>
    <cellStyle name="40% - 강조색3 45 2 2 3 2 2" xfId="25482" xr:uid="{00000000-0005-0000-0000-0000CE5D0000}"/>
    <cellStyle name="40% - 강조색3 45 2 2 3 2 3" xfId="25483" xr:uid="{00000000-0005-0000-0000-0000CF5D0000}"/>
    <cellStyle name="40% - 강조색3 45 2 2 3 2 4" xfId="25484" xr:uid="{00000000-0005-0000-0000-0000D05D0000}"/>
    <cellStyle name="40% - 강조색3 45 2 2 3 3" xfId="25485" xr:uid="{00000000-0005-0000-0000-0000D15D0000}"/>
    <cellStyle name="40% - 강조색3 45 2 2 3 3 2" xfId="25486" xr:uid="{00000000-0005-0000-0000-0000D25D0000}"/>
    <cellStyle name="40% - 강조색3 45 2 2 3 3 3" xfId="25487" xr:uid="{00000000-0005-0000-0000-0000D35D0000}"/>
    <cellStyle name="40% - 강조색3 45 2 2 3 3 4" xfId="25488" xr:uid="{00000000-0005-0000-0000-0000D45D0000}"/>
    <cellStyle name="40% - 강조색3 45 2 2 3 4" xfId="25489" xr:uid="{00000000-0005-0000-0000-0000D55D0000}"/>
    <cellStyle name="40% - 강조색3 45 2 2 3 4 2" xfId="25490" xr:uid="{00000000-0005-0000-0000-0000D65D0000}"/>
    <cellStyle name="40% - 강조색3 45 2 2 3 4 3" xfId="25491" xr:uid="{00000000-0005-0000-0000-0000D75D0000}"/>
    <cellStyle name="40% - 강조색3 45 2 2 3 4 4" xfId="25492" xr:uid="{00000000-0005-0000-0000-0000D85D0000}"/>
    <cellStyle name="40% - 강조색3 45 2 2 3 5" xfId="25493" xr:uid="{00000000-0005-0000-0000-0000D95D0000}"/>
    <cellStyle name="40% - 강조색3 45 2 2 3 5 2" xfId="25494" xr:uid="{00000000-0005-0000-0000-0000DA5D0000}"/>
    <cellStyle name="40% - 강조색3 45 2 2 3 5 3" xfId="25495" xr:uid="{00000000-0005-0000-0000-0000DB5D0000}"/>
    <cellStyle name="40% - 강조색3 45 2 2 3 5 4" xfId="25496" xr:uid="{00000000-0005-0000-0000-0000DC5D0000}"/>
    <cellStyle name="40% - 강조색3 45 2 2 3 6" xfId="25497" xr:uid="{00000000-0005-0000-0000-0000DD5D0000}"/>
    <cellStyle name="40% - 강조색3 45 2 2 3 6 2" xfId="25498" xr:uid="{00000000-0005-0000-0000-0000DE5D0000}"/>
    <cellStyle name="40% - 강조색3 45 2 2 3 6 3" xfId="25499" xr:uid="{00000000-0005-0000-0000-0000DF5D0000}"/>
    <cellStyle name="40% - 강조색3 45 2 2 3 6 4" xfId="25500" xr:uid="{00000000-0005-0000-0000-0000E05D0000}"/>
    <cellStyle name="40% - 강조색3 45 2 2 3 7" xfId="25501" xr:uid="{00000000-0005-0000-0000-0000E15D0000}"/>
    <cellStyle name="40% - 강조색3 45 2 2 3 7 2" xfId="25502" xr:uid="{00000000-0005-0000-0000-0000E25D0000}"/>
    <cellStyle name="40% - 강조색3 45 2 2 3 7 3" xfId="25503" xr:uid="{00000000-0005-0000-0000-0000E35D0000}"/>
    <cellStyle name="40% - 강조색3 45 2 2 3 7 4" xfId="25504" xr:uid="{00000000-0005-0000-0000-0000E45D0000}"/>
    <cellStyle name="40% - 강조색3 45 2 2 3 8" xfId="25505" xr:uid="{00000000-0005-0000-0000-0000E55D0000}"/>
    <cellStyle name="40% - 강조색3 45 2 2 3 8 2" xfId="25506" xr:uid="{00000000-0005-0000-0000-0000E65D0000}"/>
    <cellStyle name="40% - 강조색3 45 2 2 3 8 3" xfId="25507" xr:uid="{00000000-0005-0000-0000-0000E75D0000}"/>
    <cellStyle name="40% - 강조색3 45 2 2 3 8 4" xfId="25508" xr:uid="{00000000-0005-0000-0000-0000E85D0000}"/>
    <cellStyle name="40% - 강조색3 45 2 2 3 9" xfId="25509" xr:uid="{00000000-0005-0000-0000-0000E95D0000}"/>
    <cellStyle name="40% - 강조색3 45 2 2 3 9 2" xfId="25510" xr:uid="{00000000-0005-0000-0000-0000EA5D0000}"/>
    <cellStyle name="40% - 강조색3 45 2 2 3 9 3" xfId="25511" xr:uid="{00000000-0005-0000-0000-0000EB5D0000}"/>
    <cellStyle name="40% - 강조색3 45 2 2 3 9 4" xfId="25512" xr:uid="{00000000-0005-0000-0000-0000EC5D0000}"/>
    <cellStyle name="40% - 강조색3 45 2 2 4" xfId="25513" xr:uid="{00000000-0005-0000-0000-0000ED5D0000}"/>
    <cellStyle name="40% - 강조색3 45 2 2 4 10" xfId="25514" xr:uid="{00000000-0005-0000-0000-0000EE5D0000}"/>
    <cellStyle name="40% - 강조색3 45 2 2 4 11" xfId="25515" xr:uid="{00000000-0005-0000-0000-0000EF5D0000}"/>
    <cellStyle name="40% - 강조색3 45 2 2 4 12" xfId="25516" xr:uid="{00000000-0005-0000-0000-0000F05D0000}"/>
    <cellStyle name="40% - 강조색3 45 2 2 4 2" xfId="25517" xr:uid="{00000000-0005-0000-0000-0000F15D0000}"/>
    <cellStyle name="40% - 강조색3 45 2 2 4 2 2" xfId="25518" xr:uid="{00000000-0005-0000-0000-0000F25D0000}"/>
    <cellStyle name="40% - 강조색3 45 2 2 4 2 3" xfId="25519" xr:uid="{00000000-0005-0000-0000-0000F35D0000}"/>
    <cellStyle name="40% - 강조색3 45 2 2 4 2 4" xfId="25520" xr:uid="{00000000-0005-0000-0000-0000F45D0000}"/>
    <cellStyle name="40% - 강조색3 45 2 2 4 3" xfId="25521" xr:uid="{00000000-0005-0000-0000-0000F55D0000}"/>
    <cellStyle name="40% - 강조색3 45 2 2 4 3 2" xfId="25522" xr:uid="{00000000-0005-0000-0000-0000F65D0000}"/>
    <cellStyle name="40% - 강조색3 45 2 2 4 3 3" xfId="25523" xr:uid="{00000000-0005-0000-0000-0000F75D0000}"/>
    <cellStyle name="40% - 강조색3 45 2 2 4 3 4" xfId="25524" xr:uid="{00000000-0005-0000-0000-0000F85D0000}"/>
    <cellStyle name="40% - 강조색3 45 2 2 4 4" xfId="25525" xr:uid="{00000000-0005-0000-0000-0000F95D0000}"/>
    <cellStyle name="40% - 강조색3 45 2 2 4 4 2" xfId="25526" xr:uid="{00000000-0005-0000-0000-0000FA5D0000}"/>
    <cellStyle name="40% - 강조색3 45 2 2 4 4 3" xfId="25527" xr:uid="{00000000-0005-0000-0000-0000FB5D0000}"/>
    <cellStyle name="40% - 강조색3 45 2 2 4 4 4" xfId="25528" xr:uid="{00000000-0005-0000-0000-0000FC5D0000}"/>
    <cellStyle name="40% - 강조색3 45 2 2 4 5" xfId="25529" xr:uid="{00000000-0005-0000-0000-0000FD5D0000}"/>
    <cellStyle name="40% - 강조색3 45 2 2 4 5 2" xfId="25530" xr:uid="{00000000-0005-0000-0000-0000FE5D0000}"/>
    <cellStyle name="40% - 강조색3 45 2 2 4 5 3" xfId="25531" xr:uid="{00000000-0005-0000-0000-0000FF5D0000}"/>
    <cellStyle name="40% - 강조색3 45 2 2 4 5 4" xfId="25532" xr:uid="{00000000-0005-0000-0000-0000005E0000}"/>
    <cellStyle name="40% - 강조색3 45 2 2 4 6" xfId="25533" xr:uid="{00000000-0005-0000-0000-0000015E0000}"/>
    <cellStyle name="40% - 강조색3 45 2 2 4 6 2" xfId="25534" xr:uid="{00000000-0005-0000-0000-0000025E0000}"/>
    <cellStyle name="40% - 강조색3 45 2 2 4 6 3" xfId="25535" xr:uid="{00000000-0005-0000-0000-0000035E0000}"/>
    <cellStyle name="40% - 강조색3 45 2 2 4 6 4" xfId="25536" xr:uid="{00000000-0005-0000-0000-0000045E0000}"/>
    <cellStyle name="40% - 강조색3 45 2 2 4 7" xfId="25537" xr:uid="{00000000-0005-0000-0000-0000055E0000}"/>
    <cellStyle name="40% - 강조색3 45 2 2 4 7 2" xfId="25538" xr:uid="{00000000-0005-0000-0000-0000065E0000}"/>
    <cellStyle name="40% - 강조색3 45 2 2 4 7 3" xfId="25539" xr:uid="{00000000-0005-0000-0000-0000075E0000}"/>
    <cellStyle name="40% - 강조색3 45 2 2 4 7 4" xfId="25540" xr:uid="{00000000-0005-0000-0000-0000085E0000}"/>
    <cellStyle name="40% - 강조색3 45 2 2 4 8" xfId="25541" xr:uid="{00000000-0005-0000-0000-0000095E0000}"/>
    <cellStyle name="40% - 강조색3 45 2 2 4 8 2" xfId="25542" xr:uid="{00000000-0005-0000-0000-00000A5E0000}"/>
    <cellStyle name="40% - 강조색3 45 2 2 4 8 3" xfId="25543" xr:uid="{00000000-0005-0000-0000-00000B5E0000}"/>
    <cellStyle name="40% - 강조색3 45 2 2 4 8 4" xfId="25544" xr:uid="{00000000-0005-0000-0000-00000C5E0000}"/>
    <cellStyle name="40% - 강조색3 45 2 2 4 9" xfId="25545" xr:uid="{00000000-0005-0000-0000-00000D5E0000}"/>
    <cellStyle name="40% - 강조색3 45 2 2 4 9 2" xfId="25546" xr:uid="{00000000-0005-0000-0000-00000E5E0000}"/>
    <cellStyle name="40% - 강조색3 45 2 2 4 9 3" xfId="25547" xr:uid="{00000000-0005-0000-0000-00000F5E0000}"/>
    <cellStyle name="40% - 강조색3 45 2 2 4 9 4" xfId="25548" xr:uid="{00000000-0005-0000-0000-0000105E0000}"/>
    <cellStyle name="40% - 강조색3 45 2 2 5" xfId="25549" xr:uid="{00000000-0005-0000-0000-0000115E0000}"/>
    <cellStyle name="40% - 강조색3 45 2 2 5 10" xfId="25550" xr:uid="{00000000-0005-0000-0000-0000125E0000}"/>
    <cellStyle name="40% - 강조색3 45 2 2 5 11" xfId="25551" xr:uid="{00000000-0005-0000-0000-0000135E0000}"/>
    <cellStyle name="40% - 강조색3 45 2 2 5 12" xfId="25552" xr:uid="{00000000-0005-0000-0000-0000145E0000}"/>
    <cellStyle name="40% - 강조색3 45 2 2 5 2" xfId="25553" xr:uid="{00000000-0005-0000-0000-0000155E0000}"/>
    <cellStyle name="40% - 강조색3 45 2 2 5 2 2" xfId="25554" xr:uid="{00000000-0005-0000-0000-0000165E0000}"/>
    <cellStyle name="40% - 강조색3 45 2 2 5 2 3" xfId="25555" xr:uid="{00000000-0005-0000-0000-0000175E0000}"/>
    <cellStyle name="40% - 강조색3 45 2 2 5 2 4" xfId="25556" xr:uid="{00000000-0005-0000-0000-0000185E0000}"/>
    <cellStyle name="40% - 강조색3 45 2 2 5 3" xfId="25557" xr:uid="{00000000-0005-0000-0000-0000195E0000}"/>
    <cellStyle name="40% - 강조색3 45 2 2 5 3 2" xfId="25558" xr:uid="{00000000-0005-0000-0000-00001A5E0000}"/>
    <cellStyle name="40% - 강조색3 45 2 2 5 3 3" xfId="25559" xr:uid="{00000000-0005-0000-0000-00001B5E0000}"/>
    <cellStyle name="40% - 강조색3 45 2 2 5 3 4" xfId="25560" xr:uid="{00000000-0005-0000-0000-00001C5E0000}"/>
    <cellStyle name="40% - 강조색3 45 2 2 5 4" xfId="25561" xr:uid="{00000000-0005-0000-0000-00001D5E0000}"/>
    <cellStyle name="40% - 강조색3 45 2 2 5 4 2" xfId="25562" xr:uid="{00000000-0005-0000-0000-00001E5E0000}"/>
    <cellStyle name="40% - 강조색3 45 2 2 5 4 3" xfId="25563" xr:uid="{00000000-0005-0000-0000-00001F5E0000}"/>
    <cellStyle name="40% - 강조색3 45 2 2 5 4 4" xfId="25564" xr:uid="{00000000-0005-0000-0000-0000205E0000}"/>
    <cellStyle name="40% - 강조색3 45 2 2 5 5" xfId="25565" xr:uid="{00000000-0005-0000-0000-0000215E0000}"/>
    <cellStyle name="40% - 강조색3 45 2 2 5 5 2" xfId="25566" xr:uid="{00000000-0005-0000-0000-0000225E0000}"/>
    <cellStyle name="40% - 강조색3 45 2 2 5 5 3" xfId="25567" xr:uid="{00000000-0005-0000-0000-0000235E0000}"/>
    <cellStyle name="40% - 강조색3 45 2 2 5 5 4" xfId="25568" xr:uid="{00000000-0005-0000-0000-0000245E0000}"/>
    <cellStyle name="40% - 강조색3 45 2 2 5 6" xfId="25569" xr:uid="{00000000-0005-0000-0000-0000255E0000}"/>
    <cellStyle name="40% - 강조색3 45 2 2 5 6 2" xfId="25570" xr:uid="{00000000-0005-0000-0000-0000265E0000}"/>
    <cellStyle name="40% - 강조색3 45 2 2 5 6 3" xfId="25571" xr:uid="{00000000-0005-0000-0000-0000275E0000}"/>
    <cellStyle name="40% - 강조색3 45 2 2 5 6 4" xfId="25572" xr:uid="{00000000-0005-0000-0000-0000285E0000}"/>
    <cellStyle name="40% - 강조색3 45 2 2 5 7" xfId="25573" xr:uid="{00000000-0005-0000-0000-0000295E0000}"/>
    <cellStyle name="40% - 강조색3 45 2 2 5 7 2" xfId="25574" xr:uid="{00000000-0005-0000-0000-00002A5E0000}"/>
    <cellStyle name="40% - 강조색3 45 2 2 5 7 3" xfId="25575" xr:uid="{00000000-0005-0000-0000-00002B5E0000}"/>
    <cellStyle name="40% - 강조색3 45 2 2 5 7 4" xfId="25576" xr:uid="{00000000-0005-0000-0000-00002C5E0000}"/>
    <cellStyle name="40% - 강조색3 45 2 2 5 8" xfId="25577" xr:uid="{00000000-0005-0000-0000-00002D5E0000}"/>
    <cellStyle name="40% - 강조색3 45 2 2 5 8 2" xfId="25578" xr:uid="{00000000-0005-0000-0000-00002E5E0000}"/>
    <cellStyle name="40% - 강조색3 45 2 2 5 8 3" xfId="25579" xr:uid="{00000000-0005-0000-0000-00002F5E0000}"/>
    <cellStyle name="40% - 강조색3 45 2 2 5 8 4" xfId="25580" xr:uid="{00000000-0005-0000-0000-0000305E0000}"/>
    <cellStyle name="40% - 강조색3 45 2 2 5 9" xfId="25581" xr:uid="{00000000-0005-0000-0000-0000315E0000}"/>
    <cellStyle name="40% - 강조색3 45 2 2 5 9 2" xfId="25582" xr:uid="{00000000-0005-0000-0000-0000325E0000}"/>
    <cellStyle name="40% - 강조색3 45 2 2 5 9 3" xfId="25583" xr:uid="{00000000-0005-0000-0000-0000335E0000}"/>
    <cellStyle name="40% - 강조색3 45 2 2 5 9 4" xfId="25584" xr:uid="{00000000-0005-0000-0000-0000345E0000}"/>
    <cellStyle name="40% - 강조색3 45 2 2 6" xfId="25585" xr:uid="{00000000-0005-0000-0000-0000355E0000}"/>
    <cellStyle name="40% - 강조색3 45 2 2 6 2" xfId="25586" xr:uid="{00000000-0005-0000-0000-0000365E0000}"/>
    <cellStyle name="40% - 강조색3 45 2 2 6 3" xfId="25587" xr:uid="{00000000-0005-0000-0000-0000375E0000}"/>
    <cellStyle name="40% - 강조색3 45 2 2 6 4" xfId="25588" xr:uid="{00000000-0005-0000-0000-0000385E0000}"/>
    <cellStyle name="40% - 강조색3 45 2 2 7" xfId="25589" xr:uid="{00000000-0005-0000-0000-0000395E0000}"/>
    <cellStyle name="40% - 강조색3 45 2 2 7 2" xfId="25590" xr:uid="{00000000-0005-0000-0000-00003A5E0000}"/>
    <cellStyle name="40% - 강조색3 45 2 2 7 3" xfId="25591" xr:uid="{00000000-0005-0000-0000-00003B5E0000}"/>
    <cellStyle name="40% - 강조색3 45 2 2 7 4" xfId="25592" xr:uid="{00000000-0005-0000-0000-00003C5E0000}"/>
    <cellStyle name="40% - 강조색3 45 2 2 8" xfId="25593" xr:uid="{00000000-0005-0000-0000-00003D5E0000}"/>
    <cellStyle name="40% - 강조색3 45 2 2 8 2" xfId="25594" xr:uid="{00000000-0005-0000-0000-00003E5E0000}"/>
    <cellStyle name="40% - 강조색3 45 2 2 8 3" xfId="25595" xr:uid="{00000000-0005-0000-0000-00003F5E0000}"/>
    <cellStyle name="40% - 강조색3 45 2 2 8 4" xfId="25596" xr:uid="{00000000-0005-0000-0000-0000405E0000}"/>
    <cellStyle name="40% - 강조색3 45 2 2 9" xfId="25597" xr:uid="{00000000-0005-0000-0000-0000415E0000}"/>
    <cellStyle name="40% - 강조색3 45 2 2 9 2" xfId="25598" xr:uid="{00000000-0005-0000-0000-0000425E0000}"/>
    <cellStyle name="40% - 강조색3 45 2 2 9 3" xfId="25599" xr:uid="{00000000-0005-0000-0000-0000435E0000}"/>
    <cellStyle name="40% - 강조색3 45 2 2 9 4" xfId="25600" xr:uid="{00000000-0005-0000-0000-0000445E0000}"/>
    <cellStyle name="40% - 강조색3 45 2 20" xfId="25601" xr:uid="{00000000-0005-0000-0000-0000455E0000}"/>
    <cellStyle name="40% - 강조색3 45 2 21" xfId="25602" xr:uid="{00000000-0005-0000-0000-0000465E0000}"/>
    <cellStyle name="40% - 강조색3 45 2 22" xfId="25603" xr:uid="{00000000-0005-0000-0000-0000475E0000}"/>
    <cellStyle name="40% - 강조색3 45 2 23" xfId="25604" xr:uid="{00000000-0005-0000-0000-0000485E0000}"/>
    <cellStyle name="40% - 강조색3 45 2 24" xfId="25605" xr:uid="{00000000-0005-0000-0000-0000495E0000}"/>
    <cellStyle name="40% - 강조색3 45 2 25" xfId="25606" xr:uid="{00000000-0005-0000-0000-00004A5E0000}"/>
    <cellStyle name="40% - 강조색3 45 2 26" xfId="25607" xr:uid="{00000000-0005-0000-0000-00004B5E0000}"/>
    <cellStyle name="40% - 강조색3 45 2 3" xfId="25608" xr:uid="{00000000-0005-0000-0000-00004C5E0000}"/>
    <cellStyle name="40% - 강조색3 45 2 3 10" xfId="25609" xr:uid="{00000000-0005-0000-0000-00004D5E0000}"/>
    <cellStyle name="40% - 강조색3 45 2 3 10 2" xfId="25610" xr:uid="{00000000-0005-0000-0000-00004E5E0000}"/>
    <cellStyle name="40% - 강조색3 45 2 3 10 3" xfId="25611" xr:uid="{00000000-0005-0000-0000-00004F5E0000}"/>
    <cellStyle name="40% - 강조색3 45 2 3 10 4" xfId="25612" xr:uid="{00000000-0005-0000-0000-0000505E0000}"/>
    <cellStyle name="40% - 강조색3 45 2 3 11" xfId="25613" xr:uid="{00000000-0005-0000-0000-0000515E0000}"/>
    <cellStyle name="40% - 강조색3 45 2 3 11 2" xfId="25614" xr:uid="{00000000-0005-0000-0000-0000525E0000}"/>
    <cellStyle name="40% - 강조색3 45 2 3 11 3" xfId="25615" xr:uid="{00000000-0005-0000-0000-0000535E0000}"/>
    <cellStyle name="40% - 강조색3 45 2 3 11 4" xfId="25616" xr:uid="{00000000-0005-0000-0000-0000545E0000}"/>
    <cellStyle name="40% - 강조색3 45 2 3 12" xfId="25617" xr:uid="{00000000-0005-0000-0000-0000555E0000}"/>
    <cellStyle name="40% - 강조색3 45 2 3 12 2" xfId="25618" xr:uid="{00000000-0005-0000-0000-0000565E0000}"/>
    <cellStyle name="40% - 강조색3 45 2 3 12 3" xfId="25619" xr:uid="{00000000-0005-0000-0000-0000575E0000}"/>
    <cellStyle name="40% - 강조색3 45 2 3 12 4" xfId="25620" xr:uid="{00000000-0005-0000-0000-0000585E0000}"/>
    <cellStyle name="40% - 강조색3 45 2 3 13" xfId="25621" xr:uid="{00000000-0005-0000-0000-0000595E0000}"/>
    <cellStyle name="40% - 강조색3 45 2 3 14" xfId="25622" xr:uid="{00000000-0005-0000-0000-00005A5E0000}"/>
    <cellStyle name="40% - 강조색3 45 2 3 15" xfId="25623" xr:uid="{00000000-0005-0000-0000-00005B5E0000}"/>
    <cellStyle name="40% - 강조색3 45 2 3 16" xfId="25624" xr:uid="{00000000-0005-0000-0000-00005C5E0000}"/>
    <cellStyle name="40% - 강조색3 45 2 3 17" xfId="25625" xr:uid="{00000000-0005-0000-0000-00005D5E0000}"/>
    <cellStyle name="40% - 강조색3 45 2 3 18" xfId="25626" xr:uid="{00000000-0005-0000-0000-00005E5E0000}"/>
    <cellStyle name="40% - 강조색3 45 2 3 19" xfId="25627" xr:uid="{00000000-0005-0000-0000-00005F5E0000}"/>
    <cellStyle name="40% - 강조색3 45 2 3 2" xfId="25628" xr:uid="{00000000-0005-0000-0000-0000605E0000}"/>
    <cellStyle name="40% - 강조색3 45 2 3 2 10" xfId="25629" xr:uid="{00000000-0005-0000-0000-0000615E0000}"/>
    <cellStyle name="40% - 강조색3 45 2 3 2 11" xfId="25630" xr:uid="{00000000-0005-0000-0000-0000625E0000}"/>
    <cellStyle name="40% - 강조색3 45 2 3 2 12" xfId="25631" xr:uid="{00000000-0005-0000-0000-0000635E0000}"/>
    <cellStyle name="40% - 강조색3 45 2 3 2 2" xfId="25632" xr:uid="{00000000-0005-0000-0000-0000645E0000}"/>
    <cellStyle name="40% - 강조색3 45 2 3 2 2 2" xfId="25633" xr:uid="{00000000-0005-0000-0000-0000655E0000}"/>
    <cellStyle name="40% - 강조색3 45 2 3 2 2 3" xfId="25634" xr:uid="{00000000-0005-0000-0000-0000665E0000}"/>
    <cellStyle name="40% - 강조색3 45 2 3 2 2 4" xfId="25635" xr:uid="{00000000-0005-0000-0000-0000675E0000}"/>
    <cellStyle name="40% - 강조색3 45 2 3 2 3" xfId="25636" xr:uid="{00000000-0005-0000-0000-0000685E0000}"/>
    <cellStyle name="40% - 강조색3 45 2 3 2 3 2" xfId="25637" xr:uid="{00000000-0005-0000-0000-0000695E0000}"/>
    <cellStyle name="40% - 강조색3 45 2 3 2 3 3" xfId="25638" xr:uid="{00000000-0005-0000-0000-00006A5E0000}"/>
    <cellStyle name="40% - 강조색3 45 2 3 2 3 4" xfId="25639" xr:uid="{00000000-0005-0000-0000-00006B5E0000}"/>
    <cellStyle name="40% - 강조색3 45 2 3 2 4" xfId="25640" xr:uid="{00000000-0005-0000-0000-00006C5E0000}"/>
    <cellStyle name="40% - 강조색3 45 2 3 2 4 2" xfId="25641" xr:uid="{00000000-0005-0000-0000-00006D5E0000}"/>
    <cellStyle name="40% - 강조색3 45 2 3 2 4 3" xfId="25642" xr:uid="{00000000-0005-0000-0000-00006E5E0000}"/>
    <cellStyle name="40% - 강조색3 45 2 3 2 4 4" xfId="25643" xr:uid="{00000000-0005-0000-0000-00006F5E0000}"/>
    <cellStyle name="40% - 강조색3 45 2 3 2 5" xfId="25644" xr:uid="{00000000-0005-0000-0000-0000705E0000}"/>
    <cellStyle name="40% - 강조색3 45 2 3 2 5 2" xfId="25645" xr:uid="{00000000-0005-0000-0000-0000715E0000}"/>
    <cellStyle name="40% - 강조색3 45 2 3 2 5 3" xfId="25646" xr:uid="{00000000-0005-0000-0000-0000725E0000}"/>
    <cellStyle name="40% - 강조색3 45 2 3 2 5 4" xfId="25647" xr:uid="{00000000-0005-0000-0000-0000735E0000}"/>
    <cellStyle name="40% - 강조색3 45 2 3 2 6" xfId="25648" xr:uid="{00000000-0005-0000-0000-0000745E0000}"/>
    <cellStyle name="40% - 강조색3 45 2 3 2 6 2" xfId="25649" xr:uid="{00000000-0005-0000-0000-0000755E0000}"/>
    <cellStyle name="40% - 강조색3 45 2 3 2 6 3" xfId="25650" xr:uid="{00000000-0005-0000-0000-0000765E0000}"/>
    <cellStyle name="40% - 강조색3 45 2 3 2 6 4" xfId="25651" xr:uid="{00000000-0005-0000-0000-0000775E0000}"/>
    <cellStyle name="40% - 강조색3 45 2 3 2 7" xfId="25652" xr:uid="{00000000-0005-0000-0000-0000785E0000}"/>
    <cellStyle name="40% - 강조색3 45 2 3 2 7 2" xfId="25653" xr:uid="{00000000-0005-0000-0000-0000795E0000}"/>
    <cellStyle name="40% - 강조색3 45 2 3 2 7 3" xfId="25654" xr:uid="{00000000-0005-0000-0000-00007A5E0000}"/>
    <cellStyle name="40% - 강조색3 45 2 3 2 7 4" xfId="25655" xr:uid="{00000000-0005-0000-0000-00007B5E0000}"/>
    <cellStyle name="40% - 강조색3 45 2 3 2 8" xfId="25656" xr:uid="{00000000-0005-0000-0000-00007C5E0000}"/>
    <cellStyle name="40% - 강조색3 45 2 3 2 8 2" xfId="25657" xr:uid="{00000000-0005-0000-0000-00007D5E0000}"/>
    <cellStyle name="40% - 강조색3 45 2 3 2 8 3" xfId="25658" xr:uid="{00000000-0005-0000-0000-00007E5E0000}"/>
    <cellStyle name="40% - 강조색3 45 2 3 2 8 4" xfId="25659" xr:uid="{00000000-0005-0000-0000-00007F5E0000}"/>
    <cellStyle name="40% - 강조색3 45 2 3 2 9" xfId="25660" xr:uid="{00000000-0005-0000-0000-0000805E0000}"/>
    <cellStyle name="40% - 강조색3 45 2 3 2 9 2" xfId="25661" xr:uid="{00000000-0005-0000-0000-0000815E0000}"/>
    <cellStyle name="40% - 강조색3 45 2 3 2 9 3" xfId="25662" xr:uid="{00000000-0005-0000-0000-0000825E0000}"/>
    <cellStyle name="40% - 강조색3 45 2 3 2 9 4" xfId="25663" xr:uid="{00000000-0005-0000-0000-0000835E0000}"/>
    <cellStyle name="40% - 강조색3 45 2 3 20" xfId="25664" xr:uid="{00000000-0005-0000-0000-0000845E0000}"/>
    <cellStyle name="40% - 강조색3 45 2 3 21" xfId="25665" xr:uid="{00000000-0005-0000-0000-0000855E0000}"/>
    <cellStyle name="40% - 강조색3 45 2 3 22" xfId="25666" xr:uid="{00000000-0005-0000-0000-0000865E0000}"/>
    <cellStyle name="40% - 강조색3 45 2 3 23" xfId="25667" xr:uid="{00000000-0005-0000-0000-0000875E0000}"/>
    <cellStyle name="40% - 강조색3 45 2 3 24" xfId="25668" xr:uid="{00000000-0005-0000-0000-0000885E0000}"/>
    <cellStyle name="40% - 강조색3 45 2 3 25" xfId="25669" xr:uid="{00000000-0005-0000-0000-0000895E0000}"/>
    <cellStyle name="40% - 강조색3 45 2 3 3" xfId="25670" xr:uid="{00000000-0005-0000-0000-00008A5E0000}"/>
    <cellStyle name="40% - 강조색3 45 2 3 3 10" xfId="25671" xr:uid="{00000000-0005-0000-0000-00008B5E0000}"/>
    <cellStyle name="40% - 강조색3 45 2 3 3 11" xfId="25672" xr:uid="{00000000-0005-0000-0000-00008C5E0000}"/>
    <cellStyle name="40% - 강조색3 45 2 3 3 12" xfId="25673" xr:uid="{00000000-0005-0000-0000-00008D5E0000}"/>
    <cellStyle name="40% - 강조색3 45 2 3 3 2" xfId="25674" xr:uid="{00000000-0005-0000-0000-00008E5E0000}"/>
    <cellStyle name="40% - 강조색3 45 2 3 3 2 2" xfId="25675" xr:uid="{00000000-0005-0000-0000-00008F5E0000}"/>
    <cellStyle name="40% - 강조색3 45 2 3 3 2 3" xfId="25676" xr:uid="{00000000-0005-0000-0000-0000905E0000}"/>
    <cellStyle name="40% - 강조색3 45 2 3 3 2 4" xfId="25677" xr:uid="{00000000-0005-0000-0000-0000915E0000}"/>
    <cellStyle name="40% - 강조색3 45 2 3 3 3" xfId="25678" xr:uid="{00000000-0005-0000-0000-0000925E0000}"/>
    <cellStyle name="40% - 강조색3 45 2 3 3 3 2" xfId="25679" xr:uid="{00000000-0005-0000-0000-0000935E0000}"/>
    <cellStyle name="40% - 강조색3 45 2 3 3 3 3" xfId="25680" xr:uid="{00000000-0005-0000-0000-0000945E0000}"/>
    <cellStyle name="40% - 강조색3 45 2 3 3 3 4" xfId="25681" xr:uid="{00000000-0005-0000-0000-0000955E0000}"/>
    <cellStyle name="40% - 강조색3 45 2 3 3 4" xfId="25682" xr:uid="{00000000-0005-0000-0000-0000965E0000}"/>
    <cellStyle name="40% - 강조색3 45 2 3 3 4 2" xfId="25683" xr:uid="{00000000-0005-0000-0000-0000975E0000}"/>
    <cellStyle name="40% - 강조색3 45 2 3 3 4 3" xfId="25684" xr:uid="{00000000-0005-0000-0000-0000985E0000}"/>
    <cellStyle name="40% - 강조색3 45 2 3 3 4 4" xfId="25685" xr:uid="{00000000-0005-0000-0000-0000995E0000}"/>
    <cellStyle name="40% - 강조색3 45 2 3 3 5" xfId="25686" xr:uid="{00000000-0005-0000-0000-00009A5E0000}"/>
    <cellStyle name="40% - 강조색3 45 2 3 3 5 2" xfId="25687" xr:uid="{00000000-0005-0000-0000-00009B5E0000}"/>
    <cellStyle name="40% - 강조색3 45 2 3 3 5 3" xfId="25688" xr:uid="{00000000-0005-0000-0000-00009C5E0000}"/>
    <cellStyle name="40% - 강조색3 45 2 3 3 5 4" xfId="25689" xr:uid="{00000000-0005-0000-0000-00009D5E0000}"/>
    <cellStyle name="40% - 강조색3 45 2 3 3 6" xfId="25690" xr:uid="{00000000-0005-0000-0000-00009E5E0000}"/>
    <cellStyle name="40% - 강조색3 45 2 3 3 6 2" xfId="25691" xr:uid="{00000000-0005-0000-0000-00009F5E0000}"/>
    <cellStyle name="40% - 강조색3 45 2 3 3 6 3" xfId="25692" xr:uid="{00000000-0005-0000-0000-0000A05E0000}"/>
    <cellStyle name="40% - 강조색3 45 2 3 3 6 4" xfId="25693" xr:uid="{00000000-0005-0000-0000-0000A15E0000}"/>
    <cellStyle name="40% - 강조색3 45 2 3 3 7" xfId="25694" xr:uid="{00000000-0005-0000-0000-0000A25E0000}"/>
    <cellStyle name="40% - 강조색3 45 2 3 3 7 2" xfId="25695" xr:uid="{00000000-0005-0000-0000-0000A35E0000}"/>
    <cellStyle name="40% - 강조색3 45 2 3 3 7 3" xfId="25696" xr:uid="{00000000-0005-0000-0000-0000A45E0000}"/>
    <cellStyle name="40% - 강조색3 45 2 3 3 7 4" xfId="25697" xr:uid="{00000000-0005-0000-0000-0000A55E0000}"/>
    <cellStyle name="40% - 강조색3 45 2 3 3 8" xfId="25698" xr:uid="{00000000-0005-0000-0000-0000A65E0000}"/>
    <cellStyle name="40% - 강조색3 45 2 3 3 8 2" xfId="25699" xr:uid="{00000000-0005-0000-0000-0000A75E0000}"/>
    <cellStyle name="40% - 강조색3 45 2 3 3 8 3" xfId="25700" xr:uid="{00000000-0005-0000-0000-0000A85E0000}"/>
    <cellStyle name="40% - 강조색3 45 2 3 3 8 4" xfId="25701" xr:uid="{00000000-0005-0000-0000-0000A95E0000}"/>
    <cellStyle name="40% - 강조색3 45 2 3 3 9" xfId="25702" xr:uid="{00000000-0005-0000-0000-0000AA5E0000}"/>
    <cellStyle name="40% - 강조색3 45 2 3 3 9 2" xfId="25703" xr:uid="{00000000-0005-0000-0000-0000AB5E0000}"/>
    <cellStyle name="40% - 강조색3 45 2 3 3 9 3" xfId="25704" xr:uid="{00000000-0005-0000-0000-0000AC5E0000}"/>
    <cellStyle name="40% - 강조색3 45 2 3 3 9 4" xfId="25705" xr:uid="{00000000-0005-0000-0000-0000AD5E0000}"/>
    <cellStyle name="40% - 강조색3 45 2 3 4" xfId="25706" xr:uid="{00000000-0005-0000-0000-0000AE5E0000}"/>
    <cellStyle name="40% - 강조색3 45 2 3 4 10" xfId="25707" xr:uid="{00000000-0005-0000-0000-0000AF5E0000}"/>
    <cellStyle name="40% - 강조색3 45 2 3 4 11" xfId="25708" xr:uid="{00000000-0005-0000-0000-0000B05E0000}"/>
    <cellStyle name="40% - 강조색3 45 2 3 4 12" xfId="25709" xr:uid="{00000000-0005-0000-0000-0000B15E0000}"/>
    <cellStyle name="40% - 강조색3 45 2 3 4 2" xfId="25710" xr:uid="{00000000-0005-0000-0000-0000B25E0000}"/>
    <cellStyle name="40% - 강조색3 45 2 3 4 2 2" xfId="25711" xr:uid="{00000000-0005-0000-0000-0000B35E0000}"/>
    <cellStyle name="40% - 강조색3 45 2 3 4 2 3" xfId="25712" xr:uid="{00000000-0005-0000-0000-0000B45E0000}"/>
    <cellStyle name="40% - 강조색3 45 2 3 4 2 4" xfId="25713" xr:uid="{00000000-0005-0000-0000-0000B55E0000}"/>
    <cellStyle name="40% - 강조색3 45 2 3 4 3" xfId="25714" xr:uid="{00000000-0005-0000-0000-0000B65E0000}"/>
    <cellStyle name="40% - 강조색3 45 2 3 4 3 2" xfId="25715" xr:uid="{00000000-0005-0000-0000-0000B75E0000}"/>
    <cellStyle name="40% - 강조색3 45 2 3 4 3 3" xfId="25716" xr:uid="{00000000-0005-0000-0000-0000B85E0000}"/>
    <cellStyle name="40% - 강조색3 45 2 3 4 3 4" xfId="25717" xr:uid="{00000000-0005-0000-0000-0000B95E0000}"/>
    <cellStyle name="40% - 강조색3 45 2 3 4 4" xfId="25718" xr:uid="{00000000-0005-0000-0000-0000BA5E0000}"/>
    <cellStyle name="40% - 강조색3 45 2 3 4 4 2" xfId="25719" xr:uid="{00000000-0005-0000-0000-0000BB5E0000}"/>
    <cellStyle name="40% - 강조색3 45 2 3 4 4 3" xfId="25720" xr:uid="{00000000-0005-0000-0000-0000BC5E0000}"/>
    <cellStyle name="40% - 강조색3 45 2 3 4 4 4" xfId="25721" xr:uid="{00000000-0005-0000-0000-0000BD5E0000}"/>
    <cellStyle name="40% - 강조색3 45 2 3 4 5" xfId="25722" xr:uid="{00000000-0005-0000-0000-0000BE5E0000}"/>
    <cellStyle name="40% - 강조색3 45 2 3 4 5 2" xfId="25723" xr:uid="{00000000-0005-0000-0000-0000BF5E0000}"/>
    <cellStyle name="40% - 강조색3 45 2 3 4 5 3" xfId="25724" xr:uid="{00000000-0005-0000-0000-0000C05E0000}"/>
    <cellStyle name="40% - 강조색3 45 2 3 4 5 4" xfId="25725" xr:uid="{00000000-0005-0000-0000-0000C15E0000}"/>
    <cellStyle name="40% - 강조색3 45 2 3 4 6" xfId="25726" xr:uid="{00000000-0005-0000-0000-0000C25E0000}"/>
    <cellStyle name="40% - 강조색3 45 2 3 4 6 2" xfId="25727" xr:uid="{00000000-0005-0000-0000-0000C35E0000}"/>
    <cellStyle name="40% - 강조색3 45 2 3 4 6 3" xfId="25728" xr:uid="{00000000-0005-0000-0000-0000C45E0000}"/>
    <cellStyle name="40% - 강조색3 45 2 3 4 6 4" xfId="25729" xr:uid="{00000000-0005-0000-0000-0000C55E0000}"/>
    <cellStyle name="40% - 강조색3 45 2 3 4 7" xfId="25730" xr:uid="{00000000-0005-0000-0000-0000C65E0000}"/>
    <cellStyle name="40% - 강조색3 45 2 3 4 7 2" xfId="25731" xr:uid="{00000000-0005-0000-0000-0000C75E0000}"/>
    <cellStyle name="40% - 강조색3 45 2 3 4 7 3" xfId="25732" xr:uid="{00000000-0005-0000-0000-0000C85E0000}"/>
    <cellStyle name="40% - 강조색3 45 2 3 4 7 4" xfId="25733" xr:uid="{00000000-0005-0000-0000-0000C95E0000}"/>
    <cellStyle name="40% - 강조색3 45 2 3 4 8" xfId="25734" xr:uid="{00000000-0005-0000-0000-0000CA5E0000}"/>
    <cellStyle name="40% - 강조색3 45 2 3 4 8 2" xfId="25735" xr:uid="{00000000-0005-0000-0000-0000CB5E0000}"/>
    <cellStyle name="40% - 강조색3 45 2 3 4 8 3" xfId="25736" xr:uid="{00000000-0005-0000-0000-0000CC5E0000}"/>
    <cellStyle name="40% - 강조색3 45 2 3 4 8 4" xfId="25737" xr:uid="{00000000-0005-0000-0000-0000CD5E0000}"/>
    <cellStyle name="40% - 강조색3 45 2 3 4 9" xfId="25738" xr:uid="{00000000-0005-0000-0000-0000CE5E0000}"/>
    <cellStyle name="40% - 강조색3 45 2 3 4 9 2" xfId="25739" xr:uid="{00000000-0005-0000-0000-0000CF5E0000}"/>
    <cellStyle name="40% - 강조색3 45 2 3 4 9 3" xfId="25740" xr:uid="{00000000-0005-0000-0000-0000D05E0000}"/>
    <cellStyle name="40% - 강조색3 45 2 3 4 9 4" xfId="25741" xr:uid="{00000000-0005-0000-0000-0000D15E0000}"/>
    <cellStyle name="40% - 강조색3 45 2 3 5" xfId="25742" xr:uid="{00000000-0005-0000-0000-0000D25E0000}"/>
    <cellStyle name="40% - 강조색3 45 2 3 5 2" xfId="25743" xr:uid="{00000000-0005-0000-0000-0000D35E0000}"/>
    <cellStyle name="40% - 강조색3 45 2 3 5 3" xfId="25744" xr:uid="{00000000-0005-0000-0000-0000D45E0000}"/>
    <cellStyle name="40% - 강조색3 45 2 3 5 4" xfId="25745" xr:uid="{00000000-0005-0000-0000-0000D55E0000}"/>
    <cellStyle name="40% - 강조색3 45 2 3 6" xfId="25746" xr:uid="{00000000-0005-0000-0000-0000D65E0000}"/>
    <cellStyle name="40% - 강조색3 45 2 3 6 2" xfId="25747" xr:uid="{00000000-0005-0000-0000-0000D75E0000}"/>
    <cellStyle name="40% - 강조색3 45 2 3 6 3" xfId="25748" xr:uid="{00000000-0005-0000-0000-0000D85E0000}"/>
    <cellStyle name="40% - 강조색3 45 2 3 6 4" xfId="25749" xr:uid="{00000000-0005-0000-0000-0000D95E0000}"/>
    <cellStyle name="40% - 강조색3 45 2 3 7" xfId="25750" xr:uid="{00000000-0005-0000-0000-0000DA5E0000}"/>
    <cellStyle name="40% - 강조색3 45 2 3 7 2" xfId="25751" xr:uid="{00000000-0005-0000-0000-0000DB5E0000}"/>
    <cellStyle name="40% - 강조색3 45 2 3 7 3" xfId="25752" xr:uid="{00000000-0005-0000-0000-0000DC5E0000}"/>
    <cellStyle name="40% - 강조색3 45 2 3 7 4" xfId="25753" xr:uid="{00000000-0005-0000-0000-0000DD5E0000}"/>
    <cellStyle name="40% - 강조색3 45 2 3 8" xfId="25754" xr:uid="{00000000-0005-0000-0000-0000DE5E0000}"/>
    <cellStyle name="40% - 강조색3 45 2 3 8 2" xfId="25755" xr:uid="{00000000-0005-0000-0000-0000DF5E0000}"/>
    <cellStyle name="40% - 강조색3 45 2 3 8 3" xfId="25756" xr:uid="{00000000-0005-0000-0000-0000E05E0000}"/>
    <cellStyle name="40% - 강조색3 45 2 3 8 4" xfId="25757" xr:uid="{00000000-0005-0000-0000-0000E15E0000}"/>
    <cellStyle name="40% - 강조색3 45 2 3 9" xfId="25758" xr:uid="{00000000-0005-0000-0000-0000E25E0000}"/>
    <cellStyle name="40% - 강조색3 45 2 3 9 2" xfId="25759" xr:uid="{00000000-0005-0000-0000-0000E35E0000}"/>
    <cellStyle name="40% - 강조색3 45 2 3 9 3" xfId="25760" xr:uid="{00000000-0005-0000-0000-0000E45E0000}"/>
    <cellStyle name="40% - 강조색3 45 2 3 9 4" xfId="25761" xr:uid="{00000000-0005-0000-0000-0000E55E0000}"/>
    <cellStyle name="40% - 강조색3 45 2 4" xfId="25762" xr:uid="{00000000-0005-0000-0000-0000E65E0000}"/>
    <cellStyle name="40% - 강조색3 45 2 4 10" xfId="25763" xr:uid="{00000000-0005-0000-0000-0000E75E0000}"/>
    <cellStyle name="40% - 강조색3 45 2 4 11" xfId="25764" xr:uid="{00000000-0005-0000-0000-0000E85E0000}"/>
    <cellStyle name="40% - 강조색3 45 2 4 12" xfId="25765" xr:uid="{00000000-0005-0000-0000-0000E95E0000}"/>
    <cellStyle name="40% - 강조색3 45 2 4 2" xfId="25766" xr:uid="{00000000-0005-0000-0000-0000EA5E0000}"/>
    <cellStyle name="40% - 강조색3 45 2 4 2 2" xfId="25767" xr:uid="{00000000-0005-0000-0000-0000EB5E0000}"/>
    <cellStyle name="40% - 강조색3 45 2 4 2 3" xfId="25768" xr:uid="{00000000-0005-0000-0000-0000EC5E0000}"/>
    <cellStyle name="40% - 강조색3 45 2 4 2 4" xfId="25769" xr:uid="{00000000-0005-0000-0000-0000ED5E0000}"/>
    <cellStyle name="40% - 강조색3 45 2 4 3" xfId="25770" xr:uid="{00000000-0005-0000-0000-0000EE5E0000}"/>
    <cellStyle name="40% - 강조색3 45 2 4 3 2" xfId="25771" xr:uid="{00000000-0005-0000-0000-0000EF5E0000}"/>
    <cellStyle name="40% - 강조색3 45 2 4 3 3" xfId="25772" xr:uid="{00000000-0005-0000-0000-0000F05E0000}"/>
    <cellStyle name="40% - 강조색3 45 2 4 3 4" xfId="25773" xr:uid="{00000000-0005-0000-0000-0000F15E0000}"/>
    <cellStyle name="40% - 강조색3 45 2 4 4" xfId="25774" xr:uid="{00000000-0005-0000-0000-0000F25E0000}"/>
    <cellStyle name="40% - 강조색3 45 2 4 4 2" xfId="25775" xr:uid="{00000000-0005-0000-0000-0000F35E0000}"/>
    <cellStyle name="40% - 강조색3 45 2 4 4 3" xfId="25776" xr:uid="{00000000-0005-0000-0000-0000F45E0000}"/>
    <cellStyle name="40% - 강조색3 45 2 4 4 4" xfId="25777" xr:uid="{00000000-0005-0000-0000-0000F55E0000}"/>
    <cellStyle name="40% - 강조색3 45 2 4 5" xfId="25778" xr:uid="{00000000-0005-0000-0000-0000F65E0000}"/>
    <cellStyle name="40% - 강조색3 45 2 4 5 2" xfId="25779" xr:uid="{00000000-0005-0000-0000-0000F75E0000}"/>
    <cellStyle name="40% - 강조색3 45 2 4 5 3" xfId="25780" xr:uid="{00000000-0005-0000-0000-0000F85E0000}"/>
    <cellStyle name="40% - 강조색3 45 2 4 5 4" xfId="25781" xr:uid="{00000000-0005-0000-0000-0000F95E0000}"/>
    <cellStyle name="40% - 강조색3 45 2 4 6" xfId="25782" xr:uid="{00000000-0005-0000-0000-0000FA5E0000}"/>
    <cellStyle name="40% - 강조색3 45 2 4 6 2" xfId="25783" xr:uid="{00000000-0005-0000-0000-0000FB5E0000}"/>
    <cellStyle name="40% - 강조색3 45 2 4 6 3" xfId="25784" xr:uid="{00000000-0005-0000-0000-0000FC5E0000}"/>
    <cellStyle name="40% - 강조색3 45 2 4 6 4" xfId="25785" xr:uid="{00000000-0005-0000-0000-0000FD5E0000}"/>
    <cellStyle name="40% - 강조색3 45 2 4 7" xfId="25786" xr:uid="{00000000-0005-0000-0000-0000FE5E0000}"/>
    <cellStyle name="40% - 강조색3 45 2 4 7 2" xfId="25787" xr:uid="{00000000-0005-0000-0000-0000FF5E0000}"/>
    <cellStyle name="40% - 강조색3 45 2 4 7 3" xfId="25788" xr:uid="{00000000-0005-0000-0000-0000005F0000}"/>
    <cellStyle name="40% - 강조색3 45 2 4 7 4" xfId="25789" xr:uid="{00000000-0005-0000-0000-0000015F0000}"/>
    <cellStyle name="40% - 강조색3 45 2 4 8" xfId="25790" xr:uid="{00000000-0005-0000-0000-0000025F0000}"/>
    <cellStyle name="40% - 강조색3 45 2 4 8 2" xfId="25791" xr:uid="{00000000-0005-0000-0000-0000035F0000}"/>
    <cellStyle name="40% - 강조색3 45 2 4 8 3" xfId="25792" xr:uid="{00000000-0005-0000-0000-0000045F0000}"/>
    <cellStyle name="40% - 강조색3 45 2 4 8 4" xfId="25793" xr:uid="{00000000-0005-0000-0000-0000055F0000}"/>
    <cellStyle name="40% - 강조색3 45 2 4 9" xfId="25794" xr:uid="{00000000-0005-0000-0000-0000065F0000}"/>
    <cellStyle name="40% - 강조색3 45 2 4 9 2" xfId="25795" xr:uid="{00000000-0005-0000-0000-0000075F0000}"/>
    <cellStyle name="40% - 강조색3 45 2 4 9 3" xfId="25796" xr:uid="{00000000-0005-0000-0000-0000085F0000}"/>
    <cellStyle name="40% - 강조색3 45 2 4 9 4" xfId="25797" xr:uid="{00000000-0005-0000-0000-0000095F0000}"/>
    <cellStyle name="40% - 강조색3 45 2 5" xfId="25798" xr:uid="{00000000-0005-0000-0000-00000A5F0000}"/>
    <cellStyle name="40% - 강조색3 45 2 5 10" xfId="25799" xr:uid="{00000000-0005-0000-0000-00000B5F0000}"/>
    <cellStyle name="40% - 강조색3 45 2 5 11" xfId="25800" xr:uid="{00000000-0005-0000-0000-00000C5F0000}"/>
    <cellStyle name="40% - 강조색3 45 2 5 12" xfId="25801" xr:uid="{00000000-0005-0000-0000-00000D5F0000}"/>
    <cellStyle name="40% - 강조색3 45 2 5 2" xfId="25802" xr:uid="{00000000-0005-0000-0000-00000E5F0000}"/>
    <cellStyle name="40% - 강조색3 45 2 5 2 2" xfId="25803" xr:uid="{00000000-0005-0000-0000-00000F5F0000}"/>
    <cellStyle name="40% - 강조색3 45 2 5 2 3" xfId="25804" xr:uid="{00000000-0005-0000-0000-0000105F0000}"/>
    <cellStyle name="40% - 강조색3 45 2 5 2 4" xfId="25805" xr:uid="{00000000-0005-0000-0000-0000115F0000}"/>
    <cellStyle name="40% - 강조색3 45 2 5 3" xfId="25806" xr:uid="{00000000-0005-0000-0000-0000125F0000}"/>
    <cellStyle name="40% - 강조색3 45 2 5 3 2" xfId="25807" xr:uid="{00000000-0005-0000-0000-0000135F0000}"/>
    <cellStyle name="40% - 강조색3 45 2 5 3 3" xfId="25808" xr:uid="{00000000-0005-0000-0000-0000145F0000}"/>
    <cellStyle name="40% - 강조색3 45 2 5 3 4" xfId="25809" xr:uid="{00000000-0005-0000-0000-0000155F0000}"/>
    <cellStyle name="40% - 강조색3 45 2 5 4" xfId="25810" xr:uid="{00000000-0005-0000-0000-0000165F0000}"/>
    <cellStyle name="40% - 강조색3 45 2 5 4 2" xfId="25811" xr:uid="{00000000-0005-0000-0000-0000175F0000}"/>
    <cellStyle name="40% - 강조색3 45 2 5 4 3" xfId="25812" xr:uid="{00000000-0005-0000-0000-0000185F0000}"/>
    <cellStyle name="40% - 강조색3 45 2 5 4 4" xfId="25813" xr:uid="{00000000-0005-0000-0000-0000195F0000}"/>
    <cellStyle name="40% - 강조색3 45 2 5 5" xfId="25814" xr:uid="{00000000-0005-0000-0000-00001A5F0000}"/>
    <cellStyle name="40% - 강조색3 45 2 5 5 2" xfId="25815" xr:uid="{00000000-0005-0000-0000-00001B5F0000}"/>
    <cellStyle name="40% - 강조색3 45 2 5 5 3" xfId="25816" xr:uid="{00000000-0005-0000-0000-00001C5F0000}"/>
    <cellStyle name="40% - 강조색3 45 2 5 5 4" xfId="25817" xr:uid="{00000000-0005-0000-0000-00001D5F0000}"/>
    <cellStyle name="40% - 강조색3 45 2 5 6" xfId="25818" xr:uid="{00000000-0005-0000-0000-00001E5F0000}"/>
    <cellStyle name="40% - 강조색3 45 2 5 6 2" xfId="25819" xr:uid="{00000000-0005-0000-0000-00001F5F0000}"/>
    <cellStyle name="40% - 강조색3 45 2 5 6 3" xfId="25820" xr:uid="{00000000-0005-0000-0000-0000205F0000}"/>
    <cellStyle name="40% - 강조색3 45 2 5 6 4" xfId="25821" xr:uid="{00000000-0005-0000-0000-0000215F0000}"/>
    <cellStyle name="40% - 강조색3 45 2 5 7" xfId="25822" xr:uid="{00000000-0005-0000-0000-0000225F0000}"/>
    <cellStyle name="40% - 강조색3 45 2 5 7 2" xfId="25823" xr:uid="{00000000-0005-0000-0000-0000235F0000}"/>
    <cellStyle name="40% - 강조색3 45 2 5 7 3" xfId="25824" xr:uid="{00000000-0005-0000-0000-0000245F0000}"/>
    <cellStyle name="40% - 강조색3 45 2 5 7 4" xfId="25825" xr:uid="{00000000-0005-0000-0000-0000255F0000}"/>
    <cellStyle name="40% - 강조색3 45 2 5 8" xfId="25826" xr:uid="{00000000-0005-0000-0000-0000265F0000}"/>
    <cellStyle name="40% - 강조색3 45 2 5 8 2" xfId="25827" xr:uid="{00000000-0005-0000-0000-0000275F0000}"/>
    <cellStyle name="40% - 강조색3 45 2 5 8 3" xfId="25828" xr:uid="{00000000-0005-0000-0000-0000285F0000}"/>
    <cellStyle name="40% - 강조색3 45 2 5 8 4" xfId="25829" xr:uid="{00000000-0005-0000-0000-0000295F0000}"/>
    <cellStyle name="40% - 강조색3 45 2 5 9" xfId="25830" xr:uid="{00000000-0005-0000-0000-00002A5F0000}"/>
    <cellStyle name="40% - 강조색3 45 2 5 9 2" xfId="25831" xr:uid="{00000000-0005-0000-0000-00002B5F0000}"/>
    <cellStyle name="40% - 강조색3 45 2 5 9 3" xfId="25832" xr:uid="{00000000-0005-0000-0000-00002C5F0000}"/>
    <cellStyle name="40% - 강조색3 45 2 5 9 4" xfId="25833" xr:uid="{00000000-0005-0000-0000-00002D5F0000}"/>
    <cellStyle name="40% - 강조색3 45 2 6" xfId="25834" xr:uid="{00000000-0005-0000-0000-00002E5F0000}"/>
    <cellStyle name="40% - 강조색3 45 2 6 10" xfId="25835" xr:uid="{00000000-0005-0000-0000-00002F5F0000}"/>
    <cellStyle name="40% - 강조색3 45 2 6 11" xfId="25836" xr:uid="{00000000-0005-0000-0000-0000305F0000}"/>
    <cellStyle name="40% - 강조색3 45 2 6 12" xfId="25837" xr:uid="{00000000-0005-0000-0000-0000315F0000}"/>
    <cellStyle name="40% - 강조색3 45 2 6 2" xfId="25838" xr:uid="{00000000-0005-0000-0000-0000325F0000}"/>
    <cellStyle name="40% - 강조색3 45 2 6 2 2" xfId="25839" xr:uid="{00000000-0005-0000-0000-0000335F0000}"/>
    <cellStyle name="40% - 강조색3 45 2 6 2 3" xfId="25840" xr:uid="{00000000-0005-0000-0000-0000345F0000}"/>
    <cellStyle name="40% - 강조색3 45 2 6 2 4" xfId="25841" xr:uid="{00000000-0005-0000-0000-0000355F0000}"/>
    <cellStyle name="40% - 강조색3 45 2 6 3" xfId="25842" xr:uid="{00000000-0005-0000-0000-0000365F0000}"/>
    <cellStyle name="40% - 강조색3 45 2 6 3 2" xfId="25843" xr:uid="{00000000-0005-0000-0000-0000375F0000}"/>
    <cellStyle name="40% - 강조색3 45 2 6 3 3" xfId="25844" xr:uid="{00000000-0005-0000-0000-0000385F0000}"/>
    <cellStyle name="40% - 강조색3 45 2 6 3 4" xfId="25845" xr:uid="{00000000-0005-0000-0000-0000395F0000}"/>
    <cellStyle name="40% - 강조색3 45 2 6 4" xfId="25846" xr:uid="{00000000-0005-0000-0000-00003A5F0000}"/>
    <cellStyle name="40% - 강조색3 45 2 6 4 2" xfId="25847" xr:uid="{00000000-0005-0000-0000-00003B5F0000}"/>
    <cellStyle name="40% - 강조색3 45 2 6 4 3" xfId="25848" xr:uid="{00000000-0005-0000-0000-00003C5F0000}"/>
    <cellStyle name="40% - 강조색3 45 2 6 4 4" xfId="25849" xr:uid="{00000000-0005-0000-0000-00003D5F0000}"/>
    <cellStyle name="40% - 강조색3 45 2 6 5" xfId="25850" xr:uid="{00000000-0005-0000-0000-00003E5F0000}"/>
    <cellStyle name="40% - 강조색3 45 2 6 5 2" xfId="25851" xr:uid="{00000000-0005-0000-0000-00003F5F0000}"/>
    <cellStyle name="40% - 강조색3 45 2 6 5 3" xfId="25852" xr:uid="{00000000-0005-0000-0000-0000405F0000}"/>
    <cellStyle name="40% - 강조색3 45 2 6 5 4" xfId="25853" xr:uid="{00000000-0005-0000-0000-0000415F0000}"/>
    <cellStyle name="40% - 강조색3 45 2 6 6" xfId="25854" xr:uid="{00000000-0005-0000-0000-0000425F0000}"/>
    <cellStyle name="40% - 강조색3 45 2 6 6 2" xfId="25855" xr:uid="{00000000-0005-0000-0000-0000435F0000}"/>
    <cellStyle name="40% - 강조색3 45 2 6 6 3" xfId="25856" xr:uid="{00000000-0005-0000-0000-0000445F0000}"/>
    <cellStyle name="40% - 강조색3 45 2 6 6 4" xfId="25857" xr:uid="{00000000-0005-0000-0000-0000455F0000}"/>
    <cellStyle name="40% - 강조색3 45 2 6 7" xfId="25858" xr:uid="{00000000-0005-0000-0000-0000465F0000}"/>
    <cellStyle name="40% - 강조색3 45 2 6 7 2" xfId="25859" xr:uid="{00000000-0005-0000-0000-0000475F0000}"/>
    <cellStyle name="40% - 강조색3 45 2 6 7 3" xfId="25860" xr:uid="{00000000-0005-0000-0000-0000485F0000}"/>
    <cellStyle name="40% - 강조색3 45 2 6 7 4" xfId="25861" xr:uid="{00000000-0005-0000-0000-0000495F0000}"/>
    <cellStyle name="40% - 강조색3 45 2 6 8" xfId="25862" xr:uid="{00000000-0005-0000-0000-00004A5F0000}"/>
    <cellStyle name="40% - 강조색3 45 2 6 8 2" xfId="25863" xr:uid="{00000000-0005-0000-0000-00004B5F0000}"/>
    <cellStyle name="40% - 강조색3 45 2 6 8 3" xfId="25864" xr:uid="{00000000-0005-0000-0000-00004C5F0000}"/>
    <cellStyle name="40% - 강조색3 45 2 6 8 4" xfId="25865" xr:uid="{00000000-0005-0000-0000-00004D5F0000}"/>
    <cellStyle name="40% - 강조색3 45 2 6 9" xfId="25866" xr:uid="{00000000-0005-0000-0000-00004E5F0000}"/>
    <cellStyle name="40% - 강조색3 45 2 6 9 2" xfId="25867" xr:uid="{00000000-0005-0000-0000-00004F5F0000}"/>
    <cellStyle name="40% - 강조색3 45 2 6 9 3" xfId="25868" xr:uid="{00000000-0005-0000-0000-0000505F0000}"/>
    <cellStyle name="40% - 강조색3 45 2 6 9 4" xfId="25869" xr:uid="{00000000-0005-0000-0000-0000515F0000}"/>
    <cellStyle name="40% - 강조색3 45 2 7" xfId="25870" xr:uid="{00000000-0005-0000-0000-0000525F0000}"/>
    <cellStyle name="40% - 강조색3 45 2 7 2" xfId="25871" xr:uid="{00000000-0005-0000-0000-0000535F0000}"/>
    <cellStyle name="40% - 강조색3 45 2 7 3" xfId="25872" xr:uid="{00000000-0005-0000-0000-0000545F0000}"/>
    <cellStyle name="40% - 강조색3 45 2 7 4" xfId="25873" xr:uid="{00000000-0005-0000-0000-0000555F0000}"/>
    <cellStyle name="40% - 강조색3 45 2 8" xfId="25874" xr:uid="{00000000-0005-0000-0000-0000565F0000}"/>
    <cellStyle name="40% - 강조색3 45 2 8 2" xfId="25875" xr:uid="{00000000-0005-0000-0000-0000575F0000}"/>
    <cellStyle name="40% - 강조색3 45 2 8 3" xfId="25876" xr:uid="{00000000-0005-0000-0000-0000585F0000}"/>
    <cellStyle name="40% - 강조색3 45 2 8 4" xfId="25877" xr:uid="{00000000-0005-0000-0000-0000595F0000}"/>
    <cellStyle name="40% - 강조색3 45 2 9" xfId="25878" xr:uid="{00000000-0005-0000-0000-00005A5F0000}"/>
    <cellStyle name="40% - 강조색3 45 2 9 2" xfId="25879" xr:uid="{00000000-0005-0000-0000-00005B5F0000}"/>
    <cellStyle name="40% - 강조색3 45 2 9 3" xfId="25880" xr:uid="{00000000-0005-0000-0000-00005C5F0000}"/>
    <cellStyle name="40% - 강조색3 45 2 9 4" xfId="25881" xr:uid="{00000000-0005-0000-0000-00005D5F0000}"/>
    <cellStyle name="40% - 강조색3 45 3" xfId="25882" xr:uid="{00000000-0005-0000-0000-00005E5F0000}"/>
    <cellStyle name="40% - 강조색3 45 3 10" xfId="25883" xr:uid="{00000000-0005-0000-0000-00005F5F0000}"/>
    <cellStyle name="40% - 강조색3 45 3 10 2" xfId="25884" xr:uid="{00000000-0005-0000-0000-0000605F0000}"/>
    <cellStyle name="40% - 강조색3 45 3 10 3" xfId="25885" xr:uid="{00000000-0005-0000-0000-0000615F0000}"/>
    <cellStyle name="40% - 강조색3 45 3 10 4" xfId="25886" xr:uid="{00000000-0005-0000-0000-0000625F0000}"/>
    <cellStyle name="40% - 강조색3 45 3 11" xfId="25887" xr:uid="{00000000-0005-0000-0000-0000635F0000}"/>
    <cellStyle name="40% - 강조색3 45 3 11 2" xfId="25888" xr:uid="{00000000-0005-0000-0000-0000645F0000}"/>
    <cellStyle name="40% - 강조색3 45 3 11 3" xfId="25889" xr:uid="{00000000-0005-0000-0000-0000655F0000}"/>
    <cellStyle name="40% - 강조색3 45 3 11 4" xfId="25890" xr:uid="{00000000-0005-0000-0000-0000665F0000}"/>
    <cellStyle name="40% - 강조색3 45 3 12" xfId="25891" xr:uid="{00000000-0005-0000-0000-0000675F0000}"/>
    <cellStyle name="40% - 강조색3 45 3 12 2" xfId="25892" xr:uid="{00000000-0005-0000-0000-0000685F0000}"/>
    <cellStyle name="40% - 강조색3 45 3 12 3" xfId="25893" xr:uid="{00000000-0005-0000-0000-0000695F0000}"/>
    <cellStyle name="40% - 강조색3 45 3 12 4" xfId="25894" xr:uid="{00000000-0005-0000-0000-00006A5F0000}"/>
    <cellStyle name="40% - 강조색3 45 3 13" xfId="25895" xr:uid="{00000000-0005-0000-0000-00006B5F0000}"/>
    <cellStyle name="40% - 강조색3 45 3 14" xfId="25896" xr:uid="{00000000-0005-0000-0000-00006C5F0000}"/>
    <cellStyle name="40% - 강조색3 45 3 15" xfId="25897" xr:uid="{00000000-0005-0000-0000-00006D5F0000}"/>
    <cellStyle name="40% - 강조색3 45 3 16" xfId="25898" xr:uid="{00000000-0005-0000-0000-00006E5F0000}"/>
    <cellStyle name="40% - 강조색3 45 3 17" xfId="25899" xr:uid="{00000000-0005-0000-0000-00006F5F0000}"/>
    <cellStyle name="40% - 강조색3 45 3 18" xfId="25900" xr:uid="{00000000-0005-0000-0000-0000705F0000}"/>
    <cellStyle name="40% - 강조색3 45 3 19" xfId="25901" xr:uid="{00000000-0005-0000-0000-0000715F0000}"/>
    <cellStyle name="40% - 강조색3 45 3 2" xfId="25902" xr:uid="{00000000-0005-0000-0000-0000725F0000}"/>
    <cellStyle name="40% - 강조색3 45 3 2 10" xfId="25903" xr:uid="{00000000-0005-0000-0000-0000735F0000}"/>
    <cellStyle name="40% - 강조색3 45 3 2 11" xfId="25904" xr:uid="{00000000-0005-0000-0000-0000745F0000}"/>
    <cellStyle name="40% - 강조색3 45 3 2 12" xfId="25905" xr:uid="{00000000-0005-0000-0000-0000755F0000}"/>
    <cellStyle name="40% - 강조색3 45 3 2 2" xfId="25906" xr:uid="{00000000-0005-0000-0000-0000765F0000}"/>
    <cellStyle name="40% - 강조색3 45 3 2 2 2" xfId="25907" xr:uid="{00000000-0005-0000-0000-0000775F0000}"/>
    <cellStyle name="40% - 강조색3 45 3 2 2 3" xfId="25908" xr:uid="{00000000-0005-0000-0000-0000785F0000}"/>
    <cellStyle name="40% - 강조색3 45 3 2 2 4" xfId="25909" xr:uid="{00000000-0005-0000-0000-0000795F0000}"/>
    <cellStyle name="40% - 강조색3 45 3 2 3" xfId="25910" xr:uid="{00000000-0005-0000-0000-00007A5F0000}"/>
    <cellStyle name="40% - 강조색3 45 3 2 3 2" xfId="25911" xr:uid="{00000000-0005-0000-0000-00007B5F0000}"/>
    <cellStyle name="40% - 강조색3 45 3 2 3 3" xfId="25912" xr:uid="{00000000-0005-0000-0000-00007C5F0000}"/>
    <cellStyle name="40% - 강조색3 45 3 2 3 4" xfId="25913" xr:uid="{00000000-0005-0000-0000-00007D5F0000}"/>
    <cellStyle name="40% - 강조색3 45 3 2 4" xfId="25914" xr:uid="{00000000-0005-0000-0000-00007E5F0000}"/>
    <cellStyle name="40% - 강조색3 45 3 2 4 2" xfId="25915" xr:uid="{00000000-0005-0000-0000-00007F5F0000}"/>
    <cellStyle name="40% - 강조색3 45 3 2 4 3" xfId="25916" xr:uid="{00000000-0005-0000-0000-0000805F0000}"/>
    <cellStyle name="40% - 강조색3 45 3 2 4 4" xfId="25917" xr:uid="{00000000-0005-0000-0000-0000815F0000}"/>
    <cellStyle name="40% - 강조색3 45 3 2 5" xfId="25918" xr:uid="{00000000-0005-0000-0000-0000825F0000}"/>
    <cellStyle name="40% - 강조색3 45 3 2 5 2" xfId="25919" xr:uid="{00000000-0005-0000-0000-0000835F0000}"/>
    <cellStyle name="40% - 강조색3 45 3 2 5 3" xfId="25920" xr:uid="{00000000-0005-0000-0000-0000845F0000}"/>
    <cellStyle name="40% - 강조색3 45 3 2 5 4" xfId="25921" xr:uid="{00000000-0005-0000-0000-0000855F0000}"/>
    <cellStyle name="40% - 강조색3 45 3 2 6" xfId="25922" xr:uid="{00000000-0005-0000-0000-0000865F0000}"/>
    <cellStyle name="40% - 강조색3 45 3 2 6 2" xfId="25923" xr:uid="{00000000-0005-0000-0000-0000875F0000}"/>
    <cellStyle name="40% - 강조색3 45 3 2 6 3" xfId="25924" xr:uid="{00000000-0005-0000-0000-0000885F0000}"/>
    <cellStyle name="40% - 강조색3 45 3 2 6 4" xfId="25925" xr:uid="{00000000-0005-0000-0000-0000895F0000}"/>
    <cellStyle name="40% - 강조색3 45 3 2 7" xfId="25926" xr:uid="{00000000-0005-0000-0000-00008A5F0000}"/>
    <cellStyle name="40% - 강조색3 45 3 2 7 2" xfId="25927" xr:uid="{00000000-0005-0000-0000-00008B5F0000}"/>
    <cellStyle name="40% - 강조색3 45 3 2 7 3" xfId="25928" xr:uid="{00000000-0005-0000-0000-00008C5F0000}"/>
    <cellStyle name="40% - 강조색3 45 3 2 7 4" xfId="25929" xr:uid="{00000000-0005-0000-0000-00008D5F0000}"/>
    <cellStyle name="40% - 강조색3 45 3 2 8" xfId="25930" xr:uid="{00000000-0005-0000-0000-00008E5F0000}"/>
    <cellStyle name="40% - 강조색3 45 3 2 8 2" xfId="25931" xr:uid="{00000000-0005-0000-0000-00008F5F0000}"/>
    <cellStyle name="40% - 강조색3 45 3 2 8 3" xfId="25932" xr:uid="{00000000-0005-0000-0000-0000905F0000}"/>
    <cellStyle name="40% - 강조색3 45 3 2 8 4" xfId="25933" xr:uid="{00000000-0005-0000-0000-0000915F0000}"/>
    <cellStyle name="40% - 강조색3 45 3 2 9" xfId="25934" xr:uid="{00000000-0005-0000-0000-0000925F0000}"/>
    <cellStyle name="40% - 강조색3 45 3 2 9 2" xfId="25935" xr:uid="{00000000-0005-0000-0000-0000935F0000}"/>
    <cellStyle name="40% - 강조색3 45 3 2 9 3" xfId="25936" xr:uid="{00000000-0005-0000-0000-0000945F0000}"/>
    <cellStyle name="40% - 강조색3 45 3 2 9 4" xfId="25937" xr:uid="{00000000-0005-0000-0000-0000955F0000}"/>
    <cellStyle name="40% - 강조색3 45 3 20" xfId="25938" xr:uid="{00000000-0005-0000-0000-0000965F0000}"/>
    <cellStyle name="40% - 강조색3 45 3 21" xfId="25939" xr:uid="{00000000-0005-0000-0000-0000975F0000}"/>
    <cellStyle name="40% - 강조색3 45 3 22" xfId="25940" xr:uid="{00000000-0005-0000-0000-0000985F0000}"/>
    <cellStyle name="40% - 강조색3 45 3 23" xfId="25941" xr:uid="{00000000-0005-0000-0000-0000995F0000}"/>
    <cellStyle name="40% - 강조색3 45 3 24" xfId="25942" xr:uid="{00000000-0005-0000-0000-00009A5F0000}"/>
    <cellStyle name="40% - 강조색3 45 3 25" xfId="25943" xr:uid="{00000000-0005-0000-0000-00009B5F0000}"/>
    <cellStyle name="40% - 강조색3 45 3 3" xfId="25944" xr:uid="{00000000-0005-0000-0000-00009C5F0000}"/>
    <cellStyle name="40% - 강조색3 45 3 3 10" xfId="25945" xr:uid="{00000000-0005-0000-0000-00009D5F0000}"/>
    <cellStyle name="40% - 강조색3 45 3 3 11" xfId="25946" xr:uid="{00000000-0005-0000-0000-00009E5F0000}"/>
    <cellStyle name="40% - 강조색3 45 3 3 12" xfId="25947" xr:uid="{00000000-0005-0000-0000-00009F5F0000}"/>
    <cellStyle name="40% - 강조색3 45 3 3 2" xfId="25948" xr:uid="{00000000-0005-0000-0000-0000A05F0000}"/>
    <cellStyle name="40% - 강조색3 45 3 3 2 2" xfId="25949" xr:uid="{00000000-0005-0000-0000-0000A15F0000}"/>
    <cellStyle name="40% - 강조색3 45 3 3 2 3" xfId="25950" xr:uid="{00000000-0005-0000-0000-0000A25F0000}"/>
    <cellStyle name="40% - 강조색3 45 3 3 2 4" xfId="25951" xr:uid="{00000000-0005-0000-0000-0000A35F0000}"/>
    <cellStyle name="40% - 강조색3 45 3 3 3" xfId="25952" xr:uid="{00000000-0005-0000-0000-0000A45F0000}"/>
    <cellStyle name="40% - 강조색3 45 3 3 3 2" xfId="25953" xr:uid="{00000000-0005-0000-0000-0000A55F0000}"/>
    <cellStyle name="40% - 강조색3 45 3 3 3 3" xfId="25954" xr:uid="{00000000-0005-0000-0000-0000A65F0000}"/>
    <cellStyle name="40% - 강조색3 45 3 3 3 4" xfId="25955" xr:uid="{00000000-0005-0000-0000-0000A75F0000}"/>
    <cellStyle name="40% - 강조색3 45 3 3 4" xfId="25956" xr:uid="{00000000-0005-0000-0000-0000A85F0000}"/>
    <cellStyle name="40% - 강조색3 45 3 3 4 2" xfId="25957" xr:uid="{00000000-0005-0000-0000-0000A95F0000}"/>
    <cellStyle name="40% - 강조색3 45 3 3 4 3" xfId="25958" xr:uid="{00000000-0005-0000-0000-0000AA5F0000}"/>
    <cellStyle name="40% - 강조색3 45 3 3 4 4" xfId="25959" xr:uid="{00000000-0005-0000-0000-0000AB5F0000}"/>
    <cellStyle name="40% - 강조색3 45 3 3 5" xfId="25960" xr:uid="{00000000-0005-0000-0000-0000AC5F0000}"/>
    <cellStyle name="40% - 강조색3 45 3 3 5 2" xfId="25961" xr:uid="{00000000-0005-0000-0000-0000AD5F0000}"/>
    <cellStyle name="40% - 강조색3 45 3 3 5 3" xfId="25962" xr:uid="{00000000-0005-0000-0000-0000AE5F0000}"/>
    <cellStyle name="40% - 강조색3 45 3 3 5 4" xfId="25963" xr:uid="{00000000-0005-0000-0000-0000AF5F0000}"/>
    <cellStyle name="40% - 강조색3 45 3 3 6" xfId="25964" xr:uid="{00000000-0005-0000-0000-0000B05F0000}"/>
    <cellStyle name="40% - 강조색3 45 3 3 6 2" xfId="25965" xr:uid="{00000000-0005-0000-0000-0000B15F0000}"/>
    <cellStyle name="40% - 강조색3 45 3 3 6 3" xfId="25966" xr:uid="{00000000-0005-0000-0000-0000B25F0000}"/>
    <cellStyle name="40% - 강조색3 45 3 3 6 4" xfId="25967" xr:uid="{00000000-0005-0000-0000-0000B35F0000}"/>
    <cellStyle name="40% - 강조색3 45 3 3 7" xfId="25968" xr:uid="{00000000-0005-0000-0000-0000B45F0000}"/>
    <cellStyle name="40% - 강조색3 45 3 3 7 2" xfId="25969" xr:uid="{00000000-0005-0000-0000-0000B55F0000}"/>
    <cellStyle name="40% - 강조색3 45 3 3 7 3" xfId="25970" xr:uid="{00000000-0005-0000-0000-0000B65F0000}"/>
    <cellStyle name="40% - 강조색3 45 3 3 7 4" xfId="25971" xr:uid="{00000000-0005-0000-0000-0000B75F0000}"/>
    <cellStyle name="40% - 강조색3 45 3 3 8" xfId="25972" xr:uid="{00000000-0005-0000-0000-0000B85F0000}"/>
    <cellStyle name="40% - 강조색3 45 3 3 8 2" xfId="25973" xr:uid="{00000000-0005-0000-0000-0000B95F0000}"/>
    <cellStyle name="40% - 강조색3 45 3 3 8 3" xfId="25974" xr:uid="{00000000-0005-0000-0000-0000BA5F0000}"/>
    <cellStyle name="40% - 강조색3 45 3 3 8 4" xfId="25975" xr:uid="{00000000-0005-0000-0000-0000BB5F0000}"/>
    <cellStyle name="40% - 강조색3 45 3 3 9" xfId="25976" xr:uid="{00000000-0005-0000-0000-0000BC5F0000}"/>
    <cellStyle name="40% - 강조색3 45 3 3 9 2" xfId="25977" xr:uid="{00000000-0005-0000-0000-0000BD5F0000}"/>
    <cellStyle name="40% - 강조색3 45 3 3 9 3" xfId="25978" xr:uid="{00000000-0005-0000-0000-0000BE5F0000}"/>
    <cellStyle name="40% - 강조색3 45 3 3 9 4" xfId="25979" xr:uid="{00000000-0005-0000-0000-0000BF5F0000}"/>
    <cellStyle name="40% - 강조색3 45 3 4" xfId="25980" xr:uid="{00000000-0005-0000-0000-0000C05F0000}"/>
    <cellStyle name="40% - 강조색3 45 3 4 10" xfId="25981" xr:uid="{00000000-0005-0000-0000-0000C15F0000}"/>
    <cellStyle name="40% - 강조색3 45 3 4 11" xfId="25982" xr:uid="{00000000-0005-0000-0000-0000C25F0000}"/>
    <cellStyle name="40% - 강조색3 45 3 4 12" xfId="25983" xr:uid="{00000000-0005-0000-0000-0000C35F0000}"/>
    <cellStyle name="40% - 강조색3 45 3 4 2" xfId="25984" xr:uid="{00000000-0005-0000-0000-0000C45F0000}"/>
    <cellStyle name="40% - 강조색3 45 3 4 2 2" xfId="25985" xr:uid="{00000000-0005-0000-0000-0000C55F0000}"/>
    <cellStyle name="40% - 강조색3 45 3 4 2 3" xfId="25986" xr:uid="{00000000-0005-0000-0000-0000C65F0000}"/>
    <cellStyle name="40% - 강조색3 45 3 4 2 4" xfId="25987" xr:uid="{00000000-0005-0000-0000-0000C75F0000}"/>
    <cellStyle name="40% - 강조색3 45 3 4 3" xfId="25988" xr:uid="{00000000-0005-0000-0000-0000C85F0000}"/>
    <cellStyle name="40% - 강조색3 45 3 4 3 2" xfId="25989" xr:uid="{00000000-0005-0000-0000-0000C95F0000}"/>
    <cellStyle name="40% - 강조색3 45 3 4 3 3" xfId="25990" xr:uid="{00000000-0005-0000-0000-0000CA5F0000}"/>
    <cellStyle name="40% - 강조색3 45 3 4 3 4" xfId="25991" xr:uid="{00000000-0005-0000-0000-0000CB5F0000}"/>
    <cellStyle name="40% - 강조색3 45 3 4 4" xfId="25992" xr:uid="{00000000-0005-0000-0000-0000CC5F0000}"/>
    <cellStyle name="40% - 강조색3 45 3 4 4 2" xfId="25993" xr:uid="{00000000-0005-0000-0000-0000CD5F0000}"/>
    <cellStyle name="40% - 강조색3 45 3 4 4 3" xfId="25994" xr:uid="{00000000-0005-0000-0000-0000CE5F0000}"/>
    <cellStyle name="40% - 강조색3 45 3 4 4 4" xfId="25995" xr:uid="{00000000-0005-0000-0000-0000CF5F0000}"/>
    <cellStyle name="40% - 강조색3 45 3 4 5" xfId="25996" xr:uid="{00000000-0005-0000-0000-0000D05F0000}"/>
    <cellStyle name="40% - 강조색3 45 3 4 5 2" xfId="25997" xr:uid="{00000000-0005-0000-0000-0000D15F0000}"/>
    <cellStyle name="40% - 강조색3 45 3 4 5 3" xfId="25998" xr:uid="{00000000-0005-0000-0000-0000D25F0000}"/>
    <cellStyle name="40% - 강조색3 45 3 4 5 4" xfId="25999" xr:uid="{00000000-0005-0000-0000-0000D35F0000}"/>
    <cellStyle name="40% - 강조색3 45 3 4 6" xfId="26000" xr:uid="{00000000-0005-0000-0000-0000D45F0000}"/>
    <cellStyle name="40% - 강조색3 45 3 4 6 2" xfId="26001" xr:uid="{00000000-0005-0000-0000-0000D55F0000}"/>
    <cellStyle name="40% - 강조색3 45 3 4 6 3" xfId="26002" xr:uid="{00000000-0005-0000-0000-0000D65F0000}"/>
    <cellStyle name="40% - 강조색3 45 3 4 6 4" xfId="26003" xr:uid="{00000000-0005-0000-0000-0000D75F0000}"/>
    <cellStyle name="40% - 강조색3 45 3 4 7" xfId="26004" xr:uid="{00000000-0005-0000-0000-0000D85F0000}"/>
    <cellStyle name="40% - 강조색3 45 3 4 7 2" xfId="26005" xr:uid="{00000000-0005-0000-0000-0000D95F0000}"/>
    <cellStyle name="40% - 강조색3 45 3 4 7 3" xfId="26006" xr:uid="{00000000-0005-0000-0000-0000DA5F0000}"/>
    <cellStyle name="40% - 강조색3 45 3 4 7 4" xfId="26007" xr:uid="{00000000-0005-0000-0000-0000DB5F0000}"/>
    <cellStyle name="40% - 강조색3 45 3 4 8" xfId="26008" xr:uid="{00000000-0005-0000-0000-0000DC5F0000}"/>
    <cellStyle name="40% - 강조색3 45 3 4 8 2" xfId="26009" xr:uid="{00000000-0005-0000-0000-0000DD5F0000}"/>
    <cellStyle name="40% - 강조색3 45 3 4 8 3" xfId="26010" xr:uid="{00000000-0005-0000-0000-0000DE5F0000}"/>
    <cellStyle name="40% - 강조색3 45 3 4 8 4" xfId="26011" xr:uid="{00000000-0005-0000-0000-0000DF5F0000}"/>
    <cellStyle name="40% - 강조색3 45 3 4 9" xfId="26012" xr:uid="{00000000-0005-0000-0000-0000E05F0000}"/>
    <cellStyle name="40% - 강조색3 45 3 4 9 2" xfId="26013" xr:uid="{00000000-0005-0000-0000-0000E15F0000}"/>
    <cellStyle name="40% - 강조색3 45 3 4 9 3" xfId="26014" xr:uid="{00000000-0005-0000-0000-0000E25F0000}"/>
    <cellStyle name="40% - 강조색3 45 3 4 9 4" xfId="26015" xr:uid="{00000000-0005-0000-0000-0000E35F0000}"/>
    <cellStyle name="40% - 강조색3 45 3 5" xfId="26016" xr:uid="{00000000-0005-0000-0000-0000E45F0000}"/>
    <cellStyle name="40% - 강조색3 45 3 5 2" xfId="26017" xr:uid="{00000000-0005-0000-0000-0000E55F0000}"/>
    <cellStyle name="40% - 강조색3 45 3 5 3" xfId="26018" xr:uid="{00000000-0005-0000-0000-0000E65F0000}"/>
    <cellStyle name="40% - 강조색3 45 3 5 4" xfId="26019" xr:uid="{00000000-0005-0000-0000-0000E75F0000}"/>
    <cellStyle name="40% - 강조색3 45 3 6" xfId="26020" xr:uid="{00000000-0005-0000-0000-0000E85F0000}"/>
    <cellStyle name="40% - 강조색3 45 3 6 2" xfId="26021" xr:uid="{00000000-0005-0000-0000-0000E95F0000}"/>
    <cellStyle name="40% - 강조색3 45 3 6 3" xfId="26022" xr:uid="{00000000-0005-0000-0000-0000EA5F0000}"/>
    <cellStyle name="40% - 강조색3 45 3 6 4" xfId="26023" xr:uid="{00000000-0005-0000-0000-0000EB5F0000}"/>
    <cellStyle name="40% - 강조색3 45 3 7" xfId="26024" xr:uid="{00000000-0005-0000-0000-0000EC5F0000}"/>
    <cellStyle name="40% - 강조색3 45 3 7 2" xfId="26025" xr:uid="{00000000-0005-0000-0000-0000ED5F0000}"/>
    <cellStyle name="40% - 강조색3 45 3 7 3" xfId="26026" xr:uid="{00000000-0005-0000-0000-0000EE5F0000}"/>
    <cellStyle name="40% - 강조색3 45 3 7 4" xfId="26027" xr:uid="{00000000-0005-0000-0000-0000EF5F0000}"/>
    <cellStyle name="40% - 강조색3 45 3 8" xfId="26028" xr:uid="{00000000-0005-0000-0000-0000F05F0000}"/>
    <cellStyle name="40% - 강조색3 45 3 8 2" xfId="26029" xr:uid="{00000000-0005-0000-0000-0000F15F0000}"/>
    <cellStyle name="40% - 강조색3 45 3 8 3" xfId="26030" xr:uid="{00000000-0005-0000-0000-0000F25F0000}"/>
    <cellStyle name="40% - 강조색3 45 3 8 4" xfId="26031" xr:uid="{00000000-0005-0000-0000-0000F35F0000}"/>
    <cellStyle name="40% - 강조색3 45 3 9" xfId="26032" xr:uid="{00000000-0005-0000-0000-0000F45F0000}"/>
    <cellStyle name="40% - 강조색3 45 3 9 2" xfId="26033" xr:uid="{00000000-0005-0000-0000-0000F55F0000}"/>
    <cellStyle name="40% - 강조색3 45 3 9 3" xfId="26034" xr:uid="{00000000-0005-0000-0000-0000F65F0000}"/>
    <cellStyle name="40% - 강조색3 45 3 9 4" xfId="26035" xr:uid="{00000000-0005-0000-0000-0000F75F0000}"/>
    <cellStyle name="40% - 강조색3 45 4" xfId="26036" xr:uid="{00000000-0005-0000-0000-0000F85F0000}"/>
    <cellStyle name="40% - 강조색3 45 4 10" xfId="26037" xr:uid="{00000000-0005-0000-0000-0000F95F0000}"/>
    <cellStyle name="40% - 강조색3 45 4 10 2" xfId="26038" xr:uid="{00000000-0005-0000-0000-0000FA5F0000}"/>
    <cellStyle name="40% - 강조색3 45 4 10 3" xfId="26039" xr:uid="{00000000-0005-0000-0000-0000FB5F0000}"/>
    <cellStyle name="40% - 강조색3 45 4 10 4" xfId="26040" xr:uid="{00000000-0005-0000-0000-0000FC5F0000}"/>
    <cellStyle name="40% - 강조색3 45 4 11" xfId="26041" xr:uid="{00000000-0005-0000-0000-0000FD5F0000}"/>
    <cellStyle name="40% - 강조색3 45 4 12" xfId="26042" xr:uid="{00000000-0005-0000-0000-0000FE5F0000}"/>
    <cellStyle name="40% - 강조색3 45 4 13" xfId="26043" xr:uid="{00000000-0005-0000-0000-0000FF5F0000}"/>
    <cellStyle name="40% - 강조색3 45 4 14" xfId="26044" xr:uid="{00000000-0005-0000-0000-000000600000}"/>
    <cellStyle name="40% - 강조색3 45 4 15" xfId="26045" xr:uid="{00000000-0005-0000-0000-000001600000}"/>
    <cellStyle name="40% - 강조색3 45 4 16" xfId="26046" xr:uid="{00000000-0005-0000-0000-000002600000}"/>
    <cellStyle name="40% - 강조색3 45 4 17" xfId="26047" xr:uid="{00000000-0005-0000-0000-000003600000}"/>
    <cellStyle name="40% - 강조색3 45 4 18" xfId="26048" xr:uid="{00000000-0005-0000-0000-000004600000}"/>
    <cellStyle name="40% - 강조색3 45 4 19" xfId="26049" xr:uid="{00000000-0005-0000-0000-000005600000}"/>
    <cellStyle name="40% - 강조색3 45 4 2" xfId="26050" xr:uid="{00000000-0005-0000-0000-000006600000}"/>
    <cellStyle name="40% - 강조색3 45 4 2 10" xfId="26051" xr:uid="{00000000-0005-0000-0000-000007600000}"/>
    <cellStyle name="40% - 강조색3 45 4 2 11" xfId="26052" xr:uid="{00000000-0005-0000-0000-000008600000}"/>
    <cellStyle name="40% - 강조색3 45 4 2 12" xfId="26053" xr:uid="{00000000-0005-0000-0000-000009600000}"/>
    <cellStyle name="40% - 강조색3 45 4 2 2" xfId="26054" xr:uid="{00000000-0005-0000-0000-00000A600000}"/>
    <cellStyle name="40% - 강조색3 45 4 2 2 2" xfId="26055" xr:uid="{00000000-0005-0000-0000-00000B600000}"/>
    <cellStyle name="40% - 강조색3 45 4 2 2 3" xfId="26056" xr:uid="{00000000-0005-0000-0000-00000C600000}"/>
    <cellStyle name="40% - 강조색3 45 4 2 2 4" xfId="26057" xr:uid="{00000000-0005-0000-0000-00000D600000}"/>
    <cellStyle name="40% - 강조색3 45 4 2 3" xfId="26058" xr:uid="{00000000-0005-0000-0000-00000E600000}"/>
    <cellStyle name="40% - 강조색3 45 4 2 3 2" xfId="26059" xr:uid="{00000000-0005-0000-0000-00000F600000}"/>
    <cellStyle name="40% - 강조색3 45 4 2 3 3" xfId="26060" xr:uid="{00000000-0005-0000-0000-000010600000}"/>
    <cellStyle name="40% - 강조색3 45 4 2 3 4" xfId="26061" xr:uid="{00000000-0005-0000-0000-000011600000}"/>
    <cellStyle name="40% - 강조색3 45 4 2 4" xfId="26062" xr:uid="{00000000-0005-0000-0000-000012600000}"/>
    <cellStyle name="40% - 강조색3 45 4 2 4 2" xfId="26063" xr:uid="{00000000-0005-0000-0000-000013600000}"/>
    <cellStyle name="40% - 강조색3 45 4 2 4 3" xfId="26064" xr:uid="{00000000-0005-0000-0000-000014600000}"/>
    <cellStyle name="40% - 강조색3 45 4 2 4 4" xfId="26065" xr:uid="{00000000-0005-0000-0000-000015600000}"/>
    <cellStyle name="40% - 강조색3 45 4 2 5" xfId="26066" xr:uid="{00000000-0005-0000-0000-000016600000}"/>
    <cellStyle name="40% - 강조색3 45 4 2 5 2" xfId="26067" xr:uid="{00000000-0005-0000-0000-000017600000}"/>
    <cellStyle name="40% - 강조색3 45 4 2 5 3" xfId="26068" xr:uid="{00000000-0005-0000-0000-000018600000}"/>
    <cellStyle name="40% - 강조색3 45 4 2 5 4" xfId="26069" xr:uid="{00000000-0005-0000-0000-000019600000}"/>
    <cellStyle name="40% - 강조색3 45 4 2 6" xfId="26070" xr:uid="{00000000-0005-0000-0000-00001A600000}"/>
    <cellStyle name="40% - 강조색3 45 4 2 6 2" xfId="26071" xr:uid="{00000000-0005-0000-0000-00001B600000}"/>
    <cellStyle name="40% - 강조색3 45 4 2 6 3" xfId="26072" xr:uid="{00000000-0005-0000-0000-00001C600000}"/>
    <cellStyle name="40% - 강조색3 45 4 2 6 4" xfId="26073" xr:uid="{00000000-0005-0000-0000-00001D600000}"/>
    <cellStyle name="40% - 강조색3 45 4 2 7" xfId="26074" xr:uid="{00000000-0005-0000-0000-00001E600000}"/>
    <cellStyle name="40% - 강조색3 45 4 2 7 2" xfId="26075" xr:uid="{00000000-0005-0000-0000-00001F600000}"/>
    <cellStyle name="40% - 강조색3 45 4 2 7 3" xfId="26076" xr:uid="{00000000-0005-0000-0000-000020600000}"/>
    <cellStyle name="40% - 강조색3 45 4 2 7 4" xfId="26077" xr:uid="{00000000-0005-0000-0000-000021600000}"/>
    <cellStyle name="40% - 강조색3 45 4 2 8" xfId="26078" xr:uid="{00000000-0005-0000-0000-000022600000}"/>
    <cellStyle name="40% - 강조색3 45 4 2 8 2" xfId="26079" xr:uid="{00000000-0005-0000-0000-000023600000}"/>
    <cellStyle name="40% - 강조색3 45 4 2 8 3" xfId="26080" xr:uid="{00000000-0005-0000-0000-000024600000}"/>
    <cellStyle name="40% - 강조색3 45 4 2 8 4" xfId="26081" xr:uid="{00000000-0005-0000-0000-000025600000}"/>
    <cellStyle name="40% - 강조색3 45 4 2 9" xfId="26082" xr:uid="{00000000-0005-0000-0000-000026600000}"/>
    <cellStyle name="40% - 강조색3 45 4 2 9 2" xfId="26083" xr:uid="{00000000-0005-0000-0000-000027600000}"/>
    <cellStyle name="40% - 강조색3 45 4 2 9 3" xfId="26084" xr:uid="{00000000-0005-0000-0000-000028600000}"/>
    <cellStyle name="40% - 강조색3 45 4 2 9 4" xfId="26085" xr:uid="{00000000-0005-0000-0000-000029600000}"/>
    <cellStyle name="40% - 강조색3 45 4 20" xfId="26086" xr:uid="{00000000-0005-0000-0000-00002A600000}"/>
    <cellStyle name="40% - 강조색3 45 4 21" xfId="26087" xr:uid="{00000000-0005-0000-0000-00002B600000}"/>
    <cellStyle name="40% - 강조색3 45 4 22" xfId="26088" xr:uid="{00000000-0005-0000-0000-00002C600000}"/>
    <cellStyle name="40% - 강조색3 45 4 23" xfId="26089" xr:uid="{00000000-0005-0000-0000-00002D600000}"/>
    <cellStyle name="40% - 강조색3 45 4 3" xfId="26090" xr:uid="{00000000-0005-0000-0000-00002E600000}"/>
    <cellStyle name="40% - 강조색3 45 4 3 2" xfId="26091" xr:uid="{00000000-0005-0000-0000-00002F600000}"/>
    <cellStyle name="40% - 강조색3 45 4 3 3" xfId="26092" xr:uid="{00000000-0005-0000-0000-000030600000}"/>
    <cellStyle name="40% - 강조색3 45 4 3 4" xfId="26093" xr:uid="{00000000-0005-0000-0000-000031600000}"/>
    <cellStyle name="40% - 강조색3 45 4 4" xfId="26094" xr:uid="{00000000-0005-0000-0000-000032600000}"/>
    <cellStyle name="40% - 강조색3 45 4 4 2" xfId="26095" xr:uid="{00000000-0005-0000-0000-000033600000}"/>
    <cellStyle name="40% - 강조색3 45 4 4 3" xfId="26096" xr:uid="{00000000-0005-0000-0000-000034600000}"/>
    <cellStyle name="40% - 강조색3 45 4 4 4" xfId="26097" xr:uid="{00000000-0005-0000-0000-000035600000}"/>
    <cellStyle name="40% - 강조색3 45 4 5" xfId="26098" xr:uid="{00000000-0005-0000-0000-000036600000}"/>
    <cellStyle name="40% - 강조색3 45 4 5 2" xfId="26099" xr:uid="{00000000-0005-0000-0000-000037600000}"/>
    <cellStyle name="40% - 강조색3 45 4 5 3" xfId="26100" xr:uid="{00000000-0005-0000-0000-000038600000}"/>
    <cellStyle name="40% - 강조색3 45 4 5 4" xfId="26101" xr:uid="{00000000-0005-0000-0000-000039600000}"/>
    <cellStyle name="40% - 강조색3 45 4 6" xfId="26102" xr:uid="{00000000-0005-0000-0000-00003A600000}"/>
    <cellStyle name="40% - 강조색3 45 4 6 2" xfId="26103" xr:uid="{00000000-0005-0000-0000-00003B600000}"/>
    <cellStyle name="40% - 강조색3 45 4 6 3" xfId="26104" xr:uid="{00000000-0005-0000-0000-00003C600000}"/>
    <cellStyle name="40% - 강조색3 45 4 6 4" xfId="26105" xr:uid="{00000000-0005-0000-0000-00003D600000}"/>
    <cellStyle name="40% - 강조색3 45 4 7" xfId="26106" xr:uid="{00000000-0005-0000-0000-00003E600000}"/>
    <cellStyle name="40% - 강조색3 45 4 7 2" xfId="26107" xr:uid="{00000000-0005-0000-0000-00003F600000}"/>
    <cellStyle name="40% - 강조색3 45 4 7 3" xfId="26108" xr:uid="{00000000-0005-0000-0000-000040600000}"/>
    <cellStyle name="40% - 강조색3 45 4 7 4" xfId="26109" xr:uid="{00000000-0005-0000-0000-000041600000}"/>
    <cellStyle name="40% - 강조색3 45 4 8" xfId="26110" xr:uid="{00000000-0005-0000-0000-000042600000}"/>
    <cellStyle name="40% - 강조색3 45 4 8 2" xfId="26111" xr:uid="{00000000-0005-0000-0000-000043600000}"/>
    <cellStyle name="40% - 강조색3 45 4 8 3" xfId="26112" xr:uid="{00000000-0005-0000-0000-000044600000}"/>
    <cellStyle name="40% - 강조색3 45 4 8 4" xfId="26113" xr:uid="{00000000-0005-0000-0000-000045600000}"/>
    <cellStyle name="40% - 강조색3 45 4 9" xfId="26114" xr:uid="{00000000-0005-0000-0000-000046600000}"/>
    <cellStyle name="40% - 강조색3 45 4 9 2" xfId="26115" xr:uid="{00000000-0005-0000-0000-000047600000}"/>
    <cellStyle name="40% - 강조색3 45 4 9 3" xfId="26116" xr:uid="{00000000-0005-0000-0000-000048600000}"/>
    <cellStyle name="40% - 강조색3 45 4 9 4" xfId="26117" xr:uid="{00000000-0005-0000-0000-000049600000}"/>
    <cellStyle name="40% - 강조색3 45 5" xfId="26118" xr:uid="{00000000-0005-0000-0000-00004A600000}"/>
    <cellStyle name="40% - 강조색3 45 5 10" xfId="26119" xr:uid="{00000000-0005-0000-0000-00004B600000}"/>
    <cellStyle name="40% - 강조색3 45 5 11" xfId="26120" xr:uid="{00000000-0005-0000-0000-00004C600000}"/>
    <cellStyle name="40% - 강조색3 45 5 12" xfId="26121" xr:uid="{00000000-0005-0000-0000-00004D600000}"/>
    <cellStyle name="40% - 강조색3 45 5 13" xfId="26122" xr:uid="{00000000-0005-0000-0000-00004E600000}"/>
    <cellStyle name="40% - 강조색3 45 5 14" xfId="26123" xr:uid="{00000000-0005-0000-0000-00004F600000}"/>
    <cellStyle name="40% - 강조색3 45 5 15" xfId="26124" xr:uid="{00000000-0005-0000-0000-000050600000}"/>
    <cellStyle name="40% - 강조색3 45 5 16" xfId="26125" xr:uid="{00000000-0005-0000-0000-000051600000}"/>
    <cellStyle name="40% - 강조색3 45 5 17" xfId="26126" xr:uid="{00000000-0005-0000-0000-000052600000}"/>
    <cellStyle name="40% - 강조색3 45 5 18" xfId="26127" xr:uid="{00000000-0005-0000-0000-000053600000}"/>
    <cellStyle name="40% - 강조색3 45 5 19" xfId="26128" xr:uid="{00000000-0005-0000-0000-000054600000}"/>
    <cellStyle name="40% - 강조색3 45 5 2" xfId="26129" xr:uid="{00000000-0005-0000-0000-000055600000}"/>
    <cellStyle name="40% - 강조색3 45 5 2 2" xfId="26130" xr:uid="{00000000-0005-0000-0000-000056600000}"/>
    <cellStyle name="40% - 강조색3 45 5 2 3" xfId="26131" xr:uid="{00000000-0005-0000-0000-000057600000}"/>
    <cellStyle name="40% - 강조색3 45 5 2 4" xfId="26132" xr:uid="{00000000-0005-0000-0000-000058600000}"/>
    <cellStyle name="40% - 강조색3 45 5 20" xfId="26133" xr:uid="{00000000-0005-0000-0000-000059600000}"/>
    <cellStyle name="40% - 강조색3 45 5 3" xfId="26134" xr:uid="{00000000-0005-0000-0000-00005A600000}"/>
    <cellStyle name="40% - 강조색3 45 5 3 2" xfId="26135" xr:uid="{00000000-0005-0000-0000-00005B600000}"/>
    <cellStyle name="40% - 강조색3 45 5 3 3" xfId="26136" xr:uid="{00000000-0005-0000-0000-00005C600000}"/>
    <cellStyle name="40% - 강조색3 45 5 3 4" xfId="26137" xr:uid="{00000000-0005-0000-0000-00005D600000}"/>
    <cellStyle name="40% - 강조색3 45 5 4" xfId="26138" xr:uid="{00000000-0005-0000-0000-00005E600000}"/>
    <cellStyle name="40% - 강조색3 45 5 4 2" xfId="26139" xr:uid="{00000000-0005-0000-0000-00005F600000}"/>
    <cellStyle name="40% - 강조색3 45 5 4 3" xfId="26140" xr:uid="{00000000-0005-0000-0000-000060600000}"/>
    <cellStyle name="40% - 강조색3 45 5 4 4" xfId="26141" xr:uid="{00000000-0005-0000-0000-000061600000}"/>
    <cellStyle name="40% - 강조색3 45 5 5" xfId="26142" xr:uid="{00000000-0005-0000-0000-000062600000}"/>
    <cellStyle name="40% - 강조색3 45 5 5 2" xfId="26143" xr:uid="{00000000-0005-0000-0000-000063600000}"/>
    <cellStyle name="40% - 강조색3 45 5 5 3" xfId="26144" xr:uid="{00000000-0005-0000-0000-000064600000}"/>
    <cellStyle name="40% - 강조색3 45 5 5 4" xfId="26145" xr:uid="{00000000-0005-0000-0000-000065600000}"/>
    <cellStyle name="40% - 강조색3 45 5 6" xfId="26146" xr:uid="{00000000-0005-0000-0000-000066600000}"/>
    <cellStyle name="40% - 강조색3 45 5 6 2" xfId="26147" xr:uid="{00000000-0005-0000-0000-000067600000}"/>
    <cellStyle name="40% - 강조색3 45 5 6 3" xfId="26148" xr:uid="{00000000-0005-0000-0000-000068600000}"/>
    <cellStyle name="40% - 강조색3 45 5 6 4" xfId="26149" xr:uid="{00000000-0005-0000-0000-000069600000}"/>
    <cellStyle name="40% - 강조색3 45 5 7" xfId="26150" xr:uid="{00000000-0005-0000-0000-00006A600000}"/>
    <cellStyle name="40% - 강조색3 45 5 7 2" xfId="26151" xr:uid="{00000000-0005-0000-0000-00006B600000}"/>
    <cellStyle name="40% - 강조색3 45 5 7 3" xfId="26152" xr:uid="{00000000-0005-0000-0000-00006C600000}"/>
    <cellStyle name="40% - 강조색3 45 5 7 4" xfId="26153" xr:uid="{00000000-0005-0000-0000-00006D600000}"/>
    <cellStyle name="40% - 강조색3 45 5 8" xfId="26154" xr:uid="{00000000-0005-0000-0000-00006E600000}"/>
    <cellStyle name="40% - 강조색3 45 5 9" xfId="26155" xr:uid="{00000000-0005-0000-0000-00006F600000}"/>
    <cellStyle name="40% - 강조색3 45 6" xfId="26156" xr:uid="{00000000-0005-0000-0000-000070600000}"/>
    <cellStyle name="40% - 강조색3 45 6 10" xfId="26157" xr:uid="{00000000-0005-0000-0000-000071600000}"/>
    <cellStyle name="40% - 강조색3 45 6 11" xfId="26158" xr:uid="{00000000-0005-0000-0000-000072600000}"/>
    <cellStyle name="40% - 강조색3 45 6 12" xfId="26159" xr:uid="{00000000-0005-0000-0000-000073600000}"/>
    <cellStyle name="40% - 강조색3 45 6 13" xfId="26160" xr:uid="{00000000-0005-0000-0000-000074600000}"/>
    <cellStyle name="40% - 강조색3 45 6 14" xfId="26161" xr:uid="{00000000-0005-0000-0000-000075600000}"/>
    <cellStyle name="40% - 강조색3 45 6 15" xfId="26162" xr:uid="{00000000-0005-0000-0000-000076600000}"/>
    <cellStyle name="40% - 강조색3 45 6 16" xfId="26163" xr:uid="{00000000-0005-0000-0000-000077600000}"/>
    <cellStyle name="40% - 강조색3 45 6 17" xfId="26164" xr:uid="{00000000-0005-0000-0000-000078600000}"/>
    <cellStyle name="40% - 강조색3 45 6 2" xfId="26165" xr:uid="{00000000-0005-0000-0000-000079600000}"/>
    <cellStyle name="40% - 강조색3 45 6 2 2" xfId="26166" xr:uid="{00000000-0005-0000-0000-00007A600000}"/>
    <cellStyle name="40% - 강조색3 45 6 2 3" xfId="26167" xr:uid="{00000000-0005-0000-0000-00007B600000}"/>
    <cellStyle name="40% - 강조색3 45 6 2 4" xfId="26168" xr:uid="{00000000-0005-0000-0000-00007C600000}"/>
    <cellStyle name="40% - 강조색3 45 6 3" xfId="26169" xr:uid="{00000000-0005-0000-0000-00007D600000}"/>
    <cellStyle name="40% - 강조색3 45 6 3 2" xfId="26170" xr:uid="{00000000-0005-0000-0000-00007E600000}"/>
    <cellStyle name="40% - 강조색3 45 6 3 3" xfId="26171" xr:uid="{00000000-0005-0000-0000-00007F600000}"/>
    <cellStyle name="40% - 강조색3 45 6 3 4" xfId="26172" xr:uid="{00000000-0005-0000-0000-000080600000}"/>
    <cellStyle name="40% - 강조색3 45 6 4" xfId="26173" xr:uid="{00000000-0005-0000-0000-000081600000}"/>
    <cellStyle name="40% - 강조색3 45 6 4 2" xfId="26174" xr:uid="{00000000-0005-0000-0000-000082600000}"/>
    <cellStyle name="40% - 강조색3 45 6 4 3" xfId="26175" xr:uid="{00000000-0005-0000-0000-000083600000}"/>
    <cellStyle name="40% - 강조색3 45 6 4 4" xfId="26176" xr:uid="{00000000-0005-0000-0000-000084600000}"/>
    <cellStyle name="40% - 강조색3 45 6 5" xfId="26177" xr:uid="{00000000-0005-0000-0000-000085600000}"/>
    <cellStyle name="40% - 강조색3 45 6 6" xfId="26178" xr:uid="{00000000-0005-0000-0000-000086600000}"/>
    <cellStyle name="40% - 강조색3 45 6 7" xfId="26179" xr:uid="{00000000-0005-0000-0000-000087600000}"/>
    <cellStyle name="40% - 강조색3 45 6 8" xfId="26180" xr:uid="{00000000-0005-0000-0000-000088600000}"/>
    <cellStyle name="40% - 강조색3 45 6 9" xfId="26181" xr:uid="{00000000-0005-0000-0000-000089600000}"/>
    <cellStyle name="40% - 강조색3 45 7" xfId="26182" xr:uid="{00000000-0005-0000-0000-00008A600000}"/>
    <cellStyle name="40% - 강조색3 45 7 10" xfId="26183" xr:uid="{00000000-0005-0000-0000-00008B600000}"/>
    <cellStyle name="40% - 강조색3 45 7 11" xfId="26184" xr:uid="{00000000-0005-0000-0000-00008C600000}"/>
    <cellStyle name="40% - 강조색3 45 7 12" xfId="26185" xr:uid="{00000000-0005-0000-0000-00008D600000}"/>
    <cellStyle name="40% - 강조색3 45 7 13" xfId="26186" xr:uid="{00000000-0005-0000-0000-00008E600000}"/>
    <cellStyle name="40% - 강조색3 45 7 14" xfId="26187" xr:uid="{00000000-0005-0000-0000-00008F600000}"/>
    <cellStyle name="40% - 강조색3 45 7 2" xfId="26188" xr:uid="{00000000-0005-0000-0000-000090600000}"/>
    <cellStyle name="40% - 강조색3 45 7 3" xfId="26189" xr:uid="{00000000-0005-0000-0000-000091600000}"/>
    <cellStyle name="40% - 강조색3 45 7 4" xfId="26190" xr:uid="{00000000-0005-0000-0000-000092600000}"/>
    <cellStyle name="40% - 강조색3 45 7 5" xfId="26191" xr:uid="{00000000-0005-0000-0000-000093600000}"/>
    <cellStyle name="40% - 강조색3 45 7 6" xfId="26192" xr:uid="{00000000-0005-0000-0000-000094600000}"/>
    <cellStyle name="40% - 강조색3 45 7 7" xfId="26193" xr:uid="{00000000-0005-0000-0000-000095600000}"/>
    <cellStyle name="40% - 강조색3 45 7 8" xfId="26194" xr:uid="{00000000-0005-0000-0000-000096600000}"/>
    <cellStyle name="40% - 강조색3 45 7 9" xfId="26195" xr:uid="{00000000-0005-0000-0000-000097600000}"/>
    <cellStyle name="40% - 강조색3 45 8" xfId="26196" xr:uid="{00000000-0005-0000-0000-000098600000}"/>
    <cellStyle name="40% - 강조색3 45 8 2" xfId="26197" xr:uid="{00000000-0005-0000-0000-000099600000}"/>
    <cellStyle name="40% - 강조색3 45 8 3" xfId="26198" xr:uid="{00000000-0005-0000-0000-00009A600000}"/>
    <cellStyle name="40% - 강조색3 45 8 4" xfId="26199" xr:uid="{00000000-0005-0000-0000-00009B600000}"/>
    <cellStyle name="40% - 강조색3 45 9" xfId="26200" xr:uid="{00000000-0005-0000-0000-00009C600000}"/>
    <cellStyle name="40% - 강조색3 45 9 2" xfId="26201" xr:uid="{00000000-0005-0000-0000-00009D600000}"/>
    <cellStyle name="40% - 강조색3 45 9 3" xfId="26202" xr:uid="{00000000-0005-0000-0000-00009E600000}"/>
    <cellStyle name="40% - 강조색3 46" xfId="26203" xr:uid="{00000000-0005-0000-0000-00009F600000}"/>
    <cellStyle name="40% - 강조색3 46 10" xfId="26204" xr:uid="{00000000-0005-0000-0000-0000A0600000}"/>
    <cellStyle name="40% - 강조색3 46 10 2" xfId="26205" xr:uid="{00000000-0005-0000-0000-0000A1600000}"/>
    <cellStyle name="40% - 강조색3 46 10 3" xfId="26206" xr:uid="{00000000-0005-0000-0000-0000A2600000}"/>
    <cellStyle name="40% - 강조색3 46 10 4" xfId="26207" xr:uid="{00000000-0005-0000-0000-0000A3600000}"/>
    <cellStyle name="40% - 강조색3 46 11" xfId="26208" xr:uid="{00000000-0005-0000-0000-0000A4600000}"/>
    <cellStyle name="40% - 강조색3 46 11 2" xfId="26209" xr:uid="{00000000-0005-0000-0000-0000A5600000}"/>
    <cellStyle name="40% - 강조색3 46 11 3" xfId="26210" xr:uid="{00000000-0005-0000-0000-0000A6600000}"/>
    <cellStyle name="40% - 강조색3 46 11 4" xfId="26211" xr:uid="{00000000-0005-0000-0000-0000A7600000}"/>
    <cellStyle name="40% - 강조색3 46 12" xfId="26212" xr:uid="{00000000-0005-0000-0000-0000A8600000}"/>
    <cellStyle name="40% - 강조색3 46 12 2" xfId="26213" xr:uid="{00000000-0005-0000-0000-0000A9600000}"/>
    <cellStyle name="40% - 강조색3 46 12 3" xfId="26214" xr:uid="{00000000-0005-0000-0000-0000AA600000}"/>
    <cellStyle name="40% - 강조색3 46 12 4" xfId="26215" xr:uid="{00000000-0005-0000-0000-0000AB600000}"/>
    <cellStyle name="40% - 강조색3 46 13" xfId="26216" xr:uid="{00000000-0005-0000-0000-0000AC600000}"/>
    <cellStyle name="40% - 강조색3 46 13 2" xfId="26217" xr:uid="{00000000-0005-0000-0000-0000AD600000}"/>
    <cellStyle name="40% - 강조색3 46 13 3" xfId="26218" xr:uid="{00000000-0005-0000-0000-0000AE600000}"/>
    <cellStyle name="40% - 강조색3 46 13 4" xfId="26219" xr:uid="{00000000-0005-0000-0000-0000AF600000}"/>
    <cellStyle name="40% - 강조색3 46 14" xfId="26220" xr:uid="{00000000-0005-0000-0000-0000B0600000}"/>
    <cellStyle name="40% - 강조색3 46 14 2" xfId="26221" xr:uid="{00000000-0005-0000-0000-0000B1600000}"/>
    <cellStyle name="40% - 강조색3 46 14 3" xfId="26222" xr:uid="{00000000-0005-0000-0000-0000B2600000}"/>
    <cellStyle name="40% - 강조색3 46 14 4" xfId="26223" xr:uid="{00000000-0005-0000-0000-0000B3600000}"/>
    <cellStyle name="40% - 강조색3 46 15" xfId="26224" xr:uid="{00000000-0005-0000-0000-0000B4600000}"/>
    <cellStyle name="40% - 강조색3 46 16" xfId="26225" xr:uid="{00000000-0005-0000-0000-0000B5600000}"/>
    <cellStyle name="40% - 강조색3 46 17" xfId="26226" xr:uid="{00000000-0005-0000-0000-0000B6600000}"/>
    <cellStyle name="40% - 강조색3 46 18" xfId="26227" xr:uid="{00000000-0005-0000-0000-0000B7600000}"/>
    <cellStyle name="40% - 강조색3 46 19" xfId="26228" xr:uid="{00000000-0005-0000-0000-0000B8600000}"/>
    <cellStyle name="40% - 강조색3 46 2" xfId="26229" xr:uid="{00000000-0005-0000-0000-0000B9600000}"/>
    <cellStyle name="40% - 강조색3 46 2 10" xfId="26230" xr:uid="{00000000-0005-0000-0000-0000BA600000}"/>
    <cellStyle name="40% - 강조색3 46 2 10 2" xfId="26231" xr:uid="{00000000-0005-0000-0000-0000BB600000}"/>
    <cellStyle name="40% - 강조색3 46 2 10 3" xfId="26232" xr:uid="{00000000-0005-0000-0000-0000BC600000}"/>
    <cellStyle name="40% - 강조색3 46 2 10 4" xfId="26233" xr:uid="{00000000-0005-0000-0000-0000BD600000}"/>
    <cellStyle name="40% - 강조색3 46 2 11" xfId="26234" xr:uid="{00000000-0005-0000-0000-0000BE600000}"/>
    <cellStyle name="40% - 강조색3 46 2 11 2" xfId="26235" xr:uid="{00000000-0005-0000-0000-0000BF600000}"/>
    <cellStyle name="40% - 강조색3 46 2 11 3" xfId="26236" xr:uid="{00000000-0005-0000-0000-0000C0600000}"/>
    <cellStyle name="40% - 강조색3 46 2 11 4" xfId="26237" xr:uid="{00000000-0005-0000-0000-0000C1600000}"/>
    <cellStyle name="40% - 강조색3 46 2 12" xfId="26238" xr:uid="{00000000-0005-0000-0000-0000C2600000}"/>
    <cellStyle name="40% - 강조색3 46 2 12 2" xfId="26239" xr:uid="{00000000-0005-0000-0000-0000C3600000}"/>
    <cellStyle name="40% - 강조색3 46 2 12 3" xfId="26240" xr:uid="{00000000-0005-0000-0000-0000C4600000}"/>
    <cellStyle name="40% - 강조색3 46 2 12 4" xfId="26241" xr:uid="{00000000-0005-0000-0000-0000C5600000}"/>
    <cellStyle name="40% - 강조색3 46 2 13" xfId="26242" xr:uid="{00000000-0005-0000-0000-0000C6600000}"/>
    <cellStyle name="40% - 강조색3 46 2 13 2" xfId="26243" xr:uid="{00000000-0005-0000-0000-0000C7600000}"/>
    <cellStyle name="40% - 강조색3 46 2 13 3" xfId="26244" xr:uid="{00000000-0005-0000-0000-0000C8600000}"/>
    <cellStyle name="40% - 강조색3 46 2 13 4" xfId="26245" xr:uid="{00000000-0005-0000-0000-0000C9600000}"/>
    <cellStyle name="40% - 강조색3 46 2 14" xfId="26246" xr:uid="{00000000-0005-0000-0000-0000CA600000}"/>
    <cellStyle name="40% - 강조색3 46 2 15" xfId="26247" xr:uid="{00000000-0005-0000-0000-0000CB600000}"/>
    <cellStyle name="40% - 강조색3 46 2 16" xfId="26248" xr:uid="{00000000-0005-0000-0000-0000CC600000}"/>
    <cellStyle name="40% - 강조색3 46 2 17" xfId="26249" xr:uid="{00000000-0005-0000-0000-0000CD600000}"/>
    <cellStyle name="40% - 강조색3 46 2 18" xfId="26250" xr:uid="{00000000-0005-0000-0000-0000CE600000}"/>
    <cellStyle name="40% - 강조색3 46 2 19" xfId="26251" xr:uid="{00000000-0005-0000-0000-0000CF600000}"/>
    <cellStyle name="40% - 강조색3 46 2 2" xfId="26252" xr:uid="{00000000-0005-0000-0000-0000D0600000}"/>
    <cellStyle name="40% - 강조색3 46 2 2 10" xfId="26253" xr:uid="{00000000-0005-0000-0000-0000D1600000}"/>
    <cellStyle name="40% - 강조색3 46 2 2 10 2" xfId="26254" xr:uid="{00000000-0005-0000-0000-0000D2600000}"/>
    <cellStyle name="40% - 강조색3 46 2 2 10 3" xfId="26255" xr:uid="{00000000-0005-0000-0000-0000D3600000}"/>
    <cellStyle name="40% - 강조색3 46 2 2 10 4" xfId="26256" xr:uid="{00000000-0005-0000-0000-0000D4600000}"/>
    <cellStyle name="40% - 강조색3 46 2 2 11" xfId="26257" xr:uid="{00000000-0005-0000-0000-0000D5600000}"/>
    <cellStyle name="40% - 강조색3 46 2 2 11 2" xfId="26258" xr:uid="{00000000-0005-0000-0000-0000D6600000}"/>
    <cellStyle name="40% - 강조색3 46 2 2 11 3" xfId="26259" xr:uid="{00000000-0005-0000-0000-0000D7600000}"/>
    <cellStyle name="40% - 강조색3 46 2 2 11 4" xfId="26260" xr:uid="{00000000-0005-0000-0000-0000D8600000}"/>
    <cellStyle name="40% - 강조색3 46 2 2 12" xfId="26261" xr:uid="{00000000-0005-0000-0000-0000D9600000}"/>
    <cellStyle name="40% - 강조색3 46 2 2 12 2" xfId="26262" xr:uid="{00000000-0005-0000-0000-0000DA600000}"/>
    <cellStyle name="40% - 강조색3 46 2 2 12 3" xfId="26263" xr:uid="{00000000-0005-0000-0000-0000DB600000}"/>
    <cellStyle name="40% - 강조색3 46 2 2 12 4" xfId="26264" xr:uid="{00000000-0005-0000-0000-0000DC600000}"/>
    <cellStyle name="40% - 강조색3 46 2 2 13" xfId="26265" xr:uid="{00000000-0005-0000-0000-0000DD600000}"/>
    <cellStyle name="40% - 강조색3 46 2 2 14" xfId="26266" xr:uid="{00000000-0005-0000-0000-0000DE600000}"/>
    <cellStyle name="40% - 강조색3 46 2 2 15" xfId="26267" xr:uid="{00000000-0005-0000-0000-0000DF600000}"/>
    <cellStyle name="40% - 강조색3 46 2 2 16" xfId="26268" xr:uid="{00000000-0005-0000-0000-0000E0600000}"/>
    <cellStyle name="40% - 강조색3 46 2 2 17" xfId="26269" xr:uid="{00000000-0005-0000-0000-0000E1600000}"/>
    <cellStyle name="40% - 강조색3 46 2 2 18" xfId="26270" xr:uid="{00000000-0005-0000-0000-0000E2600000}"/>
    <cellStyle name="40% - 강조색3 46 2 2 19" xfId="26271" xr:uid="{00000000-0005-0000-0000-0000E3600000}"/>
    <cellStyle name="40% - 강조색3 46 2 2 2" xfId="26272" xr:uid="{00000000-0005-0000-0000-0000E4600000}"/>
    <cellStyle name="40% - 강조색3 46 2 2 2 10" xfId="26273" xr:uid="{00000000-0005-0000-0000-0000E5600000}"/>
    <cellStyle name="40% - 강조색3 46 2 2 2 11" xfId="26274" xr:uid="{00000000-0005-0000-0000-0000E6600000}"/>
    <cellStyle name="40% - 강조색3 46 2 2 2 12" xfId="26275" xr:uid="{00000000-0005-0000-0000-0000E7600000}"/>
    <cellStyle name="40% - 강조색3 46 2 2 2 2" xfId="26276" xr:uid="{00000000-0005-0000-0000-0000E8600000}"/>
    <cellStyle name="40% - 강조색3 46 2 2 2 2 2" xfId="26277" xr:uid="{00000000-0005-0000-0000-0000E9600000}"/>
    <cellStyle name="40% - 강조색3 46 2 2 2 2 3" xfId="26278" xr:uid="{00000000-0005-0000-0000-0000EA600000}"/>
    <cellStyle name="40% - 강조색3 46 2 2 2 2 4" xfId="26279" xr:uid="{00000000-0005-0000-0000-0000EB600000}"/>
    <cellStyle name="40% - 강조색3 46 2 2 2 3" xfId="26280" xr:uid="{00000000-0005-0000-0000-0000EC600000}"/>
    <cellStyle name="40% - 강조색3 46 2 2 2 3 2" xfId="26281" xr:uid="{00000000-0005-0000-0000-0000ED600000}"/>
    <cellStyle name="40% - 강조색3 46 2 2 2 3 3" xfId="26282" xr:uid="{00000000-0005-0000-0000-0000EE600000}"/>
    <cellStyle name="40% - 강조색3 46 2 2 2 3 4" xfId="26283" xr:uid="{00000000-0005-0000-0000-0000EF600000}"/>
    <cellStyle name="40% - 강조색3 46 2 2 2 4" xfId="26284" xr:uid="{00000000-0005-0000-0000-0000F0600000}"/>
    <cellStyle name="40% - 강조색3 46 2 2 2 4 2" xfId="26285" xr:uid="{00000000-0005-0000-0000-0000F1600000}"/>
    <cellStyle name="40% - 강조색3 46 2 2 2 4 3" xfId="26286" xr:uid="{00000000-0005-0000-0000-0000F2600000}"/>
    <cellStyle name="40% - 강조색3 46 2 2 2 4 4" xfId="26287" xr:uid="{00000000-0005-0000-0000-0000F3600000}"/>
    <cellStyle name="40% - 강조색3 46 2 2 2 5" xfId="26288" xr:uid="{00000000-0005-0000-0000-0000F4600000}"/>
    <cellStyle name="40% - 강조색3 46 2 2 2 5 2" xfId="26289" xr:uid="{00000000-0005-0000-0000-0000F5600000}"/>
    <cellStyle name="40% - 강조색3 46 2 2 2 5 3" xfId="26290" xr:uid="{00000000-0005-0000-0000-0000F6600000}"/>
    <cellStyle name="40% - 강조색3 46 2 2 2 5 4" xfId="26291" xr:uid="{00000000-0005-0000-0000-0000F7600000}"/>
    <cellStyle name="40% - 강조색3 46 2 2 2 6" xfId="26292" xr:uid="{00000000-0005-0000-0000-0000F8600000}"/>
    <cellStyle name="40% - 강조색3 46 2 2 2 6 2" xfId="26293" xr:uid="{00000000-0005-0000-0000-0000F9600000}"/>
    <cellStyle name="40% - 강조색3 46 2 2 2 6 3" xfId="26294" xr:uid="{00000000-0005-0000-0000-0000FA600000}"/>
    <cellStyle name="40% - 강조색3 46 2 2 2 6 4" xfId="26295" xr:uid="{00000000-0005-0000-0000-0000FB600000}"/>
    <cellStyle name="40% - 강조색3 46 2 2 2 7" xfId="26296" xr:uid="{00000000-0005-0000-0000-0000FC600000}"/>
    <cellStyle name="40% - 강조색3 46 2 2 2 7 2" xfId="26297" xr:uid="{00000000-0005-0000-0000-0000FD600000}"/>
    <cellStyle name="40% - 강조색3 46 2 2 2 7 3" xfId="26298" xr:uid="{00000000-0005-0000-0000-0000FE600000}"/>
    <cellStyle name="40% - 강조색3 46 2 2 2 7 4" xfId="26299" xr:uid="{00000000-0005-0000-0000-0000FF600000}"/>
    <cellStyle name="40% - 강조색3 46 2 2 2 8" xfId="26300" xr:uid="{00000000-0005-0000-0000-000000610000}"/>
    <cellStyle name="40% - 강조색3 46 2 2 2 8 2" xfId="26301" xr:uid="{00000000-0005-0000-0000-000001610000}"/>
    <cellStyle name="40% - 강조색3 46 2 2 2 8 3" xfId="26302" xr:uid="{00000000-0005-0000-0000-000002610000}"/>
    <cellStyle name="40% - 강조색3 46 2 2 2 8 4" xfId="26303" xr:uid="{00000000-0005-0000-0000-000003610000}"/>
    <cellStyle name="40% - 강조색3 46 2 2 2 9" xfId="26304" xr:uid="{00000000-0005-0000-0000-000004610000}"/>
    <cellStyle name="40% - 강조색3 46 2 2 2 9 2" xfId="26305" xr:uid="{00000000-0005-0000-0000-000005610000}"/>
    <cellStyle name="40% - 강조색3 46 2 2 2 9 3" xfId="26306" xr:uid="{00000000-0005-0000-0000-000006610000}"/>
    <cellStyle name="40% - 강조색3 46 2 2 2 9 4" xfId="26307" xr:uid="{00000000-0005-0000-0000-000007610000}"/>
    <cellStyle name="40% - 강조색3 46 2 2 20" xfId="26308" xr:uid="{00000000-0005-0000-0000-000008610000}"/>
    <cellStyle name="40% - 강조색3 46 2 2 21" xfId="26309" xr:uid="{00000000-0005-0000-0000-000009610000}"/>
    <cellStyle name="40% - 강조색3 46 2 2 22" xfId="26310" xr:uid="{00000000-0005-0000-0000-00000A610000}"/>
    <cellStyle name="40% - 강조색3 46 2 2 23" xfId="26311" xr:uid="{00000000-0005-0000-0000-00000B610000}"/>
    <cellStyle name="40% - 강조색3 46 2 2 24" xfId="26312" xr:uid="{00000000-0005-0000-0000-00000C610000}"/>
    <cellStyle name="40% - 강조색3 46 2 2 25" xfId="26313" xr:uid="{00000000-0005-0000-0000-00000D610000}"/>
    <cellStyle name="40% - 강조색3 46 2 2 3" xfId="26314" xr:uid="{00000000-0005-0000-0000-00000E610000}"/>
    <cellStyle name="40% - 강조색3 46 2 2 3 10" xfId="26315" xr:uid="{00000000-0005-0000-0000-00000F610000}"/>
    <cellStyle name="40% - 강조색3 46 2 2 3 11" xfId="26316" xr:uid="{00000000-0005-0000-0000-000010610000}"/>
    <cellStyle name="40% - 강조색3 46 2 2 3 12" xfId="26317" xr:uid="{00000000-0005-0000-0000-000011610000}"/>
    <cellStyle name="40% - 강조색3 46 2 2 3 2" xfId="26318" xr:uid="{00000000-0005-0000-0000-000012610000}"/>
    <cellStyle name="40% - 강조색3 46 2 2 3 2 2" xfId="26319" xr:uid="{00000000-0005-0000-0000-000013610000}"/>
    <cellStyle name="40% - 강조색3 46 2 2 3 2 3" xfId="26320" xr:uid="{00000000-0005-0000-0000-000014610000}"/>
    <cellStyle name="40% - 강조색3 46 2 2 3 2 4" xfId="26321" xr:uid="{00000000-0005-0000-0000-000015610000}"/>
    <cellStyle name="40% - 강조색3 46 2 2 3 3" xfId="26322" xr:uid="{00000000-0005-0000-0000-000016610000}"/>
    <cellStyle name="40% - 강조색3 46 2 2 3 3 2" xfId="26323" xr:uid="{00000000-0005-0000-0000-000017610000}"/>
    <cellStyle name="40% - 강조색3 46 2 2 3 3 3" xfId="26324" xr:uid="{00000000-0005-0000-0000-000018610000}"/>
    <cellStyle name="40% - 강조색3 46 2 2 3 3 4" xfId="26325" xr:uid="{00000000-0005-0000-0000-000019610000}"/>
    <cellStyle name="40% - 강조색3 46 2 2 3 4" xfId="26326" xr:uid="{00000000-0005-0000-0000-00001A610000}"/>
    <cellStyle name="40% - 강조색3 46 2 2 3 4 2" xfId="26327" xr:uid="{00000000-0005-0000-0000-00001B610000}"/>
    <cellStyle name="40% - 강조색3 46 2 2 3 4 3" xfId="26328" xr:uid="{00000000-0005-0000-0000-00001C610000}"/>
    <cellStyle name="40% - 강조색3 46 2 2 3 4 4" xfId="26329" xr:uid="{00000000-0005-0000-0000-00001D610000}"/>
    <cellStyle name="40% - 강조색3 46 2 2 3 5" xfId="26330" xr:uid="{00000000-0005-0000-0000-00001E610000}"/>
    <cellStyle name="40% - 강조색3 46 2 2 3 5 2" xfId="26331" xr:uid="{00000000-0005-0000-0000-00001F610000}"/>
    <cellStyle name="40% - 강조색3 46 2 2 3 5 3" xfId="26332" xr:uid="{00000000-0005-0000-0000-000020610000}"/>
    <cellStyle name="40% - 강조색3 46 2 2 3 5 4" xfId="26333" xr:uid="{00000000-0005-0000-0000-000021610000}"/>
    <cellStyle name="40% - 강조색3 46 2 2 3 6" xfId="26334" xr:uid="{00000000-0005-0000-0000-000022610000}"/>
    <cellStyle name="40% - 강조색3 46 2 2 3 6 2" xfId="26335" xr:uid="{00000000-0005-0000-0000-000023610000}"/>
    <cellStyle name="40% - 강조색3 46 2 2 3 6 3" xfId="26336" xr:uid="{00000000-0005-0000-0000-000024610000}"/>
    <cellStyle name="40% - 강조색3 46 2 2 3 6 4" xfId="26337" xr:uid="{00000000-0005-0000-0000-000025610000}"/>
    <cellStyle name="40% - 강조색3 46 2 2 3 7" xfId="26338" xr:uid="{00000000-0005-0000-0000-000026610000}"/>
    <cellStyle name="40% - 강조색3 46 2 2 3 7 2" xfId="26339" xr:uid="{00000000-0005-0000-0000-000027610000}"/>
    <cellStyle name="40% - 강조색3 46 2 2 3 7 3" xfId="26340" xr:uid="{00000000-0005-0000-0000-000028610000}"/>
    <cellStyle name="40% - 강조색3 46 2 2 3 7 4" xfId="26341" xr:uid="{00000000-0005-0000-0000-000029610000}"/>
    <cellStyle name="40% - 강조색3 46 2 2 3 8" xfId="26342" xr:uid="{00000000-0005-0000-0000-00002A610000}"/>
    <cellStyle name="40% - 강조색3 46 2 2 3 8 2" xfId="26343" xr:uid="{00000000-0005-0000-0000-00002B610000}"/>
    <cellStyle name="40% - 강조색3 46 2 2 3 8 3" xfId="26344" xr:uid="{00000000-0005-0000-0000-00002C610000}"/>
    <cellStyle name="40% - 강조색3 46 2 2 3 8 4" xfId="26345" xr:uid="{00000000-0005-0000-0000-00002D610000}"/>
    <cellStyle name="40% - 강조색3 46 2 2 3 9" xfId="26346" xr:uid="{00000000-0005-0000-0000-00002E610000}"/>
    <cellStyle name="40% - 강조색3 46 2 2 3 9 2" xfId="26347" xr:uid="{00000000-0005-0000-0000-00002F610000}"/>
    <cellStyle name="40% - 강조색3 46 2 2 3 9 3" xfId="26348" xr:uid="{00000000-0005-0000-0000-000030610000}"/>
    <cellStyle name="40% - 강조색3 46 2 2 3 9 4" xfId="26349" xr:uid="{00000000-0005-0000-0000-000031610000}"/>
    <cellStyle name="40% - 강조색3 46 2 2 4" xfId="26350" xr:uid="{00000000-0005-0000-0000-000032610000}"/>
    <cellStyle name="40% - 강조색3 46 2 2 4 10" xfId="26351" xr:uid="{00000000-0005-0000-0000-000033610000}"/>
    <cellStyle name="40% - 강조색3 46 2 2 4 11" xfId="26352" xr:uid="{00000000-0005-0000-0000-000034610000}"/>
    <cellStyle name="40% - 강조색3 46 2 2 4 12" xfId="26353" xr:uid="{00000000-0005-0000-0000-000035610000}"/>
    <cellStyle name="40% - 강조색3 46 2 2 4 2" xfId="26354" xr:uid="{00000000-0005-0000-0000-000036610000}"/>
    <cellStyle name="40% - 강조색3 46 2 2 4 2 2" xfId="26355" xr:uid="{00000000-0005-0000-0000-000037610000}"/>
    <cellStyle name="40% - 강조색3 46 2 2 4 2 3" xfId="26356" xr:uid="{00000000-0005-0000-0000-000038610000}"/>
    <cellStyle name="40% - 강조색3 46 2 2 4 2 4" xfId="26357" xr:uid="{00000000-0005-0000-0000-000039610000}"/>
    <cellStyle name="40% - 강조색3 46 2 2 4 3" xfId="26358" xr:uid="{00000000-0005-0000-0000-00003A610000}"/>
    <cellStyle name="40% - 강조색3 46 2 2 4 3 2" xfId="26359" xr:uid="{00000000-0005-0000-0000-00003B610000}"/>
    <cellStyle name="40% - 강조색3 46 2 2 4 3 3" xfId="26360" xr:uid="{00000000-0005-0000-0000-00003C610000}"/>
    <cellStyle name="40% - 강조색3 46 2 2 4 3 4" xfId="26361" xr:uid="{00000000-0005-0000-0000-00003D610000}"/>
    <cellStyle name="40% - 강조색3 46 2 2 4 4" xfId="26362" xr:uid="{00000000-0005-0000-0000-00003E610000}"/>
    <cellStyle name="40% - 강조색3 46 2 2 4 4 2" xfId="26363" xr:uid="{00000000-0005-0000-0000-00003F610000}"/>
    <cellStyle name="40% - 강조색3 46 2 2 4 4 3" xfId="26364" xr:uid="{00000000-0005-0000-0000-000040610000}"/>
    <cellStyle name="40% - 강조색3 46 2 2 4 4 4" xfId="26365" xr:uid="{00000000-0005-0000-0000-000041610000}"/>
    <cellStyle name="40% - 강조색3 46 2 2 4 5" xfId="26366" xr:uid="{00000000-0005-0000-0000-000042610000}"/>
    <cellStyle name="40% - 강조색3 46 2 2 4 5 2" xfId="26367" xr:uid="{00000000-0005-0000-0000-000043610000}"/>
    <cellStyle name="40% - 강조색3 46 2 2 4 5 3" xfId="26368" xr:uid="{00000000-0005-0000-0000-000044610000}"/>
    <cellStyle name="40% - 강조색3 46 2 2 4 5 4" xfId="26369" xr:uid="{00000000-0005-0000-0000-000045610000}"/>
    <cellStyle name="40% - 강조색3 46 2 2 4 6" xfId="26370" xr:uid="{00000000-0005-0000-0000-000046610000}"/>
    <cellStyle name="40% - 강조색3 46 2 2 4 6 2" xfId="26371" xr:uid="{00000000-0005-0000-0000-000047610000}"/>
    <cellStyle name="40% - 강조색3 46 2 2 4 6 3" xfId="26372" xr:uid="{00000000-0005-0000-0000-000048610000}"/>
    <cellStyle name="40% - 강조색3 46 2 2 4 6 4" xfId="26373" xr:uid="{00000000-0005-0000-0000-000049610000}"/>
    <cellStyle name="40% - 강조색3 46 2 2 4 7" xfId="26374" xr:uid="{00000000-0005-0000-0000-00004A610000}"/>
    <cellStyle name="40% - 강조색3 46 2 2 4 7 2" xfId="26375" xr:uid="{00000000-0005-0000-0000-00004B610000}"/>
    <cellStyle name="40% - 강조색3 46 2 2 4 7 3" xfId="26376" xr:uid="{00000000-0005-0000-0000-00004C610000}"/>
    <cellStyle name="40% - 강조색3 46 2 2 4 7 4" xfId="26377" xr:uid="{00000000-0005-0000-0000-00004D610000}"/>
    <cellStyle name="40% - 강조색3 46 2 2 4 8" xfId="26378" xr:uid="{00000000-0005-0000-0000-00004E610000}"/>
    <cellStyle name="40% - 강조색3 46 2 2 4 8 2" xfId="26379" xr:uid="{00000000-0005-0000-0000-00004F610000}"/>
    <cellStyle name="40% - 강조색3 46 2 2 4 8 3" xfId="26380" xr:uid="{00000000-0005-0000-0000-000050610000}"/>
    <cellStyle name="40% - 강조색3 46 2 2 4 8 4" xfId="26381" xr:uid="{00000000-0005-0000-0000-000051610000}"/>
    <cellStyle name="40% - 강조색3 46 2 2 4 9" xfId="26382" xr:uid="{00000000-0005-0000-0000-000052610000}"/>
    <cellStyle name="40% - 강조색3 46 2 2 4 9 2" xfId="26383" xr:uid="{00000000-0005-0000-0000-000053610000}"/>
    <cellStyle name="40% - 강조색3 46 2 2 4 9 3" xfId="26384" xr:uid="{00000000-0005-0000-0000-000054610000}"/>
    <cellStyle name="40% - 강조색3 46 2 2 4 9 4" xfId="26385" xr:uid="{00000000-0005-0000-0000-000055610000}"/>
    <cellStyle name="40% - 강조색3 46 2 2 5" xfId="26386" xr:uid="{00000000-0005-0000-0000-000056610000}"/>
    <cellStyle name="40% - 강조색3 46 2 2 5 2" xfId="26387" xr:uid="{00000000-0005-0000-0000-000057610000}"/>
    <cellStyle name="40% - 강조색3 46 2 2 5 3" xfId="26388" xr:uid="{00000000-0005-0000-0000-000058610000}"/>
    <cellStyle name="40% - 강조색3 46 2 2 5 4" xfId="26389" xr:uid="{00000000-0005-0000-0000-000059610000}"/>
    <cellStyle name="40% - 강조색3 46 2 2 6" xfId="26390" xr:uid="{00000000-0005-0000-0000-00005A610000}"/>
    <cellStyle name="40% - 강조색3 46 2 2 6 2" xfId="26391" xr:uid="{00000000-0005-0000-0000-00005B610000}"/>
    <cellStyle name="40% - 강조색3 46 2 2 6 3" xfId="26392" xr:uid="{00000000-0005-0000-0000-00005C610000}"/>
    <cellStyle name="40% - 강조색3 46 2 2 6 4" xfId="26393" xr:uid="{00000000-0005-0000-0000-00005D610000}"/>
    <cellStyle name="40% - 강조색3 46 2 2 7" xfId="26394" xr:uid="{00000000-0005-0000-0000-00005E610000}"/>
    <cellStyle name="40% - 강조색3 46 2 2 7 2" xfId="26395" xr:uid="{00000000-0005-0000-0000-00005F610000}"/>
    <cellStyle name="40% - 강조색3 46 2 2 7 3" xfId="26396" xr:uid="{00000000-0005-0000-0000-000060610000}"/>
    <cellStyle name="40% - 강조색3 46 2 2 7 4" xfId="26397" xr:uid="{00000000-0005-0000-0000-000061610000}"/>
    <cellStyle name="40% - 강조색3 46 2 2 8" xfId="26398" xr:uid="{00000000-0005-0000-0000-000062610000}"/>
    <cellStyle name="40% - 강조색3 46 2 2 8 2" xfId="26399" xr:uid="{00000000-0005-0000-0000-000063610000}"/>
    <cellStyle name="40% - 강조색3 46 2 2 8 3" xfId="26400" xr:uid="{00000000-0005-0000-0000-000064610000}"/>
    <cellStyle name="40% - 강조색3 46 2 2 8 4" xfId="26401" xr:uid="{00000000-0005-0000-0000-000065610000}"/>
    <cellStyle name="40% - 강조색3 46 2 2 9" xfId="26402" xr:uid="{00000000-0005-0000-0000-000066610000}"/>
    <cellStyle name="40% - 강조색3 46 2 2 9 2" xfId="26403" xr:uid="{00000000-0005-0000-0000-000067610000}"/>
    <cellStyle name="40% - 강조색3 46 2 2 9 3" xfId="26404" xr:uid="{00000000-0005-0000-0000-000068610000}"/>
    <cellStyle name="40% - 강조색3 46 2 2 9 4" xfId="26405" xr:uid="{00000000-0005-0000-0000-000069610000}"/>
    <cellStyle name="40% - 강조색3 46 2 20" xfId="26406" xr:uid="{00000000-0005-0000-0000-00006A610000}"/>
    <cellStyle name="40% - 강조색3 46 2 21" xfId="26407" xr:uid="{00000000-0005-0000-0000-00006B610000}"/>
    <cellStyle name="40% - 강조색3 46 2 22" xfId="26408" xr:uid="{00000000-0005-0000-0000-00006C610000}"/>
    <cellStyle name="40% - 강조색3 46 2 23" xfId="26409" xr:uid="{00000000-0005-0000-0000-00006D610000}"/>
    <cellStyle name="40% - 강조색3 46 2 24" xfId="26410" xr:uid="{00000000-0005-0000-0000-00006E610000}"/>
    <cellStyle name="40% - 강조색3 46 2 25" xfId="26411" xr:uid="{00000000-0005-0000-0000-00006F610000}"/>
    <cellStyle name="40% - 강조색3 46 2 26" xfId="26412" xr:uid="{00000000-0005-0000-0000-000070610000}"/>
    <cellStyle name="40% - 강조색3 46 2 3" xfId="26413" xr:uid="{00000000-0005-0000-0000-000071610000}"/>
    <cellStyle name="40% - 강조색3 46 2 3 10" xfId="26414" xr:uid="{00000000-0005-0000-0000-000072610000}"/>
    <cellStyle name="40% - 강조색3 46 2 3 11" xfId="26415" xr:uid="{00000000-0005-0000-0000-000073610000}"/>
    <cellStyle name="40% - 강조색3 46 2 3 12" xfId="26416" xr:uid="{00000000-0005-0000-0000-000074610000}"/>
    <cellStyle name="40% - 강조색3 46 2 3 2" xfId="26417" xr:uid="{00000000-0005-0000-0000-000075610000}"/>
    <cellStyle name="40% - 강조색3 46 2 3 2 2" xfId="26418" xr:uid="{00000000-0005-0000-0000-000076610000}"/>
    <cellStyle name="40% - 강조색3 46 2 3 2 3" xfId="26419" xr:uid="{00000000-0005-0000-0000-000077610000}"/>
    <cellStyle name="40% - 강조색3 46 2 3 2 4" xfId="26420" xr:uid="{00000000-0005-0000-0000-000078610000}"/>
    <cellStyle name="40% - 강조색3 46 2 3 3" xfId="26421" xr:uid="{00000000-0005-0000-0000-000079610000}"/>
    <cellStyle name="40% - 강조색3 46 2 3 3 2" xfId="26422" xr:uid="{00000000-0005-0000-0000-00007A610000}"/>
    <cellStyle name="40% - 강조색3 46 2 3 3 3" xfId="26423" xr:uid="{00000000-0005-0000-0000-00007B610000}"/>
    <cellStyle name="40% - 강조색3 46 2 3 3 4" xfId="26424" xr:uid="{00000000-0005-0000-0000-00007C610000}"/>
    <cellStyle name="40% - 강조색3 46 2 3 4" xfId="26425" xr:uid="{00000000-0005-0000-0000-00007D610000}"/>
    <cellStyle name="40% - 강조색3 46 2 3 4 2" xfId="26426" xr:uid="{00000000-0005-0000-0000-00007E610000}"/>
    <cellStyle name="40% - 강조색3 46 2 3 4 3" xfId="26427" xr:uid="{00000000-0005-0000-0000-00007F610000}"/>
    <cellStyle name="40% - 강조색3 46 2 3 4 4" xfId="26428" xr:uid="{00000000-0005-0000-0000-000080610000}"/>
    <cellStyle name="40% - 강조색3 46 2 3 5" xfId="26429" xr:uid="{00000000-0005-0000-0000-000081610000}"/>
    <cellStyle name="40% - 강조색3 46 2 3 5 2" xfId="26430" xr:uid="{00000000-0005-0000-0000-000082610000}"/>
    <cellStyle name="40% - 강조색3 46 2 3 5 3" xfId="26431" xr:uid="{00000000-0005-0000-0000-000083610000}"/>
    <cellStyle name="40% - 강조색3 46 2 3 5 4" xfId="26432" xr:uid="{00000000-0005-0000-0000-000084610000}"/>
    <cellStyle name="40% - 강조색3 46 2 3 6" xfId="26433" xr:uid="{00000000-0005-0000-0000-000085610000}"/>
    <cellStyle name="40% - 강조색3 46 2 3 6 2" xfId="26434" xr:uid="{00000000-0005-0000-0000-000086610000}"/>
    <cellStyle name="40% - 강조색3 46 2 3 6 3" xfId="26435" xr:uid="{00000000-0005-0000-0000-000087610000}"/>
    <cellStyle name="40% - 강조색3 46 2 3 6 4" xfId="26436" xr:uid="{00000000-0005-0000-0000-000088610000}"/>
    <cellStyle name="40% - 강조색3 46 2 3 7" xfId="26437" xr:uid="{00000000-0005-0000-0000-000089610000}"/>
    <cellStyle name="40% - 강조색3 46 2 3 7 2" xfId="26438" xr:uid="{00000000-0005-0000-0000-00008A610000}"/>
    <cellStyle name="40% - 강조색3 46 2 3 7 3" xfId="26439" xr:uid="{00000000-0005-0000-0000-00008B610000}"/>
    <cellStyle name="40% - 강조색3 46 2 3 7 4" xfId="26440" xr:uid="{00000000-0005-0000-0000-00008C610000}"/>
    <cellStyle name="40% - 강조색3 46 2 3 8" xfId="26441" xr:uid="{00000000-0005-0000-0000-00008D610000}"/>
    <cellStyle name="40% - 강조색3 46 2 3 8 2" xfId="26442" xr:uid="{00000000-0005-0000-0000-00008E610000}"/>
    <cellStyle name="40% - 강조색3 46 2 3 8 3" xfId="26443" xr:uid="{00000000-0005-0000-0000-00008F610000}"/>
    <cellStyle name="40% - 강조색3 46 2 3 8 4" xfId="26444" xr:uid="{00000000-0005-0000-0000-000090610000}"/>
    <cellStyle name="40% - 강조색3 46 2 3 9" xfId="26445" xr:uid="{00000000-0005-0000-0000-000091610000}"/>
    <cellStyle name="40% - 강조색3 46 2 3 9 2" xfId="26446" xr:uid="{00000000-0005-0000-0000-000092610000}"/>
    <cellStyle name="40% - 강조색3 46 2 3 9 3" xfId="26447" xr:uid="{00000000-0005-0000-0000-000093610000}"/>
    <cellStyle name="40% - 강조색3 46 2 3 9 4" xfId="26448" xr:uid="{00000000-0005-0000-0000-000094610000}"/>
    <cellStyle name="40% - 강조색3 46 2 4" xfId="26449" xr:uid="{00000000-0005-0000-0000-000095610000}"/>
    <cellStyle name="40% - 강조색3 46 2 4 10" xfId="26450" xr:uid="{00000000-0005-0000-0000-000096610000}"/>
    <cellStyle name="40% - 강조색3 46 2 4 11" xfId="26451" xr:uid="{00000000-0005-0000-0000-000097610000}"/>
    <cellStyle name="40% - 강조색3 46 2 4 12" xfId="26452" xr:uid="{00000000-0005-0000-0000-000098610000}"/>
    <cellStyle name="40% - 강조색3 46 2 4 2" xfId="26453" xr:uid="{00000000-0005-0000-0000-000099610000}"/>
    <cellStyle name="40% - 강조색3 46 2 4 2 2" xfId="26454" xr:uid="{00000000-0005-0000-0000-00009A610000}"/>
    <cellStyle name="40% - 강조색3 46 2 4 2 3" xfId="26455" xr:uid="{00000000-0005-0000-0000-00009B610000}"/>
    <cellStyle name="40% - 강조색3 46 2 4 2 4" xfId="26456" xr:uid="{00000000-0005-0000-0000-00009C610000}"/>
    <cellStyle name="40% - 강조색3 46 2 4 3" xfId="26457" xr:uid="{00000000-0005-0000-0000-00009D610000}"/>
    <cellStyle name="40% - 강조색3 46 2 4 3 2" xfId="26458" xr:uid="{00000000-0005-0000-0000-00009E610000}"/>
    <cellStyle name="40% - 강조색3 46 2 4 3 3" xfId="26459" xr:uid="{00000000-0005-0000-0000-00009F610000}"/>
    <cellStyle name="40% - 강조색3 46 2 4 3 4" xfId="26460" xr:uid="{00000000-0005-0000-0000-0000A0610000}"/>
    <cellStyle name="40% - 강조색3 46 2 4 4" xfId="26461" xr:uid="{00000000-0005-0000-0000-0000A1610000}"/>
    <cellStyle name="40% - 강조색3 46 2 4 4 2" xfId="26462" xr:uid="{00000000-0005-0000-0000-0000A2610000}"/>
    <cellStyle name="40% - 강조색3 46 2 4 4 3" xfId="26463" xr:uid="{00000000-0005-0000-0000-0000A3610000}"/>
    <cellStyle name="40% - 강조색3 46 2 4 4 4" xfId="26464" xr:uid="{00000000-0005-0000-0000-0000A4610000}"/>
    <cellStyle name="40% - 강조색3 46 2 4 5" xfId="26465" xr:uid="{00000000-0005-0000-0000-0000A5610000}"/>
    <cellStyle name="40% - 강조색3 46 2 4 5 2" xfId="26466" xr:uid="{00000000-0005-0000-0000-0000A6610000}"/>
    <cellStyle name="40% - 강조색3 46 2 4 5 3" xfId="26467" xr:uid="{00000000-0005-0000-0000-0000A7610000}"/>
    <cellStyle name="40% - 강조색3 46 2 4 5 4" xfId="26468" xr:uid="{00000000-0005-0000-0000-0000A8610000}"/>
    <cellStyle name="40% - 강조색3 46 2 4 6" xfId="26469" xr:uid="{00000000-0005-0000-0000-0000A9610000}"/>
    <cellStyle name="40% - 강조색3 46 2 4 6 2" xfId="26470" xr:uid="{00000000-0005-0000-0000-0000AA610000}"/>
    <cellStyle name="40% - 강조색3 46 2 4 6 3" xfId="26471" xr:uid="{00000000-0005-0000-0000-0000AB610000}"/>
    <cellStyle name="40% - 강조색3 46 2 4 6 4" xfId="26472" xr:uid="{00000000-0005-0000-0000-0000AC610000}"/>
    <cellStyle name="40% - 강조색3 46 2 4 7" xfId="26473" xr:uid="{00000000-0005-0000-0000-0000AD610000}"/>
    <cellStyle name="40% - 강조색3 46 2 4 7 2" xfId="26474" xr:uid="{00000000-0005-0000-0000-0000AE610000}"/>
    <cellStyle name="40% - 강조색3 46 2 4 7 3" xfId="26475" xr:uid="{00000000-0005-0000-0000-0000AF610000}"/>
    <cellStyle name="40% - 강조색3 46 2 4 7 4" xfId="26476" xr:uid="{00000000-0005-0000-0000-0000B0610000}"/>
    <cellStyle name="40% - 강조색3 46 2 4 8" xfId="26477" xr:uid="{00000000-0005-0000-0000-0000B1610000}"/>
    <cellStyle name="40% - 강조색3 46 2 4 8 2" xfId="26478" xr:uid="{00000000-0005-0000-0000-0000B2610000}"/>
    <cellStyle name="40% - 강조색3 46 2 4 8 3" xfId="26479" xr:uid="{00000000-0005-0000-0000-0000B3610000}"/>
    <cellStyle name="40% - 강조색3 46 2 4 8 4" xfId="26480" xr:uid="{00000000-0005-0000-0000-0000B4610000}"/>
    <cellStyle name="40% - 강조색3 46 2 4 9" xfId="26481" xr:uid="{00000000-0005-0000-0000-0000B5610000}"/>
    <cellStyle name="40% - 강조색3 46 2 4 9 2" xfId="26482" xr:uid="{00000000-0005-0000-0000-0000B6610000}"/>
    <cellStyle name="40% - 강조색3 46 2 4 9 3" xfId="26483" xr:uid="{00000000-0005-0000-0000-0000B7610000}"/>
    <cellStyle name="40% - 강조색3 46 2 4 9 4" xfId="26484" xr:uid="{00000000-0005-0000-0000-0000B8610000}"/>
    <cellStyle name="40% - 강조색3 46 2 5" xfId="26485" xr:uid="{00000000-0005-0000-0000-0000B9610000}"/>
    <cellStyle name="40% - 강조색3 46 2 5 10" xfId="26486" xr:uid="{00000000-0005-0000-0000-0000BA610000}"/>
    <cellStyle name="40% - 강조색3 46 2 5 11" xfId="26487" xr:uid="{00000000-0005-0000-0000-0000BB610000}"/>
    <cellStyle name="40% - 강조색3 46 2 5 12" xfId="26488" xr:uid="{00000000-0005-0000-0000-0000BC610000}"/>
    <cellStyle name="40% - 강조색3 46 2 5 2" xfId="26489" xr:uid="{00000000-0005-0000-0000-0000BD610000}"/>
    <cellStyle name="40% - 강조색3 46 2 5 2 2" xfId="26490" xr:uid="{00000000-0005-0000-0000-0000BE610000}"/>
    <cellStyle name="40% - 강조색3 46 2 5 2 3" xfId="26491" xr:uid="{00000000-0005-0000-0000-0000BF610000}"/>
    <cellStyle name="40% - 강조색3 46 2 5 2 4" xfId="26492" xr:uid="{00000000-0005-0000-0000-0000C0610000}"/>
    <cellStyle name="40% - 강조색3 46 2 5 3" xfId="26493" xr:uid="{00000000-0005-0000-0000-0000C1610000}"/>
    <cellStyle name="40% - 강조색3 46 2 5 3 2" xfId="26494" xr:uid="{00000000-0005-0000-0000-0000C2610000}"/>
    <cellStyle name="40% - 강조색3 46 2 5 3 3" xfId="26495" xr:uid="{00000000-0005-0000-0000-0000C3610000}"/>
    <cellStyle name="40% - 강조색3 46 2 5 3 4" xfId="26496" xr:uid="{00000000-0005-0000-0000-0000C4610000}"/>
    <cellStyle name="40% - 강조색3 46 2 5 4" xfId="26497" xr:uid="{00000000-0005-0000-0000-0000C5610000}"/>
    <cellStyle name="40% - 강조색3 46 2 5 4 2" xfId="26498" xr:uid="{00000000-0005-0000-0000-0000C6610000}"/>
    <cellStyle name="40% - 강조색3 46 2 5 4 3" xfId="26499" xr:uid="{00000000-0005-0000-0000-0000C7610000}"/>
    <cellStyle name="40% - 강조색3 46 2 5 4 4" xfId="26500" xr:uid="{00000000-0005-0000-0000-0000C8610000}"/>
    <cellStyle name="40% - 강조색3 46 2 5 5" xfId="26501" xr:uid="{00000000-0005-0000-0000-0000C9610000}"/>
    <cellStyle name="40% - 강조색3 46 2 5 5 2" xfId="26502" xr:uid="{00000000-0005-0000-0000-0000CA610000}"/>
    <cellStyle name="40% - 강조색3 46 2 5 5 3" xfId="26503" xr:uid="{00000000-0005-0000-0000-0000CB610000}"/>
    <cellStyle name="40% - 강조색3 46 2 5 5 4" xfId="26504" xr:uid="{00000000-0005-0000-0000-0000CC610000}"/>
    <cellStyle name="40% - 강조색3 46 2 5 6" xfId="26505" xr:uid="{00000000-0005-0000-0000-0000CD610000}"/>
    <cellStyle name="40% - 강조색3 46 2 5 6 2" xfId="26506" xr:uid="{00000000-0005-0000-0000-0000CE610000}"/>
    <cellStyle name="40% - 강조색3 46 2 5 6 3" xfId="26507" xr:uid="{00000000-0005-0000-0000-0000CF610000}"/>
    <cellStyle name="40% - 강조색3 46 2 5 6 4" xfId="26508" xr:uid="{00000000-0005-0000-0000-0000D0610000}"/>
    <cellStyle name="40% - 강조색3 46 2 5 7" xfId="26509" xr:uid="{00000000-0005-0000-0000-0000D1610000}"/>
    <cellStyle name="40% - 강조색3 46 2 5 7 2" xfId="26510" xr:uid="{00000000-0005-0000-0000-0000D2610000}"/>
    <cellStyle name="40% - 강조색3 46 2 5 7 3" xfId="26511" xr:uid="{00000000-0005-0000-0000-0000D3610000}"/>
    <cellStyle name="40% - 강조색3 46 2 5 7 4" xfId="26512" xr:uid="{00000000-0005-0000-0000-0000D4610000}"/>
    <cellStyle name="40% - 강조색3 46 2 5 8" xfId="26513" xr:uid="{00000000-0005-0000-0000-0000D5610000}"/>
    <cellStyle name="40% - 강조색3 46 2 5 8 2" xfId="26514" xr:uid="{00000000-0005-0000-0000-0000D6610000}"/>
    <cellStyle name="40% - 강조색3 46 2 5 8 3" xfId="26515" xr:uid="{00000000-0005-0000-0000-0000D7610000}"/>
    <cellStyle name="40% - 강조색3 46 2 5 8 4" xfId="26516" xr:uid="{00000000-0005-0000-0000-0000D8610000}"/>
    <cellStyle name="40% - 강조색3 46 2 5 9" xfId="26517" xr:uid="{00000000-0005-0000-0000-0000D9610000}"/>
    <cellStyle name="40% - 강조색3 46 2 5 9 2" xfId="26518" xr:uid="{00000000-0005-0000-0000-0000DA610000}"/>
    <cellStyle name="40% - 강조색3 46 2 5 9 3" xfId="26519" xr:uid="{00000000-0005-0000-0000-0000DB610000}"/>
    <cellStyle name="40% - 강조색3 46 2 5 9 4" xfId="26520" xr:uid="{00000000-0005-0000-0000-0000DC610000}"/>
    <cellStyle name="40% - 강조색3 46 2 6" xfId="26521" xr:uid="{00000000-0005-0000-0000-0000DD610000}"/>
    <cellStyle name="40% - 강조색3 46 2 6 2" xfId="26522" xr:uid="{00000000-0005-0000-0000-0000DE610000}"/>
    <cellStyle name="40% - 강조색3 46 2 6 3" xfId="26523" xr:uid="{00000000-0005-0000-0000-0000DF610000}"/>
    <cellStyle name="40% - 강조색3 46 2 6 4" xfId="26524" xr:uid="{00000000-0005-0000-0000-0000E0610000}"/>
    <cellStyle name="40% - 강조색3 46 2 7" xfId="26525" xr:uid="{00000000-0005-0000-0000-0000E1610000}"/>
    <cellStyle name="40% - 강조색3 46 2 7 2" xfId="26526" xr:uid="{00000000-0005-0000-0000-0000E2610000}"/>
    <cellStyle name="40% - 강조색3 46 2 7 3" xfId="26527" xr:uid="{00000000-0005-0000-0000-0000E3610000}"/>
    <cellStyle name="40% - 강조색3 46 2 7 4" xfId="26528" xr:uid="{00000000-0005-0000-0000-0000E4610000}"/>
    <cellStyle name="40% - 강조색3 46 2 8" xfId="26529" xr:uid="{00000000-0005-0000-0000-0000E5610000}"/>
    <cellStyle name="40% - 강조색3 46 2 8 2" xfId="26530" xr:uid="{00000000-0005-0000-0000-0000E6610000}"/>
    <cellStyle name="40% - 강조색3 46 2 8 3" xfId="26531" xr:uid="{00000000-0005-0000-0000-0000E7610000}"/>
    <cellStyle name="40% - 강조색3 46 2 8 4" xfId="26532" xr:uid="{00000000-0005-0000-0000-0000E8610000}"/>
    <cellStyle name="40% - 강조색3 46 2 9" xfId="26533" xr:uid="{00000000-0005-0000-0000-0000E9610000}"/>
    <cellStyle name="40% - 강조색3 46 2 9 2" xfId="26534" xr:uid="{00000000-0005-0000-0000-0000EA610000}"/>
    <cellStyle name="40% - 강조색3 46 2 9 3" xfId="26535" xr:uid="{00000000-0005-0000-0000-0000EB610000}"/>
    <cellStyle name="40% - 강조색3 46 2 9 4" xfId="26536" xr:uid="{00000000-0005-0000-0000-0000EC610000}"/>
    <cellStyle name="40% - 강조색3 46 20" xfId="26537" xr:uid="{00000000-0005-0000-0000-0000ED610000}"/>
    <cellStyle name="40% - 강조색3 46 21" xfId="26538" xr:uid="{00000000-0005-0000-0000-0000EE610000}"/>
    <cellStyle name="40% - 강조색3 46 22" xfId="26539" xr:uid="{00000000-0005-0000-0000-0000EF610000}"/>
    <cellStyle name="40% - 강조색3 46 23" xfId="26540" xr:uid="{00000000-0005-0000-0000-0000F0610000}"/>
    <cellStyle name="40% - 강조색3 46 24" xfId="26541" xr:uid="{00000000-0005-0000-0000-0000F1610000}"/>
    <cellStyle name="40% - 강조색3 46 25" xfId="26542" xr:uid="{00000000-0005-0000-0000-0000F2610000}"/>
    <cellStyle name="40% - 강조색3 46 26" xfId="26543" xr:uid="{00000000-0005-0000-0000-0000F3610000}"/>
    <cellStyle name="40% - 강조색3 46 27" xfId="26544" xr:uid="{00000000-0005-0000-0000-0000F4610000}"/>
    <cellStyle name="40% - 강조색3 46 3" xfId="26545" xr:uid="{00000000-0005-0000-0000-0000F5610000}"/>
    <cellStyle name="40% - 강조색3 46 3 10" xfId="26546" xr:uid="{00000000-0005-0000-0000-0000F6610000}"/>
    <cellStyle name="40% - 강조색3 46 3 10 2" xfId="26547" xr:uid="{00000000-0005-0000-0000-0000F7610000}"/>
    <cellStyle name="40% - 강조색3 46 3 10 3" xfId="26548" xr:uid="{00000000-0005-0000-0000-0000F8610000}"/>
    <cellStyle name="40% - 강조색3 46 3 10 4" xfId="26549" xr:uid="{00000000-0005-0000-0000-0000F9610000}"/>
    <cellStyle name="40% - 강조색3 46 3 11" xfId="26550" xr:uid="{00000000-0005-0000-0000-0000FA610000}"/>
    <cellStyle name="40% - 강조색3 46 3 11 2" xfId="26551" xr:uid="{00000000-0005-0000-0000-0000FB610000}"/>
    <cellStyle name="40% - 강조색3 46 3 11 3" xfId="26552" xr:uid="{00000000-0005-0000-0000-0000FC610000}"/>
    <cellStyle name="40% - 강조색3 46 3 11 4" xfId="26553" xr:uid="{00000000-0005-0000-0000-0000FD610000}"/>
    <cellStyle name="40% - 강조색3 46 3 12" xfId="26554" xr:uid="{00000000-0005-0000-0000-0000FE610000}"/>
    <cellStyle name="40% - 강조색3 46 3 12 2" xfId="26555" xr:uid="{00000000-0005-0000-0000-0000FF610000}"/>
    <cellStyle name="40% - 강조색3 46 3 12 3" xfId="26556" xr:uid="{00000000-0005-0000-0000-000000620000}"/>
    <cellStyle name="40% - 강조색3 46 3 12 4" xfId="26557" xr:uid="{00000000-0005-0000-0000-000001620000}"/>
    <cellStyle name="40% - 강조색3 46 3 13" xfId="26558" xr:uid="{00000000-0005-0000-0000-000002620000}"/>
    <cellStyle name="40% - 강조색3 46 3 14" xfId="26559" xr:uid="{00000000-0005-0000-0000-000003620000}"/>
    <cellStyle name="40% - 강조색3 46 3 15" xfId="26560" xr:uid="{00000000-0005-0000-0000-000004620000}"/>
    <cellStyle name="40% - 강조색3 46 3 16" xfId="26561" xr:uid="{00000000-0005-0000-0000-000005620000}"/>
    <cellStyle name="40% - 강조색3 46 3 17" xfId="26562" xr:uid="{00000000-0005-0000-0000-000006620000}"/>
    <cellStyle name="40% - 강조색3 46 3 18" xfId="26563" xr:uid="{00000000-0005-0000-0000-000007620000}"/>
    <cellStyle name="40% - 강조색3 46 3 19" xfId="26564" xr:uid="{00000000-0005-0000-0000-000008620000}"/>
    <cellStyle name="40% - 강조색3 46 3 2" xfId="26565" xr:uid="{00000000-0005-0000-0000-000009620000}"/>
    <cellStyle name="40% - 강조색3 46 3 2 10" xfId="26566" xr:uid="{00000000-0005-0000-0000-00000A620000}"/>
    <cellStyle name="40% - 강조색3 46 3 2 11" xfId="26567" xr:uid="{00000000-0005-0000-0000-00000B620000}"/>
    <cellStyle name="40% - 강조색3 46 3 2 12" xfId="26568" xr:uid="{00000000-0005-0000-0000-00000C620000}"/>
    <cellStyle name="40% - 강조색3 46 3 2 2" xfId="26569" xr:uid="{00000000-0005-0000-0000-00000D620000}"/>
    <cellStyle name="40% - 강조색3 46 3 2 2 2" xfId="26570" xr:uid="{00000000-0005-0000-0000-00000E620000}"/>
    <cellStyle name="40% - 강조색3 46 3 2 2 3" xfId="26571" xr:uid="{00000000-0005-0000-0000-00000F620000}"/>
    <cellStyle name="40% - 강조색3 46 3 2 2 4" xfId="26572" xr:uid="{00000000-0005-0000-0000-000010620000}"/>
    <cellStyle name="40% - 강조색3 46 3 2 3" xfId="26573" xr:uid="{00000000-0005-0000-0000-000011620000}"/>
    <cellStyle name="40% - 강조색3 46 3 2 3 2" xfId="26574" xr:uid="{00000000-0005-0000-0000-000012620000}"/>
    <cellStyle name="40% - 강조색3 46 3 2 3 3" xfId="26575" xr:uid="{00000000-0005-0000-0000-000013620000}"/>
    <cellStyle name="40% - 강조색3 46 3 2 3 4" xfId="26576" xr:uid="{00000000-0005-0000-0000-000014620000}"/>
    <cellStyle name="40% - 강조색3 46 3 2 4" xfId="26577" xr:uid="{00000000-0005-0000-0000-000015620000}"/>
    <cellStyle name="40% - 강조색3 46 3 2 4 2" xfId="26578" xr:uid="{00000000-0005-0000-0000-000016620000}"/>
    <cellStyle name="40% - 강조색3 46 3 2 4 3" xfId="26579" xr:uid="{00000000-0005-0000-0000-000017620000}"/>
    <cellStyle name="40% - 강조색3 46 3 2 4 4" xfId="26580" xr:uid="{00000000-0005-0000-0000-000018620000}"/>
    <cellStyle name="40% - 강조색3 46 3 2 5" xfId="26581" xr:uid="{00000000-0005-0000-0000-000019620000}"/>
    <cellStyle name="40% - 강조색3 46 3 2 5 2" xfId="26582" xr:uid="{00000000-0005-0000-0000-00001A620000}"/>
    <cellStyle name="40% - 강조색3 46 3 2 5 3" xfId="26583" xr:uid="{00000000-0005-0000-0000-00001B620000}"/>
    <cellStyle name="40% - 강조색3 46 3 2 5 4" xfId="26584" xr:uid="{00000000-0005-0000-0000-00001C620000}"/>
    <cellStyle name="40% - 강조색3 46 3 2 6" xfId="26585" xr:uid="{00000000-0005-0000-0000-00001D620000}"/>
    <cellStyle name="40% - 강조색3 46 3 2 6 2" xfId="26586" xr:uid="{00000000-0005-0000-0000-00001E620000}"/>
    <cellStyle name="40% - 강조색3 46 3 2 6 3" xfId="26587" xr:uid="{00000000-0005-0000-0000-00001F620000}"/>
    <cellStyle name="40% - 강조색3 46 3 2 6 4" xfId="26588" xr:uid="{00000000-0005-0000-0000-000020620000}"/>
    <cellStyle name="40% - 강조색3 46 3 2 7" xfId="26589" xr:uid="{00000000-0005-0000-0000-000021620000}"/>
    <cellStyle name="40% - 강조색3 46 3 2 7 2" xfId="26590" xr:uid="{00000000-0005-0000-0000-000022620000}"/>
    <cellStyle name="40% - 강조색3 46 3 2 7 3" xfId="26591" xr:uid="{00000000-0005-0000-0000-000023620000}"/>
    <cellStyle name="40% - 강조색3 46 3 2 7 4" xfId="26592" xr:uid="{00000000-0005-0000-0000-000024620000}"/>
    <cellStyle name="40% - 강조색3 46 3 2 8" xfId="26593" xr:uid="{00000000-0005-0000-0000-000025620000}"/>
    <cellStyle name="40% - 강조색3 46 3 2 8 2" xfId="26594" xr:uid="{00000000-0005-0000-0000-000026620000}"/>
    <cellStyle name="40% - 강조색3 46 3 2 8 3" xfId="26595" xr:uid="{00000000-0005-0000-0000-000027620000}"/>
    <cellStyle name="40% - 강조색3 46 3 2 8 4" xfId="26596" xr:uid="{00000000-0005-0000-0000-000028620000}"/>
    <cellStyle name="40% - 강조색3 46 3 2 9" xfId="26597" xr:uid="{00000000-0005-0000-0000-000029620000}"/>
    <cellStyle name="40% - 강조색3 46 3 2 9 2" xfId="26598" xr:uid="{00000000-0005-0000-0000-00002A620000}"/>
    <cellStyle name="40% - 강조색3 46 3 2 9 3" xfId="26599" xr:uid="{00000000-0005-0000-0000-00002B620000}"/>
    <cellStyle name="40% - 강조색3 46 3 2 9 4" xfId="26600" xr:uid="{00000000-0005-0000-0000-00002C620000}"/>
    <cellStyle name="40% - 강조색3 46 3 20" xfId="26601" xr:uid="{00000000-0005-0000-0000-00002D620000}"/>
    <cellStyle name="40% - 강조색3 46 3 21" xfId="26602" xr:uid="{00000000-0005-0000-0000-00002E620000}"/>
    <cellStyle name="40% - 강조색3 46 3 22" xfId="26603" xr:uid="{00000000-0005-0000-0000-00002F620000}"/>
    <cellStyle name="40% - 강조색3 46 3 23" xfId="26604" xr:uid="{00000000-0005-0000-0000-000030620000}"/>
    <cellStyle name="40% - 강조색3 46 3 24" xfId="26605" xr:uid="{00000000-0005-0000-0000-000031620000}"/>
    <cellStyle name="40% - 강조색3 46 3 25" xfId="26606" xr:uid="{00000000-0005-0000-0000-000032620000}"/>
    <cellStyle name="40% - 강조색3 46 3 3" xfId="26607" xr:uid="{00000000-0005-0000-0000-000033620000}"/>
    <cellStyle name="40% - 강조색3 46 3 3 10" xfId="26608" xr:uid="{00000000-0005-0000-0000-000034620000}"/>
    <cellStyle name="40% - 강조색3 46 3 3 11" xfId="26609" xr:uid="{00000000-0005-0000-0000-000035620000}"/>
    <cellStyle name="40% - 강조색3 46 3 3 12" xfId="26610" xr:uid="{00000000-0005-0000-0000-000036620000}"/>
    <cellStyle name="40% - 강조색3 46 3 3 2" xfId="26611" xr:uid="{00000000-0005-0000-0000-000037620000}"/>
    <cellStyle name="40% - 강조색3 46 3 3 2 2" xfId="26612" xr:uid="{00000000-0005-0000-0000-000038620000}"/>
    <cellStyle name="40% - 강조색3 46 3 3 2 3" xfId="26613" xr:uid="{00000000-0005-0000-0000-000039620000}"/>
    <cellStyle name="40% - 강조색3 46 3 3 2 4" xfId="26614" xr:uid="{00000000-0005-0000-0000-00003A620000}"/>
    <cellStyle name="40% - 강조색3 46 3 3 3" xfId="26615" xr:uid="{00000000-0005-0000-0000-00003B620000}"/>
    <cellStyle name="40% - 강조색3 46 3 3 3 2" xfId="26616" xr:uid="{00000000-0005-0000-0000-00003C620000}"/>
    <cellStyle name="40% - 강조색3 46 3 3 3 3" xfId="26617" xr:uid="{00000000-0005-0000-0000-00003D620000}"/>
    <cellStyle name="40% - 강조색3 46 3 3 3 4" xfId="26618" xr:uid="{00000000-0005-0000-0000-00003E620000}"/>
    <cellStyle name="40% - 강조색3 46 3 3 4" xfId="26619" xr:uid="{00000000-0005-0000-0000-00003F620000}"/>
    <cellStyle name="40% - 강조색3 46 3 3 4 2" xfId="26620" xr:uid="{00000000-0005-0000-0000-000040620000}"/>
    <cellStyle name="40% - 강조색3 46 3 3 4 3" xfId="26621" xr:uid="{00000000-0005-0000-0000-000041620000}"/>
    <cellStyle name="40% - 강조색3 46 3 3 4 4" xfId="26622" xr:uid="{00000000-0005-0000-0000-000042620000}"/>
    <cellStyle name="40% - 강조색3 46 3 3 5" xfId="26623" xr:uid="{00000000-0005-0000-0000-000043620000}"/>
    <cellStyle name="40% - 강조색3 46 3 3 5 2" xfId="26624" xr:uid="{00000000-0005-0000-0000-000044620000}"/>
    <cellStyle name="40% - 강조색3 46 3 3 5 3" xfId="26625" xr:uid="{00000000-0005-0000-0000-000045620000}"/>
    <cellStyle name="40% - 강조색3 46 3 3 5 4" xfId="26626" xr:uid="{00000000-0005-0000-0000-000046620000}"/>
    <cellStyle name="40% - 강조색3 46 3 3 6" xfId="26627" xr:uid="{00000000-0005-0000-0000-000047620000}"/>
    <cellStyle name="40% - 강조색3 46 3 3 6 2" xfId="26628" xr:uid="{00000000-0005-0000-0000-000048620000}"/>
    <cellStyle name="40% - 강조색3 46 3 3 6 3" xfId="26629" xr:uid="{00000000-0005-0000-0000-000049620000}"/>
    <cellStyle name="40% - 강조색3 46 3 3 6 4" xfId="26630" xr:uid="{00000000-0005-0000-0000-00004A620000}"/>
    <cellStyle name="40% - 강조색3 46 3 3 7" xfId="26631" xr:uid="{00000000-0005-0000-0000-00004B620000}"/>
    <cellStyle name="40% - 강조색3 46 3 3 7 2" xfId="26632" xr:uid="{00000000-0005-0000-0000-00004C620000}"/>
    <cellStyle name="40% - 강조색3 46 3 3 7 3" xfId="26633" xr:uid="{00000000-0005-0000-0000-00004D620000}"/>
    <cellStyle name="40% - 강조색3 46 3 3 7 4" xfId="26634" xr:uid="{00000000-0005-0000-0000-00004E620000}"/>
    <cellStyle name="40% - 강조색3 46 3 3 8" xfId="26635" xr:uid="{00000000-0005-0000-0000-00004F620000}"/>
    <cellStyle name="40% - 강조색3 46 3 3 8 2" xfId="26636" xr:uid="{00000000-0005-0000-0000-000050620000}"/>
    <cellStyle name="40% - 강조색3 46 3 3 8 3" xfId="26637" xr:uid="{00000000-0005-0000-0000-000051620000}"/>
    <cellStyle name="40% - 강조색3 46 3 3 8 4" xfId="26638" xr:uid="{00000000-0005-0000-0000-000052620000}"/>
    <cellStyle name="40% - 강조색3 46 3 3 9" xfId="26639" xr:uid="{00000000-0005-0000-0000-000053620000}"/>
    <cellStyle name="40% - 강조색3 46 3 3 9 2" xfId="26640" xr:uid="{00000000-0005-0000-0000-000054620000}"/>
    <cellStyle name="40% - 강조색3 46 3 3 9 3" xfId="26641" xr:uid="{00000000-0005-0000-0000-000055620000}"/>
    <cellStyle name="40% - 강조색3 46 3 3 9 4" xfId="26642" xr:uid="{00000000-0005-0000-0000-000056620000}"/>
    <cellStyle name="40% - 강조색3 46 3 4" xfId="26643" xr:uid="{00000000-0005-0000-0000-000057620000}"/>
    <cellStyle name="40% - 강조색3 46 3 4 10" xfId="26644" xr:uid="{00000000-0005-0000-0000-000058620000}"/>
    <cellStyle name="40% - 강조색3 46 3 4 11" xfId="26645" xr:uid="{00000000-0005-0000-0000-000059620000}"/>
    <cellStyle name="40% - 강조색3 46 3 4 12" xfId="26646" xr:uid="{00000000-0005-0000-0000-00005A620000}"/>
    <cellStyle name="40% - 강조색3 46 3 4 2" xfId="26647" xr:uid="{00000000-0005-0000-0000-00005B620000}"/>
    <cellStyle name="40% - 강조색3 46 3 4 2 2" xfId="26648" xr:uid="{00000000-0005-0000-0000-00005C620000}"/>
    <cellStyle name="40% - 강조색3 46 3 4 2 3" xfId="26649" xr:uid="{00000000-0005-0000-0000-00005D620000}"/>
    <cellStyle name="40% - 강조색3 46 3 4 2 4" xfId="26650" xr:uid="{00000000-0005-0000-0000-00005E620000}"/>
    <cellStyle name="40% - 강조색3 46 3 4 3" xfId="26651" xr:uid="{00000000-0005-0000-0000-00005F620000}"/>
    <cellStyle name="40% - 강조색3 46 3 4 3 2" xfId="26652" xr:uid="{00000000-0005-0000-0000-000060620000}"/>
    <cellStyle name="40% - 강조색3 46 3 4 3 3" xfId="26653" xr:uid="{00000000-0005-0000-0000-000061620000}"/>
    <cellStyle name="40% - 강조색3 46 3 4 3 4" xfId="26654" xr:uid="{00000000-0005-0000-0000-000062620000}"/>
    <cellStyle name="40% - 강조색3 46 3 4 4" xfId="26655" xr:uid="{00000000-0005-0000-0000-000063620000}"/>
    <cellStyle name="40% - 강조색3 46 3 4 4 2" xfId="26656" xr:uid="{00000000-0005-0000-0000-000064620000}"/>
    <cellStyle name="40% - 강조색3 46 3 4 4 3" xfId="26657" xr:uid="{00000000-0005-0000-0000-000065620000}"/>
    <cellStyle name="40% - 강조색3 46 3 4 4 4" xfId="26658" xr:uid="{00000000-0005-0000-0000-000066620000}"/>
    <cellStyle name="40% - 강조색3 46 3 4 5" xfId="26659" xr:uid="{00000000-0005-0000-0000-000067620000}"/>
    <cellStyle name="40% - 강조색3 46 3 4 5 2" xfId="26660" xr:uid="{00000000-0005-0000-0000-000068620000}"/>
    <cellStyle name="40% - 강조색3 46 3 4 5 3" xfId="26661" xr:uid="{00000000-0005-0000-0000-000069620000}"/>
    <cellStyle name="40% - 강조색3 46 3 4 5 4" xfId="26662" xr:uid="{00000000-0005-0000-0000-00006A620000}"/>
    <cellStyle name="40% - 강조색3 46 3 4 6" xfId="26663" xr:uid="{00000000-0005-0000-0000-00006B620000}"/>
    <cellStyle name="40% - 강조색3 46 3 4 6 2" xfId="26664" xr:uid="{00000000-0005-0000-0000-00006C620000}"/>
    <cellStyle name="40% - 강조색3 46 3 4 6 3" xfId="26665" xr:uid="{00000000-0005-0000-0000-00006D620000}"/>
    <cellStyle name="40% - 강조색3 46 3 4 6 4" xfId="26666" xr:uid="{00000000-0005-0000-0000-00006E620000}"/>
    <cellStyle name="40% - 강조색3 46 3 4 7" xfId="26667" xr:uid="{00000000-0005-0000-0000-00006F620000}"/>
    <cellStyle name="40% - 강조색3 46 3 4 7 2" xfId="26668" xr:uid="{00000000-0005-0000-0000-000070620000}"/>
    <cellStyle name="40% - 강조색3 46 3 4 7 3" xfId="26669" xr:uid="{00000000-0005-0000-0000-000071620000}"/>
    <cellStyle name="40% - 강조색3 46 3 4 7 4" xfId="26670" xr:uid="{00000000-0005-0000-0000-000072620000}"/>
    <cellStyle name="40% - 강조색3 46 3 4 8" xfId="26671" xr:uid="{00000000-0005-0000-0000-000073620000}"/>
    <cellStyle name="40% - 강조색3 46 3 4 8 2" xfId="26672" xr:uid="{00000000-0005-0000-0000-000074620000}"/>
    <cellStyle name="40% - 강조색3 46 3 4 8 3" xfId="26673" xr:uid="{00000000-0005-0000-0000-000075620000}"/>
    <cellStyle name="40% - 강조색3 46 3 4 8 4" xfId="26674" xr:uid="{00000000-0005-0000-0000-000076620000}"/>
    <cellStyle name="40% - 강조색3 46 3 4 9" xfId="26675" xr:uid="{00000000-0005-0000-0000-000077620000}"/>
    <cellStyle name="40% - 강조색3 46 3 4 9 2" xfId="26676" xr:uid="{00000000-0005-0000-0000-000078620000}"/>
    <cellStyle name="40% - 강조색3 46 3 4 9 3" xfId="26677" xr:uid="{00000000-0005-0000-0000-000079620000}"/>
    <cellStyle name="40% - 강조색3 46 3 4 9 4" xfId="26678" xr:uid="{00000000-0005-0000-0000-00007A620000}"/>
    <cellStyle name="40% - 강조색3 46 3 5" xfId="26679" xr:uid="{00000000-0005-0000-0000-00007B620000}"/>
    <cellStyle name="40% - 강조색3 46 3 5 2" xfId="26680" xr:uid="{00000000-0005-0000-0000-00007C620000}"/>
    <cellStyle name="40% - 강조색3 46 3 5 3" xfId="26681" xr:uid="{00000000-0005-0000-0000-00007D620000}"/>
    <cellStyle name="40% - 강조색3 46 3 5 4" xfId="26682" xr:uid="{00000000-0005-0000-0000-00007E620000}"/>
    <cellStyle name="40% - 강조색3 46 3 6" xfId="26683" xr:uid="{00000000-0005-0000-0000-00007F620000}"/>
    <cellStyle name="40% - 강조색3 46 3 6 2" xfId="26684" xr:uid="{00000000-0005-0000-0000-000080620000}"/>
    <cellStyle name="40% - 강조색3 46 3 6 3" xfId="26685" xr:uid="{00000000-0005-0000-0000-000081620000}"/>
    <cellStyle name="40% - 강조색3 46 3 6 4" xfId="26686" xr:uid="{00000000-0005-0000-0000-000082620000}"/>
    <cellStyle name="40% - 강조색3 46 3 7" xfId="26687" xr:uid="{00000000-0005-0000-0000-000083620000}"/>
    <cellStyle name="40% - 강조색3 46 3 7 2" xfId="26688" xr:uid="{00000000-0005-0000-0000-000084620000}"/>
    <cellStyle name="40% - 강조색3 46 3 7 3" xfId="26689" xr:uid="{00000000-0005-0000-0000-000085620000}"/>
    <cellStyle name="40% - 강조색3 46 3 7 4" xfId="26690" xr:uid="{00000000-0005-0000-0000-000086620000}"/>
    <cellStyle name="40% - 강조색3 46 3 8" xfId="26691" xr:uid="{00000000-0005-0000-0000-000087620000}"/>
    <cellStyle name="40% - 강조색3 46 3 8 2" xfId="26692" xr:uid="{00000000-0005-0000-0000-000088620000}"/>
    <cellStyle name="40% - 강조색3 46 3 8 3" xfId="26693" xr:uid="{00000000-0005-0000-0000-000089620000}"/>
    <cellStyle name="40% - 강조색3 46 3 8 4" xfId="26694" xr:uid="{00000000-0005-0000-0000-00008A620000}"/>
    <cellStyle name="40% - 강조색3 46 3 9" xfId="26695" xr:uid="{00000000-0005-0000-0000-00008B620000}"/>
    <cellStyle name="40% - 강조색3 46 3 9 2" xfId="26696" xr:uid="{00000000-0005-0000-0000-00008C620000}"/>
    <cellStyle name="40% - 강조색3 46 3 9 3" xfId="26697" xr:uid="{00000000-0005-0000-0000-00008D620000}"/>
    <cellStyle name="40% - 강조색3 46 3 9 4" xfId="26698" xr:uid="{00000000-0005-0000-0000-00008E620000}"/>
    <cellStyle name="40% - 강조색3 46 4" xfId="26699" xr:uid="{00000000-0005-0000-0000-00008F620000}"/>
    <cellStyle name="40% - 강조색3 46 4 10" xfId="26700" xr:uid="{00000000-0005-0000-0000-000090620000}"/>
    <cellStyle name="40% - 강조색3 46 4 11" xfId="26701" xr:uid="{00000000-0005-0000-0000-000091620000}"/>
    <cellStyle name="40% - 강조색3 46 4 12" xfId="26702" xr:uid="{00000000-0005-0000-0000-000092620000}"/>
    <cellStyle name="40% - 강조색3 46 4 2" xfId="26703" xr:uid="{00000000-0005-0000-0000-000093620000}"/>
    <cellStyle name="40% - 강조색3 46 4 2 2" xfId="26704" xr:uid="{00000000-0005-0000-0000-000094620000}"/>
    <cellStyle name="40% - 강조색3 46 4 2 3" xfId="26705" xr:uid="{00000000-0005-0000-0000-000095620000}"/>
    <cellStyle name="40% - 강조색3 46 4 2 4" xfId="26706" xr:uid="{00000000-0005-0000-0000-000096620000}"/>
    <cellStyle name="40% - 강조색3 46 4 3" xfId="26707" xr:uid="{00000000-0005-0000-0000-000097620000}"/>
    <cellStyle name="40% - 강조색3 46 4 3 2" xfId="26708" xr:uid="{00000000-0005-0000-0000-000098620000}"/>
    <cellStyle name="40% - 강조색3 46 4 3 3" xfId="26709" xr:uid="{00000000-0005-0000-0000-000099620000}"/>
    <cellStyle name="40% - 강조색3 46 4 3 4" xfId="26710" xr:uid="{00000000-0005-0000-0000-00009A620000}"/>
    <cellStyle name="40% - 강조색3 46 4 4" xfId="26711" xr:uid="{00000000-0005-0000-0000-00009B620000}"/>
    <cellStyle name="40% - 강조색3 46 4 4 2" xfId="26712" xr:uid="{00000000-0005-0000-0000-00009C620000}"/>
    <cellStyle name="40% - 강조색3 46 4 4 3" xfId="26713" xr:uid="{00000000-0005-0000-0000-00009D620000}"/>
    <cellStyle name="40% - 강조색3 46 4 4 4" xfId="26714" xr:uid="{00000000-0005-0000-0000-00009E620000}"/>
    <cellStyle name="40% - 강조색3 46 4 5" xfId="26715" xr:uid="{00000000-0005-0000-0000-00009F620000}"/>
    <cellStyle name="40% - 강조색3 46 4 5 2" xfId="26716" xr:uid="{00000000-0005-0000-0000-0000A0620000}"/>
    <cellStyle name="40% - 강조색3 46 4 5 3" xfId="26717" xr:uid="{00000000-0005-0000-0000-0000A1620000}"/>
    <cellStyle name="40% - 강조색3 46 4 5 4" xfId="26718" xr:uid="{00000000-0005-0000-0000-0000A2620000}"/>
    <cellStyle name="40% - 강조색3 46 4 6" xfId="26719" xr:uid="{00000000-0005-0000-0000-0000A3620000}"/>
    <cellStyle name="40% - 강조색3 46 4 6 2" xfId="26720" xr:uid="{00000000-0005-0000-0000-0000A4620000}"/>
    <cellStyle name="40% - 강조색3 46 4 6 3" xfId="26721" xr:uid="{00000000-0005-0000-0000-0000A5620000}"/>
    <cellStyle name="40% - 강조색3 46 4 6 4" xfId="26722" xr:uid="{00000000-0005-0000-0000-0000A6620000}"/>
    <cellStyle name="40% - 강조색3 46 4 7" xfId="26723" xr:uid="{00000000-0005-0000-0000-0000A7620000}"/>
    <cellStyle name="40% - 강조색3 46 4 7 2" xfId="26724" xr:uid="{00000000-0005-0000-0000-0000A8620000}"/>
    <cellStyle name="40% - 강조색3 46 4 7 3" xfId="26725" xr:uid="{00000000-0005-0000-0000-0000A9620000}"/>
    <cellStyle name="40% - 강조색3 46 4 7 4" xfId="26726" xr:uid="{00000000-0005-0000-0000-0000AA620000}"/>
    <cellStyle name="40% - 강조색3 46 4 8" xfId="26727" xr:uid="{00000000-0005-0000-0000-0000AB620000}"/>
    <cellStyle name="40% - 강조색3 46 4 8 2" xfId="26728" xr:uid="{00000000-0005-0000-0000-0000AC620000}"/>
    <cellStyle name="40% - 강조색3 46 4 8 3" xfId="26729" xr:uid="{00000000-0005-0000-0000-0000AD620000}"/>
    <cellStyle name="40% - 강조색3 46 4 8 4" xfId="26730" xr:uid="{00000000-0005-0000-0000-0000AE620000}"/>
    <cellStyle name="40% - 강조색3 46 4 9" xfId="26731" xr:uid="{00000000-0005-0000-0000-0000AF620000}"/>
    <cellStyle name="40% - 강조색3 46 4 9 2" xfId="26732" xr:uid="{00000000-0005-0000-0000-0000B0620000}"/>
    <cellStyle name="40% - 강조색3 46 4 9 3" xfId="26733" xr:uid="{00000000-0005-0000-0000-0000B1620000}"/>
    <cellStyle name="40% - 강조색3 46 4 9 4" xfId="26734" xr:uid="{00000000-0005-0000-0000-0000B2620000}"/>
    <cellStyle name="40% - 강조색3 46 5" xfId="26735" xr:uid="{00000000-0005-0000-0000-0000B3620000}"/>
    <cellStyle name="40% - 강조색3 46 5 10" xfId="26736" xr:uid="{00000000-0005-0000-0000-0000B4620000}"/>
    <cellStyle name="40% - 강조색3 46 5 11" xfId="26737" xr:uid="{00000000-0005-0000-0000-0000B5620000}"/>
    <cellStyle name="40% - 강조색3 46 5 12" xfId="26738" xr:uid="{00000000-0005-0000-0000-0000B6620000}"/>
    <cellStyle name="40% - 강조색3 46 5 2" xfId="26739" xr:uid="{00000000-0005-0000-0000-0000B7620000}"/>
    <cellStyle name="40% - 강조색3 46 5 2 2" xfId="26740" xr:uid="{00000000-0005-0000-0000-0000B8620000}"/>
    <cellStyle name="40% - 강조색3 46 5 2 3" xfId="26741" xr:uid="{00000000-0005-0000-0000-0000B9620000}"/>
    <cellStyle name="40% - 강조색3 46 5 2 4" xfId="26742" xr:uid="{00000000-0005-0000-0000-0000BA620000}"/>
    <cellStyle name="40% - 강조색3 46 5 3" xfId="26743" xr:uid="{00000000-0005-0000-0000-0000BB620000}"/>
    <cellStyle name="40% - 강조색3 46 5 3 2" xfId="26744" xr:uid="{00000000-0005-0000-0000-0000BC620000}"/>
    <cellStyle name="40% - 강조색3 46 5 3 3" xfId="26745" xr:uid="{00000000-0005-0000-0000-0000BD620000}"/>
    <cellStyle name="40% - 강조색3 46 5 3 4" xfId="26746" xr:uid="{00000000-0005-0000-0000-0000BE620000}"/>
    <cellStyle name="40% - 강조색3 46 5 4" xfId="26747" xr:uid="{00000000-0005-0000-0000-0000BF620000}"/>
    <cellStyle name="40% - 강조색3 46 5 4 2" xfId="26748" xr:uid="{00000000-0005-0000-0000-0000C0620000}"/>
    <cellStyle name="40% - 강조색3 46 5 4 3" xfId="26749" xr:uid="{00000000-0005-0000-0000-0000C1620000}"/>
    <cellStyle name="40% - 강조색3 46 5 4 4" xfId="26750" xr:uid="{00000000-0005-0000-0000-0000C2620000}"/>
    <cellStyle name="40% - 강조색3 46 5 5" xfId="26751" xr:uid="{00000000-0005-0000-0000-0000C3620000}"/>
    <cellStyle name="40% - 강조색3 46 5 5 2" xfId="26752" xr:uid="{00000000-0005-0000-0000-0000C4620000}"/>
    <cellStyle name="40% - 강조색3 46 5 5 3" xfId="26753" xr:uid="{00000000-0005-0000-0000-0000C5620000}"/>
    <cellStyle name="40% - 강조색3 46 5 5 4" xfId="26754" xr:uid="{00000000-0005-0000-0000-0000C6620000}"/>
    <cellStyle name="40% - 강조색3 46 5 6" xfId="26755" xr:uid="{00000000-0005-0000-0000-0000C7620000}"/>
    <cellStyle name="40% - 강조색3 46 5 6 2" xfId="26756" xr:uid="{00000000-0005-0000-0000-0000C8620000}"/>
    <cellStyle name="40% - 강조색3 46 5 6 3" xfId="26757" xr:uid="{00000000-0005-0000-0000-0000C9620000}"/>
    <cellStyle name="40% - 강조색3 46 5 6 4" xfId="26758" xr:uid="{00000000-0005-0000-0000-0000CA620000}"/>
    <cellStyle name="40% - 강조색3 46 5 7" xfId="26759" xr:uid="{00000000-0005-0000-0000-0000CB620000}"/>
    <cellStyle name="40% - 강조색3 46 5 7 2" xfId="26760" xr:uid="{00000000-0005-0000-0000-0000CC620000}"/>
    <cellStyle name="40% - 강조색3 46 5 7 3" xfId="26761" xr:uid="{00000000-0005-0000-0000-0000CD620000}"/>
    <cellStyle name="40% - 강조색3 46 5 7 4" xfId="26762" xr:uid="{00000000-0005-0000-0000-0000CE620000}"/>
    <cellStyle name="40% - 강조색3 46 5 8" xfId="26763" xr:uid="{00000000-0005-0000-0000-0000CF620000}"/>
    <cellStyle name="40% - 강조색3 46 5 8 2" xfId="26764" xr:uid="{00000000-0005-0000-0000-0000D0620000}"/>
    <cellStyle name="40% - 강조색3 46 5 8 3" xfId="26765" xr:uid="{00000000-0005-0000-0000-0000D1620000}"/>
    <cellStyle name="40% - 강조색3 46 5 8 4" xfId="26766" xr:uid="{00000000-0005-0000-0000-0000D2620000}"/>
    <cellStyle name="40% - 강조색3 46 5 9" xfId="26767" xr:uid="{00000000-0005-0000-0000-0000D3620000}"/>
    <cellStyle name="40% - 강조색3 46 5 9 2" xfId="26768" xr:uid="{00000000-0005-0000-0000-0000D4620000}"/>
    <cellStyle name="40% - 강조색3 46 5 9 3" xfId="26769" xr:uid="{00000000-0005-0000-0000-0000D5620000}"/>
    <cellStyle name="40% - 강조색3 46 5 9 4" xfId="26770" xr:uid="{00000000-0005-0000-0000-0000D6620000}"/>
    <cellStyle name="40% - 강조색3 46 6" xfId="26771" xr:uid="{00000000-0005-0000-0000-0000D7620000}"/>
    <cellStyle name="40% - 강조색3 46 6 10" xfId="26772" xr:uid="{00000000-0005-0000-0000-0000D8620000}"/>
    <cellStyle name="40% - 강조색3 46 6 11" xfId="26773" xr:uid="{00000000-0005-0000-0000-0000D9620000}"/>
    <cellStyle name="40% - 강조색3 46 6 12" xfId="26774" xr:uid="{00000000-0005-0000-0000-0000DA620000}"/>
    <cellStyle name="40% - 강조색3 46 6 2" xfId="26775" xr:uid="{00000000-0005-0000-0000-0000DB620000}"/>
    <cellStyle name="40% - 강조색3 46 6 2 2" xfId="26776" xr:uid="{00000000-0005-0000-0000-0000DC620000}"/>
    <cellStyle name="40% - 강조색3 46 6 2 3" xfId="26777" xr:uid="{00000000-0005-0000-0000-0000DD620000}"/>
    <cellStyle name="40% - 강조색3 46 6 2 4" xfId="26778" xr:uid="{00000000-0005-0000-0000-0000DE620000}"/>
    <cellStyle name="40% - 강조색3 46 6 3" xfId="26779" xr:uid="{00000000-0005-0000-0000-0000DF620000}"/>
    <cellStyle name="40% - 강조색3 46 6 3 2" xfId="26780" xr:uid="{00000000-0005-0000-0000-0000E0620000}"/>
    <cellStyle name="40% - 강조색3 46 6 3 3" xfId="26781" xr:uid="{00000000-0005-0000-0000-0000E1620000}"/>
    <cellStyle name="40% - 강조색3 46 6 3 4" xfId="26782" xr:uid="{00000000-0005-0000-0000-0000E2620000}"/>
    <cellStyle name="40% - 강조색3 46 6 4" xfId="26783" xr:uid="{00000000-0005-0000-0000-0000E3620000}"/>
    <cellStyle name="40% - 강조색3 46 6 4 2" xfId="26784" xr:uid="{00000000-0005-0000-0000-0000E4620000}"/>
    <cellStyle name="40% - 강조색3 46 6 4 3" xfId="26785" xr:uid="{00000000-0005-0000-0000-0000E5620000}"/>
    <cellStyle name="40% - 강조색3 46 6 4 4" xfId="26786" xr:uid="{00000000-0005-0000-0000-0000E6620000}"/>
    <cellStyle name="40% - 강조색3 46 6 5" xfId="26787" xr:uid="{00000000-0005-0000-0000-0000E7620000}"/>
    <cellStyle name="40% - 강조색3 46 6 5 2" xfId="26788" xr:uid="{00000000-0005-0000-0000-0000E8620000}"/>
    <cellStyle name="40% - 강조색3 46 6 5 3" xfId="26789" xr:uid="{00000000-0005-0000-0000-0000E9620000}"/>
    <cellStyle name="40% - 강조색3 46 6 5 4" xfId="26790" xr:uid="{00000000-0005-0000-0000-0000EA620000}"/>
    <cellStyle name="40% - 강조색3 46 6 6" xfId="26791" xr:uid="{00000000-0005-0000-0000-0000EB620000}"/>
    <cellStyle name="40% - 강조색3 46 6 6 2" xfId="26792" xr:uid="{00000000-0005-0000-0000-0000EC620000}"/>
    <cellStyle name="40% - 강조색3 46 6 6 3" xfId="26793" xr:uid="{00000000-0005-0000-0000-0000ED620000}"/>
    <cellStyle name="40% - 강조색3 46 6 6 4" xfId="26794" xr:uid="{00000000-0005-0000-0000-0000EE620000}"/>
    <cellStyle name="40% - 강조색3 46 6 7" xfId="26795" xr:uid="{00000000-0005-0000-0000-0000EF620000}"/>
    <cellStyle name="40% - 강조색3 46 6 7 2" xfId="26796" xr:uid="{00000000-0005-0000-0000-0000F0620000}"/>
    <cellStyle name="40% - 강조색3 46 6 7 3" xfId="26797" xr:uid="{00000000-0005-0000-0000-0000F1620000}"/>
    <cellStyle name="40% - 강조색3 46 6 7 4" xfId="26798" xr:uid="{00000000-0005-0000-0000-0000F2620000}"/>
    <cellStyle name="40% - 강조색3 46 6 8" xfId="26799" xr:uid="{00000000-0005-0000-0000-0000F3620000}"/>
    <cellStyle name="40% - 강조색3 46 6 8 2" xfId="26800" xr:uid="{00000000-0005-0000-0000-0000F4620000}"/>
    <cellStyle name="40% - 강조색3 46 6 8 3" xfId="26801" xr:uid="{00000000-0005-0000-0000-0000F5620000}"/>
    <cellStyle name="40% - 강조색3 46 6 8 4" xfId="26802" xr:uid="{00000000-0005-0000-0000-0000F6620000}"/>
    <cellStyle name="40% - 강조색3 46 6 9" xfId="26803" xr:uid="{00000000-0005-0000-0000-0000F7620000}"/>
    <cellStyle name="40% - 강조색3 46 6 9 2" xfId="26804" xr:uid="{00000000-0005-0000-0000-0000F8620000}"/>
    <cellStyle name="40% - 강조색3 46 6 9 3" xfId="26805" xr:uid="{00000000-0005-0000-0000-0000F9620000}"/>
    <cellStyle name="40% - 강조색3 46 6 9 4" xfId="26806" xr:uid="{00000000-0005-0000-0000-0000FA620000}"/>
    <cellStyle name="40% - 강조색3 46 7" xfId="26807" xr:uid="{00000000-0005-0000-0000-0000FB620000}"/>
    <cellStyle name="40% - 강조색3 46 7 2" xfId="26808" xr:uid="{00000000-0005-0000-0000-0000FC620000}"/>
    <cellStyle name="40% - 강조색3 46 7 3" xfId="26809" xr:uid="{00000000-0005-0000-0000-0000FD620000}"/>
    <cellStyle name="40% - 강조색3 46 7 4" xfId="26810" xr:uid="{00000000-0005-0000-0000-0000FE620000}"/>
    <cellStyle name="40% - 강조색3 46 8" xfId="26811" xr:uid="{00000000-0005-0000-0000-0000FF620000}"/>
    <cellStyle name="40% - 강조색3 46 8 2" xfId="26812" xr:uid="{00000000-0005-0000-0000-000000630000}"/>
    <cellStyle name="40% - 강조색3 46 8 3" xfId="26813" xr:uid="{00000000-0005-0000-0000-000001630000}"/>
    <cellStyle name="40% - 강조색3 46 8 4" xfId="26814" xr:uid="{00000000-0005-0000-0000-000002630000}"/>
    <cellStyle name="40% - 강조색3 46 9" xfId="26815" xr:uid="{00000000-0005-0000-0000-000003630000}"/>
    <cellStyle name="40% - 강조색3 46 9 2" xfId="26816" xr:uid="{00000000-0005-0000-0000-000004630000}"/>
    <cellStyle name="40% - 강조색3 46 9 3" xfId="26817" xr:uid="{00000000-0005-0000-0000-000005630000}"/>
    <cellStyle name="40% - 강조색3 46 9 4" xfId="26818" xr:uid="{00000000-0005-0000-0000-000006630000}"/>
    <cellStyle name="40% - 강조색3 47" xfId="26819" xr:uid="{00000000-0005-0000-0000-000007630000}"/>
    <cellStyle name="40% - 강조색3 47 10" xfId="26820" xr:uid="{00000000-0005-0000-0000-000008630000}"/>
    <cellStyle name="40% - 강조색3 47 10 2" xfId="26821" xr:uid="{00000000-0005-0000-0000-000009630000}"/>
    <cellStyle name="40% - 강조색3 47 10 3" xfId="26822" xr:uid="{00000000-0005-0000-0000-00000A630000}"/>
    <cellStyle name="40% - 강조색3 47 10 4" xfId="26823" xr:uid="{00000000-0005-0000-0000-00000B630000}"/>
    <cellStyle name="40% - 강조색3 47 11" xfId="26824" xr:uid="{00000000-0005-0000-0000-00000C630000}"/>
    <cellStyle name="40% - 강조색3 47 11 2" xfId="26825" xr:uid="{00000000-0005-0000-0000-00000D630000}"/>
    <cellStyle name="40% - 강조색3 47 11 3" xfId="26826" xr:uid="{00000000-0005-0000-0000-00000E630000}"/>
    <cellStyle name="40% - 강조색3 47 11 4" xfId="26827" xr:uid="{00000000-0005-0000-0000-00000F630000}"/>
    <cellStyle name="40% - 강조색3 47 12" xfId="26828" xr:uid="{00000000-0005-0000-0000-000010630000}"/>
    <cellStyle name="40% - 강조색3 47 12 2" xfId="26829" xr:uid="{00000000-0005-0000-0000-000011630000}"/>
    <cellStyle name="40% - 강조색3 47 12 3" xfId="26830" xr:uid="{00000000-0005-0000-0000-000012630000}"/>
    <cellStyle name="40% - 강조색3 47 12 4" xfId="26831" xr:uid="{00000000-0005-0000-0000-000013630000}"/>
    <cellStyle name="40% - 강조색3 47 13" xfId="26832" xr:uid="{00000000-0005-0000-0000-000014630000}"/>
    <cellStyle name="40% - 강조색3 47 14" xfId="26833" xr:uid="{00000000-0005-0000-0000-000015630000}"/>
    <cellStyle name="40% - 강조색3 47 15" xfId="26834" xr:uid="{00000000-0005-0000-0000-000016630000}"/>
    <cellStyle name="40% - 강조색3 47 16" xfId="26835" xr:uid="{00000000-0005-0000-0000-000017630000}"/>
    <cellStyle name="40% - 강조색3 47 17" xfId="26836" xr:uid="{00000000-0005-0000-0000-000018630000}"/>
    <cellStyle name="40% - 강조색3 47 18" xfId="26837" xr:uid="{00000000-0005-0000-0000-000019630000}"/>
    <cellStyle name="40% - 강조색3 47 19" xfId="26838" xr:uid="{00000000-0005-0000-0000-00001A630000}"/>
    <cellStyle name="40% - 강조색3 47 2" xfId="26839" xr:uid="{00000000-0005-0000-0000-00001B630000}"/>
    <cellStyle name="40% - 강조색3 47 2 10" xfId="26840" xr:uid="{00000000-0005-0000-0000-00001C630000}"/>
    <cellStyle name="40% - 강조색3 47 2 11" xfId="26841" xr:uid="{00000000-0005-0000-0000-00001D630000}"/>
    <cellStyle name="40% - 강조색3 47 2 12" xfId="26842" xr:uid="{00000000-0005-0000-0000-00001E630000}"/>
    <cellStyle name="40% - 강조색3 47 2 2" xfId="26843" xr:uid="{00000000-0005-0000-0000-00001F630000}"/>
    <cellStyle name="40% - 강조색3 47 2 2 2" xfId="26844" xr:uid="{00000000-0005-0000-0000-000020630000}"/>
    <cellStyle name="40% - 강조색3 47 2 2 3" xfId="26845" xr:uid="{00000000-0005-0000-0000-000021630000}"/>
    <cellStyle name="40% - 강조색3 47 2 2 4" xfId="26846" xr:uid="{00000000-0005-0000-0000-000022630000}"/>
    <cellStyle name="40% - 강조색3 47 2 3" xfId="26847" xr:uid="{00000000-0005-0000-0000-000023630000}"/>
    <cellStyle name="40% - 강조색3 47 2 3 2" xfId="26848" xr:uid="{00000000-0005-0000-0000-000024630000}"/>
    <cellStyle name="40% - 강조색3 47 2 3 3" xfId="26849" xr:uid="{00000000-0005-0000-0000-000025630000}"/>
    <cellStyle name="40% - 강조색3 47 2 3 4" xfId="26850" xr:uid="{00000000-0005-0000-0000-000026630000}"/>
    <cellStyle name="40% - 강조색3 47 2 4" xfId="26851" xr:uid="{00000000-0005-0000-0000-000027630000}"/>
    <cellStyle name="40% - 강조색3 47 2 4 2" xfId="26852" xr:uid="{00000000-0005-0000-0000-000028630000}"/>
    <cellStyle name="40% - 강조색3 47 2 4 3" xfId="26853" xr:uid="{00000000-0005-0000-0000-000029630000}"/>
    <cellStyle name="40% - 강조색3 47 2 4 4" xfId="26854" xr:uid="{00000000-0005-0000-0000-00002A630000}"/>
    <cellStyle name="40% - 강조색3 47 2 5" xfId="26855" xr:uid="{00000000-0005-0000-0000-00002B630000}"/>
    <cellStyle name="40% - 강조색3 47 2 5 2" xfId="26856" xr:uid="{00000000-0005-0000-0000-00002C630000}"/>
    <cellStyle name="40% - 강조색3 47 2 5 3" xfId="26857" xr:uid="{00000000-0005-0000-0000-00002D630000}"/>
    <cellStyle name="40% - 강조색3 47 2 5 4" xfId="26858" xr:uid="{00000000-0005-0000-0000-00002E630000}"/>
    <cellStyle name="40% - 강조색3 47 2 6" xfId="26859" xr:uid="{00000000-0005-0000-0000-00002F630000}"/>
    <cellStyle name="40% - 강조색3 47 2 6 2" xfId="26860" xr:uid="{00000000-0005-0000-0000-000030630000}"/>
    <cellStyle name="40% - 강조색3 47 2 6 3" xfId="26861" xr:uid="{00000000-0005-0000-0000-000031630000}"/>
    <cellStyle name="40% - 강조색3 47 2 6 4" xfId="26862" xr:uid="{00000000-0005-0000-0000-000032630000}"/>
    <cellStyle name="40% - 강조색3 47 2 7" xfId="26863" xr:uid="{00000000-0005-0000-0000-000033630000}"/>
    <cellStyle name="40% - 강조색3 47 2 7 2" xfId="26864" xr:uid="{00000000-0005-0000-0000-000034630000}"/>
    <cellStyle name="40% - 강조색3 47 2 7 3" xfId="26865" xr:uid="{00000000-0005-0000-0000-000035630000}"/>
    <cellStyle name="40% - 강조색3 47 2 7 4" xfId="26866" xr:uid="{00000000-0005-0000-0000-000036630000}"/>
    <cellStyle name="40% - 강조색3 47 2 8" xfId="26867" xr:uid="{00000000-0005-0000-0000-000037630000}"/>
    <cellStyle name="40% - 강조색3 47 2 8 2" xfId="26868" xr:uid="{00000000-0005-0000-0000-000038630000}"/>
    <cellStyle name="40% - 강조색3 47 2 8 3" xfId="26869" xr:uid="{00000000-0005-0000-0000-000039630000}"/>
    <cellStyle name="40% - 강조색3 47 2 8 4" xfId="26870" xr:uid="{00000000-0005-0000-0000-00003A630000}"/>
    <cellStyle name="40% - 강조색3 47 2 9" xfId="26871" xr:uid="{00000000-0005-0000-0000-00003B630000}"/>
    <cellStyle name="40% - 강조색3 47 2 9 2" xfId="26872" xr:uid="{00000000-0005-0000-0000-00003C630000}"/>
    <cellStyle name="40% - 강조색3 47 2 9 3" xfId="26873" xr:uid="{00000000-0005-0000-0000-00003D630000}"/>
    <cellStyle name="40% - 강조색3 47 2 9 4" xfId="26874" xr:uid="{00000000-0005-0000-0000-00003E630000}"/>
    <cellStyle name="40% - 강조색3 47 20" xfId="26875" xr:uid="{00000000-0005-0000-0000-00003F630000}"/>
    <cellStyle name="40% - 강조색3 47 21" xfId="26876" xr:uid="{00000000-0005-0000-0000-000040630000}"/>
    <cellStyle name="40% - 강조색3 47 22" xfId="26877" xr:uid="{00000000-0005-0000-0000-000041630000}"/>
    <cellStyle name="40% - 강조색3 47 23" xfId="26878" xr:uid="{00000000-0005-0000-0000-000042630000}"/>
    <cellStyle name="40% - 강조색3 47 24" xfId="26879" xr:uid="{00000000-0005-0000-0000-000043630000}"/>
    <cellStyle name="40% - 강조색3 47 25" xfId="26880" xr:uid="{00000000-0005-0000-0000-000044630000}"/>
    <cellStyle name="40% - 강조색3 47 3" xfId="26881" xr:uid="{00000000-0005-0000-0000-000045630000}"/>
    <cellStyle name="40% - 강조색3 47 3 10" xfId="26882" xr:uid="{00000000-0005-0000-0000-000046630000}"/>
    <cellStyle name="40% - 강조색3 47 3 11" xfId="26883" xr:uid="{00000000-0005-0000-0000-000047630000}"/>
    <cellStyle name="40% - 강조색3 47 3 12" xfId="26884" xr:uid="{00000000-0005-0000-0000-000048630000}"/>
    <cellStyle name="40% - 강조색3 47 3 2" xfId="26885" xr:uid="{00000000-0005-0000-0000-000049630000}"/>
    <cellStyle name="40% - 강조색3 47 3 2 2" xfId="26886" xr:uid="{00000000-0005-0000-0000-00004A630000}"/>
    <cellStyle name="40% - 강조색3 47 3 2 3" xfId="26887" xr:uid="{00000000-0005-0000-0000-00004B630000}"/>
    <cellStyle name="40% - 강조색3 47 3 2 4" xfId="26888" xr:uid="{00000000-0005-0000-0000-00004C630000}"/>
    <cellStyle name="40% - 강조색3 47 3 3" xfId="26889" xr:uid="{00000000-0005-0000-0000-00004D630000}"/>
    <cellStyle name="40% - 강조색3 47 3 3 2" xfId="26890" xr:uid="{00000000-0005-0000-0000-00004E630000}"/>
    <cellStyle name="40% - 강조색3 47 3 3 3" xfId="26891" xr:uid="{00000000-0005-0000-0000-00004F630000}"/>
    <cellStyle name="40% - 강조색3 47 3 3 4" xfId="26892" xr:uid="{00000000-0005-0000-0000-000050630000}"/>
    <cellStyle name="40% - 강조색3 47 3 4" xfId="26893" xr:uid="{00000000-0005-0000-0000-000051630000}"/>
    <cellStyle name="40% - 강조색3 47 3 4 2" xfId="26894" xr:uid="{00000000-0005-0000-0000-000052630000}"/>
    <cellStyle name="40% - 강조색3 47 3 4 3" xfId="26895" xr:uid="{00000000-0005-0000-0000-000053630000}"/>
    <cellStyle name="40% - 강조색3 47 3 4 4" xfId="26896" xr:uid="{00000000-0005-0000-0000-000054630000}"/>
    <cellStyle name="40% - 강조색3 47 3 5" xfId="26897" xr:uid="{00000000-0005-0000-0000-000055630000}"/>
    <cellStyle name="40% - 강조색3 47 3 5 2" xfId="26898" xr:uid="{00000000-0005-0000-0000-000056630000}"/>
    <cellStyle name="40% - 강조색3 47 3 5 3" xfId="26899" xr:uid="{00000000-0005-0000-0000-000057630000}"/>
    <cellStyle name="40% - 강조색3 47 3 5 4" xfId="26900" xr:uid="{00000000-0005-0000-0000-000058630000}"/>
    <cellStyle name="40% - 강조색3 47 3 6" xfId="26901" xr:uid="{00000000-0005-0000-0000-000059630000}"/>
    <cellStyle name="40% - 강조색3 47 3 6 2" xfId="26902" xr:uid="{00000000-0005-0000-0000-00005A630000}"/>
    <cellStyle name="40% - 강조색3 47 3 6 3" xfId="26903" xr:uid="{00000000-0005-0000-0000-00005B630000}"/>
    <cellStyle name="40% - 강조색3 47 3 6 4" xfId="26904" xr:uid="{00000000-0005-0000-0000-00005C630000}"/>
    <cellStyle name="40% - 강조색3 47 3 7" xfId="26905" xr:uid="{00000000-0005-0000-0000-00005D630000}"/>
    <cellStyle name="40% - 강조색3 47 3 7 2" xfId="26906" xr:uid="{00000000-0005-0000-0000-00005E630000}"/>
    <cellStyle name="40% - 강조색3 47 3 7 3" xfId="26907" xr:uid="{00000000-0005-0000-0000-00005F630000}"/>
    <cellStyle name="40% - 강조색3 47 3 7 4" xfId="26908" xr:uid="{00000000-0005-0000-0000-000060630000}"/>
    <cellStyle name="40% - 강조색3 47 3 8" xfId="26909" xr:uid="{00000000-0005-0000-0000-000061630000}"/>
    <cellStyle name="40% - 강조색3 47 3 8 2" xfId="26910" xr:uid="{00000000-0005-0000-0000-000062630000}"/>
    <cellStyle name="40% - 강조색3 47 3 8 3" xfId="26911" xr:uid="{00000000-0005-0000-0000-000063630000}"/>
    <cellStyle name="40% - 강조색3 47 3 8 4" xfId="26912" xr:uid="{00000000-0005-0000-0000-000064630000}"/>
    <cellStyle name="40% - 강조색3 47 3 9" xfId="26913" xr:uid="{00000000-0005-0000-0000-000065630000}"/>
    <cellStyle name="40% - 강조색3 47 3 9 2" xfId="26914" xr:uid="{00000000-0005-0000-0000-000066630000}"/>
    <cellStyle name="40% - 강조색3 47 3 9 3" xfId="26915" xr:uid="{00000000-0005-0000-0000-000067630000}"/>
    <cellStyle name="40% - 강조색3 47 3 9 4" xfId="26916" xr:uid="{00000000-0005-0000-0000-000068630000}"/>
    <cellStyle name="40% - 강조색3 47 4" xfId="26917" xr:uid="{00000000-0005-0000-0000-000069630000}"/>
    <cellStyle name="40% - 강조색3 47 4 10" xfId="26918" xr:uid="{00000000-0005-0000-0000-00006A630000}"/>
    <cellStyle name="40% - 강조색3 47 4 11" xfId="26919" xr:uid="{00000000-0005-0000-0000-00006B630000}"/>
    <cellStyle name="40% - 강조색3 47 4 12" xfId="26920" xr:uid="{00000000-0005-0000-0000-00006C630000}"/>
    <cellStyle name="40% - 강조색3 47 4 2" xfId="26921" xr:uid="{00000000-0005-0000-0000-00006D630000}"/>
    <cellStyle name="40% - 강조색3 47 4 2 2" xfId="26922" xr:uid="{00000000-0005-0000-0000-00006E630000}"/>
    <cellStyle name="40% - 강조색3 47 4 2 3" xfId="26923" xr:uid="{00000000-0005-0000-0000-00006F630000}"/>
    <cellStyle name="40% - 강조색3 47 4 2 4" xfId="26924" xr:uid="{00000000-0005-0000-0000-000070630000}"/>
    <cellStyle name="40% - 강조색3 47 4 3" xfId="26925" xr:uid="{00000000-0005-0000-0000-000071630000}"/>
    <cellStyle name="40% - 강조색3 47 4 3 2" xfId="26926" xr:uid="{00000000-0005-0000-0000-000072630000}"/>
    <cellStyle name="40% - 강조색3 47 4 3 3" xfId="26927" xr:uid="{00000000-0005-0000-0000-000073630000}"/>
    <cellStyle name="40% - 강조색3 47 4 3 4" xfId="26928" xr:uid="{00000000-0005-0000-0000-000074630000}"/>
    <cellStyle name="40% - 강조색3 47 4 4" xfId="26929" xr:uid="{00000000-0005-0000-0000-000075630000}"/>
    <cellStyle name="40% - 강조색3 47 4 4 2" xfId="26930" xr:uid="{00000000-0005-0000-0000-000076630000}"/>
    <cellStyle name="40% - 강조색3 47 4 4 3" xfId="26931" xr:uid="{00000000-0005-0000-0000-000077630000}"/>
    <cellStyle name="40% - 강조색3 47 4 4 4" xfId="26932" xr:uid="{00000000-0005-0000-0000-000078630000}"/>
    <cellStyle name="40% - 강조색3 47 4 5" xfId="26933" xr:uid="{00000000-0005-0000-0000-000079630000}"/>
    <cellStyle name="40% - 강조색3 47 4 5 2" xfId="26934" xr:uid="{00000000-0005-0000-0000-00007A630000}"/>
    <cellStyle name="40% - 강조색3 47 4 5 3" xfId="26935" xr:uid="{00000000-0005-0000-0000-00007B630000}"/>
    <cellStyle name="40% - 강조색3 47 4 5 4" xfId="26936" xr:uid="{00000000-0005-0000-0000-00007C630000}"/>
    <cellStyle name="40% - 강조색3 47 4 6" xfId="26937" xr:uid="{00000000-0005-0000-0000-00007D630000}"/>
    <cellStyle name="40% - 강조색3 47 4 6 2" xfId="26938" xr:uid="{00000000-0005-0000-0000-00007E630000}"/>
    <cellStyle name="40% - 강조색3 47 4 6 3" xfId="26939" xr:uid="{00000000-0005-0000-0000-00007F630000}"/>
    <cellStyle name="40% - 강조색3 47 4 6 4" xfId="26940" xr:uid="{00000000-0005-0000-0000-000080630000}"/>
    <cellStyle name="40% - 강조색3 47 4 7" xfId="26941" xr:uid="{00000000-0005-0000-0000-000081630000}"/>
    <cellStyle name="40% - 강조색3 47 4 7 2" xfId="26942" xr:uid="{00000000-0005-0000-0000-000082630000}"/>
    <cellStyle name="40% - 강조색3 47 4 7 3" xfId="26943" xr:uid="{00000000-0005-0000-0000-000083630000}"/>
    <cellStyle name="40% - 강조색3 47 4 7 4" xfId="26944" xr:uid="{00000000-0005-0000-0000-000084630000}"/>
    <cellStyle name="40% - 강조색3 47 4 8" xfId="26945" xr:uid="{00000000-0005-0000-0000-000085630000}"/>
    <cellStyle name="40% - 강조색3 47 4 8 2" xfId="26946" xr:uid="{00000000-0005-0000-0000-000086630000}"/>
    <cellStyle name="40% - 강조색3 47 4 8 3" xfId="26947" xr:uid="{00000000-0005-0000-0000-000087630000}"/>
    <cellStyle name="40% - 강조색3 47 4 8 4" xfId="26948" xr:uid="{00000000-0005-0000-0000-000088630000}"/>
    <cellStyle name="40% - 강조색3 47 4 9" xfId="26949" xr:uid="{00000000-0005-0000-0000-000089630000}"/>
    <cellStyle name="40% - 강조색3 47 4 9 2" xfId="26950" xr:uid="{00000000-0005-0000-0000-00008A630000}"/>
    <cellStyle name="40% - 강조색3 47 4 9 3" xfId="26951" xr:uid="{00000000-0005-0000-0000-00008B630000}"/>
    <cellStyle name="40% - 강조색3 47 4 9 4" xfId="26952" xr:uid="{00000000-0005-0000-0000-00008C630000}"/>
    <cellStyle name="40% - 강조색3 47 5" xfId="26953" xr:uid="{00000000-0005-0000-0000-00008D630000}"/>
    <cellStyle name="40% - 강조색3 47 5 2" xfId="26954" xr:uid="{00000000-0005-0000-0000-00008E630000}"/>
    <cellStyle name="40% - 강조색3 47 5 3" xfId="26955" xr:uid="{00000000-0005-0000-0000-00008F630000}"/>
    <cellStyle name="40% - 강조색3 47 5 4" xfId="26956" xr:uid="{00000000-0005-0000-0000-000090630000}"/>
    <cellStyle name="40% - 강조색3 47 6" xfId="26957" xr:uid="{00000000-0005-0000-0000-000091630000}"/>
    <cellStyle name="40% - 강조색3 47 6 2" xfId="26958" xr:uid="{00000000-0005-0000-0000-000092630000}"/>
    <cellStyle name="40% - 강조색3 47 6 3" xfId="26959" xr:uid="{00000000-0005-0000-0000-000093630000}"/>
    <cellStyle name="40% - 강조색3 47 6 4" xfId="26960" xr:uid="{00000000-0005-0000-0000-000094630000}"/>
    <cellStyle name="40% - 강조색3 47 7" xfId="26961" xr:uid="{00000000-0005-0000-0000-000095630000}"/>
    <cellStyle name="40% - 강조색3 47 7 2" xfId="26962" xr:uid="{00000000-0005-0000-0000-000096630000}"/>
    <cellStyle name="40% - 강조색3 47 7 3" xfId="26963" xr:uid="{00000000-0005-0000-0000-000097630000}"/>
    <cellStyle name="40% - 강조색3 47 7 4" xfId="26964" xr:uid="{00000000-0005-0000-0000-000098630000}"/>
    <cellStyle name="40% - 강조색3 47 8" xfId="26965" xr:uid="{00000000-0005-0000-0000-000099630000}"/>
    <cellStyle name="40% - 강조색3 47 8 2" xfId="26966" xr:uid="{00000000-0005-0000-0000-00009A630000}"/>
    <cellStyle name="40% - 강조색3 47 8 3" xfId="26967" xr:uid="{00000000-0005-0000-0000-00009B630000}"/>
    <cellStyle name="40% - 강조색3 47 8 4" xfId="26968" xr:uid="{00000000-0005-0000-0000-00009C630000}"/>
    <cellStyle name="40% - 강조색3 47 9" xfId="26969" xr:uid="{00000000-0005-0000-0000-00009D630000}"/>
    <cellStyle name="40% - 강조색3 47 9 2" xfId="26970" xr:uid="{00000000-0005-0000-0000-00009E630000}"/>
    <cellStyle name="40% - 강조색3 47 9 3" xfId="26971" xr:uid="{00000000-0005-0000-0000-00009F630000}"/>
    <cellStyle name="40% - 강조색3 47 9 4" xfId="26972" xr:uid="{00000000-0005-0000-0000-0000A0630000}"/>
    <cellStyle name="40% - 강조색3 48" xfId="26973" xr:uid="{00000000-0005-0000-0000-0000A1630000}"/>
    <cellStyle name="40% - 강조색3 48 10" xfId="26974" xr:uid="{00000000-0005-0000-0000-0000A2630000}"/>
    <cellStyle name="40% - 강조색3 48 10 2" xfId="26975" xr:uid="{00000000-0005-0000-0000-0000A3630000}"/>
    <cellStyle name="40% - 강조색3 48 10 3" xfId="26976" xr:uid="{00000000-0005-0000-0000-0000A4630000}"/>
    <cellStyle name="40% - 강조색3 48 10 4" xfId="26977" xr:uid="{00000000-0005-0000-0000-0000A5630000}"/>
    <cellStyle name="40% - 강조색3 48 11" xfId="26978" xr:uid="{00000000-0005-0000-0000-0000A6630000}"/>
    <cellStyle name="40% - 강조색3 48 12" xfId="26979" xr:uid="{00000000-0005-0000-0000-0000A7630000}"/>
    <cellStyle name="40% - 강조색3 48 13" xfId="26980" xr:uid="{00000000-0005-0000-0000-0000A8630000}"/>
    <cellStyle name="40% - 강조색3 48 14" xfId="26981" xr:uid="{00000000-0005-0000-0000-0000A9630000}"/>
    <cellStyle name="40% - 강조색3 48 15" xfId="26982" xr:uid="{00000000-0005-0000-0000-0000AA630000}"/>
    <cellStyle name="40% - 강조색3 48 16" xfId="26983" xr:uid="{00000000-0005-0000-0000-0000AB630000}"/>
    <cellStyle name="40% - 강조색3 48 17" xfId="26984" xr:uid="{00000000-0005-0000-0000-0000AC630000}"/>
    <cellStyle name="40% - 강조색3 48 18" xfId="26985" xr:uid="{00000000-0005-0000-0000-0000AD630000}"/>
    <cellStyle name="40% - 강조색3 48 19" xfId="26986" xr:uid="{00000000-0005-0000-0000-0000AE630000}"/>
    <cellStyle name="40% - 강조색3 48 2" xfId="26987" xr:uid="{00000000-0005-0000-0000-0000AF630000}"/>
    <cellStyle name="40% - 강조색3 48 2 10" xfId="26988" xr:uid="{00000000-0005-0000-0000-0000B0630000}"/>
    <cellStyle name="40% - 강조색3 48 2 11" xfId="26989" xr:uid="{00000000-0005-0000-0000-0000B1630000}"/>
    <cellStyle name="40% - 강조색3 48 2 12" xfId="26990" xr:uid="{00000000-0005-0000-0000-0000B2630000}"/>
    <cellStyle name="40% - 강조색3 48 2 2" xfId="26991" xr:uid="{00000000-0005-0000-0000-0000B3630000}"/>
    <cellStyle name="40% - 강조색3 48 2 2 2" xfId="26992" xr:uid="{00000000-0005-0000-0000-0000B4630000}"/>
    <cellStyle name="40% - 강조색3 48 2 2 3" xfId="26993" xr:uid="{00000000-0005-0000-0000-0000B5630000}"/>
    <cellStyle name="40% - 강조색3 48 2 2 4" xfId="26994" xr:uid="{00000000-0005-0000-0000-0000B6630000}"/>
    <cellStyle name="40% - 강조색3 48 2 3" xfId="26995" xr:uid="{00000000-0005-0000-0000-0000B7630000}"/>
    <cellStyle name="40% - 강조색3 48 2 3 2" xfId="26996" xr:uid="{00000000-0005-0000-0000-0000B8630000}"/>
    <cellStyle name="40% - 강조색3 48 2 3 3" xfId="26997" xr:uid="{00000000-0005-0000-0000-0000B9630000}"/>
    <cellStyle name="40% - 강조색3 48 2 3 4" xfId="26998" xr:uid="{00000000-0005-0000-0000-0000BA630000}"/>
    <cellStyle name="40% - 강조색3 48 2 4" xfId="26999" xr:uid="{00000000-0005-0000-0000-0000BB630000}"/>
    <cellStyle name="40% - 강조색3 48 2 4 2" xfId="27000" xr:uid="{00000000-0005-0000-0000-0000BC630000}"/>
    <cellStyle name="40% - 강조색3 48 2 4 3" xfId="27001" xr:uid="{00000000-0005-0000-0000-0000BD630000}"/>
    <cellStyle name="40% - 강조색3 48 2 4 4" xfId="27002" xr:uid="{00000000-0005-0000-0000-0000BE630000}"/>
    <cellStyle name="40% - 강조색3 48 2 5" xfId="27003" xr:uid="{00000000-0005-0000-0000-0000BF630000}"/>
    <cellStyle name="40% - 강조색3 48 2 5 2" xfId="27004" xr:uid="{00000000-0005-0000-0000-0000C0630000}"/>
    <cellStyle name="40% - 강조색3 48 2 5 3" xfId="27005" xr:uid="{00000000-0005-0000-0000-0000C1630000}"/>
    <cellStyle name="40% - 강조색3 48 2 5 4" xfId="27006" xr:uid="{00000000-0005-0000-0000-0000C2630000}"/>
    <cellStyle name="40% - 강조색3 48 2 6" xfId="27007" xr:uid="{00000000-0005-0000-0000-0000C3630000}"/>
    <cellStyle name="40% - 강조색3 48 2 6 2" xfId="27008" xr:uid="{00000000-0005-0000-0000-0000C4630000}"/>
    <cellStyle name="40% - 강조색3 48 2 6 3" xfId="27009" xr:uid="{00000000-0005-0000-0000-0000C5630000}"/>
    <cellStyle name="40% - 강조색3 48 2 6 4" xfId="27010" xr:uid="{00000000-0005-0000-0000-0000C6630000}"/>
    <cellStyle name="40% - 강조색3 48 2 7" xfId="27011" xr:uid="{00000000-0005-0000-0000-0000C7630000}"/>
    <cellStyle name="40% - 강조색3 48 2 7 2" xfId="27012" xr:uid="{00000000-0005-0000-0000-0000C8630000}"/>
    <cellStyle name="40% - 강조색3 48 2 7 3" xfId="27013" xr:uid="{00000000-0005-0000-0000-0000C9630000}"/>
    <cellStyle name="40% - 강조색3 48 2 7 4" xfId="27014" xr:uid="{00000000-0005-0000-0000-0000CA630000}"/>
    <cellStyle name="40% - 강조색3 48 2 8" xfId="27015" xr:uid="{00000000-0005-0000-0000-0000CB630000}"/>
    <cellStyle name="40% - 강조색3 48 2 8 2" xfId="27016" xr:uid="{00000000-0005-0000-0000-0000CC630000}"/>
    <cellStyle name="40% - 강조색3 48 2 8 3" xfId="27017" xr:uid="{00000000-0005-0000-0000-0000CD630000}"/>
    <cellStyle name="40% - 강조색3 48 2 8 4" xfId="27018" xr:uid="{00000000-0005-0000-0000-0000CE630000}"/>
    <cellStyle name="40% - 강조색3 48 2 9" xfId="27019" xr:uid="{00000000-0005-0000-0000-0000CF630000}"/>
    <cellStyle name="40% - 강조색3 48 2 9 2" xfId="27020" xr:uid="{00000000-0005-0000-0000-0000D0630000}"/>
    <cellStyle name="40% - 강조색3 48 2 9 3" xfId="27021" xr:uid="{00000000-0005-0000-0000-0000D1630000}"/>
    <cellStyle name="40% - 강조색3 48 2 9 4" xfId="27022" xr:uid="{00000000-0005-0000-0000-0000D2630000}"/>
    <cellStyle name="40% - 강조색3 48 20" xfId="27023" xr:uid="{00000000-0005-0000-0000-0000D3630000}"/>
    <cellStyle name="40% - 강조색3 48 21" xfId="27024" xr:uid="{00000000-0005-0000-0000-0000D4630000}"/>
    <cellStyle name="40% - 강조색3 48 22" xfId="27025" xr:uid="{00000000-0005-0000-0000-0000D5630000}"/>
    <cellStyle name="40% - 강조색3 48 23" xfId="27026" xr:uid="{00000000-0005-0000-0000-0000D6630000}"/>
    <cellStyle name="40% - 강조색3 48 3" xfId="27027" xr:uid="{00000000-0005-0000-0000-0000D7630000}"/>
    <cellStyle name="40% - 강조색3 48 3 2" xfId="27028" xr:uid="{00000000-0005-0000-0000-0000D8630000}"/>
    <cellStyle name="40% - 강조색3 48 3 3" xfId="27029" xr:uid="{00000000-0005-0000-0000-0000D9630000}"/>
    <cellStyle name="40% - 강조색3 48 3 4" xfId="27030" xr:uid="{00000000-0005-0000-0000-0000DA630000}"/>
    <cellStyle name="40% - 강조색3 48 4" xfId="27031" xr:uid="{00000000-0005-0000-0000-0000DB630000}"/>
    <cellStyle name="40% - 강조색3 48 4 2" xfId="27032" xr:uid="{00000000-0005-0000-0000-0000DC630000}"/>
    <cellStyle name="40% - 강조색3 48 4 3" xfId="27033" xr:uid="{00000000-0005-0000-0000-0000DD630000}"/>
    <cellStyle name="40% - 강조색3 48 4 4" xfId="27034" xr:uid="{00000000-0005-0000-0000-0000DE630000}"/>
    <cellStyle name="40% - 강조색3 48 5" xfId="27035" xr:uid="{00000000-0005-0000-0000-0000DF630000}"/>
    <cellStyle name="40% - 강조색3 48 5 2" xfId="27036" xr:uid="{00000000-0005-0000-0000-0000E0630000}"/>
    <cellStyle name="40% - 강조색3 48 5 3" xfId="27037" xr:uid="{00000000-0005-0000-0000-0000E1630000}"/>
    <cellStyle name="40% - 강조색3 48 5 4" xfId="27038" xr:uid="{00000000-0005-0000-0000-0000E2630000}"/>
    <cellStyle name="40% - 강조색3 48 6" xfId="27039" xr:uid="{00000000-0005-0000-0000-0000E3630000}"/>
    <cellStyle name="40% - 강조색3 48 6 2" xfId="27040" xr:uid="{00000000-0005-0000-0000-0000E4630000}"/>
    <cellStyle name="40% - 강조색3 48 6 3" xfId="27041" xr:uid="{00000000-0005-0000-0000-0000E5630000}"/>
    <cellStyle name="40% - 강조색3 48 6 4" xfId="27042" xr:uid="{00000000-0005-0000-0000-0000E6630000}"/>
    <cellStyle name="40% - 강조색3 48 7" xfId="27043" xr:uid="{00000000-0005-0000-0000-0000E7630000}"/>
    <cellStyle name="40% - 강조색3 48 7 2" xfId="27044" xr:uid="{00000000-0005-0000-0000-0000E8630000}"/>
    <cellStyle name="40% - 강조색3 48 7 3" xfId="27045" xr:uid="{00000000-0005-0000-0000-0000E9630000}"/>
    <cellStyle name="40% - 강조색3 48 7 4" xfId="27046" xr:uid="{00000000-0005-0000-0000-0000EA630000}"/>
    <cellStyle name="40% - 강조색3 48 8" xfId="27047" xr:uid="{00000000-0005-0000-0000-0000EB630000}"/>
    <cellStyle name="40% - 강조색3 48 8 2" xfId="27048" xr:uid="{00000000-0005-0000-0000-0000EC630000}"/>
    <cellStyle name="40% - 강조색3 48 8 3" xfId="27049" xr:uid="{00000000-0005-0000-0000-0000ED630000}"/>
    <cellStyle name="40% - 강조색3 48 8 4" xfId="27050" xr:uid="{00000000-0005-0000-0000-0000EE630000}"/>
    <cellStyle name="40% - 강조색3 48 9" xfId="27051" xr:uid="{00000000-0005-0000-0000-0000EF630000}"/>
    <cellStyle name="40% - 강조색3 48 9 2" xfId="27052" xr:uid="{00000000-0005-0000-0000-0000F0630000}"/>
    <cellStyle name="40% - 강조색3 48 9 3" xfId="27053" xr:uid="{00000000-0005-0000-0000-0000F1630000}"/>
    <cellStyle name="40% - 강조색3 48 9 4" xfId="27054" xr:uid="{00000000-0005-0000-0000-0000F2630000}"/>
    <cellStyle name="40% - 강조색3 49" xfId="27055" xr:uid="{00000000-0005-0000-0000-0000F3630000}"/>
    <cellStyle name="40% - 강조색3 49 10" xfId="27056" xr:uid="{00000000-0005-0000-0000-0000F4630000}"/>
    <cellStyle name="40% - 강조색3 49 11" xfId="27057" xr:uid="{00000000-0005-0000-0000-0000F5630000}"/>
    <cellStyle name="40% - 강조색3 49 12" xfId="27058" xr:uid="{00000000-0005-0000-0000-0000F6630000}"/>
    <cellStyle name="40% - 강조색3 49 13" xfId="27059" xr:uid="{00000000-0005-0000-0000-0000F7630000}"/>
    <cellStyle name="40% - 강조색3 49 14" xfId="27060" xr:uid="{00000000-0005-0000-0000-0000F8630000}"/>
    <cellStyle name="40% - 강조색3 49 15" xfId="27061" xr:uid="{00000000-0005-0000-0000-0000F9630000}"/>
    <cellStyle name="40% - 강조색3 49 16" xfId="27062" xr:uid="{00000000-0005-0000-0000-0000FA630000}"/>
    <cellStyle name="40% - 강조색3 49 17" xfId="27063" xr:uid="{00000000-0005-0000-0000-0000FB630000}"/>
    <cellStyle name="40% - 강조색3 49 18" xfId="27064" xr:uid="{00000000-0005-0000-0000-0000FC630000}"/>
    <cellStyle name="40% - 강조색3 49 19" xfId="27065" xr:uid="{00000000-0005-0000-0000-0000FD630000}"/>
    <cellStyle name="40% - 강조색3 49 2" xfId="27066" xr:uid="{00000000-0005-0000-0000-0000FE630000}"/>
    <cellStyle name="40% - 강조색3 49 2 2" xfId="27067" xr:uid="{00000000-0005-0000-0000-0000FF630000}"/>
    <cellStyle name="40% - 강조색3 49 2 3" xfId="27068" xr:uid="{00000000-0005-0000-0000-000000640000}"/>
    <cellStyle name="40% - 강조색3 49 2 4" xfId="27069" xr:uid="{00000000-0005-0000-0000-000001640000}"/>
    <cellStyle name="40% - 강조색3 49 20" xfId="27070" xr:uid="{00000000-0005-0000-0000-000002640000}"/>
    <cellStyle name="40% - 강조색3 49 3" xfId="27071" xr:uid="{00000000-0005-0000-0000-000003640000}"/>
    <cellStyle name="40% - 강조색3 49 3 2" xfId="27072" xr:uid="{00000000-0005-0000-0000-000004640000}"/>
    <cellStyle name="40% - 강조색3 49 3 3" xfId="27073" xr:uid="{00000000-0005-0000-0000-000005640000}"/>
    <cellStyle name="40% - 강조색3 49 3 4" xfId="27074" xr:uid="{00000000-0005-0000-0000-000006640000}"/>
    <cellStyle name="40% - 강조색3 49 4" xfId="27075" xr:uid="{00000000-0005-0000-0000-000007640000}"/>
    <cellStyle name="40% - 강조색3 49 4 2" xfId="27076" xr:uid="{00000000-0005-0000-0000-000008640000}"/>
    <cellStyle name="40% - 강조색3 49 4 3" xfId="27077" xr:uid="{00000000-0005-0000-0000-000009640000}"/>
    <cellStyle name="40% - 강조색3 49 4 4" xfId="27078" xr:uid="{00000000-0005-0000-0000-00000A640000}"/>
    <cellStyle name="40% - 강조색3 49 5" xfId="27079" xr:uid="{00000000-0005-0000-0000-00000B640000}"/>
    <cellStyle name="40% - 강조색3 49 5 2" xfId="27080" xr:uid="{00000000-0005-0000-0000-00000C640000}"/>
    <cellStyle name="40% - 강조색3 49 5 3" xfId="27081" xr:uid="{00000000-0005-0000-0000-00000D640000}"/>
    <cellStyle name="40% - 강조색3 49 5 4" xfId="27082" xr:uid="{00000000-0005-0000-0000-00000E640000}"/>
    <cellStyle name="40% - 강조색3 49 6" xfId="27083" xr:uid="{00000000-0005-0000-0000-00000F640000}"/>
    <cellStyle name="40% - 강조색3 49 6 2" xfId="27084" xr:uid="{00000000-0005-0000-0000-000010640000}"/>
    <cellStyle name="40% - 강조색3 49 6 3" xfId="27085" xr:uid="{00000000-0005-0000-0000-000011640000}"/>
    <cellStyle name="40% - 강조색3 49 6 4" xfId="27086" xr:uid="{00000000-0005-0000-0000-000012640000}"/>
    <cellStyle name="40% - 강조색3 49 7" xfId="27087" xr:uid="{00000000-0005-0000-0000-000013640000}"/>
    <cellStyle name="40% - 강조색3 49 7 2" xfId="27088" xr:uid="{00000000-0005-0000-0000-000014640000}"/>
    <cellStyle name="40% - 강조색3 49 7 3" xfId="27089" xr:uid="{00000000-0005-0000-0000-000015640000}"/>
    <cellStyle name="40% - 강조색3 49 7 4" xfId="27090" xr:uid="{00000000-0005-0000-0000-000016640000}"/>
    <cellStyle name="40% - 강조색3 49 8" xfId="27091" xr:uid="{00000000-0005-0000-0000-000017640000}"/>
    <cellStyle name="40% - 강조색3 49 9" xfId="27092" xr:uid="{00000000-0005-0000-0000-000018640000}"/>
    <cellStyle name="40% - 강조색3 5" xfId="524" xr:uid="{00000000-0005-0000-0000-000019640000}"/>
    <cellStyle name="40% - 강조색3 50" xfId="27093" xr:uid="{00000000-0005-0000-0000-00001A640000}"/>
    <cellStyle name="40% - 강조색3 50 10" xfId="27094" xr:uid="{00000000-0005-0000-0000-00001B640000}"/>
    <cellStyle name="40% - 강조색3 50 11" xfId="27095" xr:uid="{00000000-0005-0000-0000-00001C640000}"/>
    <cellStyle name="40% - 강조색3 50 12" xfId="27096" xr:uid="{00000000-0005-0000-0000-00001D640000}"/>
    <cellStyle name="40% - 강조색3 50 13" xfId="27097" xr:uid="{00000000-0005-0000-0000-00001E640000}"/>
    <cellStyle name="40% - 강조색3 50 14" xfId="27098" xr:uid="{00000000-0005-0000-0000-00001F640000}"/>
    <cellStyle name="40% - 강조색3 50 15" xfId="27099" xr:uid="{00000000-0005-0000-0000-000020640000}"/>
    <cellStyle name="40% - 강조색3 50 16" xfId="27100" xr:uid="{00000000-0005-0000-0000-000021640000}"/>
    <cellStyle name="40% - 강조색3 50 17" xfId="27101" xr:uid="{00000000-0005-0000-0000-000022640000}"/>
    <cellStyle name="40% - 강조색3 50 2" xfId="27102" xr:uid="{00000000-0005-0000-0000-000023640000}"/>
    <cellStyle name="40% - 강조색3 50 2 2" xfId="27103" xr:uid="{00000000-0005-0000-0000-000024640000}"/>
    <cellStyle name="40% - 강조색3 50 2 3" xfId="27104" xr:uid="{00000000-0005-0000-0000-000025640000}"/>
    <cellStyle name="40% - 강조색3 50 2 4" xfId="27105" xr:uid="{00000000-0005-0000-0000-000026640000}"/>
    <cellStyle name="40% - 강조색3 50 3" xfId="27106" xr:uid="{00000000-0005-0000-0000-000027640000}"/>
    <cellStyle name="40% - 강조색3 50 3 2" xfId="27107" xr:uid="{00000000-0005-0000-0000-000028640000}"/>
    <cellStyle name="40% - 강조색3 50 3 3" xfId="27108" xr:uid="{00000000-0005-0000-0000-000029640000}"/>
    <cellStyle name="40% - 강조색3 50 3 4" xfId="27109" xr:uid="{00000000-0005-0000-0000-00002A640000}"/>
    <cellStyle name="40% - 강조색3 50 4" xfId="27110" xr:uid="{00000000-0005-0000-0000-00002B640000}"/>
    <cellStyle name="40% - 강조색3 50 4 2" xfId="27111" xr:uid="{00000000-0005-0000-0000-00002C640000}"/>
    <cellStyle name="40% - 강조색3 50 4 3" xfId="27112" xr:uid="{00000000-0005-0000-0000-00002D640000}"/>
    <cellStyle name="40% - 강조색3 50 4 4" xfId="27113" xr:uid="{00000000-0005-0000-0000-00002E640000}"/>
    <cellStyle name="40% - 강조색3 50 5" xfId="27114" xr:uid="{00000000-0005-0000-0000-00002F640000}"/>
    <cellStyle name="40% - 강조색3 50 6" xfId="27115" xr:uid="{00000000-0005-0000-0000-000030640000}"/>
    <cellStyle name="40% - 강조색3 50 7" xfId="27116" xr:uid="{00000000-0005-0000-0000-000031640000}"/>
    <cellStyle name="40% - 강조색3 50 8" xfId="27117" xr:uid="{00000000-0005-0000-0000-000032640000}"/>
    <cellStyle name="40% - 강조색3 50 9" xfId="27118" xr:uid="{00000000-0005-0000-0000-000033640000}"/>
    <cellStyle name="40% - 강조색3 51" xfId="27119" xr:uid="{00000000-0005-0000-0000-000034640000}"/>
    <cellStyle name="40% - 강조색3 51 10" xfId="27120" xr:uid="{00000000-0005-0000-0000-000035640000}"/>
    <cellStyle name="40% - 강조색3 51 11" xfId="27121" xr:uid="{00000000-0005-0000-0000-000036640000}"/>
    <cellStyle name="40% - 강조색3 51 12" xfId="27122" xr:uid="{00000000-0005-0000-0000-000037640000}"/>
    <cellStyle name="40% - 강조색3 51 13" xfId="27123" xr:uid="{00000000-0005-0000-0000-000038640000}"/>
    <cellStyle name="40% - 강조색3 51 14" xfId="27124" xr:uid="{00000000-0005-0000-0000-000039640000}"/>
    <cellStyle name="40% - 강조색3 51 2" xfId="27125" xr:uid="{00000000-0005-0000-0000-00003A640000}"/>
    <cellStyle name="40% - 강조색3 51 3" xfId="27126" xr:uid="{00000000-0005-0000-0000-00003B640000}"/>
    <cellStyle name="40% - 강조색3 51 4" xfId="27127" xr:uid="{00000000-0005-0000-0000-00003C640000}"/>
    <cellStyle name="40% - 강조색3 51 5" xfId="27128" xr:uid="{00000000-0005-0000-0000-00003D640000}"/>
    <cellStyle name="40% - 강조색3 51 6" xfId="27129" xr:uid="{00000000-0005-0000-0000-00003E640000}"/>
    <cellStyle name="40% - 강조색3 51 7" xfId="27130" xr:uid="{00000000-0005-0000-0000-00003F640000}"/>
    <cellStyle name="40% - 강조색3 51 8" xfId="27131" xr:uid="{00000000-0005-0000-0000-000040640000}"/>
    <cellStyle name="40% - 강조색3 51 9" xfId="27132" xr:uid="{00000000-0005-0000-0000-000041640000}"/>
    <cellStyle name="40% - 강조색3 52" xfId="27133" xr:uid="{00000000-0005-0000-0000-000042640000}"/>
    <cellStyle name="40% - 강조색3 52 2" xfId="27134" xr:uid="{00000000-0005-0000-0000-000043640000}"/>
    <cellStyle name="40% - 강조색3 52 3" xfId="27135" xr:uid="{00000000-0005-0000-0000-000044640000}"/>
    <cellStyle name="40% - 강조색3 52 4" xfId="27136" xr:uid="{00000000-0005-0000-0000-000045640000}"/>
    <cellStyle name="40% - 강조색3 53" xfId="27137" xr:uid="{00000000-0005-0000-0000-000046640000}"/>
    <cellStyle name="40% - 강조색3 53 2" xfId="27138" xr:uid="{00000000-0005-0000-0000-000047640000}"/>
    <cellStyle name="40% - 강조색3 53 3" xfId="27139" xr:uid="{00000000-0005-0000-0000-000048640000}"/>
    <cellStyle name="40% - 강조색3 54" xfId="27140" xr:uid="{00000000-0005-0000-0000-000049640000}"/>
    <cellStyle name="40% - 강조색3 55" xfId="27141" xr:uid="{00000000-0005-0000-0000-00004A640000}"/>
    <cellStyle name="40% - 강조색3 56" xfId="27142" xr:uid="{00000000-0005-0000-0000-00004B640000}"/>
    <cellStyle name="40% - 강조색3 57" xfId="54561" xr:uid="{AB5F642E-0908-4028-93AA-DDCF7E53E126}"/>
    <cellStyle name="40% - 강조색3 6" xfId="525" xr:uid="{00000000-0005-0000-0000-00004C640000}"/>
    <cellStyle name="40% - 강조색3 7" xfId="526" xr:uid="{00000000-0005-0000-0000-00004D640000}"/>
    <cellStyle name="40% - 강조색3 8" xfId="527" xr:uid="{00000000-0005-0000-0000-00004E640000}"/>
    <cellStyle name="40% - 강조색3 9" xfId="528" xr:uid="{00000000-0005-0000-0000-00004F640000}"/>
    <cellStyle name="40% - 강조색4 10" xfId="529" xr:uid="{00000000-0005-0000-0000-000051640000}"/>
    <cellStyle name="40% - 강조색4 11" xfId="530" xr:uid="{00000000-0005-0000-0000-000052640000}"/>
    <cellStyle name="40% - 강조색4 12" xfId="531" xr:uid="{00000000-0005-0000-0000-000053640000}"/>
    <cellStyle name="40% - 강조색4 13" xfId="532" xr:uid="{00000000-0005-0000-0000-000054640000}"/>
    <cellStyle name="40% - 강조색4 14" xfId="533" xr:uid="{00000000-0005-0000-0000-000055640000}"/>
    <cellStyle name="40% - 강조색4 15" xfId="534" xr:uid="{00000000-0005-0000-0000-000056640000}"/>
    <cellStyle name="40% - 강조색4 16" xfId="535" xr:uid="{00000000-0005-0000-0000-000057640000}"/>
    <cellStyle name="40% - 강조색4 17" xfId="536" xr:uid="{00000000-0005-0000-0000-000058640000}"/>
    <cellStyle name="40% - 강조색4 18" xfId="537" xr:uid="{00000000-0005-0000-0000-000059640000}"/>
    <cellStyle name="40% - 강조색4 19" xfId="538" xr:uid="{00000000-0005-0000-0000-00005A640000}"/>
    <cellStyle name="40% - 강조색4 2" xfId="59" xr:uid="{00000000-0005-0000-0000-00005B640000}"/>
    <cellStyle name="40% - 강조색4 20" xfId="539" xr:uid="{00000000-0005-0000-0000-00005C640000}"/>
    <cellStyle name="40% - 강조색4 21" xfId="540" xr:uid="{00000000-0005-0000-0000-00005D640000}"/>
    <cellStyle name="40% - 강조색4 22" xfId="541" xr:uid="{00000000-0005-0000-0000-00005E640000}"/>
    <cellStyle name="40% - 강조색4 23" xfId="542" xr:uid="{00000000-0005-0000-0000-00005F640000}"/>
    <cellStyle name="40% - 강조색4 24" xfId="543" xr:uid="{00000000-0005-0000-0000-000060640000}"/>
    <cellStyle name="40% - 강조색4 25" xfId="544" xr:uid="{00000000-0005-0000-0000-000061640000}"/>
    <cellStyle name="40% - 강조색4 26" xfId="545" xr:uid="{00000000-0005-0000-0000-000062640000}"/>
    <cellStyle name="40% - 강조색4 27" xfId="546" xr:uid="{00000000-0005-0000-0000-000063640000}"/>
    <cellStyle name="40% - 강조색4 28" xfId="547" xr:uid="{00000000-0005-0000-0000-000064640000}"/>
    <cellStyle name="40% - 강조색4 29" xfId="548" xr:uid="{00000000-0005-0000-0000-000065640000}"/>
    <cellStyle name="40% - 강조색4 3" xfId="78" xr:uid="{00000000-0005-0000-0000-000066640000}"/>
    <cellStyle name="40% - 강조색4 30" xfId="549" xr:uid="{00000000-0005-0000-0000-000067640000}"/>
    <cellStyle name="40% - 강조색4 31" xfId="550" xr:uid="{00000000-0005-0000-0000-000068640000}"/>
    <cellStyle name="40% - 강조색4 32" xfId="551" xr:uid="{00000000-0005-0000-0000-000069640000}"/>
    <cellStyle name="40% - 강조색4 33" xfId="552" xr:uid="{00000000-0005-0000-0000-00006A640000}"/>
    <cellStyle name="40% - 강조색4 34" xfId="553" xr:uid="{00000000-0005-0000-0000-00006B640000}"/>
    <cellStyle name="40% - 강조색4 35" xfId="554" xr:uid="{00000000-0005-0000-0000-00006C640000}"/>
    <cellStyle name="40% - 강조색4 36" xfId="555" xr:uid="{00000000-0005-0000-0000-00006D640000}"/>
    <cellStyle name="40% - 강조색4 37" xfId="556" xr:uid="{00000000-0005-0000-0000-00006E640000}"/>
    <cellStyle name="40% - 강조색4 38" xfId="557" xr:uid="{00000000-0005-0000-0000-00006F640000}"/>
    <cellStyle name="40% - 강조색4 39" xfId="558" xr:uid="{00000000-0005-0000-0000-000070640000}"/>
    <cellStyle name="40% - 강조색4 4" xfId="74" xr:uid="{00000000-0005-0000-0000-000071640000}"/>
    <cellStyle name="40% - 강조색4 40" xfId="559" xr:uid="{00000000-0005-0000-0000-000072640000}"/>
    <cellStyle name="40% - 강조색4 41" xfId="560" xr:uid="{00000000-0005-0000-0000-000073640000}"/>
    <cellStyle name="40% - 강조색4 42" xfId="561" xr:uid="{00000000-0005-0000-0000-000074640000}"/>
    <cellStyle name="40% - 강조색4 43" xfId="562" xr:uid="{00000000-0005-0000-0000-000075640000}"/>
    <cellStyle name="40% - 강조색4 44" xfId="1826" xr:uid="{00000000-0005-0000-0000-000076640000}"/>
    <cellStyle name="40% - 강조색4 44 10" xfId="27143" xr:uid="{00000000-0005-0000-0000-000077640000}"/>
    <cellStyle name="40% - 강조색4 44 11" xfId="27144" xr:uid="{00000000-0005-0000-0000-000078640000}"/>
    <cellStyle name="40% - 강조색4 44 2" xfId="27145" xr:uid="{00000000-0005-0000-0000-000079640000}"/>
    <cellStyle name="40% - 강조색4 44 2 10" xfId="27146" xr:uid="{00000000-0005-0000-0000-00007A640000}"/>
    <cellStyle name="40% - 강조색4 44 2 10 2" xfId="27147" xr:uid="{00000000-0005-0000-0000-00007B640000}"/>
    <cellStyle name="40% - 강조색4 44 2 10 3" xfId="27148" xr:uid="{00000000-0005-0000-0000-00007C640000}"/>
    <cellStyle name="40% - 강조색4 44 2 10 4" xfId="27149" xr:uid="{00000000-0005-0000-0000-00007D640000}"/>
    <cellStyle name="40% - 강조색4 44 2 11" xfId="27150" xr:uid="{00000000-0005-0000-0000-00007E640000}"/>
    <cellStyle name="40% - 강조색4 44 2 11 2" xfId="27151" xr:uid="{00000000-0005-0000-0000-00007F640000}"/>
    <cellStyle name="40% - 강조색4 44 2 11 3" xfId="27152" xr:uid="{00000000-0005-0000-0000-000080640000}"/>
    <cellStyle name="40% - 강조색4 44 2 11 4" xfId="27153" xr:uid="{00000000-0005-0000-0000-000081640000}"/>
    <cellStyle name="40% - 강조색4 44 2 12" xfId="27154" xr:uid="{00000000-0005-0000-0000-000082640000}"/>
    <cellStyle name="40% - 강조색4 44 2 12 2" xfId="27155" xr:uid="{00000000-0005-0000-0000-000083640000}"/>
    <cellStyle name="40% - 강조색4 44 2 12 3" xfId="27156" xr:uid="{00000000-0005-0000-0000-000084640000}"/>
    <cellStyle name="40% - 강조색4 44 2 12 4" xfId="27157" xr:uid="{00000000-0005-0000-0000-000085640000}"/>
    <cellStyle name="40% - 강조색4 44 2 13" xfId="27158" xr:uid="{00000000-0005-0000-0000-000086640000}"/>
    <cellStyle name="40% - 강조색4 44 2 13 2" xfId="27159" xr:uid="{00000000-0005-0000-0000-000087640000}"/>
    <cellStyle name="40% - 강조색4 44 2 13 3" xfId="27160" xr:uid="{00000000-0005-0000-0000-000088640000}"/>
    <cellStyle name="40% - 강조색4 44 2 13 4" xfId="27161" xr:uid="{00000000-0005-0000-0000-000089640000}"/>
    <cellStyle name="40% - 강조색4 44 2 14" xfId="27162" xr:uid="{00000000-0005-0000-0000-00008A640000}"/>
    <cellStyle name="40% - 강조색4 44 2 14 2" xfId="27163" xr:uid="{00000000-0005-0000-0000-00008B640000}"/>
    <cellStyle name="40% - 강조색4 44 2 14 3" xfId="27164" xr:uid="{00000000-0005-0000-0000-00008C640000}"/>
    <cellStyle name="40% - 강조색4 44 2 14 4" xfId="27165" xr:uid="{00000000-0005-0000-0000-00008D640000}"/>
    <cellStyle name="40% - 강조색4 44 2 15" xfId="27166" xr:uid="{00000000-0005-0000-0000-00008E640000}"/>
    <cellStyle name="40% - 강조색4 44 2 16" xfId="27167" xr:uid="{00000000-0005-0000-0000-00008F640000}"/>
    <cellStyle name="40% - 강조색4 44 2 17" xfId="27168" xr:uid="{00000000-0005-0000-0000-000090640000}"/>
    <cellStyle name="40% - 강조색4 44 2 18" xfId="27169" xr:uid="{00000000-0005-0000-0000-000091640000}"/>
    <cellStyle name="40% - 강조색4 44 2 19" xfId="27170" xr:uid="{00000000-0005-0000-0000-000092640000}"/>
    <cellStyle name="40% - 강조색4 44 2 2" xfId="27171" xr:uid="{00000000-0005-0000-0000-000093640000}"/>
    <cellStyle name="40% - 강조색4 44 2 2 10" xfId="27172" xr:uid="{00000000-0005-0000-0000-000094640000}"/>
    <cellStyle name="40% - 강조색4 44 2 2 10 2" xfId="27173" xr:uid="{00000000-0005-0000-0000-000095640000}"/>
    <cellStyle name="40% - 강조색4 44 2 2 10 3" xfId="27174" xr:uid="{00000000-0005-0000-0000-000096640000}"/>
    <cellStyle name="40% - 강조색4 44 2 2 10 4" xfId="27175" xr:uid="{00000000-0005-0000-0000-000097640000}"/>
    <cellStyle name="40% - 강조색4 44 2 2 11" xfId="27176" xr:uid="{00000000-0005-0000-0000-000098640000}"/>
    <cellStyle name="40% - 강조색4 44 2 2 11 2" xfId="27177" xr:uid="{00000000-0005-0000-0000-000099640000}"/>
    <cellStyle name="40% - 강조색4 44 2 2 11 3" xfId="27178" xr:uid="{00000000-0005-0000-0000-00009A640000}"/>
    <cellStyle name="40% - 강조색4 44 2 2 11 4" xfId="27179" xr:uid="{00000000-0005-0000-0000-00009B640000}"/>
    <cellStyle name="40% - 강조색4 44 2 2 12" xfId="27180" xr:uid="{00000000-0005-0000-0000-00009C640000}"/>
    <cellStyle name="40% - 강조색4 44 2 2 12 2" xfId="27181" xr:uid="{00000000-0005-0000-0000-00009D640000}"/>
    <cellStyle name="40% - 강조색4 44 2 2 12 3" xfId="27182" xr:uid="{00000000-0005-0000-0000-00009E640000}"/>
    <cellStyle name="40% - 강조색4 44 2 2 12 4" xfId="27183" xr:uid="{00000000-0005-0000-0000-00009F640000}"/>
    <cellStyle name="40% - 강조색4 44 2 2 13" xfId="27184" xr:uid="{00000000-0005-0000-0000-0000A0640000}"/>
    <cellStyle name="40% - 강조색4 44 2 2 13 2" xfId="27185" xr:uid="{00000000-0005-0000-0000-0000A1640000}"/>
    <cellStyle name="40% - 강조색4 44 2 2 13 3" xfId="27186" xr:uid="{00000000-0005-0000-0000-0000A2640000}"/>
    <cellStyle name="40% - 강조색4 44 2 2 13 4" xfId="27187" xr:uid="{00000000-0005-0000-0000-0000A3640000}"/>
    <cellStyle name="40% - 강조색4 44 2 2 14" xfId="27188" xr:uid="{00000000-0005-0000-0000-0000A4640000}"/>
    <cellStyle name="40% - 강조색4 44 2 2 15" xfId="27189" xr:uid="{00000000-0005-0000-0000-0000A5640000}"/>
    <cellStyle name="40% - 강조색4 44 2 2 16" xfId="27190" xr:uid="{00000000-0005-0000-0000-0000A6640000}"/>
    <cellStyle name="40% - 강조색4 44 2 2 17" xfId="27191" xr:uid="{00000000-0005-0000-0000-0000A7640000}"/>
    <cellStyle name="40% - 강조색4 44 2 2 18" xfId="27192" xr:uid="{00000000-0005-0000-0000-0000A8640000}"/>
    <cellStyle name="40% - 강조색4 44 2 2 19" xfId="27193" xr:uid="{00000000-0005-0000-0000-0000A9640000}"/>
    <cellStyle name="40% - 강조색4 44 2 2 2" xfId="27194" xr:uid="{00000000-0005-0000-0000-0000AA640000}"/>
    <cellStyle name="40% - 강조색4 44 2 2 2 10" xfId="27195" xr:uid="{00000000-0005-0000-0000-0000AB640000}"/>
    <cellStyle name="40% - 강조색4 44 2 2 2 10 2" xfId="27196" xr:uid="{00000000-0005-0000-0000-0000AC640000}"/>
    <cellStyle name="40% - 강조색4 44 2 2 2 10 3" xfId="27197" xr:uid="{00000000-0005-0000-0000-0000AD640000}"/>
    <cellStyle name="40% - 강조색4 44 2 2 2 10 4" xfId="27198" xr:uid="{00000000-0005-0000-0000-0000AE640000}"/>
    <cellStyle name="40% - 강조색4 44 2 2 2 11" xfId="27199" xr:uid="{00000000-0005-0000-0000-0000AF640000}"/>
    <cellStyle name="40% - 강조색4 44 2 2 2 11 2" xfId="27200" xr:uid="{00000000-0005-0000-0000-0000B0640000}"/>
    <cellStyle name="40% - 강조색4 44 2 2 2 11 3" xfId="27201" xr:uid="{00000000-0005-0000-0000-0000B1640000}"/>
    <cellStyle name="40% - 강조색4 44 2 2 2 11 4" xfId="27202" xr:uid="{00000000-0005-0000-0000-0000B2640000}"/>
    <cellStyle name="40% - 강조색4 44 2 2 2 12" xfId="27203" xr:uid="{00000000-0005-0000-0000-0000B3640000}"/>
    <cellStyle name="40% - 강조색4 44 2 2 2 12 2" xfId="27204" xr:uid="{00000000-0005-0000-0000-0000B4640000}"/>
    <cellStyle name="40% - 강조색4 44 2 2 2 12 3" xfId="27205" xr:uid="{00000000-0005-0000-0000-0000B5640000}"/>
    <cellStyle name="40% - 강조색4 44 2 2 2 12 4" xfId="27206" xr:uid="{00000000-0005-0000-0000-0000B6640000}"/>
    <cellStyle name="40% - 강조색4 44 2 2 2 13" xfId="27207" xr:uid="{00000000-0005-0000-0000-0000B7640000}"/>
    <cellStyle name="40% - 강조색4 44 2 2 2 14" xfId="27208" xr:uid="{00000000-0005-0000-0000-0000B8640000}"/>
    <cellStyle name="40% - 강조색4 44 2 2 2 15" xfId="27209" xr:uid="{00000000-0005-0000-0000-0000B9640000}"/>
    <cellStyle name="40% - 강조색4 44 2 2 2 16" xfId="27210" xr:uid="{00000000-0005-0000-0000-0000BA640000}"/>
    <cellStyle name="40% - 강조색4 44 2 2 2 17" xfId="27211" xr:uid="{00000000-0005-0000-0000-0000BB640000}"/>
    <cellStyle name="40% - 강조색4 44 2 2 2 18" xfId="27212" xr:uid="{00000000-0005-0000-0000-0000BC640000}"/>
    <cellStyle name="40% - 강조색4 44 2 2 2 19" xfId="27213" xr:uid="{00000000-0005-0000-0000-0000BD640000}"/>
    <cellStyle name="40% - 강조색4 44 2 2 2 2" xfId="27214" xr:uid="{00000000-0005-0000-0000-0000BE640000}"/>
    <cellStyle name="40% - 강조색4 44 2 2 2 2 10" xfId="27215" xr:uid="{00000000-0005-0000-0000-0000BF640000}"/>
    <cellStyle name="40% - 강조색4 44 2 2 2 2 11" xfId="27216" xr:uid="{00000000-0005-0000-0000-0000C0640000}"/>
    <cellStyle name="40% - 강조색4 44 2 2 2 2 12" xfId="27217" xr:uid="{00000000-0005-0000-0000-0000C1640000}"/>
    <cellStyle name="40% - 강조색4 44 2 2 2 2 2" xfId="27218" xr:uid="{00000000-0005-0000-0000-0000C2640000}"/>
    <cellStyle name="40% - 강조색4 44 2 2 2 2 2 2" xfId="27219" xr:uid="{00000000-0005-0000-0000-0000C3640000}"/>
    <cellStyle name="40% - 강조색4 44 2 2 2 2 2 3" xfId="27220" xr:uid="{00000000-0005-0000-0000-0000C4640000}"/>
    <cellStyle name="40% - 강조색4 44 2 2 2 2 2 4" xfId="27221" xr:uid="{00000000-0005-0000-0000-0000C5640000}"/>
    <cellStyle name="40% - 강조색4 44 2 2 2 2 3" xfId="27222" xr:uid="{00000000-0005-0000-0000-0000C6640000}"/>
    <cellStyle name="40% - 강조색4 44 2 2 2 2 3 2" xfId="27223" xr:uid="{00000000-0005-0000-0000-0000C7640000}"/>
    <cellStyle name="40% - 강조색4 44 2 2 2 2 3 3" xfId="27224" xr:uid="{00000000-0005-0000-0000-0000C8640000}"/>
    <cellStyle name="40% - 강조색4 44 2 2 2 2 3 4" xfId="27225" xr:uid="{00000000-0005-0000-0000-0000C9640000}"/>
    <cellStyle name="40% - 강조색4 44 2 2 2 2 4" xfId="27226" xr:uid="{00000000-0005-0000-0000-0000CA640000}"/>
    <cellStyle name="40% - 강조색4 44 2 2 2 2 4 2" xfId="27227" xr:uid="{00000000-0005-0000-0000-0000CB640000}"/>
    <cellStyle name="40% - 강조색4 44 2 2 2 2 4 3" xfId="27228" xr:uid="{00000000-0005-0000-0000-0000CC640000}"/>
    <cellStyle name="40% - 강조색4 44 2 2 2 2 4 4" xfId="27229" xr:uid="{00000000-0005-0000-0000-0000CD640000}"/>
    <cellStyle name="40% - 강조색4 44 2 2 2 2 5" xfId="27230" xr:uid="{00000000-0005-0000-0000-0000CE640000}"/>
    <cellStyle name="40% - 강조색4 44 2 2 2 2 5 2" xfId="27231" xr:uid="{00000000-0005-0000-0000-0000CF640000}"/>
    <cellStyle name="40% - 강조색4 44 2 2 2 2 5 3" xfId="27232" xr:uid="{00000000-0005-0000-0000-0000D0640000}"/>
    <cellStyle name="40% - 강조색4 44 2 2 2 2 5 4" xfId="27233" xr:uid="{00000000-0005-0000-0000-0000D1640000}"/>
    <cellStyle name="40% - 강조색4 44 2 2 2 2 6" xfId="27234" xr:uid="{00000000-0005-0000-0000-0000D2640000}"/>
    <cellStyle name="40% - 강조색4 44 2 2 2 2 6 2" xfId="27235" xr:uid="{00000000-0005-0000-0000-0000D3640000}"/>
    <cellStyle name="40% - 강조색4 44 2 2 2 2 6 3" xfId="27236" xr:uid="{00000000-0005-0000-0000-0000D4640000}"/>
    <cellStyle name="40% - 강조색4 44 2 2 2 2 6 4" xfId="27237" xr:uid="{00000000-0005-0000-0000-0000D5640000}"/>
    <cellStyle name="40% - 강조색4 44 2 2 2 2 7" xfId="27238" xr:uid="{00000000-0005-0000-0000-0000D6640000}"/>
    <cellStyle name="40% - 강조색4 44 2 2 2 2 7 2" xfId="27239" xr:uid="{00000000-0005-0000-0000-0000D7640000}"/>
    <cellStyle name="40% - 강조색4 44 2 2 2 2 7 3" xfId="27240" xr:uid="{00000000-0005-0000-0000-0000D8640000}"/>
    <cellStyle name="40% - 강조색4 44 2 2 2 2 7 4" xfId="27241" xr:uid="{00000000-0005-0000-0000-0000D9640000}"/>
    <cellStyle name="40% - 강조색4 44 2 2 2 2 8" xfId="27242" xr:uid="{00000000-0005-0000-0000-0000DA640000}"/>
    <cellStyle name="40% - 강조색4 44 2 2 2 2 8 2" xfId="27243" xr:uid="{00000000-0005-0000-0000-0000DB640000}"/>
    <cellStyle name="40% - 강조색4 44 2 2 2 2 8 3" xfId="27244" xr:uid="{00000000-0005-0000-0000-0000DC640000}"/>
    <cellStyle name="40% - 강조색4 44 2 2 2 2 8 4" xfId="27245" xr:uid="{00000000-0005-0000-0000-0000DD640000}"/>
    <cellStyle name="40% - 강조색4 44 2 2 2 2 9" xfId="27246" xr:uid="{00000000-0005-0000-0000-0000DE640000}"/>
    <cellStyle name="40% - 강조색4 44 2 2 2 2 9 2" xfId="27247" xr:uid="{00000000-0005-0000-0000-0000DF640000}"/>
    <cellStyle name="40% - 강조색4 44 2 2 2 2 9 3" xfId="27248" xr:uid="{00000000-0005-0000-0000-0000E0640000}"/>
    <cellStyle name="40% - 강조색4 44 2 2 2 2 9 4" xfId="27249" xr:uid="{00000000-0005-0000-0000-0000E1640000}"/>
    <cellStyle name="40% - 강조색4 44 2 2 2 20" xfId="27250" xr:uid="{00000000-0005-0000-0000-0000E2640000}"/>
    <cellStyle name="40% - 강조색4 44 2 2 2 21" xfId="27251" xr:uid="{00000000-0005-0000-0000-0000E3640000}"/>
    <cellStyle name="40% - 강조색4 44 2 2 2 22" xfId="27252" xr:uid="{00000000-0005-0000-0000-0000E4640000}"/>
    <cellStyle name="40% - 강조색4 44 2 2 2 23" xfId="27253" xr:uid="{00000000-0005-0000-0000-0000E5640000}"/>
    <cellStyle name="40% - 강조색4 44 2 2 2 24" xfId="27254" xr:uid="{00000000-0005-0000-0000-0000E6640000}"/>
    <cellStyle name="40% - 강조색4 44 2 2 2 25" xfId="27255" xr:uid="{00000000-0005-0000-0000-0000E7640000}"/>
    <cellStyle name="40% - 강조색4 44 2 2 2 3" xfId="27256" xr:uid="{00000000-0005-0000-0000-0000E8640000}"/>
    <cellStyle name="40% - 강조색4 44 2 2 2 3 10" xfId="27257" xr:uid="{00000000-0005-0000-0000-0000E9640000}"/>
    <cellStyle name="40% - 강조색4 44 2 2 2 3 11" xfId="27258" xr:uid="{00000000-0005-0000-0000-0000EA640000}"/>
    <cellStyle name="40% - 강조색4 44 2 2 2 3 12" xfId="27259" xr:uid="{00000000-0005-0000-0000-0000EB640000}"/>
    <cellStyle name="40% - 강조색4 44 2 2 2 3 2" xfId="27260" xr:uid="{00000000-0005-0000-0000-0000EC640000}"/>
    <cellStyle name="40% - 강조색4 44 2 2 2 3 2 2" xfId="27261" xr:uid="{00000000-0005-0000-0000-0000ED640000}"/>
    <cellStyle name="40% - 강조색4 44 2 2 2 3 2 3" xfId="27262" xr:uid="{00000000-0005-0000-0000-0000EE640000}"/>
    <cellStyle name="40% - 강조색4 44 2 2 2 3 2 4" xfId="27263" xr:uid="{00000000-0005-0000-0000-0000EF640000}"/>
    <cellStyle name="40% - 강조색4 44 2 2 2 3 3" xfId="27264" xr:uid="{00000000-0005-0000-0000-0000F0640000}"/>
    <cellStyle name="40% - 강조색4 44 2 2 2 3 3 2" xfId="27265" xr:uid="{00000000-0005-0000-0000-0000F1640000}"/>
    <cellStyle name="40% - 강조색4 44 2 2 2 3 3 3" xfId="27266" xr:uid="{00000000-0005-0000-0000-0000F2640000}"/>
    <cellStyle name="40% - 강조색4 44 2 2 2 3 3 4" xfId="27267" xr:uid="{00000000-0005-0000-0000-0000F3640000}"/>
    <cellStyle name="40% - 강조색4 44 2 2 2 3 4" xfId="27268" xr:uid="{00000000-0005-0000-0000-0000F4640000}"/>
    <cellStyle name="40% - 강조색4 44 2 2 2 3 4 2" xfId="27269" xr:uid="{00000000-0005-0000-0000-0000F5640000}"/>
    <cellStyle name="40% - 강조색4 44 2 2 2 3 4 3" xfId="27270" xr:uid="{00000000-0005-0000-0000-0000F6640000}"/>
    <cellStyle name="40% - 강조색4 44 2 2 2 3 4 4" xfId="27271" xr:uid="{00000000-0005-0000-0000-0000F7640000}"/>
    <cellStyle name="40% - 강조색4 44 2 2 2 3 5" xfId="27272" xr:uid="{00000000-0005-0000-0000-0000F8640000}"/>
    <cellStyle name="40% - 강조색4 44 2 2 2 3 5 2" xfId="27273" xr:uid="{00000000-0005-0000-0000-0000F9640000}"/>
    <cellStyle name="40% - 강조색4 44 2 2 2 3 5 3" xfId="27274" xr:uid="{00000000-0005-0000-0000-0000FA640000}"/>
    <cellStyle name="40% - 강조색4 44 2 2 2 3 5 4" xfId="27275" xr:uid="{00000000-0005-0000-0000-0000FB640000}"/>
    <cellStyle name="40% - 강조색4 44 2 2 2 3 6" xfId="27276" xr:uid="{00000000-0005-0000-0000-0000FC640000}"/>
    <cellStyle name="40% - 강조색4 44 2 2 2 3 6 2" xfId="27277" xr:uid="{00000000-0005-0000-0000-0000FD640000}"/>
    <cellStyle name="40% - 강조색4 44 2 2 2 3 6 3" xfId="27278" xr:uid="{00000000-0005-0000-0000-0000FE640000}"/>
    <cellStyle name="40% - 강조색4 44 2 2 2 3 6 4" xfId="27279" xr:uid="{00000000-0005-0000-0000-0000FF640000}"/>
    <cellStyle name="40% - 강조색4 44 2 2 2 3 7" xfId="27280" xr:uid="{00000000-0005-0000-0000-000000650000}"/>
    <cellStyle name="40% - 강조색4 44 2 2 2 3 7 2" xfId="27281" xr:uid="{00000000-0005-0000-0000-000001650000}"/>
    <cellStyle name="40% - 강조색4 44 2 2 2 3 7 3" xfId="27282" xr:uid="{00000000-0005-0000-0000-000002650000}"/>
    <cellStyle name="40% - 강조색4 44 2 2 2 3 7 4" xfId="27283" xr:uid="{00000000-0005-0000-0000-000003650000}"/>
    <cellStyle name="40% - 강조색4 44 2 2 2 3 8" xfId="27284" xr:uid="{00000000-0005-0000-0000-000004650000}"/>
    <cellStyle name="40% - 강조색4 44 2 2 2 3 8 2" xfId="27285" xr:uid="{00000000-0005-0000-0000-000005650000}"/>
    <cellStyle name="40% - 강조색4 44 2 2 2 3 8 3" xfId="27286" xr:uid="{00000000-0005-0000-0000-000006650000}"/>
    <cellStyle name="40% - 강조색4 44 2 2 2 3 8 4" xfId="27287" xr:uid="{00000000-0005-0000-0000-000007650000}"/>
    <cellStyle name="40% - 강조색4 44 2 2 2 3 9" xfId="27288" xr:uid="{00000000-0005-0000-0000-000008650000}"/>
    <cellStyle name="40% - 강조색4 44 2 2 2 3 9 2" xfId="27289" xr:uid="{00000000-0005-0000-0000-000009650000}"/>
    <cellStyle name="40% - 강조색4 44 2 2 2 3 9 3" xfId="27290" xr:uid="{00000000-0005-0000-0000-00000A650000}"/>
    <cellStyle name="40% - 강조색4 44 2 2 2 3 9 4" xfId="27291" xr:uid="{00000000-0005-0000-0000-00000B650000}"/>
    <cellStyle name="40% - 강조색4 44 2 2 2 4" xfId="27292" xr:uid="{00000000-0005-0000-0000-00000C650000}"/>
    <cellStyle name="40% - 강조색4 44 2 2 2 4 10" xfId="27293" xr:uid="{00000000-0005-0000-0000-00000D650000}"/>
    <cellStyle name="40% - 강조색4 44 2 2 2 4 11" xfId="27294" xr:uid="{00000000-0005-0000-0000-00000E650000}"/>
    <cellStyle name="40% - 강조색4 44 2 2 2 4 12" xfId="27295" xr:uid="{00000000-0005-0000-0000-00000F650000}"/>
    <cellStyle name="40% - 강조색4 44 2 2 2 4 2" xfId="27296" xr:uid="{00000000-0005-0000-0000-000010650000}"/>
    <cellStyle name="40% - 강조색4 44 2 2 2 4 2 2" xfId="27297" xr:uid="{00000000-0005-0000-0000-000011650000}"/>
    <cellStyle name="40% - 강조색4 44 2 2 2 4 2 3" xfId="27298" xr:uid="{00000000-0005-0000-0000-000012650000}"/>
    <cellStyle name="40% - 강조색4 44 2 2 2 4 2 4" xfId="27299" xr:uid="{00000000-0005-0000-0000-000013650000}"/>
    <cellStyle name="40% - 강조색4 44 2 2 2 4 3" xfId="27300" xr:uid="{00000000-0005-0000-0000-000014650000}"/>
    <cellStyle name="40% - 강조색4 44 2 2 2 4 3 2" xfId="27301" xr:uid="{00000000-0005-0000-0000-000015650000}"/>
    <cellStyle name="40% - 강조색4 44 2 2 2 4 3 3" xfId="27302" xr:uid="{00000000-0005-0000-0000-000016650000}"/>
    <cellStyle name="40% - 강조색4 44 2 2 2 4 3 4" xfId="27303" xr:uid="{00000000-0005-0000-0000-000017650000}"/>
    <cellStyle name="40% - 강조색4 44 2 2 2 4 4" xfId="27304" xr:uid="{00000000-0005-0000-0000-000018650000}"/>
    <cellStyle name="40% - 강조색4 44 2 2 2 4 4 2" xfId="27305" xr:uid="{00000000-0005-0000-0000-000019650000}"/>
    <cellStyle name="40% - 강조색4 44 2 2 2 4 4 3" xfId="27306" xr:uid="{00000000-0005-0000-0000-00001A650000}"/>
    <cellStyle name="40% - 강조색4 44 2 2 2 4 4 4" xfId="27307" xr:uid="{00000000-0005-0000-0000-00001B650000}"/>
    <cellStyle name="40% - 강조색4 44 2 2 2 4 5" xfId="27308" xr:uid="{00000000-0005-0000-0000-00001C650000}"/>
    <cellStyle name="40% - 강조색4 44 2 2 2 4 5 2" xfId="27309" xr:uid="{00000000-0005-0000-0000-00001D650000}"/>
    <cellStyle name="40% - 강조색4 44 2 2 2 4 5 3" xfId="27310" xr:uid="{00000000-0005-0000-0000-00001E650000}"/>
    <cellStyle name="40% - 강조색4 44 2 2 2 4 5 4" xfId="27311" xr:uid="{00000000-0005-0000-0000-00001F650000}"/>
    <cellStyle name="40% - 강조색4 44 2 2 2 4 6" xfId="27312" xr:uid="{00000000-0005-0000-0000-000020650000}"/>
    <cellStyle name="40% - 강조색4 44 2 2 2 4 6 2" xfId="27313" xr:uid="{00000000-0005-0000-0000-000021650000}"/>
    <cellStyle name="40% - 강조색4 44 2 2 2 4 6 3" xfId="27314" xr:uid="{00000000-0005-0000-0000-000022650000}"/>
    <cellStyle name="40% - 강조색4 44 2 2 2 4 6 4" xfId="27315" xr:uid="{00000000-0005-0000-0000-000023650000}"/>
    <cellStyle name="40% - 강조색4 44 2 2 2 4 7" xfId="27316" xr:uid="{00000000-0005-0000-0000-000024650000}"/>
    <cellStyle name="40% - 강조색4 44 2 2 2 4 7 2" xfId="27317" xr:uid="{00000000-0005-0000-0000-000025650000}"/>
    <cellStyle name="40% - 강조색4 44 2 2 2 4 7 3" xfId="27318" xr:uid="{00000000-0005-0000-0000-000026650000}"/>
    <cellStyle name="40% - 강조색4 44 2 2 2 4 7 4" xfId="27319" xr:uid="{00000000-0005-0000-0000-000027650000}"/>
    <cellStyle name="40% - 강조색4 44 2 2 2 4 8" xfId="27320" xr:uid="{00000000-0005-0000-0000-000028650000}"/>
    <cellStyle name="40% - 강조색4 44 2 2 2 4 8 2" xfId="27321" xr:uid="{00000000-0005-0000-0000-000029650000}"/>
    <cellStyle name="40% - 강조색4 44 2 2 2 4 8 3" xfId="27322" xr:uid="{00000000-0005-0000-0000-00002A650000}"/>
    <cellStyle name="40% - 강조색4 44 2 2 2 4 8 4" xfId="27323" xr:uid="{00000000-0005-0000-0000-00002B650000}"/>
    <cellStyle name="40% - 강조색4 44 2 2 2 4 9" xfId="27324" xr:uid="{00000000-0005-0000-0000-00002C650000}"/>
    <cellStyle name="40% - 강조색4 44 2 2 2 4 9 2" xfId="27325" xr:uid="{00000000-0005-0000-0000-00002D650000}"/>
    <cellStyle name="40% - 강조색4 44 2 2 2 4 9 3" xfId="27326" xr:uid="{00000000-0005-0000-0000-00002E650000}"/>
    <cellStyle name="40% - 강조색4 44 2 2 2 4 9 4" xfId="27327" xr:uid="{00000000-0005-0000-0000-00002F650000}"/>
    <cellStyle name="40% - 강조색4 44 2 2 2 5" xfId="27328" xr:uid="{00000000-0005-0000-0000-000030650000}"/>
    <cellStyle name="40% - 강조색4 44 2 2 2 5 2" xfId="27329" xr:uid="{00000000-0005-0000-0000-000031650000}"/>
    <cellStyle name="40% - 강조색4 44 2 2 2 5 3" xfId="27330" xr:uid="{00000000-0005-0000-0000-000032650000}"/>
    <cellStyle name="40% - 강조색4 44 2 2 2 5 4" xfId="27331" xr:uid="{00000000-0005-0000-0000-000033650000}"/>
    <cellStyle name="40% - 강조색4 44 2 2 2 6" xfId="27332" xr:uid="{00000000-0005-0000-0000-000034650000}"/>
    <cellStyle name="40% - 강조색4 44 2 2 2 6 2" xfId="27333" xr:uid="{00000000-0005-0000-0000-000035650000}"/>
    <cellStyle name="40% - 강조색4 44 2 2 2 6 3" xfId="27334" xr:uid="{00000000-0005-0000-0000-000036650000}"/>
    <cellStyle name="40% - 강조색4 44 2 2 2 6 4" xfId="27335" xr:uid="{00000000-0005-0000-0000-000037650000}"/>
    <cellStyle name="40% - 강조색4 44 2 2 2 7" xfId="27336" xr:uid="{00000000-0005-0000-0000-000038650000}"/>
    <cellStyle name="40% - 강조색4 44 2 2 2 7 2" xfId="27337" xr:uid="{00000000-0005-0000-0000-000039650000}"/>
    <cellStyle name="40% - 강조색4 44 2 2 2 7 3" xfId="27338" xr:uid="{00000000-0005-0000-0000-00003A650000}"/>
    <cellStyle name="40% - 강조색4 44 2 2 2 7 4" xfId="27339" xr:uid="{00000000-0005-0000-0000-00003B650000}"/>
    <cellStyle name="40% - 강조색4 44 2 2 2 8" xfId="27340" xr:uid="{00000000-0005-0000-0000-00003C650000}"/>
    <cellStyle name="40% - 강조색4 44 2 2 2 8 2" xfId="27341" xr:uid="{00000000-0005-0000-0000-00003D650000}"/>
    <cellStyle name="40% - 강조색4 44 2 2 2 8 3" xfId="27342" xr:uid="{00000000-0005-0000-0000-00003E650000}"/>
    <cellStyle name="40% - 강조색4 44 2 2 2 8 4" xfId="27343" xr:uid="{00000000-0005-0000-0000-00003F650000}"/>
    <cellStyle name="40% - 강조색4 44 2 2 2 9" xfId="27344" xr:uid="{00000000-0005-0000-0000-000040650000}"/>
    <cellStyle name="40% - 강조색4 44 2 2 2 9 2" xfId="27345" xr:uid="{00000000-0005-0000-0000-000041650000}"/>
    <cellStyle name="40% - 강조색4 44 2 2 2 9 3" xfId="27346" xr:uid="{00000000-0005-0000-0000-000042650000}"/>
    <cellStyle name="40% - 강조색4 44 2 2 2 9 4" xfId="27347" xr:uid="{00000000-0005-0000-0000-000043650000}"/>
    <cellStyle name="40% - 강조색4 44 2 2 20" xfId="27348" xr:uid="{00000000-0005-0000-0000-000044650000}"/>
    <cellStyle name="40% - 강조색4 44 2 2 21" xfId="27349" xr:uid="{00000000-0005-0000-0000-000045650000}"/>
    <cellStyle name="40% - 강조색4 44 2 2 22" xfId="27350" xr:uid="{00000000-0005-0000-0000-000046650000}"/>
    <cellStyle name="40% - 강조색4 44 2 2 23" xfId="27351" xr:uid="{00000000-0005-0000-0000-000047650000}"/>
    <cellStyle name="40% - 강조색4 44 2 2 24" xfId="27352" xr:uid="{00000000-0005-0000-0000-000048650000}"/>
    <cellStyle name="40% - 강조색4 44 2 2 25" xfId="27353" xr:uid="{00000000-0005-0000-0000-000049650000}"/>
    <cellStyle name="40% - 강조색4 44 2 2 26" xfId="27354" xr:uid="{00000000-0005-0000-0000-00004A650000}"/>
    <cellStyle name="40% - 강조색4 44 2 2 3" xfId="27355" xr:uid="{00000000-0005-0000-0000-00004B650000}"/>
    <cellStyle name="40% - 강조색4 44 2 2 3 10" xfId="27356" xr:uid="{00000000-0005-0000-0000-00004C650000}"/>
    <cellStyle name="40% - 강조색4 44 2 2 3 11" xfId="27357" xr:uid="{00000000-0005-0000-0000-00004D650000}"/>
    <cellStyle name="40% - 강조색4 44 2 2 3 12" xfId="27358" xr:uid="{00000000-0005-0000-0000-00004E650000}"/>
    <cellStyle name="40% - 강조색4 44 2 2 3 2" xfId="27359" xr:uid="{00000000-0005-0000-0000-00004F650000}"/>
    <cellStyle name="40% - 강조색4 44 2 2 3 2 2" xfId="27360" xr:uid="{00000000-0005-0000-0000-000050650000}"/>
    <cellStyle name="40% - 강조색4 44 2 2 3 2 3" xfId="27361" xr:uid="{00000000-0005-0000-0000-000051650000}"/>
    <cellStyle name="40% - 강조색4 44 2 2 3 2 4" xfId="27362" xr:uid="{00000000-0005-0000-0000-000052650000}"/>
    <cellStyle name="40% - 강조색4 44 2 2 3 3" xfId="27363" xr:uid="{00000000-0005-0000-0000-000053650000}"/>
    <cellStyle name="40% - 강조색4 44 2 2 3 3 2" xfId="27364" xr:uid="{00000000-0005-0000-0000-000054650000}"/>
    <cellStyle name="40% - 강조색4 44 2 2 3 3 3" xfId="27365" xr:uid="{00000000-0005-0000-0000-000055650000}"/>
    <cellStyle name="40% - 강조색4 44 2 2 3 3 4" xfId="27366" xr:uid="{00000000-0005-0000-0000-000056650000}"/>
    <cellStyle name="40% - 강조색4 44 2 2 3 4" xfId="27367" xr:uid="{00000000-0005-0000-0000-000057650000}"/>
    <cellStyle name="40% - 강조색4 44 2 2 3 4 2" xfId="27368" xr:uid="{00000000-0005-0000-0000-000058650000}"/>
    <cellStyle name="40% - 강조색4 44 2 2 3 4 3" xfId="27369" xr:uid="{00000000-0005-0000-0000-000059650000}"/>
    <cellStyle name="40% - 강조색4 44 2 2 3 4 4" xfId="27370" xr:uid="{00000000-0005-0000-0000-00005A650000}"/>
    <cellStyle name="40% - 강조색4 44 2 2 3 5" xfId="27371" xr:uid="{00000000-0005-0000-0000-00005B650000}"/>
    <cellStyle name="40% - 강조색4 44 2 2 3 5 2" xfId="27372" xr:uid="{00000000-0005-0000-0000-00005C650000}"/>
    <cellStyle name="40% - 강조색4 44 2 2 3 5 3" xfId="27373" xr:uid="{00000000-0005-0000-0000-00005D650000}"/>
    <cellStyle name="40% - 강조색4 44 2 2 3 5 4" xfId="27374" xr:uid="{00000000-0005-0000-0000-00005E650000}"/>
    <cellStyle name="40% - 강조색4 44 2 2 3 6" xfId="27375" xr:uid="{00000000-0005-0000-0000-00005F650000}"/>
    <cellStyle name="40% - 강조색4 44 2 2 3 6 2" xfId="27376" xr:uid="{00000000-0005-0000-0000-000060650000}"/>
    <cellStyle name="40% - 강조색4 44 2 2 3 6 3" xfId="27377" xr:uid="{00000000-0005-0000-0000-000061650000}"/>
    <cellStyle name="40% - 강조색4 44 2 2 3 6 4" xfId="27378" xr:uid="{00000000-0005-0000-0000-000062650000}"/>
    <cellStyle name="40% - 강조색4 44 2 2 3 7" xfId="27379" xr:uid="{00000000-0005-0000-0000-000063650000}"/>
    <cellStyle name="40% - 강조색4 44 2 2 3 7 2" xfId="27380" xr:uid="{00000000-0005-0000-0000-000064650000}"/>
    <cellStyle name="40% - 강조색4 44 2 2 3 7 3" xfId="27381" xr:uid="{00000000-0005-0000-0000-000065650000}"/>
    <cellStyle name="40% - 강조색4 44 2 2 3 7 4" xfId="27382" xr:uid="{00000000-0005-0000-0000-000066650000}"/>
    <cellStyle name="40% - 강조색4 44 2 2 3 8" xfId="27383" xr:uid="{00000000-0005-0000-0000-000067650000}"/>
    <cellStyle name="40% - 강조색4 44 2 2 3 8 2" xfId="27384" xr:uid="{00000000-0005-0000-0000-000068650000}"/>
    <cellStyle name="40% - 강조색4 44 2 2 3 8 3" xfId="27385" xr:uid="{00000000-0005-0000-0000-000069650000}"/>
    <cellStyle name="40% - 강조색4 44 2 2 3 8 4" xfId="27386" xr:uid="{00000000-0005-0000-0000-00006A650000}"/>
    <cellStyle name="40% - 강조색4 44 2 2 3 9" xfId="27387" xr:uid="{00000000-0005-0000-0000-00006B650000}"/>
    <cellStyle name="40% - 강조색4 44 2 2 3 9 2" xfId="27388" xr:uid="{00000000-0005-0000-0000-00006C650000}"/>
    <cellStyle name="40% - 강조색4 44 2 2 3 9 3" xfId="27389" xr:uid="{00000000-0005-0000-0000-00006D650000}"/>
    <cellStyle name="40% - 강조색4 44 2 2 3 9 4" xfId="27390" xr:uid="{00000000-0005-0000-0000-00006E650000}"/>
    <cellStyle name="40% - 강조색4 44 2 2 4" xfId="27391" xr:uid="{00000000-0005-0000-0000-00006F650000}"/>
    <cellStyle name="40% - 강조색4 44 2 2 4 10" xfId="27392" xr:uid="{00000000-0005-0000-0000-000070650000}"/>
    <cellStyle name="40% - 강조색4 44 2 2 4 11" xfId="27393" xr:uid="{00000000-0005-0000-0000-000071650000}"/>
    <cellStyle name="40% - 강조색4 44 2 2 4 12" xfId="27394" xr:uid="{00000000-0005-0000-0000-000072650000}"/>
    <cellStyle name="40% - 강조색4 44 2 2 4 2" xfId="27395" xr:uid="{00000000-0005-0000-0000-000073650000}"/>
    <cellStyle name="40% - 강조색4 44 2 2 4 2 2" xfId="27396" xr:uid="{00000000-0005-0000-0000-000074650000}"/>
    <cellStyle name="40% - 강조색4 44 2 2 4 2 3" xfId="27397" xr:uid="{00000000-0005-0000-0000-000075650000}"/>
    <cellStyle name="40% - 강조색4 44 2 2 4 2 4" xfId="27398" xr:uid="{00000000-0005-0000-0000-000076650000}"/>
    <cellStyle name="40% - 강조색4 44 2 2 4 3" xfId="27399" xr:uid="{00000000-0005-0000-0000-000077650000}"/>
    <cellStyle name="40% - 강조색4 44 2 2 4 3 2" xfId="27400" xr:uid="{00000000-0005-0000-0000-000078650000}"/>
    <cellStyle name="40% - 강조색4 44 2 2 4 3 3" xfId="27401" xr:uid="{00000000-0005-0000-0000-000079650000}"/>
    <cellStyle name="40% - 강조색4 44 2 2 4 3 4" xfId="27402" xr:uid="{00000000-0005-0000-0000-00007A650000}"/>
    <cellStyle name="40% - 강조색4 44 2 2 4 4" xfId="27403" xr:uid="{00000000-0005-0000-0000-00007B650000}"/>
    <cellStyle name="40% - 강조색4 44 2 2 4 4 2" xfId="27404" xr:uid="{00000000-0005-0000-0000-00007C650000}"/>
    <cellStyle name="40% - 강조색4 44 2 2 4 4 3" xfId="27405" xr:uid="{00000000-0005-0000-0000-00007D650000}"/>
    <cellStyle name="40% - 강조색4 44 2 2 4 4 4" xfId="27406" xr:uid="{00000000-0005-0000-0000-00007E650000}"/>
    <cellStyle name="40% - 강조색4 44 2 2 4 5" xfId="27407" xr:uid="{00000000-0005-0000-0000-00007F650000}"/>
    <cellStyle name="40% - 강조색4 44 2 2 4 5 2" xfId="27408" xr:uid="{00000000-0005-0000-0000-000080650000}"/>
    <cellStyle name="40% - 강조색4 44 2 2 4 5 3" xfId="27409" xr:uid="{00000000-0005-0000-0000-000081650000}"/>
    <cellStyle name="40% - 강조색4 44 2 2 4 5 4" xfId="27410" xr:uid="{00000000-0005-0000-0000-000082650000}"/>
    <cellStyle name="40% - 강조색4 44 2 2 4 6" xfId="27411" xr:uid="{00000000-0005-0000-0000-000083650000}"/>
    <cellStyle name="40% - 강조색4 44 2 2 4 6 2" xfId="27412" xr:uid="{00000000-0005-0000-0000-000084650000}"/>
    <cellStyle name="40% - 강조색4 44 2 2 4 6 3" xfId="27413" xr:uid="{00000000-0005-0000-0000-000085650000}"/>
    <cellStyle name="40% - 강조색4 44 2 2 4 6 4" xfId="27414" xr:uid="{00000000-0005-0000-0000-000086650000}"/>
    <cellStyle name="40% - 강조색4 44 2 2 4 7" xfId="27415" xr:uid="{00000000-0005-0000-0000-000087650000}"/>
    <cellStyle name="40% - 강조색4 44 2 2 4 7 2" xfId="27416" xr:uid="{00000000-0005-0000-0000-000088650000}"/>
    <cellStyle name="40% - 강조색4 44 2 2 4 7 3" xfId="27417" xr:uid="{00000000-0005-0000-0000-000089650000}"/>
    <cellStyle name="40% - 강조색4 44 2 2 4 7 4" xfId="27418" xr:uid="{00000000-0005-0000-0000-00008A650000}"/>
    <cellStyle name="40% - 강조색4 44 2 2 4 8" xfId="27419" xr:uid="{00000000-0005-0000-0000-00008B650000}"/>
    <cellStyle name="40% - 강조색4 44 2 2 4 8 2" xfId="27420" xr:uid="{00000000-0005-0000-0000-00008C650000}"/>
    <cellStyle name="40% - 강조색4 44 2 2 4 8 3" xfId="27421" xr:uid="{00000000-0005-0000-0000-00008D650000}"/>
    <cellStyle name="40% - 강조색4 44 2 2 4 8 4" xfId="27422" xr:uid="{00000000-0005-0000-0000-00008E650000}"/>
    <cellStyle name="40% - 강조색4 44 2 2 4 9" xfId="27423" xr:uid="{00000000-0005-0000-0000-00008F650000}"/>
    <cellStyle name="40% - 강조색4 44 2 2 4 9 2" xfId="27424" xr:uid="{00000000-0005-0000-0000-000090650000}"/>
    <cellStyle name="40% - 강조색4 44 2 2 4 9 3" xfId="27425" xr:uid="{00000000-0005-0000-0000-000091650000}"/>
    <cellStyle name="40% - 강조색4 44 2 2 4 9 4" xfId="27426" xr:uid="{00000000-0005-0000-0000-000092650000}"/>
    <cellStyle name="40% - 강조색4 44 2 2 5" xfId="27427" xr:uid="{00000000-0005-0000-0000-000093650000}"/>
    <cellStyle name="40% - 강조색4 44 2 2 5 10" xfId="27428" xr:uid="{00000000-0005-0000-0000-000094650000}"/>
    <cellStyle name="40% - 강조색4 44 2 2 5 11" xfId="27429" xr:uid="{00000000-0005-0000-0000-000095650000}"/>
    <cellStyle name="40% - 강조색4 44 2 2 5 12" xfId="27430" xr:uid="{00000000-0005-0000-0000-000096650000}"/>
    <cellStyle name="40% - 강조색4 44 2 2 5 2" xfId="27431" xr:uid="{00000000-0005-0000-0000-000097650000}"/>
    <cellStyle name="40% - 강조색4 44 2 2 5 2 2" xfId="27432" xr:uid="{00000000-0005-0000-0000-000098650000}"/>
    <cellStyle name="40% - 강조색4 44 2 2 5 2 3" xfId="27433" xr:uid="{00000000-0005-0000-0000-000099650000}"/>
    <cellStyle name="40% - 강조색4 44 2 2 5 2 4" xfId="27434" xr:uid="{00000000-0005-0000-0000-00009A650000}"/>
    <cellStyle name="40% - 강조색4 44 2 2 5 3" xfId="27435" xr:uid="{00000000-0005-0000-0000-00009B650000}"/>
    <cellStyle name="40% - 강조색4 44 2 2 5 3 2" xfId="27436" xr:uid="{00000000-0005-0000-0000-00009C650000}"/>
    <cellStyle name="40% - 강조색4 44 2 2 5 3 3" xfId="27437" xr:uid="{00000000-0005-0000-0000-00009D650000}"/>
    <cellStyle name="40% - 강조색4 44 2 2 5 3 4" xfId="27438" xr:uid="{00000000-0005-0000-0000-00009E650000}"/>
    <cellStyle name="40% - 강조색4 44 2 2 5 4" xfId="27439" xr:uid="{00000000-0005-0000-0000-00009F650000}"/>
    <cellStyle name="40% - 강조색4 44 2 2 5 4 2" xfId="27440" xr:uid="{00000000-0005-0000-0000-0000A0650000}"/>
    <cellStyle name="40% - 강조색4 44 2 2 5 4 3" xfId="27441" xr:uid="{00000000-0005-0000-0000-0000A1650000}"/>
    <cellStyle name="40% - 강조색4 44 2 2 5 4 4" xfId="27442" xr:uid="{00000000-0005-0000-0000-0000A2650000}"/>
    <cellStyle name="40% - 강조색4 44 2 2 5 5" xfId="27443" xr:uid="{00000000-0005-0000-0000-0000A3650000}"/>
    <cellStyle name="40% - 강조색4 44 2 2 5 5 2" xfId="27444" xr:uid="{00000000-0005-0000-0000-0000A4650000}"/>
    <cellStyle name="40% - 강조색4 44 2 2 5 5 3" xfId="27445" xr:uid="{00000000-0005-0000-0000-0000A5650000}"/>
    <cellStyle name="40% - 강조색4 44 2 2 5 5 4" xfId="27446" xr:uid="{00000000-0005-0000-0000-0000A6650000}"/>
    <cellStyle name="40% - 강조색4 44 2 2 5 6" xfId="27447" xr:uid="{00000000-0005-0000-0000-0000A7650000}"/>
    <cellStyle name="40% - 강조색4 44 2 2 5 6 2" xfId="27448" xr:uid="{00000000-0005-0000-0000-0000A8650000}"/>
    <cellStyle name="40% - 강조색4 44 2 2 5 6 3" xfId="27449" xr:uid="{00000000-0005-0000-0000-0000A9650000}"/>
    <cellStyle name="40% - 강조색4 44 2 2 5 6 4" xfId="27450" xr:uid="{00000000-0005-0000-0000-0000AA650000}"/>
    <cellStyle name="40% - 강조색4 44 2 2 5 7" xfId="27451" xr:uid="{00000000-0005-0000-0000-0000AB650000}"/>
    <cellStyle name="40% - 강조색4 44 2 2 5 7 2" xfId="27452" xr:uid="{00000000-0005-0000-0000-0000AC650000}"/>
    <cellStyle name="40% - 강조색4 44 2 2 5 7 3" xfId="27453" xr:uid="{00000000-0005-0000-0000-0000AD650000}"/>
    <cellStyle name="40% - 강조색4 44 2 2 5 7 4" xfId="27454" xr:uid="{00000000-0005-0000-0000-0000AE650000}"/>
    <cellStyle name="40% - 강조색4 44 2 2 5 8" xfId="27455" xr:uid="{00000000-0005-0000-0000-0000AF650000}"/>
    <cellStyle name="40% - 강조색4 44 2 2 5 8 2" xfId="27456" xr:uid="{00000000-0005-0000-0000-0000B0650000}"/>
    <cellStyle name="40% - 강조색4 44 2 2 5 8 3" xfId="27457" xr:uid="{00000000-0005-0000-0000-0000B1650000}"/>
    <cellStyle name="40% - 강조색4 44 2 2 5 8 4" xfId="27458" xr:uid="{00000000-0005-0000-0000-0000B2650000}"/>
    <cellStyle name="40% - 강조색4 44 2 2 5 9" xfId="27459" xr:uid="{00000000-0005-0000-0000-0000B3650000}"/>
    <cellStyle name="40% - 강조색4 44 2 2 5 9 2" xfId="27460" xr:uid="{00000000-0005-0000-0000-0000B4650000}"/>
    <cellStyle name="40% - 강조색4 44 2 2 5 9 3" xfId="27461" xr:uid="{00000000-0005-0000-0000-0000B5650000}"/>
    <cellStyle name="40% - 강조색4 44 2 2 5 9 4" xfId="27462" xr:uid="{00000000-0005-0000-0000-0000B6650000}"/>
    <cellStyle name="40% - 강조색4 44 2 2 6" xfId="27463" xr:uid="{00000000-0005-0000-0000-0000B7650000}"/>
    <cellStyle name="40% - 강조색4 44 2 2 6 2" xfId="27464" xr:uid="{00000000-0005-0000-0000-0000B8650000}"/>
    <cellStyle name="40% - 강조색4 44 2 2 6 3" xfId="27465" xr:uid="{00000000-0005-0000-0000-0000B9650000}"/>
    <cellStyle name="40% - 강조색4 44 2 2 6 4" xfId="27466" xr:uid="{00000000-0005-0000-0000-0000BA650000}"/>
    <cellStyle name="40% - 강조색4 44 2 2 7" xfId="27467" xr:uid="{00000000-0005-0000-0000-0000BB650000}"/>
    <cellStyle name="40% - 강조색4 44 2 2 7 2" xfId="27468" xr:uid="{00000000-0005-0000-0000-0000BC650000}"/>
    <cellStyle name="40% - 강조색4 44 2 2 7 3" xfId="27469" xr:uid="{00000000-0005-0000-0000-0000BD650000}"/>
    <cellStyle name="40% - 강조색4 44 2 2 7 4" xfId="27470" xr:uid="{00000000-0005-0000-0000-0000BE650000}"/>
    <cellStyle name="40% - 강조색4 44 2 2 8" xfId="27471" xr:uid="{00000000-0005-0000-0000-0000BF650000}"/>
    <cellStyle name="40% - 강조색4 44 2 2 8 2" xfId="27472" xr:uid="{00000000-0005-0000-0000-0000C0650000}"/>
    <cellStyle name="40% - 강조색4 44 2 2 8 3" xfId="27473" xr:uid="{00000000-0005-0000-0000-0000C1650000}"/>
    <cellStyle name="40% - 강조색4 44 2 2 8 4" xfId="27474" xr:uid="{00000000-0005-0000-0000-0000C2650000}"/>
    <cellStyle name="40% - 강조색4 44 2 2 9" xfId="27475" xr:uid="{00000000-0005-0000-0000-0000C3650000}"/>
    <cellStyle name="40% - 강조색4 44 2 2 9 2" xfId="27476" xr:uid="{00000000-0005-0000-0000-0000C4650000}"/>
    <cellStyle name="40% - 강조색4 44 2 2 9 3" xfId="27477" xr:uid="{00000000-0005-0000-0000-0000C5650000}"/>
    <cellStyle name="40% - 강조색4 44 2 2 9 4" xfId="27478" xr:uid="{00000000-0005-0000-0000-0000C6650000}"/>
    <cellStyle name="40% - 강조색4 44 2 20" xfId="27479" xr:uid="{00000000-0005-0000-0000-0000C7650000}"/>
    <cellStyle name="40% - 강조색4 44 2 21" xfId="27480" xr:uid="{00000000-0005-0000-0000-0000C8650000}"/>
    <cellStyle name="40% - 강조색4 44 2 22" xfId="27481" xr:uid="{00000000-0005-0000-0000-0000C9650000}"/>
    <cellStyle name="40% - 강조색4 44 2 23" xfId="27482" xr:uid="{00000000-0005-0000-0000-0000CA650000}"/>
    <cellStyle name="40% - 강조색4 44 2 24" xfId="27483" xr:uid="{00000000-0005-0000-0000-0000CB650000}"/>
    <cellStyle name="40% - 강조색4 44 2 25" xfId="27484" xr:uid="{00000000-0005-0000-0000-0000CC650000}"/>
    <cellStyle name="40% - 강조색4 44 2 26" xfId="27485" xr:uid="{00000000-0005-0000-0000-0000CD650000}"/>
    <cellStyle name="40% - 강조색4 44 2 3" xfId="27486" xr:uid="{00000000-0005-0000-0000-0000CE650000}"/>
    <cellStyle name="40% - 강조색4 44 2 3 10" xfId="27487" xr:uid="{00000000-0005-0000-0000-0000CF650000}"/>
    <cellStyle name="40% - 강조색4 44 2 3 10 2" xfId="27488" xr:uid="{00000000-0005-0000-0000-0000D0650000}"/>
    <cellStyle name="40% - 강조색4 44 2 3 10 3" xfId="27489" xr:uid="{00000000-0005-0000-0000-0000D1650000}"/>
    <cellStyle name="40% - 강조색4 44 2 3 10 4" xfId="27490" xr:uid="{00000000-0005-0000-0000-0000D2650000}"/>
    <cellStyle name="40% - 강조색4 44 2 3 11" xfId="27491" xr:uid="{00000000-0005-0000-0000-0000D3650000}"/>
    <cellStyle name="40% - 강조색4 44 2 3 11 2" xfId="27492" xr:uid="{00000000-0005-0000-0000-0000D4650000}"/>
    <cellStyle name="40% - 강조색4 44 2 3 11 3" xfId="27493" xr:uid="{00000000-0005-0000-0000-0000D5650000}"/>
    <cellStyle name="40% - 강조색4 44 2 3 11 4" xfId="27494" xr:uid="{00000000-0005-0000-0000-0000D6650000}"/>
    <cellStyle name="40% - 강조색4 44 2 3 12" xfId="27495" xr:uid="{00000000-0005-0000-0000-0000D7650000}"/>
    <cellStyle name="40% - 강조색4 44 2 3 12 2" xfId="27496" xr:uid="{00000000-0005-0000-0000-0000D8650000}"/>
    <cellStyle name="40% - 강조색4 44 2 3 12 3" xfId="27497" xr:uid="{00000000-0005-0000-0000-0000D9650000}"/>
    <cellStyle name="40% - 강조색4 44 2 3 12 4" xfId="27498" xr:uid="{00000000-0005-0000-0000-0000DA650000}"/>
    <cellStyle name="40% - 강조색4 44 2 3 13" xfId="27499" xr:uid="{00000000-0005-0000-0000-0000DB650000}"/>
    <cellStyle name="40% - 강조색4 44 2 3 14" xfId="27500" xr:uid="{00000000-0005-0000-0000-0000DC650000}"/>
    <cellStyle name="40% - 강조색4 44 2 3 15" xfId="27501" xr:uid="{00000000-0005-0000-0000-0000DD650000}"/>
    <cellStyle name="40% - 강조색4 44 2 3 16" xfId="27502" xr:uid="{00000000-0005-0000-0000-0000DE650000}"/>
    <cellStyle name="40% - 강조색4 44 2 3 17" xfId="27503" xr:uid="{00000000-0005-0000-0000-0000DF650000}"/>
    <cellStyle name="40% - 강조색4 44 2 3 18" xfId="27504" xr:uid="{00000000-0005-0000-0000-0000E0650000}"/>
    <cellStyle name="40% - 강조색4 44 2 3 19" xfId="27505" xr:uid="{00000000-0005-0000-0000-0000E1650000}"/>
    <cellStyle name="40% - 강조색4 44 2 3 2" xfId="27506" xr:uid="{00000000-0005-0000-0000-0000E2650000}"/>
    <cellStyle name="40% - 강조색4 44 2 3 2 10" xfId="27507" xr:uid="{00000000-0005-0000-0000-0000E3650000}"/>
    <cellStyle name="40% - 강조색4 44 2 3 2 11" xfId="27508" xr:uid="{00000000-0005-0000-0000-0000E4650000}"/>
    <cellStyle name="40% - 강조색4 44 2 3 2 12" xfId="27509" xr:uid="{00000000-0005-0000-0000-0000E5650000}"/>
    <cellStyle name="40% - 강조색4 44 2 3 2 2" xfId="27510" xr:uid="{00000000-0005-0000-0000-0000E6650000}"/>
    <cellStyle name="40% - 강조색4 44 2 3 2 2 2" xfId="27511" xr:uid="{00000000-0005-0000-0000-0000E7650000}"/>
    <cellStyle name="40% - 강조색4 44 2 3 2 2 3" xfId="27512" xr:uid="{00000000-0005-0000-0000-0000E8650000}"/>
    <cellStyle name="40% - 강조색4 44 2 3 2 2 4" xfId="27513" xr:uid="{00000000-0005-0000-0000-0000E9650000}"/>
    <cellStyle name="40% - 강조색4 44 2 3 2 3" xfId="27514" xr:uid="{00000000-0005-0000-0000-0000EA650000}"/>
    <cellStyle name="40% - 강조색4 44 2 3 2 3 2" xfId="27515" xr:uid="{00000000-0005-0000-0000-0000EB650000}"/>
    <cellStyle name="40% - 강조색4 44 2 3 2 3 3" xfId="27516" xr:uid="{00000000-0005-0000-0000-0000EC650000}"/>
    <cellStyle name="40% - 강조색4 44 2 3 2 3 4" xfId="27517" xr:uid="{00000000-0005-0000-0000-0000ED650000}"/>
    <cellStyle name="40% - 강조색4 44 2 3 2 4" xfId="27518" xr:uid="{00000000-0005-0000-0000-0000EE650000}"/>
    <cellStyle name="40% - 강조색4 44 2 3 2 4 2" xfId="27519" xr:uid="{00000000-0005-0000-0000-0000EF650000}"/>
    <cellStyle name="40% - 강조색4 44 2 3 2 4 3" xfId="27520" xr:uid="{00000000-0005-0000-0000-0000F0650000}"/>
    <cellStyle name="40% - 강조색4 44 2 3 2 4 4" xfId="27521" xr:uid="{00000000-0005-0000-0000-0000F1650000}"/>
    <cellStyle name="40% - 강조색4 44 2 3 2 5" xfId="27522" xr:uid="{00000000-0005-0000-0000-0000F2650000}"/>
    <cellStyle name="40% - 강조색4 44 2 3 2 5 2" xfId="27523" xr:uid="{00000000-0005-0000-0000-0000F3650000}"/>
    <cellStyle name="40% - 강조색4 44 2 3 2 5 3" xfId="27524" xr:uid="{00000000-0005-0000-0000-0000F4650000}"/>
    <cellStyle name="40% - 강조색4 44 2 3 2 5 4" xfId="27525" xr:uid="{00000000-0005-0000-0000-0000F5650000}"/>
    <cellStyle name="40% - 강조색4 44 2 3 2 6" xfId="27526" xr:uid="{00000000-0005-0000-0000-0000F6650000}"/>
    <cellStyle name="40% - 강조색4 44 2 3 2 6 2" xfId="27527" xr:uid="{00000000-0005-0000-0000-0000F7650000}"/>
    <cellStyle name="40% - 강조색4 44 2 3 2 6 3" xfId="27528" xr:uid="{00000000-0005-0000-0000-0000F8650000}"/>
    <cellStyle name="40% - 강조색4 44 2 3 2 6 4" xfId="27529" xr:uid="{00000000-0005-0000-0000-0000F9650000}"/>
    <cellStyle name="40% - 강조색4 44 2 3 2 7" xfId="27530" xr:uid="{00000000-0005-0000-0000-0000FA650000}"/>
    <cellStyle name="40% - 강조색4 44 2 3 2 7 2" xfId="27531" xr:uid="{00000000-0005-0000-0000-0000FB650000}"/>
    <cellStyle name="40% - 강조색4 44 2 3 2 7 3" xfId="27532" xr:uid="{00000000-0005-0000-0000-0000FC650000}"/>
    <cellStyle name="40% - 강조색4 44 2 3 2 7 4" xfId="27533" xr:uid="{00000000-0005-0000-0000-0000FD650000}"/>
    <cellStyle name="40% - 강조색4 44 2 3 2 8" xfId="27534" xr:uid="{00000000-0005-0000-0000-0000FE650000}"/>
    <cellStyle name="40% - 강조색4 44 2 3 2 8 2" xfId="27535" xr:uid="{00000000-0005-0000-0000-0000FF650000}"/>
    <cellStyle name="40% - 강조색4 44 2 3 2 8 3" xfId="27536" xr:uid="{00000000-0005-0000-0000-000000660000}"/>
    <cellStyle name="40% - 강조색4 44 2 3 2 8 4" xfId="27537" xr:uid="{00000000-0005-0000-0000-000001660000}"/>
    <cellStyle name="40% - 강조색4 44 2 3 2 9" xfId="27538" xr:uid="{00000000-0005-0000-0000-000002660000}"/>
    <cellStyle name="40% - 강조색4 44 2 3 2 9 2" xfId="27539" xr:uid="{00000000-0005-0000-0000-000003660000}"/>
    <cellStyle name="40% - 강조색4 44 2 3 2 9 3" xfId="27540" xr:uid="{00000000-0005-0000-0000-000004660000}"/>
    <cellStyle name="40% - 강조색4 44 2 3 2 9 4" xfId="27541" xr:uid="{00000000-0005-0000-0000-000005660000}"/>
    <cellStyle name="40% - 강조색4 44 2 3 20" xfId="27542" xr:uid="{00000000-0005-0000-0000-000006660000}"/>
    <cellStyle name="40% - 강조색4 44 2 3 21" xfId="27543" xr:uid="{00000000-0005-0000-0000-000007660000}"/>
    <cellStyle name="40% - 강조색4 44 2 3 22" xfId="27544" xr:uid="{00000000-0005-0000-0000-000008660000}"/>
    <cellStyle name="40% - 강조색4 44 2 3 23" xfId="27545" xr:uid="{00000000-0005-0000-0000-000009660000}"/>
    <cellStyle name="40% - 강조색4 44 2 3 24" xfId="27546" xr:uid="{00000000-0005-0000-0000-00000A660000}"/>
    <cellStyle name="40% - 강조색4 44 2 3 25" xfId="27547" xr:uid="{00000000-0005-0000-0000-00000B660000}"/>
    <cellStyle name="40% - 강조색4 44 2 3 3" xfId="27548" xr:uid="{00000000-0005-0000-0000-00000C660000}"/>
    <cellStyle name="40% - 강조색4 44 2 3 3 10" xfId="27549" xr:uid="{00000000-0005-0000-0000-00000D660000}"/>
    <cellStyle name="40% - 강조색4 44 2 3 3 11" xfId="27550" xr:uid="{00000000-0005-0000-0000-00000E660000}"/>
    <cellStyle name="40% - 강조색4 44 2 3 3 12" xfId="27551" xr:uid="{00000000-0005-0000-0000-00000F660000}"/>
    <cellStyle name="40% - 강조색4 44 2 3 3 2" xfId="27552" xr:uid="{00000000-0005-0000-0000-000010660000}"/>
    <cellStyle name="40% - 강조색4 44 2 3 3 2 2" xfId="27553" xr:uid="{00000000-0005-0000-0000-000011660000}"/>
    <cellStyle name="40% - 강조색4 44 2 3 3 2 3" xfId="27554" xr:uid="{00000000-0005-0000-0000-000012660000}"/>
    <cellStyle name="40% - 강조색4 44 2 3 3 2 4" xfId="27555" xr:uid="{00000000-0005-0000-0000-000013660000}"/>
    <cellStyle name="40% - 강조색4 44 2 3 3 3" xfId="27556" xr:uid="{00000000-0005-0000-0000-000014660000}"/>
    <cellStyle name="40% - 강조색4 44 2 3 3 3 2" xfId="27557" xr:uid="{00000000-0005-0000-0000-000015660000}"/>
    <cellStyle name="40% - 강조색4 44 2 3 3 3 3" xfId="27558" xr:uid="{00000000-0005-0000-0000-000016660000}"/>
    <cellStyle name="40% - 강조색4 44 2 3 3 3 4" xfId="27559" xr:uid="{00000000-0005-0000-0000-000017660000}"/>
    <cellStyle name="40% - 강조색4 44 2 3 3 4" xfId="27560" xr:uid="{00000000-0005-0000-0000-000018660000}"/>
    <cellStyle name="40% - 강조색4 44 2 3 3 4 2" xfId="27561" xr:uid="{00000000-0005-0000-0000-000019660000}"/>
    <cellStyle name="40% - 강조색4 44 2 3 3 4 3" xfId="27562" xr:uid="{00000000-0005-0000-0000-00001A660000}"/>
    <cellStyle name="40% - 강조색4 44 2 3 3 4 4" xfId="27563" xr:uid="{00000000-0005-0000-0000-00001B660000}"/>
    <cellStyle name="40% - 강조색4 44 2 3 3 5" xfId="27564" xr:uid="{00000000-0005-0000-0000-00001C660000}"/>
    <cellStyle name="40% - 강조색4 44 2 3 3 5 2" xfId="27565" xr:uid="{00000000-0005-0000-0000-00001D660000}"/>
    <cellStyle name="40% - 강조색4 44 2 3 3 5 3" xfId="27566" xr:uid="{00000000-0005-0000-0000-00001E660000}"/>
    <cellStyle name="40% - 강조색4 44 2 3 3 5 4" xfId="27567" xr:uid="{00000000-0005-0000-0000-00001F660000}"/>
    <cellStyle name="40% - 강조색4 44 2 3 3 6" xfId="27568" xr:uid="{00000000-0005-0000-0000-000020660000}"/>
    <cellStyle name="40% - 강조색4 44 2 3 3 6 2" xfId="27569" xr:uid="{00000000-0005-0000-0000-000021660000}"/>
    <cellStyle name="40% - 강조색4 44 2 3 3 6 3" xfId="27570" xr:uid="{00000000-0005-0000-0000-000022660000}"/>
    <cellStyle name="40% - 강조색4 44 2 3 3 6 4" xfId="27571" xr:uid="{00000000-0005-0000-0000-000023660000}"/>
    <cellStyle name="40% - 강조색4 44 2 3 3 7" xfId="27572" xr:uid="{00000000-0005-0000-0000-000024660000}"/>
    <cellStyle name="40% - 강조색4 44 2 3 3 7 2" xfId="27573" xr:uid="{00000000-0005-0000-0000-000025660000}"/>
    <cellStyle name="40% - 강조색4 44 2 3 3 7 3" xfId="27574" xr:uid="{00000000-0005-0000-0000-000026660000}"/>
    <cellStyle name="40% - 강조색4 44 2 3 3 7 4" xfId="27575" xr:uid="{00000000-0005-0000-0000-000027660000}"/>
    <cellStyle name="40% - 강조색4 44 2 3 3 8" xfId="27576" xr:uid="{00000000-0005-0000-0000-000028660000}"/>
    <cellStyle name="40% - 강조색4 44 2 3 3 8 2" xfId="27577" xr:uid="{00000000-0005-0000-0000-000029660000}"/>
    <cellStyle name="40% - 강조색4 44 2 3 3 8 3" xfId="27578" xr:uid="{00000000-0005-0000-0000-00002A660000}"/>
    <cellStyle name="40% - 강조색4 44 2 3 3 8 4" xfId="27579" xr:uid="{00000000-0005-0000-0000-00002B660000}"/>
    <cellStyle name="40% - 강조색4 44 2 3 3 9" xfId="27580" xr:uid="{00000000-0005-0000-0000-00002C660000}"/>
    <cellStyle name="40% - 강조색4 44 2 3 3 9 2" xfId="27581" xr:uid="{00000000-0005-0000-0000-00002D660000}"/>
    <cellStyle name="40% - 강조색4 44 2 3 3 9 3" xfId="27582" xr:uid="{00000000-0005-0000-0000-00002E660000}"/>
    <cellStyle name="40% - 강조색4 44 2 3 3 9 4" xfId="27583" xr:uid="{00000000-0005-0000-0000-00002F660000}"/>
    <cellStyle name="40% - 강조색4 44 2 3 4" xfId="27584" xr:uid="{00000000-0005-0000-0000-000030660000}"/>
    <cellStyle name="40% - 강조색4 44 2 3 4 10" xfId="27585" xr:uid="{00000000-0005-0000-0000-000031660000}"/>
    <cellStyle name="40% - 강조색4 44 2 3 4 11" xfId="27586" xr:uid="{00000000-0005-0000-0000-000032660000}"/>
    <cellStyle name="40% - 강조색4 44 2 3 4 12" xfId="27587" xr:uid="{00000000-0005-0000-0000-000033660000}"/>
    <cellStyle name="40% - 강조색4 44 2 3 4 2" xfId="27588" xr:uid="{00000000-0005-0000-0000-000034660000}"/>
    <cellStyle name="40% - 강조색4 44 2 3 4 2 2" xfId="27589" xr:uid="{00000000-0005-0000-0000-000035660000}"/>
    <cellStyle name="40% - 강조색4 44 2 3 4 2 3" xfId="27590" xr:uid="{00000000-0005-0000-0000-000036660000}"/>
    <cellStyle name="40% - 강조색4 44 2 3 4 2 4" xfId="27591" xr:uid="{00000000-0005-0000-0000-000037660000}"/>
    <cellStyle name="40% - 강조색4 44 2 3 4 3" xfId="27592" xr:uid="{00000000-0005-0000-0000-000038660000}"/>
    <cellStyle name="40% - 강조색4 44 2 3 4 3 2" xfId="27593" xr:uid="{00000000-0005-0000-0000-000039660000}"/>
    <cellStyle name="40% - 강조색4 44 2 3 4 3 3" xfId="27594" xr:uid="{00000000-0005-0000-0000-00003A660000}"/>
    <cellStyle name="40% - 강조색4 44 2 3 4 3 4" xfId="27595" xr:uid="{00000000-0005-0000-0000-00003B660000}"/>
    <cellStyle name="40% - 강조색4 44 2 3 4 4" xfId="27596" xr:uid="{00000000-0005-0000-0000-00003C660000}"/>
    <cellStyle name="40% - 강조색4 44 2 3 4 4 2" xfId="27597" xr:uid="{00000000-0005-0000-0000-00003D660000}"/>
    <cellStyle name="40% - 강조색4 44 2 3 4 4 3" xfId="27598" xr:uid="{00000000-0005-0000-0000-00003E660000}"/>
    <cellStyle name="40% - 강조색4 44 2 3 4 4 4" xfId="27599" xr:uid="{00000000-0005-0000-0000-00003F660000}"/>
    <cellStyle name="40% - 강조색4 44 2 3 4 5" xfId="27600" xr:uid="{00000000-0005-0000-0000-000040660000}"/>
    <cellStyle name="40% - 강조색4 44 2 3 4 5 2" xfId="27601" xr:uid="{00000000-0005-0000-0000-000041660000}"/>
    <cellStyle name="40% - 강조색4 44 2 3 4 5 3" xfId="27602" xr:uid="{00000000-0005-0000-0000-000042660000}"/>
    <cellStyle name="40% - 강조색4 44 2 3 4 5 4" xfId="27603" xr:uid="{00000000-0005-0000-0000-000043660000}"/>
    <cellStyle name="40% - 강조색4 44 2 3 4 6" xfId="27604" xr:uid="{00000000-0005-0000-0000-000044660000}"/>
    <cellStyle name="40% - 강조색4 44 2 3 4 6 2" xfId="27605" xr:uid="{00000000-0005-0000-0000-000045660000}"/>
    <cellStyle name="40% - 강조색4 44 2 3 4 6 3" xfId="27606" xr:uid="{00000000-0005-0000-0000-000046660000}"/>
    <cellStyle name="40% - 강조색4 44 2 3 4 6 4" xfId="27607" xr:uid="{00000000-0005-0000-0000-000047660000}"/>
    <cellStyle name="40% - 강조색4 44 2 3 4 7" xfId="27608" xr:uid="{00000000-0005-0000-0000-000048660000}"/>
    <cellStyle name="40% - 강조색4 44 2 3 4 7 2" xfId="27609" xr:uid="{00000000-0005-0000-0000-000049660000}"/>
    <cellStyle name="40% - 강조색4 44 2 3 4 7 3" xfId="27610" xr:uid="{00000000-0005-0000-0000-00004A660000}"/>
    <cellStyle name="40% - 강조색4 44 2 3 4 7 4" xfId="27611" xr:uid="{00000000-0005-0000-0000-00004B660000}"/>
    <cellStyle name="40% - 강조색4 44 2 3 4 8" xfId="27612" xr:uid="{00000000-0005-0000-0000-00004C660000}"/>
    <cellStyle name="40% - 강조색4 44 2 3 4 8 2" xfId="27613" xr:uid="{00000000-0005-0000-0000-00004D660000}"/>
    <cellStyle name="40% - 강조색4 44 2 3 4 8 3" xfId="27614" xr:uid="{00000000-0005-0000-0000-00004E660000}"/>
    <cellStyle name="40% - 강조색4 44 2 3 4 8 4" xfId="27615" xr:uid="{00000000-0005-0000-0000-00004F660000}"/>
    <cellStyle name="40% - 강조색4 44 2 3 4 9" xfId="27616" xr:uid="{00000000-0005-0000-0000-000050660000}"/>
    <cellStyle name="40% - 강조색4 44 2 3 4 9 2" xfId="27617" xr:uid="{00000000-0005-0000-0000-000051660000}"/>
    <cellStyle name="40% - 강조색4 44 2 3 4 9 3" xfId="27618" xr:uid="{00000000-0005-0000-0000-000052660000}"/>
    <cellStyle name="40% - 강조색4 44 2 3 4 9 4" xfId="27619" xr:uid="{00000000-0005-0000-0000-000053660000}"/>
    <cellStyle name="40% - 강조색4 44 2 3 5" xfId="27620" xr:uid="{00000000-0005-0000-0000-000054660000}"/>
    <cellStyle name="40% - 강조색4 44 2 3 5 2" xfId="27621" xr:uid="{00000000-0005-0000-0000-000055660000}"/>
    <cellStyle name="40% - 강조색4 44 2 3 5 3" xfId="27622" xr:uid="{00000000-0005-0000-0000-000056660000}"/>
    <cellStyle name="40% - 강조색4 44 2 3 5 4" xfId="27623" xr:uid="{00000000-0005-0000-0000-000057660000}"/>
    <cellStyle name="40% - 강조색4 44 2 3 6" xfId="27624" xr:uid="{00000000-0005-0000-0000-000058660000}"/>
    <cellStyle name="40% - 강조색4 44 2 3 6 2" xfId="27625" xr:uid="{00000000-0005-0000-0000-000059660000}"/>
    <cellStyle name="40% - 강조색4 44 2 3 6 3" xfId="27626" xr:uid="{00000000-0005-0000-0000-00005A660000}"/>
    <cellStyle name="40% - 강조색4 44 2 3 6 4" xfId="27627" xr:uid="{00000000-0005-0000-0000-00005B660000}"/>
    <cellStyle name="40% - 강조색4 44 2 3 7" xfId="27628" xr:uid="{00000000-0005-0000-0000-00005C660000}"/>
    <cellStyle name="40% - 강조색4 44 2 3 7 2" xfId="27629" xr:uid="{00000000-0005-0000-0000-00005D660000}"/>
    <cellStyle name="40% - 강조색4 44 2 3 7 3" xfId="27630" xr:uid="{00000000-0005-0000-0000-00005E660000}"/>
    <cellStyle name="40% - 강조색4 44 2 3 7 4" xfId="27631" xr:uid="{00000000-0005-0000-0000-00005F660000}"/>
    <cellStyle name="40% - 강조색4 44 2 3 8" xfId="27632" xr:uid="{00000000-0005-0000-0000-000060660000}"/>
    <cellStyle name="40% - 강조색4 44 2 3 8 2" xfId="27633" xr:uid="{00000000-0005-0000-0000-000061660000}"/>
    <cellStyle name="40% - 강조색4 44 2 3 8 3" xfId="27634" xr:uid="{00000000-0005-0000-0000-000062660000}"/>
    <cellStyle name="40% - 강조색4 44 2 3 8 4" xfId="27635" xr:uid="{00000000-0005-0000-0000-000063660000}"/>
    <cellStyle name="40% - 강조색4 44 2 3 9" xfId="27636" xr:uid="{00000000-0005-0000-0000-000064660000}"/>
    <cellStyle name="40% - 강조색4 44 2 3 9 2" xfId="27637" xr:uid="{00000000-0005-0000-0000-000065660000}"/>
    <cellStyle name="40% - 강조색4 44 2 3 9 3" xfId="27638" xr:uid="{00000000-0005-0000-0000-000066660000}"/>
    <cellStyle name="40% - 강조색4 44 2 3 9 4" xfId="27639" xr:uid="{00000000-0005-0000-0000-000067660000}"/>
    <cellStyle name="40% - 강조색4 44 2 4" xfId="27640" xr:uid="{00000000-0005-0000-0000-000068660000}"/>
    <cellStyle name="40% - 강조색4 44 2 4 10" xfId="27641" xr:uid="{00000000-0005-0000-0000-000069660000}"/>
    <cellStyle name="40% - 강조색4 44 2 4 11" xfId="27642" xr:uid="{00000000-0005-0000-0000-00006A660000}"/>
    <cellStyle name="40% - 강조색4 44 2 4 12" xfId="27643" xr:uid="{00000000-0005-0000-0000-00006B660000}"/>
    <cellStyle name="40% - 강조색4 44 2 4 2" xfId="27644" xr:uid="{00000000-0005-0000-0000-00006C660000}"/>
    <cellStyle name="40% - 강조색4 44 2 4 2 2" xfId="27645" xr:uid="{00000000-0005-0000-0000-00006D660000}"/>
    <cellStyle name="40% - 강조색4 44 2 4 2 3" xfId="27646" xr:uid="{00000000-0005-0000-0000-00006E660000}"/>
    <cellStyle name="40% - 강조색4 44 2 4 2 4" xfId="27647" xr:uid="{00000000-0005-0000-0000-00006F660000}"/>
    <cellStyle name="40% - 강조색4 44 2 4 3" xfId="27648" xr:uid="{00000000-0005-0000-0000-000070660000}"/>
    <cellStyle name="40% - 강조색4 44 2 4 3 2" xfId="27649" xr:uid="{00000000-0005-0000-0000-000071660000}"/>
    <cellStyle name="40% - 강조색4 44 2 4 3 3" xfId="27650" xr:uid="{00000000-0005-0000-0000-000072660000}"/>
    <cellStyle name="40% - 강조색4 44 2 4 3 4" xfId="27651" xr:uid="{00000000-0005-0000-0000-000073660000}"/>
    <cellStyle name="40% - 강조색4 44 2 4 4" xfId="27652" xr:uid="{00000000-0005-0000-0000-000074660000}"/>
    <cellStyle name="40% - 강조색4 44 2 4 4 2" xfId="27653" xr:uid="{00000000-0005-0000-0000-000075660000}"/>
    <cellStyle name="40% - 강조색4 44 2 4 4 3" xfId="27654" xr:uid="{00000000-0005-0000-0000-000076660000}"/>
    <cellStyle name="40% - 강조색4 44 2 4 4 4" xfId="27655" xr:uid="{00000000-0005-0000-0000-000077660000}"/>
    <cellStyle name="40% - 강조색4 44 2 4 5" xfId="27656" xr:uid="{00000000-0005-0000-0000-000078660000}"/>
    <cellStyle name="40% - 강조색4 44 2 4 5 2" xfId="27657" xr:uid="{00000000-0005-0000-0000-000079660000}"/>
    <cellStyle name="40% - 강조색4 44 2 4 5 3" xfId="27658" xr:uid="{00000000-0005-0000-0000-00007A660000}"/>
    <cellStyle name="40% - 강조색4 44 2 4 5 4" xfId="27659" xr:uid="{00000000-0005-0000-0000-00007B660000}"/>
    <cellStyle name="40% - 강조색4 44 2 4 6" xfId="27660" xr:uid="{00000000-0005-0000-0000-00007C660000}"/>
    <cellStyle name="40% - 강조색4 44 2 4 6 2" xfId="27661" xr:uid="{00000000-0005-0000-0000-00007D660000}"/>
    <cellStyle name="40% - 강조색4 44 2 4 6 3" xfId="27662" xr:uid="{00000000-0005-0000-0000-00007E660000}"/>
    <cellStyle name="40% - 강조색4 44 2 4 6 4" xfId="27663" xr:uid="{00000000-0005-0000-0000-00007F660000}"/>
    <cellStyle name="40% - 강조색4 44 2 4 7" xfId="27664" xr:uid="{00000000-0005-0000-0000-000080660000}"/>
    <cellStyle name="40% - 강조색4 44 2 4 7 2" xfId="27665" xr:uid="{00000000-0005-0000-0000-000081660000}"/>
    <cellStyle name="40% - 강조색4 44 2 4 7 3" xfId="27666" xr:uid="{00000000-0005-0000-0000-000082660000}"/>
    <cellStyle name="40% - 강조색4 44 2 4 7 4" xfId="27667" xr:uid="{00000000-0005-0000-0000-000083660000}"/>
    <cellStyle name="40% - 강조색4 44 2 4 8" xfId="27668" xr:uid="{00000000-0005-0000-0000-000084660000}"/>
    <cellStyle name="40% - 강조색4 44 2 4 8 2" xfId="27669" xr:uid="{00000000-0005-0000-0000-000085660000}"/>
    <cellStyle name="40% - 강조색4 44 2 4 8 3" xfId="27670" xr:uid="{00000000-0005-0000-0000-000086660000}"/>
    <cellStyle name="40% - 강조색4 44 2 4 8 4" xfId="27671" xr:uid="{00000000-0005-0000-0000-000087660000}"/>
    <cellStyle name="40% - 강조색4 44 2 4 9" xfId="27672" xr:uid="{00000000-0005-0000-0000-000088660000}"/>
    <cellStyle name="40% - 강조색4 44 2 4 9 2" xfId="27673" xr:uid="{00000000-0005-0000-0000-000089660000}"/>
    <cellStyle name="40% - 강조색4 44 2 4 9 3" xfId="27674" xr:uid="{00000000-0005-0000-0000-00008A660000}"/>
    <cellStyle name="40% - 강조색4 44 2 4 9 4" xfId="27675" xr:uid="{00000000-0005-0000-0000-00008B660000}"/>
    <cellStyle name="40% - 강조색4 44 2 5" xfId="27676" xr:uid="{00000000-0005-0000-0000-00008C660000}"/>
    <cellStyle name="40% - 강조색4 44 2 5 10" xfId="27677" xr:uid="{00000000-0005-0000-0000-00008D660000}"/>
    <cellStyle name="40% - 강조색4 44 2 5 11" xfId="27678" xr:uid="{00000000-0005-0000-0000-00008E660000}"/>
    <cellStyle name="40% - 강조색4 44 2 5 12" xfId="27679" xr:uid="{00000000-0005-0000-0000-00008F660000}"/>
    <cellStyle name="40% - 강조색4 44 2 5 2" xfId="27680" xr:uid="{00000000-0005-0000-0000-000090660000}"/>
    <cellStyle name="40% - 강조색4 44 2 5 2 2" xfId="27681" xr:uid="{00000000-0005-0000-0000-000091660000}"/>
    <cellStyle name="40% - 강조색4 44 2 5 2 3" xfId="27682" xr:uid="{00000000-0005-0000-0000-000092660000}"/>
    <cellStyle name="40% - 강조색4 44 2 5 2 4" xfId="27683" xr:uid="{00000000-0005-0000-0000-000093660000}"/>
    <cellStyle name="40% - 강조색4 44 2 5 3" xfId="27684" xr:uid="{00000000-0005-0000-0000-000094660000}"/>
    <cellStyle name="40% - 강조색4 44 2 5 3 2" xfId="27685" xr:uid="{00000000-0005-0000-0000-000095660000}"/>
    <cellStyle name="40% - 강조색4 44 2 5 3 3" xfId="27686" xr:uid="{00000000-0005-0000-0000-000096660000}"/>
    <cellStyle name="40% - 강조색4 44 2 5 3 4" xfId="27687" xr:uid="{00000000-0005-0000-0000-000097660000}"/>
    <cellStyle name="40% - 강조색4 44 2 5 4" xfId="27688" xr:uid="{00000000-0005-0000-0000-000098660000}"/>
    <cellStyle name="40% - 강조색4 44 2 5 4 2" xfId="27689" xr:uid="{00000000-0005-0000-0000-000099660000}"/>
    <cellStyle name="40% - 강조색4 44 2 5 4 3" xfId="27690" xr:uid="{00000000-0005-0000-0000-00009A660000}"/>
    <cellStyle name="40% - 강조색4 44 2 5 4 4" xfId="27691" xr:uid="{00000000-0005-0000-0000-00009B660000}"/>
    <cellStyle name="40% - 강조색4 44 2 5 5" xfId="27692" xr:uid="{00000000-0005-0000-0000-00009C660000}"/>
    <cellStyle name="40% - 강조색4 44 2 5 5 2" xfId="27693" xr:uid="{00000000-0005-0000-0000-00009D660000}"/>
    <cellStyle name="40% - 강조색4 44 2 5 5 3" xfId="27694" xr:uid="{00000000-0005-0000-0000-00009E660000}"/>
    <cellStyle name="40% - 강조색4 44 2 5 5 4" xfId="27695" xr:uid="{00000000-0005-0000-0000-00009F660000}"/>
    <cellStyle name="40% - 강조색4 44 2 5 6" xfId="27696" xr:uid="{00000000-0005-0000-0000-0000A0660000}"/>
    <cellStyle name="40% - 강조색4 44 2 5 6 2" xfId="27697" xr:uid="{00000000-0005-0000-0000-0000A1660000}"/>
    <cellStyle name="40% - 강조색4 44 2 5 6 3" xfId="27698" xr:uid="{00000000-0005-0000-0000-0000A2660000}"/>
    <cellStyle name="40% - 강조색4 44 2 5 6 4" xfId="27699" xr:uid="{00000000-0005-0000-0000-0000A3660000}"/>
    <cellStyle name="40% - 강조색4 44 2 5 7" xfId="27700" xr:uid="{00000000-0005-0000-0000-0000A4660000}"/>
    <cellStyle name="40% - 강조색4 44 2 5 7 2" xfId="27701" xr:uid="{00000000-0005-0000-0000-0000A5660000}"/>
    <cellStyle name="40% - 강조색4 44 2 5 7 3" xfId="27702" xr:uid="{00000000-0005-0000-0000-0000A6660000}"/>
    <cellStyle name="40% - 강조색4 44 2 5 7 4" xfId="27703" xr:uid="{00000000-0005-0000-0000-0000A7660000}"/>
    <cellStyle name="40% - 강조색4 44 2 5 8" xfId="27704" xr:uid="{00000000-0005-0000-0000-0000A8660000}"/>
    <cellStyle name="40% - 강조색4 44 2 5 8 2" xfId="27705" xr:uid="{00000000-0005-0000-0000-0000A9660000}"/>
    <cellStyle name="40% - 강조색4 44 2 5 8 3" xfId="27706" xr:uid="{00000000-0005-0000-0000-0000AA660000}"/>
    <cellStyle name="40% - 강조색4 44 2 5 8 4" xfId="27707" xr:uid="{00000000-0005-0000-0000-0000AB660000}"/>
    <cellStyle name="40% - 강조색4 44 2 5 9" xfId="27708" xr:uid="{00000000-0005-0000-0000-0000AC660000}"/>
    <cellStyle name="40% - 강조색4 44 2 5 9 2" xfId="27709" xr:uid="{00000000-0005-0000-0000-0000AD660000}"/>
    <cellStyle name="40% - 강조색4 44 2 5 9 3" xfId="27710" xr:uid="{00000000-0005-0000-0000-0000AE660000}"/>
    <cellStyle name="40% - 강조색4 44 2 5 9 4" xfId="27711" xr:uid="{00000000-0005-0000-0000-0000AF660000}"/>
    <cellStyle name="40% - 강조색4 44 2 6" xfId="27712" xr:uid="{00000000-0005-0000-0000-0000B0660000}"/>
    <cellStyle name="40% - 강조색4 44 2 6 10" xfId="27713" xr:uid="{00000000-0005-0000-0000-0000B1660000}"/>
    <cellStyle name="40% - 강조색4 44 2 6 11" xfId="27714" xr:uid="{00000000-0005-0000-0000-0000B2660000}"/>
    <cellStyle name="40% - 강조색4 44 2 6 12" xfId="27715" xr:uid="{00000000-0005-0000-0000-0000B3660000}"/>
    <cellStyle name="40% - 강조색4 44 2 6 2" xfId="27716" xr:uid="{00000000-0005-0000-0000-0000B4660000}"/>
    <cellStyle name="40% - 강조색4 44 2 6 2 2" xfId="27717" xr:uid="{00000000-0005-0000-0000-0000B5660000}"/>
    <cellStyle name="40% - 강조색4 44 2 6 2 3" xfId="27718" xr:uid="{00000000-0005-0000-0000-0000B6660000}"/>
    <cellStyle name="40% - 강조색4 44 2 6 2 4" xfId="27719" xr:uid="{00000000-0005-0000-0000-0000B7660000}"/>
    <cellStyle name="40% - 강조색4 44 2 6 3" xfId="27720" xr:uid="{00000000-0005-0000-0000-0000B8660000}"/>
    <cellStyle name="40% - 강조색4 44 2 6 3 2" xfId="27721" xr:uid="{00000000-0005-0000-0000-0000B9660000}"/>
    <cellStyle name="40% - 강조색4 44 2 6 3 3" xfId="27722" xr:uid="{00000000-0005-0000-0000-0000BA660000}"/>
    <cellStyle name="40% - 강조색4 44 2 6 3 4" xfId="27723" xr:uid="{00000000-0005-0000-0000-0000BB660000}"/>
    <cellStyle name="40% - 강조색4 44 2 6 4" xfId="27724" xr:uid="{00000000-0005-0000-0000-0000BC660000}"/>
    <cellStyle name="40% - 강조색4 44 2 6 4 2" xfId="27725" xr:uid="{00000000-0005-0000-0000-0000BD660000}"/>
    <cellStyle name="40% - 강조색4 44 2 6 4 3" xfId="27726" xr:uid="{00000000-0005-0000-0000-0000BE660000}"/>
    <cellStyle name="40% - 강조색4 44 2 6 4 4" xfId="27727" xr:uid="{00000000-0005-0000-0000-0000BF660000}"/>
    <cellStyle name="40% - 강조색4 44 2 6 5" xfId="27728" xr:uid="{00000000-0005-0000-0000-0000C0660000}"/>
    <cellStyle name="40% - 강조색4 44 2 6 5 2" xfId="27729" xr:uid="{00000000-0005-0000-0000-0000C1660000}"/>
    <cellStyle name="40% - 강조색4 44 2 6 5 3" xfId="27730" xr:uid="{00000000-0005-0000-0000-0000C2660000}"/>
    <cellStyle name="40% - 강조색4 44 2 6 5 4" xfId="27731" xr:uid="{00000000-0005-0000-0000-0000C3660000}"/>
    <cellStyle name="40% - 강조색4 44 2 6 6" xfId="27732" xr:uid="{00000000-0005-0000-0000-0000C4660000}"/>
    <cellStyle name="40% - 강조색4 44 2 6 6 2" xfId="27733" xr:uid="{00000000-0005-0000-0000-0000C5660000}"/>
    <cellStyle name="40% - 강조색4 44 2 6 6 3" xfId="27734" xr:uid="{00000000-0005-0000-0000-0000C6660000}"/>
    <cellStyle name="40% - 강조색4 44 2 6 6 4" xfId="27735" xr:uid="{00000000-0005-0000-0000-0000C7660000}"/>
    <cellStyle name="40% - 강조색4 44 2 6 7" xfId="27736" xr:uid="{00000000-0005-0000-0000-0000C8660000}"/>
    <cellStyle name="40% - 강조색4 44 2 6 7 2" xfId="27737" xr:uid="{00000000-0005-0000-0000-0000C9660000}"/>
    <cellStyle name="40% - 강조색4 44 2 6 7 3" xfId="27738" xr:uid="{00000000-0005-0000-0000-0000CA660000}"/>
    <cellStyle name="40% - 강조색4 44 2 6 7 4" xfId="27739" xr:uid="{00000000-0005-0000-0000-0000CB660000}"/>
    <cellStyle name="40% - 강조색4 44 2 6 8" xfId="27740" xr:uid="{00000000-0005-0000-0000-0000CC660000}"/>
    <cellStyle name="40% - 강조색4 44 2 6 8 2" xfId="27741" xr:uid="{00000000-0005-0000-0000-0000CD660000}"/>
    <cellStyle name="40% - 강조색4 44 2 6 8 3" xfId="27742" xr:uid="{00000000-0005-0000-0000-0000CE660000}"/>
    <cellStyle name="40% - 강조색4 44 2 6 8 4" xfId="27743" xr:uid="{00000000-0005-0000-0000-0000CF660000}"/>
    <cellStyle name="40% - 강조색4 44 2 6 9" xfId="27744" xr:uid="{00000000-0005-0000-0000-0000D0660000}"/>
    <cellStyle name="40% - 강조색4 44 2 6 9 2" xfId="27745" xr:uid="{00000000-0005-0000-0000-0000D1660000}"/>
    <cellStyle name="40% - 강조색4 44 2 6 9 3" xfId="27746" xr:uid="{00000000-0005-0000-0000-0000D2660000}"/>
    <cellStyle name="40% - 강조색4 44 2 6 9 4" xfId="27747" xr:uid="{00000000-0005-0000-0000-0000D3660000}"/>
    <cellStyle name="40% - 강조색4 44 2 7" xfId="27748" xr:uid="{00000000-0005-0000-0000-0000D4660000}"/>
    <cellStyle name="40% - 강조색4 44 2 7 2" xfId="27749" xr:uid="{00000000-0005-0000-0000-0000D5660000}"/>
    <cellStyle name="40% - 강조색4 44 2 7 3" xfId="27750" xr:uid="{00000000-0005-0000-0000-0000D6660000}"/>
    <cellStyle name="40% - 강조색4 44 2 7 4" xfId="27751" xr:uid="{00000000-0005-0000-0000-0000D7660000}"/>
    <cellStyle name="40% - 강조색4 44 2 8" xfId="27752" xr:uid="{00000000-0005-0000-0000-0000D8660000}"/>
    <cellStyle name="40% - 강조색4 44 2 8 2" xfId="27753" xr:uid="{00000000-0005-0000-0000-0000D9660000}"/>
    <cellStyle name="40% - 강조색4 44 2 8 3" xfId="27754" xr:uid="{00000000-0005-0000-0000-0000DA660000}"/>
    <cellStyle name="40% - 강조색4 44 2 8 4" xfId="27755" xr:uid="{00000000-0005-0000-0000-0000DB660000}"/>
    <cellStyle name="40% - 강조색4 44 2 9" xfId="27756" xr:uid="{00000000-0005-0000-0000-0000DC660000}"/>
    <cellStyle name="40% - 강조색4 44 2 9 2" xfId="27757" xr:uid="{00000000-0005-0000-0000-0000DD660000}"/>
    <cellStyle name="40% - 강조색4 44 2 9 3" xfId="27758" xr:uid="{00000000-0005-0000-0000-0000DE660000}"/>
    <cellStyle name="40% - 강조색4 44 2 9 4" xfId="27759" xr:uid="{00000000-0005-0000-0000-0000DF660000}"/>
    <cellStyle name="40% - 강조색4 44 3" xfId="27760" xr:uid="{00000000-0005-0000-0000-0000E0660000}"/>
    <cellStyle name="40% - 강조색4 44 3 10" xfId="27761" xr:uid="{00000000-0005-0000-0000-0000E1660000}"/>
    <cellStyle name="40% - 강조색4 44 3 10 2" xfId="27762" xr:uid="{00000000-0005-0000-0000-0000E2660000}"/>
    <cellStyle name="40% - 강조색4 44 3 10 3" xfId="27763" xr:uid="{00000000-0005-0000-0000-0000E3660000}"/>
    <cellStyle name="40% - 강조색4 44 3 10 4" xfId="27764" xr:uid="{00000000-0005-0000-0000-0000E4660000}"/>
    <cellStyle name="40% - 강조색4 44 3 11" xfId="27765" xr:uid="{00000000-0005-0000-0000-0000E5660000}"/>
    <cellStyle name="40% - 강조색4 44 3 11 2" xfId="27766" xr:uid="{00000000-0005-0000-0000-0000E6660000}"/>
    <cellStyle name="40% - 강조색4 44 3 11 3" xfId="27767" xr:uid="{00000000-0005-0000-0000-0000E7660000}"/>
    <cellStyle name="40% - 강조색4 44 3 11 4" xfId="27768" xr:uid="{00000000-0005-0000-0000-0000E8660000}"/>
    <cellStyle name="40% - 강조색4 44 3 12" xfId="27769" xr:uid="{00000000-0005-0000-0000-0000E9660000}"/>
    <cellStyle name="40% - 강조색4 44 3 12 2" xfId="27770" xr:uid="{00000000-0005-0000-0000-0000EA660000}"/>
    <cellStyle name="40% - 강조색4 44 3 12 3" xfId="27771" xr:uid="{00000000-0005-0000-0000-0000EB660000}"/>
    <cellStyle name="40% - 강조색4 44 3 12 4" xfId="27772" xr:uid="{00000000-0005-0000-0000-0000EC660000}"/>
    <cellStyle name="40% - 강조색4 44 3 13" xfId="27773" xr:uid="{00000000-0005-0000-0000-0000ED660000}"/>
    <cellStyle name="40% - 강조색4 44 3 14" xfId="27774" xr:uid="{00000000-0005-0000-0000-0000EE660000}"/>
    <cellStyle name="40% - 강조색4 44 3 15" xfId="27775" xr:uid="{00000000-0005-0000-0000-0000EF660000}"/>
    <cellStyle name="40% - 강조색4 44 3 16" xfId="27776" xr:uid="{00000000-0005-0000-0000-0000F0660000}"/>
    <cellStyle name="40% - 강조색4 44 3 17" xfId="27777" xr:uid="{00000000-0005-0000-0000-0000F1660000}"/>
    <cellStyle name="40% - 강조색4 44 3 18" xfId="27778" xr:uid="{00000000-0005-0000-0000-0000F2660000}"/>
    <cellStyle name="40% - 강조색4 44 3 19" xfId="27779" xr:uid="{00000000-0005-0000-0000-0000F3660000}"/>
    <cellStyle name="40% - 강조색4 44 3 2" xfId="27780" xr:uid="{00000000-0005-0000-0000-0000F4660000}"/>
    <cellStyle name="40% - 강조색4 44 3 2 10" xfId="27781" xr:uid="{00000000-0005-0000-0000-0000F5660000}"/>
    <cellStyle name="40% - 강조색4 44 3 2 11" xfId="27782" xr:uid="{00000000-0005-0000-0000-0000F6660000}"/>
    <cellStyle name="40% - 강조색4 44 3 2 12" xfId="27783" xr:uid="{00000000-0005-0000-0000-0000F7660000}"/>
    <cellStyle name="40% - 강조색4 44 3 2 2" xfId="27784" xr:uid="{00000000-0005-0000-0000-0000F8660000}"/>
    <cellStyle name="40% - 강조색4 44 3 2 2 2" xfId="27785" xr:uid="{00000000-0005-0000-0000-0000F9660000}"/>
    <cellStyle name="40% - 강조색4 44 3 2 2 3" xfId="27786" xr:uid="{00000000-0005-0000-0000-0000FA660000}"/>
    <cellStyle name="40% - 강조색4 44 3 2 2 4" xfId="27787" xr:uid="{00000000-0005-0000-0000-0000FB660000}"/>
    <cellStyle name="40% - 강조색4 44 3 2 3" xfId="27788" xr:uid="{00000000-0005-0000-0000-0000FC660000}"/>
    <cellStyle name="40% - 강조색4 44 3 2 3 2" xfId="27789" xr:uid="{00000000-0005-0000-0000-0000FD660000}"/>
    <cellStyle name="40% - 강조색4 44 3 2 3 3" xfId="27790" xr:uid="{00000000-0005-0000-0000-0000FE660000}"/>
    <cellStyle name="40% - 강조색4 44 3 2 3 4" xfId="27791" xr:uid="{00000000-0005-0000-0000-0000FF660000}"/>
    <cellStyle name="40% - 강조색4 44 3 2 4" xfId="27792" xr:uid="{00000000-0005-0000-0000-000000670000}"/>
    <cellStyle name="40% - 강조색4 44 3 2 4 2" xfId="27793" xr:uid="{00000000-0005-0000-0000-000001670000}"/>
    <cellStyle name="40% - 강조색4 44 3 2 4 3" xfId="27794" xr:uid="{00000000-0005-0000-0000-000002670000}"/>
    <cellStyle name="40% - 강조색4 44 3 2 4 4" xfId="27795" xr:uid="{00000000-0005-0000-0000-000003670000}"/>
    <cellStyle name="40% - 강조색4 44 3 2 5" xfId="27796" xr:uid="{00000000-0005-0000-0000-000004670000}"/>
    <cellStyle name="40% - 강조색4 44 3 2 5 2" xfId="27797" xr:uid="{00000000-0005-0000-0000-000005670000}"/>
    <cellStyle name="40% - 강조색4 44 3 2 5 3" xfId="27798" xr:uid="{00000000-0005-0000-0000-000006670000}"/>
    <cellStyle name="40% - 강조색4 44 3 2 5 4" xfId="27799" xr:uid="{00000000-0005-0000-0000-000007670000}"/>
    <cellStyle name="40% - 강조색4 44 3 2 6" xfId="27800" xr:uid="{00000000-0005-0000-0000-000008670000}"/>
    <cellStyle name="40% - 강조색4 44 3 2 6 2" xfId="27801" xr:uid="{00000000-0005-0000-0000-000009670000}"/>
    <cellStyle name="40% - 강조색4 44 3 2 6 3" xfId="27802" xr:uid="{00000000-0005-0000-0000-00000A670000}"/>
    <cellStyle name="40% - 강조색4 44 3 2 6 4" xfId="27803" xr:uid="{00000000-0005-0000-0000-00000B670000}"/>
    <cellStyle name="40% - 강조색4 44 3 2 7" xfId="27804" xr:uid="{00000000-0005-0000-0000-00000C670000}"/>
    <cellStyle name="40% - 강조색4 44 3 2 7 2" xfId="27805" xr:uid="{00000000-0005-0000-0000-00000D670000}"/>
    <cellStyle name="40% - 강조색4 44 3 2 7 3" xfId="27806" xr:uid="{00000000-0005-0000-0000-00000E670000}"/>
    <cellStyle name="40% - 강조색4 44 3 2 7 4" xfId="27807" xr:uid="{00000000-0005-0000-0000-00000F670000}"/>
    <cellStyle name="40% - 강조색4 44 3 2 8" xfId="27808" xr:uid="{00000000-0005-0000-0000-000010670000}"/>
    <cellStyle name="40% - 강조색4 44 3 2 8 2" xfId="27809" xr:uid="{00000000-0005-0000-0000-000011670000}"/>
    <cellStyle name="40% - 강조색4 44 3 2 8 3" xfId="27810" xr:uid="{00000000-0005-0000-0000-000012670000}"/>
    <cellStyle name="40% - 강조색4 44 3 2 8 4" xfId="27811" xr:uid="{00000000-0005-0000-0000-000013670000}"/>
    <cellStyle name="40% - 강조색4 44 3 2 9" xfId="27812" xr:uid="{00000000-0005-0000-0000-000014670000}"/>
    <cellStyle name="40% - 강조색4 44 3 2 9 2" xfId="27813" xr:uid="{00000000-0005-0000-0000-000015670000}"/>
    <cellStyle name="40% - 강조색4 44 3 2 9 3" xfId="27814" xr:uid="{00000000-0005-0000-0000-000016670000}"/>
    <cellStyle name="40% - 강조색4 44 3 2 9 4" xfId="27815" xr:uid="{00000000-0005-0000-0000-000017670000}"/>
    <cellStyle name="40% - 강조색4 44 3 20" xfId="27816" xr:uid="{00000000-0005-0000-0000-000018670000}"/>
    <cellStyle name="40% - 강조색4 44 3 21" xfId="27817" xr:uid="{00000000-0005-0000-0000-000019670000}"/>
    <cellStyle name="40% - 강조색4 44 3 22" xfId="27818" xr:uid="{00000000-0005-0000-0000-00001A670000}"/>
    <cellStyle name="40% - 강조색4 44 3 23" xfId="27819" xr:uid="{00000000-0005-0000-0000-00001B670000}"/>
    <cellStyle name="40% - 강조색4 44 3 24" xfId="27820" xr:uid="{00000000-0005-0000-0000-00001C670000}"/>
    <cellStyle name="40% - 강조색4 44 3 25" xfId="27821" xr:uid="{00000000-0005-0000-0000-00001D670000}"/>
    <cellStyle name="40% - 강조색4 44 3 3" xfId="27822" xr:uid="{00000000-0005-0000-0000-00001E670000}"/>
    <cellStyle name="40% - 강조색4 44 3 3 10" xfId="27823" xr:uid="{00000000-0005-0000-0000-00001F670000}"/>
    <cellStyle name="40% - 강조색4 44 3 3 11" xfId="27824" xr:uid="{00000000-0005-0000-0000-000020670000}"/>
    <cellStyle name="40% - 강조색4 44 3 3 12" xfId="27825" xr:uid="{00000000-0005-0000-0000-000021670000}"/>
    <cellStyle name="40% - 강조색4 44 3 3 2" xfId="27826" xr:uid="{00000000-0005-0000-0000-000022670000}"/>
    <cellStyle name="40% - 강조색4 44 3 3 2 2" xfId="27827" xr:uid="{00000000-0005-0000-0000-000023670000}"/>
    <cellStyle name="40% - 강조색4 44 3 3 2 3" xfId="27828" xr:uid="{00000000-0005-0000-0000-000024670000}"/>
    <cellStyle name="40% - 강조색4 44 3 3 2 4" xfId="27829" xr:uid="{00000000-0005-0000-0000-000025670000}"/>
    <cellStyle name="40% - 강조색4 44 3 3 3" xfId="27830" xr:uid="{00000000-0005-0000-0000-000026670000}"/>
    <cellStyle name="40% - 강조색4 44 3 3 3 2" xfId="27831" xr:uid="{00000000-0005-0000-0000-000027670000}"/>
    <cellStyle name="40% - 강조색4 44 3 3 3 3" xfId="27832" xr:uid="{00000000-0005-0000-0000-000028670000}"/>
    <cellStyle name="40% - 강조색4 44 3 3 3 4" xfId="27833" xr:uid="{00000000-0005-0000-0000-000029670000}"/>
    <cellStyle name="40% - 강조색4 44 3 3 4" xfId="27834" xr:uid="{00000000-0005-0000-0000-00002A670000}"/>
    <cellStyle name="40% - 강조색4 44 3 3 4 2" xfId="27835" xr:uid="{00000000-0005-0000-0000-00002B670000}"/>
    <cellStyle name="40% - 강조색4 44 3 3 4 3" xfId="27836" xr:uid="{00000000-0005-0000-0000-00002C670000}"/>
    <cellStyle name="40% - 강조색4 44 3 3 4 4" xfId="27837" xr:uid="{00000000-0005-0000-0000-00002D670000}"/>
    <cellStyle name="40% - 강조색4 44 3 3 5" xfId="27838" xr:uid="{00000000-0005-0000-0000-00002E670000}"/>
    <cellStyle name="40% - 강조색4 44 3 3 5 2" xfId="27839" xr:uid="{00000000-0005-0000-0000-00002F670000}"/>
    <cellStyle name="40% - 강조색4 44 3 3 5 3" xfId="27840" xr:uid="{00000000-0005-0000-0000-000030670000}"/>
    <cellStyle name="40% - 강조색4 44 3 3 5 4" xfId="27841" xr:uid="{00000000-0005-0000-0000-000031670000}"/>
    <cellStyle name="40% - 강조색4 44 3 3 6" xfId="27842" xr:uid="{00000000-0005-0000-0000-000032670000}"/>
    <cellStyle name="40% - 강조색4 44 3 3 6 2" xfId="27843" xr:uid="{00000000-0005-0000-0000-000033670000}"/>
    <cellStyle name="40% - 강조색4 44 3 3 6 3" xfId="27844" xr:uid="{00000000-0005-0000-0000-000034670000}"/>
    <cellStyle name="40% - 강조색4 44 3 3 6 4" xfId="27845" xr:uid="{00000000-0005-0000-0000-000035670000}"/>
    <cellStyle name="40% - 강조색4 44 3 3 7" xfId="27846" xr:uid="{00000000-0005-0000-0000-000036670000}"/>
    <cellStyle name="40% - 강조색4 44 3 3 7 2" xfId="27847" xr:uid="{00000000-0005-0000-0000-000037670000}"/>
    <cellStyle name="40% - 강조색4 44 3 3 7 3" xfId="27848" xr:uid="{00000000-0005-0000-0000-000038670000}"/>
    <cellStyle name="40% - 강조색4 44 3 3 7 4" xfId="27849" xr:uid="{00000000-0005-0000-0000-000039670000}"/>
    <cellStyle name="40% - 강조색4 44 3 3 8" xfId="27850" xr:uid="{00000000-0005-0000-0000-00003A670000}"/>
    <cellStyle name="40% - 강조색4 44 3 3 8 2" xfId="27851" xr:uid="{00000000-0005-0000-0000-00003B670000}"/>
    <cellStyle name="40% - 강조색4 44 3 3 8 3" xfId="27852" xr:uid="{00000000-0005-0000-0000-00003C670000}"/>
    <cellStyle name="40% - 강조색4 44 3 3 8 4" xfId="27853" xr:uid="{00000000-0005-0000-0000-00003D670000}"/>
    <cellStyle name="40% - 강조색4 44 3 3 9" xfId="27854" xr:uid="{00000000-0005-0000-0000-00003E670000}"/>
    <cellStyle name="40% - 강조색4 44 3 3 9 2" xfId="27855" xr:uid="{00000000-0005-0000-0000-00003F670000}"/>
    <cellStyle name="40% - 강조색4 44 3 3 9 3" xfId="27856" xr:uid="{00000000-0005-0000-0000-000040670000}"/>
    <cellStyle name="40% - 강조색4 44 3 3 9 4" xfId="27857" xr:uid="{00000000-0005-0000-0000-000041670000}"/>
    <cellStyle name="40% - 강조색4 44 3 4" xfId="27858" xr:uid="{00000000-0005-0000-0000-000042670000}"/>
    <cellStyle name="40% - 강조색4 44 3 4 10" xfId="27859" xr:uid="{00000000-0005-0000-0000-000043670000}"/>
    <cellStyle name="40% - 강조색4 44 3 4 11" xfId="27860" xr:uid="{00000000-0005-0000-0000-000044670000}"/>
    <cellStyle name="40% - 강조색4 44 3 4 12" xfId="27861" xr:uid="{00000000-0005-0000-0000-000045670000}"/>
    <cellStyle name="40% - 강조색4 44 3 4 2" xfId="27862" xr:uid="{00000000-0005-0000-0000-000046670000}"/>
    <cellStyle name="40% - 강조색4 44 3 4 2 2" xfId="27863" xr:uid="{00000000-0005-0000-0000-000047670000}"/>
    <cellStyle name="40% - 강조색4 44 3 4 2 3" xfId="27864" xr:uid="{00000000-0005-0000-0000-000048670000}"/>
    <cellStyle name="40% - 강조색4 44 3 4 2 4" xfId="27865" xr:uid="{00000000-0005-0000-0000-000049670000}"/>
    <cellStyle name="40% - 강조색4 44 3 4 3" xfId="27866" xr:uid="{00000000-0005-0000-0000-00004A670000}"/>
    <cellStyle name="40% - 강조색4 44 3 4 3 2" xfId="27867" xr:uid="{00000000-0005-0000-0000-00004B670000}"/>
    <cellStyle name="40% - 강조색4 44 3 4 3 3" xfId="27868" xr:uid="{00000000-0005-0000-0000-00004C670000}"/>
    <cellStyle name="40% - 강조색4 44 3 4 3 4" xfId="27869" xr:uid="{00000000-0005-0000-0000-00004D670000}"/>
    <cellStyle name="40% - 강조색4 44 3 4 4" xfId="27870" xr:uid="{00000000-0005-0000-0000-00004E670000}"/>
    <cellStyle name="40% - 강조색4 44 3 4 4 2" xfId="27871" xr:uid="{00000000-0005-0000-0000-00004F670000}"/>
    <cellStyle name="40% - 강조색4 44 3 4 4 3" xfId="27872" xr:uid="{00000000-0005-0000-0000-000050670000}"/>
    <cellStyle name="40% - 강조색4 44 3 4 4 4" xfId="27873" xr:uid="{00000000-0005-0000-0000-000051670000}"/>
    <cellStyle name="40% - 강조색4 44 3 4 5" xfId="27874" xr:uid="{00000000-0005-0000-0000-000052670000}"/>
    <cellStyle name="40% - 강조색4 44 3 4 5 2" xfId="27875" xr:uid="{00000000-0005-0000-0000-000053670000}"/>
    <cellStyle name="40% - 강조색4 44 3 4 5 3" xfId="27876" xr:uid="{00000000-0005-0000-0000-000054670000}"/>
    <cellStyle name="40% - 강조색4 44 3 4 5 4" xfId="27877" xr:uid="{00000000-0005-0000-0000-000055670000}"/>
    <cellStyle name="40% - 강조색4 44 3 4 6" xfId="27878" xr:uid="{00000000-0005-0000-0000-000056670000}"/>
    <cellStyle name="40% - 강조색4 44 3 4 6 2" xfId="27879" xr:uid="{00000000-0005-0000-0000-000057670000}"/>
    <cellStyle name="40% - 강조색4 44 3 4 6 3" xfId="27880" xr:uid="{00000000-0005-0000-0000-000058670000}"/>
    <cellStyle name="40% - 강조색4 44 3 4 6 4" xfId="27881" xr:uid="{00000000-0005-0000-0000-000059670000}"/>
    <cellStyle name="40% - 강조색4 44 3 4 7" xfId="27882" xr:uid="{00000000-0005-0000-0000-00005A670000}"/>
    <cellStyle name="40% - 강조색4 44 3 4 7 2" xfId="27883" xr:uid="{00000000-0005-0000-0000-00005B670000}"/>
    <cellStyle name="40% - 강조색4 44 3 4 7 3" xfId="27884" xr:uid="{00000000-0005-0000-0000-00005C670000}"/>
    <cellStyle name="40% - 강조색4 44 3 4 7 4" xfId="27885" xr:uid="{00000000-0005-0000-0000-00005D670000}"/>
    <cellStyle name="40% - 강조색4 44 3 4 8" xfId="27886" xr:uid="{00000000-0005-0000-0000-00005E670000}"/>
    <cellStyle name="40% - 강조색4 44 3 4 8 2" xfId="27887" xr:uid="{00000000-0005-0000-0000-00005F670000}"/>
    <cellStyle name="40% - 강조색4 44 3 4 8 3" xfId="27888" xr:uid="{00000000-0005-0000-0000-000060670000}"/>
    <cellStyle name="40% - 강조색4 44 3 4 8 4" xfId="27889" xr:uid="{00000000-0005-0000-0000-000061670000}"/>
    <cellStyle name="40% - 강조색4 44 3 4 9" xfId="27890" xr:uid="{00000000-0005-0000-0000-000062670000}"/>
    <cellStyle name="40% - 강조색4 44 3 4 9 2" xfId="27891" xr:uid="{00000000-0005-0000-0000-000063670000}"/>
    <cellStyle name="40% - 강조색4 44 3 4 9 3" xfId="27892" xr:uid="{00000000-0005-0000-0000-000064670000}"/>
    <cellStyle name="40% - 강조색4 44 3 4 9 4" xfId="27893" xr:uid="{00000000-0005-0000-0000-000065670000}"/>
    <cellStyle name="40% - 강조색4 44 3 5" xfId="27894" xr:uid="{00000000-0005-0000-0000-000066670000}"/>
    <cellStyle name="40% - 강조색4 44 3 5 2" xfId="27895" xr:uid="{00000000-0005-0000-0000-000067670000}"/>
    <cellStyle name="40% - 강조색4 44 3 5 3" xfId="27896" xr:uid="{00000000-0005-0000-0000-000068670000}"/>
    <cellStyle name="40% - 강조색4 44 3 5 4" xfId="27897" xr:uid="{00000000-0005-0000-0000-000069670000}"/>
    <cellStyle name="40% - 강조색4 44 3 6" xfId="27898" xr:uid="{00000000-0005-0000-0000-00006A670000}"/>
    <cellStyle name="40% - 강조색4 44 3 6 2" xfId="27899" xr:uid="{00000000-0005-0000-0000-00006B670000}"/>
    <cellStyle name="40% - 강조색4 44 3 6 3" xfId="27900" xr:uid="{00000000-0005-0000-0000-00006C670000}"/>
    <cellStyle name="40% - 강조색4 44 3 6 4" xfId="27901" xr:uid="{00000000-0005-0000-0000-00006D670000}"/>
    <cellStyle name="40% - 강조색4 44 3 7" xfId="27902" xr:uid="{00000000-0005-0000-0000-00006E670000}"/>
    <cellStyle name="40% - 강조색4 44 3 7 2" xfId="27903" xr:uid="{00000000-0005-0000-0000-00006F670000}"/>
    <cellStyle name="40% - 강조색4 44 3 7 3" xfId="27904" xr:uid="{00000000-0005-0000-0000-000070670000}"/>
    <cellStyle name="40% - 강조색4 44 3 7 4" xfId="27905" xr:uid="{00000000-0005-0000-0000-000071670000}"/>
    <cellStyle name="40% - 강조색4 44 3 8" xfId="27906" xr:uid="{00000000-0005-0000-0000-000072670000}"/>
    <cellStyle name="40% - 강조색4 44 3 8 2" xfId="27907" xr:uid="{00000000-0005-0000-0000-000073670000}"/>
    <cellStyle name="40% - 강조색4 44 3 8 3" xfId="27908" xr:uid="{00000000-0005-0000-0000-000074670000}"/>
    <cellStyle name="40% - 강조색4 44 3 8 4" xfId="27909" xr:uid="{00000000-0005-0000-0000-000075670000}"/>
    <cellStyle name="40% - 강조색4 44 3 9" xfId="27910" xr:uid="{00000000-0005-0000-0000-000076670000}"/>
    <cellStyle name="40% - 강조색4 44 3 9 2" xfId="27911" xr:uid="{00000000-0005-0000-0000-000077670000}"/>
    <cellStyle name="40% - 강조색4 44 3 9 3" xfId="27912" xr:uid="{00000000-0005-0000-0000-000078670000}"/>
    <cellStyle name="40% - 강조색4 44 3 9 4" xfId="27913" xr:uid="{00000000-0005-0000-0000-000079670000}"/>
    <cellStyle name="40% - 강조색4 44 4" xfId="27914" xr:uid="{00000000-0005-0000-0000-00007A670000}"/>
    <cellStyle name="40% - 강조색4 44 4 10" xfId="27915" xr:uid="{00000000-0005-0000-0000-00007B670000}"/>
    <cellStyle name="40% - 강조색4 44 4 10 2" xfId="27916" xr:uid="{00000000-0005-0000-0000-00007C670000}"/>
    <cellStyle name="40% - 강조색4 44 4 10 3" xfId="27917" xr:uid="{00000000-0005-0000-0000-00007D670000}"/>
    <cellStyle name="40% - 강조색4 44 4 10 4" xfId="27918" xr:uid="{00000000-0005-0000-0000-00007E670000}"/>
    <cellStyle name="40% - 강조색4 44 4 11" xfId="27919" xr:uid="{00000000-0005-0000-0000-00007F670000}"/>
    <cellStyle name="40% - 강조색4 44 4 12" xfId="27920" xr:uid="{00000000-0005-0000-0000-000080670000}"/>
    <cellStyle name="40% - 강조색4 44 4 13" xfId="27921" xr:uid="{00000000-0005-0000-0000-000081670000}"/>
    <cellStyle name="40% - 강조색4 44 4 14" xfId="27922" xr:uid="{00000000-0005-0000-0000-000082670000}"/>
    <cellStyle name="40% - 강조색4 44 4 15" xfId="27923" xr:uid="{00000000-0005-0000-0000-000083670000}"/>
    <cellStyle name="40% - 강조색4 44 4 16" xfId="27924" xr:uid="{00000000-0005-0000-0000-000084670000}"/>
    <cellStyle name="40% - 강조색4 44 4 17" xfId="27925" xr:uid="{00000000-0005-0000-0000-000085670000}"/>
    <cellStyle name="40% - 강조색4 44 4 18" xfId="27926" xr:uid="{00000000-0005-0000-0000-000086670000}"/>
    <cellStyle name="40% - 강조색4 44 4 19" xfId="27927" xr:uid="{00000000-0005-0000-0000-000087670000}"/>
    <cellStyle name="40% - 강조색4 44 4 2" xfId="27928" xr:uid="{00000000-0005-0000-0000-000088670000}"/>
    <cellStyle name="40% - 강조색4 44 4 2 10" xfId="27929" xr:uid="{00000000-0005-0000-0000-000089670000}"/>
    <cellStyle name="40% - 강조색4 44 4 2 11" xfId="27930" xr:uid="{00000000-0005-0000-0000-00008A670000}"/>
    <cellStyle name="40% - 강조색4 44 4 2 12" xfId="27931" xr:uid="{00000000-0005-0000-0000-00008B670000}"/>
    <cellStyle name="40% - 강조색4 44 4 2 2" xfId="27932" xr:uid="{00000000-0005-0000-0000-00008C670000}"/>
    <cellStyle name="40% - 강조색4 44 4 2 2 2" xfId="27933" xr:uid="{00000000-0005-0000-0000-00008D670000}"/>
    <cellStyle name="40% - 강조색4 44 4 2 2 3" xfId="27934" xr:uid="{00000000-0005-0000-0000-00008E670000}"/>
    <cellStyle name="40% - 강조색4 44 4 2 2 4" xfId="27935" xr:uid="{00000000-0005-0000-0000-00008F670000}"/>
    <cellStyle name="40% - 강조색4 44 4 2 3" xfId="27936" xr:uid="{00000000-0005-0000-0000-000090670000}"/>
    <cellStyle name="40% - 강조색4 44 4 2 3 2" xfId="27937" xr:uid="{00000000-0005-0000-0000-000091670000}"/>
    <cellStyle name="40% - 강조색4 44 4 2 3 3" xfId="27938" xr:uid="{00000000-0005-0000-0000-000092670000}"/>
    <cellStyle name="40% - 강조색4 44 4 2 3 4" xfId="27939" xr:uid="{00000000-0005-0000-0000-000093670000}"/>
    <cellStyle name="40% - 강조색4 44 4 2 4" xfId="27940" xr:uid="{00000000-0005-0000-0000-000094670000}"/>
    <cellStyle name="40% - 강조색4 44 4 2 4 2" xfId="27941" xr:uid="{00000000-0005-0000-0000-000095670000}"/>
    <cellStyle name="40% - 강조색4 44 4 2 4 3" xfId="27942" xr:uid="{00000000-0005-0000-0000-000096670000}"/>
    <cellStyle name="40% - 강조색4 44 4 2 4 4" xfId="27943" xr:uid="{00000000-0005-0000-0000-000097670000}"/>
    <cellStyle name="40% - 강조색4 44 4 2 5" xfId="27944" xr:uid="{00000000-0005-0000-0000-000098670000}"/>
    <cellStyle name="40% - 강조색4 44 4 2 5 2" xfId="27945" xr:uid="{00000000-0005-0000-0000-000099670000}"/>
    <cellStyle name="40% - 강조색4 44 4 2 5 3" xfId="27946" xr:uid="{00000000-0005-0000-0000-00009A670000}"/>
    <cellStyle name="40% - 강조색4 44 4 2 5 4" xfId="27947" xr:uid="{00000000-0005-0000-0000-00009B670000}"/>
    <cellStyle name="40% - 강조색4 44 4 2 6" xfId="27948" xr:uid="{00000000-0005-0000-0000-00009C670000}"/>
    <cellStyle name="40% - 강조색4 44 4 2 6 2" xfId="27949" xr:uid="{00000000-0005-0000-0000-00009D670000}"/>
    <cellStyle name="40% - 강조색4 44 4 2 6 3" xfId="27950" xr:uid="{00000000-0005-0000-0000-00009E670000}"/>
    <cellStyle name="40% - 강조색4 44 4 2 6 4" xfId="27951" xr:uid="{00000000-0005-0000-0000-00009F670000}"/>
    <cellStyle name="40% - 강조색4 44 4 2 7" xfId="27952" xr:uid="{00000000-0005-0000-0000-0000A0670000}"/>
    <cellStyle name="40% - 강조색4 44 4 2 7 2" xfId="27953" xr:uid="{00000000-0005-0000-0000-0000A1670000}"/>
    <cellStyle name="40% - 강조색4 44 4 2 7 3" xfId="27954" xr:uid="{00000000-0005-0000-0000-0000A2670000}"/>
    <cellStyle name="40% - 강조색4 44 4 2 7 4" xfId="27955" xr:uid="{00000000-0005-0000-0000-0000A3670000}"/>
    <cellStyle name="40% - 강조색4 44 4 2 8" xfId="27956" xr:uid="{00000000-0005-0000-0000-0000A4670000}"/>
    <cellStyle name="40% - 강조색4 44 4 2 8 2" xfId="27957" xr:uid="{00000000-0005-0000-0000-0000A5670000}"/>
    <cellStyle name="40% - 강조색4 44 4 2 8 3" xfId="27958" xr:uid="{00000000-0005-0000-0000-0000A6670000}"/>
    <cellStyle name="40% - 강조색4 44 4 2 8 4" xfId="27959" xr:uid="{00000000-0005-0000-0000-0000A7670000}"/>
    <cellStyle name="40% - 강조색4 44 4 2 9" xfId="27960" xr:uid="{00000000-0005-0000-0000-0000A8670000}"/>
    <cellStyle name="40% - 강조색4 44 4 2 9 2" xfId="27961" xr:uid="{00000000-0005-0000-0000-0000A9670000}"/>
    <cellStyle name="40% - 강조색4 44 4 2 9 3" xfId="27962" xr:uid="{00000000-0005-0000-0000-0000AA670000}"/>
    <cellStyle name="40% - 강조색4 44 4 2 9 4" xfId="27963" xr:uid="{00000000-0005-0000-0000-0000AB670000}"/>
    <cellStyle name="40% - 강조색4 44 4 20" xfId="27964" xr:uid="{00000000-0005-0000-0000-0000AC670000}"/>
    <cellStyle name="40% - 강조색4 44 4 21" xfId="27965" xr:uid="{00000000-0005-0000-0000-0000AD670000}"/>
    <cellStyle name="40% - 강조색4 44 4 22" xfId="27966" xr:uid="{00000000-0005-0000-0000-0000AE670000}"/>
    <cellStyle name="40% - 강조색4 44 4 23" xfId="27967" xr:uid="{00000000-0005-0000-0000-0000AF670000}"/>
    <cellStyle name="40% - 강조색4 44 4 3" xfId="27968" xr:uid="{00000000-0005-0000-0000-0000B0670000}"/>
    <cellStyle name="40% - 강조색4 44 4 3 2" xfId="27969" xr:uid="{00000000-0005-0000-0000-0000B1670000}"/>
    <cellStyle name="40% - 강조색4 44 4 3 3" xfId="27970" xr:uid="{00000000-0005-0000-0000-0000B2670000}"/>
    <cellStyle name="40% - 강조색4 44 4 3 4" xfId="27971" xr:uid="{00000000-0005-0000-0000-0000B3670000}"/>
    <cellStyle name="40% - 강조색4 44 4 4" xfId="27972" xr:uid="{00000000-0005-0000-0000-0000B4670000}"/>
    <cellStyle name="40% - 강조색4 44 4 4 2" xfId="27973" xr:uid="{00000000-0005-0000-0000-0000B5670000}"/>
    <cellStyle name="40% - 강조색4 44 4 4 3" xfId="27974" xr:uid="{00000000-0005-0000-0000-0000B6670000}"/>
    <cellStyle name="40% - 강조색4 44 4 4 4" xfId="27975" xr:uid="{00000000-0005-0000-0000-0000B7670000}"/>
    <cellStyle name="40% - 강조색4 44 4 5" xfId="27976" xr:uid="{00000000-0005-0000-0000-0000B8670000}"/>
    <cellStyle name="40% - 강조색4 44 4 5 2" xfId="27977" xr:uid="{00000000-0005-0000-0000-0000B9670000}"/>
    <cellStyle name="40% - 강조색4 44 4 5 3" xfId="27978" xr:uid="{00000000-0005-0000-0000-0000BA670000}"/>
    <cellStyle name="40% - 강조색4 44 4 5 4" xfId="27979" xr:uid="{00000000-0005-0000-0000-0000BB670000}"/>
    <cellStyle name="40% - 강조색4 44 4 6" xfId="27980" xr:uid="{00000000-0005-0000-0000-0000BC670000}"/>
    <cellStyle name="40% - 강조색4 44 4 6 2" xfId="27981" xr:uid="{00000000-0005-0000-0000-0000BD670000}"/>
    <cellStyle name="40% - 강조색4 44 4 6 3" xfId="27982" xr:uid="{00000000-0005-0000-0000-0000BE670000}"/>
    <cellStyle name="40% - 강조색4 44 4 6 4" xfId="27983" xr:uid="{00000000-0005-0000-0000-0000BF670000}"/>
    <cellStyle name="40% - 강조색4 44 4 7" xfId="27984" xr:uid="{00000000-0005-0000-0000-0000C0670000}"/>
    <cellStyle name="40% - 강조색4 44 4 7 2" xfId="27985" xr:uid="{00000000-0005-0000-0000-0000C1670000}"/>
    <cellStyle name="40% - 강조색4 44 4 7 3" xfId="27986" xr:uid="{00000000-0005-0000-0000-0000C2670000}"/>
    <cellStyle name="40% - 강조색4 44 4 7 4" xfId="27987" xr:uid="{00000000-0005-0000-0000-0000C3670000}"/>
    <cellStyle name="40% - 강조색4 44 4 8" xfId="27988" xr:uid="{00000000-0005-0000-0000-0000C4670000}"/>
    <cellStyle name="40% - 강조색4 44 4 8 2" xfId="27989" xr:uid="{00000000-0005-0000-0000-0000C5670000}"/>
    <cellStyle name="40% - 강조색4 44 4 8 3" xfId="27990" xr:uid="{00000000-0005-0000-0000-0000C6670000}"/>
    <cellStyle name="40% - 강조색4 44 4 8 4" xfId="27991" xr:uid="{00000000-0005-0000-0000-0000C7670000}"/>
    <cellStyle name="40% - 강조색4 44 4 9" xfId="27992" xr:uid="{00000000-0005-0000-0000-0000C8670000}"/>
    <cellStyle name="40% - 강조색4 44 4 9 2" xfId="27993" xr:uid="{00000000-0005-0000-0000-0000C9670000}"/>
    <cellStyle name="40% - 강조색4 44 4 9 3" xfId="27994" xr:uid="{00000000-0005-0000-0000-0000CA670000}"/>
    <cellStyle name="40% - 강조색4 44 4 9 4" xfId="27995" xr:uid="{00000000-0005-0000-0000-0000CB670000}"/>
    <cellStyle name="40% - 강조색4 44 5" xfId="27996" xr:uid="{00000000-0005-0000-0000-0000CC670000}"/>
    <cellStyle name="40% - 강조색4 44 5 10" xfId="27997" xr:uid="{00000000-0005-0000-0000-0000CD670000}"/>
    <cellStyle name="40% - 강조색4 44 5 11" xfId="27998" xr:uid="{00000000-0005-0000-0000-0000CE670000}"/>
    <cellStyle name="40% - 강조색4 44 5 12" xfId="27999" xr:uid="{00000000-0005-0000-0000-0000CF670000}"/>
    <cellStyle name="40% - 강조색4 44 5 13" xfId="28000" xr:uid="{00000000-0005-0000-0000-0000D0670000}"/>
    <cellStyle name="40% - 강조색4 44 5 14" xfId="28001" xr:uid="{00000000-0005-0000-0000-0000D1670000}"/>
    <cellStyle name="40% - 강조색4 44 5 15" xfId="28002" xr:uid="{00000000-0005-0000-0000-0000D2670000}"/>
    <cellStyle name="40% - 강조색4 44 5 16" xfId="28003" xr:uid="{00000000-0005-0000-0000-0000D3670000}"/>
    <cellStyle name="40% - 강조색4 44 5 17" xfId="28004" xr:uid="{00000000-0005-0000-0000-0000D4670000}"/>
    <cellStyle name="40% - 강조색4 44 5 18" xfId="28005" xr:uid="{00000000-0005-0000-0000-0000D5670000}"/>
    <cellStyle name="40% - 강조색4 44 5 19" xfId="28006" xr:uid="{00000000-0005-0000-0000-0000D6670000}"/>
    <cellStyle name="40% - 강조색4 44 5 2" xfId="28007" xr:uid="{00000000-0005-0000-0000-0000D7670000}"/>
    <cellStyle name="40% - 강조색4 44 5 2 2" xfId="28008" xr:uid="{00000000-0005-0000-0000-0000D8670000}"/>
    <cellStyle name="40% - 강조색4 44 5 2 3" xfId="28009" xr:uid="{00000000-0005-0000-0000-0000D9670000}"/>
    <cellStyle name="40% - 강조색4 44 5 2 4" xfId="28010" xr:uid="{00000000-0005-0000-0000-0000DA670000}"/>
    <cellStyle name="40% - 강조색4 44 5 20" xfId="28011" xr:uid="{00000000-0005-0000-0000-0000DB670000}"/>
    <cellStyle name="40% - 강조색4 44 5 3" xfId="28012" xr:uid="{00000000-0005-0000-0000-0000DC670000}"/>
    <cellStyle name="40% - 강조색4 44 5 3 2" xfId="28013" xr:uid="{00000000-0005-0000-0000-0000DD670000}"/>
    <cellStyle name="40% - 강조색4 44 5 3 3" xfId="28014" xr:uid="{00000000-0005-0000-0000-0000DE670000}"/>
    <cellStyle name="40% - 강조색4 44 5 3 4" xfId="28015" xr:uid="{00000000-0005-0000-0000-0000DF670000}"/>
    <cellStyle name="40% - 강조색4 44 5 4" xfId="28016" xr:uid="{00000000-0005-0000-0000-0000E0670000}"/>
    <cellStyle name="40% - 강조색4 44 5 4 2" xfId="28017" xr:uid="{00000000-0005-0000-0000-0000E1670000}"/>
    <cellStyle name="40% - 강조색4 44 5 4 3" xfId="28018" xr:uid="{00000000-0005-0000-0000-0000E2670000}"/>
    <cellStyle name="40% - 강조색4 44 5 4 4" xfId="28019" xr:uid="{00000000-0005-0000-0000-0000E3670000}"/>
    <cellStyle name="40% - 강조색4 44 5 5" xfId="28020" xr:uid="{00000000-0005-0000-0000-0000E4670000}"/>
    <cellStyle name="40% - 강조색4 44 5 5 2" xfId="28021" xr:uid="{00000000-0005-0000-0000-0000E5670000}"/>
    <cellStyle name="40% - 강조색4 44 5 5 3" xfId="28022" xr:uid="{00000000-0005-0000-0000-0000E6670000}"/>
    <cellStyle name="40% - 강조색4 44 5 5 4" xfId="28023" xr:uid="{00000000-0005-0000-0000-0000E7670000}"/>
    <cellStyle name="40% - 강조색4 44 5 6" xfId="28024" xr:uid="{00000000-0005-0000-0000-0000E8670000}"/>
    <cellStyle name="40% - 강조색4 44 5 6 2" xfId="28025" xr:uid="{00000000-0005-0000-0000-0000E9670000}"/>
    <cellStyle name="40% - 강조색4 44 5 6 3" xfId="28026" xr:uid="{00000000-0005-0000-0000-0000EA670000}"/>
    <cellStyle name="40% - 강조색4 44 5 6 4" xfId="28027" xr:uid="{00000000-0005-0000-0000-0000EB670000}"/>
    <cellStyle name="40% - 강조색4 44 5 7" xfId="28028" xr:uid="{00000000-0005-0000-0000-0000EC670000}"/>
    <cellStyle name="40% - 강조색4 44 5 7 2" xfId="28029" xr:uid="{00000000-0005-0000-0000-0000ED670000}"/>
    <cellStyle name="40% - 강조색4 44 5 7 3" xfId="28030" xr:uid="{00000000-0005-0000-0000-0000EE670000}"/>
    <cellStyle name="40% - 강조색4 44 5 7 4" xfId="28031" xr:uid="{00000000-0005-0000-0000-0000EF670000}"/>
    <cellStyle name="40% - 강조색4 44 5 8" xfId="28032" xr:uid="{00000000-0005-0000-0000-0000F0670000}"/>
    <cellStyle name="40% - 강조색4 44 5 9" xfId="28033" xr:uid="{00000000-0005-0000-0000-0000F1670000}"/>
    <cellStyle name="40% - 강조색4 44 6" xfId="28034" xr:uid="{00000000-0005-0000-0000-0000F2670000}"/>
    <cellStyle name="40% - 강조색4 44 6 10" xfId="28035" xr:uid="{00000000-0005-0000-0000-0000F3670000}"/>
    <cellStyle name="40% - 강조색4 44 6 11" xfId="28036" xr:uid="{00000000-0005-0000-0000-0000F4670000}"/>
    <cellStyle name="40% - 강조색4 44 6 12" xfId="28037" xr:uid="{00000000-0005-0000-0000-0000F5670000}"/>
    <cellStyle name="40% - 강조색4 44 6 13" xfId="28038" xr:uid="{00000000-0005-0000-0000-0000F6670000}"/>
    <cellStyle name="40% - 강조색4 44 6 14" xfId="28039" xr:uid="{00000000-0005-0000-0000-0000F7670000}"/>
    <cellStyle name="40% - 강조색4 44 6 15" xfId="28040" xr:uid="{00000000-0005-0000-0000-0000F8670000}"/>
    <cellStyle name="40% - 강조색4 44 6 16" xfId="28041" xr:uid="{00000000-0005-0000-0000-0000F9670000}"/>
    <cellStyle name="40% - 강조색4 44 6 17" xfId="28042" xr:uid="{00000000-0005-0000-0000-0000FA670000}"/>
    <cellStyle name="40% - 강조색4 44 6 2" xfId="28043" xr:uid="{00000000-0005-0000-0000-0000FB670000}"/>
    <cellStyle name="40% - 강조색4 44 6 2 2" xfId="28044" xr:uid="{00000000-0005-0000-0000-0000FC670000}"/>
    <cellStyle name="40% - 강조색4 44 6 2 3" xfId="28045" xr:uid="{00000000-0005-0000-0000-0000FD670000}"/>
    <cellStyle name="40% - 강조색4 44 6 2 4" xfId="28046" xr:uid="{00000000-0005-0000-0000-0000FE670000}"/>
    <cellStyle name="40% - 강조색4 44 6 3" xfId="28047" xr:uid="{00000000-0005-0000-0000-0000FF670000}"/>
    <cellStyle name="40% - 강조색4 44 6 3 2" xfId="28048" xr:uid="{00000000-0005-0000-0000-000000680000}"/>
    <cellStyle name="40% - 강조색4 44 6 3 3" xfId="28049" xr:uid="{00000000-0005-0000-0000-000001680000}"/>
    <cellStyle name="40% - 강조색4 44 6 3 4" xfId="28050" xr:uid="{00000000-0005-0000-0000-000002680000}"/>
    <cellStyle name="40% - 강조색4 44 6 4" xfId="28051" xr:uid="{00000000-0005-0000-0000-000003680000}"/>
    <cellStyle name="40% - 강조색4 44 6 4 2" xfId="28052" xr:uid="{00000000-0005-0000-0000-000004680000}"/>
    <cellStyle name="40% - 강조색4 44 6 4 3" xfId="28053" xr:uid="{00000000-0005-0000-0000-000005680000}"/>
    <cellStyle name="40% - 강조색4 44 6 4 4" xfId="28054" xr:uid="{00000000-0005-0000-0000-000006680000}"/>
    <cellStyle name="40% - 강조색4 44 6 5" xfId="28055" xr:uid="{00000000-0005-0000-0000-000007680000}"/>
    <cellStyle name="40% - 강조색4 44 6 6" xfId="28056" xr:uid="{00000000-0005-0000-0000-000008680000}"/>
    <cellStyle name="40% - 강조색4 44 6 7" xfId="28057" xr:uid="{00000000-0005-0000-0000-000009680000}"/>
    <cellStyle name="40% - 강조색4 44 6 8" xfId="28058" xr:uid="{00000000-0005-0000-0000-00000A680000}"/>
    <cellStyle name="40% - 강조색4 44 6 9" xfId="28059" xr:uid="{00000000-0005-0000-0000-00000B680000}"/>
    <cellStyle name="40% - 강조색4 44 7" xfId="28060" xr:uid="{00000000-0005-0000-0000-00000C680000}"/>
    <cellStyle name="40% - 강조색4 44 7 10" xfId="28061" xr:uid="{00000000-0005-0000-0000-00000D680000}"/>
    <cellStyle name="40% - 강조색4 44 7 11" xfId="28062" xr:uid="{00000000-0005-0000-0000-00000E680000}"/>
    <cellStyle name="40% - 강조색4 44 7 12" xfId="28063" xr:uid="{00000000-0005-0000-0000-00000F680000}"/>
    <cellStyle name="40% - 강조색4 44 7 13" xfId="28064" xr:uid="{00000000-0005-0000-0000-000010680000}"/>
    <cellStyle name="40% - 강조색4 44 7 14" xfId="28065" xr:uid="{00000000-0005-0000-0000-000011680000}"/>
    <cellStyle name="40% - 강조색4 44 7 2" xfId="28066" xr:uid="{00000000-0005-0000-0000-000012680000}"/>
    <cellStyle name="40% - 강조색4 44 7 3" xfId="28067" xr:uid="{00000000-0005-0000-0000-000013680000}"/>
    <cellStyle name="40% - 강조색4 44 7 4" xfId="28068" xr:uid="{00000000-0005-0000-0000-000014680000}"/>
    <cellStyle name="40% - 강조색4 44 7 5" xfId="28069" xr:uid="{00000000-0005-0000-0000-000015680000}"/>
    <cellStyle name="40% - 강조색4 44 7 6" xfId="28070" xr:uid="{00000000-0005-0000-0000-000016680000}"/>
    <cellStyle name="40% - 강조색4 44 7 7" xfId="28071" xr:uid="{00000000-0005-0000-0000-000017680000}"/>
    <cellStyle name="40% - 강조색4 44 7 8" xfId="28072" xr:uid="{00000000-0005-0000-0000-000018680000}"/>
    <cellStyle name="40% - 강조색4 44 7 9" xfId="28073" xr:uid="{00000000-0005-0000-0000-000019680000}"/>
    <cellStyle name="40% - 강조색4 44 8" xfId="28074" xr:uid="{00000000-0005-0000-0000-00001A680000}"/>
    <cellStyle name="40% - 강조색4 44 8 2" xfId="28075" xr:uid="{00000000-0005-0000-0000-00001B680000}"/>
    <cellStyle name="40% - 강조색4 44 8 3" xfId="28076" xr:uid="{00000000-0005-0000-0000-00001C680000}"/>
    <cellStyle name="40% - 강조색4 44 8 4" xfId="28077" xr:uid="{00000000-0005-0000-0000-00001D680000}"/>
    <cellStyle name="40% - 강조색4 44 9" xfId="28078" xr:uid="{00000000-0005-0000-0000-00001E680000}"/>
    <cellStyle name="40% - 강조색4 44 9 2" xfId="28079" xr:uid="{00000000-0005-0000-0000-00001F680000}"/>
    <cellStyle name="40% - 강조색4 44 9 3" xfId="28080" xr:uid="{00000000-0005-0000-0000-000020680000}"/>
    <cellStyle name="40% - 강조색4 45" xfId="28081" xr:uid="{00000000-0005-0000-0000-000021680000}"/>
    <cellStyle name="40% - 강조색4 45 10" xfId="28082" xr:uid="{00000000-0005-0000-0000-000022680000}"/>
    <cellStyle name="40% - 강조색4 45 11" xfId="28083" xr:uid="{00000000-0005-0000-0000-000023680000}"/>
    <cellStyle name="40% - 강조색4 45 2" xfId="28084" xr:uid="{00000000-0005-0000-0000-000024680000}"/>
    <cellStyle name="40% - 강조색4 45 2 10" xfId="28085" xr:uid="{00000000-0005-0000-0000-000025680000}"/>
    <cellStyle name="40% - 강조색4 45 2 10 2" xfId="28086" xr:uid="{00000000-0005-0000-0000-000026680000}"/>
    <cellStyle name="40% - 강조색4 45 2 10 3" xfId="28087" xr:uid="{00000000-0005-0000-0000-000027680000}"/>
    <cellStyle name="40% - 강조색4 45 2 10 4" xfId="28088" xr:uid="{00000000-0005-0000-0000-000028680000}"/>
    <cellStyle name="40% - 강조색4 45 2 11" xfId="28089" xr:uid="{00000000-0005-0000-0000-000029680000}"/>
    <cellStyle name="40% - 강조색4 45 2 11 2" xfId="28090" xr:uid="{00000000-0005-0000-0000-00002A680000}"/>
    <cellStyle name="40% - 강조색4 45 2 11 3" xfId="28091" xr:uid="{00000000-0005-0000-0000-00002B680000}"/>
    <cellStyle name="40% - 강조색4 45 2 11 4" xfId="28092" xr:uid="{00000000-0005-0000-0000-00002C680000}"/>
    <cellStyle name="40% - 강조색4 45 2 12" xfId="28093" xr:uid="{00000000-0005-0000-0000-00002D680000}"/>
    <cellStyle name="40% - 강조색4 45 2 12 2" xfId="28094" xr:uid="{00000000-0005-0000-0000-00002E680000}"/>
    <cellStyle name="40% - 강조색4 45 2 12 3" xfId="28095" xr:uid="{00000000-0005-0000-0000-00002F680000}"/>
    <cellStyle name="40% - 강조색4 45 2 12 4" xfId="28096" xr:uid="{00000000-0005-0000-0000-000030680000}"/>
    <cellStyle name="40% - 강조색4 45 2 13" xfId="28097" xr:uid="{00000000-0005-0000-0000-000031680000}"/>
    <cellStyle name="40% - 강조색4 45 2 13 2" xfId="28098" xr:uid="{00000000-0005-0000-0000-000032680000}"/>
    <cellStyle name="40% - 강조색4 45 2 13 3" xfId="28099" xr:uid="{00000000-0005-0000-0000-000033680000}"/>
    <cellStyle name="40% - 강조색4 45 2 13 4" xfId="28100" xr:uid="{00000000-0005-0000-0000-000034680000}"/>
    <cellStyle name="40% - 강조색4 45 2 14" xfId="28101" xr:uid="{00000000-0005-0000-0000-000035680000}"/>
    <cellStyle name="40% - 강조색4 45 2 14 2" xfId="28102" xr:uid="{00000000-0005-0000-0000-000036680000}"/>
    <cellStyle name="40% - 강조색4 45 2 14 3" xfId="28103" xr:uid="{00000000-0005-0000-0000-000037680000}"/>
    <cellStyle name="40% - 강조색4 45 2 14 4" xfId="28104" xr:uid="{00000000-0005-0000-0000-000038680000}"/>
    <cellStyle name="40% - 강조색4 45 2 15" xfId="28105" xr:uid="{00000000-0005-0000-0000-000039680000}"/>
    <cellStyle name="40% - 강조색4 45 2 16" xfId="28106" xr:uid="{00000000-0005-0000-0000-00003A680000}"/>
    <cellStyle name="40% - 강조색4 45 2 17" xfId="28107" xr:uid="{00000000-0005-0000-0000-00003B680000}"/>
    <cellStyle name="40% - 강조색4 45 2 18" xfId="28108" xr:uid="{00000000-0005-0000-0000-00003C680000}"/>
    <cellStyle name="40% - 강조색4 45 2 19" xfId="28109" xr:uid="{00000000-0005-0000-0000-00003D680000}"/>
    <cellStyle name="40% - 강조색4 45 2 2" xfId="28110" xr:uid="{00000000-0005-0000-0000-00003E680000}"/>
    <cellStyle name="40% - 강조색4 45 2 2 10" xfId="28111" xr:uid="{00000000-0005-0000-0000-00003F680000}"/>
    <cellStyle name="40% - 강조색4 45 2 2 10 2" xfId="28112" xr:uid="{00000000-0005-0000-0000-000040680000}"/>
    <cellStyle name="40% - 강조색4 45 2 2 10 3" xfId="28113" xr:uid="{00000000-0005-0000-0000-000041680000}"/>
    <cellStyle name="40% - 강조색4 45 2 2 10 4" xfId="28114" xr:uid="{00000000-0005-0000-0000-000042680000}"/>
    <cellStyle name="40% - 강조색4 45 2 2 11" xfId="28115" xr:uid="{00000000-0005-0000-0000-000043680000}"/>
    <cellStyle name="40% - 강조색4 45 2 2 11 2" xfId="28116" xr:uid="{00000000-0005-0000-0000-000044680000}"/>
    <cellStyle name="40% - 강조색4 45 2 2 11 3" xfId="28117" xr:uid="{00000000-0005-0000-0000-000045680000}"/>
    <cellStyle name="40% - 강조색4 45 2 2 11 4" xfId="28118" xr:uid="{00000000-0005-0000-0000-000046680000}"/>
    <cellStyle name="40% - 강조색4 45 2 2 12" xfId="28119" xr:uid="{00000000-0005-0000-0000-000047680000}"/>
    <cellStyle name="40% - 강조색4 45 2 2 12 2" xfId="28120" xr:uid="{00000000-0005-0000-0000-000048680000}"/>
    <cellStyle name="40% - 강조색4 45 2 2 12 3" xfId="28121" xr:uid="{00000000-0005-0000-0000-000049680000}"/>
    <cellStyle name="40% - 강조색4 45 2 2 12 4" xfId="28122" xr:uid="{00000000-0005-0000-0000-00004A680000}"/>
    <cellStyle name="40% - 강조색4 45 2 2 13" xfId="28123" xr:uid="{00000000-0005-0000-0000-00004B680000}"/>
    <cellStyle name="40% - 강조색4 45 2 2 13 2" xfId="28124" xr:uid="{00000000-0005-0000-0000-00004C680000}"/>
    <cellStyle name="40% - 강조색4 45 2 2 13 3" xfId="28125" xr:uid="{00000000-0005-0000-0000-00004D680000}"/>
    <cellStyle name="40% - 강조색4 45 2 2 13 4" xfId="28126" xr:uid="{00000000-0005-0000-0000-00004E680000}"/>
    <cellStyle name="40% - 강조색4 45 2 2 14" xfId="28127" xr:uid="{00000000-0005-0000-0000-00004F680000}"/>
    <cellStyle name="40% - 강조색4 45 2 2 15" xfId="28128" xr:uid="{00000000-0005-0000-0000-000050680000}"/>
    <cellStyle name="40% - 강조색4 45 2 2 16" xfId="28129" xr:uid="{00000000-0005-0000-0000-000051680000}"/>
    <cellStyle name="40% - 강조색4 45 2 2 17" xfId="28130" xr:uid="{00000000-0005-0000-0000-000052680000}"/>
    <cellStyle name="40% - 강조색4 45 2 2 18" xfId="28131" xr:uid="{00000000-0005-0000-0000-000053680000}"/>
    <cellStyle name="40% - 강조색4 45 2 2 19" xfId="28132" xr:uid="{00000000-0005-0000-0000-000054680000}"/>
    <cellStyle name="40% - 강조색4 45 2 2 2" xfId="28133" xr:uid="{00000000-0005-0000-0000-000055680000}"/>
    <cellStyle name="40% - 강조색4 45 2 2 2 10" xfId="28134" xr:uid="{00000000-0005-0000-0000-000056680000}"/>
    <cellStyle name="40% - 강조색4 45 2 2 2 10 2" xfId="28135" xr:uid="{00000000-0005-0000-0000-000057680000}"/>
    <cellStyle name="40% - 강조색4 45 2 2 2 10 3" xfId="28136" xr:uid="{00000000-0005-0000-0000-000058680000}"/>
    <cellStyle name="40% - 강조색4 45 2 2 2 10 4" xfId="28137" xr:uid="{00000000-0005-0000-0000-000059680000}"/>
    <cellStyle name="40% - 강조색4 45 2 2 2 11" xfId="28138" xr:uid="{00000000-0005-0000-0000-00005A680000}"/>
    <cellStyle name="40% - 강조색4 45 2 2 2 11 2" xfId="28139" xr:uid="{00000000-0005-0000-0000-00005B680000}"/>
    <cellStyle name="40% - 강조색4 45 2 2 2 11 3" xfId="28140" xr:uid="{00000000-0005-0000-0000-00005C680000}"/>
    <cellStyle name="40% - 강조색4 45 2 2 2 11 4" xfId="28141" xr:uid="{00000000-0005-0000-0000-00005D680000}"/>
    <cellStyle name="40% - 강조색4 45 2 2 2 12" xfId="28142" xr:uid="{00000000-0005-0000-0000-00005E680000}"/>
    <cellStyle name="40% - 강조색4 45 2 2 2 12 2" xfId="28143" xr:uid="{00000000-0005-0000-0000-00005F680000}"/>
    <cellStyle name="40% - 강조색4 45 2 2 2 12 3" xfId="28144" xr:uid="{00000000-0005-0000-0000-000060680000}"/>
    <cellStyle name="40% - 강조색4 45 2 2 2 12 4" xfId="28145" xr:uid="{00000000-0005-0000-0000-000061680000}"/>
    <cellStyle name="40% - 강조색4 45 2 2 2 13" xfId="28146" xr:uid="{00000000-0005-0000-0000-000062680000}"/>
    <cellStyle name="40% - 강조색4 45 2 2 2 14" xfId="28147" xr:uid="{00000000-0005-0000-0000-000063680000}"/>
    <cellStyle name="40% - 강조색4 45 2 2 2 15" xfId="28148" xr:uid="{00000000-0005-0000-0000-000064680000}"/>
    <cellStyle name="40% - 강조색4 45 2 2 2 16" xfId="28149" xr:uid="{00000000-0005-0000-0000-000065680000}"/>
    <cellStyle name="40% - 강조색4 45 2 2 2 17" xfId="28150" xr:uid="{00000000-0005-0000-0000-000066680000}"/>
    <cellStyle name="40% - 강조색4 45 2 2 2 18" xfId="28151" xr:uid="{00000000-0005-0000-0000-000067680000}"/>
    <cellStyle name="40% - 강조색4 45 2 2 2 19" xfId="28152" xr:uid="{00000000-0005-0000-0000-000068680000}"/>
    <cellStyle name="40% - 강조색4 45 2 2 2 2" xfId="28153" xr:uid="{00000000-0005-0000-0000-000069680000}"/>
    <cellStyle name="40% - 강조색4 45 2 2 2 2 10" xfId="28154" xr:uid="{00000000-0005-0000-0000-00006A680000}"/>
    <cellStyle name="40% - 강조색4 45 2 2 2 2 11" xfId="28155" xr:uid="{00000000-0005-0000-0000-00006B680000}"/>
    <cellStyle name="40% - 강조색4 45 2 2 2 2 12" xfId="28156" xr:uid="{00000000-0005-0000-0000-00006C680000}"/>
    <cellStyle name="40% - 강조색4 45 2 2 2 2 2" xfId="28157" xr:uid="{00000000-0005-0000-0000-00006D680000}"/>
    <cellStyle name="40% - 강조색4 45 2 2 2 2 2 2" xfId="28158" xr:uid="{00000000-0005-0000-0000-00006E680000}"/>
    <cellStyle name="40% - 강조색4 45 2 2 2 2 2 3" xfId="28159" xr:uid="{00000000-0005-0000-0000-00006F680000}"/>
    <cellStyle name="40% - 강조색4 45 2 2 2 2 2 4" xfId="28160" xr:uid="{00000000-0005-0000-0000-000070680000}"/>
    <cellStyle name="40% - 강조색4 45 2 2 2 2 3" xfId="28161" xr:uid="{00000000-0005-0000-0000-000071680000}"/>
    <cellStyle name="40% - 강조색4 45 2 2 2 2 3 2" xfId="28162" xr:uid="{00000000-0005-0000-0000-000072680000}"/>
    <cellStyle name="40% - 강조색4 45 2 2 2 2 3 3" xfId="28163" xr:uid="{00000000-0005-0000-0000-000073680000}"/>
    <cellStyle name="40% - 강조색4 45 2 2 2 2 3 4" xfId="28164" xr:uid="{00000000-0005-0000-0000-000074680000}"/>
    <cellStyle name="40% - 강조색4 45 2 2 2 2 4" xfId="28165" xr:uid="{00000000-0005-0000-0000-000075680000}"/>
    <cellStyle name="40% - 강조색4 45 2 2 2 2 4 2" xfId="28166" xr:uid="{00000000-0005-0000-0000-000076680000}"/>
    <cellStyle name="40% - 강조색4 45 2 2 2 2 4 3" xfId="28167" xr:uid="{00000000-0005-0000-0000-000077680000}"/>
    <cellStyle name="40% - 강조색4 45 2 2 2 2 4 4" xfId="28168" xr:uid="{00000000-0005-0000-0000-000078680000}"/>
    <cellStyle name="40% - 강조색4 45 2 2 2 2 5" xfId="28169" xr:uid="{00000000-0005-0000-0000-000079680000}"/>
    <cellStyle name="40% - 강조색4 45 2 2 2 2 5 2" xfId="28170" xr:uid="{00000000-0005-0000-0000-00007A680000}"/>
    <cellStyle name="40% - 강조색4 45 2 2 2 2 5 3" xfId="28171" xr:uid="{00000000-0005-0000-0000-00007B680000}"/>
    <cellStyle name="40% - 강조색4 45 2 2 2 2 5 4" xfId="28172" xr:uid="{00000000-0005-0000-0000-00007C680000}"/>
    <cellStyle name="40% - 강조색4 45 2 2 2 2 6" xfId="28173" xr:uid="{00000000-0005-0000-0000-00007D680000}"/>
    <cellStyle name="40% - 강조색4 45 2 2 2 2 6 2" xfId="28174" xr:uid="{00000000-0005-0000-0000-00007E680000}"/>
    <cellStyle name="40% - 강조색4 45 2 2 2 2 6 3" xfId="28175" xr:uid="{00000000-0005-0000-0000-00007F680000}"/>
    <cellStyle name="40% - 강조색4 45 2 2 2 2 6 4" xfId="28176" xr:uid="{00000000-0005-0000-0000-000080680000}"/>
    <cellStyle name="40% - 강조색4 45 2 2 2 2 7" xfId="28177" xr:uid="{00000000-0005-0000-0000-000081680000}"/>
    <cellStyle name="40% - 강조색4 45 2 2 2 2 7 2" xfId="28178" xr:uid="{00000000-0005-0000-0000-000082680000}"/>
    <cellStyle name="40% - 강조색4 45 2 2 2 2 7 3" xfId="28179" xr:uid="{00000000-0005-0000-0000-000083680000}"/>
    <cellStyle name="40% - 강조색4 45 2 2 2 2 7 4" xfId="28180" xr:uid="{00000000-0005-0000-0000-000084680000}"/>
    <cellStyle name="40% - 강조색4 45 2 2 2 2 8" xfId="28181" xr:uid="{00000000-0005-0000-0000-000085680000}"/>
    <cellStyle name="40% - 강조색4 45 2 2 2 2 8 2" xfId="28182" xr:uid="{00000000-0005-0000-0000-000086680000}"/>
    <cellStyle name="40% - 강조색4 45 2 2 2 2 8 3" xfId="28183" xr:uid="{00000000-0005-0000-0000-000087680000}"/>
    <cellStyle name="40% - 강조색4 45 2 2 2 2 8 4" xfId="28184" xr:uid="{00000000-0005-0000-0000-000088680000}"/>
    <cellStyle name="40% - 강조색4 45 2 2 2 2 9" xfId="28185" xr:uid="{00000000-0005-0000-0000-000089680000}"/>
    <cellStyle name="40% - 강조색4 45 2 2 2 2 9 2" xfId="28186" xr:uid="{00000000-0005-0000-0000-00008A680000}"/>
    <cellStyle name="40% - 강조색4 45 2 2 2 2 9 3" xfId="28187" xr:uid="{00000000-0005-0000-0000-00008B680000}"/>
    <cellStyle name="40% - 강조색4 45 2 2 2 2 9 4" xfId="28188" xr:uid="{00000000-0005-0000-0000-00008C680000}"/>
    <cellStyle name="40% - 강조색4 45 2 2 2 20" xfId="28189" xr:uid="{00000000-0005-0000-0000-00008D680000}"/>
    <cellStyle name="40% - 강조색4 45 2 2 2 21" xfId="28190" xr:uid="{00000000-0005-0000-0000-00008E680000}"/>
    <cellStyle name="40% - 강조색4 45 2 2 2 22" xfId="28191" xr:uid="{00000000-0005-0000-0000-00008F680000}"/>
    <cellStyle name="40% - 강조색4 45 2 2 2 23" xfId="28192" xr:uid="{00000000-0005-0000-0000-000090680000}"/>
    <cellStyle name="40% - 강조색4 45 2 2 2 24" xfId="28193" xr:uid="{00000000-0005-0000-0000-000091680000}"/>
    <cellStyle name="40% - 강조색4 45 2 2 2 25" xfId="28194" xr:uid="{00000000-0005-0000-0000-000092680000}"/>
    <cellStyle name="40% - 강조색4 45 2 2 2 3" xfId="28195" xr:uid="{00000000-0005-0000-0000-000093680000}"/>
    <cellStyle name="40% - 강조색4 45 2 2 2 3 10" xfId="28196" xr:uid="{00000000-0005-0000-0000-000094680000}"/>
    <cellStyle name="40% - 강조색4 45 2 2 2 3 11" xfId="28197" xr:uid="{00000000-0005-0000-0000-000095680000}"/>
    <cellStyle name="40% - 강조색4 45 2 2 2 3 12" xfId="28198" xr:uid="{00000000-0005-0000-0000-000096680000}"/>
    <cellStyle name="40% - 강조색4 45 2 2 2 3 2" xfId="28199" xr:uid="{00000000-0005-0000-0000-000097680000}"/>
    <cellStyle name="40% - 강조색4 45 2 2 2 3 2 2" xfId="28200" xr:uid="{00000000-0005-0000-0000-000098680000}"/>
    <cellStyle name="40% - 강조색4 45 2 2 2 3 2 3" xfId="28201" xr:uid="{00000000-0005-0000-0000-000099680000}"/>
    <cellStyle name="40% - 강조색4 45 2 2 2 3 2 4" xfId="28202" xr:uid="{00000000-0005-0000-0000-00009A680000}"/>
    <cellStyle name="40% - 강조색4 45 2 2 2 3 3" xfId="28203" xr:uid="{00000000-0005-0000-0000-00009B680000}"/>
    <cellStyle name="40% - 강조색4 45 2 2 2 3 3 2" xfId="28204" xr:uid="{00000000-0005-0000-0000-00009C680000}"/>
    <cellStyle name="40% - 강조색4 45 2 2 2 3 3 3" xfId="28205" xr:uid="{00000000-0005-0000-0000-00009D680000}"/>
    <cellStyle name="40% - 강조색4 45 2 2 2 3 3 4" xfId="28206" xr:uid="{00000000-0005-0000-0000-00009E680000}"/>
    <cellStyle name="40% - 강조색4 45 2 2 2 3 4" xfId="28207" xr:uid="{00000000-0005-0000-0000-00009F680000}"/>
    <cellStyle name="40% - 강조색4 45 2 2 2 3 4 2" xfId="28208" xr:uid="{00000000-0005-0000-0000-0000A0680000}"/>
    <cellStyle name="40% - 강조색4 45 2 2 2 3 4 3" xfId="28209" xr:uid="{00000000-0005-0000-0000-0000A1680000}"/>
    <cellStyle name="40% - 강조색4 45 2 2 2 3 4 4" xfId="28210" xr:uid="{00000000-0005-0000-0000-0000A2680000}"/>
    <cellStyle name="40% - 강조색4 45 2 2 2 3 5" xfId="28211" xr:uid="{00000000-0005-0000-0000-0000A3680000}"/>
    <cellStyle name="40% - 강조색4 45 2 2 2 3 5 2" xfId="28212" xr:uid="{00000000-0005-0000-0000-0000A4680000}"/>
    <cellStyle name="40% - 강조색4 45 2 2 2 3 5 3" xfId="28213" xr:uid="{00000000-0005-0000-0000-0000A5680000}"/>
    <cellStyle name="40% - 강조색4 45 2 2 2 3 5 4" xfId="28214" xr:uid="{00000000-0005-0000-0000-0000A6680000}"/>
    <cellStyle name="40% - 강조색4 45 2 2 2 3 6" xfId="28215" xr:uid="{00000000-0005-0000-0000-0000A7680000}"/>
    <cellStyle name="40% - 강조색4 45 2 2 2 3 6 2" xfId="28216" xr:uid="{00000000-0005-0000-0000-0000A8680000}"/>
    <cellStyle name="40% - 강조색4 45 2 2 2 3 6 3" xfId="28217" xr:uid="{00000000-0005-0000-0000-0000A9680000}"/>
    <cellStyle name="40% - 강조색4 45 2 2 2 3 6 4" xfId="28218" xr:uid="{00000000-0005-0000-0000-0000AA680000}"/>
    <cellStyle name="40% - 강조색4 45 2 2 2 3 7" xfId="28219" xr:uid="{00000000-0005-0000-0000-0000AB680000}"/>
    <cellStyle name="40% - 강조색4 45 2 2 2 3 7 2" xfId="28220" xr:uid="{00000000-0005-0000-0000-0000AC680000}"/>
    <cellStyle name="40% - 강조색4 45 2 2 2 3 7 3" xfId="28221" xr:uid="{00000000-0005-0000-0000-0000AD680000}"/>
    <cellStyle name="40% - 강조색4 45 2 2 2 3 7 4" xfId="28222" xr:uid="{00000000-0005-0000-0000-0000AE680000}"/>
    <cellStyle name="40% - 강조색4 45 2 2 2 3 8" xfId="28223" xr:uid="{00000000-0005-0000-0000-0000AF680000}"/>
    <cellStyle name="40% - 강조색4 45 2 2 2 3 8 2" xfId="28224" xr:uid="{00000000-0005-0000-0000-0000B0680000}"/>
    <cellStyle name="40% - 강조색4 45 2 2 2 3 8 3" xfId="28225" xr:uid="{00000000-0005-0000-0000-0000B1680000}"/>
    <cellStyle name="40% - 강조색4 45 2 2 2 3 8 4" xfId="28226" xr:uid="{00000000-0005-0000-0000-0000B2680000}"/>
    <cellStyle name="40% - 강조색4 45 2 2 2 3 9" xfId="28227" xr:uid="{00000000-0005-0000-0000-0000B3680000}"/>
    <cellStyle name="40% - 강조색4 45 2 2 2 3 9 2" xfId="28228" xr:uid="{00000000-0005-0000-0000-0000B4680000}"/>
    <cellStyle name="40% - 강조색4 45 2 2 2 3 9 3" xfId="28229" xr:uid="{00000000-0005-0000-0000-0000B5680000}"/>
    <cellStyle name="40% - 강조색4 45 2 2 2 3 9 4" xfId="28230" xr:uid="{00000000-0005-0000-0000-0000B6680000}"/>
    <cellStyle name="40% - 강조색4 45 2 2 2 4" xfId="28231" xr:uid="{00000000-0005-0000-0000-0000B7680000}"/>
    <cellStyle name="40% - 강조색4 45 2 2 2 4 10" xfId="28232" xr:uid="{00000000-0005-0000-0000-0000B8680000}"/>
    <cellStyle name="40% - 강조색4 45 2 2 2 4 11" xfId="28233" xr:uid="{00000000-0005-0000-0000-0000B9680000}"/>
    <cellStyle name="40% - 강조색4 45 2 2 2 4 12" xfId="28234" xr:uid="{00000000-0005-0000-0000-0000BA680000}"/>
    <cellStyle name="40% - 강조색4 45 2 2 2 4 2" xfId="28235" xr:uid="{00000000-0005-0000-0000-0000BB680000}"/>
    <cellStyle name="40% - 강조색4 45 2 2 2 4 2 2" xfId="28236" xr:uid="{00000000-0005-0000-0000-0000BC680000}"/>
    <cellStyle name="40% - 강조색4 45 2 2 2 4 2 3" xfId="28237" xr:uid="{00000000-0005-0000-0000-0000BD680000}"/>
    <cellStyle name="40% - 강조색4 45 2 2 2 4 2 4" xfId="28238" xr:uid="{00000000-0005-0000-0000-0000BE680000}"/>
    <cellStyle name="40% - 강조색4 45 2 2 2 4 3" xfId="28239" xr:uid="{00000000-0005-0000-0000-0000BF680000}"/>
    <cellStyle name="40% - 강조색4 45 2 2 2 4 3 2" xfId="28240" xr:uid="{00000000-0005-0000-0000-0000C0680000}"/>
    <cellStyle name="40% - 강조색4 45 2 2 2 4 3 3" xfId="28241" xr:uid="{00000000-0005-0000-0000-0000C1680000}"/>
    <cellStyle name="40% - 강조색4 45 2 2 2 4 3 4" xfId="28242" xr:uid="{00000000-0005-0000-0000-0000C2680000}"/>
    <cellStyle name="40% - 강조색4 45 2 2 2 4 4" xfId="28243" xr:uid="{00000000-0005-0000-0000-0000C3680000}"/>
    <cellStyle name="40% - 강조색4 45 2 2 2 4 4 2" xfId="28244" xr:uid="{00000000-0005-0000-0000-0000C4680000}"/>
    <cellStyle name="40% - 강조색4 45 2 2 2 4 4 3" xfId="28245" xr:uid="{00000000-0005-0000-0000-0000C5680000}"/>
    <cellStyle name="40% - 강조색4 45 2 2 2 4 4 4" xfId="28246" xr:uid="{00000000-0005-0000-0000-0000C6680000}"/>
    <cellStyle name="40% - 강조색4 45 2 2 2 4 5" xfId="28247" xr:uid="{00000000-0005-0000-0000-0000C7680000}"/>
    <cellStyle name="40% - 강조색4 45 2 2 2 4 5 2" xfId="28248" xr:uid="{00000000-0005-0000-0000-0000C8680000}"/>
    <cellStyle name="40% - 강조색4 45 2 2 2 4 5 3" xfId="28249" xr:uid="{00000000-0005-0000-0000-0000C9680000}"/>
    <cellStyle name="40% - 강조색4 45 2 2 2 4 5 4" xfId="28250" xr:uid="{00000000-0005-0000-0000-0000CA680000}"/>
    <cellStyle name="40% - 강조색4 45 2 2 2 4 6" xfId="28251" xr:uid="{00000000-0005-0000-0000-0000CB680000}"/>
    <cellStyle name="40% - 강조색4 45 2 2 2 4 6 2" xfId="28252" xr:uid="{00000000-0005-0000-0000-0000CC680000}"/>
    <cellStyle name="40% - 강조색4 45 2 2 2 4 6 3" xfId="28253" xr:uid="{00000000-0005-0000-0000-0000CD680000}"/>
    <cellStyle name="40% - 강조색4 45 2 2 2 4 6 4" xfId="28254" xr:uid="{00000000-0005-0000-0000-0000CE680000}"/>
    <cellStyle name="40% - 강조색4 45 2 2 2 4 7" xfId="28255" xr:uid="{00000000-0005-0000-0000-0000CF680000}"/>
    <cellStyle name="40% - 강조색4 45 2 2 2 4 7 2" xfId="28256" xr:uid="{00000000-0005-0000-0000-0000D0680000}"/>
    <cellStyle name="40% - 강조색4 45 2 2 2 4 7 3" xfId="28257" xr:uid="{00000000-0005-0000-0000-0000D1680000}"/>
    <cellStyle name="40% - 강조색4 45 2 2 2 4 7 4" xfId="28258" xr:uid="{00000000-0005-0000-0000-0000D2680000}"/>
    <cellStyle name="40% - 강조색4 45 2 2 2 4 8" xfId="28259" xr:uid="{00000000-0005-0000-0000-0000D3680000}"/>
    <cellStyle name="40% - 강조색4 45 2 2 2 4 8 2" xfId="28260" xr:uid="{00000000-0005-0000-0000-0000D4680000}"/>
    <cellStyle name="40% - 강조색4 45 2 2 2 4 8 3" xfId="28261" xr:uid="{00000000-0005-0000-0000-0000D5680000}"/>
    <cellStyle name="40% - 강조색4 45 2 2 2 4 8 4" xfId="28262" xr:uid="{00000000-0005-0000-0000-0000D6680000}"/>
    <cellStyle name="40% - 강조색4 45 2 2 2 4 9" xfId="28263" xr:uid="{00000000-0005-0000-0000-0000D7680000}"/>
    <cellStyle name="40% - 강조색4 45 2 2 2 4 9 2" xfId="28264" xr:uid="{00000000-0005-0000-0000-0000D8680000}"/>
    <cellStyle name="40% - 강조색4 45 2 2 2 4 9 3" xfId="28265" xr:uid="{00000000-0005-0000-0000-0000D9680000}"/>
    <cellStyle name="40% - 강조색4 45 2 2 2 4 9 4" xfId="28266" xr:uid="{00000000-0005-0000-0000-0000DA680000}"/>
    <cellStyle name="40% - 강조색4 45 2 2 2 5" xfId="28267" xr:uid="{00000000-0005-0000-0000-0000DB680000}"/>
    <cellStyle name="40% - 강조색4 45 2 2 2 5 2" xfId="28268" xr:uid="{00000000-0005-0000-0000-0000DC680000}"/>
    <cellStyle name="40% - 강조색4 45 2 2 2 5 3" xfId="28269" xr:uid="{00000000-0005-0000-0000-0000DD680000}"/>
    <cellStyle name="40% - 강조색4 45 2 2 2 5 4" xfId="28270" xr:uid="{00000000-0005-0000-0000-0000DE680000}"/>
    <cellStyle name="40% - 강조색4 45 2 2 2 6" xfId="28271" xr:uid="{00000000-0005-0000-0000-0000DF680000}"/>
    <cellStyle name="40% - 강조색4 45 2 2 2 6 2" xfId="28272" xr:uid="{00000000-0005-0000-0000-0000E0680000}"/>
    <cellStyle name="40% - 강조색4 45 2 2 2 6 3" xfId="28273" xr:uid="{00000000-0005-0000-0000-0000E1680000}"/>
    <cellStyle name="40% - 강조색4 45 2 2 2 6 4" xfId="28274" xr:uid="{00000000-0005-0000-0000-0000E2680000}"/>
    <cellStyle name="40% - 강조색4 45 2 2 2 7" xfId="28275" xr:uid="{00000000-0005-0000-0000-0000E3680000}"/>
    <cellStyle name="40% - 강조색4 45 2 2 2 7 2" xfId="28276" xr:uid="{00000000-0005-0000-0000-0000E4680000}"/>
    <cellStyle name="40% - 강조색4 45 2 2 2 7 3" xfId="28277" xr:uid="{00000000-0005-0000-0000-0000E5680000}"/>
    <cellStyle name="40% - 강조색4 45 2 2 2 7 4" xfId="28278" xr:uid="{00000000-0005-0000-0000-0000E6680000}"/>
    <cellStyle name="40% - 강조색4 45 2 2 2 8" xfId="28279" xr:uid="{00000000-0005-0000-0000-0000E7680000}"/>
    <cellStyle name="40% - 강조색4 45 2 2 2 8 2" xfId="28280" xr:uid="{00000000-0005-0000-0000-0000E8680000}"/>
    <cellStyle name="40% - 강조색4 45 2 2 2 8 3" xfId="28281" xr:uid="{00000000-0005-0000-0000-0000E9680000}"/>
    <cellStyle name="40% - 강조색4 45 2 2 2 8 4" xfId="28282" xr:uid="{00000000-0005-0000-0000-0000EA680000}"/>
    <cellStyle name="40% - 강조색4 45 2 2 2 9" xfId="28283" xr:uid="{00000000-0005-0000-0000-0000EB680000}"/>
    <cellStyle name="40% - 강조색4 45 2 2 2 9 2" xfId="28284" xr:uid="{00000000-0005-0000-0000-0000EC680000}"/>
    <cellStyle name="40% - 강조색4 45 2 2 2 9 3" xfId="28285" xr:uid="{00000000-0005-0000-0000-0000ED680000}"/>
    <cellStyle name="40% - 강조색4 45 2 2 2 9 4" xfId="28286" xr:uid="{00000000-0005-0000-0000-0000EE680000}"/>
    <cellStyle name="40% - 강조색4 45 2 2 20" xfId="28287" xr:uid="{00000000-0005-0000-0000-0000EF680000}"/>
    <cellStyle name="40% - 강조색4 45 2 2 21" xfId="28288" xr:uid="{00000000-0005-0000-0000-0000F0680000}"/>
    <cellStyle name="40% - 강조색4 45 2 2 22" xfId="28289" xr:uid="{00000000-0005-0000-0000-0000F1680000}"/>
    <cellStyle name="40% - 강조색4 45 2 2 23" xfId="28290" xr:uid="{00000000-0005-0000-0000-0000F2680000}"/>
    <cellStyle name="40% - 강조색4 45 2 2 24" xfId="28291" xr:uid="{00000000-0005-0000-0000-0000F3680000}"/>
    <cellStyle name="40% - 강조색4 45 2 2 25" xfId="28292" xr:uid="{00000000-0005-0000-0000-0000F4680000}"/>
    <cellStyle name="40% - 강조색4 45 2 2 26" xfId="28293" xr:uid="{00000000-0005-0000-0000-0000F5680000}"/>
    <cellStyle name="40% - 강조색4 45 2 2 3" xfId="28294" xr:uid="{00000000-0005-0000-0000-0000F6680000}"/>
    <cellStyle name="40% - 강조색4 45 2 2 3 10" xfId="28295" xr:uid="{00000000-0005-0000-0000-0000F7680000}"/>
    <cellStyle name="40% - 강조색4 45 2 2 3 11" xfId="28296" xr:uid="{00000000-0005-0000-0000-0000F8680000}"/>
    <cellStyle name="40% - 강조색4 45 2 2 3 12" xfId="28297" xr:uid="{00000000-0005-0000-0000-0000F9680000}"/>
    <cellStyle name="40% - 강조색4 45 2 2 3 2" xfId="28298" xr:uid="{00000000-0005-0000-0000-0000FA680000}"/>
    <cellStyle name="40% - 강조색4 45 2 2 3 2 2" xfId="28299" xr:uid="{00000000-0005-0000-0000-0000FB680000}"/>
    <cellStyle name="40% - 강조색4 45 2 2 3 2 3" xfId="28300" xr:uid="{00000000-0005-0000-0000-0000FC680000}"/>
    <cellStyle name="40% - 강조색4 45 2 2 3 2 4" xfId="28301" xr:uid="{00000000-0005-0000-0000-0000FD680000}"/>
    <cellStyle name="40% - 강조색4 45 2 2 3 3" xfId="28302" xr:uid="{00000000-0005-0000-0000-0000FE680000}"/>
    <cellStyle name="40% - 강조색4 45 2 2 3 3 2" xfId="28303" xr:uid="{00000000-0005-0000-0000-0000FF680000}"/>
    <cellStyle name="40% - 강조색4 45 2 2 3 3 3" xfId="28304" xr:uid="{00000000-0005-0000-0000-000000690000}"/>
    <cellStyle name="40% - 강조색4 45 2 2 3 3 4" xfId="28305" xr:uid="{00000000-0005-0000-0000-000001690000}"/>
    <cellStyle name="40% - 강조색4 45 2 2 3 4" xfId="28306" xr:uid="{00000000-0005-0000-0000-000002690000}"/>
    <cellStyle name="40% - 강조색4 45 2 2 3 4 2" xfId="28307" xr:uid="{00000000-0005-0000-0000-000003690000}"/>
    <cellStyle name="40% - 강조색4 45 2 2 3 4 3" xfId="28308" xr:uid="{00000000-0005-0000-0000-000004690000}"/>
    <cellStyle name="40% - 강조색4 45 2 2 3 4 4" xfId="28309" xr:uid="{00000000-0005-0000-0000-000005690000}"/>
    <cellStyle name="40% - 강조색4 45 2 2 3 5" xfId="28310" xr:uid="{00000000-0005-0000-0000-000006690000}"/>
    <cellStyle name="40% - 강조색4 45 2 2 3 5 2" xfId="28311" xr:uid="{00000000-0005-0000-0000-000007690000}"/>
    <cellStyle name="40% - 강조색4 45 2 2 3 5 3" xfId="28312" xr:uid="{00000000-0005-0000-0000-000008690000}"/>
    <cellStyle name="40% - 강조색4 45 2 2 3 5 4" xfId="28313" xr:uid="{00000000-0005-0000-0000-000009690000}"/>
    <cellStyle name="40% - 강조색4 45 2 2 3 6" xfId="28314" xr:uid="{00000000-0005-0000-0000-00000A690000}"/>
    <cellStyle name="40% - 강조색4 45 2 2 3 6 2" xfId="28315" xr:uid="{00000000-0005-0000-0000-00000B690000}"/>
    <cellStyle name="40% - 강조색4 45 2 2 3 6 3" xfId="28316" xr:uid="{00000000-0005-0000-0000-00000C690000}"/>
    <cellStyle name="40% - 강조색4 45 2 2 3 6 4" xfId="28317" xr:uid="{00000000-0005-0000-0000-00000D690000}"/>
    <cellStyle name="40% - 강조색4 45 2 2 3 7" xfId="28318" xr:uid="{00000000-0005-0000-0000-00000E690000}"/>
    <cellStyle name="40% - 강조색4 45 2 2 3 7 2" xfId="28319" xr:uid="{00000000-0005-0000-0000-00000F690000}"/>
    <cellStyle name="40% - 강조색4 45 2 2 3 7 3" xfId="28320" xr:uid="{00000000-0005-0000-0000-000010690000}"/>
    <cellStyle name="40% - 강조색4 45 2 2 3 7 4" xfId="28321" xr:uid="{00000000-0005-0000-0000-000011690000}"/>
    <cellStyle name="40% - 강조색4 45 2 2 3 8" xfId="28322" xr:uid="{00000000-0005-0000-0000-000012690000}"/>
    <cellStyle name="40% - 강조색4 45 2 2 3 8 2" xfId="28323" xr:uid="{00000000-0005-0000-0000-000013690000}"/>
    <cellStyle name="40% - 강조색4 45 2 2 3 8 3" xfId="28324" xr:uid="{00000000-0005-0000-0000-000014690000}"/>
    <cellStyle name="40% - 강조색4 45 2 2 3 8 4" xfId="28325" xr:uid="{00000000-0005-0000-0000-000015690000}"/>
    <cellStyle name="40% - 강조색4 45 2 2 3 9" xfId="28326" xr:uid="{00000000-0005-0000-0000-000016690000}"/>
    <cellStyle name="40% - 강조색4 45 2 2 3 9 2" xfId="28327" xr:uid="{00000000-0005-0000-0000-000017690000}"/>
    <cellStyle name="40% - 강조색4 45 2 2 3 9 3" xfId="28328" xr:uid="{00000000-0005-0000-0000-000018690000}"/>
    <cellStyle name="40% - 강조색4 45 2 2 3 9 4" xfId="28329" xr:uid="{00000000-0005-0000-0000-000019690000}"/>
    <cellStyle name="40% - 강조색4 45 2 2 4" xfId="28330" xr:uid="{00000000-0005-0000-0000-00001A690000}"/>
    <cellStyle name="40% - 강조색4 45 2 2 4 10" xfId="28331" xr:uid="{00000000-0005-0000-0000-00001B690000}"/>
    <cellStyle name="40% - 강조색4 45 2 2 4 11" xfId="28332" xr:uid="{00000000-0005-0000-0000-00001C690000}"/>
    <cellStyle name="40% - 강조색4 45 2 2 4 12" xfId="28333" xr:uid="{00000000-0005-0000-0000-00001D690000}"/>
    <cellStyle name="40% - 강조색4 45 2 2 4 2" xfId="28334" xr:uid="{00000000-0005-0000-0000-00001E690000}"/>
    <cellStyle name="40% - 강조색4 45 2 2 4 2 2" xfId="28335" xr:uid="{00000000-0005-0000-0000-00001F690000}"/>
    <cellStyle name="40% - 강조색4 45 2 2 4 2 3" xfId="28336" xr:uid="{00000000-0005-0000-0000-000020690000}"/>
    <cellStyle name="40% - 강조색4 45 2 2 4 2 4" xfId="28337" xr:uid="{00000000-0005-0000-0000-000021690000}"/>
    <cellStyle name="40% - 강조색4 45 2 2 4 3" xfId="28338" xr:uid="{00000000-0005-0000-0000-000022690000}"/>
    <cellStyle name="40% - 강조색4 45 2 2 4 3 2" xfId="28339" xr:uid="{00000000-0005-0000-0000-000023690000}"/>
    <cellStyle name="40% - 강조색4 45 2 2 4 3 3" xfId="28340" xr:uid="{00000000-0005-0000-0000-000024690000}"/>
    <cellStyle name="40% - 강조색4 45 2 2 4 3 4" xfId="28341" xr:uid="{00000000-0005-0000-0000-000025690000}"/>
    <cellStyle name="40% - 강조색4 45 2 2 4 4" xfId="28342" xr:uid="{00000000-0005-0000-0000-000026690000}"/>
    <cellStyle name="40% - 강조색4 45 2 2 4 4 2" xfId="28343" xr:uid="{00000000-0005-0000-0000-000027690000}"/>
    <cellStyle name="40% - 강조색4 45 2 2 4 4 3" xfId="28344" xr:uid="{00000000-0005-0000-0000-000028690000}"/>
    <cellStyle name="40% - 강조색4 45 2 2 4 4 4" xfId="28345" xr:uid="{00000000-0005-0000-0000-000029690000}"/>
    <cellStyle name="40% - 강조색4 45 2 2 4 5" xfId="28346" xr:uid="{00000000-0005-0000-0000-00002A690000}"/>
    <cellStyle name="40% - 강조색4 45 2 2 4 5 2" xfId="28347" xr:uid="{00000000-0005-0000-0000-00002B690000}"/>
    <cellStyle name="40% - 강조색4 45 2 2 4 5 3" xfId="28348" xr:uid="{00000000-0005-0000-0000-00002C690000}"/>
    <cellStyle name="40% - 강조색4 45 2 2 4 5 4" xfId="28349" xr:uid="{00000000-0005-0000-0000-00002D690000}"/>
    <cellStyle name="40% - 강조색4 45 2 2 4 6" xfId="28350" xr:uid="{00000000-0005-0000-0000-00002E690000}"/>
    <cellStyle name="40% - 강조색4 45 2 2 4 6 2" xfId="28351" xr:uid="{00000000-0005-0000-0000-00002F690000}"/>
    <cellStyle name="40% - 강조색4 45 2 2 4 6 3" xfId="28352" xr:uid="{00000000-0005-0000-0000-000030690000}"/>
    <cellStyle name="40% - 강조색4 45 2 2 4 6 4" xfId="28353" xr:uid="{00000000-0005-0000-0000-000031690000}"/>
    <cellStyle name="40% - 강조색4 45 2 2 4 7" xfId="28354" xr:uid="{00000000-0005-0000-0000-000032690000}"/>
    <cellStyle name="40% - 강조색4 45 2 2 4 7 2" xfId="28355" xr:uid="{00000000-0005-0000-0000-000033690000}"/>
    <cellStyle name="40% - 강조색4 45 2 2 4 7 3" xfId="28356" xr:uid="{00000000-0005-0000-0000-000034690000}"/>
    <cellStyle name="40% - 강조색4 45 2 2 4 7 4" xfId="28357" xr:uid="{00000000-0005-0000-0000-000035690000}"/>
    <cellStyle name="40% - 강조색4 45 2 2 4 8" xfId="28358" xr:uid="{00000000-0005-0000-0000-000036690000}"/>
    <cellStyle name="40% - 강조색4 45 2 2 4 8 2" xfId="28359" xr:uid="{00000000-0005-0000-0000-000037690000}"/>
    <cellStyle name="40% - 강조색4 45 2 2 4 8 3" xfId="28360" xr:uid="{00000000-0005-0000-0000-000038690000}"/>
    <cellStyle name="40% - 강조색4 45 2 2 4 8 4" xfId="28361" xr:uid="{00000000-0005-0000-0000-000039690000}"/>
    <cellStyle name="40% - 강조색4 45 2 2 4 9" xfId="28362" xr:uid="{00000000-0005-0000-0000-00003A690000}"/>
    <cellStyle name="40% - 강조색4 45 2 2 4 9 2" xfId="28363" xr:uid="{00000000-0005-0000-0000-00003B690000}"/>
    <cellStyle name="40% - 강조색4 45 2 2 4 9 3" xfId="28364" xr:uid="{00000000-0005-0000-0000-00003C690000}"/>
    <cellStyle name="40% - 강조색4 45 2 2 4 9 4" xfId="28365" xr:uid="{00000000-0005-0000-0000-00003D690000}"/>
    <cellStyle name="40% - 강조색4 45 2 2 5" xfId="28366" xr:uid="{00000000-0005-0000-0000-00003E690000}"/>
    <cellStyle name="40% - 강조색4 45 2 2 5 10" xfId="28367" xr:uid="{00000000-0005-0000-0000-00003F690000}"/>
    <cellStyle name="40% - 강조색4 45 2 2 5 11" xfId="28368" xr:uid="{00000000-0005-0000-0000-000040690000}"/>
    <cellStyle name="40% - 강조색4 45 2 2 5 12" xfId="28369" xr:uid="{00000000-0005-0000-0000-000041690000}"/>
    <cellStyle name="40% - 강조색4 45 2 2 5 2" xfId="28370" xr:uid="{00000000-0005-0000-0000-000042690000}"/>
    <cellStyle name="40% - 강조색4 45 2 2 5 2 2" xfId="28371" xr:uid="{00000000-0005-0000-0000-000043690000}"/>
    <cellStyle name="40% - 강조색4 45 2 2 5 2 3" xfId="28372" xr:uid="{00000000-0005-0000-0000-000044690000}"/>
    <cellStyle name="40% - 강조색4 45 2 2 5 2 4" xfId="28373" xr:uid="{00000000-0005-0000-0000-000045690000}"/>
    <cellStyle name="40% - 강조색4 45 2 2 5 3" xfId="28374" xr:uid="{00000000-0005-0000-0000-000046690000}"/>
    <cellStyle name="40% - 강조색4 45 2 2 5 3 2" xfId="28375" xr:uid="{00000000-0005-0000-0000-000047690000}"/>
    <cellStyle name="40% - 강조색4 45 2 2 5 3 3" xfId="28376" xr:uid="{00000000-0005-0000-0000-000048690000}"/>
    <cellStyle name="40% - 강조색4 45 2 2 5 3 4" xfId="28377" xr:uid="{00000000-0005-0000-0000-000049690000}"/>
    <cellStyle name="40% - 강조색4 45 2 2 5 4" xfId="28378" xr:uid="{00000000-0005-0000-0000-00004A690000}"/>
    <cellStyle name="40% - 강조색4 45 2 2 5 4 2" xfId="28379" xr:uid="{00000000-0005-0000-0000-00004B690000}"/>
    <cellStyle name="40% - 강조색4 45 2 2 5 4 3" xfId="28380" xr:uid="{00000000-0005-0000-0000-00004C690000}"/>
    <cellStyle name="40% - 강조색4 45 2 2 5 4 4" xfId="28381" xr:uid="{00000000-0005-0000-0000-00004D690000}"/>
    <cellStyle name="40% - 강조색4 45 2 2 5 5" xfId="28382" xr:uid="{00000000-0005-0000-0000-00004E690000}"/>
    <cellStyle name="40% - 강조색4 45 2 2 5 5 2" xfId="28383" xr:uid="{00000000-0005-0000-0000-00004F690000}"/>
    <cellStyle name="40% - 강조색4 45 2 2 5 5 3" xfId="28384" xr:uid="{00000000-0005-0000-0000-000050690000}"/>
    <cellStyle name="40% - 강조색4 45 2 2 5 5 4" xfId="28385" xr:uid="{00000000-0005-0000-0000-000051690000}"/>
    <cellStyle name="40% - 강조색4 45 2 2 5 6" xfId="28386" xr:uid="{00000000-0005-0000-0000-000052690000}"/>
    <cellStyle name="40% - 강조색4 45 2 2 5 6 2" xfId="28387" xr:uid="{00000000-0005-0000-0000-000053690000}"/>
    <cellStyle name="40% - 강조색4 45 2 2 5 6 3" xfId="28388" xr:uid="{00000000-0005-0000-0000-000054690000}"/>
    <cellStyle name="40% - 강조색4 45 2 2 5 6 4" xfId="28389" xr:uid="{00000000-0005-0000-0000-000055690000}"/>
    <cellStyle name="40% - 강조색4 45 2 2 5 7" xfId="28390" xr:uid="{00000000-0005-0000-0000-000056690000}"/>
    <cellStyle name="40% - 강조색4 45 2 2 5 7 2" xfId="28391" xr:uid="{00000000-0005-0000-0000-000057690000}"/>
    <cellStyle name="40% - 강조색4 45 2 2 5 7 3" xfId="28392" xr:uid="{00000000-0005-0000-0000-000058690000}"/>
    <cellStyle name="40% - 강조색4 45 2 2 5 7 4" xfId="28393" xr:uid="{00000000-0005-0000-0000-000059690000}"/>
    <cellStyle name="40% - 강조색4 45 2 2 5 8" xfId="28394" xr:uid="{00000000-0005-0000-0000-00005A690000}"/>
    <cellStyle name="40% - 강조색4 45 2 2 5 8 2" xfId="28395" xr:uid="{00000000-0005-0000-0000-00005B690000}"/>
    <cellStyle name="40% - 강조색4 45 2 2 5 8 3" xfId="28396" xr:uid="{00000000-0005-0000-0000-00005C690000}"/>
    <cellStyle name="40% - 강조색4 45 2 2 5 8 4" xfId="28397" xr:uid="{00000000-0005-0000-0000-00005D690000}"/>
    <cellStyle name="40% - 강조색4 45 2 2 5 9" xfId="28398" xr:uid="{00000000-0005-0000-0000-00005E690000}"/>
    <cellStyle name="40% - 강조색4 45 2 2 5 9 2" xfId="28399" xr:uid="{00000000-0005-0000-0000-00005F690000}"/>
    <cellStyle name="40% - 강조색4 45 2 2 5 9 3" xfId="28400" xr:uid="{00000000-0005-0000-0000-000060690000}"/>
    <cellStyle name="40% - 강조색4 45 2 2 5 9 4" xfId="28401" xr:uid="{00000000-0005-0000-0000-000061690000}"/>
    <cellStyle name="40% - 강조색4 45 2 2 6" xfId="28402" xr:uid="{00000000-0005-0000-0000-000062690000}"/>
    <cellStyle name="40% - 강조색4 45 2 2 6 2" xfId="28403" xr:uid="{00000000-0005-0000-0000-000063690000}"/>
    <cellStyle name="40% - 강조색4 45 2 2 6 3" xfId="28404" xr:uid="{00000000-0005-0000-0000-000064690000}"/>
    <cellStyle name="40% - 강조색4 45 2 2 6 4" xfId="28405" xr:uid="{00000000-0005-0000-0000-000065690000}"/>
    <cellStyle name="40% - 강조색4 45 2 2 7" xfId="28406" xr:uid="{00000000-0005-0000-0000-000066690000}"/>
    <cellStyle name="40% - 강조색4 45 2 2 7 2" xfId="28407" xr:uid="{00000000-0005-0000-0000-000067690000}"/>
    <cellStyle name="40% - 강조색4 45 2 2 7 3" xfId="28408" xr:uid="{00000000-0005-0000-0000-000068690000}"/>
    <cellStyle name="40% - 강조색4 45 2 2 7 4" xfId="28409" xr:uid="{00000000-0005-0000-0000-000069690000}"/>
    <cellStyle name="40% - 강조색4 45 2 2 8" xfId="28410" xr:uid="{00000000-0005-0000-0000-00006A690000}"/>
    <cellStyle name="40% - 강조색4 45 2 2 8 2" xfId="28411" xr:uid="{00000000-0005-0000-0000-00006B690000}"/>
    <cellStyle name="40% - 강조색4 45 2 2 8 3" xfId="28412" xr:uid="{00000000-0005-0000-0000-00006C690000}"/>
    <cellStyle name="40% - 강조색4 45 2 2 8 4" xfId="28413" xr:uid="{00000000-0005-0000-0000-00006D690000}"/>
    <cellStyle name="40% - 강조색4 45 2 2 9" xfId="28414" xr:uid="{00000000-0005-0000-0000-00006E690000}"/>
    <cellStyle name="40% - 강조색4 45 2 2 9 2" xfId="28415" xr:uid="{00000000-0005-0000-0000-00006F690000}"/>
    <cellStyle name="40% - 강조색4 45 2 2 9 3" xfId="28416" xr:uid="{00000000-0005-0000-0000-000070690000}"/>
    <cellStyle name="40% - 강조색4 45 2 2 9 4" xfId="28417" xr:uid="{00000000-0005-0000-0000-000071690000}"/>
    <cellStyle name="40% - 강조색4 45 2 20" xfId="28418" xr:uid="{00000000-0005-0000-0000-000072690000}"/>
    <cellStyle name="40% - 강조색4 45 2 21" xfId="28419" xr:uid="{00000000-0005-0000-0000-000073690000}"/>
    <cellStyle name="40% - 강조색4 45 2 22" xfId="28420" xr:uid="{00000000-0005-0000-0000-000074690000}"/>
    <cellStyle name="40% - 강조색4 45 2 23" xfId="28421" xr:uid="{00000000-0005-0000-0000-000075690000}"/>
    <cellStyle name="40% - 강조색4 45 2 24" xfId="28422" xr:uid="{00000000-0005-0000-0000-000076690000}"/>
    <cellStyle name="40% - 강조색4 45 2 25" xfId="28423" xr:uid="{00000000-0005-0000-0000-000077690000}"/>
    <cellStyle name="40% - 강조색4 45 2 26" xfId="28424" xr:uid="{00000000-0005-0000-0000-000078690000}"/>
    <cellStyle name="40% - 강조색4 45 2 3" xfId="28425" xr:uid="{00000000-0005-0000-0000-000079690000}"/>
    <cellStyle name="40% - 강조색4 45 2 3 10" xfId="28426" xr:uid="{00000000-0005-0000-0000-00007A690000}"/>
    <cellStyle name="40% - 강조색4 45 2 3 10 2" xfId="28427" xr:uid="{00000000-0005-0000-0000-00007B690000}"/>
    <cellStyle name="40% - 강조색4 45 2 3 10 3" xfId="28428" xr:uid="{00000000-0005-0000-0000-00007C690000}"/>
    <cellStyle name="40% - 강조색4 45 2 3 10 4" xfId="28429" xr:uid="{00000000-0005-0000-0000-00007D690000}"/>
    <cellStyle name="40% - 강조색4 45 2 3 11" xfId="28430" xr:uid="{00000000-0005-0000-0000-00007E690000}"/>
    <cellStyle name="40% - 강조색4 45 2 3 11 2" xfId="28431" xr:uid="{00000000-0005-0000-0000-00007F690000}"/>
    <cellStyle name="40% - 강조색4 45 2 3 11 3" xfId="28432" xr:uid="{00000000-0005-0000-0000-000080690000}"/>
    <cellStyle name="40% - 강조색4 45 2 3 11 4" xfId="28433" xr:uid="{00000000-0005-0000-0000-000081690000}"/>
    <cellStyle name="40% - 강조색4 45 2 3 12" xfId="28434" xr:uid="{00000000-0005-0000-0000-000082690000}"/>
    <cellStyle name="40% - 강조색4 45 2 3 12 2" xfId="28435" xr:uid="{00000000-0005-0000-0000-000083690000}"/>
    <cellStyle name="40% - 강조색4 45 2 3 12 3" xfId="28436" xr:uid="{00000000-0005-0000-0000-000084690000}"/>
    <cellStyle name="40% - 강조색4 45 2 3 12 4" xfId="28437" xr:uid="{00000000-0005-0000-0000-000085690000}"/>
    <cellStyle name="40% - 강조색4 45 2 3 13" xfId="28438" xr:uid="{00000000-0005-0000-0000-000086690000}"/>
    <cellStyle name="40% - 강조색4 45 2 3 14" xfId="28439" xr:uid="{00000000-0005-0000-0000-000087690000}"/>
    <cellStyle name="40% - 강조색4 45 2 3 15" xfId="28440" xr:uid="{00000000-0005-0000-0000-000088690000}"/>
    <cellStyle name="40% - 강조색4 45 2 3 16" xfId="28441" xr:uid="{00000000-0005-0000-0000-000089690000}"/>
    <cellStyle name="40% - 강조색4 45 2 3 17" xfId="28442" xr:uid="{00000000-0005-0000-0000-00008A690000}"/>
    <cellStyle name="40% - 강조색4 45 2 3 18" xfId="28443" xr:uid="{00000000-0005-0000-0000-00008B690000}"/>
    <cellStyle name="40% - 강조색4 45 2 3 19" xfId="28444" xr:uid="{00000000-0005-0000-0000-00008C690000}"/>
    <cellStyle name="40% - 강조색4 45 2 3 2" xfId="28445" xr:uid="{00000000-0005-0000-0000-00008D690000}"/>
    <cellStyle name="40% - 강조색4 45 2 3 2 10" xfId="28446" xr:uid="{00000000-0005-0000-0000-00008E690000}"/>
    <cellStyle name="40% - 강조색4 45 2 3 2 11" xfId="28447" xr:uid="{00000000-0005-0000-0000-00008F690000}"/>
    <cellStyle name="40% - 강조색4 45 2 3 2 12" xfId="28448" xr:uid="{00000000-0005-0000-0000-000090690000}"/>
    <cellStyle name="40% - 강조색4 45 2 3 2 2" xfId="28449" xr:uid="{00000000-0005-0000-0000-000091690000}"/>
    <cellStyle name="40% - 강조색4 45 2 3 2 2 2" xfId="28450" xr:uid="{00000000-0005-0000-0000-000092690000}"/>
    <cellStyle name="40% - 강조색4 45 2 3 2 2 3" xfId="28451" xr:uid="{00000000-0005-0000-0000-000093690000}"/>
    <cellStyle name="40% - 강조색4 45 2 3 2 2 4" xfId="28452" xr:uid="{00000000-0005-0000-0000-000094690000}"/>
    <cellStyle name="40% - 강조색4 45 2 3 2 3" xfId="28453" xr:uid="{00000000-0005-0000-0000-000095690000}"/>
    <cellStyle name="40% - 강조색4 45 2 3 2 3 2" xfId="28454" xr:uid="{00000000-0005-0000-0000-000096690000}"/>
    <cellStyle name="40% - 강조색4 45 2 3 2 3 3" xfId="28455" xr:uid="{00000000-0005-0000-0000-000097690000}"/>
    <cellStyle name="40% - 강조색4 45 2 3 2 3 4" xfId="28456" xr:uid="{00000000-0005-0000-0000-000098690000}"/>
    <cellStyle name="40% - 강조색4 45 2 3 2 4" xfId="28457" xr:uid="{00000000-0005-0000-0000-000099690000}"/>
    <cellStyle name="40% - 강조색4 45 2 3 2 4 2" xfId="28458" xr:uid="{00000000-0005-0000-0000-00009A690000}"/>
    <cellStyle name="40% - 강조색4 45 2 3 2 4 3" xfId="28459" xr:uid="{00000000-0005-0000-0000-00009B690000}"/>
    <cellStyle name="40% - 강조색4 45 2 3 2 4 4" xfId="28460" xr:uid="{00000000-0005-0000-0000-00009C690000}"/>
    <cellStyle name="40% - 강조색4 45 2 3 2 5" xfId="28461" xr:uid="{00000000-0005-0000-0000-00009D690000}"/>
    <cellStyle name="40% - 강조색4 45 2 3 2 5 2" xfId="28462" xr:uid="{00000000-0005-0000-0000-00009E690000}"/>
    <cellStyle name="40% - 강조색4 45 2 3 2 5 3" xfId="28463" xr:uid="{00000000-0005-0000-0000-00009F690000}"/>
    <cellStyle name="40% - 강조색4 45 2 3 2 5 4" xfId="28464" xr:uid="{00000000-0005-0000-0000-0000A0690000}"/>
    <cellStyle name="40% - 강조색4 45 2 3 2 6" xfId="28465" xr:uid="{00000000-0005-0000-0000-0000A1690000}"/>
    <cellStyle name="40% - 강조색4 45 2 3 2 6 2" xfId="28466" xr:uid="{00000000-0005-0000-0000-0000A2690000}"/>
    <cellStyle name="40% - 강조색4 45 2 3 2 6 3" xfId="28467" xr:uid="{00000000-0005-0000-0000-0000A3690000}"/>
    <cellStyle name="40% - 강조색4 45 2 3 2 6 4" xfId="28468" xr:uid="{00000000-0005-0000-0000-0000A4690000}"/>
    <cellStyle name="40% - 강조색4 45 2 3 2 7" xfId="28469" xr:uid="{00000000-0005-0000-0000-0000A5690000}"/>
    <cellStyle name="40% - 강조색4 45 2 3 2 7 2" xfId="28470" xr:uid="{00000000-0005-0000-0000-0000A6690000}"/>
    <cellStyle name="40% - 강조색4 45 2 3 2 7 3" xfId="28471" xr:uid="{00000000-0005-0000-0000-0000A7690000}"/>
    <cellStyle name="40% - 강조색4 45 2 3 2 7 4" xfId="28472" xr:uid="{00000000-0005-0000-0000-0000A8690000}"/>
    <cellStyle name="40% - 강조색4 45 2 3 2 8" xfId="28473" xr:uid="{00000000-0005-0000-0000-0000A9690000}"/>
    <cellStyle name="40% - 강조색4 45 2 3 2 8 2" xfId="28474" xr:uid="{00000000-0005-0000-0000-0000AA690000}"/>
    <cellStyle name="40% - 강조색4 45 2 3 2 8 3" xfId="28475" xr:uid="{00000000-0005-0000-0000-0000AB690000}"/>
    <cellStyle name="40% - 강조색4 45 2 3 2 8 4" xfId="28476" xr:uid="{00000000-0005-0000-0000-0000AC690000}"/>
    <cellStyle name="40% - 강조색4 45 2 3 2 9" xfId="28477" xr:uid="{00000000-0005-0000-0000-0000AD690000}"/>
    <cellStyle name="40% - 강조색4 45 2 3 2 9 2" xfId="28478" xr:uid="{00000000-0005-0000-0000-0000AE690000}"/>
    <cellStyle name="40% - 강조색4 45 2 3 2 9 3" xfId="28479" xr:uid="{00000000-0005-0000-0000-0000AF690000}"/>
    <cellStyle name="40% - 강조색4 45 2 3 2 9 4" xfId="28480" xr:uid="{00000000-0005-0000-0000-0000B0690000}"/>
    <cellStyle name="40% - 강조색4 45 2 3 20" xfId="28481" xr:uid="{00000000-0005-0000-0000-0000B1690000}"/>
    <cellStyle name="40% - 강조색4 45 2 3 21" xfId="28482" xr:uid="{00000000-0005-0000-0000-0000B2690000}"/>
    <cellStyle name="40% - 강조색4 45 2 3 22" xfId="28483" xr:uid="{00000000-0005-0000-0000-0000B3690000}"/>
    <cellStyle name="40% - 강조색4 45 2 3 23" xfId="28484" xr:uid="{00000000-0005-0000-0000-0000B4690000}"/>
    <cellStyle name="40% - 강조색4 45 2 3 24" xfId="28485" xr:uid="{00000000-0005-0000-0000-0000B5690000}"/>
    <cellStyle name="40% - 강조색4 45 2 3 25" xfId="28486" xr:uid="{00000000-0005-0000-0000-0000B6690000}"/>
    <cellStyle name="40% - 강조색4 45 2 3 3" xfId="28487" xr:uid="{00000000-0005-0000-0000-0000B7690000}"/>
    <cellStyle name="40% - 강조색4 45 2 3 3 10" xfId="28488" xr:uid="{00000000-0005-0000-0000-0000B8690000}"/>
    <cellStyle name="40% - 강조색4 45 2 3 3 11" xfId="28489" xr:uid="{00000000-0005-0000-0000-0000B9690000}"/>
    <cellStyle name="40% - 강조색4 45 2 3 3 12" xfId="28490" xr:uid="{00000000-0005-0000-0000-0000BA690000}"/>
    <cellStyle name="40% - 강조색4 45 2 3 3 2" xfId="28491" xr:uid="{00000000-0005-0000-0000-0000BB690000}"/>
    <cellStyle name="40% - 강조색4 45 2 3 3 2 2" xfId="28492" xr:uid="{00000000-0005-0000-0000-0000BC690000}"/>
    <cellStyle name="40% - 강조색4 45 2 3 3 2 3" xfId="28493" xr:uid="{00000000-0005-0000-0000-0000BD690000}"/>
    <cellStyle name="40% - 강조색4 45 2 3 3 2 4" xfId="28494" xr:uid="{00000000-0005-0000-0000-0000BE690000}"/>
    <cellStyle name="40% - 강조색4 45 2 3 3 3" xfId="28495" xr:uid="{00000000-0005-0000-0000-0000BF690000}"/>
    <cellStyle name="40% - 강조색4 45 2 3 3 3 2" xfId="28496" xr:uid="{00000000-0005-0000-0000-0000C0690000}"/>
    <cellStyle name="40% - 강조색4 45 2 3 3 3 3" xfId="28497" xr:uid="{00000000-0005-0000-0000-0000C1690000}"/>
    <cellStyle name="40% - 강조색4 45 2 3 3 3 4" xfId="28498" xr:uid="{00000000-0005-0000-0000-0000C2690000}"/>
    <cellStyle name="40% - 강조색4 45 2 3 3 4" xfId="28499" xr:uid="{00000000-0005-0000-0000-0000C3690000}"/>
    <cellStyle name="40% - 강조색4 45 2 3 3 4 2" xfId="28500" xr:uid="{00000000-0005-0000-0000-0000C4690000}"/>
    <cellStyle name="40% - 강조색4 45 2 3 3 4 3" xfId="28501" xr:uid="{00000000-0005-0000-0000-0000C5690000}"/>
    <cellStyle name="40% - 강조색4 45 2 3 3 4 4" xfId="28502" xr:uid="{00000000-0005-0000-0000-0000C6690000}"/>
    <cellStyle name="40% - 강조색4 45 2 3 3 5" xfId="28503" xr:uid="{00000000-0005-0000-0000-0000C7690000}"/>
    <cellStyle name="40% - 강조색4 45 2 3 3 5 2" xfId="28504" xr:uid="{00000000-0005-0000-0000-0000C8690000}"/>
    <cellStyle name="40% - 강조색4 45 2 3 3 5 3" xfId="28505" xr:uid="{00000000-0005-0000-0000-0000C9690000}"/>
    <cellStyle name="40% - 강조색4 45 2 3 3 5 4" xfId="28506" xr:uid="{00000000-0005-0000-0000-0000CA690000}"/>
    <cellStyle name="40% - 강조색4 45 2 3 3 6" xfId="28507" xr:uid="{00000000-0005-0000-0000-0000CB690000}"/>
    <cellStyle name="40% - 강조색4 45 2 3 3 6 2" xfId="28508" xr:uid="{00000000-0005-0000-0000-0000CC690000}"/>
    <cellStyle name="40% - 강조색4 45 2 3 3 6 3" xfId="28509" xr:uid="{00000000-0005-0000-0000-0000CD690000}"/>
    <cellStyle name="40% - 강조색4 45 2 3 3 6 4" xfId="28510" xr:uid="{00000000-0005-0000-0000-0000CE690000}"/>
    <cellStyle name="40% - 강조색4 45 2 3 3 7" xfId="28511" xr:uid="{00000000-0005-0000-0000-0000CF690000}"/>
    <cellStyle name="40% - 강조색4 45 2 3 3 7 2" xfId="28512" xr:uid="{00000000-0005-0000-0000-0000D0690000}"/>
    <cellStyle name="40% - 강조색4 45 2 3 3 7 3" xfId="28513" xr:uid="{00000000-0005-0000-0000-0000D1690000}"/>
    <cellStyle name="40% - 강조색4 45 2 3 3 7 4" xfId="28514" xr:uid="{00000000-0005-0000-0000-0000D2690000}"/>
    <cellStyle name="40% - 강조색4 45 2 3 3 8" xfId="28515" xr:uid="{00000000-0005-0000-0000-0000D3690000}"/>
    <cellStyle name="40% - 강조색4 45 2 3 3 8 2" xfId="28516" xr:uid="{00000000-0005-0000-0000-0000D4690000}"/>
    <cellStyle name="40% - 강조색4 45 2 3 3 8 3" xfId="28517" xr:uid="{00000000-0005-0000-0000-0000D5690000}"/>
    <cellStyle name="40% - 강조색4 45 2 3 3 8 4" xfId="28518" xr:uid="{00000000-0005-0000-0000-0000D6690000}"/>
    <cellStyle name="40% - 강조색4 45 2 3 3 9" xfId="28519" xr:uid="{00000000-0005-0000-0000-0000D7690000}"/>
    <cellStyle name="40% - 강조색4 45 2 3 3 9 2" xfId="28520" xr:uid="{00000000-0005-0000-0000-0000D8690000}"/>
    <cellStyle name="40% - 강조색4 45 2 3 3 9 3" xfId="28521" xr:uid="{00000000-0005-0000-0000-0000D9690000}"/>
    <cellStyle name="40% - 강조색4 45 2 3 3 9 4" xfId="28522" xr:uid="{00000000-0005-0000-0000-0000DA690000}"/>
    <cellStyle name="40% - 강조색4 45 2 3 4" xfId="28523" xr:uid="{00000000-0005-0000-0000-0000DB690000}"/>
    <cellStyle name="40% - 강조색4 45 2 3 4 10" xfId="28524" xr:uid="{00000000-0005-0000-0000-0000DC690000}"/>
    <cellStyle name="40% - 강조색4 45 2 3 4 11" xfId="28525" xr:uid="{00000000-0005-0000-0000-0000DD690000}"/>
    <cellStyle name="40% - 강조색4 45 2 3 4 12" xfId="28526" xr:uid="{00000000-0005-0000-0000-0000DE690000}"/>
    <cellStyle name="40% - 강조색4 45 2 3 4 2" xfId="28527" xr:uid="{00000000-0005-0000-0000-0000DF690000}"/>
    <cellStyle name="40% - 강조색4 45 2 3 4 2 2" xfId="28528" xr:uid="{00000000-0005-0000-0000-0000E0690000}"/>
    <cellStyle name="40% - 강조색4 45 2 3 4 2 3" xfId="28529" xr:uid="{00000000-0005-0000-0000-0000E1690000}"/>
    <cellStyle name="40% - 강조색4 45 2 3 4 2 4" xfId="28530" xr:uid="{00000000-0005-0000-0000-0000E2690000}"/>
    <cellStyle name="40% - 강조색4 45 2 3 4 3" xfId="28531" xr:uid="{00000000-0005-0000-0000-0000E3690000}"/>
    <cellStyle name="40% - 강조색4 45 2 3 4 3 2" xfId="28532" xr:uid="{00000000-0005-0000-0000-0000E4690000}"/>
    <cellStyle name="40% - 강조색4 45 2 3 4 3 3" xfId="28533" xr:uid="{00000000-0005-0000-0000-0000E5690000}"/>
    <cellStyle name="40% - 강조색4 45 2 3 4 3 4" xfId="28534" xr:uid="{00000000-0005-0000-0000-0000E6690000}"/>
    <cellStyle name="40% - 강조색4 45 2 3 4 4" xfId="28535" xr:uid="{00000000-0005-0000-0000-0000E7690000}"/>
    <cellStyle name="40% - 강조색4 45 2 3 4 4 2" xfId="28536" xr:uid="{00000000-0005-0000-0000-0000E8690000}"/>
    <cellStyle name="40% - 강조색4 45 2 3 4 4 3" xfId="28537" xr:uid="{00000000-0005-0000-0000-0000E9690000}"/>
    <cellStyle name="40% - 강조색4 45 2 3 4 4 4" xfId="28538" xr:uid="{00000000-0005-0000-0000-0000EA690000}"/>
    <cellStyle name="40% - 강조색4 45 2 3 4 5" xfId="28539" xr:uid="{00000000-0005-0000-0000-0000EB690000}"/>
    <cellStyle name="40% - 강조색4 45 2 3 4 5 2" xfId="28540" xr:uid="{00000000-0005-0000-0000-0000EC690000}"/>
    <cellStyle name="40% - 강조색4 45 2 3 4 5 3" xfId="28541" xr:uid="{00000000-0005-0000-0000-0000ED690000}"/>
    <cellStyle name="40% - 강조색4 45 2 3 4 5 4" xfId="28542" xr:uid="{00000000-0005-0000-0000-0000EE690000}"/>
    <cellStyle name="40% - 강조색4 45 2 3 4 6" xfId="28543" xr:uid="{00000000-0005-0000-0000-0000EF690000}"/>
    <cellStyle name="40% - 강조색4 45 2 3 4 6 2" xfId="28544" xr:uid="{00000000-0005-0000-0000-0000F0690000}"/>
    <cellStyle name="40% - 강조색4 45 2 3 4 6 3" xfId="28545" xr:uid="{00000000-0005-0000-0000-0000F1690000}"/>
    <cellStyle name="40% - 강조색4 45 2 3 4 6 4" xfId="28546" xr:uid="{00000000-0005-0000-0000-0000F2690000}"/>
    <cellStyle name="40% - 강조색4 45 2 3 4 7" xfId="28547" xr:uid="{00000000-0005-0000-0000-0000F3690000}"/>
    <cellStyle name="40% - 강조색4 45 2 3 4 7 2" xfId="28548" xr:uid="{00000000-0005-0000-0000-0000F4690000}"/>
    <cellStyle name="40% - 강조색4 45 2 3 4 7 3" xfId="28549" xr:uid="{00000000-0005-0000-0000-0000F5690000}"/>
    <cellStyle name="40% - 강조색4 45 2 3 4 7 4" xfId="28550" xr:uid="{00000000-0005-0000-0000-0000F6690000}"/>
    <cellStyle name="40% - 강조색4 45 2 3 4 8" xfId="28551" xr:uid="{00000000-0005-0000-0000-0000F7690000}"/>
    <cellStyle name="40% - 강조색4 45 2 3 4 8 2" xfId="28552" xr:uid="{00000000-0005-0000-0000-0000F8690000}"/>
    <cellStyle name="40% - 강조색4 45 2 3 4 8 3" xfId="28553" xr:uid="{00000000-0005-0000-0000-0000F9690000}"/>
    <cellStyle name="40% - 강조색4 45 2 3 4 8 4" xfId="28554" xr:uid="{00000000-0005-0000-0000-0000FA690000}"/>
    <cellStyle name="40% - 강조색4 45 2 3 4 9" xfId="28555" xr:uid="{00000000-0005-0000-0000-0000FB690000}"/>
    <cellStyle name="40% - 강조색4 45 2 3 4 9 2" xfId="28556" xr:uid="{00000000-0005-0000-0000-0000FC690000}"/>
    <cellStyle name="40% - 강조색4 45 2 3 4 9 3" xfId="28557" xr:uid="{00000000-0005-0000-0000-0000FD690000}"/>
    <cellStyle name="40% - 강조색4 45 2 3 4 9 4" xfId="28558" xr:uid="{00000000-0005-0000-0000-0000FE690000}"/>
    <cellStyle name="40% - 강조색4 45 2 3 5" xfId="28559" xr:uid="{00000000-0005-0000-0000-0000FF690000}"/>
    <cellStyle name="40% - 강조색4 45 2 3 5 2" xfId="28560" xr:uid="{00000000-0005-0000-0000-0000006A0000}"/>
    <cellStyle name="40% - 강조색4 45 2 3 5 3" xfId="28561" xr:uid="{00000000-0005-0000-0000-0000016A0000}"/>
    <cellStyle name="40% - 강조색4 45 2 3 5 4" xfId="28562" xr:uid="{00000000-0005-0000-0000-0000026A0000}"/>
    <cellStyle name="40% - 강조색4 45 2 3 6" xfId="28563" xr:uid="{00000000-0005-0000-0000-0000036A0000}"/>
    <cellStyle name="40% - 강조색4 45 2 3 6 2" xfId="28564" xr:uid="{00000000-0005-0000-0000-0000046A0000}"/>
    <cellStyle name="40% - 강조색4 45 2 3 6 3" xfId="28565" xr:uid="{00000000-0005-0000-0000-0000056A0000}"/>
    <cellStyle name="40% - 강조색4 45 2 3 6 4" xfId="28566" xr:uid="{00000000-0005-0000-0000-0000066A0000}"/>
    <cellStyle name="40% - 강조색4 45 2 3 7" xfId="28567" xr:uid="{00000000-0005-0000-0000-0000076A0000}"/>
    <cellStyle name="40% - 강조색4 45 2 3 7 2" xfId="28568" xr:uid="{00000000-0005-0000-0000-0000086A0000}"/>
    <cellStyle name="40% - 강조색4 45 2 3 7 3" xfId="28569" xr:uid="{00000000-0005-0000-0000-0000096A0000}"/>
    <cellStyle name="40% - 강조색4 45 2 3 7 4" xfId="28570" xr:uid="{00000000-0005-0000-0000-00000A6A0000}"/>
    <cellStyle name="40% - 강조색4 45 2 3 8" xfId="28571" xr:uid="{00000000-0005-0000-0000-00000B6A0000}"/>
    <cellStyle name="40% - 강조색4 45 2 3 8 2" xfId="28572" xr:uid="{00000000-0005-0000-0000-00000C6A0000}"/>
    <cellStyle name="40% - 강조색4 45 2 3 8 3" xfId="28573" xr:uid="{00000000-0005-0000-0000-00000D6A0000}"/>
    <cellStyle name="40% - 강조색4 45 2 3 8 4" xfId="28574" xr:uid="{00000000-0005-0000-0000-00000E6A0000}"/>
    <cellStyle name="40% - 강조색4 45 2 3 9" xfId="28575" xr:uid="{00000000-0005-0000-0000-00000F6A0000}"/>
    <cellStyle name="40% - 강조색4 45 2 3 9 2" xfId="28576" xr:uid="{00000000-0005-0000-0000-0000106A0000}"/>
    <cellStyle name="40% - 강조색4 45 2 3 9 3" xfId="28577" xr:uid="{00000000-0005-0000-0000-0000116A0000}"/>
    <cellStyle name="40% - 강조색4 45 2 3 9 4" xfId="28578" xr:uid="{00000000-0005-0000-0000-0000126A0000}"/>
    <cellStyle name="40% - 강조색4 45 2 4" xfId="28579" xr:uid="{00000000-0005-0000-0000-0000136A0000}"/>
    <cellStyle name="40% - 강조색4 45 2 4 10" xfId="28580" xr:uid="{00000000-0005-0000-0000-0000146A0000}"/>
    <cellStyle name="40% - 강조색4 45 2 4 11" xfId="28581" xr:uid="{00000000-0005-0000-0000-0000156A0000}"/>
    <cellStyle name="40% - 강조색4 45 2 4 12" xfId="28582" xr:uid="{00000000-0005-0000-0000-0000166A0000}"/>
    <cellStyle name="40% - 강조색4 45 2 4 2" xfId="28583" xr:uid="{00000000-0005-0000-0000-0000176A0000}"/>
    <cellStyle name="40% - 강조색4 45 2 4 2 2" xfId="28584" xr:uid="{00000000-0005-0000-0000-0000186A0000}"/>
    <cellStyle name="40% - 강조색4 45 2 4 2 3" xfId="28585" xr:uid="{00000000-0005-0000-0000-0000196A0000}"/>
    <cellStyle name="40% - 강조색4 45 2 4 2 4" xfId="28586" xr:uid="{00000000-0005-0000-0000-00001A6A0000}"/>
    <cellStyle name="40% - 강조색4 45 2 4 3" xfId="28587" xr:uid="{00000000-0005-0000-0000-00001B6A0000}"/>
    <cellStyle name="40% - 강조색4 45 2 4 3 2" xfId="28588" xr:uid="{00000000-0005-0000-0000-00001C6A0000}"/>
    <cellStyle name="40% - 강조색4 45 2 4 3 3" xfId="28589" xr:uid="{00000000-0005-0000-0000-00001D6A0000}"/>
    <cellStyle name="40% - 강조색4 45 2 4 3 4" xfId="28590" xr:uid="{00000000-0005-0000-0000-00001E6A0000}"/>
    <cellStyle name="40% - 강조색4 45 2 4 4" xfId="28591" xr:uid="{00000000-0005-0000-0000-00001F6A0000}"/>
    <cellStyle name="40% - 강조색4 45 2 4 4 2" xfId="28592" xr:uid="{00000000-0005-0000-0000-0000206A0000}"/>
    <cellStyle name="40% - 강조색4 45 2 4 4 3" xfId="28593" xr:uid="{00000000-0005-0000-0000-0000216A0000}"/>
    <cellStyle name="40% - 강조색4 45 2 4 4 4" xfId="28594" xr:uid="{00000000-0005-0000-0000-0000226A0000}"/>
    <cellStyle name="40% - 강조색4 45 2 4 5" xfId="28595" xr:uid="{00000000-0005-0000-0000-0000236A0000}"/>
    <cellStyle name="40% - 강조색4 45 2 4 5 2" xfId="28596" xr:uid="{00000000-0005-0000-0000-0000246A0000}"/>
    <cellStyle name="40% - 강조색4 45 2 4 5 3" xfId="28597" xr:uid="{00000000-0005-0000-0000-0000256A0000}"/>
    <cellStyle name="40% - 강조색4 45 2 4 5 4" xfId="28598" xr:uid="{00000000-0005-0000-0000-0000266A0000}"/>
    <cellStyle name="40% - 강조색4 45 2 4 6" xfId="28599" xr:uid="{00000000-0005-0000-0000-0000276A0000}"/>
    <cellStyle name="40% - 강조색4 45 2 4 6 2" xfId="28600" xr:uid="{00000000-0005-0000-0000-0000286A0000}"/>
    <cellStyle name="40% - 강조색4 45 2 4 6 3" xfId="28601" xr:uid="{00000000-0005-0000-0000-0000296A0000}"/>
    <cellStyle name="40% - 강조색4 45 2 4 6 4" xfId="28602" xr:uid="{00000000-0005-0000-0000-00002A6A0000}"/>
    <cellStyle name="40% - 강조색4 45 2 4 7" xfId="28603" xr:uid="{00000000-0005-0000-0000-00002B6A0000}"/>
    <cellStyle name="40% - 강조색4 45 2 4 7 2" xfId="28604" xr:uid="{00000000-0005-0000-0000-00002C6A0000}"/>
    <cellStyle name="40% - 강조색4 45 2 4 7 3" xfId="28605" xr:uid="{00000000-0005-0000-0000-00002D6A0000}"/>
    <cellStyle name="40% - 강조색4 45 2 4 7 4" xfId="28606" xr:uid="{00000000-0005-0000-0000-00002E6A0000}"/>
    <cellStyle name="40% - 강조색4 45 2 4 8" xfId="28607" xr:uid="{00000000-0005-0000-0000-00002F6A0000}"/>
    <cellStyle name="40% - 강조색4 45 2 4 8 2" xfId="28608" xr:uid="{00000000-0005-0000-0000-0000306A0000}"/>
    <cellStyle name="40% - 강조색4 45 2 4 8 3" xfId="28609" xr:uid="{00000000-0005-0000-0000-0000316A0000}"/>
    <cellStyle name="40% - 강조색4 45 2 4 8 4" xfId="28610" xr:uid="{00000000-0005-0000-0000-0000326A0000}"/>
    <cellStyle name="40% - 강조색4 45 2 4 9" xfId="28611" xr:uid="{00000000-0005-0000-0000-0000336A0000}"/>
    <cellStyle name="40% - 강조색4 45 2 4 9 2" xfId="28612" xr:uid="{00000000-0005-0000-0000-0000346A0000}"/>
    <cellStyle name="40% - 강조색4 45 2 4 9 3" xfId="28613" xr:uid="{00000000-0005-0000-0000-0000356A0000}"/>
    <cellStyle name="40% - 강조색4 45 2 4 9 4" xfId="28614" xr:uid="{00000000-0005-0000-0000-0000366A0000}"/>
    <cellStyle name="40% - 강조색4 45 2 5" xfId="28615" xr:uid="{00000000-0005-0000-0000-0000376A0000}"/>
    <cellStyle name="40% - 강조색4 45 2 5 10" xfId="28616" xr:uid="{00000000-0005-0000-0000-0000386A0000}"/>
    <cellStyle name="40% - 강조색4 45 2 5 11" xfId="28617" xr:uid="{00000000-0005-0000-0000-0000396A0000}"/>
    <cellStyle name="40% - 강조색4 45 2 5 12" xfId="28618" xr:uid="{00000000-0005-0000-0000-00003A6A0000}"/>
    <cellStyle name="40% - 강조색4 45 2 5 2" xfId="28619" xr:uid="{00000000-0005-0000-0000-00003B6A0000}"/>
    <cellStyle name="40% - 강조색4 45 2 5 2 2" xfId="28620" xr:uid="{00000000-0005-0000-0000-00003C6A0000}"/>
    <cellStyle name="40% - 강조색4 45 2 5 2 3" xfId="28621" xr:uid="{00000000-0005-0000-0000-00003D6A0000}"/>
    <cellStyle name="40% - 강조색4 45 2 5 2 4" xfId="28622" xr:uid="{00000000-0005-0000-0000-00003E6A0000}"/>
    <cellStyle name="40% - 강조색4 45 2 5 3" xfId="28623" xr:uid="{00000000-0005-0000-0000-00003F6A0000}"/>
    <cellStyle name="40% - 강조색4 45 2 5 3 2" xfId="28624" xr:uid="{00000000-0005-0000-0000-0000406A0000}"/>
    <cellStyle name="40% - 강조색4 45 2 5 3 3" xfId="28625" xr:uid="{00000000-0005-0000-0000-0000416A0000}"/>
    <cellStyle name="40% - 강조색4 45 2 5 3 4" xfId="28626" xr:uid="{00000000-0005-0000-0000-0000426A0000}"/>
    <cellStyle name="40% - 강조색4 45 2 5 4" xfId="28627" xr:uid="{00000000-0005-0000-0000-0000436A0000}"/>
    <cellStyle name="40% - 강조색4 45 2 5 4 2" xfId="28628" xr:uid="{00000000-0005-0000-0000-0000446A0000}"/>
    <cellStyle name="40% - 강조색4 45 2 5 4 3" xfId="28629" xr:uid="{00000000-0005-0000-0000-0000456A0000}"/>
    <cellStyle name="40% - 강조색4 45 2 5 4 4" xfId="28630" xr:uid="{00000000-0005-0000-0000-0000466A0000}"/>
    <cellStyle name="40% - 강조색4 45 2 5 5" xfId="28631" xr:uid="{00000000-0005-0000-0000-0000476A0000}"/>
    <cellStyle name="40% - 강조색4 45 2 5 5 2" xfId="28632" xr:uid="{00000000-0005-0000-0000-0000486A0000}"/>
    <cellStyle name="40% - 강조색4 45 2 5 5 3" xfId="28633" xr:uid="{00000000-0005-0000-0000-0000496A0000}"/>
    <cellStyle name="40% - 강조색4 45 2 5 5 4" xfId="28634" xr:uid="{00000000-0005-0000-0000-00004A6A0000}"/>
    <cellStyle name="40% - 강조색4 45 2 5 6" xfId="28635" xr:uid="{00000000-0005-0000-0000-00004B6A0000}"/>
    <cellStyle name="40% - 강조색4 45 2 5 6 2" xfId="28636" xr:uid="{00000000-0005-0000-0000-00004C6A0000}"/>
    <cellStyle name="40% - 강조색4 45 2 5 6 3" xfId="28637" xr:uid="{00000000-0005-0000-0000-00004D6A0000}"/>
    <cellStyle name="40% - 강조색4 45 2 5 6 4" xfId="28638" xr:uid="{00000000-0005-0000-0000-00004E6A0000}"/>
    <cellStyle name="40% - 강조색4 45 2 5 7" xfId="28639" xr:uid="{00000000-0005-0000-0000-00004F6A0000}"/>
    <cellStyle name="40% - 강조색4 45 2 5 7 2" xfId="28640" xr:uid="{00000000-0005-0000-0000-0000506A0000}"/>
    <cellStyle name="40% - 강조색4 45 2 5 7 3" xfId="28641" xr:uid="{00000000-0005-0000-0000-0000516A0000}"/>
    <cellStyle name="40% - 강조색4 45 2 5 7 4" xfId="28642" xr:uid="{00000000-0005-0000-0000-0000526A0000}"/>
    <cellStyle name="40% - 강조색4 45 2 5 8" xfId="28643" xr:uid="{00000000-0005-0000-0000-0000536A0000}"/>
    <cellStyle name="40% - 강조색4 45 2 5 8 2" xfId="28644" xr:uid="{00000000-0005-0000-0000-0000546A0000}"/>
    <cellStyle name="40% - 강조색4 45 2 5 8 3" xfId="28645" xr:uid="{00000000-0005-0000-0000-0000556A0000}"/>
    <cellStyle name="40% - 강조색4 45 2 5 8 4" xfId="28646" xr:uid="{00000000-0005-0000-0000-0000566A0000}"/>
    <cellStyle name="40% - 강조색4 45 2 5 9" xfId="28647" xr:uid="{00000000-0005-0000-0000-0000576A0000}"/>
    <cellStyle name="40% - 강조색4 45 2 5 9 2" xfId="28648" xr:uid="{00000000-0005-0000-0000-0000586A0000}"/>
    <cellStyle name="40% - 강조색4 45 2 5 9 3" xfId="28649" xr:uid="{00000000-0005-0000-0000-0000596A0000}"/>
    <cellStyle name="40% - 강조색4 45 2 5 9 4" xfId="28650" xr:uid="{00000000-0005-0000-0000-00005A6A0000}"/>
    <cellStyle name="40% - 강조색4 45 2 6" xfId="28651" xr:uid="{00000000-0005-0000-0000-00005B6A0000}"/>
    <cellStyle name="40% - 강조색4 45 2 6 10" xfId="28652" xr:uid="{00000000-0005-0000-0000-00005C6A0000}"/>
    <cellStyle name="40% - 강조색4 45 2 6 11" xfId="28653" xr:uid="{00000000-0005-0000-0000-00005D6A0000}"/>
    <cellStyle name="40% - 강조색4 45 2 6 12" xfId="28654" xr:uid="{00000000-0005-0000-0000-00005E6A0000}"/>
    <cellStyle name="40% - 강조색4 45 2 6 2" xfId="28655" xr:uid="{00000000-0005-0000-0000-00005F6A0000}"/>
    <cellStyle name="40% - 강조색4 45 2 6 2 2" xfId="28656" xr:uid="{00000000-0005-0000-0000-0000606A0000}"/>
    <cellStyle name="40% - 강조색4 45 2 6 2 3" xfId="28657" xr:uid="{00000000-0005-0000-0000-0000616A0000}"/>
    <cellStyle name="40% - 강조색4 45 2 6 2 4" xfId="28658" xr:uid="{00000000-0005-0000-0000-0000626A0000}"/>
    <cellStyle name="40% - 강조색4 45 2 6 3" xfId="28659" xr:uid="{00000000-0005-0000-0000-0000636A0000}"/>
    <cellStyle name="40% - 강조색4 45 2 6 3 2" xfId="28660" xr:uid="{00000000-0005-0000-0000-0000646A0000}"/>
    <cellStyle name="40% - 강조색4 45 2 6 3 3" xfId="28661" xr:uid="{00000000-0005-0000-0000-0000656A0000}"/>
    <cellStyle name="40% - 강조색4 45 2 6 3 4" xfId="28662" xr:uid="{00000000-0005-0000-0000-0000666A0000}"/>
    <cellStyle name="40% - 강조색4 45 2 6 4" xfId="28663" xr:uid="{00000000-0005-0000-0000-0000676A0000}"/>
    <cellStyle name="40% - 강조색4 45 2 6 4 2" xfId="28664" xr:uid="{00000000-0005-0000-0000-0000686A0000}"/>
    <cellStyle name="40% - 강조색4 45 2 6 4 3" xfId="28665" xr:uid="{00000000-0005-0000-0000-0000696A0000}"/>
    <cellStyle name="40% - 강조색4 45 2 6 4 4" xfId="28666" xr:uid="{00000000-0005-0000-0000-00006A6A0000}"/>
    <cellStyle name="40% - 강조색4 45 2 6 5" xfId="28667" xr:uid="{00000000-0005-0000-0000-00006B6A0000}"/>
    <cellStyle name="40% - 강조색4 45 2 6 5 2" xfId="28668" xr:uid="{00000000-0005-0000-0000-00006C6A0000}"/>
    <cellStyle name="40% - 강조색4 45 2 6 5 3" xfId="28669" xr:uid="{00000000-0005-0000-0000-00006D6A0000}"/>
    <cellStyle name="40% - 강조색4 45 2 6 5 4" xfId="28670" xr:uid="{00000000-0005-0000-0000-00006E6A0000}"/>
    <cellStyle name="40% - 강조색4 45 2 6 6" xfId="28671" xr:uid="{00000000-0005-0000-0000-00006F6A0000}"/>
    <cellStyle name="40% - 강조색4 45 2 6 6 2" xfId="28672" xr:uid="{00000000-0005-0000-0000-0000706A0000}"/>
    <cellStyle name="40% - 강조색4 45 2 6 6 3" xfId="28673" xr:uid="{00000000-0005-0000-0000-0000716A0000}"/>
    <cellStyle name="40% - 강조색4 45 2 6 6 4" xfId="28674" xr:uid="{00000000-0005-0000-0000-0000726A0000}"/>
    <cellStyle name="40% - 강조색4 45 2 6 7" xfId="28675" xr:uid="{00000000-0005-0000-0000-0000736A0000}"/>
    <cellStyle name="40% - 강조색4 45 2 6 7 2" xfId="28676" xr:uid="{00000000-0005-0000-0000-0000746A0000}"/>
    <cellStyle name="40% - 강조색4 45 2 6 7 3" xfId="28677" xr:uid="{00000000-0005-0000-0000-0000756A0000}"/>
    <cellStyle name="40% - 강조색4 45 2 6 7 4" xfId="28678" xr:uid="{00000000-0005-0000-0000-0000766A0000}"/>
    <cellStyle name="40% - 강조색4 45 2 6 8" xfId="28679" xr:uid="{00000000-0005-0000-0000-0000776A0000}"/>
    <cellStyle name="40% - 강조색4 45 2 6 8 2" xfId="28680" xr:uid="{00000000-0005-0000-0000-0000786A0000}"/>
    <cellStyle name="40% - 강조색4 45 2 6 8 3" xfId="28681" xr:uid="{00000000-0005-0000-0000-0000796A0000}"/>
    <cellStyle name="40% - 강조색4 45 2 6 8 4" xfId="28682" xr:uid="{00000000-0005-0000-0000-00007A6A0000}"/>
    <cellStyle name="40% - 강조색4 45 2 6 9" xfId="28683" xr:uid="{00000000-0005-0000-0000-00007B6A0000}"/>
    <cellStyle name="40% - 강조색4 45 2 6 9 2" xfId="28684" xr:uid="{00000000-0005-0000-0000-00007C6A0000}"/>
    <cellStyle name="40% - 강조색4 45 2 6 9 3" xfId="28685" xr:uid="{00000000-0005-0000-0000-00007D6A0000}"/>
    <cellStyle name="40% - 강조색4 45 2 6 9 4" xfId="28686" xr:uid="{00000000-0005-0000-0000-00007E6A0000}"/>
    <cellStyle name="40% - 강조색4 45 2 7" xfId="28687" xr:uid="{00000000-0005-0000-0000-00007F6A0000}"/>
    <cellStyle name="40% - 강조색4 45 2 7 2" xfId="28688" xr:uid="{00000000-0005-0000-0000-0000806A0000}"/>
    <cellStyle name="40% - 강조색4 45 2 7 3" xfId="28689" xr:uid="{00000000-0005-0000-0000-0000816A0000}"/>
    <cellStyle name="40% - 강조색4 45 2 7 4" xfId="28690" xr:uid="{00000000-0005-0000-0000-0000826A0000}"/>
    <cellStyle name="40% - 강조색4 45 2 8" xfId="28691" xr:uid="{00000000-0005-0000-0000-0000836A0000}"/>
    <cellStyle name="40% - 강조색4 45 2 8 2" xfId="28692" xr:uid="{00000000-0005-0000-0000-0000846A0000}"/>
    <cellStyle name="40% - 강조색4 45 2 8 3" xfId="28693" xr:uid="{00000000-0005-0000-0000-0000856A0000}"/>
    <cellStyle name="40% - 강조색4 45 2 8 4" xfId="28694" xr:uid="{00000000-0005-0000-0000-0000866A0000}"/>
    <cellStyle name="40% - 강조색4 45 2 9" xfId="28695" xr:uid="{00000000-0005-0000-0000-0000876A0000}"/>
    <cellStyle name="40% - 강조색4 45 2 9 2" xfId="28696" xr:uid="{00000000-0005-0000-0000-0000886A0000}"/>
    <cellStyle name="40% - 강조색4 45 2 9 3" xfId="28697" xr:uid="{00000000-0005-0000-0000-0000896A0000}"/>
    <cellStyle name="40% - 강조색4 45 2 9 4" xfId="28698" xr:uid="{00000000-0005-0000-0000-00008A6A0000}"/>
    <cellStyle name="40% - 강조색4 45 3" xfId="28699" xr:uid="{00000000-0005-0000-0000-00008B6A0000}"/>
    <cellStyle name="40% - 강조색4 45 3 10" xfId="28700" xr:uid="{00000000-0005-0000-0000-00008C6A0000}"/>
    <cellStyle name="40% - 강조색4 45 3 10 2" xfId="28701" xr:uid="{00000000-0005-0000-0000-00008D6A0000}"/>
    <cellStyle name="40% - 강조색4 45 3 10 3" xfId="28702" xr:uid="{00000000-0005-0000-0000-00008E6A0000}"/>
    <cellStyle name="40% - 강조색4 45 3 10 4" xfId="28703" xr:uid="{00000000-0005-0000-0000-00008F6A0000}"/>
    <cellStyle name="40% - 강조색4 45 3 11" xfId="28704" xr:uid="{00000000-0005-0000-0000-0000906A0000}"/>
    <cellStyle name="40% - 강조색4 45 3 11 2" xfId="28705" xr:uid="{00000000-0005-0000-0000-0000916A0000}"/>
    <cellStyle name="40% - 강조색4 45 3 11 3" xfId="28706" xr:uid="{00000000-0005-0000-0000-0000926A0000}"/>
    <cellStyle name="40% - 강조색4 45 3 11 4" xfId="28707" xr:uid="{00000000-0005-0000-0000-0000936A0000}"/>
    <cellStyle name="40% - 강조색4 45 3 12" xfId="28708" xr:uid="{00000000-0005-0000-0000-0000946A0000}"/>
    <cellStyle name="40% - 강조색4 45 3 12 2" xfId="28709" xr:uid="{00000000-0005-0000-0000-0000956A0000}"/>
    <cellStyle name="40% - 강조색4 45 3 12 3" xfId="28710" xr:uid="{00000000-0005-0000-0000-0000966A0000}"/>
    <cellStyle name="40% - 강조색4 45 3 12 4" xfId="28711" xr:uid="{00000000-0005-0000-0000-0000976A0000}"/>
    <cellStyle name="40% - 강조색4 45 3 13" xfId="28712" xr:uid="{00000000-0005-0000-0000-0000986A0000}"/>
    <cellStyle name="40% - 강조색4 45 3 14" xfId="28713" xr:uid="{00000000-0005-0000-0000-0000996A0000}"/>
    <cellStyle name="40% - 강조색4 45 3 15" xfId="28714" xr:uid="{00000000-0005-0000-0000-00009A6A0000}"/>
    <cellStyle name="40% - 강조색4 45 3 16" xfId="28715" xr:uid="{00000000-0005-0000-0000-00009B6A0000}"/>
    <cellStyle name="40% - 강조색4 45 3 17" xfId="28716" xr:uid="{00000000-0005-0000-0000-00009C6A0000}"/>
    <cellStyle name="40% - 강조색4 45 3 18" xfId="28717" xr:uid="{00000000-0005-0000-0000-00009D6A0000}"/>
    <cellStyle name="40% - 강조색4 45 3 19" xfId="28718" xr:uid="{00000000-0005-0000-0000-00009E6A0000}"/>
    <cellStyle name="40% - 강조색4 45 3 2" xfId="28719" xr:uid="{00000000-0005-0000-0000-00009F6A0000}"/>
    <cellStyle name="40% - 강조색4 45 3 2 10" xfId="28720" xr:uid="{00000000-0005-0000-0000-0000A06A0000}"/>
    <cellStyle name="40% - 강조색4 45 3 2 11" xfId="28721" xr:uid="{00000000-0005-0000-0000-0000A16A0000}"/>
    <cellStyle name="40% - 강조색4 45 3 2 12" xfId="28722" xr:uid="{00000000-0005-0000-0000-0000A26A0000}"/>
    <cellStyle name="40% - 강조색4 45 3 2 2" xfId="28723" xr:uid="{00000000-0005-0000-0000-0000A36A0000}"/>
    <cellStyle name="40% - 강조색4 45 3 2 2 2" xfId="28724" xr:uid="{00000000-0005-0000-0000-0000A46A0000}"/>
    <cellStyle name="40% - 강조색4 45 3 2 2 3" xfId="28725" xr:uid="{00000000-0005-0000-0000-0000A56A0000}"/>
    <cellStyle name="40% - 강조색4 45 3 2 2 4" xfId="28726" xr:uid="{00000000-0005-0000-0000-0000A66A0000}"/>
    <cellStyle name="40% - 강조색4 45 3 2 3" xfId="28727" xr:uid="{00000000-0005-0000-0000-0000A76A0000}"/>
    <cellStyle name="40% - 강조색4 45 3 2 3 2" xfId="28728" xr:uid="{00000000-0005-0000-0000-0000A86A0000}"/>
    <cellStyle name="40% - 강조색4 45 3 2 3 3" xfId="28729" xr:uid="{00000000-0005-0000-0000-0000A96A0000}"/>
    <cellStyle name="40% - 강조색4 45 3 2 3 4" xfId="28730" xr:uid="{00000000-0005-0000-0000-0000AA6A0000}"/>
    <cellStyle name="40% - 강조색4 45 3 2 4" xfId="28731" xr:uid="{00000000-0005-0000-0000-0000AB6A0000}"/>
    <cellStyle name="40% - 강조색4 45 3 2 4 2" xfId="28732" xr:uid="{00000000-0005-0000-0000-0000AC6A0000}"/>
    <cellStyle name="40% - 강조색4 45 3 2 4 3" xfId="28733" xr:uid="{00000000-0005-0000-0000-0000AD6A0000}"/>
    <cellStyle name="40% - 강조색4 45 3 2 4 4" xfId="28734" xr:uid="{00000000-0005-0000-0000-0000AE6A0000}"/>
    <cellStyle name="40% - 강조색4 45 3 2 5" xfId="28735" xr:uid="{00000000-0005-0000-0000-0000AF6A0000}"/>
    <cellStyle name="40% - 강조색4 45 3 2 5 2" xfId="28736" xr:uid="{00000000-0005-0000-0000-0000B06A0000}"/>
    <cellStyle name="40% - 강조색4 45 3 2 5 3" xfId="28737" xr:uid="{00000000-0005-0000-0000-0000B16A0000}"/>
    <cellStyle name="40% - 강조색4 45 3 2 5 4" xfId="28738" xr:uid="{00000000-0005-0000-0000-0000B26A0000}"/>
    <cellStyle name="40% - 강조색4 45 3 2 6" xfId="28739" xr:uid="{00000000-0005-0000-0000-0000B36A0000}"/>
    <cellStyle name="40% - 강조색4 45 3 2 6 2" xfId="28740" xr:uid="{00000000-0005-0000-0000-0000B46A0000}"/>
    <cellStyle name="40% - 강조색4 45 3 2 6 3" xfId="28741" xr:uid="{00000000-0005-0000-0000-0000B56A0000}"/>
    <cellStyle name="40% - 강조색4 45 3 2 6 4" xfId="28742" xr:uid="{00000000-0005-0000-0000-0000B66A0000}"/>
    <cellStyle name="40% - 강조색4 45 3 2 7" xfId="28743" xr:uid="{00000000-0005-0000-0000-0000B76A0000}"/>
    <cellStyle name="40% - 강조색4 45 3 2 7 2" xfId="28744" xr:uid="{00000000-0005-0000-0000-0000B86A0000}"/>
    <cellStyle name="40% - 강조색4 45 3 2 7 3" xfId="28745" xr:uid="{00000000-0005-0000-0000-0000B96A0000}"/>
    <cellStyle name="40% - 강조색4 45 3 2 7 4" xfId="28746" xr:uid="{00000000-0005-0000-0000-0000BA6A0000}"/>
    <cellStyle name="40% - 강조색4 45 3 2 8" xfId="28747" xr:uid="{00000000-0005-0000-0000-0000BB6A0000}"/>
    <cellStyle name="40% - 강조색4 45 3 2 8 2" xfId="28748" xr:uid="{00000000-0005-0000-0000-0000BC6A0000}"/>
    <cellStyle name="40% - 강조색4 45 3 2 8 3" xfId="28749" xr:uid="{00000000-0005-0000-0000-0000BD6A0000}"/>
    <cellStyle name="40% - 강조색4 45 3 2 8 4" xfId="28750" xr:uid="{00000000-0005-0000-0000-0000BE6A0000}"/>
    <cellStyle name="40% - 강조색4 45 3 2 9" xfId="28751" xr:uid="{00000000-0005-0000-0000-0000BF6A0000}"/>
    <cellStyle name="40% - 강조색4 45 3 2 9 2" xfId="28752" xr:uid="{00000000-0005-0000-0000-0000C06A0000}"/>
    <cellStyle name="40% - 강조색4 45 3 2 9 3" xfId="28753" xr:uid="{00000000-0005-0000-0000-0000C16A0000}"/>
    <cellStyle name="40% - 강조색4 45 3 2 9 4" xfId="28754" xr:uid="{00000000-0005-0000-0000-0000C26A0000}"/>
    <cellStyle name="40% - 강조색4 45 3 20" xfId="28755" xr:uid="{00000000-0005-0000-0000-0000C36A0000}"/>
    <cellStyle name="40% - 강조색4 45 3 21" xfId="28756" xr:uid="{00000000-0005-0000-0000-0000C46A0000}"/>
    <cellStyle name="40% - 강조색4 45 3 22" xfId="28757" xr:uid="{00000000-0005-0000-0000-0000C56A0000}"/>
    <cellStyle name="40% - 강조색4 45 3 23" xfId="28758" xr:uid="{00000000-0005-0000-0000-0000C66A0000}"/>
    <cellStyle name="40% - 강조색4 45 3 24" xfId="28759" xr:uid="{00000000-0005-0000-0000-0000C76A0000}"/>
    <cellStyle name="40% - 강조색4 45 3 25" xfId="28760" xr:uid="{00000000-0005-0000-0000-0000C86A0000}"/>
    <cellStyle name="40% - 강조색4 45 3 3" xfId="28761" xr:uid="{00000000-0005-0000-0000-0000C96A0000}"/>
    <cellStyle name="40% - 강조색4 45 3 3 10" xfId="28762" xr:uid="{00000000-0005-0000-0000-0000CA6A0000}"/>
    <cellStyle name="40% - 강조색4 45 3 3 11" xfId="28763" xr:uid="{00000000-0005-0000-0000-0000CB6A0000}"/>
    <cellStyle name="40% - 강조색4 45 3 3 12" xfId="28764" xr:uid="{00000000-0005-0000-0000-0000CC6A0000}"/>
    <cellStyle name="40% - 강조색4 45 3 3 2" xfId="28765" xr:uid="{00000000-0005-0000-0000-0000CD6A0000}"/>
    <cellStyle name="40% - 강조색4 45 3 3 2 2" xfId="28766" xr:uid="{00000000-0005-0000-0000-0000CE6A0000}"/>
    <cellStyle name="40% - 강조색4 45 3 3 2 3" xfId="28767" xr:uid="{00000000-0005-0000-0000-0000CF6A0000}"/>
    <cellStyle name="40% - 강조색4 45 3 3 2 4" xfId="28768" xr:uid="{00000000-0005-0000-0000-0000D06A0000}"/>
    <cellStyle name="40% - 강조색4 45 3 3 3" xfId="28769" xr:uid="{00000000-0005-0000-0000-0000D16A0000}"/>
    <cellStyle name="40% - 강조색4 45 3 3 3 2" xfId="28770" xr:uid="{00000000-0005-0000-0000-0000D26A0000}"/>
    <cellStyle name="40% - 강조색4 45 3 3 3 3" xfId="28771" xr:uid="{00000000-0005-0000-0000-0000D36A0000}"/>
    <cellStyle name="40% - 강조색4 45 3 3 3 4" xfId="28772" xr:uid="{00000000-0005-0000-0000-0000D46A0000}"/>
    <cellStyle name="40% - 강조색4 45 3 3 4" xfId="28773" xr:uid="{00000000-0005-0000-0000-0000D56A0000}"/>
    <cellStyle name="40% - 강조색4 45 3 3 4 2" xfId="28774" xr:uid="{00000000-0005-0000-0000-0000D66A0000}"/>
    <cellStyle name="40% - 강조색4 45 3 3 4 3" xfId="28775" xr:uid="{00000000-0005-0000-0000-0000D76A0000}"/>
    <cellStyle name="40% - 강조색4 45 3 3 4 4" xfId="28776" xr:uid="{00000000-0005-0000-0000-0000D86A0000}"/>
    <cellStyle name="40% - 강조색4 45 3 3 5" xfId="28777" xr:uid="{00000000-0005-0000-0000-0000D96A0000}"/>
    <cellStyle name="40% - 강조색4 45 3 3 5 2" xfId="28778" xr:uid="{00000000-0005-0000-0000-0000DA6A0000}"/>
    <cellStyle name="40% - 강조색4 45 3 3 5 3" xfId="28779" xr:uid="{00000000-0005-0000-0000-0000DB6A0000}"/>
    <cellStyle name="40% - 강조색4 45 3 3 5 4" xfId="28780" xr:uid="{00000000-0005-0000-0000-0000DC6A0000}"/>
    <cellStyle name="40% - 강조색4 45 3 3 6" xfId="28781" xr:uid="{00000000-0005-0000-0000-0000DD6A0000}"/>
    <cellStyle name="40% - 강조색4 45 3 3 6 2" xfId="28782" xr:uid="{00000000-0005-0000-0000-0000DE6A0000}"/>
    <cellStyle name="40% - 강조색4 45 3 3 6 3" xfId="28783" xr:uid="{00000000-0005-0000-0000-0000DF6A0000}"/>
    <cellStyle name="40% - 강조색4 45 3 3 6 4" xfId="28784" xr:uid="{00000000-0005-0000-0000-0000E06A0000}"/>
    <cellStyle name="40% - 강조색4 45 3 3 7" xfId="28785" xr:uid="{00000000-0005-0000-0000-0000E16A0000}"/>
    <cellStyle name="40% - 강조색4 45 3 3 7 2" xfId="28786" xr:uid="{00000000-0005-0000-0000-0000E26A0000}"/>
    <cellStyle name="40% - 강조색4 45 3 3 7 3" xfId="28787" xr:uid="{00000000-0005-0000-0000-0000E36A0000}"/>
    <cellStyle name="40% - 강조색4 45 3 3 7 4" xfId="28788" xr:uid="{00000000-0005-0000-0000-0000E46A0000}"/>
    <cellStyle name="40% - 강조색4 45 3 3 8" xfId="28789" xr:uid="{00000000-0005-0000-0000-0000E56A0000}"/>
    <cellStyle name="40% - 강조색4 45 3 3 8 2" xfId="28790" xr:uid="{00000000-0005-0000-0000-0000E66A0000}"/>
    <cellStyle name="40% - 강조색4 45 3 3 8 3" xfId="28791" xr:uid="{00000000-0005-0000-0000-0000E76A0000}"/>
    <cellStyle name="40% - 강조색4 45 3 3 8 4" xfId="28792" xr:uid="{00000000-0005-0000-0000-0000E86A0000}"/>
    <cellStyle name="40% - 강조색4 45 3 3 9" xfId="28793" xr:uid="{00000000-0005-0000-0000-0000E96A0000}"/>
    <cellStyle name="40% - 강조색4 45 3 3 9 2" xfId="28794" xr:uid="{00000000-0005-0000-0000-0000EA6A0000}"/>
    <cellStyle name="40% - 강조색4 45 3 3 9 3" xfId="28795" xr:uid="{00000000-0005-0000-0000-0000EB6A0000}"/>
    <cellStyle name="40% - 강조색4 45 3 3 9 4" xfId="28796" xr:uid="{00000000-0005-0000-0000-0000EC6A0000}"/>
    <cellStyle name="40% - 강조색4 45 3 4" xfId="28797" xr:uid="{00000000-0005-0000-0000-0000ED6A0000}"/>
    <cellStyle name="40% - 강조색4 45 3 4 10" xfId="28798" xr:uid="{00000000-0005-0000-0000-0000EE6A0000}"/>
    <cellStyle name="40% - 강조색4 45 3 4 11" xfId="28799" xr:uid="{00000000-0005-0000-0000-0000EF6A0000}"/>
    <cellStyle name="40% - 강조색4 45 3 4 12" xfId="28800" xr:uid="{00000000-0005-0000-0000-0000F06A0000}"/>
    <cellStyle name="40% - 강조색4 45 3 4 2" xfId="28801" xr:uid="{00000000-0005-0000-0000-0000F16A0000}"/>
    <cellStyle name="40% - 강조색4 45 3 4 2 2" xfId="28802" xr:uid="{00000000-0005-0000-0000-0000F26A0000}"/>
    <cellStyle name="40% - 강조색4 45 3 4 2 3" xfId="28803" xr:uid="{00000000-0005-0000-0000-0000F36A0000}"/>
    <cellStyle name="40% - 강조색4 45 3 4 2 4" xfId="28804" xr:uid="{00000000-0005-0000-0000-0000F46A0000}"/>
    <cellStyle name="40% - 강조색4 45 3 4 3" xfId="28805" xr:uid="{00000000-0005-0000-0000-0000F56A0000}"/>
    <cellStyle name="40% - 강조색4 45 3 4 3 2" xfId="28806" xr:uid="{00000000-0005-0000-0000-0000F66A0000}"/>
    <cellStyle name="40% - 강조색4 45 3 4 3 3" xfId="28807" xr:uid="{00000000-0005-0000-0000-0000F76A0000}"/>
    <cellStyle name="40% - 강조색4 45 3 4 3 4" xfId="28808" xr:uid="{00000000-0005-0000-0000-0000F86A0000}"/>
    <cellStyle name="40% - 강조색4 45 3 4 4" xfId="28809" xr:uid="{00000000-0005-0000-0000-0000F96A0000}"/>
    <cellStyle name="40% - 강조색4 45 3 4 4 2" xfId="28810" xr:uid="{00000000-0005-0000-0000-0000FA6A0000}"/>
    <cellStyle name="40% - 강조색4 45 3 4 4 3" xfId="28811" xr:uid="{00000000-0005-0000-0000-0000FB6A0000}"/>
    <cellStyle name="40% - 강조색4 45 3 4 4 4" xfId="28812" xr:uid="{00000000-0005-0000-0000-0000FC6A0000}"/>
    <cellStyle name="40% - 강조색4 45 3 4 5" xfId="28813" xr:uid="{00000000-0005-0000-0000-0000FD6A0000}"/>
    <cellStyle name="40% - 강조색4 45 3 4 5 2" xfId="28814" xr:uid="{00000000-0005-0000-0000-0000FE6A0000}"/>
    <cellStyle name="40% - 강조색4 45 3 4 5 3" xfId="28815" xr:uid="{00000000-0005-0000-0000-0000FF6A0000}"/>
    <cellStyle name="40% - 강조색4 45 3 4 5 4" xfId="28816" xr:uid="{00000000-0005-0000-0000-0000006B0000}"/>
    <cellStyle name="40% - 강조색4 45 3 4 6" xfId="28817" xr:uid="{00000000-0005-0000-0000-0000016B0000}"/>
    <cellStyle name="40% - 강조색4 45 3 4 6 2" xfId="28818" xr:uid="{00000000-0005-0000-0000-0000026B0000}"/>
    <cellStyle name="40% - 강조색4 45 3 4 6 3" xfId="28819" xr:uid="{00000000-0005-0000-0000-0000036B0000}"/>
    <cellStyle name="40% - 강조색4 45 3 4 6 4" xfId="28820" xr:uid="{00000000-0005-0000-0000-0000046B0000}"/>
    <cellStyle name="40% - 강조색4 45 3 4 7" xfId="28821" xr:uid="{00000000-0005-0000-0000-0000056B0000}"/>
    <cellStyle name="40% - 강조색4 45 3 4 7 2" xfId="28822" xr:uid="{00000000-0005-0000-0000-0000066B0000}"/>
    <cellStyle name="40% - 강조색4 45 3 4 7 3" xfId="28823" xr:uid="{00000000-0005-0000-0000-0000076B0000}"/>
    <cellStyle name="40% - 강조색4 45 3 4 7 4" xfId="28824" xr:uid="{00000000-0005-0000-0000-0000086B0000}"/>
    <cellStyle name="40% - 강조색4 45 3 4 8" xfId="28825" xr:uid="{00000000-0005-0000-0000-0000096B0000}"/>
    <cellStyle name="40% - 강조색4 45 3 4 8 2" xfId="28826" xr:uid="{00000000-0005-0000-0000-00000A6B0000}"/>
    <cellStyle name="40% - 강조색4 45 3 4 8 3" xfId="28827" xr:uid="{00000000-0005-0000-0000-00000B6B0000}"/>
    <cellStyle name="40% - 강조색4 45 3 4 8 4" xfId="28828" xr:uid="{00000000-0005-0000-0000-00000C6B0000}"/>
    <cellStyle name="40% - 강조색4 45 3 4 9" xfId="28829" xr:uid="{00000000-0005-0000-0000-00000D6B0000}"/>
    <cellStyle name="40% - 강조색4 45 3 4 9 2" xfId="28830" xr:uid="{00000000-0005-0000-0000-00000E6B0000}"/>
    <cellStyle name="40% - 강조색4 45 3 4 9 3" xfId="28831" xr:uid="{00000000-0005-0000-0000-00000F6B0000}"/>
    <cellStyle name="40% - 강조색4 45 3 4 9 4" xfId="28832" xr:uid="{00000000-0005-0000-0000-0000106B0000}"/>
    <cellStyle name="40% - 강조색4 45 3 5" xfId="28833" xr:uid="{00000000-0005-0000-0000-0000116B0000}"/>
    <cellStyle name="40% - 강조색4 45 3 5 2" xfId="28834" xr:uid="{00000000-0005-0000-0000-0000126B0000}"/>
    <cellStyle name="40% - 강조색4 45 3 5 3" xfId="28835" xr:uid="{00000000-0005-0000-0000-0000136B0000}"/>
    <cellStyle name="40% - 강조색4 45 3 5 4" xfId="28836" xr:uid="{00000000-0005-0000-0000-0000146B0000}"/>
    <cellStyle name="40% - 강조색4 45 3 6" xfId="28837" xr:uid="{00000000-0005-0000-0000-0000156B0000}"/>
    <cellStyle name="40% - 강조색4 45 3 6 2" xfId="28838" xr:uid="{00000000-0005-0000-0000-0000166B0000}"/>
    <cellStyle name="40% - 강조색4 45 3 6 3" xfId="28839" xr:uid="{00000000-0005-0000-0000-0000176B0000}"/>
    <cellStyle name="40% - 강조색4 45 3 6 4" xfId="28840" xr:uid="{00000000-0005-0000-0000-0000186B0000}"/>
    <cellStyle name="40% - 강조색4 45 3 7" xfId="28841" xr:uid="{00000000-0005-0000-0000-0000196B0000}"/>
    <cellStyle name="40% - 강조색4 45 3 7 2" xfId="28842" xr:uid="{00000000-0005-0000-0000-00001A6B0000}"/>
    <cellStyle name="40% - 강조색4 45 3 7 3" xfId="28843" xr:uid="{00000000-0005-0000-0000-00001B6B0000}"/>
    <cellStyle name="40% - 강조색4 45 3 7 4" xfId="28844" xr:uid="{00000000-0005-0000-0000-00001C6B0000}"/>
    <cellStyle name="40% - 강조색4 45 3 8" xfId="28845" xr:uid="{00000000-0005-0000-0000-00001D6B0000}"/>
    <cellStyle name="40% - 강조색4 45 3 8 2" xfId="28846" xr:uid="{00000000-0005-0000-0000-00001E6B0000}"/>
    <cellStyle name="40% - 강조색4 45 3 8 3" xfId="28847" xr:uid="{00000000-0005-0000-0000-00001F6B0000}"/>
    <cellStyle name="40% - 강조색4 45 3 8 4" xfId="28848" xr:uid="{00000000-0005-0000-0000-0000206B0000}"/>
    <cellStyle name="40% - 강조색4 45 3 9" xfId="28849" xr:uid="{00000000-0005-0000-0000-0000216B0000}"/>
    <cellStyle name="40% - 강조색4 45 3 9 2" xfId="28850" xr:uid="{00000000-0005-0000-0000-0000226B0000}"/>
    <cellStyle name="40% - 강조색4 45 3 9 3" xfId="28851" xr:uid="{00000000-0005-0000-0000-0000236B0000}"/>
    <cellStyle name="40% - 강조색4 45 3 9 4" xfId="28852" xr:uid="{00000000-0005-0000-0000-0000246B0000}"/>
    <cellStyle name="40% - 강조색4 45 4" xfId="28853" xr:uid="{00000000-0005-0000-0000-0000256B0000}"/>
    <cellStyle name="40% - 강조색4 45 4 10" xfId="28854" xr:uid="{00000000-0005-0000-0000-0000266B0000}"/>
    <cellStyle name="40% - 강조색4 45 4 10 2" xfId="28855" xr:uid="{00000000-0005-0000-0000-0000276B0000}"/>
    <cellStyle name="40% - 강조색4 45 4 10 3" xfId="28856" xr:uid="{00000000-0005-0000-0000-0000286B0000}"/>
    <cellStyle name="40% - 강조색4 45 4 10 4" xfId="28857" xr:uid="{00000000-0005-0000-0000-0000296B0000}"/>
    <cellStyle name="40% - 강조색4 45 4 11" xfId="28858" xr:uid="{00000000-0005-0000-0000-00002A6B0000}"/>
    <cellStyle name="40% - 강조색4 45 4 12" xfId="28859" xr:uid="{00000000-0005-0000-0000-00002B6B0000}"/>
    <cellStyle name="40% - 강조색4 45 4 13" xfId="28860" xr:uid="{00000000-0005-0000-0000-00002C6B0000}"/>
    <cellStyle name="40% - 강조색4 45 4 14" xfId="28861" xr:uid="{00000000-0005-0000-0000-00002D6B0000}"/>
    <cellStyle name="40% - 강조색4 45 4 15" xfId="28862" xr:uid="{00000000-0005-0000-0000-00002E6B0000}"/>
    <cellStyle name="40% - 강조색4 45 4 16" xfId="28863" xr:uid="{00000000-0005-0000-0000-00002F6B0000}"/>
    <cellStyle name="40% - 강조색4 45 4 17" xfId="28864" xr:uid="{00000000-0005-0000-0000-0000306B0000}"/>
    <cellStyle name="40% - 강조색4 45 4 18" xfId="28865" xr:uid="{00000000-0005-0000-0000-0000316B0000}"/>
    <cellStyle name="40% - 강조색4 45 4 19" xfId="28866" xr:uid="{00000000-0005-0000-0000-0000326B0000}"/>
    <cellStyle name="40% - 강조색4 45 4 2" xfId="28867" xr:uid="{00000000-0005-0000-0000-0000336B0000}"/>
    <cellStyle name="40% - 강조색4 45 4 2 10" xfId="28868" xr:uid="{00000000-0005-0000-0000-0000346B0000}"/>
    <cellStyle name="40% - 강조색4 45 4 2 11" xfId="28869" xr:uid="{00000000-0005-0000-0000-0000356B0000}"/>
    <cellStyle name="40% - 강조색4 45 4 2 12" xfId="28870" xr:uid="{00000000-0005-0000-0000-0000366B0000}"/>
    <cellStyle name="40% - 강조색4 45 4 2 2" xfId="28871" xr:uid="{00000000-0005-0000-0000-0000376B0000}"/>
    <cellStyle name="40% - 강조색4 45 4 2 2 2" xfId="28872" xr:uid="{00000000-0005-0000-0000-0000386B0000}"/>
    <cellStyle name="40% - 강조색4 45 4 2 2 3" xfId="28873" xr:uid="{00000000-0005-0000-0000-0000396B0000}"/>
    <cellStyle name="40% - 강조색4 45 4 2 2 4" xfId="28874" xr:uid="{00000000-0005-0000-0000-00003A6B0000}"/>
    <cellStyle name="40% - 강조색4 45 4 2 3" xfId="28875" xr:uid="{00000000-0005-0000-0000-00003B6B0000}"/>
    <cellStyle name="40% - 강조색4 45 4 2 3 2" xfId="28876" xr:uid="{00000000-0005-0000-0000-00003C6B0000}"/>
    <cellStyle name="40% - 강조색4 45 4 2 3 3" xfId="28877" xr:uid="{00000000-0005-0000-0000-00003D6B0000}"/>
    <cellStyle name="40% - 강조색4 45 4 2 3 4" xfId="28878" xr:uid="{00000000-0005-0000-0000-00003E6B0000}"/>
    <cellStyle name="40% - 강조색4 45 4 2 4" xfId="28879" xr:uid="{00000000-0005-0000-0000-00003F6B0000}"/>
    <cellStyle name="40% - 강조색4 45 4 2 4 2" xfId="28880" xr:uid="{00000000-0005-0000-0000-0000406B0000}"/>
    <cellStyle name="40% - 강조색4 45 4 2 4 3" xfId="28881" xr:uid="{00000000-0005-0000-0000-0000416B0000}"/>
    <cellStyle name="40% - 강조색4 45 4 2 4 4" xfId="28882" xr:uid="{00000000-0005-0000-0000-0000426B0000}"/>
    <cellStyle name="40% - 강조색4 45 4 2 5" xfId="28883" xr:uid="{00000000-0005-0000-0000-0000436B0000}"/>
    <cellStyle name="40% - 강조색4 45 4 2 5 2" xfId="28884" xr:uid="{00000000-0005-0000-0000-0000446B0000}"/>
    <cellStyle name="40% - 강조색4 45 4 2 5 3" xfId="28885" xr:uid="{00000000-0005-0000-0000-0000456B0000}"/>
    <cellStyle name="40% - 강조색4 45 4 2 5 4" xfId="28886" xr:uid="{00000000-0005-0000-0000-0000466B0000}"/>
    <cellStyle name="40% - 강조색4 45 4 2 6" xfId="28887" xr:uid="{00000000-0005-0000-0000-0000476B0000}"/>
    <cellStyle name="40% - 강조색4 45 4 2 6 2" xfId="28888" xr:uid="{00000000-0005-0000-0000-0000486B0000}"/>
    <cellStyle name="40% - 강조색4 45 4 2 6 3" xfId="28889" xr:uid="{00000000-0005-0000-0000-0000496B0000}"/>
    <cellStyle name="40% - 강조색4 45 4 2 6 4" xfId="28890" xr:uid="{00000000-0005-0000-0000-00004A6B0000}"/>
    <cellStyle name="40% - 강조색4 45 4 2 7" xfId="28891" xr:uid="{00000000-0005-0000-0000-00004B6B0000}"/>
    <cellStyle name="40% - 강조색4 45 4 2 7 2" xfId="28892" xr:uid="{00000000-0005-0000-0000-00004C6B0000}"/>
    <cellStyle name="40% - 강조색4 45 4 2 7 3" xfId="28893" xr:uid="{00000000-0005-0000-0000-00004D6B0000}"/>
    <cellStyle name="40% - 강조색4 45 4 2 7 4" xfId="28894" xr:uid="{00000000-0005-0000-0000-00004E6B0000}"/>
    <cellStyle name="40% - 강조색4 45 4 2 8" xfId="28895" xr:uid="{00000000-0005-0000-0000-00004F6B0000}"/>
    <cellStyle name="40% - 강조색4 45 4 2 8 2" xfId="28896" xr:uid="{00000000-0005-0000-0000-0000506B0000}"/>
    <cellStyle name="40% - 강조색4 45 4 2 8 3" xfId="28897" xr:uid="{00000000-0005-0000-0000-0000516B0000}"/>
    <cellStyle name="40% - 강조색4 45 4 2 8 4" xfId="28898" xr:uid="{00000000-0005-0000-0000-0000526B0000}"/>
    <cellStyle name="40% - 강조색4 45 4 2 9" xfId="28899" xr:uid="{00000000-0005-0000-0000-0000536B0000}"/>
    <cellStyle name="40% - 강조색4 45 4 2 9 2" xfId="28900" xr:uid="{00000000-0005-0000-0000-0000546B0000}"/>
    <cellStyle name="40% - 강조색4 45 4 2 9 3" xfId="28901" xr:uid="{00000000-0005-0000-0000-0000556B0000}"/>
    <cellStyle name="40% - 강조색4 45 4 2 9 4" xfId="28902" xr:uid="{00000000-0005-0000-0000-0000566B0000}"/>
    <cellStyle name="40% - 강조색4 45 4 20" xfId="28903" xr:uid="{00000000-0005-0000-0000-0000576B0000}"/>
    <cellStyle name="40% - 강조색4 45 4 21" xfId="28904" xr:uid="{00000000-0005-0000-0000-0000586B0000}"/>
    <cellStyle name="40% - 강조색4 45 4 22" xfId="28905" xr:uid="{00000000-0005-0000-0000-0000596B0000}"/>
    <cellStyle name="40% - 강조색4 45 4 23" xfId="28906" xr:uid="{00000000-0005-0000-0000-00005A6B0000}"/>
    <cellStyle name="40% - 강조색4 45 4 3" xfId="28907" xr:uid="{00000000-0005-0000-0000-00005B6B0000}"/>
    <cellStyle name="40% - 강조색4 45 4 3 2" xfId="28908" xr:uid="{00000000-0005-0000-0000-00005C6B0000}"/>
    <cellStyle name="40% - 강조색4 45 4 3 3" xfId="28909" xr:uid="{00000000-0005-0000-0000-00005D6B0000}"/>
    <cellStyle name="40% - 강조색4 45 4 3 4" xfId="28910" xr:uid="{00000000-0005-0000-0000-00005E6B0000}"/>
    <cellStyle name="40% - 강조색4 45 4 4" xfId="28911" xr:uid="{00000000-0005-0000-0000-00005F6B0000}"/>
    <cellStyle name="40% - 강조색4 45 4 4 2" xfId="28912" xr:uid="{00000000-0005-0000-0000-0000606B0000}"/>
    <cellStyle name="40% - 강조색4 45 4 4 3" xfId="28913" xr:uid="{00000000-0005-0000-0000-0000616B0000}"/>
    <cellStyle name="40% - 강조색4 45 4 4 4" xfId="28914" xr:uid="{00000000-0005-0000-0000-0000626B0000}"/>
    <cellStyle name="40% - 강조색4 45 4 5" xfId="28915" xr:uid="{00000000-0005-0000-0000-0000636B0000}"/>
    <cellStyle name="40% - 강조색4 45 4 5 2" xfId="28916" xr:uid="{00000000-0005-0000-0000-0000646B0000}"/>
    <cellStyle name="40% - 강조색4 45 4 5 3" xfId="28917" xr:uid="{00000000-0005-0000-0000-0000656B0000}"/>
    <cellStyle name="40% - 강조색4 45 4 5 4" xfId="28918" xr:uid="{00000000-0005-0000-0000-0000666B0000}"/>
    <cellStyle name="40% - 강조색4 45 4 6" xfId="28919" xr:uid="{00000000-0005-0000-0000-0000676B0000}"/>
    <cellStyle name="40% - 강조색4 45 4 6 2" xfId="28920" xr:uid="{00000000-0005-0000-0000-0000686B0000}"/>
    <cellStyle name="40% - 강조색4 45 4 6 3" xfId="28921" xr:uid="{00000000-0005-0000-0000-0000696B0000}"/>
    <cellStyle name="40% - 강조색4 45 4 6 4" xfId="28922" xr:uid="{00000000-0005-0000-0000-00006A6B0000}"/>
    <cellStyle name="40% - 강조색4 45 4 7" xfId="28923" xr:uid="{00000000-0005-0000-0000-00006B6B0000}"/>
    <cellStyle name="40% - 강조색4 45 4 7 2" xfId="28924" xr:uid="{00000000-0005-0000-0000-00006C6B0000}"/>
    <cellStyle name="40% - 강조색4 45 4 7 3" xfId="28925" xr:uid="{00000000-0005-0000-0000-00006D6B0000}"/>
    <cellStyle name="40% - 강조색4 45 4 7 4" xfId="28926" xr:uid="{00000000-0005-0000-0000-00006E6B0000}"/>
    <cellStyle name="40% - 강조색4 45 4 8" xfId="28927" xr:uid="{00000000-0005-0000-0000-00006F6B0000}"/>
    <cellStyle name="40% - 강조색4 45 4 8 2" xfId="28928" xr:uid="{00000000-0005-0000-0000-0000706B0000}"/>
    <cellStyle name="40% - 강조색4 45 4 8 3" xfId="28929" xr:uid="{00000000-0005-0000-0000-0000716B0000}"/>
    <cellStyle name="40% - 강조색4 45 4 8 4" xfId="28930" xr:uid="{00000000-0005-0000-0000-0000726B0000}"/>
    <cellStyle name="40% - 강조색4 45 4 9" xfId="28931" xr:uid="{00000000-0005-0000-0000-0000736B0000}"/>
    <cellStyle name="40% - 강조색4 45 4 9 2" xfId="28932" xr:uid="{00000000-0005-0000-0000-0000746B0000}"/>
    <cellStyle name="40% - 강조색4 45 4 9 3" xfId="28933" xr:uid="{00000000-0005-0000-0000-0000756B0000}"/>
    <cellStyle name="40% - 강조색4 45 4 9 4" xfId="28934" xr:uid="{00000000-0005-0000-0000-0000766B0000}"/>
    <cellStyle name="40% - 강조색4 45 5" xfId="28935" xr:uid="{00000000-0005-0000-0000-0000776B0000}"/>
    <cellStyle name="40% - 강조색4 45 5 10" xfId="28936" xr:uid="{00000000-0005-0000-0000-0000786B0000}"/>
    <cellStyle name="40% - 강조색4 45 5 11" xfId="28937" xr:uid="{00000000-0005-0000-0000-0000796B0000}"/>
    <cellStyle name="40% - 강조색4 45 5 12" xfId="28938" xr:uid="{00000000-0005-0000-0000-00007A6B0000}"/>
    <cellStyle name="40% - 강조색4 45 5 13" xfId="28939" xr:uid="{00000000-0005-0000-0000-00007B6B0000}"/>
    <cellStyle name="40% - 강조색4 45 5 14" xfId="28940" xr:uid="{00000000-0005-0000-0000-00007C6B0000}"/>
    <cellStyle name="40% - 강조색4 45 5 15" xfId="28941" xr:uid="{00000000-0005-0000-0000-00007D6B0000}"/>
    <cellStyle name="40% - 강조색4 45 5 16" xfId="28942" xr:uid="{00000000-0005-0000-0000-00007E6B0000}"/>
    <cellStyle name="40% - 강조색4 45 5 17" xfId="28943" xr:uid="{00000000-0005-0000-0000-00007F6B0000}"/>
    <cellStyle name="40% - 강조색4 45 5 18" xfId="28944" xr:uid="{00000000-0005-0000-0000-0000806B0000}"/>
    <cellStyle name="40% - 강조색4 45 5 19" xfId="28945" xr:uid="{00000000-0005-0000-0000-0000816B0000}"/>
    <cellStyle name="40% - 강조색4 45 5 2" xfId="28946" xr:uid="{00000000-0005-0000-0000-0000826B0000}"/>
    <cellStyle name="40% - 강조색4 45 5 2 2" xfId="28947" xr:uid="{00000000-0005-0000-0000-0000836B0000}"/>
    <cellStyle name="40% - 강조색4 45 5 2 3" xfId="28948" xr:uid="{00000000-0005-0000-0000-0000846B0000}"/>
    <cellStyle name="40% - 강조색4 45 5 2 4" xfId="28949" xr:uid="{00000000-0005-0000-0000-0000856B0000}"/>
    <cellStyle name="40% - 강조색4 45 5 20" xfId="28950" xr:uid="{00000000-0005-0000-0000-0000866B0000}"/>
    <cellStyle name="40% - 강조색4 45 5 3" xfId="28951" xr:uid="{00000000-0005-0000-0000-0000876B0000}"/>
    <cellStyle name="40% - 강조색4 45 5 3 2" xfId="28952" xr:uid="{00000000-0005-0000-0000-0000886B0000}"/>
    <cellStyle name="40% - 강조색4 45 5 3 3" xfId="28953" xr:uid="{00000000-0005-0000-0000-0000896B0000}"/>
    <cellStyle name="40% - 강조색4 45 5 3 4" xfId="28954" xr:uid="{00000000-0005-0000-0000-00008A6B0000}"/>
    <cellStyle name="40% - 강조색4 45 5 4" xfId="28955" xr:uid="{00000000-0005-0000-0000-00008B6B0000}"/>
    <cellStyle name="40% - 강조색4 45 5 4 2" xfId="28956" xr:uid="{00000000-0005-0000-0000-00008C6B0000}"/>
    <cellStyle name="40% - 강조색4 45 5 4 3" xfId="28957" xr:uid="{00000000-0005-0000-0000-00008D6B0000}"/>
    <cellStyle name="40% - 강조색4 45 5 4 4" xfId="28958" xr:uid="{00000000-0005-0000-0000-00008E6B0000}"/>
    <cellStyle name="40% - 강조색4 45 5 5" xfId="28959" xr:uid="{00000000-0005-0000-0000-00008F6B0000}"/>
    <cellStyle name="40% - 강조색4 45 5 5 2" xfId="28960" xr:uid="{00000000-0005-0000-0000-0000906B0000}"/>
    <cellStyle name="40% - 강조색4 45 5 5 3" xfId="28961" xr:uid="{00000000-0005-0000-0000-0000916B0000}"/>
    <cellStyle name="40% - 강조색4 45 5 5 4" xfId="28962" xr:uid="{00000000-0005-0000-0000-0000926B0000}"/>
    <cellStyle name="40% - 강조색4 45 5 6" xfId="28963" xr:uid="{00000000-0005-0000-0000-0000936B0000}"/>
    <cellStyle name="40% - 강조색4 45 5 6 2" xfId="28964" xr:uid="{00000000-0005-0000-0000-0000946B0000}"/>
    <cellStyle name="40% - 강조색4 45 5 6 3" xfId="28965" xr:uid="{00000000-0005-0000-0000-0000956B0000}"/>
    <cellStyle name="40% - 강조색4 45 5 6 4" xfId="28966" xr:uid="{00000000-0005-0000-0000-0000966B0000}"/>
    <cellStyle name="40% - 강조색4 45 5 7" xfId="28967" xr:uid="{00000000-0005-0000-0000-0000976B0000}"/>
    <cellStyle name="40% - 강조색4 45 5 7 2" xfId="28968" xr:uid="{00000000-0005-0000-0000-0000986B0000}"/>
    <cellStyle name="40% - 강조색4 45 5 7 3" xfId="28969" xr:uid="{00000000-0005-0000-0000-0000996B0000}"/>
    <cellStyle name="40% - 강조색4 45 5 7 4" xfId="28970" xr:uid="{00000000-0005-0000-0000-00009A6B0000}"/>
    <cellStyle name="40% - 강조색4 45 5 8" xfId="28971" xr:uid="{00000000-0005-0000-0000-00009B6B0000}"/>
    <cellStyle name="40% - 강조색4 45 5 9" xfId="28972" xr:uid="{00000000-0005-0000-0000-00009C6B0000}"/>
    <cellStyle name="40% - 강조색4 45 6" xfId="28973" xr:uid="{00000000-0005-0000-0000-00009D6B0000}"/>
    <cellStyle name="40% - 강조색4 45 6 10" xfId="28974" xr:uid="{00000000-0005-0000-0000-00009E6B0000}"/>
    <cellStyle name="40% - 강조색4 45 6 11" xfId="28975" xr:uid="{00000000-0005-0000-0000-00009F6B0000}"/>
    <cellStyle name="40% - 강조색4 45 6 12" xfId="28976" xr:uid="{00000000-0005-0000-0000-0000A06B0000}"/>
    <cellStyle name="40% - 강조색4 45 6 13" xfId="28977" xr:uid="{00000000-0005-0000-0000-0000A16B0000}"/>
    <cellStyle name="40% - 강조색4 45 6 14" xfId="28978" xr:uid="{00000000-0005-0000-0000-0000A26B0000}"/>
    <cellStyle name="40% - 강조색4 45 6 15" xfId="28979" xr:uid="{00000000-0005-0000-0000-0000A36B0000}"/>
    <cellStyle name="40% - 강조색4 45 6 16" xfId="28980" xr:uid="{00000000-0005-0000-0000-0000A46B0000}"/>
    <cellStyle name="40% - 강조색4 45 6 17" xfId="28981" xr:uid="{00000000-0005-0000-0000-0000A56B0000}"/>
    <cellStyle name="40% - 강조색4 45 6 2" xfId="28982" xr:uid="{00000000-0005-0000-0000-0000A66B0000}"/>
    <cellStyle name="40% - 강조색4 45 6 2 2" xfId="28983" xr:uid="{00000000-0005-0000-0000-0000A76B0000}"/>
    <cellStyle name="40% - 강조색4 45 6 2 3" xfId="28984" xr:uid="{00000000-0005-0000-0000-0000A86B0000}"/>
    <cellStyle name="40% - 강조색4 45 6 2 4" xfId="28985" xr:uid="{00000000-0005-0000-0000-0000A96B0000}"/>
    <cellStyle name="40% - 강조색4 45 6 3" xfId="28986" xr:uid="{00000000-0005-0000-0000-0000AA6B0000}"/>
    <cellStyle name="40% - 강조색4 45 6 3 2" xfId="28987" xr:uid="{00000000-0005-0000-0000-0000AB6B0000}"/>
    <cellStyle name="40% - 강조색4 45 6 3 3" xfId="28988" xr:uid="{00000000-0005-0000-0000-0000AC6B0000}"/>
    <cellStyle name="40% - 강조색4 45 6 3 4" xfId="28989" xr:uid="{00000000-0005-0000-0000-0000AD6B0000}"/>
    <cellStyle name="40% - 강조색4 45 6 4" xfId="28990" xr:uid="{00000000-0005-0000-0000-0000AE6B0000}"/>
    <cellStyle name="40% - 강조색4 45 6 4 2" xfId="28991" xr:uid="{00000000-0005-0000-0000-0000AF6B0000}"/>
    <cellStyle name="40% - 강조색4 45 6 4 3" xfId="28992" xr:uid="{00000000-0005-0000-0000-0000B06B0000}"/>
    <cellStyle name="40% - 강조색4 45 6 4 4" xfId="28993" xr:uid="{00000000-0005-0000-0000-0000B16B0000}"/>
    <cellStyle name="40% - 강조색4 45 6 5" xfId="28994" xr:uid="{00000000-0005-0000-0000-0000B26B0000}"/>
    <cellStyle name="40% - 강조색4 45 6 6" xfId="28995" xr:uid="{00000000-0005-0000-0000-0000B36B0000}"/>
    <cellStyle name="40% - 강조색4 45 6 7" xfId="28996" xr:uid="{00000000-0005-0000-0000-0000B46B0000}"/>
    <cellStyle name="40% - 강조색4 45 6 8" xfId="28997" xr:uid="{00000000-0005-0000-0000-0000B56B0000}"/>
    <cellStyle name="40% - 강조색4 45 6 9" xfId="28998" xr:uid="{00000000-0005-0000-0000-0000B66B0000}"/>
    <cellStyle name="40% - 강조색4 45 7" xfId="28999" xr:uid="{00000000-0005-0000-0000-0000B76B0000}"/>
    <cellStyle name="40% - 강조색4 45 7 10" xfId="29000" xr:uid="{00000000-0005-0000-0000-0000B86B0000}"/>
    <cellStyle name="40% - 강조색4 45 7 11" xfId="29001" xr:uid="{00000000-0005-0000-0000-0000B96B0000}"/>
    <cellStyle name="40% - 강조색4 45 7 12" xfId="29002" xr:uid="{00000000-0005-0000-0000-0000BA6B0000}"/>
    <cellStyle name="40% - 강조색4 45 7 13" xfId="29003" xr:uid="{00000000-0005-0000-0000-0000BB6B0000}"/>
    <cellStyle name="40% - 강조색4 45 7 14" xfId="29004" xr:uid="{00000000-0005-0000-0000-0000BC6B0000}"/>
    <cellStyle name="40% - 강조색4 45 7 2" xfId="29005" xr:uid="{00000000-0005-0000-0000-0000BD6B0000}"/>
    <cellStyle name="40% - 강조색4 45 7 3" xfId="29006" xr:uid="{00000000-0005-0000-0000-0000BE6B0000}"/>
    <cellStyle name="40% - 강조색4 45 7 4" xfId="29007" xr:uid="{00000000-0005-0000-0000-0000BF6B0000}"/>
    <cellStyle name="40% - 강조색4 45 7 5" xfId="29008" xr:uid="{00000000-0005-0000-0000-0000C06B0000}"/>
    <cellStyle name="40% - 강조색4 45 7 6" xfId="29009" xr:uid="{00000000-0005-0000-0000-0000C16B0000}"/>
    <cellStyle name="40% - 강조색4 45 7 7" xfId="29010" xr:uid="{00000000-0005-0000-0000-0000C26B0000}"/>
    <cellStyle name="40% - 강조색4 45 7 8" xfId="29011" xr:uid="{00000000-0005-0000-0000-0000C36B0000}"/>
    <cellStyle name="40% - 강조색4 45 7 9" xfId="29012" xr:uid="{00000000-0005-0000-0000-0000C46B0000}"/>
    <cellStyle name="40% - 강조색4 45 8" xfId="29013" xr:uid="{00000000-0005-0000-0000-0000C56B0000}"/>
    <cellStyle name="40% - 강조색4 45 8 2" xfId="29014" xr:uid="{00000000-0005-0000-0000-0000C66B0000}"/>
    <cellStyle name="40% - 강조색4 45 8 3" xfId="29015" xr:uid="{00000000-0005-0000-0000-0000C76B0000}"/>
    <cellStyle name="40% - 강조색4 45 8 4" xfId="29016" xr:uid="{00000000-0005-0000-0000-0000C86B0000}"/>
    <cellStyle name="40% - 강조색4 45 9" xfId="29017" xr:uid="{00000000-0005-0000-0000-0000C96B0000}"/>
    <cellStyle name="40% - 강조색4 45 9 2" xfId="29018" xr:uid="{00000000-0005-0000-0000-0000CA6B0000}"/>
    <cellStyle name="40% - 강조색4 45 9 3" xfId="29019" xr:uid="{00000000-0005-0000-0000-0000CB6B0000}"/>
    <cellStyle name="40% - 강조색4 46" xfId="29020" xr:uid="{00000000-0005-0000-0000-0000CC6B0000}"/>
    <cellStyle name="40% - 강조색4 46 10" xfId="29021" xr:uid="{00000000-0005-0000-0000-0000CD6B0000}"/>
    <cellStyle name="40% - 강조색4 46 10 2" xfId="29022" xr:uid="{00000000-0005-0000-0000-0000CE6B0000}"/>
    <cellStyle name="40% - 강조색4 46 10 3" xfId="29023" xr:uid="{00000000-0005-0000-0000-0000CF6B0000}"/>
    <cellStyle name="40% - 강조색4 46 10 4" xfId="29024" xr:uid="{00000000-0005-0000-0000-0000D06B0000}"/>
    <cellStyle name="40% - 강조색4 46 11" xfId="29025" xr:uid="{00000000-0005-0000-0000-0000D16B0000}"/>
    <cellStyle name="40% - 강조색4 46 11 2" xfId="29026" xr:uid="{00000000-0005-0000-0000-0000D26B0000}"/>
    <cellStyle name="40% - 강조색4 46 11 3" xfId="29027" xr:uid="{00000000-0005-0000-0000-0000D36B0000}"/>
    <cellStyle name="40% - 강조색4 46 11 4" xfId="29028" xr:uid="{00000000-0005-0000-0000-0000D46B0000}"/>
    <cellStyle name="40% - 강조색4 46 12" xfId="29029" xr:uid="{00000000-0005-0000-0000-0000D56B0000}"/>
    <cellStyle name="40% - 강조색4 46 12 2" xfId="29030" xr:uid="{00000000-0005-0000-0000-0000D66B0000}"/>
    <cellStyle name="40% - 강조색4 46 12 3" xfId="29031" xr:uid="{00000000-0005-0000-0000-0000D76B0000}"/>
    <cellStyle name="40% - 강조색4 46 12 4" xfId="29032" xr:uid="{00000000-0005-0000-0000-0000D86B0000}"/>
    <cellStyle name="40% - 강조색4 46 13" xfId="29033" xr:uid="{00000000-0005-0000-0000-0000D96B0000}"/>
    <cellStyle name="40% - 강조색4 46 13 2" xfId="29034" xr:uid="{00000000-0005-0000-0000-0000DA6B0000}"/>
    <cellStyle name="40% - 강조색4 46 13 3" xfId="29035" xr:uid="{00000000-0005-0000-0000-0000DB6B0000}"/>
    <cellStyle name="40% - 강조색4 46 13 4" xfId="29036" xr:uid="{00000000-0005-0000-0000-0000DC6B0000}"/>
    <cellStyle name="40% - 강조색4 46 14" xfId="29037" xr:uid="{00000000-0005-0000-0000-0000DD6B0000}"/>
    <cellStyle name="40% - 강조색4 46 14 2" xfId="29038" xr:uid="{00000000-0005-0000-0000-0000DE6B0000}"/>
    <cellStyle name="40% - 강조색4 46 14 3" xfId="29039" xr:uid="{00000000-0005-0000-0000-0000DF6B0000}"/>
    <cellStyle name="40% - 강조색4 46 14 4" xfId="29040" xr:uid="{00000000-0005-0000-0000-0000E06B0000}"/>
    <cellStyle name="40% - 강조색4 46 15" xfId="29041" xr:uid="{00000000-0005-0000-0000-0000E16B0000}"/>
    <cellStyle name="40% - 강조색4 46 16" xfId="29042" xr:uid="{00000000-0005-0000-0000-0000E26B0000}"/>
    <cellStyle name="40% - 강조색4 46 17" xfId="29043" xr:uid="{00000000-0005-0000-0000-0000E36B0000}"/>
    <cellStyle name="40% - 강조색4 46 18" xfId="29044" xr:uid="{00000000-0005-0000-0000-0000E46B0000}"/>
    <cellStyle name="40% - 강조색4 46 19" xfId="29045" xr:uid="{00000000-0005-0000-0000-0000E56B0000}"/>
    <cellStyle name="40% - 강조색4 46 2" xfId="29046" xr:uid="{00000000-0005-0000-0000-0000E66B0000}"/>
    <cellStyle name="40% - 강조색4 46 2 10" xfId="29047" xr:uid="{00000000-0005-0000-0000-0000E76B0000}"/>
    <cellStyle name="40% - 강조색4 46 2 10 2" xfId="29048" xr:uid="{00000000-0005-0000-0000-0000E86B0000}"/>
    <cellStyle name="40% - 강조색4 46 2 10 3" xfId="29049" xr:uid="{00000000-0005-0000-0000-0000E96B0000}"/>
    <cellStyle name="40% - 강조색4 46 2 10 4" xfId="29050" xr:uid="{00000000-0005-0000-0000-0000EA6B0000}"/>
    <cellStyle name="40% - 강조색4 46 2 11" xfId="29051" xr:uid="{00000000-0005-0000-0000-0000EB6B0000}"/>
    <cellStyle name="40% - 강조색4 46 2 11 2" xfId="29052" xr:uid="{00000000-0005-0000-0000-0000EC6B0000}"/>
    <cellStyle name="40% - 강조색4 46 2 11 3" xfId="29053" xr:uid="{00000000-0005-0000-0000-0000ED6B0000}"/>
    <cellStyle name="40% - 강조색4 46 2 11 4" xfId="29054" xr:uid="{00000000-0005-0000-0000-0000EE6B0000}"/>
    <cellStyle name="40% - 강조색4 46 2 12" xfId="29055" xr:uid="{00000000-0005-0000-0000-0000EF6B0000}"/>
    <cellStyle name="40% - 강조색4 46 2 12 2" xfId="29056" xr:uid="{00000000-0005-0000-0000-0000F06B0000}"/>
    <cellStyle name="40% - 강조색4 46 2 12 3" xfId="29057" xr:uid="{00000000-0005-0000-0000-0000F16B0000}"/>
    <cellStyle name="40% - 강조색4 46 2 12 4" xfId="29058" xr:uid="{00000000-0005-0000-0000-0000F26B0000}"/>
    <cellStyle name="40% - 강조색4 46 2 13" xfId="29059" xr:uid="{00000000-0005-0000-0000-0000F36B0000}"/>
    <cellStyle name="40% - 강조색4 46 2 13 2" xfId="29060" xr:uid="{00000000-0005-0000-0000-0000F46B0000}"/>
    <cellStyle name="40% - 강조색4 46 2 13 3" xfId="29061" xr:uid="{00000000-0005-0000-0000-0000F56B0000}"/>
    <cellStyle name="40% - 강조색4 46 2 13 4" xfId="29062" xr:uid="{00000000-0005-0000-0000-0000F66B0000}"/>
    <cellStyle name="40% - 강조색4 46 2 14" xfId="29063" xr:uid="{00000000-0005-0000-0000-0000F76B0000}"/>
    <cellStyle name="40% - 강조색4 46 2 15" xfId="29064" xr:uid="{00000000-0005-0000-0000-0000F86B0000}"/>
    <cellStyle name="40% - 강조색4 46 2 16" xfId="29065" xr:uid="{00000000-0005-0000-0000-0000F96B0000}"/>
    <cellStyle name="40% - 강조색4 46 2 17" xfId="29066" xr:uid="{00000000-0005-0000-0000-0000FA6B0000}"/>
    <cellStyle name="40% - 강조색4 46 2 18" xfId="29067" xr:uid="{00000000-0005-0000-0000-0000FB6B0000}"/>
    <cellStyle name="40% - 강조색4 46 2 19" xfId="29068" xr:uid="{00000000-0005-0000-0000-0000FC6B0000}"/>
    <cellStyle name="40% - 강조색4 46 2 2" xfId="29069" xr:uid="{00000000-0005-0000-0000-0000FD6B0000}"/>
    <cellStyle name="40% - 강조색4 46 2 2 10" xfId="29070" xr:uid="{00000000-0005-0000-0000-0000FE6B0000}"/>
    <cellStyle name="40% - 강조색4 46 2 2 10 2" xfId="29071" xr:uid="{00000000-0005-0000-0000-0000FF6B0000}"/>
    <cellStyle name="40% - 강조색4 46 2 2 10 3" xfId="29072" xr:uid="{00000000-0005-0000-0000-0000006C0000}"/>
    <cellStyle name="40% - 강조색4 46 2 2 10 4" xfId="29073" xr:uid="{00000000-0005-0000-0000-0000016C0000}"/>
    <cellStyle name="40% - 강조색4 46 2 2 11" xfId="29074" xr:uid="{00000000-0005-0000-0000-0000026C0000}"/>
    <cellStyle name="40% - 강조색4 46 2 2 11 2" xfId="29075" xr:uid="{00000000-0005-0000-0000-0000036C0000}"/>
    <cellStyle name="40% - 강조색4 46 2 2 11 3" xfId="29076" xr:uid="{00000000-0005-0000-0000-0000046C0000}"/>
    <cellStyle name="40% - 강조색4 46 2 2 11 4" xfId="29077" xr:uid="{00000000-0005-0000-0000-0000056C0000}"/>
    <cellStyle name="40% - 강조색4 46 2 2 12" xfId="29078" xr:uid="{00000000-0005-0000-0000-0000066C0000}"/>
    <cellStyle name="40% - 강조색4 46 2 2 12 2" xfId="29079" xr:uid="{00000000-0005-0000-0000-0000076C0000}"/>
    <cellStyle name="40% - 강조색4 46 2 2 12 3" xfId="29080" xr:uid="{00000000-0005-0000-0000-0000086C0000}"/>
    <cellStyle name="40% - 강조색4 46 2 2 12 4" xfId="29081" xr:uid="{00000000-0005-0000-0000-0000096C0000}"/>
    <cellStyle name="40% - 강조색4 46 2 2 13" xfId="29082" xr:uid="{00000000-0005-0000-0000-00000A6C0000}"/>
    <cellStyle name="40% - 강조색4 46 2 2 14" xfId="29083" xr:uid="{00000000-0005-0000-0000-00000B6C0000}"/>
    <cellStyle name="40% - 강조색4 46 2 2 15" xfId="29084" xr:uid="{00000000-0005-0000-0000-00000C6C0000}"/>
    <cellStyle name="40% - 강조색4 46 2 2 16" xfId="29085" xr:uid="{00000000-0005-0000-0000-00000D6C0000}"/>
    <cellStyle name="40% - 강조색4 46 2 2 17" xfId="29086" xr:uid="{00000000-0005-0000-0000-00000E6C0000}"/>
    <cellStyle name="40% - 강조색4 46 2 2 18" xfId="29087" xr:uid="{00000000-0005-0000-0000-00000F6C0000}"/>
    <cellStyle name="40% - 강조색4 46 2 2 19" xfId="29088" xr:uid="{00000000-0005-0000-0000-0000106C0000}"/>
    <cellStyle name="40% - 강조색4 46 2 2 2" xfId="29089" xr:uid="{00000000-0005-0000-0000-0000116C0000}"/>
    <cellStyle name="40% - 강조색4 46 2 2 2 10" xfId="29090" xr:uid="{00000000-0005-0000-0000-0000126C0000}"/>
    <cellStyle name="40% - 강조색4 46 2 2 2 11" xfId="29091" xr:uid="{00000000-0005-0000-0000-0000136C0000}"/>
    <cellStyle name="40% - 강조색4 46 2 2 2 12" xfId="29092" xr:uid="{00000000-0005-0000-0000-0000146C0000}"/>
    <cellStyle name="40% - 강조색4 46 2 2 2 2" xfId="29093" xr:uid="{00000000-0005-0000-0000-0000156C0000}"/>
    <cellStyle name="40% - 강조색4 46 2 2 2 2 2" xfId="29094" xr:uid="{00000000-0005-0000-0000-0000166C0000}"/>
    <cellStyle name="40% - 강조색4 46 2 2 2 2 3" xfId="29095" xr:uid="{00000000-0005-0000-0000-0000176C0000}"/>
    <cellStyle name="40% - 강조색4 46 2 2 2 2 4" xfId="29096" xr:uid="{00000000-0005-0000-0000-0000186C0000}"/>
    <cellStyle name="40% - 강조색4 46 2 2 2 3" xfId="29097" xr:uid="{00000000-0005-0000-0000-0000196C0000}"/>
    <cellStyle name="40% - 강조색4 46 2 2 2 3 2" xfId="29098" xr:uid="{00000000-0005-0000-0000-00001A6C0000}"/>
    <cellStyle name="40% - 강조색4 46 2 2 2 3 3" xfId="29099" xr:uid="{00000000-0005-0000-0000-00001B6C0000}"/>
    <cellStyle name="40% - 강조색4 46 2 2 2 3 4" xfId="29100" xr:uid="{00000000-0005-0000-0000-00001C6C0000}"/>
    <cellStyle name="40% - 강조색4 46 2 2 2 4" xfId="29101" xr:uid="{00000000-0005-0000-0000-00001D6C0000}"/>
    <cellStyle name="40% - 강조색4 46 2 2 2 4 2" xfId="29102" xr:uid="{00000000-0005-0000-0000-00001E6C0000}"/>
    <cellStyle name="40% - 강조색4 46 2 2 2 4 3" xfId="29103" xr:uid="{00000000-0005-0000-0000-00001F6C0000}"/>
    <cellStyle name="40% - 강조색4 46 2 2 2 4 4" xfId="29104" xr:uid="{00000000-0005-0000-0000-0000206C0000}"/>
    <cellStyle name="40% - 강조색4 46 2 2 2 5" xfId="29105" xr:uid="{00000000-0005-0000-0000-0000216C0000}"/>
    <cellStyle name="40% - 강조색4 46 2 2 2 5 2" xfId="29106" xr:uid="{00000000-0005-0000-0000-0000226C0000}"/>
    <cellStyle name="40% - 강조색4 46 2 2 2 5 3" xfId="29107" xr:uid="{00000000-0005-0000-0000-0000236C0000}"/>
    <cellStyle name="40% - 강조색4 46 2 2 2 5 4" xfId="29108" xr:uid="{00000000-0005-0000-0000-0000246C0000}"/>
    <cellStyle name="40% - 강조색4 46 2 2 2 6" xfId="29109" xr:uid="{00000000-0005-0000-0000-0000256C0000}"/>
    <cellStyle name="40% - 강조색4 46 2 2 2 6 2" xfId="29110" xr:uid="{00000000-0005-0000-0000-0000266C0000}"/>
    <cellStyle name="40% - 강조색4 46 2 2 2 6 3" xfId="29111" xr:uid="{00000000-0005-0000-0000-0000276C0000}"/>
    <cellStyle name="40% - 강조색4 46 2 2 2 6 4" xfId="29112" xr:uid="{00000000-0005-0000-0000-0000286C0000}"/>
    <cellStyle name="40% - 강조색4 46 2 2 2 7" xfId="29113" xr:uid="{00000000-0005-0000-0000-0000296C0000}"/>
    <cellStyle name="40% - 강조색4 46 2 2 2 7 2" xfId="29114" xr:uid="{00000000-0005-0000-0000-00002A6C0000}"/>
    <cellStyle name="40% - 강조색4 46 2 2 2 7 3" xfId="29115" xr:uid="{00000000-0005-0000-0000-00002B6C0000}"/>
    <cellStyle name="40% - 강조색4 46 2 2 2 7 4" xfId="29116" xr:uid="{00000000-0005-0000-0000-00002C6C0000}"/>
    <cellStyle name="40% - 강조색4 46 2 2 2 8" xfId="29117" xr:uid="{00000000-0005-0000-0000-00002D6C0000}"/>
    <cellStyle name="40% - 강조색4 46 2 2 2 8 2" xfId="29118" xr:uid="{00000000-0005-0000-0000-00002E6C0000}"/>
    <cellStyle name="40% - 강조색4 46 2 2 2 8 3" xfId="29119" xr:uid="{00000000-0005-0000-0000-00002F6C0000}"/>
    <cellStyle name="40% - 강조색4 46 2 2 2 8 4" xfId="29120" xr:uid="{00000000-0005-0000-0000-0000306C0000}"/>
    <cellStyle name="40% - 강조색4 46 2 2 2 9" xfId="29121" xr:uid="{00000000-0005-0000-0000-0000316C0000}"/>
    <cellStyle name="40% - 강조색4 46 2 2 2 9 2" xfId="29122" xr:uid="{00000000-0005-0000-0000-0000326C0000}"/>
    <cellStyle name="40% - 강조색4 46 2 2 2 9 3" xfId="29123" xr:uid="{00000000-0005-0000-0000-0000336C0000}"/>
    <cellStyle name="40% - 강조색4 46 2 2 2 9 4" xfId="29124" xr:uid="{00000000-0005-0000-0000-0000346C0000}"/>
    <cellStyle name="40% - 강조색4 46 2 2 20" xfId="29125" xr:uid="{00000000-0005-0000-0000-0000356C0000}"/>
    <cellStyle name="40% - 강조색4 46 2 2 21" xfId="29126" xr:uid="{00000000-0005-0000-0000-0000366C0000}"/>
    <cellStyle name="40% - 강조색4 46 2 2 22" xfId="29127" xr:uid="{00000000-0005-0000-0000-0000376C0000}"/>
    <cellStyle name="40% - 강조색4 46 2 2 23" xfId="29128" xr:uid="{00000000-0005-0000-0000-0000386C0000}"/>
    <cellStyle name="40% - 강조색4 46 2 2 24" xfId="29129" xr:uid="{00000000-0005-0000-0000-0000396C0000}"/>
    <cellStyle name="40% - 강조색4 46 2 2 25" xfId="29130" xr:uid="{00000000-0005-0000-0000-00003A6C0000}"/>
    <cellStyle name="40% - 강조색4 46 2 2 3" xfId="29131" xr:uid="{00000000-0005-0000-0000-00003B6C0000}"/>
    <cellStyle name="40% - 강조색4 46 2 2 3 10" xfId="29132" xr:uid="{00000000-0005-0000-0000-00003C6C0000}"/>
    <cellStyle name="40% - 강조색4 46 2 2 3 11" xfId="29133" xr:uid="{00000000-0005-0000-0000-00003D6C0000}"/>
    <cellStyle name="40% - 강조색4 46 2 2 3 12" xfId="29134" xr:uid="{00000000-0005-0000-0000-00003E6C0000}"/>
    <cellStyle name="40% - 강조색4 46 2 2 3 2" xfId="29135" xr:uid="{00000000-0005-0000-0000-00003F6C0000}"/>
    <cellStyle name="40% - 강조색4 46 2 2 3 2 2" xfId="29136" xr:uid="{00000000-0005-0000-0000-0000406C0000}"/>
    <cellStyle name="40% - 강조색4 46 2 2 3 2 3" xfId="29137" xr:uid="{00000000-0005-0000-0000-0000416C0000}"/>
    <cellStyle name="40% - 강조색4 46 2 2 3 2 4" xfId="29138" xr:uid="{00000000-0005-0000-0000-0000426C0000}"/>
    <cellStyle name="40% - 강조색4 46 2 2 3 3" xfId="29139" xr:uid="{00000000-0005-0000-0000-0000436C0000}"/>
    <cellStyle name="40% - 강조색4 46 2 2 3 3 2" xfId="29140" xr:uid="{00000000-0005-0000-0000-0000446C0000}"/>
    <cellStyle name="40% - 강조색4 46 2 2 3 3 3" xfId="29141" xr:uid="{00000000-0005-0000-0000-0000456C0000}"/>
    <cellStyle name="40% - 강조색4 46 2 2 3 3 4" xfId="29142" xr:uid="{00000000-0005-0000-0000-0000466C0000}"/>
    <cellStyle name="40% - 강조색4 46 2 2 3 4" xfId="29143" xr:uid="{00000000-0005-0000-0000-0000476C0000}"/>
    <cellStyle name="40% - 강조색4 46 2 2 3 4 2" xfId="29144" xr:uid="{00000000-0005-0000-0000-0000486C0000}"/>
    <cellStyle name="40% - 강조색4 46 2 2 3 4 3" xfId="29145" xr:uid="{00000000-0005-0000-0000-0000496C0000}"/>
    <cellStyle name="40% - 강조색4 46 2 2 3 4 4" xfId="29146" xr:uid="{00000000-0005-0000-0000-00004A6C0000}"/>
    <cellStyle name="40% - 강조색4 46 2 2 3 5" xfId="29147" xr:uid="{00000000-0005-0000-0000-00004B6C0000}"/>
    <cellStyle name="40% - 강조색4 46 2 2 3 5 2" xfId="29148" xr:uid="{00000000-0005-0000-0000-00004C6C0000}"/>
    <cellStyle name="40% - 강조색4 46 2 2 3 5 3" xfId="29149" xr:uid="{00000000-0005-0000-0000-00004D6C0000}"/>
    <cellStyle name="40% - 강조색4 46 2 2 3 5 4" xfId="29150" xr:uid="{00000000-0005-0000-0000-00004E6C0000}"/>
    <cellStyle name="40% - 강조색4 46 2 2 3 6" xfId="29151" xr:uid="{00000000-0005-0000-0000-00004F6C0000}"/>
    <cellStyle name="40% - 강조색4 46 2 2 3 6 2" xfId="29152" xr:uid="{00000000-0005-0000-0000-0000506C0000}"/>
    <cellStyle name="40% - 강조색4 46 2 2 3 6 3" xfId="29153" xr:uid="{00000000-0005-0000-0000-0000516C0000}"/>
    <cellStyle name="40% - 강조색4 46 2 2 3 6 4" xfId="29154" xr:uid="{00000000-0005-0000-0000-0000526C0000}"/>
    <cellStyle name="40% - 강조색4 46 2 2 3 7" xfId="29155" xr:uid="{00000000-0005-0000-0000-0000536C0000}"/>
    <cellStyle name="40% - 강조색4 46 2 2 3 7 2" xfId="29156" xr:uid="{00000000-0005-0000-0000-0000546C0000}"/>
    <cellStyle name="40% - 강조색4 46 2 2 3 7 3" xfId="29157" xr:uid="{00000000-0005-0000-0000-0000556C0000}"/>
    <cellStyle name="40% - 강조색4 46 2 2 3 7 4" xfId="29158" xr:uid="{00000000-0005-0000-0000-0000566C0000}"/>
    <cellStyle name="40% - 강조색4 46 2 2 3 8" xfId="29159" xr:uid="{00000000-0005-0000-0000-0000576C0000}"/>
    <cellStyle name="40% - 강조색4 46 2 2 3 8 2" xfId="29160" xr:uid="{00000000-0005-0000-0000-0000586C0000}"/>
    <cellStyle name="40% - 강조색4 46 2 2 3 8 3" xfId="29161" xr:uid="{00000000-0005-0000-0000-0000596C0000}"/>
    <cellStyle name="40% - 강조색4 46 2 2 3 8 4" xfId="29162" xr:uid="{00000000-0005-0000-0000-00005A6C0000}"/>
    <cellStyle name="40% - 강조색4 46 2 2 3 9" xfId="29163" xr:uid="{00000000-0005-0000-0000-00005B6C0000}"/>
    <cellStyle name="40% - 강조색4 46 2 2 3 9 2" xfId="29164" xr:uid="{00000000-0005-0000-0000-00005C6C0000}"/>
    <cellStyle name="40% - 강조색4 46 2 2 3 9 3" xfId="29165" xr:uid="{00000000-0005-0000-0000-00005D6C0000}"/>
    <cellStyle name="40% - 강조색4 46 2 2 3 9 4" xfId="29166" xr:uid="{00000000-0005-0000-0000-00005E6C0000}"/>
    <cellStyle name="40% - 강조색4 46 2 2 4" xfId="29167" xr:uid="{00000000-0005-0000-0000-00005F6C0000}"/>
    <cellStyle name="40% - 강조색4 46 2 2 4 10" xfId="29168" xr:uid="{00000000-0005-0000-0000-0000606C0000}"/>
    <cellStyle name="40% - 강조색4 46 2 2 4 11" xfId="29169" xr:uid="{00000000-0005-0000-0000-0000616C0000}"/>
    <cellStyle name="40% - 강조색4 46 2 2 4 12" xfId="29170" xr:uid="{00000000-0005-0000-0000-0000626C0000}"/>
    <cellStyle name="40% - 강조색4 46 2 2 4 2" xfId="29171" xr:uid="{00000000-0005-0000-0000-0000636C0000}"/>
    <cellStyle name="40% - 강조색4 46 2 2 4 2 2" xfId="29172" xr:uid="{00000000-0005-0000-0000-0000646C0000}"/>
    <cellStyle name="40% - 강조색4 46 2 2 4 2 3" xfId="29173" xr:uid="{00000000-0005-0000-0000-0000656C0000}"/>
    <cellStyle name="40% - 강조색4 46 2 2 4 2 4" xfId="29174" xr:uid="{00000000-0005-0000-0000-0000666C0000}"/>
    <cellStyle name="40% - 강조색4 46 2 2 4 3" xfId="29175" xr:uid="{00000000-0005-0000-0000-0000676C0000}"/>
    <cellStyle name="40% - 강조색4 46 2 2 4 3 2" xfId="29176" xr:uid="{00000000-0005-0000-0000-0000686C0000}"/>
    <cellStyle name="40% - 강조색4 46 2 2 4 3 3" xfId="29177" xr:uid="{00000000-0005-0000-0000-0000696C0000}"/>
    <cellStyle name="40% - 강조색4 46 2 2 4 3 4" xfId="29178" xr:uid="{00000000-0005-0000-0000-00006A6C0000}"/>
    <cellStyle name="40% - 강조색4 46 2 2 4 4" xfId="29179" xr:uid="{00000000-0005-0000-0000-00006B6C0000}"/>
    <cellStyle name="40% - 강조색4 46 2 2 4 4 2" xfId="29180" xr:uid="{00000000-0005-0000-0000-00006C6C0000}"/>
    <cellStyle name="40% - 강조색4 46 2 2 4 4 3" xfId="29181" xr:uid="{00000000-0005-0000-0000-00006D6C0000}"/>
    <cellStyle name="40% - 강조색4 46 2 2 4 4 4" xfId="29182" xr:uid="{00000000-0005-0000-0000-00006E6C0000}"/>
    <cellStyle name="40% - 강조색4 46 2 2 4 5" xfId="29183" xr:uid="{00000000-0005-0000-0000-00006F6C0000}"/>
    <cellStyle name="40% - 강조색4 46 2 2 4 5 2" xfId="29184" xr:uid="{00000000-0005-0000-0000-0000706C0000}"/>
    <cellStyle name="40% - 강조색4 46 2 2 4 5 3" xfId="29185" xr:uid="{00000000-0005-0000-0000-0000716C0000}"/>
    <cellStyle name="40% - 강조색4 46 2 2 4 5 4" xfId="29186" xr:uid="{00000000-0005-0000-0000-0000726C0000}"/>
    <cellStyle name="40% - 강조색4 46 2 2 4 6" xfId="29187" xr:uid="{00000000-0005-0000-0000-0000736C0000}"/>
    <cellStyle name="40% - 강조색4 46 2 2 4 6 2" xfId="29188" xr:uid="{00000000-0005-0000-0000-0000746C0000}"/>
    <cellStyle name="40% - 강조색4 46 2 2 4 6 3" xfId="29189" xr:uid="{00000000-0005-0000-0000-0000756C0000}"/>
    <cellStyle name="40% - 강조색4 46 2 2 4 6 4" xfId="29190" xr:uid="{00000000-0005-0000-0000-0000766C0000}"/>
    <cellStyle name="40% - 강조색4 46 2 2 4 7" xfId="29191" xr:uid="{00000000-0005-0000-0000-0000776C0000}"/>
    <cellStyle name="40% - 강조색4 46 2 2 4 7 2" xfId="29192" xr:uid="{00000000-0005-0000-0000-0000786C0000}"/>
    <cellStyle name="40% - 강조색4 46 2 2 4 7 3" xfId="29193" xr:uid="{00000000-0005-0000-0000-0000796C0000}"/>
    <cellStyle name="40% - 강조색4 46 2 2 4 7 4" xfId="29194" xr:uid="{00000000-0005-0000-0000-00007A6C0000}"/>
    <cellStyle name="40% - 강조색4 46 2 2 4 8" xfId="29195" xr:uid="{00000000-0005-0000-0000-00007B6C0000}"/>
    <cellStyle name="40% - 강조색4 46 2 2 4 8 2" xfId="29196" xr:uid="{00000000-0005-0000-0000-00007C6C0000}"/>
    <cellStyle name="40% - 강조색4 46 2 2 4 8 3" xfId="29197" xr:uid="{00000000-0005-0000-0000-00007D6C0000}"/>
    <cellStyle name="40% - 강조색4 46 2 2 4 8 4" xfId="29198" xr:uid="{00000000-0005-0000-0000-00007E6C0000}"/>
    <cellStyle name="40% - 강조색4 46 2 2 4 9" xfId="29199" xr:uid="{00000000-0005-0000-0000-00007F6C0000}"/>
    <cellStyle name="40% - 강조색4 46 2 2 4 9 2" xfId="29200" xr:uid="{00000000-0005-0000-0000-0000806C0000}"/>
    <cellStyle name="40% - 강조색4 46 2 2 4 9 3" xfId="29201" xr:uid="{00000000-0005-0000-0000-0000816C0000}"/>
    <cellStyle name="40% - 강조색4 46 2 2 4 9 4" xfId="29202" xr:uid="{00000000-0005-0000-0000-0000826C0000}"/>
    <cellStyle name="40% - 강조색4 46 2 2 5" xfId="29203" xr:uid="{00000000-0005-0000-0000-0000836C0000}"/>
    <cellStyle name="40% - 강조색4 46 2 2 5 2" xfId="29204" xr:uid="{00000000-0005-0000-0000-0000846C0000}"/>
    <cellStyle name="40% - 강조색4 46 2 2 5 3" xfId="29205" xr:uid="{00000000-0005-0000-0000-0000856C0000}"/>
    <cellStyle name="40% - 강조색4 46 2 2 5 4" xfId="29206" xr:uid="{00000000-0005-0000-0000-0000866C0000}"/>
    <cellStyle name="40% - 강조색4 46 2 2 6" xfId="29207" xr:uid="{00000000-0005-0000-0000-0000876C0000}"/>
    <cellStyle name="40% - 강조색4 46 2 2 6 2" xfId="29208" xr:uid="{00000000-0005-0000-0000-0000886C0000}"/>
    <cellStyle name="40% - 강조색4 46 2 2 6 3" xfId="29209" xr:uid="{00000000-0005-0000-0000-0000896C0000}"/>
    <cellStyle name="40% - 강조색4 46 2 2 6 4" xfId="29210" xr:uid="{00000000-0005-0000-0000-00008A6C0000}"/>
    <cellStyle name="40% - 강조색4 46 2 2 7" xfId="29211" xr:uid="{00000000-0005-0000-0000-00008B6C0000}"/>
    <cellStyle name="40% - 강조색4 46 2 2 7 2" xfId="29212" xr:uid="{00000000-0005-0000-0000-00008C6C0000}"/>
    <cellStyle name="40% - 강조색4 46 2 2 7 3" xfId="29213" xr:uid="{00000000-0005-0000-0000-00008D6C0000}"/>
    <cellStyle name="40% - 강조색4 46 2 2 7 4" xfId="29214" xr:uid="{00000000-0005-0000-0000-00008E6C0000}"/>
    <cellStyle name="40% - 강조색4 46 2 2 8" xfId="29215" xr:uid="{00000000-0005-0000-0000-00008F6C0000}"/>
    <cellStyle name="40% - 강조색4 46 2 2 8 2" xfId="29216" xr:uid="{00000000-0005-0000-0000-0000906C0000}"/>
    <cellStyle name="40% - 강조색4 46 2 2 8 3" xfId="29217" xr:uid="{00000000-0005-0000-0000-0000916C0000}"/>
    <cellStyle name="40% - 강조색4 46 2 2 8 4" xfId="29218" xr:uid="{00000000-0005-0000-0000-0000926C0000}"/>
    <cellStyle name="40% - 강조색4 46 2 2 9" xfId="29219" xr:uid="{00000000-0005-0000-0000-0000936C0000}"/>
    <cellStyle name="40% - 강조색4 46 2 2 9 2" xfId="29220" xr:uid="{00000000-0005-0000-0000-0000946C0000}"/>
    <cellStyle name="40% - 강조색4 46 2 2 9 3" xfId="29221" xr:uid="{00000000-0005-0000-0000-0000956C0000}"/>
    <cellStyle name="40% - 강조색4 46 2 2 9 4" xfId="29222" xr:uid="{00000000-0005-0000-0000-0000966C0000}"/>
    <cellStyle name="40% - 강조색4 46 2 20" xfId="29223" xr:uid="{00000000-0005-0000-0000-0000976C0000}"/>
    <cellStyle name="40% - 강조색4 46 2 21" xfId="29224" xr:uid="{00000000-0005-0000-0000-0000986C0000}"/>
    <cellStyle name="40% - 강조색4 46 2 22" xfId="29225" xr:uid="{00000000-0005-0000-0000-0000996C0000}"/>
    <cellStyle name="40% - 강조색4 46 2 23" xfId="29226" xr:uid="{00000000-0005-0000-0000-00009A6C0000}"/>
    <cellStyle name="40% - 강조색4 46 2 24" xfId="29227" xr:uid="{00000000-0005-0000-0000-00009B6C0000}"/>
    <cellStyle name="40% - 강조색4 46 2 25" xfId="29228" xr:uid="{00000000-0005-0000-0000-00009C6C0000}"/>
    <cellStyle name="40% - 강조색4 46 2 26" xfId="29229" xr:uid="{00000000-0005-0000-0000-00009D6C0000}"/>
    <cellStyle name="40% - 강조색4 46 2 3" xfId="29230" xr:uid="{00000000-0005-0000-0000-00009E6C0000}"/>
    <cellStyle name="40% - 강조색4 46 2 3 10" xfId="29231" xr:uid="{00000000-0005-0000-0000-00009F6C0000}"/>
    <cellStyle name="40% - 강조색4 46 2 3 11" xfId="29232" xr:uid="{00000000-0005-0000-0000-0000A06C0000}"/>
    <cellStyle name="40% - 강조색4 46 2 3 12" xfId="29233" xr:uid="{00000000-0005-0000-0000-0000A16C0000}"/>
    <cellStyle name="40% - 강조색4 46 2 3 2" xfId="29234" xr:uid="{00000000-0005-0000-0000-0000A26C0000}"/>
    <cellStyle name="40% - 강조색4 46 2 3 2 2" xfId="29235" xr:uid="{00000000-0005-0000-0000-0000A36C0000}"/>
    <cellStyle name="40% - 강조색4 46 2 3 2 3" xfId="29236" xr:uid="{00000000-0005-0000-0000-0000A46C0000}"/>
    <cellStyle name="40% - 강조색4 46 2 3 2 4" xfId="29237" xr:uid="{00000000-0005-0000-0000-0000A56C0000}"/>
    <cellStyle name="40% - 강조색4 46 2 3 3" xfId="29238" xr:uid="{00000000-0005-0000-0000-0000A66C0000}"/>
    <cellStyle name="40% - 강조색4 46 2 3 3 2" xfId="29239" xr:uid="{00000000-0005-0000-0000-0000A76C0000}"/>
    <cellStyle name="40% - 강조색4 46 2 3 3 3" xfId="29240" xr:uid="{00000000-0005-0000-0000-0000A86C0000}"/>
    <cellStyle name="40% - 강조색4 46 2 3 3 4" xfId="29241" xr:uid="{00000000-0005-0000-0000-0000A96C0000}"/>
    <cellStyle name="40% - 강조색4 46 2 3 4" xfId="29242" xr:uid="{00000000-0005-0000-0000-0000AA6C0000}"/>
    <cellStyle name="40% - 강조색4 46 2 3 4 2" xfId="29243" xr:uid="{00000000-0005-0000-0000-0000AB6C0000}"/>
    <cellStyle name="40% - 강조색4 46 2 3 4 3" xfId="29244" xr:uid="{00000000-0005-0000-0000-0000AC6C0000}"/>
    <cellStyle name="40% - 강조색4 46 2 3 4 4" xfId="29245" xr:uid="{00000000-0005-0000-0000-0000AD6C0000}"/>
    <cellStyle name="40% - 강조색4 46 2 3 5" xfId="29246" xr:uid="{00000000-0005-0000-0000-0000AE6C0000}"/>
    <cellStyle name="40% - 강조색4 46 2 3 5 2" xfId="29247" xr:uid="{00000000-0005-0000-0000-0000AF6C0000}"/>
    <cellStyle name="40% - 강조색4 46 2 3 5 3" xfId="29248" xr:uid="{00000000-0005-0000-0000-0000B06C0000}"/>
    <cellStyle name="40% - 강조색4 46 2 3 5 4" xfId="29249" xr:uid="{00000000-0005-0000-0000-0000B16C0000}"/>
    <cellStyle name="40% - 강조색4 46 2 3 6" xfId="29250" xr:uid="{00000000-0005-0000-0000-0000B26C0000}"/>
    <cellStyle name="40% - 강조색4 46 2 3 6 2" xfId="29251" xr:uid="{00000000-0005-0000-0000-0000B36C0000}"/>
    <cellStyle name="40% - 강조색4 46 2 3 6 3" xfId="29252" xr:uid="{00000000-0005-0000-0000-0000B46C0000}"/>
    <cellStyle name="40% - 강조색4 46 2 3 6 4" xfId="29253" xr:uid="{00000000-0005-0000-0000-0000B56C0000}"/>
    <cellStyle name="40% - 강조색4 46 2 3 7" xfId="29254" xr:uid="{00000000-0005-0000-0000-0000B66C0000}"/>
    <cellStyle name="40% - 강조색4 46 2 3 7 2" xfId="29255" xr:uid="{00000000-0005-0000-0000-0000B76C0000}"/>
    <cellStyle name="40% - 강조색4 46 2 3 7 3" xfId="29256" xr:uid="{00000000-0005-0000-0000-0000B86C0000}"/>
    <cellStyle name="40% - 강조색4 46 2 3 7 4" xfId="29257" xr:uid="{00000000-0005-0000-0000-0000B96C0000}"/>
    <cellStyle name="40% - 강조색4 46 2 3 8" xfId="29258" xr:uid="{00000000-0005-0000-0000-0000BA6C0000}"/>
    <cellStyle name="40% - 강조색4 46 2 3 8 2" xfId="29259" xr:uid="{00000000-0005-0000-0000-0000BB6C0000}"/>
    <cellStyle name="40% - 강조색4 46 2 3 8 3" xfId="29260" xr:uid="{00000000-0005-0000-0000-0000BC6C0000}"/>
    <cellStyle name="40% - 강조색4 46 2 3 8 4" xfId="29261" xr:uid="{00000000-0005-0000-0000-0000BD6C0000}"/>
    <cellStyle name="40% - 강조색4 46 2 3 9" xfId="29262" xr:uid="{00000000-0005-0000-0000-0000BE6C0000}"/>
    <cellStyle name="40% - 강조색4 46 2 3 9 2" xfId="29263" xr:uid="{00000000-0005-0000-0000-0000BF6C0000}"/>
    <cellStyle name="40% - 강조색4 46 2 3 9 3" xfId="29264" xr:uid="{00000000-0005-0000-0000-0000C06C0000}"/>
    <cellStyle name="40% - 강조색4 46 2 3 9 4" xfId="29265" xr:uid="{00000000-0005-0000-0000-0000C16C0000}"/>
    <cellStyle name="40% - 강조색4 46 2 4" xfId="29266" xr:uid="{00000000-0005-0000-0000-0000C26C0000}"/>
    <cellStyle name="40% - 강조색4 46 2 4 10" xfId="29267" xr:uid="{00000000-0005-0000-0000-0000C36C0000}"/>
    <cellStyle name="40% - 강조색4 46 2 4 11" xfId="29268" xr:uid="{00000000-0005-0000-0000-0000C46C0000}"/>
    <cellStyle name="40% - 강조색4 46 2 4 12" xfId="29269" xr:uid="{00000000-0005-0000-0000-0000C56C0000}"/>
    <cellStyle name="40% - 강조색4 46 2 4 2" xfId="29270" xr:uid="{00000000-0005-0000-0000-0000C66C0000}"/>
    <cellStyle name="40% - 강조색4 46 2 4 2 2" xfId="29271" xr:uid="{00000000-0005-0000-0000-0000C76C0000}"/>
    <cellStyle name="40% - 강조색4 46 2 4 2 3" xfId="29272" xr:uid="{00000000-0005-0000-0000-0000C86C0000}"/>
    <cellStyle name="40% - 강조색4 46 2 4 2 4" xfId="29273" xr:uid="{00000000-0005-0000-0000-0000C96C0000}"/>
    <cellStyle name="40% - 강조색4 46 2 4 3" xfId="29274" xr:uid="{00000000-0005-0000-0000-0000CA6C0000}"/>
    <cellStyle name="40% - 강조색4 46 2 4 3 2" xfId="29275" xr:uid="{00000000-0005-0000-0000-0000CB6C0000}"/>
    <cellStyle name="40% - 강조색4 46 2 4 3 3" xfId="29276" xr:uid="{00000000-0005-0000-0000-0000CC6C0000}"/>
    <cellStyle name="40% - 강조색4 46 2 4 3 4" xfId="29277" xr:uid="{00000000-0005-0000-0000-0000CD6C0000}"/>
    <cellStyle name="40% - 강조색4 46 2 4 4" xfId="29278" xr:uid="{00000000-0005-0000-0000-0000CE6C0000}"/>
    <cellStyle name="40% - 강조색4 46 2 4 4 2" xfId="29279" xr:uid="{00000000-0005-0000-0000-0000CF6C0000}"/>
    <cellStyle name="40% - 강조색4 46 2 4 4 3" xfId="29280" xr:uid="{00000000-0005-0000-0000-0000D06C0000}"/>
    <cellStyle name="40% - 강조색4 46 2 4 4 4" xfId="29281" xr:uid="{00000000-0005-0000-0000-0000D16C0000}"/>
    <cellStyle name="40% - 강조색4 46 2 4 5" xfId="29282" xr:uid="{00000000-0005-0000-0000-0000D26C0000}"/>
    <cellStyle name="40% - 강조색4 46 2 4 5 2" xfId="29283" xr:uid="{00000000-0005-0000-0000-0000D36C0000}"/>
    <cellStyle name="40% - 강조색4 46 2 4 5 3" xfId="29284" xr:uid="{00000000-0005-0000-0000-0000D46C0000}"/>
    <cellStyle name="40% - 강조색4 46 2 4 5 4" xfId="29285" xr:uid="{00000000-0005-0000-0000-0000D56C0000}"/>
    <cellStyle name="40% - 강조색4 46 2 4 6" xfId="29286" xr:uid="{00000000-0005-0000-0000-0000D66C0000}"/>
    <cellStyle name="40% - 강조색4 46 2 4 6 2" xfId="29287" xr:uid="{00000000-0005-0000-0000-0000D76C0000}"/>
    <cellStyle name="40% - 강조색4 46 2 4 6 3" xfId="29288" xr:uid="{00000000-0005-0000-0000-0000D86C0000}"/>
    <cellStyle name="40% - 강조색4 46 2 4 6 4" xfId="29289" xr:uid="{00000000-0005-0000-0000-0000D96C0000}"/>
    <cellStyle name="40% - 강조색4 46 2 4 7" xfId="29290" xr:uid="{00000000-0005-0000-0000-0000DA6C0000}"/>
    <cellStyle name="40% - 강조색4 46 2 4 7 2" xfId="29291" xr:uid="{00000000-0005-0000-0000-0000DB6C0000}"/>
    <cellStyle name="40% - 강조색4 46 2 4 7 3" xfId="29292" xr:uid="{00000000-0005-0000-0000-0000DC6C0000}"/>
    <cellStyle name="40% - 강조색4 46 2 4 7 4" xfId="29293" xr:uid="{00000000-0005-0000-0000-0000DD6C0000}"/>
    <cellStyle name="40% - 강조색4 46 2 4 8" xfId="29294" xr:uid="{00000000-0005-0000-0000-0000DE6C0000}"/>
    <cellStyle name="40% - 강조색4 46 2 4 8 2" xfId="29295" xr:uid="{00000000-0005-0000-0000-0000DF6C0000}"/>
    <cellStyle name="40% - 강조색4 46 2 4 8 3" xfId="29296" xr:uid="{00000000-0005-0000-0000-0000E06C0000}"/>
    <cellStyle name="40% - 강조색4 46 2 4 8 4" xfId="29297" xr:uid="{00000000-0005-0000-0000-0000E16C0000}"/>
    <cellStyle name="40% - 강조색4 46 2 4 9" xfId="29298" xr:uid="{00000000-0005-0000-0000-0000E26C0000}"/>
    <cellStyle name="40% - 강조색4 46 2 4 9 2" xfId="29299" xr:uid="{00000000-0005-0000-0000-0000E36C0000}"/>
    <cellStyle name="40% - 강조색4 46 2 4 9 3" xfId="29300" xr:uid="{00000000-0005-0000-0000-0000E46C0000}"/>
    <cellStyle name="40% - 강조색4 46 2 4 9 4" xfId="29301" xr:uid="{00000000-0005-0000-0000-0000E56C0000}"/>
    <cellStyle name="40% - 강조색4 46 2 5" xfId="29302" xr:uid="{00000000-0005-0000-0000-0000E66C0000}"/>
    <cellStyle name="40% - 강조색4 46 2 5 10" xfId="29303" xr:uid="{00000000-0005-0000-0000-0000E76C0000}"/>
    <cellStyle name="40% - 강조색4 46 2 5 11" xfId="29304" xr:uid="{00000000-0005-0000-0000-0000E86C0000}"/>
    <cellStyle name="40% - 강조색4 46 2 5 12" xfId="29305" xr:uid="{00000000-0005-0000-0000-0000E96C0000}"/>
    <cellStyle name="40% - 강조색4 46 2 5 2" xfId="29306" xr:uid="{00000000-0005-0000-0000-0000EA6C0000}"/>
    <cellStyle name="40% - 강조색4 46 2 5 2 2" xfId="29307" xr:uid="{00000000-0005-0000-0000-0000EB6C0000}"/>
    <cellStyle name="40% - 강조색4 46 2 5 2 3" xfId="29308" xr:uid="{00000000-0005-0000-0000-0000EC6C0000}"/>
    <cellStyle name="40% - 강조색4 46 2 5 2 4" xfId="29309" xr:uid="{00000000-0005-0000-0000-0000ED6C0000}"/>
    <cellStyle name="40% - 강조색4 46 2 5 3" xfId="29310" xr:uid="{00000000-0005-0000-0000-0000EE6C0000}"/>
    <cellStyle name="40% - 강조색4 46 2 5 3 2" xfId="29311" xr:uid="{00000000-0005-0000-0000-0000EF6C0000}"/>
    <cellStyle name="40% - 강조색4 46 2 5 3 3" xfId="29312" xr:uid="{00000000-0005-0000-0000-0000F06C0000}"/>
    <cellStyle name="40% - 강조색4 46 2 5 3 4" xfId="29313" xr:uid="{00000000-0005-0000-0000-0000F16C0000}"/>
    <cellStyle name="40% - 강조색4 46 2 5 4" xfId="29314" xr:uid="{00000000-0005-0000-0000-0000F26C0000}"/>
    <cellStyle name="40% - 강조색4 46 2 5 4 2" xfId="29315" xr:uid="{00000000-0005-0000-0000-0000F36C0000}"/>
    <cellStyle name="40% - 강조색4 46 2 5 4 3" xfId="29316" xr:uid="{00000000-0005-0000-0000-0000F46C0000}"/>
    <cellStyle name="40% - 강조색4 46 2 5 4 4" xfId="29317" xr:uid="{00000000-0005-0000-0000-0000F56C0000}"/>
    <cellStyle name="40% - 강조색4 46 2 5 5" xfId="29318" xr:uid="{00000000-0005-0000-0000-0000F66C0000}"/>
    <cellStyle name="40% - 강조색4 46 2 5 5 2" xfId="29319" xr:uid="{00000000-0005-0000-0000-0000F76C0000}"/>
    <cellStyle name="40% - 강조색4 46 2 5 5 3" xfId="29320" xr:uid="{00000000-0005-0000-0000-0000F86C0000}"/>
    <cellStyle name="40% - 강조색4 46 2 5 5 4" xfId="29321" xr:uid="{00000000-0005-0000-0000-0000F96C0000}"/>
    <cellStyle name="40% - 강조색4 46 2 5 6" xfId="29322" xr:uid="{00000000-0005-0000-0000-0000FA6C0000}"/>
    <cellStyle name="40% - 강조색4 46 2 5 6 2" xfId="29323" xr:uid="{00000000-0005-0000-0000-0000FB6C0000}"/>
    <cellStyle name="40% - 강조색4 46 2 5 6 3" xfId="29324" xr:uid="{00000000-0005-0000-0000-0000FC6C0000}"/>
    <cellStyle name="40% - 강조색4 46 2 5 6 4" xfId="29325" xr:uid="{00000000-0005-0000-0000-0000FD6C0000}"/>
    <cellStyle name="40% - 강조색4 46 2 5 7" xfId="29326" xr:uid="{00000000-0005-0000-0000-0000FE6C0000}"/>
    <cellStyle name="40% - 강조색4 46 2 5 7 2" xfId="29327" xr:uid="{00000000-0005-0000-0000-0000FF6C0000}"/>
    <cellStyle name="40% - 강조색4 46 2 5 7 3" xfId="29328" xr:uid="{00000000-0005-0000-0000-0000006D0000}"/>
    <cellStyle name="40% - 강조색4 46 2 5 7 4" xfId="29329" xr:uid="{00000000-0005-0000-0000-0000016D0000}"/>
    <cellStyle name="40% - 강조색4 46 2 5 8" xfId="29330" xr:uid="{00000000-0005-0000-0000-0000026D0000}"/>
    <cellStyle name="40% - 강조색4 46 2 5 8 2" xfId="29331" xr:uid="{00000000-0005-0000-0000-0000036D0000}"/>
    <cellStyle name="40% - 강조색4 46 2 5 8 3" xfId="29332" xr:uid="{00000000-0005-0000-0000-0000046D0000}"/>
    <cellStyle name="40% - 강조색4 46 2 5 8 4" xfId="29333" xr:uid="{00000000-0005-0000-0000-0000056D0000}"/>
    <cellStyle name="40% - 강조색4 46 2 5 9" xfId="29334" xr:uid="{00000000-0005-0000-0000-0000066D0000}"/>
    <cellStyle name="40% - 강조색4 46 2 5 9 2" xfId="29335" xr:uid="{00000000-0005-0000-0000-0000076D0000}"/>
    <cellStyle name="40% - 강조색4 46 2 5 9 3" xfId="29336" xr:uid="{00000000-0005-0000-0000-0000086D0000}"/>
    <cellStyle name="40% - 강조색4 46 2 5 9 4" xfId="29337" xr:uid="{00000000-0005-0000-0000-0000096D0000}"/>
    <cellStyle name="40% - 강조색4 46 2 6" xfId="29338" xr:uid="{00000000-0005-0000-0000-00000A6D0000}"/>
    <cellStyle name="40% - 강조색4 46 2 6 2" xfId="29339" xr:uid="{00000000-0005-0000-0000-00000B6D0000}"/>
    <cellStyle name="40% - 강조색4 46 2 6 3" xfId="29340" xr:uid="{00000000-0005-0000-0000-00000C6D0000}"/>
    <cellStyle name="40% - 강조색4 46 2 6 4" xfId="29341" xr:uid="{00000000-0005-0000-0000-00000D6D0000}"/>
    <cellStyle name="40% - 강조색4 46 2 7" xfId="29342" xr:uid="{00000000-0005-0000-0000-00000E6D0000}"/>
    <cellStyle name="40% - 강조색4 46 2 7 2" xfId="29343" xr:uid="{00000000-0005-0000-0000-00000F6D0000}"/>
    <cellStyle name="40% - 강조색4 46 2 7 3" xfId="29344" xr:uid="{00000000-0005-0000-0000-0000106D0000}"/>
    <cellStyle name="40% - 강조색4 46 2 7 4" xfId="29345" xr:uid="{00000000-0005-0000-0000-0000116D0000}"/>
    <cellStyle name="40% - 강조색4 46 2 8" xfId="29346" xr:uid="{00000000-0005-0000-0000-0000126D0000}"/>
    <cellStyle name="40% - 강조색4 46 2 8 2" xfId="29347" xr:uid="{00000000-0005-0000-0000-0000136D0000}"/>
    <cellStyle name="40% - 강조색4 46 2 8 3" xfId="29348" xr:uid="{00000000-0005-0000-0000-0000146D0000}"/>
    <cellStyle name="40% - 강조색4 46 2 8 4" xfId="29349" xr:uid="{00000000-0005-0000-0000-0000156D0000}"/>
    <cellStyle name="40% - 강조색4 46 2 9" xfId="29350" xr:uid="{00000000-0005-0000-0000-0000166D0000}"/>
    <cellStyle name="40% - 강조색4 46 2 9 2" xfId="29351" xr:uid="{00000000-0005-0000-0000-0000176D0000}"/>
    <cellStyle name="40% - 강조색4 46 2 9 3" xfId="29352" xr:uid="{00000000-0005-0000-0000-0000186D0000}"/>
    <cellStyle name="40% - 강조색4 46 2 9 4" xfId="29353" xr:uid="{00000000-0005-0000-0000-0000196D0000}"/>
    <cellStyle name="40% - 강조색4 46 20" xfId="29354" xr:uid="{00000000-0005-0000-0000-00001A6D0000}"/>
    <cellStyle name="40% - 강조색4 46 21" xfId="29355" xr:uid="{00000000-0005-0000-0000-00001B6D0000}"/>
    <cellStyle name="40% - 강조색4 46 22" xfId="29356" xr:uid="{00000000-0005-0000-0000-00001C6D0000}"/>
    <cellStyle name="40% - 강조색4 46 23" xfId="29357" xr:uid="{00000000-0005-0000-0000-00001D6D0000}"/>
    <cellStyle name="40% - 강조색4 46 24" xfId="29358" xr:uid="{00000000-0005-0000-0000-00001E6D0000}"/>
    <cellStyle name="40% - 강조색4 46 25" xfId="29359" xr:uid="{00000000-0005-0000-0000-00001F6D0000}"/>
    <cellStyle name="40% - 강조색4 46 26" xfId="29360" xr:uid="{00000000-0005-0000-0000-0000206D0000}"/>
    <cellStyle name="40% - 강조색4 46 27" xfId="29361" xr:uid="{00000000-0005-0000-0000-0000216D0000}"/>
    <cellStyle name="40% - 강조색4 46 3" xfId="29362" xr:uid="{00000000-0005-0000-0000-0000226D0000}"/>
    <cellStyle name="40% - 강조색4 46 3 10" xfId="29363" xr:uid="{00000000-0005-0000-0000-0000236D0000}"/>
    <cellStyle name="40% - 강조색4 46 3 10 2" xfId="29364" xr:uid="{00000000-0005-0000-0000-0000246D0000}"/>
    <cellStyle name="40% - 강조색4 46 3 10 3" xfId="29365" xr:uid="{00000000-0005-0000-0000-0000256D0000}"/>
    <cellStyle name="40% - 강조색4 46 3 10 4" xfId="29366" xr:uid="{00000000-0005-0000-0000-0000266D0000}"/>
    <cellStyle name="40% - 강조색4 46 3 11" xfId="29367" xr:uid="{00000000-0005-0000-0000-0000276D0000}"/>
    <cellStyle name="40% - 강조색4 46 3 11 2" xfId="29368" xr:uid="{00000000-0005-0000-0000-0000286D0000}"/>
    <cellStyle name="40% - 강조색4 46 3 11 3" xfId="29369" xr:uid="{00000000-0005-0000-0000-0000296D0000}"/>
    <cellStyle name="40% - 강조색4 46 3 11 4" xfId="29370" xr:uid="{00000000-0005-0000-0000-00002A6D0000}"/>
    <cellStyle name="40% - 강조색4 46 3 12" xfId="29371" xr:uid="{00000000-0005-0000-0000-00002B6D0000}"/>
    <cellStyle name="40% - 강조색4 46 3 12 2" xfId="29372" xr:uid="{00000000-0005-0000-0000-00002C6D0000}"/>
    <cellStyle name="40% - 강조색4 46 3 12 3" xfId="29373" xr:uid="{00000000-0005-0000-0000-00002D6D0000}"/>
    <cellStyle name="40% - 강조색4 46 3 12 4" xfId="29374" xr:uid="{00000000-0005-0000-0000-00002E6D0000}"/>
    <cellStyle name="40% - 강조색4 46 3 13" xfId="29375" xr:uid="{00000000-0005-0000-0000-00002F6D0000}"/>
    <cellStyle name="40% - 강조색4 46 3 14" xfId="29376" xr:uid="{00000000-0005-0000-0000-0000306D0000}"/>
    <cellStyle name="40% - 강조색4 46 3 15" xfId="29377" xr:uid="{00000000-0005-0000-0000-0000316D0000}"/>
    <cellStyle name="40% - 강조색4 46 3 16" xfId="29378" xr:uid="{00000000-0005-0000-0000-0000326D0000}"/>
    <cellStyle name="40% - 강조색4 46 3 17" xfId="29379" xr:uid="{00000000-0005-0000-0000-0000336D0000}"/>
    <cellStyle name="40% - 강조색4 46 3 18" xfId="29380" xr:uid="{00000000-0005-0000-0000-0000346D0000}"/>
    <cellStyle name="40% - 강조색4 46 3 19" xfId="29381" xr:uid="{00000000-0005-0000-0000-0000356D0000}"/>
    <cellStyle name="40% - 강조색4 46 3 2" xfId="29382" xr:uid="{00000000-0005-0000-0000-0000366D0000}"/>
    <cellStyle name="40% - 강조색4 46 3 2 10" xfId="29383" xr:uid="{00000000-0005-0000-0000-0000376D0000}"/>
    <cellStyle name="40% - 강조색4 46 3 2 11" xfId="29384" xr:uid="{00000000-0005-0000-0000-0000386D0000}"/>
    <cellStyle name="40% - 강조색4 46 3 2 12" xfId="29385" xr:uid="{00000000-0005-0000-0000-0000396D0000}"/>
    <cellStyle name="40% - 강조색4 46 3 2 2" xfId="29386" xr:uid="{00000000-0005-0000-0000-00003A6D0000}"/>
    <cellStyle name="40% - 강조색4 46 3 2 2 2" xfId="29387" xr:uid="{00000000-0005-0000-0000-00003B6D0000}"/>
    <cellStyle name="40% - 강조색4 46 3 2 2 3" xfId="29388" xr:uid="{00000000-0005-0000-0000-00003C6D0000}"/>
    <cellStyle name="40% - 강조색4 46 3 2 2 4" xfId="29389" xr:uid="{00000000-0005-0000-0000-00003D6D0000}"/>
    <cellStyle name="40% - 강조색4 46 3 2 3" xfId="29390" xr:uid="{00000000-0005-0000-0000-00003E6D0000}"/>
    <cellStyle name="40% - 강조색4 46 3 2 3 2" xfId="29391" xr:uid="{00000000-0005-0000-0000-00003F6D0000}"/>
    <cellStyle name="40% - 강조색4 46 3 2 3 3" xfId="29392" xr:uid="{00000000-0005-0000-0000-0000406D0000}"/>
    <cellStyle name="40% - 강조색4 46 3 2 3 4" xfId="29393" xr:uid="{00000000-0005-0000-0000-0000416D0000}"/>
    <cellStyle name="40% - 강조색4 46 3 2 4" xfId="29394" xr:uid="{00000000-0005-0000-0000-0000426D0000}"/>
    <cellStyle name="40% - 강조색4 46 3 2 4 2" xfId="29395" xr:uid="{00000000-0005-0000-0000-0000436D0000}"/>
    <cellStyle name="40% - 강조색4 46 3 2 4 3" xfId="29396" xr:uid="{00000000-0005-0000-0000-0000446D0000}"/>
    <cellStyle name="40% - 강조색4 46 3 2 4 4" xfId="29397" xr:uid="{00000000-0005-0000-0000-0000456D0000}"/>
    <cellStyle name="40% - 강조색4 46 3 2 5" xfId="29398" xr:uid="{00000000-0005-0000-0000-0000466D0000}"/>
    <cellStyle name="40% - 강조색4 46 3 2 5 2" xfId="29399" xr:uid="{00000000-0005-0000-0000-0000476D0000}"/>
    <cellStyle name="40% - 강조색4 46 3 2 5 3" xfId="29400" xr:uid="{00000000-0005-0000-0000-0000486D0000}"/>
    <cellStyle name="40% - 강조색4 46 3 2 5 4" xfId="29401" xr:uid="{00000000-0005-0000-0000-0000496D0000}"/>
    <cellStyle name="40% - 강조색4 46 3 2 6" xfId="29402" xr:uid="{00000000-0005-0000-0000-00004A6D0000}"/>
    <cellStyle name="40% - 강조색4 46 3 2 6 2" xfId="29403" xr:uid="{00000000-0005-0000-0000-00004B6D0000}"/>
    <cellStyle name="40% - 강조색4 46 3 2 6 3" xfId="29404" xr:uid="{00000000-0005-0000-0000-00004C6D0000}"/>
    <cellStyle name="40% - 강조색4 46 3 2 6 4" xfId="29405" xr:uid="{00000000-0005-0000-0000-00004D6D0000}"/>
    <cellStyle name="40% - 강조색4 46 3 2 7" xfId="29406" xr:uid="{00000000-0005-0000-0000-00004E6D0000}"/>
    <cellStyle name="40% - 강조색4 46 3 2 7 2" xfId="29407" xr:uid="{00000000-0005-0000-0000-00004F6D0000}"/>
    <cellStyle name="40% - 강조색4 46 3 2 7 3" xfId="29408" xr:uid="{00000000-0005-0000-0000-0000506D0000}"/>
    <cellStyle name="40% - 강조색4 46 3 2 7 4" xfId="29409" xr:uid="{00000000-0005-0000-0000-0000516D0000}"/>
    <cellStyle name="40% - 강조색4 46 3 2 8" xfId="29410" xr:uid="{00000000-0005-0000-0000-0000526D0000}"/>
    <cellStyle name="40% - 강조색4 46 3 2 8 2" xfId="29411" xr:uid="{00000000-0005-0000-0000-0000536D0000}"/>
    <cellStyle name="40% - 강조색4 46 3 2 8 3" xfId="29412" xr:uid="{00000000-0005-0000-0000-0000546D0000}"/>
    <cellStyle name="40% - 강조색4 46 3 2 8 4" xfId="29413" xr:uid="{00000000-0005-0000-0000-0000556D0000}"/>
    <cellStyle name="40% - 강조색4 46 3 2 9" xfId="29414" xr:uid="{00000000-0005-0000-0000-0000566D0000}"/>
    <cellStyle name="40% - 강조색4 46 3 2 9 2" xfId="29415" xr:uid="{00000000-0005-0000-0000-0000576D0000}"/>
    <cellStyle name="40% - 강조색4 46 3 2 9 3" xfId="29416" xr:uid="{00000000-0005-0000-0000-0000586D0000}"/>
    <cellStyle name="40% - 강조색4 46 3 2 9 4" xfId="29417" xr:uid="{00000000-0005-0000-0000-0000596D0000}"/>
    <cellStyle name="40% - 강조색4 46 3 20" xfId="29418" xr:uid="{00000000-0005-0000-0000-00005A6D0000}"/>
    <cellStyle name="40% - 강조색4 46 3 21" xfId="29419" xr:uid="{00000000-0005-0000-0000-00005B6D0000}"/>
    <cellStyle name="40% - 강조색4 46 3 22" xfId="29420" xr:uid="{00000000-0005-0000-0000-00005C6D0000}"/>
    <cellStyle name="40% - 강조색4 46 3 23" xfId="29421" xr:uid="{00000000-0005-0000-0000-00005D6D0000}"/>
    <cellStyle name="40% - 강조색4 46 3 24" xfId="29422" xr:uid="{00000000-0005-0000-0000-00005E6D0000}"/>
    <cellStyle name="40% - 강조색4 46 3 25" xfId="29423" xr:uid="{00000000-0005-0000-0000-00005F6D0000}"/>
    <cellStyle name="40% - 강조색4 46 3 3" xfId="29424" xr:uid="{00000000-0005-0000-0000-0000606D0000}"/>
    <cellStyle name="40% - 강조색4 46 3 3 10" xfId="29425" xr:uid="{00000000-0005-0000-0000-0000616D0000}"/>
    <cellStyle name="40% - 강조색4 46 3 3 11" xfId="29426" xr:uid="{00000000-0005-0000-0000-0000626D0000}"/>
    <cellStyle name="40% - 강조색4 46 3 3 12" xfId="29427" xr:uid="{00000000-0005-0000-0000-0000636D0000}"/>
    <cellStyle name="40% - 강조색4 46 3 3 2" xfId="29428" xr:uid="{00000000-0005-0000-0000-0000646D0000}"/>
    <cellStyle name="40% - 강조색4 46 3 3 2 2" xfId="29429" xr:uid="{00000000-0005-0000-0000-0000656D0000}"/>
    <cellStyle name="40% - 강조색4 46 3 3 2 3" xfId="29430" xr:uid="{00000000-0005-0000-0000-0000666D0000}"/>
    <cellStyle name="40% - 강조색4 46 3 3 2 4" xfId="29431" xr:uid="{00000000-0005-0000-0000-0000676D0000}"/>
    <cellStyle name="40% - 강조색4 46 3 3 3" xfId="29432" xr:uid="{00000000-0005-0000-0000-0000686D0000}"/>
    <cellStyle name="40% - 강조색4 46 3 3 3 2" xfId="29433" xr:uid="{00000000-0005-0000-0000-0000696D0000}"/>
    <cellStyle name="40% - 강조색4 46 3 3 3 3" xfId="29434" xr:uid="{00000000-0005-0000-0000-00006A6D0000}"/>
    <cellStyle name="40% - 강조색4 46 3 3 3 4" xfId="29435" xr:uid="{00000000-0005-0000-0000-00006B6D0000}"/>
    <cellStyle name="40% - 강조색4 46 3 3 4" xfId="29436" xr:uid="{00000000-0005-0000-0000-00006C6D0000}"/>
    <cellStyle name="40% - 강조색4 46 3 3 4 2" xfId="29437" xr:uid="{00000000-0005-0000-0000-00006D6D0000}"/>
    <cellStyle name="40% - 강조색4 46 3 3 4 3" xfId="29438" xr:uid="{00000000-0005-0000-0000-00006E6D0000}"/>
    <cellStyle name="40% - 강조색4 46 3 3 4 4" xfId="29439" xr:uid="{00000000-0005-0000-0000-00006F6D0000}"/>
    <cellStyle name="40% - 강조색4 46 3 3 5" xfId="29440" xr:uid="{00000000-0005-0000-0000-0000706D0000}"/>
    <cellStyle name="40% - 강조색4 46 3 3 5 2" xfId="29441" xr:uid="{00000000-0005-0000-0000-0000716D0000}"/>
    <cellStyle name="40% - 강조색4 46 3 3 5 3" xfId="29442" xr:uid="{00000000-0005-0000-0000-0000726D0000}"/>
    <cellStyle name="40% - 강조색4 46 3 3 5 4" xfId="29443" xr:uid="{00000000-0005-0000-0000-0000736D0000}"/>
    <cellStyle name="40% - 강조색4 46 3 3 6" xfId="29444" xr:uid="{00000000-0005-0000-0000-0000746D0000}"/>
    <cellStyle name="40% - 강조색4 46 3 3 6 2" xfId="29445" xr:uid="{00000000-0005-0000-0000-0000756D0000}"/>
    <cellStyle name="40% - 강조색4 46 3 3 6 3" xfId="29446" xr:uid="{00000000-0005-0000-0000-0000766D0000}"/>
    <cellStyle name="40% - 강조색4 46 3 3 6 4" xfId="29447" xr:uid="{00000000-0005-0000-0000-0000776D0000}"/>
    <cellStyle name="40% - 강조색4 46 3 3 7" xfId="29448" xr:uid="{00000000-0005-0000-0000-0000786D0000}"/>
    <cellStyle name="40% - 강조색4 46 3 3 7 2" xfId="29449" xr:uid="{00000000-0005-0000-0000-0000796D0000}"/>
    <cellStyle name="40% - 강조색4 46 3 3 7 3" xfId="29450" xr:uid="{00000000-0005-0000-0000-00007A6D0000}"/>
    <cellStyle name="40% - 강조색4 46 3 3 7 4" xfId="29451" xr:uid="{00000000-0005-0000-0000-00007B6D0000}"/>
    <cellStyle name="40% - 강조색4 46 3 3 8" xfId="29452" xr:uid="{00000000-0005-0000-0000-00007C6D0000}"/>
    <cellStyle name="40% - 강조색4 46 3 3 8 2" xfId="29453" xr:uid="{00000000-0005-0000-0000-00007D6D0000}"/>
    <cellStyle name="40% - 강조색4 46 3 3 8 3" xfId="29454" xr:uid="{00000000-0005-0000-0000-00007E6D0000}"/>
    <cellStyle name="40% - 강조색4 46 3 3 8 4" xfId="29455" xr:uid="{00000000-0005-0000-0000-00007F6D0000}"/>
    <cellStyle name="40% - 강조색4 46 3 3 9" xfId="29456" xr:uid="{00000000-0005-0000-0000-0000806D0000}"/>
    <cellStyle name="40% - 강조색4 46 3 3 9 2" xfId="29457" xr:uid="{00000000-0005-0000-0000-0000816D0000}"/>
    <cellStyle name="40% - 강조색4 46 3 3 9 3" xfId="29458" xr:uid="{00000000-0005-0000-0000-0000826D0000}"/>
    <cellStyle name="40% - 강조색4 46 3 3 9 4" xfId="29459" xr:uid="{00000000-0005-0000-0000-0000836D0000}"/>
    <cellStyle name="40% - 강조색4 46 3 4" xfId="29460" xr:uid="{00000000-0005-0000-0000-0000846D0000}"/>
    <cellStyle name="40% - 강조색4 46 3 4 10" xfId="29461" xr:uid="{00000000-0005-0000-0000-0000856D0000}"/>
    <cellStyle name="40% - 강조색4 46 3 4 11" xfId="29462" xr:uid="{00000000-0005-0000-0000-0000866D0000}"/>
    <cellStyle name="40% - 강조색4 46 3 4 12" xfId="29463" xr:uid="{00000000-0005-0000-0000-0000876D0000}"/>
    <cellStyle name="40% - 강조색4 46 3 4 2" xfId="29464" xr:uid="{00000000-0005-0000-0000-0000886D0000}"/>
    <cellStyle name="40% - 강조색4 46 3 4 2 2" xfId="29465" xr:uid="{00000000-0005-0000-0000-0000896D0000}"/>
    <cellStyle name="40% - 강조색4 46 3 4 2 3" xfId="29466" xr:uid="{00000000-0005-0000-0000-00008A6D0000}"/>
    <cellStyle name="40% - 강조색4 46 3 4 2 4" xfId="29467" xr:uid="{00000000-0005-0000-0000-00008B6D0000}"/>
    <cellStyle name="40% - 강조색4 46 3 4 3" xfId="29468" xr:uid="{00000000-0005-0000-0000-00008C6D0000}"/>
    <cellStyle name="40% - 강조색4 46 3 4 3 2" xfId="29469" xr:uid="{00000000-0005-0000-0000-00008D6D0000}"/>
    <cellStyle name="40% - 강조색4 46 3 4 3 3" xfId="29470" xr:uid="{00000000-0005-0000-0000-00008E6D0000}"/>
    <cellStyle name="40% - 강조색4 46 3 4 3 4" xfId="29471" xr:uid="{00000000-0005-0000-0000-00008F6D0000}"/>
    <cellStyle name="40% - 강조색4 46 3 4 4" xfId="29472" xr:uid="{00000000-0005-0000-0000-0000906D0000}"/>
    <cellStyle name="40% - 강조색4 46 3 4 4 2" xfId="29473" xr:uid="{00000000-0005-0000-0000-0000916D0000}"/>
    <cellStyle name="40% - 강조색4 46 3 4 4 3" xfId="29474" xr:uid="{00000000-0005-0000-0000-0000926D0000}"/>
    <cellStyle name="40% - 강조색4 46 3 4 4 4" xfId="29475" xr:uid="{00000000-0005-0000-0000-0000936D0000}"/>
    <cellStyle name="40% - 강조색4 46 3 4 5" xfId="29476" xr:uid="{00000000-0005-0000-0000-0000946D0000}"/>
    <cellStyle name="40% - 강조색4 46 3 4 5 2" xfId="29477" xr:uid="{00000000-0005-0000-0000-0000956D0000}"/>
    <cellStyle name="40% - 강조색4 46 3 4 5 3" xfId="29478" xr:uid="{00000000-0005-0000-0000-0000966D0000}"/>
    <cellStyle name="40% - 강조색4 46 3 4 5 4" xfId="29479" xr:uid="{00000000-0005-0000-0000-0000976D0000}"/>
    <cellStyle name="40% - 강조색4 46 3 4 6" xfId="29480" xr:uid="{00000000-0005-0000-0000-0000986D0000}"/>
    <cellStyle name="40% - 강조색4 46 3 4 6 2" xfId="29481" xr:uid="{00000000-0005-0000-0000-0000996D0000}"/>
    <cellStyle name="40% - 강조색4 46 3 4 6 3" xfId="29482" xr:uid="{00000000-0005-0000-0000-00009A6D0000}"/>
    <cellStyle name="40% - 강조색4 46 3 4 6 4" xfId="29483" xr:uid="{00000000-0005-0000-0000-00009B6D0000}"/>
    <cellStyle name="40% - 강조색4 46 3 4 7" xfId="29484" xr:uid="{00000000-0005-0000-0000-00009C6D0000}"/>
    <cellStyle name="40% - 강조색4 46 3 4 7 2" xfId="29485" xr:uid="{00000000-0005-0000-0000-00009D6D0000}"/>
    <cellStyle name="40% - 강조색4 46 3 4 7 3" xfId="29486" xr:uid="{00000000-0005-0000-0000-00009E6D0000}"/>
    <cellStyle name="40% - 강조색4 46 3 4 7 4" xfId="29487" xr:uid="{00000000-0005-0000-0000-00009F6D0000}"/>
    <cellStyle name="40% - 강조색4 46 3 4 8" xfId="29488" xr:uid="{00000000-0005-0000-0000-0000A06D0000}"/>
    <cellStyle name="40% - 강조색4 46 3 4 8 2" xfId="29489" xr:uid="{00000000-0005-0000-0000-0000A16D0000}"/>
    <cellStyle name="40% - 강조색4 46 3 4 8 3" xfId="29490" xr:uid="{00000000-0005-0000-0000-0000A26D0000}"/>
    <cellStyle name="40% - 강조색4 46 3 4 8 4" xfId="29491" xr:uid="{00000000-0005-0000-0000-0000A36D0000}"/>
    <cellStyle name="40% - 강조색4 46 3 4 9" xfId="29492" xr:uid="{00000000-0005-0000-0000-0000A46D0000}"/>
    <cellStyle name="40% - 강조색4 46 3 4 9 2" xfId="29493" xr:uid="{00000000-0005-0000-0000-0000A56D0000}"/>
    <cellStyle name="40% - 강조색4 46 3 4 9 3" xfId="29494" xr:uid="{00000000-0005-0000-0000-0000A66D0000}"/>
    <cellStyle name="40% - 강조색4 46 3 4 9 4" xfId="29495" xr:uid="{00000000-0005-0000-0000-0000A76D0000}"/>
    <cellStyle name="40% - 강조색4 46 3 5" xfId="29496" xr:uid="{00000000-0005-0000-0000-0000A86D0000}"/>
    <cellStyle name="40% - 강조색4 46 3 5 2" xfId="29497" xr:uid="{00000000-0005-0000-0000-0000A96D0000}"/>
    <cellStyle name="40% - 강조색4 46 3 5 3" xfId="29498" xr:uid="{00000000-0005-0000-0000-0000AA6D0000}"/>
    <cellStyle name="40% - 강조색4 46 3 5 4" xfId="29499" xr:uid="{00000000-0005-0000-0000-0000AB6D0000}"/>
    <cellStyle name="40% - 강조색4 46 3 6" xfId="29500" xr:uid="{00000000-0005-0000-0000-0000AC6D0000}"/>
    <cellStyle name="40% - 강조색4 46 3 6 2" xfId="29501" xr:uid="{00000000-0005-0000-0000-0000AD6D0000}"/>
    <cellStyle name="40% - 강조색4 46 3 6 3" xfId="29502" xr:uid="{00000000-0005-0000-0000-0000AE6D0000}"/>
    <cellStyle name="40% - 강조색4 46 3 6 4" xfId="29503" xr:uid="{00000000-0005-0000-0000-0000AF6D0000}"/>
    <cellStyle name="40% - 강조색4 46 3 7" xfId="29504" xr:uid="{00000000-0005-0000-0000-0000B06D0000}"/>
    <cellStyle name="40% - 강조색4 46 3 7 2" xfId="29505" xr:uid="{00000000-0005-0000-0000-0000B16D0000}"/>
    <cellStyle name="40% - 강조색4 46 3 7 3" xfId="29506" xr:uid="{00000000-0005-0000-0000-0000B26D0000}"/>
    <cellStyle name="40% - 강조색4 46 3 7 4" xfId="29507" xr:uid="{00000000-0005-0000-0000-0000B36D0000}"/>
    <cellStyle name="40% - 강조색4 46 3 8" xfId="29508" xr:uid="{00000000-0005-0000-0000-0000B46D0000}"/>
    <cellStyle name="40% - 강조색4 46 3 8 2" xfId="29509" xr:uid="{00000000-0005-0000-0000-0000B56D0000}"/>
    <cellStyle name="40% - 강조색4 46 3 8 3" xfId="29510" xr:uid="{00000000-0005-0000-0000-0000B66D0000}"/>
    <cellStyle name="40% - 강조색4 46 3 8 4" xfId="29511" xr:uid="{00000000-0005-0000-0000-0000B76D0000}"/>
    <cellStyle name="40% - 강조색4 46 3 9" xfId="29512" xr:uid="{00000000-0005-0000-0000-0000B86D0000}"/>
    <cellStyle name="40% - 강조색4 46 3 9 2" xfId="29513" xr:uid="{00000000-0005-0000-0000-0000B96D0000}"/>
    <cellStyle name="40% - 강조색4 46 3 9 3" xfId="29514" xr:uid="{00000000-0005-0000-0000-0000BA6D0000}"/>
    <cellStyle name="40% - 강조색4 46 3 9 4" xfId="29515" xr:uid="{00000000-0005-0000-0000-0000BB6D0000}"/>
    <cellStyle name="40% - 강조색4 46 4" xfId="29516" xr:uid="{00000000-0005-0000-0000-0000BC6D0000}"/>
    <cellStyle name="40% - 강조색4 46 4 10" xfId="29517" xr:uid="{00000000-0005-0000-0000-0000BD6D0000}"/>
    <cellStyle name="40% - 강조색4 46 4 11" xfId="29518" xr:uid="{00000000-0005-0000-0000-0000BE6D0000}"/>
    <cellStyle name="40% - 강조색4 46 4 12" xfId="29519" xr:uid="{00000000-0005-0000-0000-0000BF6D0000}"/>
    <cellStyle name="40% - 강조색4 46 4 2" xfId="29520" xr:uid="{00000000-0005-0000-0000-0000C06D0000}"/>
    <cellStyle name="40% - 강조색4 46 4 2 2" xfId="29521" xr:uid="{00000000-0005-0000-0000-0000C16D0000}"/>
    <cellStyle name="40% - 강조색4 46 4 2 3" xfId="29522" xr:uid="{00000000-0005-0000-0000-0000C26D0000}"/>
    <cellStyle name="40% - 강조색4 46 4 2 4" xfId="29523" xr:uid="{00000000-0005-0000-0000-0000C36D0000}"/>
    <cellStyle name="40% - 강조색4 46 4 3" xfId="29524" xr:uid="{00000000-0005-0000-0000-0000C46D0000}"/>
    <cellStyle name="40% - 강조색4 46 4 3 2" xfId="29525" xr:uid="{00000000-0005-0000-0000-0000C56D0000}"/>
    <cellStyle name="40% - 강조색4 46 4 3 3" xfId="29526" xr:uid="{00000000-0005-0000-0000-0000C66D0000}"/>
    <cellStyle name="40% - 강조색4 46 4 3 4" xfId="29527" xr:uid="{00000000-0005-0000-0000-0000C76D0000}"/>
    <cellStyle name="40% - 강조색4 46 4 4" xfId="29528" xr:uid="{00000000-0005-0000-0000-0000C86D0000}"/>
    <cellStyle name="40% - 강조색4 46 4 4 2" xfId="29529" xr:uid="{00000000-0005-0000-0000-0000C96D0000}"/>
    <cellStyle name="40% - 강조색4 46 4 4 3" xfId="29530" xr:uid="{00000000-0005-0000-0000-0000CA6D0000}"/>
    <cellStyle name="40% - 강조색4 46 4 4 4" xfId="29531" xr:uid="{00000000-0005-0000-0000-0000CB6D0000}"/>
    <cellStyle name="40% - 강조색4 46 4 5" xfId="29532" xr:uid="{00000000-0005-0000-0000-0000CC6D0000}"/>
    <cellStyle name="40% - 강조색4 46 4 5 2" xfId="29533" xr:uid="{00000000-0005-0000-0000-0000CD6D0000}"/>
    <cellStyle name="40% - 강조색4 46 4 5 3" xfId="29534" xr:uid="{00000000-0005-0000-0000-0000CE6D0000}"/>
    <cellStyle name="40% - 강조색4 46 4 5 4" xfId="29535" xr:uid="{00000000-0005-0000-0000-0000CF6D0000}"/>
    <cellStyle name="40% - 강조색4 46 4 6" xfId="29536" xr:uid="{00000000-0005-0000-0000-0000D06D0000}"/>
    <cellStyle name="40% - 강조색4 46 4 6 2" xfId="29537" xr:uid="{00000000-0005-0000-0000-0000D16D0000}"/>
    <cellStyle name="40% - 강조색4 46 4 6 3" xfId="29538" xr:uid="{00000000-0005-0000-0000-0000D26D0000}"/>
    <cellStyle name="40% - 강조색4 46 4 6 4" xfId="29539" xr:uid="{00000000-0005-0000-0000-0000D36D0000}"/>
    <cellStyle name="40% - 강조색4 46 4 7" xfId="29540" xr:uid="{00000000-0005-0000-0000-0000D46D0000}"/>
    <cellStyle name="40% - 강조색4 46 4 7 2" xfId="29541" xr:uid="{00000000-0005-0000-0000-0000D56D0000}"/>
    <cellStyle name="40% - 강조색4 46 4 7 3" xfId="29542" xr:uid="{00000000-0005-0000-0000-0000D66D0000}"/>
    <cellStyle name="40% - 강조색4 46 4 7 4" xfId="29543" xr:uid="{00000000-0005-0000-0000-0000D76D0000}"/>
    <cellStyle name="40% - 강조색4 46 4 8" xfId="29544" xr:uid="{00000000-0005-0000-0000-0000D86D0000}"/>
    <cellStyle name="40% - 강조색4 46 4 8 2" xfId="29545" xr:uid="{00000000-0005-0000-0000-0000D96D0000}"/>
    <cellStyle name="40% - 강조색4 46 4 8 3" xfId="29546" xr:uid="{00000000-0005-0000-0000-0000DA6D0000}"/>
    <cellStyle name="40% - 강조색4 46 4 8 4" xfId="29547" xr:uid="{00000000-0005-0000-0000-0000DB6D0000}"/>
    <cellStyle name="40% - 강조색4 46 4 9" xfId="29548" xr:uid="{00000000-0005-0000-0000-0000DC6D0000}"/>
    <cellStyle name="40% - 강조색4 46 4 9 2" xfId="29549" xr:uid="{00000000-0005-0000-0000-0000DD6D0000}"/>
    <cellStyle name="40% - 강조색4 46 4 9 3" xfId="29550" xr:uid="{00000000-0005-0000-0000-0000DE6D0000}"/>
    <cellStyle name="40% - 강조색4 46 4 9 4" xfId="29551" xr:uid="{00000000-0005-0000-0000-0000DF6D0000}"/>
    <cellStyle name="40% - 강조색4 46 5" xfId="29552" xr:uid="{00000000-0005-0000-0000-0000E06D0000}"/>
    <cellStyle name="40% - 강조색4 46 5 10" xfId="29553" xr:uid="{00000000-0005-0000-0000-0000E16D0000}"/>
    <cellStyle name="40% - 강조색4 46 5 11" xfId="29554" xr:uid="{00000000-0005-0000-0000-0000E26D0000}"/>
    <cellStyle name="40% - 강조색4 46 5 12" xfId="29555" xr:uid="{00000000-0005-0000-0000-0000E36D0000}"/>
    <cellStyle name="40% - 강조색4 46 5 2" xfId="29556" xr:uid="{00000000-0005-0000-0000-0000E46D0000}"/>
    <cellStyle name="40% - 강조색4 46 5 2 2" xfId="29557" xr:uid="{00000000-0005-0000-0000-0000E56D0000}"/>
    <cellStyle name="40% - 강조색4 46 5 2 3" xfId="29558" xr:uid="{00000000-0005-0000-0000-0000E66D0000}"/>
    <cellStyle name="40% - 강조색4 46 5 2 4" xfId="29559" xr:uid="{00000000-0005-0000-0000-0000E76D0000}"/>
    <cellStyle name="40% - 강조색4 46 5 3" xfId="29560" xr:uid="{00000000-0005-0000-0000-0000E86D0000}"/>
    <cellStyle name="40% - 강조색4 46 5 3 2" xfId="29561" xr:uid="{00000000-0005-0000-0000-0000E96D0000}"/>
    <cellStyle name="40% - 강조색4 46 5 3 3" xfId="29562" xr:uid="{00000000-0005-0000-0000-0000EA6D0000}"/>
    <cellStyle name="40% - 강조색4 46 5 3 4" xfId="29563" xr:uid="{00000000-0005-0000-0000-0000EB6D0000}"/>
    <cellStyle name="40% - 강조색4 46 5 4" xfId="29564" xr:uid="{00000000-0005-0000-0000-0000EC6D0000}"/>
    <cellStyle name="40% - 강조색4 46 5 4 2" xfId="29565" xr:uid="{00000000-0005-0000-0000-0000ED6D0000}"/>
    <cellStyle name="40% - 강조색4 46 5 4 3" xfId="29566" xr:uid="{00000000-0005-0000-0000-0000EE6D0000}"/>
    <cellStyle name="40% - 강조색4 46 5 4 4" xfId="29567" xr:uid="{00000000-0005-0000-0000-0000EF6D0000}"/>
    <cellStyle name="40% - 강조색4 46 5 5" xfId="29568" xr:uid="{00000000-0005-0000-0000-0000F06D0000}"/>
    <cellStyle name="40% - 강조색4 46 5 5 2" xfId="29569" xr:uid="{00000000-0005-0000-0000-0000F16D0000}"/>
    <cellStyle name="40% - 강조색4 46 5 5 3" xfId="29570" xr:uid="{00000000-0005-0000-0000-0000F26D0000}"/>
    <cellStyle name="40% - 강조색4 46 5 5 4" xfId="29571" xr:uid="{00000000-0005-0000-0000-0000F36D0000}"/>
    <cellStyle name="40% - 강조색4 46 5 6" xfId="29572" xr:uid="{00000000-0005-0000-0000-0000F46D0000}"/>
    <cellStyle name="40% - 강조색4 46 5 6 2" xfId="29573" xr:uid="{00000000-0005-0000-0000-0000F56D0000}"/>
    <cellStyle name="40% - 강조색4 46 5 6 3" xfId="29574" xr:uid="{00000000-0005-0000-0000-0000F66D0000}"/>
    <cellStyle name="40% - 강조색4 46 5 6 4" xfId="29575" xr:uid="{00000000-0005-0000-0000-0000F76D0000}"/>
    <cellStyle name="40% - 강조색4 46 5 7" xfId="29576" xr:uid="{00000000-0005-0000-0000-0000F86D0000}"/>
    <cellStyle name="40% - 강조색4 46 5 7 2" xfId="29577" xr:uid="{00000000-0005-0000-0000-0000F96D0000}"/>
    <cellStyle name="40% - 강조색4 46 5 7 3" xfId="29578" xr:uid="{00000000-0005-0000-0000-0000FA6D0000}"/>
    <cellStyle name="40% - 강조색4 46 5 7 4" xfId="29579" xr:uid="{00000000-0005-0000-0000-0000FB6D0000}"/>
    <cellStyle name="40% - 강조색4 46 5 8" xfId="29580" xr:uid="{00000000-0005-0000-0000-0000FC6D0000}"/>
    <cellStyle name="40% - 강조색4 46 5 8 2" xfId="29581" xr:uid="{00000000-0005-0000-0000-0000FD6D0000}"/>
    <cellStyle name="40% - 강조색4 46 5 8 3" xfId="29582" xr:uid="{00000000-0005-0000-0000-0000FE6D0000}"/>
    <cellStyle name="40% - 강조색4 46 5 8 4" xfId="29583" xr:uid="{00000000-0005-0000-0000-0000FF6D0000}"/>
    <cellStyle name="40% - 강조색4 46 5 9" xfId="29584" xr:uid="{00000000-0005-0000-0000-0000006E0000}"/>
    <cellStyle name="40% - 강조색4 46 5 9 2" xfId="29585" xr:uid="{00000000-0005-0000-0000-0000016E0000}"/>
    <cellStyle name="40% - 강조색4 46 5 9 3" xfId="29586" xr:uid="{00000000-0005-0000-0000-0000026E0000}"/>
    <cellStyle name="40% - 강조색4 46 5 9 4" xfId="29587" xr:uid="{00000000-0005-0000-0000-0000036E0000}"/>
    <cellStyle name="40% - 강조색4 46 6" xfId="29588" xr:uid="{00000000-0005-0000-0000-0000046E0000}"/>
    <cellStyle name="40% - 강조색4 46 6 10" xfId="29589" xr:uid="{00000000-0005-0000-0000-0000056E0000}"/>
    <cellStyle name="40% - 강조색4 46 6 11" xfId="29590" xr:uid="{00000000-0005-0000-0000-0000066E0000}"/>
    <cellStyle name="40% - 강조색4 46 6 12" xfId="29591" xr:uid="{00000000-0005-0000-0000-0000076E0000}"/>
    <cellStyle name="40% - 강조색4 46 6 2" xfId="29592" xr:uid="{00000000-0005-0000-0000-0000086E0000}"/>
    <cellStyle name="40% - 강조색4 46 6 2 2" xfId="29593" xr:uid="{00000000-0005-0000-0000-0000096E0000}"/>
    <cellStyle name="40% - 강조색4 46 6 2 3" xfId="29594" xr:uid="{00000000-0005-0000-0000-00000A6E0000}"/>
    <cellStyle name="40% - 강조색4 46 6 2 4" xfId="29595" xr:uid="{00000000-0005-0000-0000-00000B6E0000}"/>
    <cellStyle name="40% - 강조색4 46 6 3" xfId="29596" xr:uid="{00000000-0005-0000-0000-00000C6E0000}"/>
    <cellStyle name="40% - 강조색4 46 6 3 2" xfId="29597" xr:uid="{00000000-0005-0000-0000-00000D6E0000}"/>
    <cellStyle name="40% - 강조색4 46 6 3 3" xfId="29598" xr:uid="{00000000-0005-0000-0000-00000E6E0000}"/>
    <cellStyle name="40% - 강조색4 46 6 3 4" xfId="29599" xr:uid="{00000000-0005-0000-0000-00000F6E0000}"/>
    <cellStyle name="40% - 강조색4 46 6 4" xfId="29600" xr:uid="{00000000-0005-0000-0000-0000106E0000}"/>
    <cellStyle name="40% - 강조색4 46 6 4 2" xfId="29601" xr:uid="{00000000-0005-0000-0000-0000116E0000}"/>
    <cellStyle name="40% - 강조색4 46 6 4 3" xfId="29602" xr:uid="{00000000-0005-0000-0000-0000126E0000}"/>
    <cellStyle name="40% - 강조색4 46 6 4 4" xfId="29603" xr:uid="{00000000-0005-0000-0000-0000136E0000}"/>
    <cellStyle name="40% - 강조색4 46 6 5" xfId="29604" xr:uid="{00000000-0005-0000-0000-0000146E0000}"/>
    <cellStyle name="40% - 강조색4 46 6 5 2" xfId="29605" xr:uid="{00000000-0005-0000-0000-0000156E0000}"/>
    <cellStyle name="40% - 강조색4 46 6 5 3" xfId="29606" xr:uid="{00000000-0005-0000-0000-0000166E0000}"/>
    <cellStyle name="40% - 강조색4 46 6 5 4" xfId="29607" xr:uid="{00000000-0005-0000-0000-0000176E0000}"/>
    <cellStyle name="40% - 강조색4 46 6 6" xfId="29608" xr:uid="{00000000-0005-0000-0000-0000186E0000}"/>
    <cellStyle name="40% - 강조색4 46 6 6 2" xfId="29609" xr:uid="{00000000-0005-0000-0000-0000196E0000}"/>
    <cellStyle name="40% - 강조색4 46 6 6 3" xfId="29610" xr:uid="{00000000-0005-0000-0000-00001A6E0000}"/>
    <cellStyle name="40% - 강조색4 46 6 6 4" xfId="29611" xr:uid="{00000000-0005-0000-0000-00001B6E0000}"/>
    <cellStyle name="40% - 강조색4 46 6 7" xfId="29612" xr:uid="{00000000-0005-0000-0000-00001C6E0000}"/>
    <cellStyle name="40% - 강조색4 46 6 7 2" xfId="29613" xr:uid="{00000000-0005-0000-0000-00001D6E0000}"/>
    <cellStyle name="40% - 강조색4 46 6 7 3" xfId="29614" xr:uid="{00000000-0005-0000-0000-00001E6E0000}"/>
    <cellStyle name="40% - 강조색4 46 6 7 4" xfId="29615" xr:uid="{00000000-0005-0000-0000-00001F6E0000}"/>
    <cellStyle name="40% - 강조색4 46 6 8" xfId="29616" xr:uid="{00000000-0005-0000-0000-0000206E0000}"/>
    <cellStyle name="40% - 강조색4 46 6 8 2" xfId="29617" xr:uid="{00000000-0005-0000-0000-0000216E0000}"/>
    <cellStyle name="40% - 강조색4 46 6 8 3" xfId="29618" xr:uid="{00000000-0005-0000-0000-0000226E0000}"/>
    <cellStyle name="40% - 강조색4 46 6 8 4" xfId="29619" xr:uid="{00000000-0005-0000-0000-0000236E0000}"/>
    <cellStyle name="40% - 강조색4 46 6 9" xfId="29620" xr:uid="{00000000-0005-0000-0000-0000246E0000}"/>
    <cellStyle name="40% - 강조색4 46 6 9 2" xfId="29621" xr:uid="{00000000-0005-0000-0000-0000256E0000}"/>
    <cellStyle name="40% - 강조색4 46 6 9 3" xfId="29622" xr:uid="{00000000-0005-0000-0000-0000266E0000}"/>
    <cellStyle name="40% - 강조색4 46 6 9 4" xfId="29623" xr:uid="{00000000-0005-0000-0000-0000276E0000}"/>
    <cellStyle name="40% - 강조색4 46 7" xfId="29624" xr:uid="{00000000-0005-0000-0000-0000286E0000}"/>
    <cellStyle name="40% - 강조색4 46 7 2" xfId="29625" xr:uid="{00000000-0005-0000-0000-0000296E0000}"/>
    <cellStyle name="40% - 강조색4 46 7 3" xfId="29626" xr:uid="{00000000-0005-0000-0000-00002A6E0000}"/>
    <cellStyle name="40% - 강조색4 46 7 4" xfId="29627" xr:uid="{00000000-0005-0000-0000-00002B6E0000}"/>
    <cellStyle name="40% - 강조색4 46 8" xfId="29628" xr:uid="{00000000-0005-0000-0000-00002C6E0000}"/>
    <cellStyle name="40% - 강조색4 46 8 2" xfId="29629" xr:uid="{00000000-0005-0000-0000-00002D6E0000}"/>
    <cellStyle name="40% - 강조색4 46 8 3" xfId="29630" xr:uid="{00000000-0005-0000-0000-00002E6E0000}"/>
    <cellStyle name="40% - 강조색4 46 8 4" xfId="29631" xr:uid="{00000000-0005-0000-0000-00002F6E0000}"/>
    <cellStyle name="40% - 강조색4 46 9" xfId="29632" xr:uid="{00000000-0005-0000-0000-0000306E0000}"/>
    <cellStyle name="40% - 강조색4 46 9 2" xfId="29633" xr:uid="{00000000-0005-0000-0000-0000316E0000}"/>
    <cellStyle name="40% - 강조색4 46 9 3" xfId="29634" xr:uid="{00000000-0005-0000-0000-0000326E0000}"/>
    <cellStyle name="40% - 강조색4 46 9 4" xfId="29635" xr:uid="{00000000-0005-0000-0000-0000336E0000}"/>
    <cellStyle name="40% - 강조색4 47" xfId="29636" xr:uid="{00000000-0005-0000-0000-0000346E0000}"/>
    <cellStyle name="40% - 강조색4 47 10" xfId="29637" xr:uid="{00000000-0005-0000-0000-0000356E0000}"/>
    <cellStyle name="40% - 강조색4 47 10 2" xfId="29638" xr:uid="{00000000-0005-0000-0000-0000366E0000}"/>
    <cellStyle name="40% - 강조색4 47 10 3" xfId="29639" xr:uid="{00000000-0005-0000-0000-0000376E0000}"/>
    <cellStyle name="40% - 강조색4 47 10 4" xfId="29640" xr:uid="{00000000-0005-0000-0000-0000386E0000}"/>
    <cellStyle name="40% - 강조색4 47 11" xfId="29641" xr:uid="{00000000-0005-0000-0000-0000396E0000}"/>
    <cellStyle name="40% - 강조색4 47 11 2" xfId="29642" xr:uid="{00000000-0005-0000-0000-00003A6E0000}"/>
    <cellStyle name="40% - 강조색4 47 11 3" xfId="29643" xr:uid="{00000000-0005-0000-0000-00003B6E0000}"/>
    <cellStyle name="40% - 강조색4 47 11 4" xfId="29644" xr:uid="{00000000-0005-0000-0000-00003C6E0000}"/>
    <cellStyle name="40% - 강조색4 47 12" xfId="29645" xr:uid="{00000000-0005-0000-0000-00003D6E0000}"/>
    <cellStyle name="40% - 강조색4 47 12 2" xfId="29646" xr:uid="{00000000-0005-0000-0000-00003E6E0000}"/>
    <cellStyle name="40% - 강조색4 47 12 3" xfId="29647" xr:uid="{00000000-0005-0000-0000-00003F6E0000}"/>
    <cellStyle name="40% - 강조색4 47 12 4" xfId="29648" xr:uid="{00000000-0005-0000-0000-0000406E0000}"/>
    <cellStyle name="40% - 강조색4 47 13" xfId="29649" xr:uid="{00000000-0005-0000-0000-0000416E0000}"/>
    <cellStyle name="40% - 강조색4 47 14" xfId="29650" xr:uid="{00000000-0005-0000-0000-0000426E0000}"/>
    <cellStyle name="40% - 강조색4 47 15" xfId="29651" xr:uid="{00000000-0005-0000-0000-0000436E0000}"/>
    <cellStyle name="40% - 강조색4 47 16" xfId="29652" xr:uid="{00000000-0005-0000-0000-0000446E0000}"/>
    <cellStyle name="40% - 강조색4 47 17" xfId="29653" xr:uid="{00000000-0005-0000-0000-0000456E0000}"/>
    <cellStyle name="40% - 강조색4 47 18" xfId="29654" xr:uid="{00000000-0005-0000-0000-0000466E0000}"/>
    <cellStyle name="40% - 강조색4 47 19" xfId="29655" xr:uid="{00000000-0005-0000-0000-0000476E0000}"/>
    <cellStyle name="40% - 강조색4 47 2" xfId="29656" xr:uid="{00000000-0005-0000-0000-0000486E0000}"/>
    <cellStyle name="40% - 강조색4 47 2 10" xfId="29657" xr:uid="{00000000-0005-0000-0000-0000496E0000}"/>
    <cellStyle name="40% - 강조색4 47 2 11" xfId="29658" xr:uid="{00000000-0005-0000-0000-00004A6E0000}"/>
    <cellStyle name="40% - 강조색4 47 2 12" xfId="29659" xr:uid="{00000000-0005-0000-0000-00004B6E0000}"/>
    <cellStyle name="40% - 강조색4 47 2 2" xfId="29660" xr:uid="{00000000-0005-0000-0000-00004C6E0000}"/>
    <cellStyle name="40% - 강조색4 47 2 2 2" xfId="29661" xr:uid="{00000000-0005-0000-0000-00004D6E0000}"/>
    <cellStyle name="40% - 강조색4 47 2 2 3" xfId="29662" xr:uid="{00000000-0005-0000-0000-00004E6E0000}"/>
    <cellStyle name="40% - 강조색4 47 2 2 4" xfId="29663" xr:uid="{00000000-0005-0000-0000-00004F6E0000}"/>
    <cellStyle name="40% - 강조색4 47 2 3" xfId="29664" xr:uid="{00000000-0005-0000-0000-0000506E0000}"/>
    <cellStyle name="40% - 강조색4 47 2 3 2" xfId="29665" xr:uid="{00000000-0005-0000-0000-0000516E0000}"/>
    <cellStyle name="40% - 강조색4 47 2 3 3" xfId="29666" xr:uid="{00000000-0005-0000-0000-0000526E0000}"/>
    <cellStyle name="40% - 강조색4 47 2 3 4" xfId="29667" xr:uid="{00000000-0005-0000-0000-0000536E0000}"/>
    <cellStyle name="40% - 강조색4 47 2 4" xfId="29668" xr:uid="{00000000-0005-0000-0000-0000546E0000}"/>
    <cellStyle name="40% - 강조색4 47 2 4 2" xfId="29669" xr:uid="{00000000-0005-0000-0000-0000556E0000}"/>
    <cellStyle name="40% - 강조색4 47 2 4 3" xfId="29670" xr:uid="{00000000-0005-0000-0000-0000566E0000}"/>
    <cellStyle name="40% - 강조색4 47 2 4 4" xfId="29671" xr:uid="{00000000-0005-0000-0000-0000576E0000}"/>
    <cellStyle name="40% - 강조색4 47 2 5" xfId="29672" xr:uid="{00000000-0005-0000-0000-0000586E0000}"/>
    <cellStyle name="40% - 강조색4 47 2 5 2" xfId="29673" xr:uid="{00000000-0005-0000-0000-0000596E0000}"/>
    <cellStyle name="40% - 강조색4 47 2 5 3" xfId="29674" xr:uid="{00000000-0005-0000-0000-00005A6E0000}"/>
    <cellStyle name="40% - 강조색4 47 2 5 4" xfId="29675" xr:uid="{00000000-0005-0000-0000-00005B6E0000}"/>
    <cellStyle name="40% - 강조색4 47 2 6" xfId="29676" xr:uid="{00000000-0005-0000-0000-00005C6E0000}"/>
    <cellStyle name="40% - 강조색4 47 2 6 2" xfId="29677" xr:uid="{00000000-0005-0000-0000-00005D6E0000}"/>
    <cellStyle name="40% - 강조색4 47 2 6 3" xfId="29678" xr:uid="{00000000-0005-0000-0000-00005E6E0000}"/>
    <cellStyle name="40% - 강조색4 47 2 6 4" xfId="29679" xr:uid="{00000000-0005-0000-0000-00005F6E0000}"/>
    <cellStyle name="40% - 강조색4 47 2 7" xfId="29680" xr:uid="{00000000-0005-0000-0000-0000606E0000}"/>
    <cellStyle name="40% - 강조색4 47 2 7 2" xfId="29681" xr:uid="{00000000-0005-0000-0000-0000616E0000}"/>
    <cellStyle name="40% - 강조색4 47 2 7 3" xfId="29682" xr:uid="{00000000-0005-0000-0000-0000626E0000}"/>
    <cellStyle name="40% - 강조색4 47 2 7 4" xfId="29683" xr:uid="{00000000-0005-0000-0000-0000636E0000}"/>
    <cellStyle name="40% - 강조색4 47 2 8" xfId="29684" xr:uid="{00000000-0005-0000-0000-0000646E0000}"/>
    <cellStyle name="40% - 강조색4 47 2 8 2" xfId="29685" xr:uid="{00000000-0005-0000-0000-0000656E0000}"/>
    <cellStyle name="40% - 강조색4 47 2 8 3" xfId="29686" xr:uid="{00000000-0005-0000-0000-0000666E0000}"/>
    <cellStyle name="40% - 강조색4 47 2 8 4" xfId="29687" xr:uid="{00000000-0005-0000-0000-0000676E0000}"/>
    <cellStyle name="40% - 강조색4 47 2 9" xfId="29688" xr:uid="{00000000-0005-0000-0000-0000686E0000}"/>
    <cellStyle name="40% - 강조색4 47 2 9 2" xfId="29689" xr:uid="{00000000-0005-0000-0000-0000696E0000}"/>
    <cellStyle name="40% - 강조색4 47 2 9 3" xfId="29690" xr:uid="{00000000-0005-0000-0000-00006A6E0000}"/>
    <cellStyle name="40% - 강조색4 47 2 9 4" xfId="29691" xr:uid="{00000000-0005-0000-0000-00006B6E0000}"/>
    <cellStyle name="40% - 강조색4 47 20" xfId="29692" xr:uid="{00000000-0005-0000-0000-00006C6E0000}"/>
    <cellStyle name="40% - 강조색4 47 21" xfId="29693" xr:uid="{00000000-0005-0000-0000-00006D6E0000}"/>
    <cellStyle name="40% - 강조색4 47 22" xfId="29694" xr:uid="{00000000-0005-0000-0000-00006E6E0000}"/>
    <cellStyle name="40% - 강조색4 47 23" xfId="29695" xr:uid="{00000000-0005-0000-0000-00006F6E0000}"/>
    <cellStyle name="40% - 강조색4 47 24" xfId="29696" xr:uid="{00000000-0005-0000-0000-0000706E0000}"/>
    <cellStyle name="40% - 강조색4 47 25" xfId="29697" xr:uid="{00000000-0005-0000-0000-0000716E0000}"/>
    <cellStyle name="40% - 강조색4 47 3" xfId="29698" xr:uid="{00000000-0005-0000-0000-0000726E0000}"/>
    <cellStyle name="40% - 강조색4 47 3 10" xfId="29699" xr:uid="{00000000-0005-0000-0000-0000736E0000}"/>
    <cellStyle name="40% - 강조색4 47 3 11" xfId="29700" xr:uid="{00000000-0005-0000-0000-0000746E0000}"/>
    <cellStyle name="40% - 강조색4 47 3 12" xfId="29701" xr:uid="{00000000-0005-0000-0000-0000756E0000}"/>
    <cellStyle name="40% - 강조색4 47 3 2" xfId="29702" xr:uid="{00000000-0005-0000-0000-0000766E0000}"/>
    <cellStyle name="40% - 강조색4 47 3 2 2" xfId="29703" xr:uid="{00000000-0005-0000-0000-0000776E0000}"/>
    <cellStyle name="40% - 강조색4 47 3 2 3" xfId="29704" xr:uid="{00000000-0005-0000-0000-0000786E0000}"/>
    <cellStyle name="40% - 강조색4 47 3 2 4" xfId="29705" xr:uid="{00000000-0005-0000-0000-0000796E0000}"/>
    <cellStyle name="40% - 강조색4 47 3 3" xfId="29706" xr:uid="{00000000-0005-0000-0000-00007A6E0000}"/>
    <cellStyle name="40% - 강조색4 47 3 3 2" xfId="29707" xr:uid="{00000000-0005-0000-0000-00007B6E0000}"/>
    <cellStyle name="40% - 강조색4 47 3 3 3" xfId="29708" xr:uid="{00000000-0005-0000-0000-00007C6E0000}"/>
    <cellStyle name="40% - 강조색4 47 3 3 4" xfId="29709" xr:uid="{00000000-0005-0000-0000-00007D6E0000}"/>
    <cellStyle name="40% - 강조색4 47 3 4" xfId="29710" xr:uid="{00000000-0005-0000-0000-00007E6E0000}"/>
    <cellStyle name="40% - 강조색4 47 3 4 2" xfId="29711" xr:uid="{00000000-0005-0000-0000-00007F6E0000}"/>
    <cellStyle name="40% - 강조색4 47 3 4 3" xfId="29712" xr:uid="{00000000-0005-0000-0000-0000806E0000}"/>
    <cellStyle name="40% - 강조색4 47 3 4 4" xfId="29713" xr:uid="{00000000-0005-0000-0000-0000816E0000}"/>
    <cellStyle name="40% - 강조색4 47 3 5" xfId="29714" xr:uid="{00000000-0005-0000-0000-0000826E0000}"/>
    <cellStyle name="40% - 강조색4 47 3 5 2" xfId="29715" xr:uid="{00000000-0005-0000-0000-0000836E0000}"/>
    <cellStyle name="40% - 강조색4 47 3 5 3" xfId="29716" xr:uid="{00000000-0005-0000-0000-0000846E0000}"/>
    <cellStyle name="40% - 강조색4 47 3 5 4" xfId="29717" xr:uid="{00000000-0005-0000-0000-0000856E0000}"/>
    <cellStyle name="40% - 강조색4 47 3 6" xfId="29718" xr:uid="{00000000-0005-0000-0000-0000866E0000}"/>
    <cellStyle name="40% - 강조색4 47 3 6 2" xfId="29719" xr:uid="{00000000-0005-0000-0000-0000876E0000}"/>
    <cellStyle name="40% - 강조색4 47 3 6 3" xfId="29720" xr:uid="{00000000-0005-0000-0000-0000886E0000}"/>
    <cellStyle name="40% - 강조색4 47 3 6 4" xfId="29721" xr:uid="{00000000-0005-0000-0000-0000896E0000}"/>
    <cellStyle name="40% - 강조색4 47 3 7" xfId="29722" xr:uid="{00000000-0005-0000-0000-00008A6E0000}"/>
    <cellStyle name="40% - 강조색4 47 3 7 2" xfId="29723" xr:uid="{00000000-0005-0000-0000-00008B6E0000}"/>
    <cellStyle name="40% - 강조색4 47 3 7 3" xfId="29724" xr:uid="{00000000-0005-0000-0000-00008C6E0000}"/>
    <cellStyle name="40% - 강조색4 47 3 7 4" xfId="29725" xr:uid="{00000000-0005-0000-0000-00008D6E0000}"/>
    <cellStyle name="40% - 강조색4 47 3 8" xfId="29726" xr:uid="{00000000-0005-0000-0000-00008E6E0000}"/>
    <cellStyle name="40% - 강조색4 47 3 8 2" xfId="29727" xr:uid="{00000000-0005-0000-0000-00008F6E0000}"/>
    <cellStyle name="40% - 강조색4 47 3 8 3" xfId="29728" xr:uid="{00000000-0005-0000-0000-0000906E0000}"/>
    <cellStyle name="40% - 강조색4 47 3 8 4" xfId="29729" xr:uid="{00000000-0005-0000-0000-0000916E0000}"/>
    <cellStyle name="40% - 강조색4 47 3 9" xfId="29730" xr:uid="{00000000-0005-0000-0000-0000926E0000}"/>
    <cellStyle name="40% - 강조색4 47 3 9 2" xfId="29731" xr:uid="{00000000-0005-0000-0000-0000936E0000}"/>
    <cellStyle name="40% - 강조색4 47 3 9 3" xfId="29732" xr:uid="{00000000-0005-0000-0000-0000946E0000}"/>
    <cellStyle name="40% - 강조색4 47 3 9 4" xfId="29733" xr:uid="{00000000-0005-0000-0000-0000956E0000}"/>
    <cellStyle name="40% - 강조색4 47 4" xfId="29734" xr:uid="{00000000-0005-0000-0000-0000966E0000}"/>
    <cellStyle name="40% - 강조색4 47 4 10" xfId="29735" xr:uid="{00000000-0005-0000-0000-0000976E0000}"/>
    <cellStyle name="40% - 강조색4 47 4 11" xfId="29736" xr:uid="{00000000-0005-0000-0000-0000986E0000}"/>
    <cellStyle name="40% - 강조색4 47 4 12" xfId="29737" xr:uid="{00000000-0005-0000-0000-0000996E0000}"/>
    <cellStyle name="40% - 강조색4 47 4 2" xfId="29738" xr:uid="{00000000-0005-0000-0000-00009A6E0000}"/>
    <cellStyle name="40% - 강조색4 47 4 2 2" xfId="29739" xr:uid="{00000000-0005-0000-0000-00009B6E0000}"/>
    <cellStyle name="40% - 강조색4 47 4 2 3" xfId="29740" xr:uid="{00000000-0005-0000-0000-00009C6E0000}"/>
    <cellStyle name="40% - 강조색4 47 4 2 4" xfId="29741" xr:uid="{00000000-0005-0000-0000-00009D6E0000}"/>
    <cellStyle name="40% - 강조색4 47 4 3" xfId="29742" xr:uid="{00000000-0005-0000-0000-00009E6E0000}"/>
    <cellStyle name="40% - 강조색4 47 4 3 2" xfId="29743" xr:uid="{00000000-0005-0000-0000-00009F6E0000}"/>
    <cellStyle name="40% - 강조색4 47 4 3 3" xfId="29744" xr:uid="{00000000-0005-0000-0000-0000A06E0000}"/>
    <cellStyle name="40% - 강조색4 47 4 3 4" xfId="29745" xr:uid="{00000000-0005-0000-0000-0000A16E0000}"/>
    <cellStyle name="40% - 강조색4 47 4 4" xfId="29746" xr:uid="{00000000-0005-0000-0000-0000A26E0000}"/>
    <cellStyle name="40% - 강조색4 47 4 4 2" xfId="29747" xr:uid="{00000000-0005-0000-0000-0000A36E0000}"/>
    <cellStyle name="40% - 강조색4 47 4 4 3" xfId="29748" xr:uid="{00000000-0005-0000-0000-0000A46E0000}"/>
    <cellStyle name="40% - 강조색4 47 4 4 4" xfId="29749" xr:uid="{00000000-0005-0000-0000-0000A56E0000}"/>
    <cellStyle name="40% - 강조색4 47 4 5" xfId="29750" xr:uid="{00000000-0005-0000-0000-0000A66E0000}"/>
    <cellStyle name="40% - 강조색4 47 4 5 2" xfId="29751" xr:uid="{00000000-0005-0000-0000-0000A76E0000}"/>
    <cellStyle name="40% - 강조색4 47 4 5 3" xfId="29752" xr:uid="{00000000-0005-0000-0000-0000A86E0000}"/>
    <cellStyle name="40% - 강조색4 47 4 5 4" xfId="29753" xr:uid="{00000000-0005-0000-0000-0000A96E0000}"/>
    <cellStyle name="40% - 강조색4 47 4 6" xfId="29754" xr:uid="{00000000-0005-0000-0000-0000AA6E0000}"/>
    <cellStyle name="40% - 강조색4 47 4 6 2" xfId="29755" xr:uid="{00000000-0005-0000-0000-0000AB6E0000}"/>
    <cellStyle name="40% - 강조색4 47 4 6 3" xfId="29756" xr:uid="{00000000-0005-0000-0000-0000AC6E0000}"/>
    <cellStyle name="40% - 강조색4 47 4 6 4" xfId="29757" xr:uid="{00000000-0005-0000-0000-0000AD6E0000}"/>
    <cellStyle name="40% - 강조색4 47 4 7" xfId="29758" xr:uid="{00000000-0005-0000-0000-0000AE6E0000}"/>
    <cellStyle name="40% - 강조색4 47 4 7 2" xfId="29759" xr:uid="{00000000-0005-0000-0000-0000AF6E0000}"/>
    <cellStyle name="40% - 강조색4 47 4 7 3" xfId="29760" xr:uid="{00000000-0005-0000-0000-0000B06E0000}"/>
    <cellStyle name="40% - 강조색4 47 4 7 4" xfId="29761" xr:uid="{00000000-0005-0000-0000-0000B16E0000}"/>
    <cellStyle name="40% - 강조색4 47 4 8" xfId="29762" xr:uid="{00000000-0005-0000-0000-0000B26E0000}"/>
    <cellStyle name="40% - 강조색4 47 4 8 2" xfId="29763" xr:uid="{00000000-0005-0000-0000-0000B36E0000}"/>
    <cellStyle name="40% - 강조색4 47 4 8 3" xfId="29764" xr:uid="{00000000-0005-0000-0000-0000B46E0000}"/>
    <cellStyle name="40% - 강조색4 47 4 8 4" xfId="29765" xr:uid="{00000000-0005-0000-0000-0000B56E0000}"/>
    <cellStyle name="40% - 강조색4 47 4 9" xfId="29766" xr:uid="{00000000-0005-0000-0000-0000B66E0000}"/>
    <cellStyle name="40% - 강조색4 47 4 9 2" xfId="29767" xr:uid="{00000000-0005-0000-0000-0000B76E0000}"/>
    <cellStyle name="40% - 강조색4 47 4 9 3" xfId="29768" xr:uid="{00000000-0005-0000-0000-0000B86E0000}"/>
    <cellStyle name="40% - 강조색4 47 4 9 4" xfId="29769" xr:uid="{00000000-0005-0000-0000-0000B96E0000}"/>
    <cellStyle name="40% - 강조색4 47 5" xfId="29770" xr:uid="{00000000-0005-0000-0000-0000BA6E0000}"/>
    <cellStyle name="40% - 강조색4 47 5 2" xfId="29771" xr:uid="{00000000-0005-0000-0000-0000BB6E0000}"/>
    <cellStyle name="40% - 강조색4 47 5 3" xfId="29772" xr:uid="{00000000-0005-0000-0000-0000BC6E0000}"/>
    <cellStyle name="40% - 강조색4 47 5 4" xfId="29773" xr:uid="{00000000-0005-0000-0000-0000BD6E0000}"/>
    <cellStyle name="40% - 강조색4 47 6" xfId="29774" xr:uid="{00000000-0005-0000-0000-0000BE6E0000}"/>
    <cellStyle name="40% - 강조색4 47 6 2" xfId="29775" xr:uid="{00000000-0005-0000-0000-0000BF6E0000}"/>
    <cellStyle name="40% - 강조색4 47 6 3" xfId="29776" xr:uid="{00000000-0005-0000-0000-0000C06E0000}"/>
    <cellStyle name="40% - 강조색4 47 6 4" xfId="29777" xr:uid="{00000000-0005-0000-0000-0000C16E0000}"/>
    <cellStyle name="40% - 강조색4 47 7" xfId="29778" xr:uid="{00000000-0005-0000-0000-0000C26E0000}"/>
    <cellStyle name="40% - 강조색4 47 7 2" xfId="29779" xr:uid="{00000000-0005-0000-0000-0000C36E0000}"/>
    <cellStyle name="40% - 강조색4 47 7 3" xfId="29780" xr:uid="{00000000-0005-0000-0000-0000C46E0000}"/>
    <cellStyle name="40% - 강조색4 47 7 4" xfId="29781" xr:uid="{00000000-0005-0000-0000-0000C56E0000}"/>
    <cellStyle name="40% - 강조색4 47 8" xfId="29782" xr:uid="{00000000-0005-0000-0000-0000C66E0000}"/>
    <cellStyle name="40% - 강조색4 47 8 2" xfId="29783" xr:uid="{00000000-0005-0000-0000-0000C76E0000}"/>
    <cellStyle name="40% - 강조색4 47 8 3" xfId="29784" xr:uid="{00000000-0005-0000-0000-0000C86E0000}"/>
    <cellStyle name="40% - 강조색4 47 8 4" xfId="29785" xr:uid="{00000000-0005-0000-0000-0000C96E0000}"/>
    <cellStyle name="40% - 강조색4 47 9" xfId="29786" xr:uid="{00000000-0005-0000-0000-0000CA6E0000}"/>
    <cellStyle name="40% - 강조색4 47 9 2" xfId="29787" xr:uid="{00000000-0005-0000-0000-0000CB6E0000}"/>
    <cellStyle name="40% - 강조색4 47 9 3" xfId="29788" xr:uid="{00000000-0005-0000-0000-0000CC6E0000}"/>
    <cellStyle name="40% - 강조색4 47 9 4" xfId="29789" xr:uid="{00000000-0005-0000-0000-0000CD6E0000}"/>
    <cellStyle name="40% - 강조색4 48" xfId="29790" xr:uid="{00000000-0005-0000-0000-0000CE6E0000}"/>
    <cellStyle name="40% - 강조색4 48 10" xfId="29791" xr:uid="{00000000-0005-0000-0000-0000CF6E0000}"/>
    <cellStyle name="40% - 강조색4 48 10 2" xfId="29792" xr:uid="{00000000-0005-0000-0000-0000D06E0000}"/>
    <cellStyle name="40% - 강조색4 48 10 3" xfId="29793" xr:uid="{00000000-0005-0000-0000-0000D16E0000}"/>
    <cellStyle name="40% - 강조색4 48 10 4" xfId="29794" xr:uid="{00000000-0005-0000-0000-0000D26E0000}"/>
    <cellStyle name="40% - 강조색4 48 11" xfId="29795" xr:uid="{00000000-0005-0000-0000-0000D36E0000}"/>
    <cellStyle name="40% - 강조색4 48 12" xfId="29796" xr:uid="{00000000-0005-0000-0000-0000D46E0000}"/>
    <cellStyle name="40% - 강조색4 48 13" xfId="29797" xr:uid="{00000000-0005-0000-0000-0000D56E0000}"/>
    <cellStyle name="40% - 강조색4 48 14" xfId="29798" xr:uid="{00000000-0005-0000-0000-0000D66E0000}"/>
    <cellStyle name="40% - 강조색4 48 15" xfId="29799" xr:uid="{00000000-0005-0000-0000-0000D76E0000}"/>
    <cellStyle name="40% - 강조색4 48 16" xfId="29800" xr:uid="{00000000-0005-0000-0000-0000D86E0000}"/>
    <cellStyle name="40% - 강조색4 48 17" xfId="29801" xr:uid="{00000000-0005-0000-0000-0000D96E0000}"/>
    <cellStyle name="40% - 강조색4 48 18" xfId="29802" xr:uid="{00000000-0005-0000-0000-0000DA6E0000}"/>
    <cellStyle name="40% - 강조색4 48 19" xfId="29803" xr:uid="{00000000-0005-0000-0000-0000DB6E0000}"/>
    <cellStyle name="40% - 강조색4 48 2" xfId="29804" xr:uid="{00000000-0005-0000-0000-0000DC6E0000}"/>
    <cellStyle name="40% - 강조색4 48 2 10" xfId="29805" xr:uid="{00000000-0005-0000-0000-0000DD6E0000}"/>
    <cellStyle name="40% - 강조색4 48 2 11" xfId="29806" xr:uid="{00000000-0005-0000-0000-0000DE6E0000}"/>
    <cellStyle name="40% - 강조색4 48 2 12" xfId="29807" xr:uid="{00000000-0005-0000-0000-0000DF6E0000}"/>
    <cellStyle name="40% - 강조색4 48 2 2" xfId="29808" xr:uid="{00000000-0005-0000-0000-0000E06E0000}"/>
    <cellStyle name="40% - 강조색4 48 2 2 2" xfId="29809" xr:uid="{00000000-0005-0000-0000-0000E16E0000}"/>
    <cellStyle name="40% - 강조색4 48 2 2 3" xfId="29810" xr:uid="{00000000-0005-0000-0000-0000E26E0000}"/>
    <cellStyle name="40% - 강조색4 48 2 2 4" xfId="29811" xr:uid="{00000000-0005-0000-0000-0000E36E0000}"/>
    <cellStyle name="40% - 강조색4 48 2 3" xfId="29812" xr:uid="{00000000-0005-0000-0000-0000E46E0000}"/>
    <cellStyle name="40% - 강조색4 48 2 3 2" xfId="29813" xr:uid="{00000000-0005-0000-0000-0000E56E0000}"/>
    <cellStyle name="40% - 강조색4 48 2 3 3" xfId="29814" xr:uid="{00000000-0005-0000-0000-0000E66E0000}"/>
    <cellStyle name="40% - 강조색4 48 2 3 4" xfId="29815" xr:uid="{00000000-0005-0000-0000-0000E76E0000}"/>
    <cellStyle name="40% - 강조색4 48 2 4" xfId="29816" xr:uid="{00000000-0005-0000-0000-0000E86E0000}"/>
    <cellStyle name="40% - 강조색4 48 2 4 2" xfId="29817" xr:uid="{00000000-0005-0000-0000-0000E96E0000}"/>
    <cellStyle name="40% - 강조색4 48 2 4 3" xfId="29818" xr:uid="{00000000-0005-0000-0000-0000EA6E0000}"/>
    <cellStyle name="40% - 강조색4 48 2 4 4" xfId="29819" xr:uid="{00000000-0005-0000-0000-0000EB6E0000}"/>
    <cellStyle name="40% - 강조색4 48 2 5" xfId="29820" xr:uid="{00000000-0005-0000-0000-0000EC6E0000}"/>
    <cellStyle name="40% - 강조색4 48 2 5 2" xfId="29821" xr:uid="{00000000-0005-0000-0000-0000ED6E0000}"/>
    <cellStyle name="40% - 강조색4 48 2 5 3" xfId="29822" xr:uid="{00000000-0005-0000-0000-0000EE6E0000}"/>
    <cellStyle name="40% - 강조색4 48 2 5 4" xfId="29823" xr:uid="{00000000-0005-0000-0000-0000EF6E0000}"/>
    <cellStyle name="40% - 강조색4 48 2 6" xfId="29824" xr:uid="{00000000-0005-0000-0000-0000F06E0000}"/>
    <cellStyle name="40% - 강조색4 48 2 6 2" xfId="29825" xr:uid="{00000000-0005-0000-0000-0000F16E0000}"/>
    <cellStyle name="40% - 강조색4 48 2 6 3" xfId="29826" xr:uid="{00000000-0005-0000-0000-0000F26E0000}"/>
    <cellStyle name="40% - 강조색4 48 2 6 4" xfId="29827" xr:uid="{00000000-0005-0000-0000-0000F36E0000}"/>
    <cellStyle name="40% - 강조색4 48 2 7" xfId="29828" xr:uid="{00000000-0005-0000-0000-0000F46E0000}"/>
    <cellStyle name="40% - 강조색4 48 2 7 2" xfId="29829" xr:uid="{00000000-0005-0000-0000-0000F56E0000}"/>
    <cellStyle name="40% - 강조색4 48 2 7 3" xfId="29830" xr:uid="{00000000-0005-0000-0000-0000F66E0000}"/>
    <cellStyle name="40% - 강조색4 48 2 7 4" xfId="29831" xr:uid="{00000000-0005-0000-0000-0000F76E0000}"/>
    <cellStyle name="40% - 강조색4 48 2 8" xfId="29832" xr:uid="{00000000-0005-0000-0000-0000F86E0000}"/>
    <cellStyle name="40% - 강조색4 48 2 8 2" xfId="29833" xr:uid="{00000000-0005-0000-0000-0000F96E0000}"/>
    <cellStyle name="40% - 강조색4 48 2 8 3" xfId="29834" xr:uid="{00000000-0005-0000-0000-0000FA6E0000}"/>
    <cellStyle name="40% - 강조색4 48 2 8 4" xfId="29835" xr:uid="{00000000-0005-0000-0000-0000FB6E0000}"/>
    <cellStyle name="40% - 강조색4 48 2 9" xfId="29836" xr:uid="{00000000-0005-0000-0000-0000FC6E0000}"/>
    <cellStyle name="40% - 강조색4 48 2 9 2" xfId="29837" xr:uid="{00000000-0005-0000-0000-0000FD6E0000}"/>
    <cellStyle name="40% - 강조색4 48 2 9 3" xfId="29838" xr:uid="{00000000-0005-0000-0000-0000FE6E0000}"/>
    <cellStyle name="40% - 강조색4 48 2 9 4" xfId="29839" xr:uid="{00000000-0005-0000-0000-0000FF6E0000}"/>
    <cellStyle name="40% - 강조색4 48 20" xfId="29840" xr:uid="{00000000-0005-0000-0000-0000006F0000}"/>
    <cellStyle name="40% - 강조색4 48 21" xfId="29841" xr:uid="{00000000-0005-0000-0000-0000016F0000}"/>
    <cellStyle name="40% - 강조색4 48 22" xfId="29842" xr:uid="{00000000-0005-0000-0000-0000026F0000}"/>
    <cellStyle name="40% - 강조색4 48 23" xfId="29843" xr:uid="{00000000-0005-0000-0000-0000036F0000}"/>
    <cellStyle name="40% - 강조색4 48 3" xfId="29844" xr:uid="{00000000-0005-0000-0000-0000046F0000}"/>
    <cellStyle name="40% - 강조색4 48 3 2" xfId="29845" xr:uid="{00000000-0005-0000-0000-0000056F0000}"/>
    <cellStyle name="40% - 강조색4 48 3 3" xfId="29846" xr:uid="{00000000-0005-0000-0000-0000066F0000}"/>
    <cellStyle name="40% - 강조색4 48 3 4" xfId="29847" xr:uid="{00000000-0005-0000-0000-0000076F0000}"/>
    <cellStyle name="40% - 강조색4 48 4" xfId="29848" xr:uid="{00000000-0005-0000-0000-0000086F0000}"/>
    <cellStyle name="40% - 강조색4 48 4 2" xfId="29849" xr:uid="{00000000-0005-0000-0000-0000096F0000}"/>
    <cellStyle name="40% - 강조색4 48 4 3" xfId="29850" xr:uid="{00000000-0005-0000-0000-00000A6F0000}"/>
    <cellStyle name="40% - 강조색4 48 4 4" xfId="29851" xr:uid="{00000000-0005-0000-0000-00000B6F0000}"/>
    <cellStyle name="40% - 강조색4 48 5" xfId="29852" xr:uid="{00000000-0005-0000-0000-00000C6F0000}"/>
    <cellStyle name="40% - 강조색4 48 5 2" xfId="29853" xr:uid="{00000000-0005-0000-0000-00000D6F0000}"/>
    <cellStyle name="40% - 강조색4 48 5 3" xfId="29854" xr:uid="{00000000-0005-0000-0000-00000E6F0000}"/>
    <cellStyle name="40% - 강조색4 48 5 4" xfId="29855" xr:uid="{00000000-0005-0000-0000-00000F6F0000}"/>
    <cellStyle name="40% - 강조색4 48 6" xfId="29856" xr:uid="{00000000-0005-0000-0000-0000106F0000}"/>
    <cellStyle name="40% - 강조색4 48 6 2" xfId="29857" xr:uid="{00000000-0005-0000-0000-0000116F0000}"/>
    <cellStyle name="40% - 강조색4 48 6 3" xfId="29858" xr:uid="{00000000-0005-0000-0000-0000126F0000}"/>
    <cellStyle name="40% - 강조색4 48 6 4" xfId="29859" xr:uid="{00000000-0005-0000-0000-0000136F0000}"/>
    <cellStyle name="40% - 강조색4 48 7" xfId="29860" xr:uid="{00000000-0005-0000-0000-0000146F0000}"/>
    <cellStyle name="40% - 강조색4 48 7 2" xfId="29861" xr:uid="{00000000-0005-0000-0000-0000156F0000}"/>
    <cellStyle name="40% - 강조색4 48 7 3" xfId="29862" xr:uid="{00000000-0005-0000-0000-0000166F0000}"/>
    <cellStyle name="40% - 강조색4 48 7 4" xfId="29863" xr:uid="{00000000-0005-0000-0000-0000176F0000}"/>
    <cellStyle name="40% - 강조색4 48 8" xfId="29864" xr:uid="{00000000-0005-0000-0000-0000186F0000}"/>
    <cellStyle name="40% - 강조색4 48 8 2" xfId="29865" xr:uid="{00000000-0005-0000-0000-0000196F0000}"/>
    <cellStyle name="40% - 강조색4 48 8 3" xfId="29866" xr:uid="{00000000-0005-0000-0000-00001A6F0000}"/>
    <cellStyle name="40% - 강조색4 48 8 4" xfId="29867" xr:uid="{00000000-0005-0000-0000-00001B6F0000}"/>
    <cellStyle name="40% - 강조색4 48 9" xfId="29868" xr:uid="{00000000-0005-0000-0000-00001C6F0000}"/>
    <cellStyle name="40% - 강조색4 48 9 2" xfId="29869" xr:uid="{00000000-0005-0000-0000-00001D6F0000}"/>
    <cellStyle name="40% - 강조색4 48 9 3" xfId="29870" xr:uid="{00000000-0005-0000-0000-00001E6F0000}"/>
    <cellStyle name="40% - 강조색4 48 9 4" xfId="29871" xr:uid="{00000000-0005-0000-0000-00001F6F0000}"/>
    <cellStyle name="40% - 강조색4 49" xfId="29872" xr:uid="{00000000-0005-0000-0000-0000206F0000}"/>
    <cellStyle name="40% - 강조색4 49 10" xfId="29873" xr:uid="{00000000-0005-0000-0000-0000216F0000}"/>
    <cellStyle name="40% - 강조색4 49 11" xfId="29874" xr:uid="{00000000-0005-0000-0000-0000226F0000}"/>
    <cellStyle name="40% - 강조색4 49 12" xfId="29875" xr:uid="{00000000-0005-0000-0000-0000236F0000}"/>
    <cellStyle name="40% - 강조색4 49 13" xfId="29876" xr:uid="{00000000-0005-0000-0000-0000246F0000}"/>
    <cellStyle name="40% - 강조색4 49 14" xfId="29877" xr:uid="{00000000-0005-0000-0000-0000256F0000}"/>
    <cellStyle name="40% - 강조색4 49 15" xfId="29878" xr:uid="{00000000-0005-0000-0000-0000266F0000}"/>
    <cellStyle name="40% - 강조색4 49 16" xfId="29879" xr:uid="{00000000-0005-0000-0000-0000276F0000}"/>
    <cellStyle name="40% - 강조색4 49 17" xfId="29880" xr:uid="{00000000-0005-0000-0000-0000286F0000}"/>
    <cellStyle name="40% - 강조색4 49 18" xfId="29881" xr:uid="{00000000-0005-0000-0000-0000296F0000}"/>
    <cellStyle name="40% - 강조색4 49 19" xfId="29882" xr:uid="{00000000-0005-0000-0000-00002A6F0000}"/>
    <cellStyle name="40% - 강조색4 49 2" xfId="29883" xr:uid="{00000000-0005-0000-0000-00002B6F0000}"/>
    <cellStyle name="40% - 강조색4 49 2 2" xfId="29884" xr:uid="{00000000-0005-0000-0000-00002C6F0000}"/>
    <cellStyle name="40% - 강조색4 49 2 3" xfId="29885" xr:uid="{00000000-0005-0000-0000-00002D6F0000}"/>
    <cellStyle name="40% - 강조색4 49 2 4" xfId="29886" xr:uid="{00000000-0005-0000-0000-00002E6F0000}"/>
    <cellStyle name="40% - 강조색4 49 20" xfId="29887" xr:uid="{00000000-0005-0000-0000-00002F6F0000}"/>
    <cellStyle name="40% - 강조색4 49 3" xfId="29888" xr:uid="{00000000-0005-0000-0000-0000306F0000}"/>
    <cellStyle name="40% - 강조색4 49 3 2" xfId="29889" xr:uid="{00000000-0005-0000-0000-0000316F0000}"/>
    <cellStyle name="40% - 강조색4 49 3 3" xfId="29890" xr:uid="{00000000-0005-0000-0000-0000326F0000}"/>
    <cellStyle name="40% - 강조색4 49 3 4" xfId="29891" xr:uid="{00000000-0005-0000-0000-0000336F0000}"/>
    <cellStyle name="40% - 강조색4 49 4" xfId="29892" xr:uid="{00000000-0005-0000-0000-0000346F0000}"/>
    <cellStyle name="40% - 강조색4 49 4 2" xfId="29893" xr:uid="{00000000-0005-0000-0000-0000356F0000}"/>
    <cellStyle name="40% - 강조색4 49 4 3" xfId="29894" xr:uid="{00000000-0005-0000-0000-0000366F0000}"/>
    <cellStyle name="40% - 강조색4 49 4 4" xfId="29895" xr:uid="{00000000-0005-0000-0000-0000376F0000}"/>
    <cellStyle name="40% - 강조색4 49 5" xfId="29896" xr:uid="{00000000-0005-0000-0000-0000386F0000}"/>
    <cellStyle name="40% - 강조색4 49 5 2" xfId="29897" xr:uid="{00000000-0005-0000-0000-0000396F0000}"/>
    <cellStyle name="40% - 강조색4 49 5 3" xfId="29898" xr:uid="{00000000-0005-0000-0000-00003A6F0000}"/>
    <cellStyle name="40% - 강조색4 49 5 4" xfId="29899" xr:uid="{00000000-0005-0000-0000-00003B6F0000}"/>
    <cellStyle name="40% - 강조색4 49 6" xfId="29900" xr:uid="{00000000-0005-0000-0000-00003C6F0000}"/>
    <cellStyle name="40% - 강조색4 49 6 2" xfId="29901" xr:uid="{00000000-0005-0000-0000-00003D6F0000}"/>
    <cellStyle name="40% - 강조색4 49 6 3" xfId="29902" xr:uid="{00000000-0005-0000-0000-00003E6F0000}"/>
    <cellStyle name="40% - 강조색4 49 6 4" xfId="29903" xr:uid="{00000000-0005-0000-0000-00003F6F0000}"/>
    <cellStyle name="40% - 강조색4 49 7" xfId="29904" xr:uid="{00000000-0005-0000-0000-0000406F0000}"/>
    <cellStyle name="40% - 강조색4 49 7 2" xfId="29905" xr:uid="{00000000-0005-0000-0000-0000416F0000}"/>
    <cellStyle name="40% - 강조색4 49 7 3" xfId="29906" xr:uid="{00000000-0005-0000-0000-0000426F0000}"/>
    <cellStyle name="40% - 강조색4 49 7 4" xfId="29907" xr:uid="{00000000-0005-0000-0000-0000436F0000}"/>
    <cellStyle name="40% - 강조색4 49 8" xfId="29908" xr:uid="{00000000-0005-0000-0000-0000446F0000}"/>
    <cellStyle name="40% - 강조색4 49 9" xfId="29909" xr:uid="{00000000-0005-0000-0000-0000456F0000}"/>
    <cellStyle name="40% - 강조색4 5" xfId="563" xr:uid="{00000000-0005-0000-0000-0000466F0000}"/>
    <cellStyle name="40% - 강조색4 50" xfId="29910" xr:uid="{00000000-0005-0000-0000-0000476F0000}"/>
    <cellStyle name="40% - 강조색4 50 10" xfId="29911" xr:uid="{00000000-0005-0000-0000-0000486F0000}"/>
    <cellStyle name="40% - 강조색4 50 11" xfId="29912" xr:uid="{00000000-0005-0000-0000-0000496F0000}"/>
    <cellStyle name="40% - 강조색4 50 12" xfId="29913" xr:uid="{00000000-0005-0000-0000-00004A6F0000}"/>
    <cellStyle name="40% - 강조색4 50 13" xfId="29914" xr:uid="{00000000-0005-0000-0000-00004B6F0000}"/>
    <cellStyle name="40% - 강조색4 50 14" xfId="29915" xr:uid="{00000000-0005-0000-0000-00004C6F0000}"/>
    <cellStyle name="40% - 강조색4 50 15" xfId="29916" xr:uid="{00000000-0005-0000-0000-00004D6F0000}"/>
    <cellStyle name="40% - 강조색4 50 16" xfId="29917" xr:uid="{00000000-0005-0000-0000-00004E6F0000}"/>
    <cellStyle name="40% - 강조색4 50 17" xfId="29918" xr:uid="{00000000-0005-0000-0000-00004F6F0000}"/>
    <cellStyle name="40% - 강조색4 50 2" xfId="29919" xr:uid="{00000000-0005-0000-0000-0000506F0000}"/>
    <cellStyle name="40% - 강조색4 50 2 2" xfId="29920" xr:uid="{00000000-0005-0000-0000-0000516F0000}"/>
    <cellStyle name="40% - 강조색4 50 2 3" xfId="29921" xr:uid="{00000000-0005-0000-0000-0000526F0000}"/>
    <cellStyle name="40% - 강조색4 50 2 4" xfId="29922" xr:uid="{00000000-0005-0000-0000-0000536F0000}"/>
    <cellStyle name="40% - 강조색4 50 3" xfId="29923" xr:uid="{00000000-0005-0000-0000-0000546F0000}"/>
    <cellStyle name="40% - 강조색4 50 3 2" xfId="29924" xr:uid="{00000000-0005-0000-0000-0000556F0000}"/>
    <cellStyle name="40% - 강조색4 50 3 3" xfId="29925" xr:uid="{00000000-0005-0000-0000-0000566F0000}"/>
    <cellStyle name="40% - 강조색4 50 3 4" xfId="29926" xr:uid="{00000000-0005-0000-0000-0000576F0000}"/>
    <cellStyle name="40% - 강조색4 50 4" xfId="29927" xr:uid="{00000000-0005-0000-0000-0000586F0000}"/>
    <cellStyle name="40% - 강조색4 50 4 2" xfId="29928" xr:uid="{00000000-0005-0000-0000-0000596F0000}"/>
    <cellStyle name="40% - 강조색4 50 4 3" xfId="29929" xr:uid="{00000000-0005-0000-0000-00005A6F0000}"/>
    <cellStyle name="40% - 강조색4 50 4 4" xfId="29930" xr:uid="{00000000-0005-0000-0000-00005B6F0000}"/>
    <cellStyle name="40% - 강조색4 50 5" xfId="29931" xr:uid="{00000000-0005-0000-0000-00005C6F0000}"/>
    <cellStyle name="40% - 강조색4 50 6" xfId="29932" xr:uid="{00000000-0005-0000-0000-00005D6F0000}"/>
    <cellStyle name="40% - 강조색4 50 7" xfId="29933" xr:uid="{00000000-0005-0000-0000-00005E6F0000}"/>
    <cellStyle name="40% - 강조색4 50 8" xfId="29934" xr:uid="{00000000-0005-0000-0000-00005F6F0000}"/>
    <cellStyle name="40% - 강조색4 50 9" xfId="29935" xr:uid="{00000000-0005-0000-0000-0000606F0000}"/>
    <cellStyle name="40% - 강조색4 51" xfId="29936" xr:uid="{00000000-0005-0000-0000-0000616F0000}"/>
    <cellStyle name="40% - 강조색4 51 10" xfId="29937" xr:uid="{00000000-0005-0000-0000-0000626F0000}"/>
    <cellStyle name="40% - 강조색4 51 11" xfId="29938" xr:uid="{00000000-0005-0000-0000-0000636F0000}"/>
    <cellStyle name="40% - 강조색4 51 12" xfId="29939" xr:uid="{00000000-0005-0000-0000-0000646F0000}"/>
    <cellStyle name="40% - 강조색4 51 13" xfId="29940" xr:uid="{00000000-0005-0000-0000-0000656F0000}"/>
    <cellStyle name="40% - 강조색4 51 14" xfId="29941" xr:uid="{00000000-0005-0000-0000-0000666F0000}"/>
    <cellStyle name="40% - 강조색4 51 2" xfId="29942" xr:uid="{00000000-0005-0000-0000-0000676F0000}"/>
    <cellStyle name="40% - 강조색4 51 3" xfId="29943" xr:uid="{00000000-0005-0000-0000-0000686F0000}"/>
    <cellStyle name="40% - 강조색4 51 4" xfId="29944" xr:uid="{00000000-0005-0000-0000-0000696F0000}"/>
    <cellStyle name="40% - 강조색4 51 5" xfId="29945" xr:uid="{00000000-0005-0000-0000-00006A6F0000}"/>
    <cellStyle name="40% - 강조색4 51 6" xfId="29946" xr:uid="{00000000-0005-0000-0000-00006B6F0000}"/>
    <cellStyle name="40% - 강조색4 51 7" xfId="29947" xr:uid="{00000000-0005-0000-0000-00006C6F0000}"/>
    <cellStyle name="40% - 강조색4 51 8" xfId="29948" xr:uid="{00000000-0005-0000-0000-00006D6F0000}"/>
    <cellStyle name="40% - 강조색4 51 9" xfId="29949" xr:uid="{00000000-0005-0000-0000-00006E6F0000}"/>
    <cellStyle name="40% - 강조색4 52" xfId="29950" xr:uid="{00000000-0005-0000-0000-00006F6F0000}"/>
    <cellStyle name="40% - 강조색4 52 2" xfId="29951" xr:uid="{00000000-0005-0000-0000-0000706F0000}"/>
    <cellStyle name="40% - 강조색4 52 3" xfId="29952" xr:uid="{00000000-0005-0000-0000-0000716F0000}"/>
    <cellStyle name="40% - 강조색4 52 4" xfId="29953" xr:uid="{00000000-0005-0000-0000-0000726F0000}"/>
    <cellStyle name="40% - 강조색4 53" xfId="29954" xr:uid="{00000000-0005-0000-0000-0000736F0000}"/>
    <cellStyle name="40% - 강조색4 53 2" xfId="29955" xr:uid="{00000000-0005-0000-0000-0000746F0000}"/>
    <cellStyle name="40% - 강조색4 53 3" xfId="29956" xr:uid="{00000000-0005-0000-0000-0000756F0000}"/>
    <cellStyle name="40% - 강조색4 54" xfId="29957" xr:uid="{00000000-0005-0000-0000-0000766F0000}"/>
    <cellStyle name="40% - 강조색4 55" xfId="29958" xr:uid="{00000000-0005-0000-0000-0000776F0000}"/>
    <cellStyle name="40% - 강조색4 56" xfId="29959" xr:uid="{00000000-0005-0000-0000-0000786F0000}"/>
    <cellStyle name="40% - 강조색4 57" xfId="54564" xr:uid="{E5DC5DD4-44FD-4900-992E-5B9F0D7EB42E}"/>
    <cellStyle name="40% - 강조색4 6" xfId="564" xr:uid="{00000000-0005-0000-0000-0000796F0000}"/>
    <cellStyle name="40% - 강조색4 7" xfId="565" xr:uid="{00000000-0005-0000-0000-00007A6F0000}"/>
    <cellStyle name="40% - 강조색4 8" xfId="566" xr:uid="{00000000-0005-0000-0000-00007B6F0000}"/>
    <cellStyle name="40% - 강조색4 9" xfId="567" xr:uid="{00000000-0005-0000-0000-00007C6F0000}"/>
    <cellStyle name="40% - 강조색5 10" xfId="568" xr:uid="{00000000-0005-0000-0000-00007E6F0000}"/>
    <cellStyle name="40% - 강조색5 11" xfId="569" xr:uid="{00000000-0005-0000-0000-00007F6F0000}"/>
    <cellStyle name="40% - 강조색5 12" xfId="570" xr:uid="{00000000-0005-0000-0000-0000806F0000}"/>
    <cellStyle name="40% - 강조색5 13" xfId="571" xr:uid="{00000000-0005-0000-0000-0000816F0000}"/>
    <cellStyle name="40% - 강조색5 14" xfId="572" xr:uid="{00000000-0005-0000-0000-0000826F0000}"/>
    <cellStyle name="40% - 강조색5 15" xfId="573" xr:uid="{00000000-0005-0000-0000-0000836F0000}"/>
    <cellStyle name="40% - 강조색5 16" xfId="574" xr:uid="{00000000-0005-0000-0000-0000846F0000}"/>
    <cellStyle name="40% - 강조색5 17" xfId="575" xr:uid="{00000000-0005-0000-0000-0000856F0000}"/>
    <cellStyle name="40% - 강조색5 18" xfId="576" xr:uid="{00000000-0005-0000-0000-0000866F0000}"/>
    <cellStyle name="40% - 강조색5 19" xfId="577" xr:uid="{00000000-0005-0000-0000-0000876F0000}"/>
    <cellStyle name="40% - 강조색5 2" xfId="70" xr:uid="{00000000-0005-0000-0000-0000886F0000}"/>
    <cellStyle name="40% - 강조색5 20" xfId="578" xr:uid="{00000000-0005-0000-0000-0000896F0000}"/>
    <cellStyle name="40% - 강조색5 21" xfId="579" xr:uid="{00000000-0005-0000-0000-00008A6F0000}"/>
    <cellStyle name="40% - 강조색5 22" xfId="580" xr:uid="{00000000-0005-0000-0000-00008B6F0000}"/>
    <cellStyle name="40% - 강조색5 23" xfId="581" xr:uid="{00000000-0005-0000-0000-00008C6F0000}"/>
    <cellStyle name="40% - 강조색5 24" xfId="582" xr:uid="{00000000-0005-0000-0000-00008D6F0000}"/>
    <cellStyle name="40% - 강조색5 25" xfId="583" xr:uid="{00000000-0005-0000-0000-00008E6F0000}"/>
    <cellStyle name="40% - 강조색5 26" xfId="584" xr:uid="{00000000-0005-0000-0000-00008F6F0000}"/>
    <cellStyle name="40% - 강조색5 27" xfId="585" xr:uid="{00000000-0005-0000-0000-0000906F0000}"/>
    <cellStyle name="40% - 강조색5 28" xfId="586" xr:uid="{00000000-0005-0000-0000-0000916F0000}"/>
    <cellStyle name="40% - 강조색5 29" xfId="587" xr:uid="{00000000-0005-0000-0000-0000926F0000}"/>
    <cellStyle name="40% - 강조색5 3" xfId="66" xr:uid="{00000000-0005-0000-0000-0000936F0000}"/>
    <cellStyle name="40% - 강조색5 30" xfId="588" xr:uid="{00000000-0005-0000-0000-0000946F0000}"/>
    <cellStyle name="40% - 강조색5 31" xfId="589" xr:uid="{00000000-0005-0000-0000-0000956F0000}"/>
    <cellStyle name="40% - 강조색5 32" xfId="590" xr:uid="{00000000-0005-0000-0000-0000966F0000}"/>
    <cellStyle name="40% - 강조색5 33" xfId="591" xr:uid="{00000000-0005-0000-0000-0000976F0000}"/>
    <cellStyle name="40% - 강조색5 34" xfId="592" xr:uid="{00000000-0005-0000-0000-0000986F0000}"/>
    <cellStyle name="40% - 강조색5 35" xfId="593" xr:uid="{00000000-0005-0000-0000-0000996F0000}"/>
    <cellStyle name="40% - 강조색5 36" xfId="594" xr:uid="{00000000-0005-0000-0000-00009A6F0000}"/>
    <cellStyle name="40% - 강조색5 37" xfId="595" xr:uid="{00000000-0005-0000-0000-00009B6F0000}"/>
    <cellStyle name="40% - 강조색5 38" xfId="596" xr:uid="{00000000-0005-0000-0000-00009C6F0000}"/>
    <cellStyle name="40% - 강조색5 39" xfId="597" xr:uid="{00000000-0005-0000-0000-00009D6F0000}"/>
    <cellStyle name="40% - 강조색5 4" xfId="62" xr:uid="{00000000-0005-0000-0000-00009E6F0000}"/>
    <cellStyle name="40% - 강조색5 40" xfId="598" xr:uid="{00000000-0005-0000-0000-00009F6F0000}"/>
    <cellStyle name="40% - 강조색5 41" xfId="599" xr:uid="{00000000-0005-0000-0000-0000A06F0000}"/>
    <cellStyle name="40% - 강조색5 42" xfId="600" xr:uid="{00000000-0005-0000-0000-0000A16F0000}"/>
    <cellStyle name="40% - 강조색5 43" xfId="601" xr:uid="{00000000-0005-0000-0000-0000A26F0000}"/>
    <cellStyle name="40% - 강조색5 44" xfId="1827" xr:uid="{00000000-0005-0000-0000-0000A36F0000}"/>
    <cellStyle name="40% - 강조색5 44 10" xfId="29960" xr:uid="{00000000-0005-0000-0000-0000A46F0000}"/>
    <cellStyle name="40% - 강조색5 44 11" xfId="29961" xr:uid="{00000000-0005-0000-0000-0000A56F0000}"/>
    <cellStyle name="40% - 강조색5 44 2" xfId="29962" xr:uid="{00000000-0005-0000-0000-0000A66F0000}"/>
    <cellStyle name="40% - 강조색5 44 2 10" xfId="29963" xr:uid="{00000000-0005-0000-0000-0000A76F0000}"/>
    <cellStyle name="40% - 강조색5 44 2 10 2" xfId="29964" xr:uid="{00000000-0005-0000-0000-0000A86F0000}"/>
    <cellStyle name="40% - 강조색5 44 2 10 3" xfId="29965" xr:uid="{00000000-0005-0000-0000-0000A96F0000}"/>
    <cellStyle name="40% - 강조색5 44 2 10 4" xfId="29966" xr:uid="{00000000-0005-0000-0000-0000AA6F0000}"/>
    <cellStyle name="40% - 강조색5 44 2 11" xfId="29967" xr:uid="{00000000-0005-0000-0000-0000AB6F0000}"/>
    <cellStyle name="40% - 강조색5 44 2 11 2" xfId="29968" xr:uid="{00000000-0005-0000-0000-0000AC6F0000}"/>
    <cellStyle name="40% - 강조색5 44 2 11 3" xfId="29969" xr:uid="{00000000-0005-0000-0000-0000AD6F0000}"/>
    <cellStyle name="40% - 강조색5 44 2 11 4" xfId="29970" xr:uid="{00000000-0005-0000-0000-0000AE6F0000}"/>
    <cellStyle name="40% - 강조색5 44 2 12" xfId="29971" xr:uid="{00000000-0005-0000-0000-0000AF6F0000}"/>
    <cellStyle name="40% - 강조색5 44 2 12 2" xfId="29972" xr:uid="{00000000-0005-0000-0000-0000B06F0000}"/>
    <cellStyle name="40% - 강조색5 44 2 12 3" xfId="29973" xr:uid="{00000000-0005-0000-0000-0000B16F0000}"/>
    <cellStyle name="40% - 강조색5 44 2 12 4" xfId="29974" xr:uid="{00000000-0005-0000-0000-0000B26F0000}"/>
    <cellStyle name="40% - 강조색5 44 2 13" xfId="29975" xr:uid="{00000000-0005-0000-0000-0000B36F0000}"/>
    <cellStyle name="40% - 강조색5 44 2 13 2" xfId="29976" xr:uid="{00000000-0005-0000-0000-0000B46F0000}"/>
    <cellStyle name="40% - 강조색5 44 2 13 3" xfId="29977" xr:uid="{00000000-0005-0000-0000-0000B56F0000}"/>
    <cellStyle name="40% - 강조색5 44 2 13 4" xfId="29978" xr:uid="{00000000-0005-0000-0000-0000B66F0000}"/>
    <cellStyle name="40% - 강조색5 44 2 14" xfId="29979" xr:uid="{00000000-0005-0000-0000-0000B76F0000}"/>
    <cellStyle name="40% - 강조색5 44 2 14 2" xfId="29980" xr:uid="{00000000-0005-0000-0000-0000B86F0000}"/>
    <cellStyle name="40% - 강조색5 44 2 14 3" xfId="29981" xr:uid="{00000000-0005-0000-0000-0000B96F0000}"/>
    <cellStyle name="40% - 강조색5 44 2 14 4" xfId="29982" xr:uid="{00000000-0005-0000-0000-0000BA6F0000}"/>
    <cellStyle name="40% - 강조색5 44 2 15" xfId="29983" xr:uid="{00000000-0005-0000-0000-0000BB6F0000}"/>
    <cellStyle name="40% - 강조색5 44 2 16" xfId="29984" xr:uid="{00000000-0005-0000-0000-0000BC6F0000}"/>
    <cellStyle name="40% - 강조색5 44 2 17" xfId="29985" xr:uid="{00000000-0005-0000-0000-0000BD6F0000}"/>
    <cellStyle name="40% - 강조색5 44 2 18" xfId="29986" xr:uid="{00000000-0005-0000-0000-0000BE6F0000}"/>
    <cellStyle name="40% - 강조색5 44 2 19" xfId="29987" xr:uid="{00000000-0005-0000-0000-0000BF6F0000}"/>
    <cellStyle name="40% - 강조색5 44 2 2" xfId="29988" xr:uid="{00000000-0005-0000-0000-0000C06F0000}"/>
    <cellStyle name="40% - 강조색5 44 2 2 10" xfId="29989" xr:uid="{00000000-0005-0000-0000-0000C16F0000}"/>
    <cellStyle name="40% - 강조색5 44 2 2 10 2" xfId="29990" xr:uid="{00000000-0005-0000-0000-0000C26F0000}"/>
    <cellStyle name="40% - 강조색5 44 2 2 10 3" xfId="29991" xr:uid="{00000000-0005-0000-0000-0000C36F0000}"/>
    <cellStyle name="40% - 강조색5 44 2 2 10 4" xfId="29992" xr:uid="{00000000-0005-0000-0000-0000C46F0000}"/>
    <cellStyle name="40% - 강조색5 44 2 2 11" xfId="29993" xr:uid="{00000000-0005-0000-0000-0000C56F0000}"/>
    <cellStyle name="40% - 강조색5 44 2 2 11 2" xfId="29994" xr:uid="{00000000-0005-0000-0000-0000C66F0000}"/>
    <cellStyle name="40% - 강조색5 44 2 2 11 3" xfId="29995" xr:uid="{00000000-0005-0000-0000-0000C76F0000}"/>
    <cellStyle name="40% - 강조색5 44 2 2 11 4" xfId="29996" xr:uid="{00000000-0005-0000-0000-0000C86F0000}"/>
    <cellStyle name="40% - 강조색5 44 2 2 12" xfId="29997" xr:uid="{00000000-0005-0000-0000-0000C96F0000}"/>
    <cellStyle name="40% - 강조색5 44 2 2 12 2" xfId="29998" xr:uid="{00000000-0005-0000-0000-0000CA6F0000}"/>
    <cellStyle name="40% - 강조색5 44 2 2 12 3" xfId="29999" xr:uid="{00000000-0005-0000-0000-0000CB6F0000}"/>
    <cellStyle name="40% - 강조색5 44 2 2 12 4" xfId="30000" xr:uid="{00000000-0005-0000-0000-0000CC6F0000}"/>
    <cellStyle name="40% - 강조색5 44 2 2 13" xfId="30001" xr:uid="{00000000-0005-0000-0000-0000CD6F0000}"/>
    <cellStyle name="40% - 강조색5 44 2 2 13 2" xfId="30002" xr:uid="{00000000-0005-0000-0000-0000CE6F0000}"/>
    <cellStyle name="40% - 강조색5 44 2 2 13 3" xfId="30003" xr:uid="{00000000-0005-0000-0000-0000CF6F0000}"/>
    <cellStyle name="40% - 강조색5 44 2 2 13 4" xfId="30004" xr:uid="{00000000-0005-0000-0000-0000D06F0000}"/>
    <cellStyle name="40% - 강조색5 44 2 2 14" xfId="30005" xr:uid="{00000000-0005-0000-0000-0000D16F0000}"/>
    <cellStyle name="40% - 강조색5 44 2 2 15" xfId="30006" xr:uid="{00000000-0005-0000-0000-0000D26F0000}"/>
    <cellStyle name="40% - 강조색5 44 2 2 16" xfId="30007" xr:uid="{00000000-0005-0000-0000-0000D36F0000}"/>
    <cellStyle name="40% - 강조색5 44 2 2 17" xfId="30008" xr:uid="{00000000-0005-0000-0000-0000D46F0000}"/>
    <cellStyle name="40% - 강조색5 44 2 2 18" xfId="30009" xr:uid="{00000000-0005-0000-0000-0000D56F0000}"/>
    <cellStyle name="40% - 강조색5 44 2 2 19" xfId="30010" xr:uid="{00000000-0005-0000-0000-0000D66F0000}"/>
    <cellStyle name="40% - 강조색5 44 2 2 2" xfId="30011" xr:uid="{00000000-0005-0000-0000-0000D76F0000}"/>
    <cellStyle name="40% - 강조색5 44 2 2 2 10" xfId="30012" xr:uid="{00000000-0005-0000-0000-0000D86F0000}"/>
    <cellStyle name="40% - 강조색5 44 2 2 2 10 2" xfId="30013" xr:uid="{00000000-0005-0000-0000-0000D96F0000}"/>
    <cellStyle name="40% - 강조색5 44 2 2 2 10 3" xfId="30014" xr:uid="{00000000-0005-0000-0000-0000DA6F0000}"/>
    <cellStyle name="40% - 강조색5 44 2 2 2 10 4" xfId="30015" xr:uid="{00000000-0005-0000-0000-0000DB6F0000}"/>
    <cellStyle name="40% - 강조색5 44 2 2 2 11" xfId="30016" xr:uid="{00000000-0005-0000-0000-0000DC6F0000}"/>
    <cellStyle name="40% - 강조색5 44 2 2 2 11 2" xfId="30017" xr:uid="{00000000-0005-0000-0000-0000DD6F0000}"/>
    <cellStyle name="40% - 강조색5 44 2 2 2 11 3" xfId="30018" xr:uid="{00000000-0005-0000-0000-0000DE6F0000}"/>
    <cellStyle name="40% - 강조색5 44 2 2 2 11 4" xfId="30019" xr:uid="{00000000-0005-0000-0000-0000DF6F0000}"/>
    <cellStyle name="40% - 강조색5 44 2 2 2 12" xfId="30020" xr:uid="{00000000-0005-0000-0000-0000E06F0000}"/>
    <cellStyle name="40% - 강조색5 44 2 2 2 12 2" xfId="30021" xr:uid="{00000000-0005-0000-0000-0000E16F0000}"/>
    <cellStyle name="40% - 강조색5 44 2 2 2 12 3" xfId="30022" xr:uid="{00000000-0005-0000-0000-0000E26F0000}"/>
    <cellStyle name="40% - 강조색5 44 2 2 2 12 4" xfId="30023" xr:uid="{00000000-0005-0000-0000-0000E36F0000}"/>
    <cellStyle name="40% - 강조색5 44 2 2 2 13" xfId="30024" xr:uid="{00000000-0005-0000-0000-0000E46F0000}"/>
    <cellStyle name="40% - 강조색5 44 2 2 2 14" xfId="30025" xr:uid="{00000000-0005-0000-0000-0000E56F0000}"/>
    <cellStyle name="40% - 강조색5 44 2 2 2 15" xfId="30026" xr:uid="{00000000-0005-0000-0000-0000E66F0000}"/>
    <cellStyle name="40% - 강조색5 44 2 2 2 16" xfId="30027" xr:uid="{00000000-0005-0000-0000-0000E76F0000}"/>
    <cellStyle name="40% - 강조색5 44 2 2 2 17" xfId="30028" xr:uid="{00000000-0005-0000-0000-0000E86F0000}"/>
    <cellStyle name="40% - 강조색5 44 2 2 2 18" xfId="30029" xr:uid="{00000000-0005-0000-0000-0000E96F0000}"/>
    <cellStyle name="40% - 강조색5 44 2 2 2 19" xfId="30030" xr:uid="{00000000-0005-0000-0000-0000EA6F0000}"/>
    <cellStyle name="40% - 강조색5 44 2 2 2 2" xfId="30031" xr:uid="{00000000-0005-0000-0000-0000EB6F0000}"/>
    <cellStyle name="40% - 강조색5 44 2 2 2 2 10" xfId="30032" xr:uid="{00000000-0005-0000-0000-0000EC6F0000}"/>
    <cellStyle name="40% - 강조색5 44 2 2 2 2 11" xfId="30033" xr:uid="{00000000-0005-0000-0000-0000ED6F0000}"/>
    <cellStyle name="40% - 강조색5 44 2 2 2 2 12" xfId="30034" xr:uid="{00000000-0005-0000-0000-0000EE6F0000}"/>
    <cellStyle name="40% - 강조색5 44 2 2 2 2 2" xfId="30035" xr:uid="{00000000-0005-0000-0000-0000EF6F0000}"/>
    <cellStyle name="40% - 강조색5 44 2 2 2 2 2 2" xfId="30036" xr:uid="{00000000-0005-0000-0000-0000F06F0000}"/>
    <cellStyle name="40% - 강조색5 44 2 2 2 2 2 3" xfId="30037" xr:uid="{00000000-0005-0000-0000-0000F16F0000}"/>
    <cellStyle name="40% - 강조색5 44 2 2 2 2 2 4" xfId="30038" xr:uid="{00000000-0005-0000-0000-0000F26F0000}"/>
    <cellStyle name="40% - 강조색5 44 2 2 2 2 3" xfId="30039" xr:uid="{00000000-0005-0000-0000-0000F36F0000}"/>
    <cellStyle name="40% - 강조색5 44 2 2 2 2 3 2" xfId="30040" xr:uid="{00000000-0005-0000-0000-0000F46F0000}"/>
    <cellStyle name="40% - 강조색5 44 2 2 2 2 3 3" xfId="30041" xr:uid="{00000000-0005-0000-0000-0000F56F0000}"/>
    <cellStyle name="40% - 강조색5 44 2 2 2 2 3 4" xfId="30042" xr:uid="{00000000-0005-0000-0000-0000F66F0000}"/>
    <cellStyle name="40% - 강조색5 44 2 2 2 2 4" xfId="30043" xr:uid="{00000000-0005-0000-0000-0000F76F0000}"/>
    <cellStyle name="40% - 강조색5 44 2 2 2 2 4 2" xfId="30044" xr:uid="{00000000-0005-0000-0000-0000F86F0000}"/>
    <cellStyle name="40% - 강조색5 44 2 2 2 2 4 3" xfId="30045" xr:uid="{00000000-0005-0000-0000-0000F96F0000}"/>
    <cellStyle name="40% - 강조색5 44 2 2 2 2 4 4" xfId="30046" xr:uid="{00000000-0005-0000-0000-0000FA6F0000}"/>
    <cellStyle name="40% - 강조색5 44 2 2 2 2 5" xfId="30047" xr:uid="{00000000-0005-0000-0000-0000FB6F0000}"/>
    <cellStyle name="40% - 강조색5 44 2 2 2 2 5 2" xfId="30048" xr:uid="{00000000-0005-0000-0000-0000FC6F0000}"/>
    <cellStyle name="40% - 강조색5 44 2 2 2 2 5 3" xfId="30049" xr:uid="{00000000-0005-0000-0000-0000FD6F0000}"/>
    <cellStyle name="40% - 강조색5 44 2 2 2 2 5 4" xfId="30050" xr:uid="{00000000-0005-0000-0000-0000FE6F0000}"/>
    <cellStyle name="40% - 강조색5 44 2 2 2 2 6" xfId="30051" xr:uid="{00000000-0005-0000-0000-0000FF6F0000}"/>
    <cellStyle name="40% - 강조색5 44 2 2 2 2 6 2" xfId="30052" xr:uid="{00000000-0005-0000-0000-000000700000}"/>
    <cellStyle name="40% - 강조색5 44 2 2 2 2 6 3" xfId="30053" xr:uid="{00000000-0005-0000-0000-000001700000}"/>
    <cellStyle name="40% - 강조색5 44 2 2 2 2 6 4" xfId="30054" xr:uid="{00000000-0005-0000-0000-000002700000}"/>
    <cellStyle name="40% - 강조색5 44 2 2 2 2 7" xfId="30055" xr:uid="{00000000-0005-0000-0000-000003700000}"/>
    <cellStyle name="40% - 강조색5 44 2 2 2 2 7 2" xfId="30056" xr:uid="{00000000-0005-0000-0000-000004700000}"/>
    <cellStyle name="40% - 강조색5 44 2 2 2 2 7 3" xfId="30057" xr:uid="{00000000-0005-0000-0000-000005700000}"/>
    <cellStyle name="40% - 강조색5 44 2 2 2 2 7 4" xfId="30058" xr:uid="{00000000-0005-0000-0000-000006700000}"/>
    <cellStyle name="40% - 강조색5 44 2 2 2 2 8" xfId="30059" xr:uid="{00000000-0005-0000-0000-000007700000}"/>
    <cellStyle name="40% - 강조색5 44 2 2 2 2 8 2" xfId="30060" xr:uid="{00000000-0005-0000-0000-000008700000}"/>
    <cellStyle name="40% - 강조색5 44 2 2 2 2 8 3" xfId="30061" xr:uid="{00000000-0005-0000-0000-000009700000}"/>
    <cellStyle name="40% - 강조색5 44 2 2 2 2 8 4" xfId="30062" xr:uid="{00000000-0005-0000-0000-00000A700000}"/>
    <cellStyle name="40% - 강조색5 44 2 2 2 2 9" xfId="30063" xr:uid="{00000000-0005-0000-0000-00000B700000}"/>
    <cellStyle name="40% - 강조색5 44 2 2 2 2 9 2" xfId="30064" xr:uid="{00000000-0005-0000-0000-00000C700000}"/>
    <cellStyle name="40% - 강조색5 44 2 2 2 2 9 3" xfId="30065" xr:uid="{00000000-0005-0000-0000-00000D700000}"/>
    <cellStyle name="40% - 강조색5 44 2 2 2 2 9 4" xfId="30066" xr:uid="{00000000-0005-0000-0000-00000E700000}"/>
    <cellStyle name="40% - 강조색5 44 2 2 2 20" xfId="30067" xr:uid="{00000000-0005-0000-0000-00000F700000}"/>
    <cellStyle name="40% - 강조색5 44 2 2 2 21" xfId="30068" xr:uid="{00000000-0005-0000-0000-000010700000}"/>
    <cellStyle name="40% - 강조색5 44 2 2 2 22" xfId="30069" xr:uid="{00000000-0005-0000-0000-000011700000}"/>
    <cellStyle name="40% - 강조색5 44 2 2 2 23" xfId="30070" xr:uid="{00000000-0005-0000-0000-000012700000}"/>
    <cellStyle name="40% - 강조색5 44 2 2 2 24" xfId="30071" xr:uid="{00000000-0005-0000-0000-000013700000}"/>
    <cellStyle name="40% - 강조색5 44 2 2 2 25" xfId="30072" xr:uid="{00000000-0005-0000-0000-000014700000}"/>
    <cellStyle name="40% - 강조색5 44 2 2 2 3" xfId="30073" xr:uid="{00000000-0005-0000-0000-000015700000}"/>
    <cellStyle name="40% - 강조색5 44 2 2 2 3 10" xfId="30074" xr:uid="{00000000-0005-0000-0000-000016700000}"/>
    <cellStyle name="40% - 강조색5 44 2 2 2 3 11" xfId="30075" xr:uid="{00000000-0005-0000-0000-000017700000}"/>
    <cellStyle name="40% - 강조색5 44 2 2 2 3 12" xfId="30076" xr:uid="{00000000-0005-0000-0000-000018700000}"/>
    <cellStyle name="40% - 강조색5 44 2 2 2 3 2" xfId="30077" xr:uid="{00000000-0005-0000-0000-000019700000}"/>
    <cellStyle name="40% - 강조색5 44 2 2 2 3 2 2" xfId="30078" xr:uid="{00000000-0005-0000-0000-00001A700000}"/>
    <cellStyle name="40% - 강조색5 44 2 2 2 3 2 3" xfId="30079" xr:uid="{00000000-0005-0000-0000-00001B700000}"/>
    <cellStyle name="40% - 강조색5 44 2 2 2 3 2 4" xfId="30080" xr:uid="{00000000-0005-0000-0000-00001C700000}"/>
    <cellStyle name="40% - 강조색5 44 2 2 2 3 3" xfId="30081" xr:uid="{00000000-0005-0000-0000-00001D700000}"/>
    <cellStyle name="40% - 강조색5 44 2 2 2 3 3 2" xfId="30082" xr:uid="{00000000-0005-0000-0000-00001E700000}"/>
    <cellStyle name="40% - 강조색5 44 2 2 2 3 3 3" xfId="30083" xr:uid="{00000000-0005-0000-0000-00001F700000}"/>
    <cellStyle name="40% - 강조색5 44 2 2 2 3 3 4" xfId="30084" xr:uid="{00000000-0005-0000-0000-000020700000}"/>
    <cellStyle name="40% - 강조색5 44 2 2 2 3 4" xfId="30085" xr:uid="{00000000-0005-0000-0000-000021700000}"/>
    <cellStyle name="40% - 강조색5 44 2 2 2 3 4 2" xfId="30086" xr:uid="{00000000-0005-0000-0000-000022700000}"/>
    <cellStyle name="40% - 강조색5 44 2 2 2 3 4 3" xfId="30087" xr:uid="{00000000-0005-0000-0000-000023700000}"/>
    <cellStyle name="40% - 강조색5 44 2 2 2 3 4 4" xfId="30088" xr:uid="{00000000-0005-0000-0000-000024700000}"/>
    <cellStyle name="40% - 강조색5 44 2 2 2 3 5" xfId="30089" xr:uid="{00000000-0005-0000-0000-000025700000}"/>
    <cellStyle name="40% - 강조색5 44 2 2 2 3 5 2" xfId="30090" xr:uid="{00000000-0005-0000-0000-000026700000}"/>
    <cellStyle name="40% - 강조색5 44 2 2 2 3 5 3" xfId="30091" xr:uid="{00000000-0005-0000-0000-000027700000}"/>
    <cellStyle name="40% - 강조색5 44 2 2 2 3 5 4" xfId="30092" xr:uid="{00000000-0005-0000-0000-000028700000}"/>
    <cellStyle name="40% - 강조색5 44 2 2 2 3 6" xfId="30093" xr:uid="{00000000-0005-0000-0000-000029700000}"/>
    <cellStyle name="40% - 강조색5 44 2 2 2 3 6 2" xfId="30094" xr:uid="{00000000-0005-0000-0000-00002A700000}"/>
    <cellStyle name="40% - 강조색5 44 2 2 2 3 6 3" xfId="30095" xr:uid="{00000000-0005-0000-0000-00002B700000}"/>
    <cellStyle name="40% - 강조색5 44 2 2 2 3 6 4" xfId="30096" xr:uid="{00000000-0005-0000-0000-00002C700000}"/>
    <cellStyle name="40% - 강조색5 44 2 2 2 3 7" xfId="30097" xr:uid="{00000000-0005-0000-0000-00002D700000}"/>
    <cellStyle name="40% - 강조색5 44 2 2 2 3 7 2" xfId="30098" xr:uid="{00000000-0005-0000-0000-00002E700000}"/>
    <cellStyle name="40% - 강조색5 44 2 2 2 3 7 3" xfId="30099" xr:uid="{00000000-0005-0000-0000-00002F700000}"/>
    <cellStyle name="40% - 강조색5 44 2 2 2 3 7 4" xfId="30100" xr:uid="{00000000-0005-0000-0000-000030700000}"/>
    <cellStyle name="40% - 강조색5 44 2 2 2 3 8" xfId="30101" xr:uid="{00000000-0005-0000-0000-000031700000}"/>
    <cellStyle name="40% - 강조색5 44 2 2 2 3 8 2" xfId="30102" xr:uid="{00000000-0005-0000-0000-000032700000}"/>
    <cellStyle name="40% - 강조색5 44 2 2 2 3 8 3" xfId="30103" xr:uid="{00000000-0005-0000-0000-000033700000}"/>
    <cellStyle name="40% - 강조색5 44 2 2 2 3 8 4" xfId="30104" xr:uid="{00000000-0005-0000-0000-000034700000}"/>
    <cellStyle name="40% - 강조색5 44 2 2 2 3 9" xfId="30105" xr:uid="{00000000-0005-0000-0000-000035700000}"/>
    <cellStyle name="40% - 강조색5 44 2 2 2 3 9 2" xfId="30106" xr:uid="{00000000-0005-0000-0000-000036700000}"/>
    <cellStyle name="40% - 강조색5 44 2 2 2 3 9 3" xfId="30107" xr:uid="{00000000-0005-0000-0000-000037700000}"/>
    <cellStyle name="40% - 강조색5 44 2 2 2 3 9 4" xfId="30108" xr:uid="{00000000-0005-0000-0000-000038700000}"/>
    <cellStyle name="40% - 강조색5 44 2 2 2 4" xfId="30109" xr:uid="{00000000-0005-0000-0000-000039700000}"/>
    <cellStyle name="40% - 강조색5 44 2 2 2 4 10" xfId="30110" xr:uid="{00000000-0005-0000-0000-00003A700000}"/>
    <cellStyle name="40% - 강조색5 44 2 2 2 4 11" xfId="30111" xr:uid="{00000000-0005-0000-0000-00003B700000}"/>
    <cellStyle name="40% - 강조색5 44 2 2 2 4 12" xfId="30112" xr:uid="{00000000-0005-0000-0000-00003C700000}"/>
    <cellStyle name="40% - 강조색5 44 2 2 2 4 2" xfId="30113" xr:uid="{00000000-0005-0000-0000-00003D700000}"/>
    <cellStyle name="40% - 강조색5 44 2 2 2 4 2 2" xfId="30114" xr:uid="{00000000-0005-0000-0000-00003E700000}"/>
    <cellStyle name="40% - 강조색5 44 2 2 2 4 2 3" xfId="30115" xr:uid="{00000000-0005-0000-0000-00003F700000}"/>
    <cellStyle name="40% - 강조색5 44 2 2 2 4 2 4" xfId="30116" xr:uid="{00000000-0005-0000-0000-000040700000}"/>
    <cellStyle name="40% - 강조색5 44 2 2 2 4 3" xfId="30117" xr:uid="{00000000-0005-0000-0000-000041700000}"/>
    <cellStyle name="40% - 강조색5 44 2 2 2 4 3 2" xfId="30118" xr:uid="{00000000-0005-0000-0000-000042700000}"/>
    <cellStyle name="40% - 강조색5 44 2 2 2 4 3 3" xfId="30119" xr:uid="{00000000-0005-0000-0000-000043700000}"/>
    <cellStyle name="40% - 강조색5 44 2 2 2 4 3 4" xfId="30120" xr:uid="{00000000-0005-0000-0000-000044700000}"/>
    <cellStyle name="40% - 강조색5 44 2 2 2 4 4" xfId="30121" xr:uid="{00000000-0005-0000-0000-000045700000}"/>
    <cellStyle name="40% - 강조색5 44 2 2 2 4 4 2" xfId="30122" xr:uid="{00000000-0005-0000-0000-000046700000}"/>
    <cellStyle name="40% - 강조색5 44 2 2 2 4 4 3" xfId="30123" xr:uid="{00000000-0005-0000-0000-000047700000}"/>
    <cellStyle name="40% - 강조색5 44 2 2 2 4 4 4" xfId="30124" xr:uid="{00000000-0005-0000-0000-000048700000}"/>
    <cellStyle name="40% - 강조색5 44 2 2 2 4 5" xfId="30125" xr:uid="{00000000-0005-0000-0000-000049700000}"/>
    <cellStyle name="40% - 강조색5 44 2 2 2 4 5 2" xfId="30126" xr:uid="{00000000-0005-0000-0000-00004A700000}"/>
    <cellStyle name="40% - 강조색5 44 2 2 2 4 5 3" xfId="30127" xr:uid="{00000000-0005-0000-0000-00004B700000}"/>
    <cellStyle name="40% - 강조색5 44 2 2 2 4 5 4" xfId="30128" xr:uid="{00000000-0005-0000-0000-00004C700000}"/>
    <cellStyle name="40% - 강조색5 44 2 2 2 4 6" xfId="30129" xr:uid="{00000000-0005-0000-0000-00004D700000}"/>
    <cellStyle name="40% - 강조색5 44 2 2 2 4 6 2" xfId="30130" xr:uid="{00000000-0005-0000-0000-00004E700000}"/>
    <cellStyle name="40% - 강조색5 44 2 2 2 4 6 3" xfId="30131" xr:uid="{00000000-0005-0000-0000-00004F700000}"/>
    <cellStyle name="40% - 강조색5 44 2 2 2 4 6 4" xfId="30132" xr:uid="{00000000-0005-0000-0000-000050700000}"/>
    <cellStyle name="40% - 강조색5 44 2 2 2 4 7" xfId="30133" xr:uid="{00000000-0005-0000-0000-000051700000}"/>
    <cellStyle name="40% - 강조색5 44 2 2 2 4 7 2" xfId="30134" xr:uid="{00000000-0005-0000-0000-000052700000}"/>
    <cellStyle name="40% - 강조색5 44 2 2 2 4 7 3" xfId="30135" xr:uid="{00000000-0005-0000-0000-000053700000}"/>
    <cellStyle name="40% - 강조색5 44 2 2 2 4 7 4" xfId="30136" xr:uid="{00000000-0005-0000-0000-000054700000}"/>
    <cellStyle name="40% - 강조색5 44 2 2 2 4 8" xfId="30137" xr:uid="{00000000-0005-0000-0000-000055700000}"/>
    <cellStyle name="40% - 강조색5 44 2 2 2 4 8 2" xfId="30138" xr:uid="{00000000-0005-0000-0000-000056700000}"/>
    <cellStyle name="40% - 강조색5 44 2 2 2 4 8 3" xfId="30139" xr:uid="{00000000-0005-0000-0000-000057700000}"/>
    <cellStyle name="40% - 강조색5 44 2 2 2 4 8 4" xfId="30140" xr:uid="{00000000-0005-0000-0000-000058700000}"/>
    <cellStyle name="40% - 강조색5 44 2 2 2 4 9" xfId="30141" xr:uid="{00000000-0005-0000-0000-000059700000}"/>
    <cellStyle name="40% - 강조색5 44 2 2 2 4 9 2" xfId="30142" xr:uid="{00000000-0005-0000-0000-00005A700000}"/>
    <cellStyle name="40% - 강조색5 44 2 2 2 4 9 3" xfId="30143" xr:uid="{00000000-0005-0000-0000-00005B700000}"/>
    <cellStyle name="40% - 강조색5 44 2 2 2 4 9 4" xfId="30144" xr:uid="{00000000-0005-0000-0000-00005C700000}"/>
    <cellStyle name="40% - 강조색5 44 2 2 2 5" xfId="30145" xr:uid="{00000000-0005-0000-0000-00005D700000}"/>
    <cellStyle name="40% - 강조색5 44 2 2 2 5 2" xfId="30146" xr:uid="{00000000-0005-0000-0000-00005E700000}"/>
    <cellStyle name="40% - 강조색5 44 2 2 2 5 3" xfId="30147" xr:uid="{00000000-0005-0000-0000-00005F700000}"/>
    <cellStyle name="40% - 강조색5 44 2 2 2 5 4" xfId="30148" xr:uid="{00000000-0005-0000-0000-000060700000}"/>
    <cellStyle name="40% - 강조색5 44 2 2 2 6" xfId="30149" xr:uid="{00000000-0005-0000-0000-000061700000}"/>
    <cellStyle name="40% - 강조색5 44 2 2 2 6 2" xfId="30150" xr:uid="{00000000-0005-0000-0000-000062700000}"/>
    <cellStyle name="40% - 강조색5 44 2 2 2 6 3" xfId="30151" xr:uid="{00000000-0005-0000-0000-000063700000}"/>
    <cellStyle name="40% - 강조색5 44 2 2 2 6 4" xfId="30152" xr:uid="{00000000-0005-0000-0000-000064700000}"/>
    <cellStyle name="40% - 강조색5 44 2 2 2 7" xfId="30153" xr:uid="{00000000-0005-0000-0000-000065700000}"/>
    <cellStyle name="40% - 강조색5 44 2 2 2 7 2" xfId="30154" xr:uid="{00000000-0005-0000-0000-000066700000}"/>
    <cellStyle name="40% - 강조색5 44 2 2 2 7 3" xfId="30155" xr:uid="{00000000-0005-0000-0000-000067700000}"/>
    <cellStyle name="40% - 강조색5 44 2 2 2 7 4" xfId="30156" xr:uid="{00000000-0005-0000-0000-000068700000}"/>
    <cellStyle name="40% - 강조색5 44 2 2 2 8" xfId="30157" xr:uid="{00000000-0005-0000-0000-000069700000}"/>
    <cellStyle name="40% - 강조색5 44 2 2 2 8 2" xfId="30158" xr:uid="{00000000-0005-0000-0000-00006A700000}"/>
    <cellStyle name="40% - 강조색5 44 2 2 2 8 3" xfId="30159" xr:uid="{00000000-0005-0000-0000-00006B700000}"/>
    <cellStyle name="40% - 강조색5 44 2 2 2 8 4" xfId="30160" xr:uid="{00000000-0005-0000-0000-00006C700000}"/>
    <cellStyle name="40% - 강조색5 44 2 2 2 9" xfId="30161" xr:uid="{00000000-0005-0000-0000-00006D700000}"/>
    <cellStyle name="40% - 강조색5 44 2 2 2 9 2" xfId="30162" xr:uid="{00000000-0005-0000-0000-00006E700000}"/>
    <cellStyle name="40% - 강조색5 44 2 2 2 9 3" xfId="30163" xr:uid="{00000000-0005-0000-0000-00006F700000}"/>
    <cellStyle name="40% - 강조색5 44 2 2 2 9 4" xfId="30164" xr:uid="{00000000-0005-0000-0000-000070700000}"/>
    <cellStyle name="40% - 강조색5 44 2 2 20" xfId="30165" xr:uid="{00000000-0005-0000-0000-000071700000}"/>
    <cellStyle name="40% - 강조색5 44 2 2 21" xfId="30166" xr:uid="{00000000-0005-0000-0000-000072700000}"/>
    <cellStyle name="40% - 강조색5 44 2 2 22" xfId="30167" xr:uid="{00000000-0005-0000-0000-000073700000}"/>
    <cellStyle name="40% - 강조색5 44 2 2 23" xfId="30168" xr:uid="{00000000-0005-0000-0000-000074700000}"/>
    <cellStyle name="40% - 강조색5 44 2 2 24" xfId="30169" xr:uid="{00000000-0005-0000-0000-000075700000}"/>
    <cellStyle name="40% - 강조색5 44 2 2 25" xfId="30170" xr:uid="{00000000-0005-0000-0000-000076700000}"/>
    <cellStyle name="40% - 강조색5 44 2 2 26" xfId="30171" xr:uid="{00000000-0005-0000-0000-000077700000}"/>
    <cellStyle name="40% - 강조색5 44 2 2 3" xfId="30172" xr:uid="{00000000-0005-0000-0000-000078700000}"/>
    <cellStyle name="40% - 강조색5 44 2 2 3 10" xfId="30173" xr:uid="{00000000-0005-0000-0000-000079700000}"/>
    <cellStyle name="40% - 강조색5 44 2 2 3 11" xfId="30174" xr:uid="{00000000-0005-0000-0000-00007A700000}"/>
    <cellStyle name="40% - 강조색5 44 2 2 3 12" xfId="30175" xr:uid="{00000000-0005-0000-0000-00007B700000}"/>
    <cellStyle name="40% - 강조색5 44 2 2 3 2" xfId="30176" xr:uid="{00000000-0005-0000-0000-00007C700000}"/>
    <cellStyle name="40% - 강조색5 44 2 2 3 2 2" xfId="30177" xr:uid="{00000000-0005-0000-0000-00007D700000}"/>
    <cellStyle name="40% - 강조색5 44 2 2 3 2 3" xfId="30178" xr:uid="{00000000-0005-0000-0000-00007E700000}"/>
    <cellStyle name="40% - 강조색5 44 2 2 3 2 4" xfId="30179" xr:uid="{00000000-0005-0000-0000-00007F700000}"/>
    <cellStyle name="40% - 강조색5 44 2 2 3 3" xfId="30180" xr:uid="{00000000-0005-0000-0000-000080700000}"/>
    <cellStyle name="40% - 강조색5 44 2 2 3 3 2" xfId="30181" xr:uid="{00000000-0005-0000-0000-000081700000}"/>
    <cellStyle name="40% - 강조색5 44 2 2 3 3 3" xfId="30182" xr:uid="{00000000-0005-0000-0000-000082700000}"/>
    <cellStyle name="40% - 강조색5 44 2 2 3 3 4" xfId="30183" xr:uid="{00000000-0005-0000-0000-000083700000}"/>
    <cellStyle name="40% - 강조색5 44 2 2 3 4" xfId="30184" xr:uid="{00000000-0005-0000-0000-000084700000}"/>
    <cellStyle name="40% - 강조색5 44 2 2 3 4 2" xfId="30185" xr:uid="{00000000-0005-0000-0000-000085700000}"/>
    <cellStyle name="40% - 강조색5 44 2 2 3 4 3" xfId="30186" xr:uid="{00000000-0005-0000-0000-000086700000}"/>
    <cellStyle name="40% - 강조색5 44 2 2 3 4 4" xfId="30187" xr:uid="{00000000-0005-0000-0000-000087700000}"/>
    <cellStyle name="40% - 강조색5 44 2 2 3 5" xfId="30188" xr:uid="{00000000-0005-0000-0000-000088700000}"/>
    <cellStyle name="40% - 강조색5 44 2 2 3 5 2" xfId="30189" xr:uid="{00000000-0005-0000-0000-000089700000}"/>
    <cellStyle name="40% - 강조색5 44 2 2 3 5 3" xfId="30190" xr:uid="{00000000-0005-0000-0000-00008A700000}"/>
    <cellStyle name="40% - 강조색5 44 2 2 3 5 4" xfId="30191" xr:uid="{00000000-0005-0000-0000-00008B700000}"/>
    <cellStyle name="40% - 강조색5 44 2 2 3 6" xfId="30192" xr:uid="{00000000-0005-0000-0000-00008C700000}"/>
    <cellStyle name="40% - 강조색5 44 2 2 3 6 2" xfId="30193" xr:uid="{00000000-0005-0000-0000-00008D700000}"/>
    <cellStyle name="40% - 강조색5 44 2 2 3 6 3" xfId="30194" xr:uid="{00000000-0005-0000-0000-00008E700000}"/>
    <cellStyle name="40% - 강조색5 44 2 2 3 6 4" xfId="30195" xr:uid="{00000000-0005-0000-0000-00008F700000}"/>
    <cellStyle name="40% - 강조색5 44 2 2 3 7" xfId="30196" xr:uid="{00000000-0005-0000-0000-000090700000}"/>
    <cellStyle name="40% - 강조색5 44 2 2 3 7 2" xfId="30197" xr:uid="{00000000-0005-0000-0000-000091700000}"/>
    <cellStyle name="40% - 강조색5 44 2 2 3 7 3" xfId="30198" xr:uid="{00000000-0005-0000-0000-000092700000}"/>
    <cellStyle name="40% - 강조색5 44 2 2 3 7 4" xfId="30199" xr:uid="{00000000-0005-0000-0000-000093700000}"/>
    <cellStyle name="40% - 강조색5 44 2 2 3 8" xfId="30200" xr:uid="{00000000-0005-0000-0000-000094700000}"/>
    <cellStyle name="40% - 강조색5 44 2 2 3 8 2" xfId="30201" xr:uid="{00000000-0005-0000-0000-000095700000}"/>
    <cellStyle name="40% - 강조색5 44 2 2 3 8 3" xfId="30202" xr:uid="{00000000-0005-0000-0000-000096700000}"/>
    <cellStyle name="40% - 강조색5 44 2 2 3 8 4" xfId="30203" xr:uid="{00000000-0005-0000-0000-000097700000}"/>
    <cellStyle name="40% - 강조색5 44 2 2 3 9" xfId="30204" xr:uid="{00000000-0005-0000-0000-000098700000}"/>
    <cellStyle name="40% - 강조색5 44 2 2 3 9 2" xfId="30205" xr:uid="{00000000-0005-0000-0000-000099700000}"/>
    <cellStyle name="40% - 강조색5 44 2 2 3 9 3" xfId="30206" xr:uid="{00000000-0005-0000-0000-00009A700000}"/>
    <cellStyle name="40% - 강조색5 44 2 2 3 9 4" xfId="30207" xr:uid="{00000000-0005-0000-0000-00009B700000}"/>
    <cellStyle name="40% - 강조색5 44 2 2 4" xfId="30208" xr:uid="{00000000-0005-0000-0000-00009C700000}"/>
    <cellStyle name="40% - 강조색5 44 2 2 4 10" xfId="30209" xr:uid="{00000000-0005-0000-0000-00009D700000}"/>
    <cellStyle name="40% - 강조색5 44 2 2 4 11" xfId="30210" xr:uid="{00000000-0005-0000-0000-00009E700000}"/>
    <cellStyle name="40% - 강조색5 44 2 2 4 12" xfId="30211" xr:uid="{00000000-0005-0000-0000-00009F700000}"/>
    <cellStyle name="40% - 강조색5 44 2 2 4 2" xfId="30212" xr:uid="{00000000-0005-0000-0000-0000A0700000}"/>
    <cellStyle name="40% - 강조색5 44 2 2 4 2 2" xfId="30213" xr:uid="{00000000-0005-0000-0000-0000A1700000}"/>
    <cellStyle name="40% - 강조색5 44 2 2 4 2 3" xfId="30214" xr:uid="{00000000-0005-0000-0000-0000A2700000}"/>
    <cellStyle name="40% - 강조색5 44 2 2 4 2 4" xfId="30215" xr:uid="{00000000-0005-0000-0000-0000A3700000}"/>
    <cellStyle name="40% - 강조색5 44 2 2 4 3" xfId="30216" xr:uid="{00000000-0005-0000-0000-0000A4700000}"/>
    <cellStyle name="40% - 강조색5 44 2 2 4 3 2" xfId="30217" xr:uid="{00000000-0005-0000-0000-0000A5700000}"/>
    <cellStyle name="40% - 강조색5 44 2 2 4 3 3" xfId="30218" xr:uid="{00000000-0005-0000-0000-0000A6700000}"/>
    <cellStyle name="40% - 강조색5 44 2 2 4 3 4" xfId="30219" xr:uid="{00000000-0005-0000-0000-0000A7700000}"/>
    <cellStyle name="40% - 강조색5 44 2 2 4 4" xfId="30220" xr:uid="{00000000-0005-0000-0000-0000A8700000}"/>
    <cellStyle name="40% - 강조색5 44 2 2 4 4 2" xfId="30221" xr:uid="{00000000-0005-0000-0000-0000A9700000}"/>
    <cellStyle name="40% - 강조색5 44 2 2 4 4 3" xfId="30222" xr:uid="{00000000-0005-0000-0000-0000AA700000}"/>
    <cellStyle name="40% - 강조색5 44 2 2 4 4 4" xfId="30223" xr:uid="{00000000-0005-0000-0000-0000AB700000}"/>
    <cellStyle name="40% - 강조색5 44 2 2 4 5" xfId="30224" xr:uid="{00000000-0005-0000-0000-0000AC700000}"/>
    <cellStyle name="40% - 강조색5 44 2 2 4 5 2" xfId="30225" xr:uid="{00000000-0005-0000-0000-0000AD700000}"/>
    <cellStyle name="40% - 강조색5 44 2 2 4 5 3" xfId="30226" xr:uid="{00000000-0005-0000-0000-0000AE700000}"/>
    <cellStyle name="40% - 강조색5 44 2 2 4 5 4" xfId="30227" xr:uid="{00000000-0005-0000-0000-0000AF700000}"/>
    <cellStyle name="40% - 강조색5 44 2 2 4 6" xfId="30228" xr:uid="{00000000-0005-0000-0000-0000B0700000}"/>
    <cellStyle name="40% - 강조색5 44 2 2 4 6 2" xfId="30229" xr:uid="{00000000-0005-0000-0000-0000B1700000}"/>
    <cellStyle name="40% - 강조색5 44 2 2 4 6 3" xfId="30230" xr:uid="{00000000-0005-0000-0000-0000B2700000}"/>
    <cellStyle name="40% - 강조색5 44 2 2 4 6 4" xfId="30231" xr:uid="{00000000-0005-0000-0000-0000B3700000}"/>
    <cellStyle name="40% - 강조색5 44 2 2 4 7" xfId="30232" xr:uid="{00000000-0005-0000-0000-0000B4700000}"/>
    <cellStyle name="40% - 강조색5 44 2 2 4 7 2" xfId="30233" xr:uid="{00000000-0005-0000-0000-0000B5700000}"/>
    <cellStyle name="40% - 강조색5 44 2 2 4 7 3" xfId="30234" xr:uid="{00000000-0005-0000-0000-0000B6700000}"/>
    <cellStyle name="40% - 강조색5 44 2 2 4 7 4" xfId="30235" xr:uid="{00000000-0005-0000-0000-0000B7700000}"/>
    <cellStyle name="40% - 강조색5 44 2 2 4 8" xfId="30236" xr:uid="{00000000-0005-0000-0000-0000B8700000}"/>
    <cellStyle name="40% - 강조색5 44 2 2 4 8 2" xfId="30237" xr:uid="{00000000-0005-0000-0000-0000B9700000}"/>
    <cellStyle name="40% - 강조색5 44 2 2 4 8 3" xfId="30238" xr:uid="{00000000-0005-0000-0000-0000BA700000}"/>
    <cellStyle name="40% - 강조색5 44 2 2 4 8 4" xfId="30239" xr:uid="{00000000-0005-0000-0000-0000BB700000}"/>
    <cellStyle name="40% - 강조색5 44 2 2 4 9" xfId="30240" xr:uid="{00000000-0005-0000-0000-0000BC700000}"/>
    <cellStyle name="40% - 강조색5 44 2 2 4 9 2" xfId="30241" xr:uid="{00000000-0005-0000-0000-0000BD700000}"/>
    <cellStyle name="40% - 강조색5 44 2 2 4 9 3" xfId="30242" xr:uid="{00000000-0005-0000-0000-0000BE700000}"/>
    <cellStyle name="40% - 강조색5 44 2 2 4 9 4" xfId="30243" xr:uid="{00000000-0005-0000-0000-0000BF700000}"/>
    <cellStyle name="40% - 강조색5 44 2 2 5" xfId="30244" xr:uid="{00000000-0005-0000-0000-0000C0700000}"/>
    <cellStyle name="40% - 강조색5 44 2 2 5 10" xfId="30245" xr:uid="{00000000-0005-0000-0000-0000C1700000}"/>
    <cellStyle name="40% - 강조색5 44 2 2 5 11" xfId="30246" xr:uid="{00000000-0005-0000-0000-0000C2700000}"/>
    <cellStyle name="40% - 강조색5 44 2 2 5 12" xfId="30247" xr:uid="{00000000-0005-0000-0000-0000C3700000}"/>
    <cellStyle name="40% - 강조색5 44 2 2 5 2" xfId="30248" xr:uid="{00000000-0005-0000-0000-0000C4700000}"/>
    <cellStyle name="40% - 강조색5 44 2 2 5 2 2" xfId="30249" xr:uid="{00000000-0005-0000-0000-0000C5700000}"/>
    <cellStyle name="40% - 강조색5 44 2 2 5 2 3" xfId="30250" xr:uid="{00000000-0005-0000-0000-0000C6700000}"/>
    <cellStyle name="40% - 강조색5 44 2 2 5 2 4" xfId="30251" xr:uid="{00000000-0005-0000-0000-0000C7700000}"/>
    <cellStyle name="40% - 강조색5 44 2 2 5 3" xfId="30252" xr:uid="{00000000-0005-0000-0000-0000C8700000}"/>
    <cellStyle name="40% - 강조색5 44 2 2 5 3 2" xfId="30253" xr:uid="{00000000-0005-0000-0000-0000C9700000}"/>
    <cellStyle name="40% - 강조색5 44 2 2 5 3 3" xfId="30254" xr:uid="{00000000-0005-0000-0000-0000CA700000}"/>
    <cellStyle name="40% - 강조색5 44 2 2 5 3 4" xfId="30255" xr:uid="{00000000-0005-0000-0000-0000CB700000}"/>
    <cellStyle name="40% - 강조색5 44 2 2 5 4" xfId="30256" xr:uid="{00000000-0005-0000-0000-0000CC700000}"/>
    <cellStyle name="40% - 강조색5 44 2 2 5 4 2" xfId="30257" xr:uid="{00000000-0005-0000-0000-0000CD700000}"/>
    <cellStyle name="40% - 강조색5 44 2 2 5 4 3" xfId="30258" xr:uid="{00000000-0005-0000-0000-0000CE700000}"/>
    <cellStyle name="40% - 강조색5 44 2 2 5 4 4" xfId="30259" xr:uid="{00000000-0005-0000-0000-0000CF700000}"/>
    <cellStyle name="40% - 강조색5 44 2 2 5 5" xfId="30260" xr:uid="{00000000-0005-0000-0000-0000D0700000}"/>
    <cellStyle name="40% - 강조색5 44 2 2 5 5 2" xfId="30261" xr:uid="{00000000-0005-0000-0000-0000D1700000}"/>
    <cellStyle name="40% - 강조색5 44 2 2 5 5 3" xfId="30262" xr:uid="{00000000-0005-0000-0000-0000D2700000}"/>
    <cellStyle name="40% - 강조색5 44 2 2 5 5 4" xfId="30263" xr:uid="{00000000-0005-0000-0000-0000D3700000}"/>
    <cellStyle name="40% - 강조색5 44 2 2 5 6" xfId="30264" xr:uid="{00000000-0005-0000-0000-0000D4700000}"/>
    <cellStyle name="40% - 강조색5 44 2 2 5 6 2" xfId="30265" xr:uid="{00000000-0005-0000-0000-0000D5700000}"/>
    <cellStyle name="40% - 강조색5 44 2 2 5 6 3" xfId="30266" xr:uid="{00000000-0005-0000-0000-0000D6700000}"/>
    <cellStyle name="40% - 강조색5 44 2 2 5 6 4" xfId="30267" xr:uid="{00000000-0005-0000-0000-0000D7700000}"/>
    <cellStyle name="40% - 강조색5 44 2 2 5 7" xfId="30268" xr:uid="{00000000-0005-0000-0000-0000D8700000}"/>
    <cellStyle name="40% - 강조색5 44 2 2 5 7 2" xfId="30269" xr:uid="{00000000-0005-0000-0000-0000D9700000}"/>
    <cellStyle name="40% - 강조색5 44 2 2 5 7 3" xfId="30270" xr:uid="{00000000-0005-0000-0000-0000DA700000}"/>
    <cellStyle name="40% - 강조색5 44 2 2 5 7 4" xfId="30271" xr:uid="{00000000-0005-0000-0000-0000DB700000}"/>
    <cellStyle name="40% - 강조색5 44 2 2 5 8" xfId="30272" xr:uid="{00000000-0005-0000-0000-0000DC700000}"/>
    <cellStyle name="40% - 강조색5 44 2 2 5 8 2" xfId="30273" xr:uid="{00000000-0005-0000-0000-0000DD700000}"/>
    <cellStyle name="40% - 강조색5 44 2 2 5 8 3" xfId="30274" xr:uid="{00000000-0005-0000-0000-0000DE700000}"/>
    <cellStyle name="40% - 강조색5 44 2 2 5 8 4" xfId="30275" xr:uid="{00000000-0005-0000-0000-0000DF700000}"/>
    <cellStyle name="40% - 강조색5 44 2 2 5 9" xfId="30276" xr:uid="{00000000-0005-0000-0000-0000E0700000}"/>
    <cellStyle name="40% - 강조색5 44 2 2 5 9 2" xfId="30277" xr:uid="{00000000-0005-0000-0000-0000E1700000}"/>
    <cellStyle name="40% - 강조색5 44 2 2 5 9 3" xfId="30278" xr:uid="{00000000-0005-0000-0000-0000E2700000}"/>
    <cellStyle name="40% - 강조색5 44 2 2 5 9 4" xfId="30279" xr:uid="{00000000-0005-0000-0000-0000E3700000}"/>
    <cellStyle name="40% - 강조색5 44 2 2 6" xfId="30280" xr:uid="{00000000-0005-0000-0000-0000E4700000}"/>
    <cellStyle name="40% - 강조색5 44 2 2 6 2" xfId="30281" xr:uid="{00000000-0005-0000-0000-0000E5700000}"/>
    <cellStyle name="40% - 강조색5 44 2 2 6 3" xfId="30282" xr:uid="{00000000-0005-0000-0000-0000E6700000}"/>
    <cellStyle name="40% - 강조색5 44 2 2 6 4" xfId="30283" xr:uid="{00000000-0005-0000-0000-0000E7700000}"/>
    <cellStyle name="40% - 강조색5 44 2 2 7" xfId="30284" xr:uid="{00000000-0005-0000-0000-0000E8700000}"/>
    <cellStyle name="40% - 강조색5 44 2 2 7 2" xfId="30285" xr:uid="{00000000-0005-0000-0000-0000E9700000}"/>
    <cellStyle name="40% - 강조색5 44 2 2 7 3" xfId="30286" xr:uid="{00000000-0005-0000-0000-0000EA700000}"/>
    <cellStyle name="40% - 강조색5 44 2 2 7 4" xfId="30287" xr:uid="{00000000-0005-0000-0000-0000EB700000}"/>
    <cellStyle name="40% - 강조색5 44 2 2 8" xfId="30288" xr:uid="{00000000-0005-0000-0000-0000EC700000}"/>
    <cellStyle name="40% - 강조색5 44 2 2 8 2" xfId="30289" xr:uid="{00000000-0005-0000-0000-0000ED700000}"/>
    <cellStyle name="40% - 강조색5 44 2 2 8 3" xfId="30290" xr:uid="{00000000-0005-0000-0000-0000EE700000}"/>
    <cellStyle name="40% - 강조색5 44 2 2 8 4" xfId="30291" xr:uid="{00000000-0005-0000-0000-0000EF700000}"/>
    <cellStyle name="40% - 강조색5 44 2 2 9" xfId="30292" xr:uid="{00000000-0005-0000-0000-0000F0700000}"/>
    <cellStyle name="40% - 강조색5 44 2 2 9 2" xfId="30293" xr:uid="{00000000-0005-0000-0000-0000F1700000}"/>
    <cellStyle name="40% - 강조색5 44 2 2 9 3" xfId="30294" xr:uid="{00000000-0005-0000-0000-0000F2700000}"/>
    <cellStyle name="40% - 강조색5 44 2 2 9 4" xfId="30295" xr:uid="{00000000-0005-0000-0000-0000F3700000}"/>
    <cellStyle name="40% - 강조색5 44 2 20" xfId="30296" xr:uid="{00000000-0005-0000-0000-0000F4700000}"/>
    <cellStyle name="40% - 강조색5 44 2 21" xfId="30297" xr:uid="{00000000-0005-0000-0000-0000F5700000}"/>
    <cellStyle name="40% - 강조색5 44 2 22" xfId="30298" xr:uid="{00000000-0005-0000-0000-0000F6700000}"/>
    <cellStyle name="40% - 강조색5 44 2 23" xfId="30299" xr:uid="{00000000-0005-0000-0000-0000F7700000}"/>
    <cellStyle name="40% - 강조색5 44 2 24" xfId="30300" xr:uid="{00000000-0005-0000-0000-0000F8700000}"/>
    <cellStyle name="40% - 강조색5 44 2 25" xfId="30301" xr:uid="{00000000-0005-0000-0000-0000F9700000}"/>
    <cellStyle name="40% - 강조색5 44 2 26" xfId="30302" xr:uid="{00000000-0005-0000-0000-0000FA700000}"/>
    <cellStyle name="40% - 강조색5 44 2 3" xfId="30303" xr:uid="{00000000-0005-0000-0000-0000FB700000}"/>
    <cellStyle name="40% - 강조색5 44 2 3 10" xfId="30304" xr:uid="{00000000-0005-0000-0000-0000FC700000}"/>
    <cellStyle name="40% - 강조색5 44 2 3 10 2" xfId="30305" xr:uid="{00000000-0005-0000-0000-0000FD700000}"/>
    <cellStyle name="40% - 강조색5 44 2 3 10 3" xfId="30306" xr:uid="{00000000-0005-0000-0000-0000FE700000}"/>
    <cellStyle name="40% - 강조색5 44 2 3 10 4" xfId="30307" xr:uid="{00000000-0005-0000-0000-0000FF700000}"/>
    <cellStyle name="40% - 강조색5 44 2 3 11" xfId="30308" xr:uid="{00000000-0005-0000-0000-000000710000}"/>
    <cellStyle name="40% - 강조색5 44 2 3 11 2" xfId="30309" xr:uid="{00000000-0005-0000-0000-000001710000}"/>
    <cellStyle name="40% - 강조색5 44 2 3 11 3" xfId="30310" xr:uid="{00000000-0005-0000-0000-000002710000}"/>
    <cellStyle name="40% - 강조색5 44 2 3 11 4" xfId="30311" xr:uid="{00000000-0005-0000-0000-000003710000}"/>
    <cellStyle name="40% - 강조색5 44 2 3 12" xfId="30312" xr:uid="{00000000-0005-0000-0000-000004710000}"/>
    <cellStyle name="40% - 강조색5 44 2 3 12 2" xfId="30313" xr:uid="{00000000-0005-0000-0000-000005710000}"/>
    <cellStyle name="40% - 강조색5 44 2 3 12 3" xfId="30314" xr:uid="{00000000-0005-0000-0000-000006710000}"/>
    <cellStyle name="40% - 강조색5 44 2 3 12 4" xfId="30315" xr:uid="{00000000-0005-0000-0000-000007710000}"/>
    <cellStyle name="40% - 강조색5 44 2 3 13" xfId="30316" xr:uid="{00000000-0005-0000-0000-000008710000}"/>
    <cellStyle name="40% - 강조색5 44 2 3 14" xfId="30317" xr:uid="{00000000-0005-0000-0000-000009710000}"/>
    <cellStyle name="40% - 강조색5 44 2 3 15" xfId="30318" xr:uid="{00000000-0005-0000-0000-00000A710000}"/>
    <cellStyle name="40% - 강조색5 44 2 3 16" xfId="30319" xr:uid="{00000000-0005-0000-0000-00000B710000}"/>
    <cellStyle name="40% - 강조색5 44 2 3 17" xfId="30320" xr:uid="{00000000-0005-0000-0000-00000C710000}"/>
    <cellStyle name="40% - 강조색5 44 2 3 18" xfId="30321" xr:uid="{00000000-0005-0000-0000-00000D710000}"/>
    <cellStyle name="40% - 강조색5 44 2 3 19" xfId="30322" xr:uid="{00000000-0005-0000-0000-00000E710000}"/>
    <cellStyle name="40% - 강조색5 44 2 3 2" xfId="30323" xr:uid="{00000000-0005-0000-0000-00000F710000}"/>
    <cellStyle name="40% - 강조색5 44 2 3 2 10" xfId="30324" xr:uid="{00000000-0005-0000-0000-000010710000}"/>
    <cellStyle name="40% - 강조색5 44 2 3 2 11" xfId="30325" xr:uid="{00000000-0005-0000-0000-000011710000}"/>
    <cellStyle name="40% - 강조색5 44 2 3 2 12" xfId="30326" xr:uid="{00000000-0005-0000-0000-000012710000}"/>
    <cellStyle name="40% - 강조색5 44 2 3 2 2" xfId="30327" xr:uid="{00000000-0005-0000-0000-000013710000}"/>
    <cellStyle name="40% - 강조색5 44 2 3 2 2 2" xfId="30328" xr:uid="{00000000-0005-0000-0000-000014710000}"/>
    <cellStyle name="40% - 강조색5 44 2 3 2 2 3" xfId="30329" xr:uid="{00000000-0005-0000-0000-000015710000}"/>
    <cellStyle name="40% - 강조색5 44 2 3 2 2 4" xfId="30330" xr:uid="{00000000-0005-0000-0000-000016710000}"/>
    <cellStyle name="40% - 강조색5 44 2 3 2 3" xfId="30331" xr:uid="{00000000-0005-0000-0000-000017710000}"/>
    <cellStyle name="40% - 강조색5 44 2 3 2 3 2" xfId="30332" xr:uid="{00000000-0005-0000-0000-000018710000}"/>
    <cellStyle name="40% - 강조색5 44 2 3 2 3 3" xfId="30333" xr:uid="{00000000-0005-0000-0000-000019710000}"/>
    <cellStyle name="40% - 강조색5 44 2 3 2 3 4" xfId="30334" xr:uid="{00000000-0005-0000-0000-00001A710000}"/>
    <cellStyle name="40% - 강조색5 44 2 3 2 4" xfId="30335" xr:uid="{00000000-0005-0000-0000-00001B710000}"/>
    <cellStyle name="40% - 강조색5 44 2 3 2 4 2" xfId="30336" xr:uid="{00000000-0005-0000-0000-00001C710000}"/>
    <cellStyle name="40% - 강조색5 44 2 3 2 4 3" xfId="30337" xr:uid="{00000000-0005-0000-0000-00001D710000}"/>
    <cellStyle name="40% - 강조색5 44 2 3 2 4 4" xfId="30338" xr:uid="{00000000-0005-0000-0000-00001E710000}"/>
    <cellStyle name="40% - 강조색5 44 2 3 2 5" xfId="30339" xr:uid="{00000000-0005-0000-0000-00001F710000}"/>
    <cellStyle name="40% - 강조색5 44 2 3 2 5 2" xfId="30340" xr:uid="{00000000-0005-0000-0000-000020710000}"/>
    <cellStyle name="40% - 강조색5 44 2 3 2 5 3" xfId="30341" xr:uid="{00000000-0005-0000-0000-000021710000}"/>
    <cellStyle name="40% - 강조색5 44 2 3 2 5 4" xfId="30342" xr:uid="{00000000-0005-0000-0000-000022710000}"/>
    <cellStyle name="40% - 강조색5 44 2 3 2 6" xfId="30343" xr:uid="{00000000-0005-0000-0000-000023710000}"/>
    <cellStyle name="40% - 강조색5 44 2 3 2 6 2" xfId="30344" xr:uid="{00000000-0005-0000-0000-000024710000}"/>
    <cellStyle name="40% - 강조색5 44 2 3 2 6 3" xfId="30345" xr:uid="{00000000-0005-0000-0000-000025710000}"/>
    <cellStyle name="40% - 강조색5 44 2 3 2 6 4" xfId="30346" xr:uid="{00000000-0005-0000-0000-000026710000}"/>
    <cellStyle name="40% - 강조색5 44 2 3 2 7" xfId="30347" xr:uid="{00000000-0005-0000-0000-000027710000}"/>
    <cellStyle name="40% - 강조색5 44 2 3 2 7 2" xfId="30348" xr:uid="{00000000-0005-0000-0000-000028710000}"/>
    <cellStyle name="40% - 강조색5 44 2 3 2 7 3" xfId="30349" xr:uid="{00000000-0005-0000-0000-000029710000}"/>
    <cellStyle name="40% - 강조색5 44 2 3 2 7 4" xfId="30350" xr:uid="{00000000-0005-0000-0000-00002A710000}"/>
    <cellStyle name="40% - 강조색5 44 2 3 2 8" xfId="30351" xr:uid="{00000000-0005-0000-0000-00002B710000}"/>
    <cellStyle name="40% - 강조색5 44 2 3 2 8 2" xfId="30352" xr:uid="{00000000-0005-0000-0000-00002C710000}"/>
    <cellStyle name="40% - 강조색5 44 2 3 2 8 3" xfId="30353" xr:uid="{00000000-0005-0000-0000-00002D710000}"/>
    <cellStyle name="40% - 강조색5 44 2 3 2 8 4" xfId="30354" xr:uid="{00000000-0005-0000-0000-00002E710000}"/>
    <cellStyle name="40% - 강조색5 44 2 3 2 9" xfId="30355" xr:uid="{00000000-0005-0000-0000-00002F710000}"/>
    <cellStyle name="40% - 강조색5 44 2 3 2 9 2" xfId="30356" xr:uid="{00000000-0005-0000-0000-000030710000}"/>
    <cellStyle name="40% - 강조색5 44 2 3 2 9 3" xfId="30357" xr:uid="{00000000-0005-0000-0000-000031710000}"/>
    <cellStyle name="40% - 강조색5 44 2 3 2 9 4" xfId="30358" xr:uid="{00000000-0005-0000-0000-000032710000}"/>
    <cellStyle name="40% - 강조색5 44 2 3 20" xfId="30359" xr:uid="{00000000-0005-0000-0000-000033710000}"/>
    <cellStyle name="40% - 강조색5 44 2 3 21" xfId="30360" xr:uid="{00000000-0005-0000-0000-000034710000}"/>
    <cellStyle name="40% - 강조색5 44 2 3 22" xfId="30361" xr:uid="{00000000-0005-0000-0000-000035710000}"/>
    <cellStyle name="40% - 강조색5 44 2 3 23" xfId="30362" xr:uid="{00000000-0005-0000-0000-000036710000}"/>
    <cellStyle name="40% - 강조색5 44 2 3 24" xfId="30363" xr:uid="{00000000-0005-0000-0000-000037710000}"/>
    <cellStyle name="40% - 강조색5 44 2 3 25" xfId="30364" xr:uid="{00000000-0005-0000-0000-000038710000}"/>
    <cellStyle name="40% - 강조색5 44 2 3 3" xfId="30365" xr:uid="{00000000-0005-0000-0000-000039710000}"/>
    <cellStyle name="40% - 강조색5 44 2 3 3 10" xfId="30366" xr:uid="{00000000-0005-0000-0000-00003A710000}"/>
    <cellStyle name="40% - 강조색5 44 2 3 3 11" xfId="30367" xr:uid="{00000000-0005-0000-0000-00003B710000}"/>
    <cellStyle name="40% - 강조색5 44 2 3 3 12" xfId="30368" xr:uid="{00000000-0005-0000-0000-00003C710000}"/>
    <cellStyle name="40% - 강조색5 44 2 3 3 2" xfId="30369" xr:uid="{00000000-0005-0000-0000-00003D710000}"/>
    <cellStyle name="40% - 강조색5 44 2 3 3 2 2" xfId="30370" xr:uid="{00000000-0005-0000-0000-00003E710000}"/>
    <cellStyle name="40% - 강조색5 44 2 3 3 2 3" xfId="30371" xr:uid="{00000000-0005-0000-0000-00003F710000}"/>
    <cellStyle name="40% - 강조색5 44 2 3 3 2 4" xfId="30372" xr:uid="{00000000-0005-0000-0000-000040710000}"/>
    <cellStyle name="40% - 강조색5 44 2 3 3 3" xfId="30373" xr:uid="{00000000-0005-0000-0000-000041710000}"/>
    <cellStyle name="40% - 강조색5 44 2 3 3 3 2" xfId="30374" xr:uid="{00000000-0005-0000-0000-000042710000}"/>
    <cellStyle name="40% - 강조색5 44 2 3 3 3 3" xfId="30375" xr:uid="{00000000-0005-0000-0000-000043710000}"/>
    <cellStyle name="40% - 강조색5 44 2 3 3 3 4" xfId="30376" xr:uid="{00000000-0005-0000-0000-000044710000}"/>
    <cellStyle name="40% - 강조색5 44 2 3 3 4" xfId="30377" xr:uid="{00000000-0005-0000-0000-000045710000}"/>
    <cellStyle name="40% - 강조색5 44 2 3 3 4 2" xfId="30378" xr:uid="{00000000-0005-0000-0000-000046710000}"/>
    <cellStyle name="40% - 강조색5 44 2 3 3 4 3" xfId="30379" xr:uid="{00000000-0005-0000-0000-000047710000}"/>
    <cellStyle name="40% - 강조색5 44 2 3 3 4 4" xfId="30380" xr:uid="{00000000-0005-0000-0000-000048710000}"/>
    <cellStyle name="40% - 강조색5 44 2 3 3 5" xfId="30381" xr:uid="{00000000-0005-0000-0000-000049710000}"/>
    <cellStyle name="40% - 강조색5 44 2 3 3 5 2" xfId="30382" xr:uid="{00000000-0005-0000-0000-00004A710000}"/>
    <cellStyle name="40% - 강조색5 44 2 3 3 5 3" xfId="30383" xr:uid="{00000000-0005-0000-0000-00004B710000}"/>
    <cellStyle name="40% - 강조색5 44 2 3 3 5 4" xfId="30384" xr:uid="{00000000-0005-0000-0000-00004C710000}"/>
    <cellStyle name="40% - 강조색5 44 2 3 3 6" xfId="30385" xr:uid="{00000000-0005-0000-0000-00004D710000}"/>
    <cellStyle name="40% - 강조색5 44 2 3 3 6 2" xfId="30386" xr:uid="{00000000-0005-0000-0000-00004E710000}"/>
    <cellStyle name="40% - 강조색5 44 2 3 3 6 3" xfId="30387" xr:uid="{00000000-0005-0000-0000-00004F710000}"/>
    <cellStyle name="40% - 강조색5 44 2 3 3 6 4" xfId="30388" xr:uid="{00000000-0005-0000-0000-000050710000}"/>
    <cellStyle name="40% - 강조색5 44 2 3 3 7" xfId="30389" xr:uid="{00000000-0005-0000-0000-000051710000}"/>
    <cellStyle name="40% - 강조색5 44 2 3 3 7 2" xfId="30390" xr:uid="{00000000-0005-0000-0000-000052710000}"/>
    <cellStyle name="40% - 강조색5 44 2 3 3 7 3" xfId="30391" xr:uid="{00000000-0005-0000-0000-000053710000}"/>
    <cellStyle name="40% - 강조색5 44 2 3 3 7 4" xfId="30392" xr:uid="{00000000-0005-0000-0000-000054710000}"/>
    <cellStyle name="40% - 강조색5 44 2 3 3 8" xfId="30393" xr:uid="{00000000-0005-0000-0000-000055710000}"/>
    <cellStyle name="40% - 강조색5 44 2 3 3 8 2" xfId="30394" xr:uid="{00000000-0005-0000-0000-000056710000}"/>
    <cellStyle name="40% - 강조색5 44 2 3 3 8 3" xfId="30395" xr:uid="{00000000-0005-0000-0000-000057710000}"/>
    <cellStyle name="40% - 강조색5 44 2 3 3 8 4" xfId="30396" xr:uid="{00000000-0005-0000-0000-000058710000}"/>
    <cellStyle name="40% - 강조색5 44 2 3 3 9" xfId="30397" xr:uid="{00000000-0005-0000-0000-000059710000}"/>
    <cellStyle name="40% - 강조색5 44 2 3 3 9 2" xfId="30398" xr:uid="{00000000-0005-0000-0000-00005A710000}"/>
    <cellStyle name="40% - 강조색5 44 2 3 3 9 3" xfId="30399" xr:uid="{00000000-0005-0000-0000-00005B710000}"/>
    <cellStyle name="40% - 강조색5 44 2 3 3 9 4" xfId="30400" xr:uid="{00000000-0005-0000-0000-00005C710000}"/>
    <cellStyle name="40% - 강조색5 44 2 3 4" xfId="30401" xr:uid="{00000000-0005-0000-0000-00005D710000}"/>
    <cellStyle name="40% - 강조색5 44 2 3 4 10" xfId="30402" xr:uid="{00000000-0005-0000-0000-00005E710000}"/>
    <cellStyle name="40% - 강조색5 44 2 3 4 11" xfId="30403" xr:uid="{00000000-0005-0000-0000-00005F710000}"/>
    <cellStyle name="40% - 강조색5 44 2 3 4 12" xfId="30404" xr:uid="{00000000-0005-0000-0000-000060710000}"/>
    <cellStyle name="40% - 강조색5 44 2 3 4 2" xfId="30405" xr:uid="{00000000-0005-0000-0000-000061710000}"/>
    <cellStyle name="40% - 강조색5 44 2 3 4 2 2" xfId="30406" xr:uid="{00000000-0005-0000-0000-000062710000}"/>
    <cellStyle name="40% - 강조색5 44 2 3 4 2 3" xfId="30407" xr:uid="{00000000-0005-0000-0000-000063710000}"/>
    <cellStyle name="40% - 강조색5 44 2 3 4 2 4" xfId="30408" xr:uid="{00000000-0005-0000-0000-000064710000}"/>
    <cellStyle name="40% - 강조색5 44 2 3 4 3" xfId="30409" xr:uid="{00000000-0005-0000-0000-000065710000}"/>
    <cellStyle name="40% - 강조색5 44 2 3 4 3 2" xfId="30410" xr:uid="{00000000-0005-0000-0000-000066710000}"/>
    <cellStyle name="40% - 강조색5 44 2 3 4 3 3" xfId="30411" xr:uid="{00000000-0005-0000-0000-000067710000}"/>
    <cellStyle name="40% - 강조색5 44 2 3 4 3 4" xfId="30412" xr:uid="{00000000-0005-0000-0000-000068710000}"/>
    <cellStyle name="40% - 강조색5 44 2 3 4 4" xfId="30413" xr:uid="{00000000-0005-0000-0000-000069710000}"/>
    <cellStyle name="40% - 강조색5 44 2 3 4 4 2" xfId="30414" xr:uid="{00000000-0005-0000-0000-00006A710000}"/>
    <cellStyle name="40% - 강조색5 44 2 3 4 4 3" xfId="30415" xr:uid="{00000000-0005-0000-0000-00006B710000}"/>
    <cellStyle name="40% - 강조색5 44 2 3 4 4 4" xfId="30416" xr:uid="{00000000-0005-0000-0000-00006C710000}"/>
    <cellStyle name="40% - 강조색5 44 2 3 4 5" xfId="30417" xr:uid="{00000000-0005-0000-0000-00006D710000}"/>
    <cellStyle name="40% - 강조색5 44 2 3 4 5 2" xfId="30418" xr:uid="{00000000-0005-0000-0000-00006E710000}"/>
    <cellStyle name="40% - 강조색5 44 2 3 4 5 3" xfId="30419" xr:uid="{00000000-0005-0000-0000-00006F710000}"/>
    <cellStyle name="40% - 강조색5 44 2 3 4 5 4" xfId="30420" xr:uid="{00000000-0005-0000-0000-000070710000}"/>
    <cellStyle name="40% - 강조색5 44 2 3 4 6" xfId="30421" xr:uid="{00000000-0005-0000-0000-000071710000}"/>
    <cellStyle name="40% - 강조색5 44 2 3 4 6 2" xfId="30422" xr:uid="{00000000-0005-0000-0000-000072710000}"/>
    <cellStyle name="40% - 강조색5 44 2 3 4 6 3" xfId="30423" xr:uid="{00000000-0005-0000-0000-000073710000}"/>
    <cellStyle name="40% - 강조색5 44 2 3 4 6 4" xfId="30424" xr:uid="{00000000-0005-0000-0000-000074710000}"/>
    <cellStyle name="40% - 강조색5 44 2 3 4 7" xfId="30425" xr:uid="{00000000-0005-0000-0000-000075710000}"/>
    <cellStyle name="40% - 강조색5 44 2 3 4 7 2" xfId="30426" xr:uid="{00000000-0005-0000-0000-000076710000}"/>
    <cellStyle name="40% - 강조색5 44 2 3 4 7 3" xfId="30427" xr:uid="{00000000-0005-0000-0000-000077710000}"/>
    <cellStyle name="40% - 강조색5 44 2 3 4 7 4" xfId="30428" xr:uid="{00000000-0005-0000-0000-000078710000}"/>
    <cellStyle name="40% - 강조색5 44 2 3 4 8" xfId="30429" xr:uid="{00000000-0005-0000-0000-000079710000}"/>
    <cellStyle name="40% - 강조색5 44 2 3 4 8 2" xfId="30430" xr:uid="{00000000-0005-0000-0000-00007A710000}"/>
    <cellStyle name="40% - 강조색5 44 2 3 4 8 3" xfId="30431" xr:uid="{00000000-0005-0000-0000-00007B710000}"/>
    <cellStyle name="40% - 강조색5 44 2 3 4 8 4" xfId="30432" xr:uid="{00000000-0005-0000-0000-00007C710000}"/>
    <cellStyle name="40% - 강조색5 44 2 3 4 9" xfId="30433" xr:uid="{00000000-0005-0000-0000-00007D710000}"/>
    <cellStyle name="40% - 강조색5 44 2 3 4 9 2" xfId="30434" xr:uid="{00000000-0005-0000-0000-00007E710000}"/>
    <cellStyle name="40% - 강조색5 44 2 3 4 9 3" xfId="30435" xr:uid="{00000000-0005-0000-0000-00007F710000}"/>
    <cellStyle name="40% - 강조색5 44 2 3 4 9 4" xfId="30436" xr:uid="{00000000-0005-0000-0000-000080710000}"/>
    <cellStyle name="40% - 강조색5 44 2 3 5" xfId="30437" xr:uid="{00000000-0005-0000-0000-000081710000}"/>
    <cellStyle name="40% - 강조색5 44 2 3 5 2" xfId="30438" xr:uid="{00000000-0005-0000-0000-000082710000}"/>
    <cellStyle name="40% - 강조색5 44 2 3 5 3" xfId="30439" xr:uid="{00000000-0005-0000-0000-000083710000}"/>
    <cellStyle name="40% - 강조색5 44 2 3 5 4" xfId="30440" xr:uid="{00000000-0005-0000-0000-000084710000}"/>
    <cellStyle name="40% - 강조색5 44 2 3 6" xfId="30441" xr:uid="{00000000-0005-0000-0000-000085710000}"/>
    <cellStyle name="40% - 강조색5 44 2 3 6 2" xfId="30442" xr:uid="{00000000-0005-0000-0000-000086710000}"/>
    <cellStyle name="40% - 강조색5 44 2 3 6 3" xfId="30443" xr:uid="{00000000-0005-0000-0000-000087710000}"/>
    <cellStyle name="40% - 강조색5 44 2 3 6 4" xfId="30444" xr:uid="{00000000-0005-0000-0000-000088710000}"/>
    <cellStyle name="40% - 강조색5 44 2 3 7" xfId="30445" xr:uid="{00000000-0005-0000-0000-000089710000}"/>
    <cellStyle name="40% - 강조색5 44 2 3 7 2" xfId="30446" xr:uid="{00000000-0005-0000-0000-00008A710000}"/>
    <cellStyle name="40% - 강조색5 44 2 3 7 3" xfId="30447" xr:uid="{00000000-0005-0000-0000-00008B710000}"/>
    <cellStyle name="40% - 강조색5 44 2 3 7 4" xfId="30448" xr:uid="{00000000-0005-0000-0000-00008C710000}"/>
    <cellStyle name="40% - 강조색5 44 2 3 8" xfId="30449" xr:uid="{00000000-0005-0000-0000-00008D710000}"/>
    <cellStyle name="40% - 강조색5 44 2 3 8 2" xfId="30450" xr:uid="{00000000-0005-0000-0000-00008E710000}"/>
    <cellStyle name="40% - 강조색5 44 2 3 8 3" xfId="30451" xr:uid="{00000000-0005-0000-0000-00008F710000}"/>
    <cellStyle name="40% - 강조색5 44 2 3 8 4" xfId="30452" xr:uid="{00000000-0005-0000-0000-000090710000}"/>
    <cellStyle name="40% - 강조색5 44 2 3 9" xfId="30453" xr:uid="{00000000-0005-0000-0000-000091710000}"/>
    <cellStyle name="40% - 강조색5 44 2 3 9 2" xfId="30454" xr:uid="{00000000-0005-0000-0000-000092710000}"/>
    <cellStyle name="40% - 강조색5 44 2 3 9 3" xfId="30455" xr:uid="{00000000-0005-0000-0000-000093710000}"/>
    <cellStyle name="40% - 강조색5 44 2 3 9 4" xfId="30456" xr:uid="{00000000-0005-0000-0000-000094710000}"/>
    <cellStyle name="40% - 강조색5 44 2 4" xfId="30457" xr:uid="{00000000-0005-0000-0000-000095710000}"/>
    <cellStyle name="40% - 강조색5 44 2 4 10" xfId="30458" xr:uid="{00000000-0005-0000-0000-000096710000}"/>
    <cellStyle name="40% - 강조색5 44 2 4 11" xfId="30459" xr:uid="{00000000-0005-0000-0000-000097710000}"/>
    <cellStyle name="40% - 강조색5 44 2 4 12" xfId="30460" xr:uid="{00000000-0005-0000-0000-000098710000}"/>
    <cellStyle name="40% - 강조색5 44 2 4 2" xfId="30461" xr:uid="{00000000-0005-0000-0000-000099710000}"/>
    <cellStyle name="40% - 강조색5 44 2 4 2 2" xfId="30462" xr:uid="{00000000-0005-0000-0000-00009A710000}"/>
    <cellStyle name="40% - 강조색5 44 2 4 2 3" xfId="30463" xr:uid="{00000000-0005-0000-0000-00009B710000}"/>
    <cellStyle name="40% - 강조색5 44 2 4 2 4" xfId="30464" xr:uid="{00000000-0005-0000-0000-00009C710000}"/>
    <cellStyle name="40% - 강조색5 44 2 4 3" xfId="30465" xr:uid="{00000000-0005-0000-0000-00009D710000}"/>
    <cellStyle name="40% - 강조색5 44 2 4 3 2" xfId="30466" xr:uid="{00000000-0005-0000-0000-00009E710000}"/>
    <cellStyle name="40% - 강조색5 44 2 4 3 3" xfId="30467" xr:uid="{00000000-0005-0000-0000-00009F710000}"/>
    <cellStyle name="40% - 강조색5 44 2 4 3 4" xfId="30468" xr:uid="{00000000-0005-0000-0000-0000A0710000}"/>
    <cellStyle name="40% - 강조색5 44 2 4 4" xfId="30469" xr:uid="{00000000-0005-0000-0000-0000A1710000}"/>
    <cellStyle name="40% - 강조색5 44 2 4 4 2" xfId="30470" xr:uid="{00000000-0005-0000-0000-0000A2710000}"/>
    <cellStyle name="40% - 강조색5 44 2 4 4 3" xfId="30471" xr:uid="{00000000-0005-0000-0000-0000A3710000}"/>
    <cellStyle name="40% - 강조색5 44 2 4 4 4" xfId="30472" xr:uid="{00000000-0005-0000-0000-0000A4710000}"/>
    <cellStyle name="40% - 강조색5 44 2 4 5" xfId="30473" xr:uid="{00000000-0005-0000-0000-0000A5710000}"/>
    <cellStyle name="40% - 강조색5 44 2 4 5 2" xfId="30474" xr:uid="{00000000-0005-0000-0000-0000A6710000}"/>
    <cellStyle name="40% - 강조색5 44 2 4 5 3" xfId="30475" xr:uid="{00000000-0005-0000-0000-0000A7710000}"/>
    <cellStyle name="40% - 강조색5 44 2 4 5 4" xfId="30476" xr:uid="{00000000-0005-0000-0000-0000A8710000}"/>
    <cellStyle name="40% - 강조색5 44 2 4 6" xfId="30477" xr:uid="{00000000-0005-0000-0000-0000A9710000}"/>
    <cellStyle name="40% - 강조색5 44 2 4 6 2" xfId="30478" xr:uid="{00000000-0005-0000-0000-0000AA710000}"/>
    <cellStyle name="40% - 강조색5 44 2 4 6 3" xfId="30479" xr:uid="{00000000-0005-0000-0000-0000AB710000}"/>
    <cellStyle name="40% - 강조색5 44 2 4 6 4" xfId="30480" xr:uid="{00000000-0005-0000-0000-0000AC710000}"/>
    <cellStyle name="40% - 강조색5 44 2 4 7" xfId="30481" xr:uid="{00000000-0005-0000-0000-0000AD710000}"/>
    <cellStyle name="40% - 강조색5 44 2 4 7 2" xfId="30482" xr:uid="{00000000-0005-0000-0000-0000AE710000}"/>
    <cellStyle name="40% - 강조색5 44 2 4 7 3" xfId="30483" xr:uid="{00000000-0005-0000-0000-0000AF710000}"/>
    <cellStyle name="40% - 강조색5 44 2 4 7 4" xfId="30484" xr:uid="{00000000-0005-0000-0000-0000B0710000}"/>
    <cellStyle name="40% - 강조색5 44 2 4 8" xfId="30485" xr:uid="{00000000-0005-0000-0000-0000B1710000}"/>
    <cellStyle name="40% - 강조색5 44 2 4 8 2" xfId="30486" xr:uid="{00000000-0005-0000-0000-0000B2710000}"/>
    <cellStyle name="40% - 강조색5 44 2 4 8 3" xfId="30487" xr:uid="{00000000-0005-0000-0000-0000B3710000}"/>
    <cellStyle name="40% - 강조색5 44 2 4 8 4" xfId="30488" xr:uid="{00000000-0005-0000-0000-0000B4710000}"/>
    <cellStyle name="40% - 강조색5 44 2 4 9" xfId="30489" xr:uid="{00000000-0005-0000-0000-0000B5710000}"/>
    <cellStyle name="40% - 강조색5 44 2 4 9 2" xfId="30490" xr:uid="{00000000-0005-0000-0000-0000B6710000}"/>
    <cellStyle name="40% - 강조색5 44 2 4 9 3" xfId="30491" xr:uid="{00000000-0005-0000-0000-0000B7710000}"/>
    <cellStyle name="40% - 강조색5 44 2 4 9 4" xfId="30492" xr:uid="{00000000-0005-0000-0000-0000B8710000}"/>
    <cellStyle name="40% - 강조색5 44 2 5" xfId="30493" xr:uid="{00000000-0005-0000-0000-0000B9710000}"/>
    <cellStyle name="40% - 강조색5 44 2 5 10" xfId="30494" xr:uid="{00000000-0005-0000-0000-0000BA710000}"/>
    <cellStyle name="40% - 강조색5 44 2 5 11" xfId="30495" xr:uid="{00000000-0005-0000-0000-0000BB710000}"/>
    <cellStyle name="40% - 강조색5 44 2 5 12" xfId="30496" xr:uid="{00000000-0005-0000-0000-0000BC710000}"/>
    <cellStyle name="40% - 강조색5 44 2 5 2" xfId="30497" xr:uid="{00000000-0005-0000-0000-0000BD710000}"/>
    <cellStyle name="40% - 강조색5 44 2 5 2 2" xfId="30498" xr:uid="{00000000-0005-0000-0000-0000BE710000}"/>
    <cellStyle name="40% - 강조색5 44 2 5 2 3" xfId="30499" xr:uid="{00000000-0005-0000-0000-0000BF710000}"/>
    <cellStyle name="40% - 강조색5 44 2 5 2 4" xfId="30500" xr:uid="{00000000-0005-0000-0000-0000C0710000}"/>
    <cellStyle name="40% - 강조색5 44 2 5 3" xfId="30501" xr:uid="{00000000-0005-0000-0000-0000C1710000}"/>
    <cellStyle name="40% - 강조색5 44 2 5 3 2" xfId="30502" xr:uid="{00000000-0005-0000-0000-0000C2710000}"/>
    <cellStyle name="40% - 강조색5 44 2 5 3 3" xfId="30503" xr:uid="{00000000-0005-0000-0000-0000C3710000}"/>
    <cellStyle name="40% - 강조색5 44 2 5 3 4" xfId="30504" xr:uid="{00000000-0005-0000-0000-0000C4710000}"/>
    <cellStyle name="40% - 강조색5 44 2 5 4" xfId="30505" xr:uid="{00000000-0005-0000-0000-0000C5710000}"/>
    <cellStyle name="40% - 강조색5 44 2 5 4 2" xfId="30506" xr:uid="{00000000-0005-0000-0000-0000C6710000}"/>
    <cellStyle name="40% - 강조색5 44 2 5 4 3" xfId="30507" xr:uid="{00000000-0005-0000-0000-0000C7710000}"/>
    <cellStyle name="40% - 강조색5 44 2 5 4 4" xfId="30508" xr:uid="{00000000-0005-0000-0000-0000C8710000}"/>
    <cellStyle name="40% - 강조색5 44 2 5 5" xfId="30509" xr:uid="{00000000-0005-0000-0000-0000C9710000}"/>
    <cellStyle name="40% - 강조색5 44 2 5 5 2" xfId="30510" xr:uid="{00000000-0005-0000-0000-0000CA710000}"/>
    <cellStyle name="40% - 강조색5 44 2 5 5 3" xfId="30511" xr:uid="{00000000-0005-0000-0000-0000CB710000}"/>
    <cellStyle name="40% - 강조색5 44 2 5 5 4" xfId="30512" xr:uid="{00000000-0005-0000-0000-0000CC710000}"/>
    <cellStyle name="40% - 강조색5 44 2 5 6" xfId="30513" xr:uid="{00000000-0005-0000-0000-0000CD710000}"/>
    <cellStyle name="40% - 강조색5 44 2 5 6 2" xfId="30514" xr:uid="{00000000-0005-0000-0000-0000CE710000}"/>
    <cellStyle name="40% - 강조색5 44 2 5 6 3" xfId="30515" xr:uid="{00000000-0005-0000-0000-0000CF710000}"/>
    <cellStyle name="40% - 강조색5 44 2 5 6 4" xfId="30516" xr:uid="{00000000-0005-0000-0000-0000D0710000}"/>
    <cellStyle name="40% - 강조색5 44 2 5 7" xfId="30517" xr:uid="{00000000-0005-0000-0000-0000D1710000}"/>
    <cellStyle name="40% - 강조색5 44 2 5 7 2" xfId="30518" xr:uid="{00000000-0005-0000-0000-0000D2710000}"/>
    <cellStyle name="40% - 강조색5 44 2 5 7 3" xfId="30519" xr:uid="{00000000-0005-0000-0000-0000D3710000}"/>
    <cellStyle name="40% - 강조색5 44 2 5 7 4" xfId="30520" xr:uid="{00000000-0005-0000-0000-0000D4710000}"/>
    <cellStyle name="40% - 강조색5 44 2 5 8" xfId="30521" xr:uid="{00000000-0005-0000-0000-0000D5710000}"/>
    <cellStyle name="40% - 강조색5 44 2 5 8 2" xfId="30522" xr:uid="{00000000-0005-0000-0000-0000D6710000}"/>
    <cellStyle name="40% - 강조색5 44 2 5 8 3" xfId="30523" xr:uid="{00000000-0005-0000-0000-0000D7710000}"/>
    <cellStyle name="40% - 강조색5 44 2 5 8 4" xfId="30524" xr:uid="{00000000-0005-0000-0000-0000D8710000}"/>
    <cellStyle name="40% - 강조색5 44 2 5 9" xfId="30525" xr:uid="{00000000-0005-0000-0000-0000D9710000}"/>
    <cellStyle name="40% - 강조색5 44 2 5 9 2" xfId="30526" xr:uid="{00000000-0005-0000-0000-0000DA710000}"/>
    <cellStyle name="40% - 강조색5 44 2 5 9 3" xfId="30527" xr:uid="{00000000-0005-0000-0000-0000DB710000}"/>
    <cellStyle name="40% - 강조색5 44 2 5 9 4" xfId="30528" xr:uid="{00000000-0005-0000-0000-0000DC710000}"/>
    <cellStyle name="40% - 강조색5 44 2 6" xfId="30529" xr:uid="{00000000-0005-0000-0000-0000DD710000}"/>
    <cellStyle name="40% - 강조색5 44 2 6 10" xfId="30530" xr:uid="{00000000-0005-0000-0000-0000DE710000}"/>
    <cellStyle name="40% - 강조색5 44 2 6 11" xfId="30531" xr:uid="{00000000-0005-0000-0000-0000DF710000}"/>
    <cellStyle name="40% - 강조색5 44 2 6 12" xfId="30532" xr:uid="{00000000-0005-0000-0000-0000E0710000}"/>
    <cellStyle name="40% - 강조색5 44 2 6 2" xfId="30533" xr:uid="{00000000-0005-0000-0000-0000E1710000}"/>
    <cellStyle name="40% - 강조색5 44 2 6 2 2" xfId="30534" xr:uid="{00000000-0005-0000-0000-0000E2710000}"/>
    <cellStyle name="40% - 강조색5 44 2 6 2 3" xfId="30535" xr:uid="{00000000-0005-0000-0000-0000E3710000}"/>
    <cellStyle name="40% - 강조색5 44 2 6 2 4" xfId="30536" xr:uid="{00000000-0005-0000-0000-0000E4710000}"/>
    <cellStyle name="40% - 강조색5 44 2 6 3" xfId="30537" xr:uid="{00000000-0005-0000-0000-0000E5710000}"/>
    <cellStyle name="40% - 강조색5 44 2 6 3 2" xfId="30538" xr:uid="{00000000-0005-0000-0000-0000E6710000}"/>
    <cellStyle name="40% - 강조색5 44 2 6 3 3" xfId="30539" xr:uid="{00000000-0005-0000-0000-0000E7710000}"/>
    <cellStyle name="40% - 강조색5 44 2 6 3 4" xfId="30540" xr:uid="{00000000-0005-0000-0000-0000E8710000}"/>
    <cellStyle name="40% - 강조색5 44 2 6 4" xfId="30541" xr:uid="{00000000-0005-0000-0000-0000E9710000}"/>
    <cellStyle name="40% - 강조색5 44 2 6 4 2" xfId="30542" xr:uid="{00000000-0005-0000-0000-0000EA710000}"/>
    <cellStyle name="40% - 강조색5 44 2 6 4 3" xfId="30543" xr:uid="{00000000-0005-0000-0000-0000EB710000}"/>
    <cellStyle name="40% - 강조색5 44 2 6 4 4" xfId="30544" xr:uid="{00000000-0005-0000-0000-0000EC710000}"/>
    <cellStyle name="40% - 강조색5 44 2 6 5" xfId="30545" xr:uid="{00000000-0005-0000-0000-0000ED710000}"/>
    <cellStyle name="40% - 강조색5 44 2 6 5 2" xfId="30546" xr:uid="{00000000-0005-0000-0000-0000EE710000}"/>
    <cellStyle name="40% - 강조색5 44 2 6 5 3" xfId="30547" xr:uid="{00000000-0005-0000-0000-0000EF710000}"/>
    <cellStyle name="40% - 강조색5 44 2 6 5 4" xfId="30548" xr:uid="{00000000-0005-0000-0000-0000F0710000}"/>
    <cellStyle name="40% - 강조색5 44 2 6 6" xfId="30549" xr:uid="{00000000-0005-0000-0000-0000F1710000}"/>
    <cellStyle name="40% - 강조색5 44 2 6 6 2" xfId="30550" xr:uid="{00000000-0005-0000-0000-0000F2710000}"/>
    <cellStyle name="40% - 강조색5 44 2 6 6 3" xfId="30551" xr:uid="{00000000-0005-0000-0000-0000F3710000}"/>
    <cellStyle name="40% - 강조색5 44 2 6 6 4" xfId="30552" xr:uid="{00000000-0005-0000-0000-0000F4710000}"/>
    <cellStyle name="40% - 강조색5 44 2 6 7" xfId="30553" xr:uid="{00000000-0005-0000-0000-0000F5710000}"/>
    <cellStyle name="40% - 강조색5 44 2 6 7 2" xfId="30554" xr:uid="{00000000-0005-0000-0000-0000F6710000}"/>
    <cellStyle name="40% - 강조색5 44 2 6 7 3" xfId="30555" xr:uid="{00000000-0005-0000-0000-0000F7710000}"/>
    <cellStyle name="40% - 강조색5 44 2 6 7 4" xfId="30556" xr:uid="{00000000-0005-0000-0000-0000F8710000}"/>
    <cellStyle name="40% - 강조색5 44 2 6 8" xfId="30557" xr:uid="{00000000-0005-0000-0000-0000F9710000}"/>
    <cellStyle name="40% - 강조색5 44 2 6 8 2" xfId="30558" xr:uid="{00000000-0005-0000-0000-0000FA710000}"/>
    <cellStyle name="40% - 강조색5 44 2 6 8 3" xfId="30559" xr:uid="{00000000-0005-0000-0000-0000FB710000}"/>
    <cellStyle name="40% - 강조색5 44 2 6 8 4" xfId="30560" xr:uid="{00000000-0005-0000-0000-0000FC710000}"/>
    <cellStyle name="40% - 강조색5 44 2 6 9" xfId="30561" xr:uid="{00000000-0005-0000-0000-0000FD710000}"/>
    <cellStyle name="40% - 강조색5 44 2 6 9 2" xfId="30562" xr:uid="{00000000-0005-0000-0000-0000FE710000}"/>
    <cellStyle name="40% - 강조색5 44 2 6 9 3" xfId="30563" xr:uid="{00000000-0005-0000-0000-0000FF710000}"/>
    <cellStyle name="40% - 강조색5 44 2 6 9 4" xfId="30564" xr:uid="{00000000-0005-0000-0000-000000720000}"/>
    <cellStyle name="40% - 강조색5 44 2 7" xfId="30565" xr:uid="{00000000-0005-0000-0000-000001720000}"/>
    <cellStyle name="40% - 강조색5 44 2 7 2" xfId="30566" xr:uid="{00000000-0005-0000-0000-000002720000}"/>
    <cellStyle name="40% - 강조색5 44 2 7 3" xfId="30567" xr:uid="{00000000-0005-0000-0000-000003720000}"/>
    <cellStyle name="40% - 강조색5 44 2 7 4" xfId="30568" xr:uid="{00000000-0005-0000-0000-000004720000}"/>
    <cellStyle name="40% - 강조색5 44 2 8" xfId="30569" xr:uid="{00000000-0005-0000-0000-000005720000}"/>
    <cellStyle name="40% - 강조색5 44 2 8 2" xfId="30570" xr:uid="{00000000-0005-0000-0000-000006720000}"/>
    <cellStyle name="40% - 강조색5 44 2 8 3" xfId="30571" xr:uid="{00000000-0005-0000-0000-000007720000}"/>
    <cellStyle name="40% - 강조색5 44 2 8 4" xfId="30572" xr:uid="{00000000-0005-0000-0000-000008720000}"/>
    <cellStyle name="40% - 강조색5 44 2 9" xfId="30573" xr:uid="{00000000-0005-0000-0000-000009720000}"/>
    <cellStyle name="40% - 강조색5 44 2 9 2" xfId="30574" xr:uid="{00000000-0005-0000-0000-00000A720000}"/>
    <cellStyle name="40% - 강조색5 44 2 9 3" xfId="30575" xr:uid="{00000000-0005-0000-0000-00000B720000}"/>
    <cellStyle name="40% - 강조색5 44 2 9 4" xfId="30576" xr:uid="{00000000-0005-0000-0000-00000C720000}"/>
    <cellStyle name="40% - 강조색5 44 3" xfId="30577" xr:uid="{00000000-0005-0000-0000-00000D720000}"/>
    <cellStyle name="40% - 강조색5 44 3 10" xfId="30578" xr:uid="{00000000-0005-0000-0000-00000E720000}"/>
    <cellStyle name="40% - 강조색5 44 3 10 2" xfId="30579" xr:uid="{00000000-0005-0000-0000-00000F720000}"/>
    <cellStyle name="40% - 강조색5 44 3 10 3" xfId="30580" xr:uid="{00000000-0005-0000-0000-000010720000}"/>
    <cellStyle name="40% - 강조색5 44 3 10 4" xfId="30581" xr:uid="{00000000-0005-0000-0000-000011720000}"/>
    <cellStyle name="40% - 강조색5 44 3 11" xfId="30582" xr:uid="{00000000-0005-0000-0000-000012720000}"/>
    <cellStyle name="40% - 강조색5 44 3 11 2" xfId="30583" xr:uid="{00000000-0005-0000-0000-000013720000}"/>
    <cellStyle name="40% - 강조색5 44 3 11 3" xfId="30584" xr:uid="{00000000-0005-0000-0000-000014720000}"/>
    <cellStyle name="40% - 강조색5 44 3 11 4" xfId="30585" xr:uid="{00000000-0005-0000-0000-000015720000}"/>
    <cellStyle name="40% - 강조색5 44 3 12" xfId="30586" xr:uid="{00000000-0005-0000-0000-000016720000}"/>
    <cellStyle name="40% - 강조색5 44 3 12 2" xfId="30587" xr:uid="{00000000-0005-0000-0000-000017720000}"/>
    <cellStyle name="40% - 강조색5 44 3 12 3" xfId="30588" xr:uid="{00000000-0005-0000-0000-000018720000}"/>
    <cellStyle name="40% - 강조색5 44 3 12 4" xfId="30589" xr:uid="{00000000-0005-0000-0000-000019720000}"/>
    <cellStyle name="40% - 강조색5 44 3 13" xfId="30590" xr:uid="{00000000-0005-0000-0000-00001A720000}"/>
    <cellStyle name="40% - 강조색5 44 3 14" xfId="30591" xr:uid="{00000000-0005-0000-0000-00001B720000}"/>
    <cellStyle name="40% - 강조색5 44 3 15" xfId="30592" xr:uid="{00000000-0005-0000-0000-00001C720000}"/>
    <cellStyle name="40% - 강조색5 44 3 16" xfId="30593" xr:uid="{00000000-0005-0000-0000-00001D720000}"/>
    <cellStyle name="40% - 강조색5 44 3 17" xfId="30594" xr:uid="{00000000-0005-0000-0000-00001E720000}"/>
    <cellStyle name="40% - 강조색5 44 3 18" xfId="30595" xr:uid="{00000000-0005-0000-0000-00001F720000}"/>
    <cellStyle name="40% - 강조색5 44 3 19" xfId="30596" xr:uid="{00000000-0005-0000-0000-000020720000}"/>
    <cellStyle name="40% - 강조색5 44 3 2" xfId="30597" xr:uid="{00000000-0005-0000-0000-000021720000}"/>
    <cellStyle name="40% - 강조색5 44 3 2 10" xfId="30598" xr:uid="{00000000-0005-0000-0000-000022720000}"/>
    <cellStyle name="40% - 강조색5 44 3 2 11" xfId="30599" xr:uid="{00000000-0005-0000-0000-000023720000}"/>
    <cellStyle name="40% - 강조색5 44 3 2 12" xfId="30600" xr:uid="{00000000-0005-0000-0000-000024720000}"/>
    <cellStyle name="40% - 강조색5 44 3 2 2" xfId="30601" xr:uid="{00000000-0005-0000-0000-000025720000}"/>
    <cellStyle name="40% - 강조색5 44 3 2 2 2" xfId="30602" xr:uid="{00000000-0005-0000-0000-000026720000}"/>
    <cellStyle name="40% - 강조색5 44 3 2 2 3" xfId="30603" xr:uid="{00000000-0005-0000-0000-000027720000}"/>
    <cellStyle name="40% - 강조색5 44 3 2 2 4" xfId="30604" xr:uid="{00000000-0005-0000-0000-000028720000}"/>
    <cellStyle name="40% - 강조색5 44 3 2 3" xfId="30605" xr:uid="{00000000-0005-0000-0000-000029720000}"/>
    <cellStyle name="40% - 강조색5 44 3 2 3 2" xfId="30606" xr:uid="{00000000-0005-0000-0000-00002A720000}"/>
    <cellStyle name="40% - 강조색5 44 3 2 3 3" xfId="30607" xr:uid="{00000000-0005-0000-0000-00002B720000}"/>
    <cellStyle name="40% - 강조색5 44 3 2 3 4" xfId="30608" xr:uid="{00000000-0005-0000-0000-00002C720000}"/>
    <cellStyle name="40% - 강조색5 44 3 2 4" xfId="30609" xr:uid="{00000000-0005-0000-0000-00002D720000}"/>
    <cellStyle name="40% - 강조색5 44 3 2 4 2" xfId="30610" xr:uid="{00000000-0005-0000-0000-00002E720000}"/>
    <cellStyle name="40% - 강조색5 44 3 2 4 3" xfId="30611" xr:uid="{00000000-0005-0000-0000-00002F720000}"/>
    <cellStyle name="40% - 강조색5 44 3 2 4 4" xfId="30612" xr:uid="{00000000-0005-0000-0000-000030720000}"/>
    <cellStyle name="40% - 강조색5 44 3 2 5" xfId="30613" xr:uid="{00000000-0005-0000-0000-000031720000}"/>
    <cellStyle name="40% - 강조색5 44 3 2 5 2" xfId="30614" xr:uid="{00000000-0005-0000-0000-000032720000}"/>
    <cellStyle name="40% - 강조색5 44 3 2 5 3" xfId="30615" xr:uid="{00000000-0005-0000-0000-000033720000}"/>
    <cellStyle name="40% - 강조색5 44 3 2 5 4" xfId="30616" xr:uid="{00000000-0005-0000-0000-000034720000}"/>
    <cellStyle name="40% - 강조색5 44 3 2 6" xfId="30617" xr:uid="{00000000-0005-0000-0000-000035720000}"/>
    <cellStyle name="40% - 강조색5 44 3 2 6 2" xfId="30618" xr:uid="{00000000-0005-0000-0000-000036720000}"/>
    <cellStyle name="40% - 강조색5 44 3 2 6 3" xfId="30619" xr:uid="{00000000-0005-0000-0000-000037720000}"/>
    <cellStyle name="40% - 강조색5 44 3 2 6 4" xfId="30620" xr:uid="{00000000-0005-0000-0000-000038720000}"/>
    <cellStyle name="40% - 강조색5 44 3 2 7" xfId="30621" xr:uid="{00000000-0005-0000-0000-000039720000}"/>
    <cellStyle name="40% - 강조색5 44 3 2 7 2" xfId="30622" xr:uid="{00000000-0005-0000-0000-00003A720000}"/>
    <cellStyle name="40% - 강조색5 44 3 2 7 3" xfId="30623" xr:uid="{00000000-0005-0000-0000-00003B720000}"/>
    <cellStyle name="40% - 강조색5 44 3 2 7 4" xfId="30624" xr:uid="{00000000-0005-0000-0000-00003C720000}"/>
    <cellStyle name="40% - 강조색5 44 3 2 8" xfId="30625" xr:uid="{00000000-0005-0000-0000-00003D720000}"/>
    <cellStyle name="40% - 강조색5 44 3 2 8 2" xfId="30626" xr:uid="{00000000-0005-0000-0000-00003E720000}"/>
    <cellStyle name="40% - 강조색5 44 3 2 8 3" xfId="30627" xr:uid="{00000000-0005-0000-0000-00003F720000}"/>
    <cellStyle name="40% - 강조색5 44 3 2 8 4" xfId="30628" xr:uid="{00000000-0005-0000-0000-000040720000}"/>
    <cellStyle name="40% - 강조색5 44 3 2 9" xfId="30629" xr:uid="{00000000-0005-0000-0000-000041720000}"/>
    <cellStyle name="40% - 강조색5 44 3 2 9 2" xfId="30630" xr:uid="{00000000-0005-0000-0000-000042720000}"/>
    <cellStyle name="40% - 강조색5 44 3 2 9 3" xfId="30631" xr:uid="{00000000-0005-0000-0000-000043720000}"/>
    <cellStyle name="40% - 강조색5 44 3 2 9 4" xfId="30632" xr:uid="{00000000-0005-0000-0000-000044720000}"/>
    <cellStyle name="40% - 강조색5 44 3 20" xfId="30633" xr:uid="{00000000-0005-0000-0000-000045720000}"/>
    <cellStyle name="40% - 강조색5 44 3 21" xfId="30634" xr:uid="{00000000-0005-0000-0000-000046720000}"/>
    <cellStyle name="40% - 강조색5 44 3 22" xfId="30635" xr:uid="{00000000-0005-0000-0000-000047720000}"/>
    <cellStyle name="40% - 강조색5 44 3 23" xfId="30636" xr:uid="{00000000-0005-0000-0000-000048720000}"/>
    <cellStyle name="40% - 강조색5 44 3 24" xfId="30637" xr:uid="{00000000-0005-0000-0000-000049720000}"/>
    <cellStyle name="40% - 강조색5 44 3 25" xfId="30638" xr:uid="{00000000-0005-0000-0000-00004A720000}"/>
    <cellStyle name="40% - 강조색5 44 3 3" xfId="30639" xr:uid="{00000000-0005-0000-0000-00004B720000}"/>
    <cellStyle name="40% - 강조색5 44 3 3 10" xfId="30640" xr:uid="{00000000-0005-0000-0000-00004C720000}"/>
    <cellStyle name="40% - 강조색5 44 3 3 11" xfId="30641" xr:uid="{00000000-0005-0000-0000-00004D720000}"/>
    <cellStyle name="40% - 강조색5 44 3 3 12" xfId="30642" xr:uid="{00000000-0005-0000-0000-00004E720000}"/>
    <cellStyle name="40% - 강조색5 44 3 3 2" xfId="30643" xr:uid="{00000000-0005-0000-0000-00004F720000}"/>
    <cellStyle name="40% - 강조색5 44 3 3 2 2" xfId="30644" xr:uid="{00000000-0005-0000-0000-000050720000}"/>
    <cellStyle name="40% - 강조색5 44 3 3 2 3" xfId="30645" xr:uid="{00000000-0005-0000-0000-000051720000}"/>
    <cellStyle name="40% - 강조색5 44 3 3 2 4" xfId="30646" xr:uid="{00000000-0005-0000-0000-000052720000}"/>
    <cellStyle name="40% - 강조색5 44 3 3 3" xfId="30647" xr:uid="{00000000-0005-0000-0000-000053720000}"/>
    <cellStyle name="40% - 강조색5 44 3 3 3 2" xfId="30648" xr:uid="{00000000-0005-0000-0000-000054720000}"/>
    <cellStyle name="40% - 강조색5 44 3 3 3 3" xfId="30649" xr:uid="{00000000-0005-0000-0000-000055720000}"/>
    <cellStyle name="40% - 강조색5 44 3 3 3 4" xfId="30650" xr:uid="{00000000-0005-0000-0000-000056720000}"/>
    <cellStyle name="40% - 강조색5 44 3 3 4" xfId="30651" xr:uid="{00000000-0005-0000-0000-000057720000}"/>
    <cellStyle name="40% - 강조색5 44 3 3 4 2" xfId="30652" xr:uid="{00000000-0005-0000-0000-000058720000}"/>
    <cellStyle name="40% - 강조색5 44 3 3 4 3" xfId="30653" xr:uid="{00000000-0005-0000-0000-000059720000}"/>
    <cellStyle name="40% - 강조색5 44 3 3 4 4" xfId="30654" xr:uid="{00000000-0005-0000-0000-00005A720000}"/>
    <cellStyle name="40% - 강조색5 44 3 3 5" xfId="30655" xr:uid="{00000000-0005-0000-0000-00005B720000}"/>
    <cellStyle name="40% - 강조색5 44 3 3 5 2" xfId="30656" xr:uid="{00000000-0005-0000-0000-00005C720000}"/>
    <cellStyle name="40% - 강조색5 44 3 3 5 3" xfId="30657" xr:uid="{00000000-0005-0000-0000-00005D720000}"/>
    <cellStyle name="40% - 강조색5 44 3 3 5 4" xfId="30658" xr:uid="{00000000-0005-0000-0000-00005E720000}"/>
    <cellStyle name="40% - 강조색5 44 3 3 6" xfId="30659" xr:uid="{00000000-0005-0000-0000-00005F720000}"/>
    <cellStyle name="40% - 강조색5 44 3 3 6 2" xfId="30660" xr:uid="{00000000-0005-0000-0000-000060720000}"/>
    <cellStyle name="40% - 강조색5 44 3 3 6 3" xfId="30661" xr:uid="{00000000-0005-0000-0000-000061720000}"/>
    <cellStyle name="40% - 강조색5 44 3 3 6 4" xfId="30662" xr:uid="{00000000-0005-0000-0000-000062720000}"/>
    <cellStyle name="40% - 강조색5 44 3 3 7" xfId="30663" xr:uid="{00000000-0005-0000-0000-000063720000}"/>
    <cellStyle name="40% - 강조색5 44 3 3 7 2" xfId="30664" xr:uid="{00000000-0005-0000-0000-000064720000}"/>
    <cellStyle name="40% - 강조색5 44 3 3 7 3" xfId="30665" xr:uid="{00000000-0005-0000-0000-000065720000}"/>
    <cellStyle name="40% - 강조색5 44 3 3 7 4" xfId="30666" xr:uid="{00000000-0005-0000-0000-000066720000}"/>
    <cellStyle name="40% - 강조색5 44 3 3 8" xfId="30667" xr:uid="{00000000-0005-0000-0000-000067720000}"/>
    <cellStyle name="40% - 강조색5 44 3 3 8 2" xfId="30668" xr:uid="{00000000-0005-0000-0000-000068720000}"/>
    <cellStyle name="40% - 강조색5 44 3 3 8 3" xfId="30669" xr:uid="{00000000-0005-0000-0000-000069720000}"/>
    <cellStyle name="40% - 강조색5 44 3 3 8 4" xfId="30670" xr:uid="{00000000-0005-0000-0000-00006A720000}"/>
    <cellStyle name="40% - 강조색5 44 3 3 9" xfId="30671" xr:uid="{00000000-0005-0000-0000-00006B720000}"/>
    <cellStyle name="40% - 강조색5 44 3 3 9 2" xfId="30672" xr:uid="{00000000-0005-0000-0000-00006C720000}"/>
    <cellStyle name="40% - 강조색5 44 3 3 9 3" xfId="30673" xr:uid="{00000000-0005-0000-0000-00006D720000}"/>
    <cellStyle name="40% - 강조색5 44 3 3 9 4" xfId="30674" xr:uid="{00000000-0005-0000-0000-00006E720000}"/>
    <cellStyle name="40% - 강조색5 44 3 4" xfId="30675" xr:uid="{00000000-0005-0000-0000-00006F720000}"/>
    <cellStyle name="40% - 강조색5 44 3 4 10" xfId="30676" xr:uid="{00000000-0005-0000-0000-000070720000}"/>
    <cellStyle name="40% - 강조색5 44 3 4 11" xfId="30677" xr:uid="{00000000-0005-0000-0000-000071720000}"/>
    <cellStyle name="40% - 강조색5 44 3 4 12" xfId="30678" xr:uid="{00000000-0005-0000-0000-000072720000}"/>
    <cellStyle name="40% - 강조색5 44 3 4 2" xfId="30679" xr:uid="{00000000-0005-0000-0000-000073720000}"/>
    <cellStyle name="40% - 강조색5 44 3 4 2 2" xfId="30680" xr:uid="{00000000-0005-0000-0000-000074720000}"/>
    <cellStyle name="40% - 강조색5 44 3 4 2 3" xfId="30681" xr:uid="{00000000-0005-0000-0000-000075720000}"/>
    <cellStyle name="40% - 강조색5 44 3 4 2 4" xfId="30682" xr:uid="{00000000-0005-0000-0000-000076720000}"/>
    <cellStyle name="40% - 강조색5 44 3 4 3" xfId="30683" xr:uid="{00000000-0005-0000-0000-000077720000}"/>
    <cellStyle name="40% - 강조색5 44 3 4 3 2" xfId="30684" xr:uid="{00000000-0005-0000-0000-000078720000}"/>
    <cellStyle name="40% - 강조색5 44 3 4 3 3" xfId="30685" xr:uid="{00000000-0005-0000-0000-000079720000}"/>
    <cellStyle name="40% - 강조색5 44 3 4 3 4" xfId="30686" xr:uid="{00000000-0005-0000-0000-00007A720000}"/>
    <cellStyle name="40% - 강조색5 44 3 4 4" xfId="30687" xr:uid="{00000000-0005-0000-0000-00007B720000}"/>
    <cellStyle name="40% - 강조색5 44 3 4 4 2" xfId="30688" xr:uid="{00000000-0005-0000-0000-00007C720000}"/>
    <cellStyle name="40% - 강조색5 44 3 4 4 3" xfId="30689" xr:uid="{00000000-0005-0000-0000-00007D720000}"/>
    <cellStyle name="40% - 강조색5 44 3 4 4 4" xfId="30690" xr:uid="{00000000-0005-0000-0000-00007E720000}"/>
    <cellStyle name="40% - 강조색5 44 3 4 5" xfId="30691" xr:uid="{00000000-0005-0000-0000-00007F720000}"/>
    <cellStyle name="40% - 강조색5 44 3 4 5 2" xfId="30692" xr:uid="{00000000-0005-0000-0000-000080720000}"/>
    <cellStyle name="40% - 강조색5 44 3 4 5 3" xfId="30693" xr:uid="{00000000-0005-0000-0000-000081720000}"/>
    <cellStyle name="40% - 강조색5 44 3 4 5 4" xfId="30694" xr:uid="{00000000-0005-0000-0000-000082720000}"/>
    <cellStyle name="40% - 강조색5 44 3 4 6" xfId="30695" xr:uid="{00000000-0005-0000-0000-000083720000}"/>
    <cellStyle name="40% - 강조색5 44 3 4 6 2" xfId="30696" xr:uid="{00000000-0005-0000-0000-000084720000}"/>
    <cellStyle name="40% - 강조색5 44 3 4 6 3" xfId="30697" xr:uid="{00000000-0005-0000-0000-000085720000}"/>
    <cellStyle name="40% - 강조색5 44 3 4 6 4" xfId="30698" xr:uid="{00000000-0005-0000-0000-000086720000}"/>
    <cellStyle name="40% - 강조색5 44 3 4 7" xfId="30699" xr:uid="{00000000-0005-0000-0000-000087720000}"/>
    <cellStyle name="40% - 강조색5 44 3 4 7 2" xfId="30700" xr:uid="{00000000-0005-0000-0000-000088720000}"/>
    <cellStyle name="40% - 강조색5 44 3 4 7 3" xfId="30701" xr:uid="{00000000-0005-0000-0000-000089720000}"/>
    <cellStyle name="40% - 강조색5 44 3 4 7 4" xfId="30702" xr:uid="{00000000-0005-0000-0000-00008A720000}"/>
    <cellStyle name="40% - 강조색5 44 3 4 8" xfId="30703" xr:uid="{00000000-0005-0000-0000-00008B720000}"/>
    <cellStyle name="40% - 강조색5 44 3 4 8 2" xfId="30704" xr:uid="{00000000-0005-0000-0000-00008C720000}"/>
    <cellStyle name="40% - 강조색5 44 3 4 8 3" xfId="30705" xr:uid="{00000000-0005-0000-0000-00008D720000}"/>
    <cellStyle name="40% - 강조색5 44 3 4 8 4" xfId="30706" xr:uid="{00000000-0005-0000-0000-00008E720000}"/>
    <cellStyle name="40% - 강조색5 44 3 4 9" xfId="30707" xr:uid="{00000000-0005-0000-0000-00008F720000}"/>
    <cellStyle name="40% - 강조색5 44 3 4 9 2" xfId="30708" xr:uid="{00000000-0005-0000-0000-000090720000}"/>
    <cellStyle name="40% - 강조색5 44 3 4 9 3" xfId="30709" xr:uid="{00000000-0005-0000-0000-000091720000}"/>
    <cellStyle name="40% - 강조색5 44 3 4 9 4" xfId="30710" xr:uid="{00000000-0005-0000-0000-000092720000}"/>
    <cellStyle name="40% - 강조색5 44 3 5" xfId="30711" xr:uid="{00000000-0005-0000-0000-000093720000}"/>
    <cellStyle name="40% - 강조색5 44 3 5 2" xfId="30712" xr:uid="{00000000-0005-0000-0000-000094720000}"/>
    <cellStyle name="40% - 강조색5 44 3 5 3" xfId="30713" xr:uid="{00000000-0005-0000-0000-000095720000}"/>
    <cellStyle name="40% - 강조색5 44 3 5 4" xfId="30714" xr:uid="{00000000-0005-0000-0000-000096720000}"/>
    <cellStyle name="40% - 강조색5 44 3 6" xfId="30715" xr:uid="{00000000-0005-0000-0000-000097720000}"/>
    <cellStyle name="40% - 강조색5 44 3 6 2" xfId="30716" xr:uid="{00000000-0005-0000-0000-000098720000}"/>
    <cellStyle name="40% - 강조색5 44 3 6 3" xfId="30717" xr:uid="{00000000-0005-0000-0000-000099720000}"/>
    <cellStyle name="40% - 강조색5 44 3 6 4" xfId="30718" xr:uid="{00000000-0005-0000-0000-00009A720000}"/>
    <cellStyle name="40% - 강조색5 44 3 7" xfId="30719" xr:uid="{00000000-0005-0000-0000-00009B720000}"/>
    <cellStyle name="40% - 강조색5 44 3 7 2" xfId="30720" xr:uid="{00000000-0005-0000-0000-00009C720000}"/>
    <cellStyle name="40% - 강조색5 44 3 7 3" xfId="30721" xr:uid="{00000000-0005-0000-0000-00009D720000}"/>
    <cellStyle name="40% - 강조색5 44 3 7 4" xfId="30722" xr:uid="{00000000-0005-0000-0000-00009E720000}"/>
    <cellStyle name="40% - 강조색5 44 3 8" xfId="30723" xr:uid="{00000000-0005-0000-0000-00009F720000}"/>
    <cellStyle name="40% - 강조색5 44 3 8 2" xfId="30724" xr:uid="{00000000-0005-0000-0000-0000A0720000}"/>
    <cellStyle name="40% - 강조색5 44 3 8 3" xfId="30725" xr:uid="{00000000-0005-0000-0000-0000A1720000}"/>
    <cellStyle name="40% - 강조색5 44 3 8 4" xfId="30726" xr:uid="{00000000-0005-0000-0000-0000A2720000}"/>
    <cellStyle name="40% - 강조색5 44 3 9" xfId="30727" xr:uid="{00000000-0005-0000-0000-0000A3720000}"/>
    <cellStyle name="40% - 강조색5 44 3 9 2" xfId="30728" xr:uid="{00000000-0005-0000-0000-0000A4720000}"/>
    <cellStyle name="40% - 강조색5 44 3 9 3" xfId="30729" xr:uid="{00000000-0005-0000-0000-0000A5720000}"/>
    <cellStyle name="40% - 강조색5 44 3 9 4" xfId="30730" xr:uid="{00000000-0005-0000-0000-0000A6720000}"/>
    <cellStyle name="40% - 강조색5 44 4" xfId="30731" xr:uid="{00000000-0005-0000-0000-0000A7720000}"/>
    <cellStyle name="40% - 강조색5 44 4 10" xfId="30732" xr:uid="{00000000-0005-0000-0000-0000A8720000}"/>
    <cellStyle name="40% - 강조색5 44 4 10 2" xfId="30733" xr:uid="{00000000-0005-0000-0000-0000A9720000}"/>
    <cellStyle name="40% - 강조색5 44 4 10 3" xfId="30734" xr:uid="{00000000-0005-0000-0000-0000AA720000}"/>
    <cellStyle name="40% - 강조색5 44 4 10 4" xfId="30735" xr:uid="{00000000-0005-0000-0000-0000AB720000}"/>
    <cellStyle name="40% - 강조색5 44 4 11" xfId="30736" xr:uid="{00000000-0005-0000-0000-0000AC720000}"/>
    <cellStyle name="40% - 강조색5 44 4 12" xfId="30737" xr:uid="{00000000-0005-0000-0000-0000AD720000}"/>
    <cellStyle name="40% - 강조색5 44 4 13" xfId="30738" xr:uid="{00000000-0005-0000-0000-0000AE720000}"/>
    <cellStyle name="40% - 강조색5 44 4 14" xfId="30739" xr:uid="{00000000-0005-0000-0000-0000AF720000}"/>
    <cellStyle name="40% - 강조색5 44 4 15" xfId="30740" xr:uid="{00000000-0005-0000-0000-0000B0720000}"/>
    <cellStyle name="40% - 강조색5 44 4 16" xfId="30741" xr:uid="{00000000-0005-0000-0000-0000B1720000}"/>
    <cellStyle name="40% - 강조색5 44 4 17" xfId="30742" xr:uid="{00000000-0005-0000-0000-0000B2720000}"/>
    <cellStyle name="40% - 강조색5 44 4 18" xfId="30743" xr:uid="{00000000-0005-0000-0000-0000B3720000}"/>
    <cellStyle name="40% - 강조색5 44 4 19" xfId="30744" xr:uid="{00000000-0005-0000-0000-0000B4720000}"/>
    <cellStyle name="40% - 강조색5 44 4 2" xfId="30745" xr:uid="{00000000-0005-0000-0000-0000B5720000}"/>
    <cellStyle name="40% - 강조색5 44 4 2 10" xfId="30746" xr:uid="{00000000-0005-0000-0000-0000B6720000}"/>
    <cellStyle name="40% - 강조색5 44 4 2 11" xfId="30747" xr:uid="{00000000-0005-0000-0000-0000B7720000}"/>
    <cellStyle name="40% - 강조색5 44 4 2 12" xfId="30748" xr:uid="{00000000-0005-0000-0000-0000B8720000}"/>
    <cellStyle name="40% - 강조색5 44 4 2 2" xfId="30749" xr:uid="{00000000-0005-0000-0000-0000B9720000}"/>
    <cellStyle name="40% - 강조색5 44 4 2 2 2" xfId="30750" xr:uid="{00000000-0005-0000-0000-0000BA720000}"/>
    <cellStyle name="40% - 강조색5 44 4 2 2 3" xfId="30751" xr:uid="{00000000-0005-0000-0000-0000BB720000}"/>
    <cellStyle name="40% - 강조색5 44 4 2 2 4" xfId="30752" xr:uid="{00000000-0005-0000-0000-0000BC720000}"/>
    <cellStyle name="40% - 강조색5 44 4 2 3" xfId="30753" xr:uid="{00000000-0005-0000-0000-0000BD720000}"/>
    <cellStyle name="40% - 강조색5 44 4 2 3 2" xfId="30754" xr:uid="{00000000-0005-0000-0000-0000BE720000}"/>
    <cellStyle name="40% - 강조색5 44 4 2 3 3" xfId="30755" xr:uid="{00000000-0005-0000-0000-0000BF720000}"/>
    <cellStyle name="40% - 강조색5 44 4 2 3 4" xfId="30756" xr:uid="{00000000-0005-0000-0000-0000C0720000}"/>
    <cellStyle name="40% - 강조색5 44 4 2 4" xfId="30757" xr:uid="{00000000-0005-0000-0000-0000C1720000}"/>
    <cellStyle name="40% - 강조색5 44 4 2 4 2" xfId="30758" xr:uid="{00000000-0005-0000-0000-0000C2720000}"/>
    <cellStyle name="40% - 강조색5 44 4 2 4 3" xfId="30759" xr:uid="{00000000-0005-0000-0000-0000C3720000}"/>
    <cellStyle name="40% - 강조색5 44 4 2 4 4" xfId="30760" xr:uid="{00000000-0005-0000-0000-0000C4720000}"/>
    <cellStyle name="40% - 강조색5 44 4 2 5" xfId="30761" xr:uid="{00000000-0005-0000-0000-0000C5720000}"/>
    <cellStyle name="40% - 강조색5 44 4 2 5 2" xfId="30762" xr:uid="{00000000-0005-0000-0000-0000C6720000}"/>
    <cellStyle name="40% - 강조색5 44 4 2 5 3" xfId="30763" xr:uid="{00000000-0005-0000-0000-0000C7720000}"/>
    <cellStyle name="40% - 강조색5 44 4 2 5 4" xfId="30764" xr:uid="{00000000-0005-0000-0000-0000C8720000}"/>
    <cellStyle name="40% - 강조색5 44 4 2 6" xfId="30765" xr:uid="{00000000-0005-0000-0000-0000C9720000}"/>
    <cellStyle name="40% - 강조색5 44 4 2 6 2" xfId="30766" xr:uid="{00000000-0005-0000-0000-0000CA720000}"/>
    <cellStyle name="40% - 강조색5 44 4 2 6 3" xfId="30767" xr:uid="{00000000-0005-0000-0000-0000CB720000}"/>
    <cellStyle name="40% - 강조색5 44 4 2 6 4" xfId="30768" xr:uid="{00000000-0005-0000-0000-0000CC720000}"/>
    <cellStyle name="40% - 강조색5 44 4 2 7" xfId="30769" xr:uid="{00000000-0005-0000-0000-0000CD720000}"/>
    <cellStyle name="40% - 강조색5 44 4 2 7 2" xfId="30770" xr:uid="{00000000-0005-0000-0000-0000CE720000}"/>
    <cellStyle name="40% - 강조색5 44 4 2 7 3" xfId="30771" xr:uid="{00000000-0005-0000-0000-0000CF720000}"/>
    <cellStyle name="40% - 강조색5 44 4 2 7 4" xfId="30772" xr:uid="{00000000-0005-0000-0000-0000D0720000}"/>
    <cellStyle name="40% - 강조색5 44 4 2 8" xfId="30773" xr:uid="{00000000-0005-0000-0000-0000D1720000}"/>
    <cellStyle name="40% - 강조색5 44 4 2 8 2" xfId="30774" xr:uid="{00000000-0005-0000-0000-0000D2720000}"/>
    <cellStyle name="40% - 강조색5 44 4 2 8 3" xfId="30775" xr:uid="{00000000-0005-0000-0000-0000D3720000}"/>
    <cellStyle name="40% - 강조색5 44 4 2 8 4" xfId="30776" xr:uid="{00000000-0005-0000-0000-0000D4720000}"/>
    <cellStyle name="40% - 강조색5 44 4 2 9" xfId="30777" xr:uid="{00000000-0005-0000-0000-0000D5720000}"/>
    <cellStyle name="40% - 강조색5 44 4 2 9 2" xfId="30778" xr:uid="{00000000-0005-0000-0000-0000D6720000}"/>
    <cellStyle name="40% - 강조색5 44 4 2 9 3" xfId="30779" xr:uid="{00000000-0005-0000-0000-0000D7720000}"/>
    <cellStyle name="40% - 강조색5 44 4 2 9 4" xfId="30780" xr:uid="{00000000-0005-0000-0000-0000D8720000}"/>
    <cellStyle name="40% - 강조색5 44 4 20" xfId="30781" xr:uid="{00000000-0005-0000-0000-0000D9720000}"/>
    <cellStyle name="40% - 강조색5 44 4 21" xfId="30782" xr:uid="{00000000-0005-0000-0000-0000DA720000}"/>
    <cellStyle name="40% - 강조색5 44 4 22" xfId="30783" xr:uid="{00000000-0005-0000-0000-0000DB720000}"/>
    <cellStyle name="40% - 강조색5 44 4 23" xfId="30784" xr:uid="{00000000-0005-0000-0000-0000DC720000}"/>
    <cellStyle name="40% - 강조색5 44 4 3" xfId="30785" xr:uid="{00000000-0005-0000-0000-0000DD720000}"/>
    <cellStyle name="40% - 강조색5 44 4 3 2" xfId="30786" xr:uid="{00000000-0005-0000-0000-0000DE720000}"/>
    <cellStyle name="40% - 강조색5 44 4 3 3" xfId="30787" xr:uid="{00000000-0005-0000-0000-0000DF720000}"/>
    <cellStyle name="40% - 강조색5 44 4 3 4" xfId="30788" xr:uid="{00000000-0005-0000-0000-0000E0720000}"/>
    <cellStyle name="40% - 강조색5 44 4 4" xfId="30789" xr:uid="{00000000-0005-0000-0000-0000E1720000}"/>
    <cellStyle name="40% - 강조색5 44 4 4 2" xfId="30790" xr:uid="{00000000-0005-0000-0000-0000E2720000}"/>
    <cellStyle name="40% - 강조색5 44 4 4 3" xfId="30791" xr:uid="{00000000-0005-0000-0000-0000E3720000}"/>
    <cellStyle name="40% - 강조색5 44 4 4 4" xfId="30792" xr:uid="{00000000-0005-0000-0000-0000E4720000}"/>
    <cellStyle name="40% - 강조색5 44 4 5" xfId="30793" xr:uid="{00000000-0005-0000-0000-0000E5720000}"/>
    <cellStyle name="40% - 강조색5 44 4 5 2" xfId="30794" xr:uid="{00000000-0005-0000-0000-0000E6720000}"/>
    <cellStyle name="40% - 강조색5 44 4 5 3" xfId="30795" xr:uid="{00000000-0005-0000-0000-0000E7720000}"/>
    <cellStyle name="40% - 강조색5 44 4 5 4" xfId="30796" xr:uid="{00000000-0005-0000-0000-0000E8720000}"/>
    <cellStyle name="40% - 강조색5 44 4 6" xfId="30797" xr:uid="{00000000-0005-0000-0000-0000E9720000}"/>
    <cellStyle name="40% - 강조색5 44 4 6 2" xfId="30798" xr:uid="{00000000-0005-0000-0000-0000EA720000}"/>
    <cellStyle name="40% - 강조색5 44 4 6 3" xfId="30799" xr:uid="{00000000-0005-0000-0000-0000EB720000}"/>
    <cellStyle name="40% - 강조색5 44 4 6 4" xfId="30800" xr:uid="{00000000-0005-0000-0000-0000EC720000}"/>
    <cellStyle name="40% - 강조색5 44 4 7" xfId="30801" xr:uid="{00000000-0005-0000-0000-0000ED720000}"/>
    <cellStyle name="40% - 강조색5 44 4 7 2" xfId="30802" xr:uid="{00000000-0005-0000-0000-0000EE720000}"/>
    <cellStyle name="40% - 강조색5 44 4 7 3" xfId="30803" xr:uid="{00000000-0005-0000-0000-0000EF720000}"/>
    <cellStyle name="40% - 강조색5 44 4 7 4" xfId="30804" xr:uid="{00000000-0005-0000-0000-0000F0720000}"/>
    <cellStyle name="40% - 강조색5 44 4 8" xfId="30805" xr:uid="{00000000-0005-0000-0000-0000F1720000}"/>
    <cellStyle name="40% - 강조색5 44 4 8 2" xfId="30806" xr:uid="{00000000-0005-0000-0000-0000F2720000}"/>
    <cellStyle name="40% - 강조색5 44 4 8 3" xfId="30807" xr:uid="{00000000-0005-0000-0000-0000F3720000}"/>
    <cellStyle name="40% - 강조색5 44 4 8 4" xfId="30808" xr:uid="{00000000-0005-0000-0000-0000F4720000}"/>
    <cellStyle name="40% - 강조색5 44 4 9" xfId="30809" xr:uid="{00000000-0005-0000-0000-0000F5720000}"/>
    <cellStyle name="40% - 강조색5 44 4 9 2" xfId="30810" xr:uid="{00000000-0005-0000-0000-0000F6720000}"/>
    <cellStyle name="40% - 강조색5 44 4 9 3" xfId="30811" xr:uid="{00000000-0005-0000-0000-0000F7720000}"/>
    <cellStyle name="40% - 강조색5 44 4 9 4" xfId="30812" xr:uid="{00000000-0005-0000-0000-0000F8720000}"/>
    <cellStyle name="40% - 강조색5 44 5" xfId="30813" xr:uid="{00000000-0005-0000-0000-0000F9720000}"/>
    <cellStyle name="40% - 강조색5 44 5 10" xfId="30814" xr:uid="{00000000-0005-0000-0000-0000FA720000}"/>
    <cellStyle name="40% - 강조색5 44 5 11" xfId="30815" xr:uid="{00000000-0005-0000-0000-0000FB720000}"/>
    <cellStyle name="40% - 강조색5 44 5 12" xfId="30816" xr:uid="{00000000-0005-0000-0000-0000FC720000}"/>
    <cellStyle name="40% - 강조색5 44 5 13" xfId="30817" xr:uid="{00000000-0005-0000-0000-0000FD720000}"/>
    <cellStyle name="40% - 강조색5 44 5 14" xfId="30818" xr:uid="{00000000-0005-0000-0000-0000FE720000}"/>
    <cellStyle name="40% - 강조색5 44 5 15" xfId="30819" xr:uid="{00000000-0005-0000-0000-0000FF720000}"/>
    <cellStyle name="40% - 강조색5 44 5 16" xfId="30820" xr:uid="{00000000-0005-0000-0000-000000730000}"/>
    <cellStyle name="40% - 강조색5 44 5 17" xfId="30821" xr:uid="{00000000-0005-0000-0000-000001730000}"/>
    <cellStyle name="40% - 강조색5 44 5 18" xfId="30822" xr:uid="{00000000-0005-0000-0000-000002730000}"/>
    <cellStyle name="40% - 강조색5 44 5 19" xfId="30823" xr:uid="{00000000-0005-0000-0000-000003730000}"/>
    <cellStyle name="40% - 강조색5 44 5 2" xfId="30824" xr:uid="{00000000-0005-0000-0000-000004730000}"/>
    <cellStyle name="40% - 강조색5 44 5 2 2" xfId="30825" xr:uid="{00000000-0005-0000-0000-000005730000}"/>
    <cellStyle name="40% - 강조색5 44 5 2 3" xfId="30826" xr:uid="{00000000-0005-0000-0000-000006730000}"/>
    <cellStyle name="40% - 강조색5 44 5 2 4" xfId="30827" xr:uid="{00000000-0005-0000-0000-000007730000}"/>
    <cellStyle name="40% - 강조색5 44 5 20" xfId="30828" xr:uid="{00000000-0005-0000-0000-000008730000}"/>
    <cellStyle name="40% - 강조색5 44 5 3" xfId="30829" xr:uid="{00000000-0005-0000-0000-000009730000}"/>
    <cellStyle name="40% - 강조색5 44 5 3 2" xfId="30830" xr:uid="{00000000-0005-0000-0000-00000A730000}"/>
    <cellStyle name="40% - 강조색5 44 5 3 3" xfId="30831" xr:uid="{00000000-0005-0000-0000-00000B730000}"/>
    <cellStyle name="40% - 강조색5 44 5 3 4" xfId="30832" xr:uid="{00000000-0005-0000-0000-00000C730000}"/>
    <cellStyle name="40% - 강조색5 44 5 4" xfId="30833" xr:uid="{00000000-0005-0000-0000-00000D730000}"/>
    <cellStyle name="40% - 강조색5 44 5 4 2" xfId="30834" xr:uid="{00000000-0005-0000-0000-00000E730000}"/>
    <cellStyle name="40% - 강조색5 44 5 4 3" xfId="30835" xr:uid="{00000000-0005-0000-0000-00000F730000}"/>
    <cellStyle name="40% - 강조색5 44 5 4 4" xfId="30836" xr:uid="{00000000-0005-0000-0000-000010730000}"/>
    <cellStyle name="40% - 강조색5 44 5 5" xfId="30837" xr:uid="{00000000-0005-0000-0000-000011730000}"/>
    <cellStyle name="40% - 강조색5 44 5 5 2" xfId="30838" xr:uid="{00000000-0005-0000-0000-000012730000}"/>
    <cellStyle name="40% - 강조색5 44 5 5 3" xfId="30839" xr:uid="{00000000-0005-0000-0000-000013730000}"/>
    <cellStyle name="40% - 강조색5 44 5 5 4" xfId="30840" xr:uid="{00000000-0005-0000-0000-000014730000}"/>
    <cellStyle name="40% - 강조색5 44 5 6" xfId="30841" xr:uid="{00000000-0005-0000-0000-000015730000}"/>
    <cellStyle name="40% - 강조색5 44 5 6 2" xfId="30842" xr:uid="{00000000-0005-0000-0000-000016730000}"/>
    <cellStyle name="40% - 강조색5 44 5 6 3" xfId="30843" xr:uid="{00000000-0005-0000-0000-000017730000}"/>
    <cellStyle name="40% - 강조색5 44 5 6 4" xfId="30844" xr:uid="{00000000-0005-0000-0000-000018730000}"/>
    <cellStyle name="40% - 강조색5 44 5 7" xfId="30845" xr:uid="{00000000-0005-0000-0000-000019730000}"/>
    <cellStyle name="40% - 강조색5 44 5 7 2" xfId="30846" xr:uid="{00000000-0005-0000-0000-00001A730000}"/>
    <cellStyle name="40% - 강조색5 44 5 7 3" xfId="30847" xr:uid="{00000000-0005-0000-0000-00001B730000}"/>
    <cellStyle name="40% - 강조색5 44 5 7 4" xfId="30848" xr:uid="{00000000-0005-0000-0000-00001C730000}"/>
    <cellStyle name="40% - 강조색5 44 5 8" xfId="30849" xr:uid="{00000000-0005-0000-0000-00001D730000}"/>
    <cellStyle name="40% - 강조색5 44 5 9" xfId="30850" xr:uid="{00000000-0005-0000-0000-00001E730000}"/>
    <cellStyle name="40% - 강조색5 44 6" xfId="30851" xr:uid="{00000000-0005-0000-0000-00001F730000}"/>
    <cellStyle name="40% - 강조색5 44 6 10" xfId="30852" xr:uid="{00000000-0005-0000-0000-000020730000}"/>
    <cellStyle name="40% - 강조색5 44 6 11" xfId="30853" xr:uid="{00000000-0005-0000-0000-000021730000}"/>
    <cellStyle name="40% - 강조색5 44 6 12" xfId="30854" xr:uid="{00000000-0005-0000-0000-000022730000}"/>
    <cellStyle name="40% - 강조색5 44 6 13" xfId="30855" xr:uid="{00000000-0005-0000-0000-000023730000}"/>
    <cellStyle name="40% - 강조색5 44 6 14" xfId="30856" xr:uid="{00000000-0005-0000-0000-000024730000}"/>
    <cellStyle name="40% - 강조색5 44 6 15" xfId="30857" xr:uid="{00000000-0005-0000-0000-000025730000}"/>
    <cellStyle name="40% - 강조색5 44 6 16" xfId="30858" xr:uid="{00000000-0005-0000-0000-000026730000}"/>
    <cellStyle name="40% - 강조색5 44 6 17" xfId="30859" xr:uid="{00000000-0005-0000-0000-000027730000}"/>
    <cellStyle name="40% - 강조색5 44 6 2" xfId="30860" xr:uid="{00000000-0005-0000-0000-000028730000}"/>
    <cellStyle name="40% - 강조색5 44 6 2 2" xfId="30861" xr:uid="{00000000-0005-0000-0000-000029730000}"/>
    <cellStyle name="40% - 강조색5 44 6 2 3" xfId="30862" xr:uid="{00000000-0005-0000-0000-00002A730000}"/>
    <cellStyle name="40% - 강조색5 44 6 2 4" xfId="30863" xr:uid="{00000000-0005-0000-0000-00002B730000}"/>
    <cellStyle name="40% - 강조색5 44 6 3" xfId="30864" xr:uid="{00000000-0005-0000-0000-00002C730000}"/>
    <cellStyle name="40% - 강조색5 44 6 3 2" xfId="30865" xr:uid="{00000000-0005-0000-0000-00002D730000}"/>
    <cellStyle name="40% - 강조색5 44 6 3 3" xfId="30866" xr:uid="{00000000-0005-0000-0000-00002E730000}"/>
    <cellStyle name="40% - 강조색5 44 6 3 4" xfId="30867" xr:uid="{00000000-0005-0000-0000-00002F730000}"/>
    <cellStyle name="40% - 강조색5 44 6 4" xfId="30868" xr:uid="{00000000-0005-0000-0000-000030730000}"/>
    <cellStyle name="40% - 강조색5 44 6 4 2" xfId="30869" xr:uid="{00000000-0005-0000-0000-000031730000}"/>
    <cellStyle name="40% - 강조색5 44 6 4 3" xfId="30870" xr:uid="{00000000-0005-0000-0000-000032730000}"/>
    <cellStyle name="40% - 강조색5 44 6 4 4" xfId="30871" xr:uid="{00000000-0005-0000-0000-000033730000}"/>
    <cellStyle name="40% - 강조색5 44 6 5" xfId="30872" xr:uid="{00000000-0005-0000-0000-000034730000}"/>
    <cellStyle name="40% - 강조색5 44 6 6" xfId="30873" xr:uid="{00000000-0005-0000-0000-000035730000}"/>
    <cellStyle name="40% - 강조색5 44 6 7" xfId="30874" xr:uid="{00000000-0005-0000-0000-000036730000}"/>
    <cellStyle name="40% - 강조색5 44 6 8" xfId="30875" xr:uid="{00000000-0005-0000-0000-000037730000}"/>
    <cellStyle name="40% - 강조색5 44 6 9" xfId="30876" xr:uid="{00000000-0005-0000-0000-000038730000}"/>
    <cellStyle name="40% - 강조색5 44 7" xfId="30877" xr:uid="{00000000-0005-0000-0000-000039730000}"/>
    <cellStyle name="40% - 강조색5 44 7 10" xfId="30878" xr:uid="{00000000-0005-0000-0000-00003A730000}"/>
    <cellStyle name="40% - 강조색5 44 7 11" xfId="30879" xr:uid="{00000000-0005-0000-0000-00003B730000}"/>
    <cellStyle name="40% - 강조색5 44 7 12" xfId="30880" xr:uid="{00000000-0005-0000-0000-00003C730000}"/>
    <cellStyle name="40% - 강조색5 44 7 13" xfId="30881" xr:uid="{00000000-0005-0000-0000-00003D730000}"/>
    <cellStyle name="40% - 강조색5 44 7 14" xfId="30882" xr:uid="{00000000-0005-0000-0000-00003E730000}"/>
    <cellStyle name="40% - 강조색5 44 7 2" xfId="30883" xr:uid="{00000000-0005-0000-0000-00003F730000}"/>
    <cellStyle name="40% - 강조색5 44 7 3" xfId="30884" xr:uid="{00000000-0005-0000-0000-000040730000}"/>
    <cellStyle name="40% - 강조색5 44 7 4" xfId="30885" xr:uid="{00000000-0005-0000-0000-000041730000}"/>
    <cellStyle name="40% - 강조색5 44 7 5" xfId="30886" xr:uid="{00000000-0005-0000-0000-000042730000}"/>
    <cellStyle name="40% - 강조색5 44 7 6" xfId="30887" xr:uid="{00000000-0005-0000-0000-000043730000}"/>
    <cellStyle name="40% - 강조색5 44 7 7" xfId="30888" xr:uid="{00000000-0005-0000-0000-000044730000}"/>
    <cellStyle name="40% - 강조색5 44 7 8" xfId="30889" xr:uid="{00000000-0005-0000-0000-000045730000}"/>
    <cellStyle name="40% - 강조색5 44 7 9" xfId="30890" xr:uid="{00000000-0005-0000-0000-000046730000}"/>
    <cellStyle name="40% - 강조색5 44 8" xfId="30891" xr:uid="{00000000-0005-0000-0000-000047730000}"/>
    <cellStyle name="40% - 강조색5 44 8 2" xfId="30892" xr:uid="{00000000-0005-0000-0000-000048730000}"/>
    <cellStyle name="40% - 강조색5 44 8 3" xfId="30893" xr:uid="{00000000-0005-0000-0000-000049730000}"/>
    <cellStyle name="40% - 강조색5 44 8 4" xfId="30894" xr:uid="{00000000-0005-0000-0000-00004A730000}"/>
    <cellStyle name="40% - 강조색5 44 9" xfId="30895" xr:uid="{00000000-0005-0000-0000-00004B730000}"/>
    <cellStyle name="40% - 강조색5 44 9 2" xfId="30896" xr:uid="{00000000-0005-0000-0000-00004C730000}"/>
    <cellStyle name="40% - 강조색5 44 9 3" xfId="30897" xr:uid="{00000000-0005-0000-0000-00004D730000}"/>
    <cellStyle name="40% - 강조색5 45" xfId="30898" xr:uid="{00000000-0005-0000-0000-00004E730000}"/>
    <cellStyle name="40% - 강조색5 45 10" xfId="30899" xr:uid="{00000000-0005-0000-0000-00004F730000}"/>
    <cellStyle name="40% - 강조색5 45 11" xfId="30900" xr:uid="{00000000-0005-0000-0000-000050730000}"/>
    <cellStyle name="40% - 강조색5 45 2" xfId="30901" xr:uid="{00000000-0005-0000-0000-000051730000}"/>
    <cellStyle name="40% - 강조색5 45 2 10" xfId="30902" xr:uid="{00000000-0005-0000-0000-000052730000}"/>
    <cellStyle name="40% - 강조색5 45 2 10 2" xfId="30903" xr:uid="{00000000-0005-0000-0000-000053730000}"/>
    <cellStyle name="40% - 강조색5 45 2 10 3" xfId="30904" xr:uid="{00000000-0005-0000-0000-000054730000}"/>
    <cellStyle name="40% - 강조색5 45 2 10 4" xfId="30905" xr:uid="{00000000-0005-0000-0000-000055730000}"/>
    <cellStyle name="40% - 강조색5 45 2 11" xfId="30906" xr:uid="{00000000-0005-0000-0000-000056730000}"/>
    <cellStyle name="40% - 강조색5 45 2 11 2" xfId="30907" xr:uid="{00000000-0005-0000-0000-000057730000}"/>
    <cellStyle name="40% - 강조색5 45 2 11 3" xfId="30908" xr:uid="{00000000-0005-0000-0000-000058730000}"/>
    <cellStyle name="40% - 강조색5 45 2 11 4" xfId="30909" xr:uid="{00000000-0005-0000-0000-000059730000}"/>
    <cellStyle name="40% - 강조색5 45 2 12" xfId="30910" xr:uid="{00000000-0005-0000-0000-00005A730000}"/>
    <cellStyle name="40% - 강조색5 45 2 12 2" xfId="30911" xr:uid="{00000000-0005-0000-0000-00005B730000}"/>
    <cellStyle name="40% - 강조색5 45 2 12 3" xfId="30912" xr:uid="{00000000-0005-0000-0000-00005C730000}"/>
    <cellStyle name="40% - 강조색5 45 2 12 4" xfId="30913" xr:uid="{00000000-0005-0000-0000-00005D730000}"/>
    <cellStyle name="40% - 강조색5 45 2 13" xfId="30914" xr:uid="{00000000-0005-0000-0000-00005E730000}"/>
    <cellStyle name="40% - 강조색5 45 2 13 2" xfId="30915" xr:uid="{00000000-0005-0000-0000-00005F730000}"/>
    <cellStyle name="40% - 강조색5 45 2 13 3" xfId="30916" xr:uid="{00000000-0005-0000-0000-000060730000}"/>
    <cellStyle name="40% - 강조색5 45 2 13 4" xfId="30917" xr:uid="{00000000-0005-0000-0000-000061730000}"/>
    <cellStyle name="40% - 강조색5 45 2 14" xfId="30918" xr:uid="{00000000-0005-0000-0000-000062730000}"/>
    <cellStyle name="40% - 강조색5 45 2 14 2" xfId="30919" xr:uid="{00000000-0005-0000-0000-000063730000}"/>
    <cellStyle name="40% - 강조색5 45 2 14 3" xfId="30920" xr:uid="{00000000-0005-0000-0000-000064730000}"/>
    <cellStyle name="40% - 강조색5 45 2 14 4" xfId="30921" xr:uid="{00000000-0005-0000-0000-000065730000}"/>
    <cellStyle name="40% - 강조색5 45 2 15" xfId="30922" xr:uid="{00000000-0005-0000-0000-000066730000}"/>
    <cellStyle name="40% - 강조색5 45 2 16" xfId="30923" xr:uid="{00000000-0005-0000-0000-000067730000}"/>
    <cellStyle name="40% - 강조색5 45 2 17" xfId="30924" xr:uid="{00000000-0005-0000-0000-000068730000}"/>
    <cellStyle name="40% - 강조색5 45 2 18" xfId="30925" xr:uid="{00000000-0005-0000-0000-000069730000}"/>
    <cellStyle name="40% - 강조색5 45 2 19" xfId="30926" xr:uid="{00000000-0005-0000-0000-00006A730000}"/>
    <cellStyle name="40% - 강조색5 45 2 2" xfId="30927" xr:uid="{00000000-0005-0000-0000-00006B730000}"/>
    <cellStyle name="40% - 강조색5 45 2 2 10" xfId="30928" xr:uid="{00000000-0005-0000-0000-00006C730000}"/>
    <cellStyle name="40% - 강조색5 45 2 2 10 2" xfId="30929" xr:uid="{00000000-0005-0000-0000-00006D730000}"/>
    <cellStyle name="40% - 강조색5 45 2 2 10 3" xfId="30930" xr:uid="{00000000-0005-0000-0000-00006E730000}"/>
    <cellStyle name="40% - 강조색5 45 2 2 10 4" xfId="30931" xr:uid="{00000000-0005-0000-0000-00006F730000}"/>
    <cellStyle name="40% - 강조색5 45 2 2 11" xfId="30932" xr:uid="{00000000-0005-0000-0000-000070730000}"/>
    <cellStyle name="40% - 강조색5 45 2 2 11 2" xfId="30933" xr:uid="{00000000-0005-0000-0000-000071730000}"/>
    <cellStyle name="40% - 강조색5 45 2 2 11 3" xfId="30934" xr:uid="{00000000-0005-0000-0000-000072730000}"/>
    <cellStyle name="40% - 강조색5 45 2 2 11 4" xfId="30935" xr:uid="{00000000-0005-0000-0000-000073730000}"/>
    <cellStyle name="40% - 강조색5 45 2 2 12" xfId="30936" xr:uid="{00000000-0005-0000-0000-000074730000}"/>
    <cellStyle name="40% - 강조색5 45 2 2 12 2" xfId="30937" xr:uid="{00000000-0005-0000-0000-000075730000}"/>
    <cellStyle name="40% - 강조색5 45 2 2 12 3" xfId="30938" xr:uid="{00000000-0005-0000-0000-000076730000}"/>
    <cellStyle name="40% - 강조색5 45 2 2 12 4" xfId="30939" xr:uid="{00000000-0005-0000-0000-000077730000}"/>
    <cellStyle name="40% - 강조색5 45 2 2 13" xfId="30940" xr:uid="{00000000-0005-0000-0000-000078730000}"/>
    <cellStyle name="40% - 강조색5 45 2 2 13 2" xfId="30941" xr:uid="{00000000-0005-0000-0000-000079730000}"/>
    <cellStyle name="40% - 강조색5 45 2 2 13 3" xfId="30942" xr:uid="{00000000-0005-0000-0000-00007A730000}"/>
    <cellStyle name="40% - 강조색5 45 2 2 13 4" xfId="30943" xr:uid="{00000000-0005-0000-0000-00007B730000}"/>
    <cellStyle name="40% - 강조색5 45 2 2 14" xfId="30944" xr:uid="{00000000-0005-0000-0000-00007C730000}"/>
    <cellStyle name="40% - 강조색5 45 2 2 15" xfId="30945" xr:uid="{00000000-0005-0000-0000-00007D730000}"/>
    <cellStyle name="40% - 강조색5 45 2 2 16" xfId="30946" xr:uid="{00000000-0005-0000-0000-00007E730000}"/>
    <cellStyle name="40% - 강조색5 45 2 2 17" xfId="30947" xr:uid="{00000000-0005-0000-0000-00007F730000}"/>
    <cellStyle name="40% - 강조색5 45 2 2 18" xfId="30948" xr:uid="{00000000-0005-0000-0000-000080730000}"/>
    <cellStyle name="40% - 강조색5 45 2 2 19" xfId="30949" xr:uid="{00000000-0005-0000-0000-000081730000}"/>
    <cellStyle name="40% - 강조색5 45 2 2 2" xfId="30950" xr:uid="{00000000-0005-0000-0000-000082730000}"/>
    <cellStyle name="40% - 강조색5 45 2 2 2 10" xfId="30951" xr:uid="{00000000-0005-0000-0000-000083730000}"/>
    <cellStyle name="40% - 강조색5 45 2 2 2 10 2" xfId="30952" xr:uid="{00000000-0005-0000-0000-000084730000}"/>
    <cellStyle name="40% - 강조색5 45 2 2 2 10 3" xfId="30953" xr:uid="{00000000-0005-0000-0000-000085730000}"/>
    <cellStyle name="40% - 강조색5 45 2 2 2 10 4" xfId="30954" xr:uid="{00000000-0005-0000-0000-000086730000}"/>
    <cellStyle name="40% - 강조색5 45 2 2 2 11" xfId="30955" xr:uid="{00000000-0005-0000-0000-000087730000}"/>
    <cellStyle name="40% - 강조색5 45 2 2 2 11 2" xfId="30956" xr:uid="{00000000-0005-0000-0000-000088730000}"/>
    <cellStyle name="40% - 강조색5 45 2 2 2 11 3" xfId="30957" xr:uid="{00000000-0005-0000-0000-000089730000}"/>
    <cellStyle name="40% - 강조색5 45 2 2 2 11 4" xfId="30958" xr:uid="{00000000-0005-0000-0000-00008A730000}"/>
    <cellStyle name="40% - 강조색5 45 2 2 2 12" xfId="30959" xr:uid="{00000000-0005-0000-0000-00008B730000}"/>
    <cellStyle name="40% - 강조색5 45 2 2 2 12 2" xfId="30960" xr:uid="{00000000-0005-0000-0000-00008C730000}"/>
    <cellStyle name="40% - 강조색5 45 2 2 2 12 3" xfId="30961" xr:uid="{00000000-0005-0000-0000-00008D730000}"/>
    <cellStyle name="40% - 강조색5 45 2 2 2 12 4" xfId="30962" xr:uid="{00000000-0005-0000-0000-00008E730000}"/>
    <cellStyle name="40% - 강조색5 45 2 2 2 13" xfId="30963" xr:uid="{00000000-0005-0000-0000-00008F730000}"/>
    <cellStyle name="40% - 강조색5 45 2 2 2 14" xfId="30964" xr:uid="{00000000-0005-0000-0000-000090730000}"/>
    <cellStyle name="40% - 강조색5 45 2 2 2 15" xfId="30965" xr:uid="{00000000-0005-0000-0000-000091730000}"/>
    <cellStyle name="40% - 강조색5 45 2 2 2 16" xfId="30966" xr:uid="{00000000-0005-0000-0000-000092730000}"/>
    <cellStyle name="40% - 강조색5 45 2 2 2 17" xfId="30967" xr:uid="{00000000-0005-0000-0000-000093730000}"/>
    <cellStyle name="40% - 강조색5 45 2 2 2 18" xfId="30968" xr:uid="{00000000-0005-0000-0000-000094730000}"/>
    <cellStyle name="40% - 강조색5 45 2 2 2 19" xfId="30969" xr:uid="{00000000-0005-0000-0000-000095730000}"/>
    <cellStyle name="40% - 강조색5 45 2 2 2 2" xfId="30970" xr:uid="{00000000-0005-0000-0000-000096730000}"/>
    <cellStyle name="40% - 강조색5 45 2 2 2 2 10" xfId="30971" xr:uid="{00000000-0005-0000-0000-000097730000}"/>
    <cellStyle name="40% - 강조색5 45 2 2 2 2 11" xfId="30972" xr:uid="{00000000-0005-0000-0000-000098730000}"/>
    <cellStyle name="40% - 강조색5 45 2 2 2 2 12" xfId="30973" xr:uid="{00000000-0005-0000-0000-000099730000}"/>
    <cellStyle name="40% - 강조색5 45 2 2 2 2 2" xfId="30974" xr:uid="{00000000-0005-0000-0000-00009A730000}"/>
    <cellStyle name="40% - 강조색5 45 2 2 2 2 2 2" xfId="30975" xr:uid="{00000000-0005-0000-0000-00009B730000}"/>
    <cellStyle name="40% - 강조색5 45 2 2 2 2 2 3" xfId="30976" xr:uid="{00000000-0005-0000-0000-00009C730000}"/>
    <cellStyle name="40% - 강조색5 45 2 2 2 2 2 4" xfId="30977" xr:uid="{00000000-0005-0000-0000-00009D730000}"/>
    <cellStyle name="40% - 강조색5 45 2 2 2 2 3" xfId="30978" xr:uid="{00000000-0005-0000-0000-00009E730000}"/>
    <cellStyle name="40% - 강조색5 45 2 2 2 2 3 2" xfId="30979" xr:uid="{00000000-0005-0000-0000-00009F730000}"/>
    <cellStyle name="40% - 강조색5 45 2 2 2 2 3 3" xfId="30980" xr:uid="{00000000-0005-0000-0000-0000A0730000}"/>
    <cellStyle name="40% - 강조색5 45 2 2 2 2 3 4" xfId="30981" xr:uid="{00000000-0005-0000-0000-0000A1730000}"/>
    <cellStyle name="40% - 강조색5 45 2 2 2 2 4" xfId="30982" xr:uid="{00000000-0005-0000-0000-0000A2730000}"/>
    <cellStyle name="40% - 강조색5 45 2 2 2 2 4 2" xfId="30983" xr:uid="{00000000-0005-0000-0000-0000A3730000}"/>
    <cellStyle name="40% - 강조색5 45 2 2 2 2 4 3" xfId="30984" xr:uid="{00000000-0005-0000-0000-0000A4730000}"/>
    <cellStyle name="40% - 강조색5 45 2 2 2 2 4 4" xfId="30985" xr:uid="{00000000-0005-0000-0000-0000A5730000}"/>
    <cellStyle name="40% - 강조색5 45 2 2 2 2 5" xfId="30986" xr:uid="{00000000-0005-0000-0000-0000A6730000}"/>
    <cellStyle name="40% - 강조색5 45 2 2 2 2 5 2" xfId="30987" xr:uid="{00000000-0005-0000-0000-0000A7730000}"/>
    <cellStyle name="40% - 강조색5 45 2 2 2 2 5 3" xfId="30988" xr:uid="{00000000-0005-0000-0000-0000A8730000}"/>
    <cellStyle name="40% - 강조색5 45 2 2 2 2 5 4" xfId="30989" xr:uid="{00000000-0005-0000-0000-0000A9730000}"/>
    <cellStyle name="40% - 강조색5 45 2 2 2 2 6" xfId="30990" xr:uid="{00000000-0005-0000-0000-0000AA730000}"/>
    <cellStyle name="40% - 강조색5 45 2 2 2 2 6 2" xfId="30991" xr:uid="{00000000-0005-0000-0000-0000AB730000}"/>
    <cellStyle name="40% - 강조색5 45 2 2 2 2 6 3" xfId="30992" xr:uid="{00000000-0005-0000-0000-0000AC730000}"/>
    <cellStyle name="40% - 강조색5 45 2 2 2 2 6 4" xfId="30993" xr:uid="{00000000-0005-0000-0000-0000AD730000}"/>
    <cellStyle name="40% - 강조색5 45 2 2 2 2 7" xfId="30994" xr:uid="{00000000-0005-0000-0000-0000AE730000}"/>
    <cellStyle name="40% - 강조색5 45 2 2 2 2 7 2" xfId="30995" xr:uid="{00000000-0005-0000-0000-0000AF730000}"/>
    <cellStyle name="40% - 강조색5 45 2 2 2 2 7 3" xfId="30996" xr:uid="{00000000-0005-0000-0000-0000B0730000}"/>
    <cellStyle name="40% - 강조색5 45 2 2 2 2 7 4" xfId="30997" xr:uid="{00000000-0005-0000-0000-0000B1730000}"/>
    <cellStyle name="40% - 강조색5 45 2 2 2 2 8" xfId="30998" xr:uid="{00000000-0005-0000-0000-0000B2730000}"/>
    <cellStyle name="40% - 강조색5 45 2 2 2 2 8 2" xfId="30999" xr:uid="{00000000-0005-0000-0000-0000B3730000}"/>
    <cellStyle name="40% - 강조색5 45 2 2 2 2 8 3" xfId="31000" xr:uid="{00000000-0005-0000-0000-0000B4730000}"/>
    <cellStyle name="40% - 강조색5 45 2 2 2 2 8 4" xfId="31001" xr:uid="{00000000-0005-0000-0000-0000B5730000}"/>
    <cellStyle name="40% - 강조색5 45 2 2 2 2 9" xfId="31002" xr:uid="{00000000-0005-0000-0000-0000B6730000}"/>
    <cellStyle name="40% - 강조색5 45 2 2 2 2 9 2" xfId="31003" xr:uid="{00000000-0005-0000-0000-0000B7730000}"/>
    <cellStyle name="40% - 강조색5 45 2 2 2 2 9 3" xfId="31004" xr:uid="{00000000-0005-0000-0000-0000B8730000}"/>
    <cellStyle name="40% - 강조색5 45 2 2 2 2 9 4" xfId="31005" xr:uid="{00000000-0005-0000-0000-0000B9730000}"/>
    <cellStyle name="40% - 강조색5 45 2 2 2 20" xfId="31006" xr:uid="{00000000-0005-0000-0000-0000BA730000}"/>
    <cellStyle name="40% - 강조색5 45 2 2 2 21" xfId="31007" xr:uid="{00000000-0005-0000-0000-0000BB730000}"/>
    <cellStyle name="40% - 강조색5 45 2 2 2 22" xfId="31008" xr:uid="{00000000-0005-0000-0000-0000BC730000}"/>
    <cellStyle name="40% - 강조색5 45 2 2 2 23" xfId="31009" xr:uid="{00000000-0005-0000-0000-0000BD730000}"/>
    <cellStyle name="40% - 강조색5 45 2 2 2 24" xfId="31010" xr:uid="{00000000-0005-0000-0000-0000BE730000}"/>
    <cellStyle name="40% - 강조색5 45 2 2 2 25" xfId="31011" xr:uid="{00000000-0005-0000-0000-0000BF730000}"/>
    <cellStyle name="40% - 강조색5 45 2 2 2 3" xfId="31012" xr:uid="{00000000-0005-0000-0000-0000C0730000}"/>
    <cellStyle name="40% - 강조색5 45 2 2 2 3 10" xfId="31013" xr:uid="{00000000-0005-0000-0000-0000C1730000}"/>
    <cellStyle name="40% - 강조색5 45 2 2 2 3 11" xfId="31014" xr:uid="{00000000-0005-0000-0000-0000C2730000}"/>
    <cellStyle name="40% - 강조색5 45 2 2 2 3 12" xfId="31015" xr:uid="{00000000-0005-0000-0000-0000C3730000}"/>
    <cellStyle name="40% - 강조색5 45 2 2 2 3 2" xfId="31016" xr:uid="{00000000-0005-0000-0000-0000C4730000}"/>
    <cellStyle name="40% - 강조색5 45 2 2 2 3 2 2" xfId="31017" xr:uid="{00000000-0005-0000-0000-0000C5730000}"/>
    <cellStyle name="40% - 강조색5 45 2 2 2 3 2 3" xfId="31018" xr:uid="{00000000-0005-0000-0000-0000C6730000}"/>
    <cellStyle name="40% - 강조색5 45 2 2 2 3 2 4" xfId="31019" xr:uid="{00000000-0005-0000-0000-0000C7730000}"/>
    <cellStyle name="40% - 강조색5 45 2 2 2 3 3" xfId="31020" xr:uid="{00000000-0005-0000-0000-0000C8730000}"/>
    <cellStyle name="40% - 강조색5 45 2 2 2 3 3 2" xfId="31021" xr:uid="{00000000-0005-0000-0000-0000C9730000}"/>
    <cellStyle name="40% - 강조색5 45 2 2 2 3 3 3" xfId="31022" xr:uid="{00000000-0005-0000-0000-0000CA730000}"/>
    <cellStyle name="40% - 강조색5 45 2 2 2 3 3 4" xfId="31023" xr:uid="{00000000-0005-0000-0000-0000CB730000}"/>
    <cellStyle name="40% - 강조색5 45 2 2 2 3 4" xfId="31024" xr:uid="{00000000-0005-0000-0000-0000CC730000}"/>
    <cellStyle name="40% - 강조색5 45 2 2 2 3 4 2" xfId="31025" xr:uid="{00000000-0005-0000-0000-0000CD730000}"/>
    <cellStyle name="40% - 강조색5 45 2 2 2 3 4 3" xfId="31026" xr:uid="{00000000-0005-0000-0000-0000CE730000}"/>
    <cellStyle name="40% - 강조색5 45 2 2 2 3 4 4" xfId="31027" xr:uid="{00000000-0005-0000-0000-0000CF730000}"/>
    <cellStyle name="40% - 강조색5 45 2 2 2 3 5" xfId="31028" xr:uid="{00000000-0005-0000-0000-0000D0730000}"/>
    <cellStyle name="40% - 강조색5 45 2 2 2 3 5 2" xfId="31029" xr:uid="{00000000-0005-0000-0000-0000D1730000}"/>
    <cellStyle name="40% - 강조색5 45 2 2 2 3 5 3" xfId="31030" xr:uid="{00000000-0005-0000-0000-0000D2730000}"/>
    <cellStyle name="40% - 강조색5 45 2 2 2 3 5 4" xfId="31031" xr:uid="{00000000-0005-0000-0000-0000D3730000}"/>
    <cellStyle name="40% - 강조색5 45 2 2 2 3 6" xfId="31032" xr:uid="{00000000-0005-0000-0000-0000D4730000}"/>
    <cellStyle name="40% - 강조색5 45 2 2 2 3 6 2" xfId="31033" xr:uid="{00000000-0005-0000-0000-0000D5730000}"/>
    <cellStyle name="40% - 강조색5 45 2 2 2 3 6 3" xfId="31034" xr:uid="{00000000-0005-0000-0000-0000D6730000}"/>
    <cellStyle name="40% - 강조색5 45 2 2 2 3 6 4" xfId="31035" xr:uid="{00000000-0005-0000-0000-0000D7730000}"/>
    <cellStyle name="40% - 강조색5 45 2 2 2 3 7" xfId="31036" xr:uid="{00000000-0005-0000-0000-0000D8730000}"/>
    <cellStyle name="40% - 강조색5 45 2 2 2 3 7 2" xfId="31037" xr:uid="{00000000-0005-0000-0000-0000D9730000}"/>
    <cellStyle name="40% - 강조색5 45 2 2 2 3 7 3" xfId="31038" xr:uid="{00000000-0005-0000-0000-0000DA730000}"/>
    <cellStyle name="40% - 강조색5 45 2 2 2 3 7 4" xfId="31039" xr:uid="{00000000-0005-0000-0000-0000DB730000}"/>
    <cellStyle name="40% - 강조색5 45 2 2 2 3 8" xfId="31040" xr:uid="{00000000-0005-0000-0000-0000DC730000}"/>
    <cellStyle name="40% - 강조색5 45 2 2 2 3 8 2" xfId="31041" xr:uid="{00000000-0005-0000-0000-0000DD730000}"/>
    <cellStyle name="40% - 강조색5 45 2 2 2 3 8 3" xfId="31042" xr:uid="{00000000-0005-0000-0000-0000DE730000}"/>
    <cellStyle name="40% - 강조색5 45 2 2 2 3 8 4" xfId="31043" xr:uid="{00000000-0005-0000-0000-0000DF730000}"/>
    <cellStyle name="40% - 강조색5 45 2 2 2 3 9" xfId="31044" xr:uid="{00000000-0005-0000-0000-0000E0730000}"/>
    <cellStyle name="40% - 강조색5 45 2 2 2 3 9 2" xfId="31045" xr:uid="{00000000-0005-0000-0000-0000E1730000}"/>
    <cellStyle name="40% - 강조색5 45 2 2 2 3 9 3" xfId="31046" xr:uid="{00000000-0005-0000-0000-0000E2730000}"/>
    <cellStyle name="40% - 강조색5 45 2 2 2 3 9 4" xfId="31047" xr:uid="{00000000-0005-0000-0000-0000E3730000}"/>
    <cellStyle name="40% - 강조색5 45 2 2 2 4" xfId="31048" xr:uid="{00000000-0005-0000-0000-0000E4730000}"/>
    <cellStyle name="40% - 강조색5 45 2 2 2 4 10" xfId="31049" xr:uid="{00000000-0005-0000-0000-0000E5730000}"/>
    <cellStyle name="40% - 강조색5 45 2 2 2 4 11" xfId="31050" xr:uid="{00000000-0005-0000-0000-0000E6730000}"/>
    <cellStyle name="40% - 강조색5 45 2 2 2 4 12" xfId="31051" xr:uid="{00000000-0005-0000-0000-0000E7730000}"/>
    <cellStyle name="40% - 강조색5 45 2 2 2 4 2" xfId="31052" xr:uid="{00000000-0005-0000-0000-0000E8730000}"/>
    <cellStyle name="40% - 강조색5 45 2 2 2 4 2 2" xfId="31053" xr:uid="{00000000-0005-0000-0000-0000E9730000}"/>
    <cellStyle name="40% - 강조색5 45 2 2 2 4 2 3" xfId="31054" xr:uid="{00000000-0005-0000-0000-0000EA730000}"/>
    <cellStyle name="40% - 강조색5 45 2 2 2 4 2 4" xfId="31055" xr:uid="{00000000-0005-0000-0000-0000EB730000}"/>
    <cellStyle name="40% - 강조색5 45 2 2 2 4 3" xfId="31056" xr:uid="{00000000-0005-0000-0000-0000EC730000}"/>
    <cellStyle name="40% - 강조색5 45 2 2 2 4 3 2" xfId="31057" xr:uid="{00000000-0005-0000-0000-0000ED730000}"/>
    <cellStyle name="40% - 강조색5 45 2 2 2 4 3 3" xfId="31058" xr:uid="{00000000-0005-0000-0000-0000EE730000}"/>
    <cellStyle name="40% - 강조색5 45 2 2 2 4 3 4" xfId="31059" xr:uid="{00000000-0005-0000-0000-0000EF730000}"/>
    <cellStyle name="40% - 강조색5 45 2 2 2 4 4" xfId="31060" xr:uid="{00000000-0005-0000-0000-0000F0730000}"/>
    <cellStyle name="40% - 강조색5 45 2 2 2 4 4 2" xfId="31061" xr:uid="{00000000-0005-0000-0000-0000F1730000}"/>
    <cellStyle name="40% - 강조색5 45 2 2 2 4 4 3" xfId="31062" xr:uid="{00000000-0005-0000-0000-0000F2730000}"/>
    <cellStyle name="40% - 강조색5 45 2 2 2 4 4 4" xfId="31063" xr:uid="{00000000-0005-0000-0000-0000F3730000}"/>
    <cellStyle name="40% - 강조색5 45 2 2 2 4 5" xfId="31064" xr:uid="{00000000-0005-0000-0000-0000F4730000}"/>
    <cellStyle name="40% - 강조색5 45 2 2 2 4 5 2" xfId="31065" xr:uid="{00000000-0005-0000-0000-0000F5730000}"/>
    <cellStyle name="40% - 강조색5 45 2 2 2 4 5 3" xfId="31066" xr:uid="{00000000-0005-0000-0000-0000F6730000}"/>
    <cellStyle name="40% - 강조색5 45 2 2 2 4 5 4" xfId="31067" xr:uid="{00000000-0005-0000-0000-0000F7730000}"/>
    <cellStyle name="40% - 강조색5 45 2 2 2 4 6" xfId="31068" xr:uid="{00000000-0005-0000-0000-0000F8730000}"/>
    <cellStyle name="40% - 강조색5 45 2 2 2 4 6 2" xfId="31069" xr:uid="{00000000-0005-0000-0000-0000F9730000}"/>
    <cellStyle name="40% - 강조색5 45 2 2 2 4 6 3" xfId="31070" xr:uid="{00000000-0005-0000-0000-0000FA730000}"/>
    <cellStyle name="40% - 강조색5 45 2 2 2 4 6 4" xfId="31071" xr:uid="{00000000-0005-0000-0000-0000FB730000}"/>
    <cellStyle name="40% - 강조색5 45 2 2 2 4 7" xfId="31072" xr:uid="{00000000-0005-0000-0000-0000FC730000}"/>
    <cellStyle name="40% - 강조색5 45 2 2 2 4 7 2" xfId="31073" xr:uid="{00000000-0005-0000-0000-0000FD730000}"/>
    <cellStyle name="40% - 강조색5 45 2 2 2 4 7 3" xfId="31074" xr:uid="{00000000-0005-0000-0000-0000FE730000}"/>
    <cellStyle name="40% - 강조색5 45 2 2 2 4 7 4" xfId="31075" xr:uid="{00000000-0005-0000-0000-0000FF730000}"/>
    <cellStyle name="40% - 강조색5 45 2 2 2 4 8" xfId="31076" xr:uid="{00000000-0005-0000-0000-000000740000}"/>
    <cellStyle name="40% - 강조색5 45 2 2 2 4 8 2" xfId="31077" xr:uid="{00000000-0005-0000-0000-000001740000}"/>
    <cellStyle name="40% - 강조색5 45 2 2 2 4 8 3" xfId="31078" xr:uid="{00000000-0005-0000-0000-000002740000}"/>
    <cellStyle name="40% - 강조색5 45 2 2 2 4 8 4" xfId="31079" xr:uid="{00000000-0005-0000-0000-000003740000}"/>
    <cellStyle name="40% - 강조색5 45 2 2 2 4 9" xfId="31080" xr:uid="{00000000-0005-0000-0000-000004740000}"/>
    <cellStyle name="40% - 강조색5 45 2 2 2 4 9 2" xfId="31081" xr:uid="{00000000-0005-0000-0000-000005740000}"/>
    <cellStyle name="40% - 강조색5 45 2 2 2 4 9 3" xfId="31082" xr:uid="{00000000-0005-0000-0000-000006740000}"/>
    <cellStyle name="40% - 강조색5 45 2 2 2 4 9 4" xfId="31083" xr:uid="{00000000-0005-0000-0000-000007740000}"/>
    <cellStyle name="40% - 강조색5 45 2 2 2 5" xfId="31084" xr:uid="{00000000-0005-0000-0000-000008740000}"/>
    <cellStyle name="40% - 강조색5 45 2 2 2 5 2" xfId="31085" xr:uid="{00000000-0005-0000-0000-000009740000}"/>
    <cellStyle name="40% - 강조색5 45 2 2 2 5 3" xfId="31086" xr:uid="{00000000-0005-0000-0000-00000A740000}"/>
    <cellStyle name="40% - 강조색5 45 2 2 2 5 4" xfId="31087" xr:uid="{00000000-0005-0000-0000-00000B740000}"/>
    <cellStyle name="40% - 강조색5 45 2 2 2 6" xfId="31088" xr:uid="{00000000-0005-0000-0000-00000C740000}"/>
    <cellStyle name="40% - 강조색5 45 2 2 2 6 2" xfId="31089" xr:uid="{00000000-0005-0000-0000-00000D740000}"/>
    <cellStyle name="40% - 강조색5 45 2 2 2 6 3" xfId="31090" xr:uid="{00000000-0005-0000-0000-00000E740000}"/>
    <cellStyle name="40% - 강조색5 45 2 2 2 6 4" xfId="31091" xr:uid="{00000000-0005-0000-0000-00000F740000}"/>
    <cellStyle name="40% - 강조색5 45 2 2 2 7" xfId="31092" xr:uid="{00000000-0005-0000-0000-000010740000}"/>
    <cellStyle name="40% - 강조색5 45 2 2 2 7 2" xfId="31093" xr:uid="{00000000-0005-0000-0000-000011740000}"/>
    <cellStyle name="40% - 강조색5 45 2 2 2 7 3" xfId="31094" xr:uid="{00000000-0005-0000-0000-000012740000}"/>
    <cellStyle name="40% - 강조색5 45 2 2 2 7 4" xfId="31095" xr:uid="{00000000-0005-0000-0000-000013740000}"/>
    <cellStyle name="40% - 강조색5 45 2 2 2 8" xfId="31096" xr:uid="{00000000-0005-0000-0000-000014740000}"/>
    <cellStyle name="40% - 강조색5 45 2 2 2 8 2" xfId="31097" xr:uid="{00000000-0005-0000-0000-000015740000}"/>
    <cellStyle name="40% - 강조색5 45 2 2 2 8 3" xfId="31098" xr:uid="{00000000-0005-0000-0000-000016740000}"/>
    <cellStyle name="40% - 강조색5 45 2 2 2 8 4" xfId="31099" xr:uid="{00000000-0005-0000-0000-000017740000}"/>
    <cellStyle name="40% - 강조색5 45 2 2 2 9" xfId="31100" xr:uid="{00000000-0005-0000-0000-000018740000}"/>
    <cellStyle name="40% - 강조색5 45 2 2 2 9 2" xfId="31101" xr:uid="{00000000-0005-0000-0000-000019740000}"/>
    <cellStyle name="40% - 강조색5 45 2 2 2 9 3" xfId="31102" xr:uid="{00000000-0005-0000-0000-00001A740000}"/>
    <cellStyle name="40% - 강조색5 45 2 2 2 9 4" xfId="31103" xr:uid="{00000000-0005-0000-0000-00001B740000}"/>
    <cellStyle name="40% - 강조색5 45 2 2 20" xfId="31104" xr:uid="{00000000-0005-0000-0000-00001C740000}"/>
    <cellStyle name="40% - 강조색5 45 2 2 21" xfId="31105" xr:uid="{00000000-0005-0000-0000-00001D740000}"/>
    <cellStyle name="40% - 강조색5 45 2 2 22" xfId="31106" xr:uid="{00000000-0005-0000-0000-00001E740000}"/>
    <cellStyle name="40% - 강조색5 45 2 2 23" xfId="31107" xr:uid="{00000000-0005-0000-0000-00001F740000}"/>
    <cellStyle name="40% - 강조색5 45 2 2 24" xfId="31108" xr:uid="{00000000-0005-0000-0000-000020740000}"/>
    <cellStyle name="40% - 강조색5 45 2 2 25" xfId="31109" xr:uid="{00000000-0005-0000-0000-000021740000}"/>
    <cellStyle name="40% - 강조색5 45 2 2 26" xfId="31110" xr:uid="{00000000-0005-0000-0000-000022740000}"/>
    <cellStyle name="40% - 강조색5 45 2 2 3" xfId="31111" xr:uid="{00000000-0005-0000-0000-000023740000}"/>
    <cellStyle name="40% - 강조색5 45 2 2 3 10" xfId="31112" xr:uid="{00000000-0005-0000-0000-000024740000}"/>
    <cellStyle name="40% - 강조색5 45 2 2 3 11" xfId="31113" xr:uid="{00000000-0005-0000-0000-000025740000}"/>
    <cellStyle name="40% - 강조색5 45 2 2 3 12" xfId="31114" xr:uid="{00000000-0005-0000-0000-000026740000}"/>
    <cellStyle name="40% - 강조색5 45 2 2 3 2" xfId="31115" xr:uid="{00000000-0005-0000-0000-000027740000}"/>
    <cellStyle name="40% - 강조색5 45 2 2 3 2 2" xfId="31116" xr:uid="{00000000-0005-0000-0000-000028740000}"/>
    <cellStyle name="40% - 강조색5 45 2 2 3 2 3" xfId="31117" xr:uid="{00000000-0005-0000-0000-000029740000}"/>
    <cellStyle name="40% - 강조색5 45 2 2 3 2 4" xfId="31118" xr:uid="{00000000-0005-0000-0000-00002A740000}"/>
    <cellStyle name="40% - 강조색5 45 2 2 3 3" xfId="31119" xr:uid="{00000000-0005-0000-0000-00002B740000}"/>
    <cellStyle name="40% - 강조색5 45 2 2 3 3 2" xfId="31120" xr:uid="{00000000-0005-0000-0000-00002C740000}"/>
    <cellStyle name="40% - 강조색5 45 2 2 3 3 3" xfId="31121" xr:uid="{00000000-0005-0000-0000-00002D740000}"/>
    <cellStyle name="40% - 강조색5 45 2 2 3 3 4" xfId="31122" xr:uid="{00000000-0005-0000-0000-00002E740000}"/>
    <cellStyle name="40% - 강조색5 45 2 2 3 4" xfId="31123" xr:uid="{00000000-0005-0000-0000-00002F740000}"/>
    <cellStyle name="40% - 강조색5 45 2 2 3 4 2" xfId="31124" xr:uid="{00000000-0005-0000-0000-000030740000}"/>
    <cellStyle name="40% - 강조색5 45 2 2 3 4 3" xfId="31125" xr:uid="{00000000-0005-0000-0000-000031740000}"/>
    <cellStyle name="40% - 강조색5 45 2 2 3 4 4" xfId="31126" xr:uid="{00000000-0005-0000-0000-000032740000}"/>
    <cellStyle name="40% - 강조색5 45 2 2 3 5" xfId="31127" xr:uid="{00000000-0005-0000-0000-000033740000}"/>
    <cellStyle name="40% - 강조색5 45 2 2 3 5 2" xfId="31128" xr:uid="{00000000-0005-0000-0000-000034740000}"/>
    <cellStyle name="40% - 강조색5 45 2 2 3 5 3" xfId="31129" xr:uid="{00000000-0005-0000-0000-000035740000}"/>
    <cellStyle name="40% - 강조색5 45 2 2 3 5 4" xfId="31130" xr:uid="{00000000-0005-0000-0000-000036740000}"/>
    <cellStyle name="40% - 강조색5 45 2 2 3 6" xfId="31131" xr:uid="{00000000-0005-0000-0000-000037740000}"/>
    <cellStyle name="40% - 강조색5 45 2 2 3 6 2" xfId="31132" xr:uid="{00000000-0005-0000-0000-000038740000}"/>
    <cellStyle name="40% - 강조색5 45 2 2 3 6 3" xfId="31133" xr:uid="{00000000-0005-0000-0000-000039740000}"/>
    <cellStyle name="40% - 강조색5 45 2 2 3 6 4" xfId="31134" xr:uid="{00000000-0005-0000-0000-00003A740000}"/>
    <cellStyle name="40% - 강조색5 45 2 2 3 7" xfId="31135" xr:uid="{00000000-0005-0000-0000-00003B740000}"/>
    <cellStyle name="40% - 강조색5 45 2 2 3 7 2" xfId="31136" xr:uid="{00000000-0005-0000-0000-00003C740000}"/>
    <cellStyle name="40% - 강조색5 45 2 2 3 7 3" xfId="31137" xr:uid="{00000000-0005-0000-0000-00003D740000}"/>
    <cellStyle name="40% - 강조색5 45 2 2 3 7 4" xfId="31138" xr:uid="{00000000-0005-0000-0000-00003E740000}"/>
    <cellStyle name="40% - 강조색5 45 2 2 3 8" xfId="31139" xr:uid="{00000000-0005-0000-0000-00003F740000}"/>
    <cellStyle name="40% - 강조색5 45 2 2 3 8 2" xfId="31140" xr:uid="{00000000-0005-0000-0000-000040740000}"/>
    <cellStyle name="40% - 강조색5 45 2 2 3 8 3" xfId="31141" xr:uid="{00000000-0005-0000-0000-000041740000}"/>
    <cellStyle name="40% - 강조색5 45 2 2 3 8 4" xfId="31142" xr:uid="{00000000-0005-0000-0000-000042740000}"/>
    <cellStyle name="40% - 강조색5 45 2 2 3 9" xfId="31143" xr:uid="{00000000-0005-0000-0000-000043740000}"/>
    <cellStyle name="40% - 강조색5 45 2 2 3 9 2" xfId="31144" xr:uid="{00000000-0005-0000-0000-000044740000}"/>
    <cellStyle name="40% - 강조색5 45 2 2 3 9 3" xfId="31145" xr:uid="{00000000-0005-0000-0000-000045740000}"/>
    <cellStyle name="40% - 강조색5 45 2 2 3 9 4" xfId="31146" xr:uid="{00000000-0005-0000-0000-000046740000}"/>
    <cellStyle name="40% - 강조색5 45 2 2 4" xfId="31147" xr:uid="{00000000-0005-0000-0000-000047740000}"/>
    <cellStyle name="40% - 강조색5 45 2 2 4 10" xfId="31148" xr:uid="{00000000-0005-0000-0000-000048740000}"/>
    <cellStyle name="40% - 강조색5 45 2 2 4 11" xfId="31149" xr:uid="{00000000-0005-0000-0000-000049740000}"/>
    <cellStyle name="40% - 강조색5 45 2 2 4 12" xfId="31150" xr:uid="{00000000-0005-0000-0000-00004A740000}"/>
    <cellStyle name="40% - 강조색5 45 2 2 4 2" xfId="31151" xr:uid="{00000000-0005-0000-0000-00004B740000}"/>
    <cellStyle name="40% - 강조색5 45 2 2 4 2 2" xfId="31152" xr:uid="{00000000-0005-0000-0000-00004C740000}"/>
    <cellStyle name="40% - 강조색5 45 2 2 4 2 3" xfId="31153" xr:uid="{00000000-0005-0000-0000-00004D740000}"/>
    <cellStyle name="40% - 강조색5 45 2 2 4 2 4" xfId="31154" xr:uid="{00000000-0005-0000-0000-00004E740000}"/>
    <cellStyle name="40% - 강조색5 45 2 2 4 3" xfId="31155" xr:uid="{00000000-0005-0000-0000-00004F740000}"/>
    <cellStyle name="40% - 강조색5 45 2 2 4 3 2" xfId="31156" xr:uid="{00000000-0005-0000-0000-000050740000}"/>
    <cellStyle name="40% - 강조색5 45 2 2 4 3 3" xfId="31157" xr:uid="{00000000-0005-0000-0000-000051740000}"/>
    <cellStyle name="40% - 강조색5 45 2 2 4 3 4" xfId="31158" xr:uid="{00000000-0005-0000-0000-000052740000}"/>
    <cellStyle name="40% - 강조색5 45 2 2 4 4" xfId="31159" xr:uid="{00000000-0005-0000-0000-000053740000}"/>
    <cellStyle name="40% - 강조색5 45 2 2 4 4 2" xfId="31160" xr:uid="{00000000-0005-0000-0000-000054740000}"/>
    <cellStyle name="40% - 강조색5 45 2 2 4 4 3" xfId="31161" xr:uid="{00000000-0005-0000-0000-000055740000}"/>
    <cellStyle name="40% - 강조색5 45 2 2 4 4 4" xfId="31162" xr:uid="{00000000-0005-0000-0000-000056740000}"/>
    <cellStyle name="40% - 강조색5 45 2 2 4 5" xfId="31163" xr:uid="{00000000-0005-0000-0000-000057740000}"/>
    <cellStyle name="40% - 강조색5 45 2 2 4 5 2" xfId="31164" xr:uid="{00000000-0005-0000-0000-000058740000}"/>
    <cellStyle name="40% - 강조색5 45 2 2 4 5 3" xfId="31165" xr:uid="{00000000-0005-0000-0000-000059740000}"/>
    <cellStyle name="40% - 강조색5 45 2 2 4 5 4" xfId="31166" xr:uid="{00000000-0005-0000-0000-00005A740000}"/>
    <cellStyle name="40% - 강조색5 45 2 2 4 6" xfId="31167" xr:uid="{00000000-0005-0000-0000-00005B740000}"/>
    <cellStyle name="40% - 강조색5 45 2 2 4 6 2" xfId="31168" xr:uid="{00000000-0005-0000-0000-00005C740000}"/>
    <cellStyle name="40% - 강조색5 45 2 2 4 6 3" xfId="31169" xr:uid="{00000000-0005-0000-0000-00005D740000}"/>
    <cellStyle name="40% - 강조색5 45 2 2 4 6 4" xfId="31170" xr:uid="{00000000-0005-0000-0000-00005E740000}"/>
    <cellStyle name="40% - 강조색5 45 2 2 4 7" xfId="31171" xr:uid="{00000000-0005-0000-0000-00005F740000}"/>
    <cellStyle name="40% - 강조색5 45 2 2 4 7 2" xfId="31172" xr:uid="{00000000-0005-0000-0000-000060740000}"/>
    <cellStyle name="40% - 강조색5 45 2 2 4 7 3" xfId="31173" xr:uid="{00000000-0005-0000-0000-000061740000}"/>
    <cellStyle name="40% - 강조색5 45 2 2 4 7 4" xfId="31174" xr:uid="{00000000-0005-0000-0000-000062740000}"/>
    <cellStyle name="40% - 강조색5 45 2 2 4 8" xfId="31175" xr:uid="{00000000-0005-0000-0000-000063740000}"/>
    <cellStyle name="40% - 강조색5 45 2 2 4 8 2" xfId="31176" xr:uid="{00000000-0005-0000-0000-000064740000}"/>
    <cellStyle name="40% - 강조색5 45 2 2 4 8 3" xfId="31177" xr:uid="{00000000-0005-0000-0000-000065740000}"/>
    <cellStyle name="40% - 강조색5 45 2 2 4 8 4" xfId="31178" xr:uid="{00000000-0005-0000-0000-000066740000}"/>
    <cellStyle name="40% - 강조색5 45 2 2 4 9" xfId="31179" xr:uid="{00000000-0005-0000-0000-000067740000}"/>
    <cellStyle name="40% - 강조색5 45 2 2 4 9 2" xfId="31180" xr:uid="{00000000-0005-0000-0000-000068740000}"/>
    <cellStyle name="40% - 강조색5 45 2 2 4 9 3" xfId="31181" xr:uid="{00000000-0005-0000-0000-000069740000}"/>
    <cellStyle name="40% - 강조색5 45 2 2 4 9 4" xfId="31182" xr:uid="{00000000-0005-0000-0000-00006A740000}"/>
    <cellStyle name="40% - 강조색5 45 2 2 5" xfId="31183" xr:uid="{00000000-0005-0000-0000-00006B740000}"/>
    <cellStyle name="40% - 강조색5 45 2 2 5 10" xfId="31184" xr:uid="{00000000-0005-0000-0000-00006C740000}"/>
    <cellStyle name="40% - 강조색5 45 2 2 5 11" xfId="31185" xr:uid="{00000000-0005-0000-0000-00006D740000}"/>
    <cellStyle name="40% - 강조색5 45 2 2 5 12" xfId="31186" xr:uid="{00000000-0005-0000-0000-00006E740000}"/>
    <cellStyle name="40% - 강조색5 45 2 2 5 2" xfId="31187" xr:uid="{00000000-0005-0000-0000-00006F740000}"/>
    <cellStyle name="40% - 강조색5 45 2 2 5 2 2" xfId="31188" xr:uid="{00000000-0005-0000-0000-000070740000}"/>
    <cellStyle name="40% - 강조색5 45 2 2 5 2 3" xfId="31189" xr:uid="{00000000-0005-0000-0000-000071740000}"/>
    <cellStyle name="40% - 강조색5 45 2 2 5 2 4" xfId="31190" xr:uid="{00000000-0005-0000-0000-000072740000}"/>
    <cellStyle name="40% - 강조색5 45 2 2 5 3" xfId="31191" xr:uid="{00000000-0005-0000-0000-000073740000}"/>
    <cellStyle name="40% - 강조색5 45 2 2 5 3 2" xfId="31192" xr:uid="{00000000-0005-0000-0000-000074740000}"/>
    <cellStyle name="40% - 강조색5 45 2 2 5 3 3" xfId="31193" xr:uid="{00000000-0005-0000-0000-000075740000}"/>
    <cellStyle name="40% - 강조색5 45 2 2 5 3 4" xfId="31194" xr:uid="{00000000-0005-0000-0000-000076740000}"/>
    <cellStyle name="40% - 강조색5 45 2 2 5 4" xfId="31195" xr:uid="{00000000-0005-0000-0000-000077740000}"/>
    <cellStyle name="40% - 강조색5 45 2 2 5 4 2" xfId="31196" xr:uid="{00000000-0005-0000-0000-000078740000}"/>
    <cellStyle name="40% - 강조색5 45 2 2 5 4 3" xfId="31197" xr:uid="{00000000-0005-0000-0000-000079740000}"/>
    <cellStyle name="40% - 강조색5 45 2 2 5 4 4" xfId="31198" xr:uid="{00000000-0005-0000-0000-00007A740000}"/>
    <cellStyle name="40% - 강조색5 45 2 2 5 5" xfId="31199" xr:uid="{00000000-0005-0000-0000-00007B740000}"/>
    <cellStyle name="40% - 강조색5 45 2 2 5 5 2" xfId="31200" xr:uid="{00000000-0005-0000-0000-00007C740000}"/>
    <cellStyle name="40% - 강조색5 45 2 2 5 5 3" xfId="31201" xr:uid="{00000000-0005-0000-0000-00007D740000}"/>
    <cellStyle name="40% - 강조색5 45 2 2 5 5 4" xfId="31202" xr:uid="{00000000-0005-0000-0000-00007E740000}"/>
    <cellStyle name="40% - 강조색5 45 2 2 5 6" xfId="31203" xr:uid="{00000000-0005-0000-0000-00007F740000}"/>
    <cellStyle name="40% - 강조색5 45 2 2 5 6 2" xfId="31204" xr:uid="{00000000-0005-0000-0000-000080740000}"/>
    <cellStyle name="40% - 강조색5 45 2 2 5 6 3" xfId="31205" xr:uid="{00000000-0005-0000-0000-000081740000}"/>
    <cellStyle name="40% - 강조색5 45 2 2 5 6 4" xfId="31206" xr:uid="{00000000-0005-0000-0000-000082740000}"/>
    <cellStyle name="40% - 강조색5 45 2 2 5 7" xfId="31207" xr:uid="{00000000-0005-0000-0000-000083740000}"/>
    <cellStyle name="40% - 강조색5 45 2 2 5 7 2" xfId="31208" xr:uid="{00000000-0005-0000-0000-000084740000}"/>
    <cellStyle name="40% - 강조색5 45 2 2 5 7 3" xfId="31209" xr:uid="{00000000-0005-0000-0000-000085740000}"/>
    <cellStyle name="40% - 강조색5 45 2 2 5 7 4" xfId="31210" xr:uid="{00000000-0005-0000-0000-000086740000}"/>
    <cellStyle name="40% - 강조색5 45 2 2 5 8" xfId="31211" xr:uid="{00000000-0005-0000-0000-000087740000}"/>
    <cellStyle name="40% - 강조색5 45 2 2 5 8 2" xfId="31212" xr:uid="{00000000-0005-0000-0000-000088740000}"/>
    <cellStyle name="40% - 강조색5 45 2 2 5 8 3" xfId="31213" xr:uid="{00000000-0005-0000-0000-000089740000}"/>
    <cellStyle name="40% - 강조색5 45 2 2 5 8 4" xfId="31214" xr:uid="{00000000-0005-0000-0000-00008A740000}"/>
    <cellStyle name="40% - 강조색5 45 2 2 5 9" xfId="31215" xr:uid="{00000000-0005-0000-0000-00008B740000}"/>
    <cellStyle name="40% - 강조색5 45 2 2 5 9 2" xfId="31216" xr:uid="{00000000-0005-0000-0000-00008C740000}"/>
    <cellStyle name="40% - 강조색5 45 2 2 5 9 3" xfId="31217" xr:uid="{00000000-0005-0000-0000-00008D740000}"/>
    <cellStyle name="40% - 강조색5 45 2 2 5 9 4" xfId="31218" xr:uid="{00000000-0005-0000-0000-00008E740000}"/>
    <cellStyle name="40% - 강조색5 45 2 2 6" xfId="31219" xr:uid="{00000000-0005-0000-0000-00008F740000}"/>
    <cellStyle name="40% - 강조색5 45 2 2 6 2" xfId="31220" xr:uid="{00000000-0005-0000-0000-000090740000}"/>
    <cellStyle name="40% - 강조색5 45 2 2 6 3" xfId="31221" xr:uid="{00000000-0005-0000-0000-000091740000}"/>
    <cellStyle name="40% - 강조색5 45 2 2 6 4" xfId="31222" xr:uid="{00000000-0005-0000-0000-000092740000}"/>
    <cellStyle name="40% - 강조색5 45 2 2 7" xfId="31223" xr:uid="{00000000-0005-0000-0000-000093740000}"/>
    <cellStyle name="40% - 강조색5 45 2 2 7 2" xfId="31224" xr:uid="{00000000-0005-0000-0000-000094740000}"/>
    <cellStyle name="40% - 강조색5 45 2 2 7 3" xfId="31225" xr:uid="{00000000-0005-0000-0000-000095740000}"/>
    <cellStyle name="40% - 강조색5 45 2 2 7 4" xfId="31226" xr:uid="{00000000-0005-0000-0000-000096740000}"/>
    <cellStyle name="40% - 강조색5 45 2 2 8" xfId="31227" xr:uid="{00000000-0005-0000-0000-000097740000}"/>
    <cellStyle name="40% - 강조색5 45 2 2 8 2" xfId="31228" xr:uid="{00000000-0005-0000-0000-000098740000}"/>
    <cellStyle name="40% - 강조색5 45 2 2 8 3" xfId="31229" xr:uid="{00000000-0005-0000-0000-000099740000}"/>
    <cellStyle name="40% - 강조색5 45 2 2 8 4" xfId="31230" xr:uid="{00000000-0005-0000-0000-00009A740000}"/>
    <cellStyle name="40% - 강조색5 45 2 2 9" xfId="31231" xr:uid="{00000000-0005-0000-0000-00009B740000}"/>
    <cellStyle name="40% - 강조색5 45 2 2 9 2" xfId="31232" xr:uid="{00000000-0005-0000-0000-00009C740000}"/>
    <cellStyle name="40% - 강조색5 45 2 2 9 3" xfId="31233" xr:uid="{00000000-0005-0000-0000-00009D740000}"/>
    <cellStyle name="40% - 강조색5 45 2 2 9 4" xfId="31234" xr:uid="{00000000-0005-0000-0000-00009E740000}"/>
    <cellStyle name="40% - 강조색5 45 2 20" xfId="31235" xr:uid="{00000000-0005-0000-0000-00009F740000}"/>
    <cellStyle name="40% - 강조색5 45 2 21" xfId="31236" xr:uid="{00000000-0005-0000-0000-0000A0740000}"/>
    <cellStyle name="40% - 강조색5 45 2 22" xfId="31237" xr:uid="{00000000-0005-0000-0000-0000A1740000}"/>
    <cellStyle name="40% - 강조색5 45 2 23" xfId="31238" xr:uid="{00000000-0005-0000-0000-0000A2740000}"/>
    <cellStyle name="40% - 강조색5 45 2 24" xfId="31239" xr:uid="{00000000-0005-0000-0000-0000A3740000}"/>
    <cellStyle name="40% - 강조색5 45 2 25" xfId="31240" xr:uid="{00000000-0005-0000-0000-0000A4740000}"/>
    <cellStyle name="40% - 강조색5 45 2 26" xfId="31241" xr:uid="{00000000-0005-0000-0000-0000A5740000}"/>
    <cellStyle name="40% - 강조색5 45 2 3" xfId="31242" xr:uid="{00000000-0005-0000-0000-0000A6740000}"/>
    <cellStyle name="40% - 강조색5 45 2 3 10" xfId="31243" xr:uid="{00000000-0005-0000-0000-0000A7740000}"/>
    <cellStyle name="40% - 강조색5 45 2 3 10 2" xfId="31244" xr:uid="{00000000-0005-0000-0000-0000A8740000}"/>
    <cellStyle name="40% - 강조색5 45 2 3 10 3" xfId="31245" xr:uid="{00000000-0005-0000-0000-0000A9740000}"/>
    <cellStyle name="40% - 강조색5 45 2 3 10 4" xfId="31246" xr:uid="{00000000-0005-0000-0000-0000AA740000}"/>
    <cellStyle name="40% - 강조색5 45 2 3 11" xfId="31247" xr:uid="{00000000-0005-0000-0000-0000AB740000}"/>
    <cellStyle name="40% - 강조색5 45 2 3 11 2" xfId="31248" xr:uid="{00000000-0005-0000-0000-0000AC740000}"/>
    <cellStyle name="40% - 강조색5 45 2 3 11 3" xfId="31249" xr:uid="{00000000-0005-0000-0000-0000AD740000}"/>
    <cellStyle name="40% - 강조색5 45 2 3 11 4" xfId="31250" xr:uid="{00000000-0005-0000-0000-0000AE740000}"/>
    <cellStyle name="40% - 강조색5 45 2 3 12" xfId="31251" xr:uid="{00000000-0005-0000-0000-0000AF740000}"/>
    <cellStyle name="40% - 강조색5 45 2 3 12 2" xfId="31252" xr:uid="{00000000-0005-0000-0000-0000B0740000}"/>
    <cellStyle name="40% - 강조색5 45 2 3 12 3" xfId="31253" xr:uid="{00000000-0005-0000-0000-0000B1740000}"/>
    <cellStyle name="40% - 강조색5 45 2 3 12 4" xfId="31254" xr:uid="{00000000-0005-0000-0000-0000B2740000}"/>
    <cellStyle name="40% - 강조색5 45 2 3 13" xfId="31255" xr:uid="{00000000-0005-0000-0000-0000B3740000}"/>
    <cellStyle name="40% - 강조색5 45 2 3 14" xfId="31256" xr:uid="{00000000-0005-0000-0000-0000B4740000}"/>
    <cellStyle name="40% - 강조색5 45 2 3 15" xfId="31257" xr:uid="{00000000-0005-0000-0000-0000B5740000}"/>
    <cellStyle name="40% - 강조색5 45 2 3 16" xfId="31258" xr:uid="{00000000-0005-0000-0000-0000B6740000}"/>
    <cellStyle name="40% - 강조색5 45 2 3 17" xfId="31259" xr:uid="{00000000-0005-0000-0000-0000B7740000}"/>
    <cellStyle name="40% - 강조색5 45 2 3 18" xfId="31260" xr:uid="{00000000-0005-0000-0000-0000B8740000}"/>
    <cellStyle name="40% - 강조색5 45 2 3 19" xfId="31261" xr:uid="{00000000-0005-0000-0000-0000B9740000}"/>
    <cellStyle name="40% - 강조색5 45 2 3 2" xfId="31262" xr:uid="{00000000-0005-0000-0000-0000BA740000}"/>
    <cellStyle name="40% - 강조색5 45 2 3 2 10" xfId="31263" xr:uid="{00000000-0005-0000-0000-0000BB740000}"/>
    <cellStyle name="40% - 강조색5 45 2 3 2 11" xfId="31264" xr:uid="{00000000-0005-0000-0000-0000BC740000}"/>
    <cellStyle name="40% - 강조색5 45 2 3 2 12" xfId="31265" xr:uid="{00000000-0005-0000-0000-0000BD740000}"/>
    <cellStyle name="40% - 강조색5 45 2 3 2 2" xfId="31266" xr:uid="{00000000-0005-0000-0000-0000BE740000}"/>
    <cellStyle name="40% - 강조색5 45 2 3 2 2 2" xfId="31267" xr:uid="{00000000-0005-0000-0000-0000BF740000}"/>
    <cellStyle name="40% - 강조색5 45 2 3 2 2 3" xfId="31268" xr:uid="{00000000-0005-0000-0000-0000C0740000}"/>
    <cellStyle name="40% - 강조색5 45 2 3 2 2 4" xfId="31269" xr:uid="{00000000-0005-0000-0000-0000C1740000}"/>
    <cellStyle name="40% - 강조색5 45 2 3 2 3" xfId="31270" xr:uid="{00000000-0005-0000-0000-0000C2740000}"/>
    <cellStyle name="40% - 강조색5 45 2 3 2 3 2" xfId="31271" xr:uid="{00000000-0005-0000-0000-0000C3740000}"/>
    <cellStyle name="40% - 강조색5 45 2 3 2 3 3" xfId="31272" xr:uid="{00000000-0005-0000-0000-0000C4740000}"/>
    <cellStyle name="40% - 강조색5 45 2 3 2 3 4" xfId="31273" xr:uid="{00000000-0005-0000-0000-0000C5740000}"/>
    <cellStyle name="40% - 강조색5 45 2 3 2 4" xfId="31274" xr:uid="{00000000-0005-0000-0000-0000C6740000}"/>
    <cellStyle name="40% - 강조색5 45 2 3 2 4 2" xfId="31275" xr:uid="{00000000-0005-0000-0000-0000C7740000}"/>
    <cellStyle name="40% - 강조색5 45 2 3 2 4 3" xfId="31276" xr:uid="{00000000-0005-0000-0000-0000C8740000}"/>
    <cellStyle name="40% - 강조색5 45 2 3 2 4 4" xfId="31277" xr:uid="{00000000-0005-0000-0000-0000C9740000}"/>
    <cellStyle name="40% - 강조색5 45 2 3 2 5" xfId="31278" xr:uid="{00000000-0005-0000-0000-0000CA740000}"/>
    <cellStyle name="40% - 강조색5 45 2 3 2 5 2" xfId="31279" xr:uid="{00000000-0005-0000-0000-0000CB740000}"/>
    <cellStyle name="40% - 강조색5 45 2 3 2 5 3" xfId="31280" xr:uid="{00000000-0005-0000-0000-0000CC740000}"/>
    <cellStyle name="40% - 강조색5 45 2 3 2 5 4" xfId="31281" xr:uid="{00000000-0005-0000-0000-0000CD740000}"/>
    <cellStyle name="40% - 강조색5 45 2 3 2 6" xfId="31282" xr:uid="{00000000-0005-0000-0000-0000CE740000}"/>
    <cellStyle name="40% - 강조색5 45 2 3 2 6 2" xfId="31283" xr:uid="{00000000-0005-0000-0000-0000CF740000}"/>
    <cellStyle name="40% - 강조색5 45 2 3 2 6 3" xfId="31284" xr:uid="{00000000-0005-0000-0000-0000D0740000}"/>
    <cellStyle name="40% - 강조색5 45 2 3 2 6 4" xfId="31285" xr:uid="{00000000-0005-0000-0000-0000D1740000}"/>
    <cellStyle name="40% - 강조색5 45 2 3 2 7" xfId="31286" xr:uid="{00000000-0005-0000-0000-0000D2740000}"/>
    <cellStyle name="40% - 강조색5 45 2 3 2 7 2" xfId="31287" xr:uid="{00000000-0005-0000-0000-0000D3740000}"/>
    <cellStyle name="40% - 강조색5 45 2 3 2 7 3" xfId="31288" xr:uid="{00000000-0005-0000-0000-0000D4740000}"/>
    <cellStyle name="40% - 강조색5 45 2 3 2 7 4" xfId="31289" xr:uid="{00000000-0005-0000-0000-0000D5740000}"/>
    <cellStyle name="40% - 강조색5 45 2 3 2 8" xfId="31290" xr:uid="{00000000-0005-0000-0000-0000D6740000}"/>
    <cellStyle name="40% - 강조색5 45 2 3 2 8 2" xfId="31291" xr:uid="{00000000-0005-0000-0000-0000D7740000}"/>
    <cellStyle name="40% - 강조색5 45 2 3 2 8 3" xfId="31292" xr:uid="{00000000-0005-0000-0000-0000D8740000}"/>
    <cellStyle name="40% - 강조색5 45 2 3 2 8 4" xfId="31293" xr:uid="{00000000-0005-0000-0000-0000D9740000}"/>
    <cellStyle name="40% - 강조색5 45 2 3 2 9" xfId="31294" xr:uid="{00000000-0005-0000-0000-0000DA740000}"/>
    <cellStyle name="40% - 강조색5 45 2 3 2 9 2" xfId="31295" xr:uid="{00000000-0005-0000-0000-0000DB740000}"/>
    <cellStyle name="40% - 강조색5 45 2 3 2 9 3" xfId="31296" xr:uid="{00000000-0005-0000-0000-0000DC740000}"/>
    <cellStyle name="40% - 강조색5 45 2 3 2 9 4" xfId="31297" xr:uid="{00000000-0005-0000-0000-0000DD740000}"/>
    <cellStyle name="40% - 강조색5 45 2 3 20" xfId="31298" xr:uid="{00000000-0005-0000-0000-0000DE740000}"/>
    <cellStyle name="40% - 강조색5 45 2 3 21" xfId="31299" xr:uid="{00000000-0005-0000-0000-0000DF740000}"/>
    <cellStyle name="40% - 강조색5 45 2 3 22" xfId="31300" xr:uid="{00000000-0005-0000-0000-0000E0740000}"/>
    <cellStyle name="40% - 강조색5 45 2 3 23" xfId="31301" xr:uid="{00000000-0005-0000-0000-0000E1740000}"/>
    <cellStyle name="40% - 강조색5 45 2 3 24" xfId="31302" xr:uid="{00000000-0005-0000-0000-0000E2740000}"/>
    <cellStyle name="40% - 강조색5 45 2 3 25" xfId="31303" xr:uid="{00000000-0005-0000-0000-0000E3740000}"/>
    <cellStyle name="40% - 강조색5 45 2 3 3" xfId="31304" xr:uid="{00000000-0005-0000-0000-0000E4740000}"/>
    <cellStyle name="40% - 강조색5 45 2 3 3 10" xfId="31305" xr:uid="{00000000-0005-0000-0000-0000E5740000}"/>
    <cellStyle name="40% - 강조색5 45 2 3 3 11" xfId="31306" xr:uid="{00000000-0005-0000-0000-0000E6740000}"/>
    <cellStyle name="40% - 강조색5 45 2 3 3 12" xfId="31307" xr:uid="{00000000-0005-0000-0000-0000E7740000}"/>
    <cellStyle name="40% - 강조색5 45 2 3 3 2" xfId="31308" xr:uid="{00000000-0005-0000-0000-0000E8740000}"/>
    <cellStyle name="40% - 강조색5 45 2 3 3 2 2" xfId="31309" xr:uid="{00000000-0005-0000-0000-0000E9740000}"/>
    <cellStyle name="40% - 강조색5 45 2 3 3 2 3" xfId="31310" xr:uid="{00000000-0005-0000-0000-0000EA740000}"/>
    <cellStyle name="40% - 강조색5 45 2 3 3 2 4" xfId="31311" xr:uid="{00000000-0005-0000-0000-0000EB740000}"/>
    <cellStyle name="40% - 강조색5 45 2 3 3 3" xfId="31312" xr:uid="{00000000-0005-0000-0000-0000EC740000}"/>
    <cellStyle name="40% - 강조색5 45 2 3 3 3 2" xfId="31313" xr:uid="{00000000-0005-0000-0000-0000ED740000}"/>
    <cellStyle name="40% - 강조색5 45 2 3 3 3 3" xfId="31314" xr:uid="{00000000-0005-0000-0000-0000EE740000}"/>
    <cellStyle name="40% - 강조색5 45 2 3 3 3 4" xfId="31315" xr:uid="{00000000-0005-0000-0000-0000EF740000}"/>
    <cellStyle name="40% - 강조색5 45 2 3 3 4" xfId="31316" xr:uid="{00000000-0005-0000-0000-0000F0740000}"/>
    <cellStyle name="40% - 강조색5 45 2 3 3 4 2" xfId="31317" xr:uid="{00000000-0005-0000-0000-0000F1740000}"/>
    <cellStyle name="40% - 강조색5 45 2 3 3 4 3" xfId="31318" xr:uid="{00000000-0005-0000-0000-0000F2740000}"/>
    <cellStyle name="40% - 강조색5 45 2 3 3 4 4" xfId="31319" xr:uid="{00000000-0005-0000-0000-0000F3740000}"/>
    <cellStyle name="40% - 강조색5 45 2 3 3 5" xfId="31320" xr:uid="{00000000-0005-0000-0000-0000F4740000}"/>
    <cellStyle name="40% - 강조색5 45 2 3 3 5 2" xfId="31321" xr:uid="{00000000-0005-0000-0000-0000F5740000}"/>
    <cellStyle name="40% - 강조색5 45 2 3 3 5 3" xfId="31322" xr:uid="{00000000-0005-0000-0000-0000F6740000}"/>
    <cellStyle name="40% - 강조색5 45 2 3 3 5 4" xfId="31323" xr:uid="{00000000-0005-0000-0000-0000F7740000}"/>
    <cellStyle name="40% - 강조색5 45 2 3 3 6" xfId="31324" xr:uid="{00000000-0005-0000-0000-0000F8740000}"/>
    <cellStyle name="40% - 강조색5 45 2 3 3 6 2" xfId="31325" xr:uid="{00000000-0005-0000-0000-0000F9740000}"/>
    <cellStyle name="40% - 강조색5 45 2 3 3 6 3" xfId="31326" xr:uid="{00000000-0005-0000-0000-0000FA740000}"/>
    <cellStyle name="40% - 강조색5 45 2 3 3 6 4" xfId="31327" xr:uid="{00000000-0005-0000-0000-0000FB740000}"/>
    <cellStyle name="40% - 강조색5 45 2 3 3 7" xfId="31328" xr:uid="{00000000-0005-0000-0000-0000FC740000}"/>
    <cellStyle name="40% - 강조색5 45 2 3 3 7 2" xfId="31329" xr:uid="{00000000-0005-0000-0000-0000FD740000}"/>
    <cellStyle name="40% - 강조색5 45 2 3 3 7 3" xfId="31330" xr:uid="{00000000-0005-0000-0000-0000FE740000}"/>
    <cellStyle name="40% - 강조색5 45 2 3 3 7 4" xfId="31331" xr:uid="{00000000-0005-0000-0000-0000FF740000}"/>
    <cellStyle name="40% - 강조색5 45 2 3 3 8" xfId="31332" xr:uid="{00000000-0005-0000-0000-000000750000}"/>
    <cellStyle name="40% - 강조색5 45 2 3 3 8 2" xfId="31333" xr:uid="{00000000-0005-0000-0000-000001750000}"/>
    <cellStyle name="40% - 강조색5 45 2 3 3 8 3" xfId="31334" xr:uid="{00000000-0005-0000-0000-000002750000}"/>
    <cellStyle name="40% - 강조색5 45 2 3 3 8 4" xfId="31335" xr:uid="{00000000-0005-0000-0000-000003750000}"/>
    <cellStyle name="40% - 강조색5 45 2 3 3 9" xfId="31336" xr:uid="{00000000-0005-0000-0000-000004750000}"/>
    <cellStyle name="40% - 강조색5 45 2 3 3 9 2" xfId="31337" xr:uid="{00000000-0005-0000-0000-000005750000}"/>
    <cellStyle name="40% - 강조색5 45 2 3 3 9 3" xfId="31338" xr:uid="{00000000-0005-0000-0000-000006750000}"/>
    <cellStyle name="40% - 강조색5 45 2 3 3 9 4" xfId="31339" xr:uid="{00000000-0005-0000-0000-000007750000}"/>
    <cellStyle name="40% - 강조색5 45 2 3 4" xfId="31340" xr:uid="{00000000-0005-0000-0000-000008750000}"/>
    <cellStyle name="40% - 강조색5 45 2 3 4 10" xfId="31341" xr:uid="{00000000-0005-0000-0000-000009750000}"/>
    <cellStyle name="40% - 강조색5 45 2 3 4 11" xfId="31342" xr:uid="{00000000-0005-0000-0000-00000A750000}"/>
    <cellStyle name="40% - 강조색5 45 2 3 4 12" xfId="31343" xr:uid="{00000000-0005-0000-0000-00000B750000}"/>
    <cellStyle name="40% - 강조색5 45 2 3 4 2" xfId="31344" xr:uid="{00000000-0005-0000-0000-00000C750000}"/>
    <cellStyle name="40% - 강조색5 45 2 3 4 2 2" xfId="31345" xr:uid="{00000000-0005-0000-0000-00000D750000}"/>
    <cellStyle name="40% - 강조색5 45 2 3 4 2 3" xfId="31346" xr:uid="{00000000-0005-0000-0000-00000E750000}"/>
    <cellStyle name="40% - 강조색5 45 2 3 4 2 4" xfId="31347" xr:uid="{00000000-0005-0000-0000-00000F750000}"/>
    <cellStyle name="40% - 강조색5 45 2 3 4 3" xfId="31348" xr:uid="{00000000-0005-0000-0000-000010750000}"/>
    <cellStyle name="40% - 강조색5 45 2 3 4 3 2" xfId="31349" xr:uid="{00000000-0005-0000-0000-000011750000}"/>
    <cellStyle name="40% - 강조색5 45 2 3 4 3 3" xfId="31350" xr:uid="{00000000-0005-0000-0000-000012750000}"/>
    <cellStyle name="40% - 강조색5 45 2 3 4 3 4" xfId="31351" xr:uid="{00000000-0005-0000-0000-000013750000}"/>
    <cellStyle name="40% - 강조색5 45 2 3 4 4" xfId="31352" xr:uid="{00000000-0005-0000-0000-000014750000}"/>
    <cellStyle name="40% - 강조색5 45 2 3 4 4 2" xfId="31353" xr:uid="{00000000-0005-0000-0000-000015750000}"/>
    <cellStyle name="40% - 강조색5 45 2 3 4 4 3" xfId="31354" xr:uid="{00000000-0005-0000-0000-000016750000}"/>
    <cellStyle name="40% - 강조색5 45 2 3 4 4 4" xfId="31355" xr:uid="{00000000-0005-0000-0000-000017750000}"/>
    <cellStyle name="40% - 강조색5 45 2 3 4 5" xfId="31356" xr:uid="{00000000-0005-0000-0000-000018750000}"/>
    <cellStyle name="40% - 강조색5 45 2 3 4 5 2" xfId="31357" xr:uid="{00000000-0005-0000-0000-000019750000}"/>
    <cellStyle name="40% - 강조색5 45 2 3 4 5 3" xfId="31358" xr:uid="{00000000-0005-0000-0000-00001A750000}"/>
    <cellStyle name="40% - 강조색5 45 2 3 4 5 4" xfId="31359" xr:uid="{00000000-0005-0000-0000-00001B750000}"/>
    <cellStyle name="40% - 강조색5 45 2 3 4 6" xfId="31360" xr:uid="{00000000-0005-0000-0000-00001C750000}"/>
    <cellStyle name="40% - 강조색5 45 2 3 4 6 2" xfId="31361" xr:uid="{00000000-0005-0000-0000-00001D750000}"/>
    <cellStyle name="40% - 강조색5 45 2 3 4 6 3" xfId="31362" xr:uid="{00000000-0005-0000-0000-00001E750000}"/>
    <cellStyle name="40% - 강조색5 45 2 3 4 6 4" xfId="31363" xr:uid="{00000000-0005-0000-0000-00001F750000}"/>
    <cellStyle name="40% - 강조색5 45 2 3 4 7" xfId="31364" xr:uid="{00000000-0005-0000-0000-000020750000}"/>
    <cellStyle name="40% - 강조색5 45 2 3 4 7 2" xfId="31365" xr:uid="{00000000-0005-0000-0000-000021750000}"/>
    <cellStyle name="40% - 강조색5 45 2 3 4 7 3" xfId="31366" xr:uid="{00000000-0005-0000-0000-000022750000}"/>
    <cellStyle name="40% - 강조색5 45 2 3 4 7 4" xfId="31367" xr:uid="{00000000-0005-0000-0000-000023750000}"/>
    <cellStyle name="40% - 강조색5 45 2 3 4 8" xfId="31368" xr:uid="{00000000-0005-0000-0000-000024750000}"/>
    <cellStyle name="40% - 강조색5 45 2 3 4 8 2" xfId="31369" xr:uid="{00000000-0005-0000-0000-000025750000}"/>
    <cellStyle name="40% - 강조색5 45 2 3 4 8 3" xfId="31370" xr:uid="{00000000-0005-0000-0000-000026750000}"/>
    <cellStyle name="40% - 강조색5 45 2 3 4 8 4" xfId="31371" xr:uid="{00000000-0005-0000-0000-000027750000}"/>
    <cellStyle name="40% - 강조색5 45 2 3 4 9" xfId="31372" xr:uid="{00000000-0005-0000-0000-000028750000}"/>
    <cellStyle name="40% - 강조색5 45 2 3 4 9 2" xfId="31373" xr:uid="{00000000-0005-0000-0000-000029750000}"/>
    <cellStyle name="40% - 강조색5 45 2 3 4 9 3" xfId="31374" xr:uid="{00000000-0005-0000-0000-00002A750000}"/>
    <cellStyle name="40% - 강조색5 45 2 3 4 9 4" xfId="31375" xr:uid="{00000000-0005-0000-0000-00002B750000}"/>
    <cellStyle name="40% - 강조색5 45 2 3 5" xfId="31376" xr:uid="{00000000-0005-0000-0000-00002C750000}"/>
    <cellStyle name="40% - 강조색5 45 2 3 5 2" xfId="31377" xr:uid="{00000000-0005-0000-0000-00002D750000}"/>
    <cellStyle name="40% - 강조색5 45 2 3 5 3" xfId="31378" xr:uid="{00000000-0005-0000-0000-00002E750000}"/>
    <cellStyle name="40% - 강조색5 45 2 3 5 4" xfId="31379" xr:uid="{00000000-0005-0000-0000-00002F750000}"/>
    <cellStyle name="40% - 강조색5 45 2 3 6" xfId="31380" xr:uid="{00000000-0005-0000-0000-000030750000}"/>
    <cellStyle name="40% - 강조색5 45 2 3 6 2" xfId="31381" xr:uid="{00000000-0005-0000-0000-000031750000}"/>
    <cellStyle name="40% - 강조색5 45 2 3 6 3" xfId="31382" xr:uid="{00000000-0005-0000-0000-000032750000}"/>
    <cellStyle name="40% - 강조색5 45 2 3 6 4" xfId="31383" xr:uid="{00000000-0005-0000-0000-000033750000}"/>
    <cellStyle name="40% - 강조색5 45 2 3 7" xfId="31384" xr:uid="{00000000-0005-0000-0000-000034750000}"/>
    <cellStyle name="40% - 강조색5 45 2 3 7 2" xfId="31385" xr:uid="{00000000-0005-0000-0000-000035750000}"/>
    <cellStyle name="40% - 강조색5 45 2 3 7 3" xfId="31386" xr:uid="{00000000-0005-0000-0000-000036750000}"/>
    <cellStyle name="40% - 강조색5 45 2 3 7 4" xfId="31387" xr:uid="{00000000-0005-0000-0000-000037750000}"/>
    <cellStyle name="40% - 강조색5 45 2 3 8" xfId="31388" xr:uid="{00000000-0005-0000-0000-000038750000}"/>
    <cellStyle name="40% - 강조색5 45 2 3 8 2" xfId="31389" xr:uid="{00000000-0005-0000-0000-000039750000}"/>
    <cellStyle name="40% - 강조색5 45 2 3 8 3" xfId="31390" xr:uid="{00000000-0005-0000-0000-00003A750000}"/>
    <cellStyle name="40% - 강조색5 45 2 3 8 4" xfId="31391" xr:uid="{00000000-0005-0000-0000-00003B750000}"/>
    <cellStyle name="40% - 강조색5 45 2 3 9" xfId="31392" xr:uid="{00000000-0005-0000-0000-00003C750000}"/>
    <cellStyle name="40% - 강조색5 45 2 3 9 2" xfId="31393" xr:uid="{00000000-0005-0000-0000-00003D750000}"/>
    <cellStyle name="40% - 강조색5 45 2 3 9 3" xfId="31394" xr:uid="{00000000-0005-0000-0000-00003E750000}"/>
    <cellStyle name="40% - 강조색5 45 2 3 9 4" xfId="31395" xr:uid="{00000000-0005-0000-0000-00003F750000}"/>
    <cellStyle name="40% - 강조색5 45 2 4" xfId="31396" xr:uid="{00000000-0005-0000-0000-000040750000}"/>
    <cellStyle name="40% - 강조색5 45 2 4 10" xfId="31397" xr:uid="{00000000-0005-0000-0000-000041750000}"/>
    <cellStyle name="40% - 강조색5 45 2 4 11" xfId="31398" xr:uid="{00000000-0005-0000-0000-000042750000}"/>
    <cellStyle name="40% - 강조색5 45 2 4 12" xfId="31399" xr:uid="{00000000-0005-0000-0000-000043750000}"/>
    <cellStyle name="40% - 강조색5 45 2 4 2" xfId="31400" xr:uid="{00000000-0005-0000-0000-000044750000}"/>
    <cellStyle name="40% - 강조색5 45 2 4 2 2" xfId="31401" xr:uid="{00000000-0005-0000-0000-000045750000}"/>
    <cellStyle name="40% - 강조색5 45 2 4 2 3" xfId="31402" xr:uid="{00000000-0005-0000-0000-000046750000}"/>
    <cellStyle name="40% - 강조색5 45 2 4 2 4" xfId="31403" xr:uid="{00000000-0005-0000-0000-000047750000}"/>
    <cellStyle name="40% - 강조색5 45 2 4 3" xfId="31404" xr:uid="{00000000-0005-0000-0000-000048750000}"/>
    <cellStyle name="40% - 강조색5 45 2 4 3 2" xfId="31405" xr:uid="{00000000-0005-0000-0000-000049750000}"/>
    <cellStyle name="40% - 강조색5 45 2 4 3 3" xfId="31406" xr:uid="{00000000-0005-0000-0000-00004A750000}"/>
    <cellStyle name="40% - 강조색5 45 2 4 3 4" xfId="31407" xr:uid="{00000000-0005-0000-0000-00004B750000}"/>
    <cellStyle name="40% - 강조색5 45 2 4 4" xfId="31408" xr:uid="{00000000-0005-0000-0000-00004C750000}"/>
    <cellStyle name="40% - 강조색5 45 2 4 4 2" xfId="31409" xr:uid="{00000000-0005-0000-0000-00004D750000}"/>
    <cellStyle name="40% - 강조색5 45 2 4 4 3" xfId="31410" xr:uid="{00000000-0005-0000-0000-00004E750000}"/>
    <cellStyle name="40% - 강조색5 45 2 4 4 4" xfId="31411" xr:uid="{00000000-0005-0000-0000-00004F750000}"/>
    <cellStyle name="40% - 강조색5 45 2 4 5" xfId="31412" xr:uid="{00000000-0005-0000-0000-000050750000}"/>
    <cellStyle name="40% - 강조색5 45 2 4 5 2" xfId="31413" xr:uid="{00000000-0005-0000-0000-000051750000}"/>
    <cellStyle name="40% - 강조색5 45 2 4 5 3" xfId="31414" xr:uid="{00000000-0005-0000-0000-000052750000}"/>
    <cellStyle name="40% - 강조색5 45 2 4 5 4" xfId="31415" xr:uid="{00000000-0005-0000-0000-000053750000}"/>
    <cellStyle name="40% - 강조색5 45 2 4 6" xfId="31416" xr:uid="{00000000-0005-0000-0000-000054750000}"/>
    <cellStyle name="40% - 강조색5 45 2 4 6 2" xfId="31417" xr:uid="{00000000-0005-0000-0000-000055750000}"/>
    <cellStyle name="40% - 강조색5 45 2 4 6 3" xfId="31418" xr:uid="{00000000-0005-0000-0000-000056750000}"/>
    <cellStyle name="40% - 강조색5 45 2 4 6 4" xfId="31419" xr:uid="{00000000-0005-0000-0000-000057750000}"/>
    <cellStyle name="40% - 강조색5 45 2 4 7" xfId="31420" xr:uid="{00000000-0005-0000-0000-000058750000}"/>
    <cellStyle name="40% - 강조색5 45 2 4 7 2" xfId="31421" xr:uid="{00000000-0005-0000-0000-000059750000}"/>
    <cellStyle name="40% - 강조색5 45 2 4 7 3" xfId="31422" xr:uid="{00000000-0005-0000-0000-00005A750000}"/>
    <cellStyle name="40% - 강조색5 45 2 4 7 4" xfId="31423" xr:uid="{00000000-0005-0000-0000-00005B750000}"/>
    <cellStyle name="40% - 강조색5 45 2 4 8" xfId="31424" xr:uid="{00000000-0005-0000-0000-00005C750000}"/>
    <cellStyle name="40% - 강조색5 45 2 4 8 2" xfId="31425" xr:uid="{00000000-0005-0000-0000-00005D750000}"/>
    <cellStyle name="40% - 강조색5 45 2 4 8 3" xfId="31426" xr:uid="{00000000-0005-0000-0000-00005E750000}"/>
    <cellStyle name="40% - 강조색5 45 2 4 8 4" xfId="31427" xr:uid="{00000000-0005-0000-0000-00005F750000}"/>
    <cellStyle name="40% - 강조색5 45 2 4 9" xfId="31428" xr:uid="{00000000-0005-0000-0000-000060750000}"/>
    <cellStyle name="40% - 강조색5 45 2 4 9 2" xfId="31429" xr:uid="{00000000-0005-0000-0000-000061750000}"/>
    <cellStyle name="40% - 강조색5 45 2 4 9 3" xfId="31430" xr:uid="{00000000-0005-0000-0000-000062750000}"/>
    <cellStyle name="40% - 강조색5 45 2 4 9 4" xfId="31431" xr:uid="{00000000-0005-0000-0000-000063750000}"/>
    <cellStyle name="40% - 강조색5 45 2 5" xfId="31432" xr:uid="{00000000-0005-0000-0000-000064750000}"/>
    <cellStyle name="40% - 강조색5 45 2 5 10" xfId="31433" xr:uid="{00000000-0005-0000-0000-000065750000}"/>
    <cellStyle name="40% - 강조색5 45 2 5 11" xfId="31434" xr:uid="{00000000-0005-0000-0000-000066750000}"/>
    <cellStyle name="40% - 강조색5 45 2 5 12" xfId="31435" xr:uid="{00000000-0005-0000-0000-000067750000}"/>
    <cellStyle name="40% - 강조색5 45 2 5 2" xfId="31436" xr:uid="{00000000-0005-0000-0000-000068750000}"/>
    <cellStyle name="40% - 강조색5 45 2 5 2 2" xfId="31437" xr:uid="{00000000-0005-0000-0000-000069750000}"/>
    <cellStyle name="40% - 강조색5 45 2 5 2 3" xfId="31438" xr:uid="{00000000-0005-0000-0000-00006A750000}"/>
    <cellStyle name="40% - 강조색5 45 2 5 2 4" xfId="31439" xr:uid="{00000000-0005-0000-0000-00006B750000}"/>
    <cellStyle name="40% - 강조색5 45 2 5 3" xfId="31440" xr:uid="{00000000-0005-0000-0000-00006C750000}"/>
    <cellStyle name="40% - 강조색5 45 2 5 3 2" xfId="31441" xr:uid="{00000000-0005-0000-0000-00006D750000}"/>
    <cellStyle name="40% - 강조색5 45 2 5 3 3" xfId="31442" xr:uid="{00000000-0005-0000-0000-00006E750000}"/>
    <cellStyle name="40% - 강조색5 45 2 5 3 4" xfId="31443" xr:uid="{00000000-0005-0000-0000-00006F750000}"/>
    <cellStyle name="40% - 강조색5 45 2 5 4" xfId="31444" xr:uid="{00000000-0005-0000-0000-000070750000}"/>
    <cellStyle name="40% - 강조색5 45 2 5 4 2" xfId="31445" xr:uid="{00000000-0005-0000-0000-000071750000}"/>
    <cellStyle name="40% - 강조색5 45 2 5 4 3" xfId="31446" xr:uid="{00000000-0005-0000-0000-000072750000}"/>
    <cellStyle name="40% - 강조색5 45 2 5 4 4" xfId="31447" xr:uid="{00000000-0005-0000-0000-000073750000}"/>
    <cellStyle name="40% - 강조색5 45 2 5 5" xfId="31448" xr:uid="{00000000-0005-0000-0000-000074750000}"/>
    <cellStyle name="40% - 강조색5 45 2 5 5 2" xfId="31449" xr:uid="{00000000-0005-0000-0000-000075750000}"/>
    <cellStyle name="40% - 강조색5 45 2 5 5 3" xfId="31450" xr:uid="{00000000-0005-0000-0000-000076750000}"/>
    <cellStyle name="40% - 강조색5 45 2 5 5 4" xfId="31451" xr:uid="{00000000-0005-0000-0000-000077750000}"/>
    <cellStyle name="40% - 강조색5 45 2 5 6" xfId="31452" xr:uid="{00000000-0005-0000-0000-000078750000}"/>
    <cellStyle name="40% - 강조색5 45 2 5 6 2" xfId="31453" xr:uid="{00000000-0005-0000-0000-000079750000}"/>
    <cellStyle name="40% - 강조색5 45 2 5 6 3" xfId="31454" xr:uid="{00000000-0005-0000-0000-00007A750000}"/>
    <cellStyle name="40% - 강조색5 45 2 5 6 4" xfId="31455" xr:uid="{00000000-0005-0000-0000-00007B750000}"/>
    <cellStyle name="40% - 강조색5 45 2 5 7" xfId="31456" xr:uid="{00000000-0005-0000-0000-00007C750000}"/>
    <cellStyle name="40% - 강조색5 45 2 5 7 2" xfId="31457" xr:uid="{00000000-0005-0000-0000-00007D750000}"/>
    <cellStyle name="40% - 강조색5 45 2 5 7 3" xfId="31458" xr:uid="{00000000-0005-0000-0000-00007E750000}"/>
    <cellStyle name="40% - 강조색5 45 2 5 7 4" xfId="31459" xr:uid="{00000000-0005-0000-0000-00007F750000}"/>
    <cellStyle name="40% - 강조색5 45 2 5 8" xfId="31460" xr:uid="{00000000-0005-0000-0000-000080750000}"/>
    <cellStyle name="40% - 강조색5 45 2 5 8 2" xfId="31461" xr:uid="{00000000-0005-0000-0000-000081750000}"/>
    <cellStyle name="40% - 강조색5 45 2 5 8 3" xfId="31462" xr:uid="{00000000-0005-0000-0000-000082750000}"/>
    <cellStyle name="40% - 강조색5 45 2 5 8 4" xfId="31463" xr:uid="{00000000-0005-0000-0000-000083750000}"/>
    <cellStyle name="40% - 강조색5 45 2 5 9" xfId="31464" xr:uid="{00000000-0005-0000-0000-000084750000}"/>
    <cellStyle name="40% - 강조색5 45 2 5 9 2" xfId="31465" xr:uid="{00000000-0005-0000-0000-000085750000}"/>
    <cellStyle name="40% - 강조색5 45 2 5 9 3" xfId="31466" xr:uid="{00000000-0005-0000-0000-000086750000}"/>
    <cellStyle name="40% - 강조색5 45 2 5 9 4" xfId="31467" xr:uid="{00000000-0005-0000-0000-000087750000}"/>
    <cellStyle name="40% - 강조색5 45 2 6" xfId="31468" xr:uid="{00000000-0005-0000-0000-000088750000}"/>
    <cellStyle name="40% - 강조색5 45 2 6 10" xfId="31469" xr:uid="{00000000-0005-0000-0000-000089750000}"/>
    <cellStyle name="40% - 강조색5 45 2 6 11" xfId="31470" xr:uid="{00000000-0005-0000-0000-00008A750000}"/>
    <cellStyle name="40% - 강조색5 45 2 6 12" xfId="31471" xr:uid="{00000000-0005-0000-0000-00008B750000}"/>
    <cellStyle name="40% - 강조색5 45 2 6 2" xfId="31472" xr:uid="{00000000-0005-0000-0000-00008C750000}"/>
    <cellStyle name="40% - 강조색5 45 2 6 2 2" xfId="31473" xr:uid="{00000000-0005-0000-0000-00008D750000}"/>
    <cellStyle name="40% - 강조색5 45 2 6 2 3" xfId="31474" xr:uid="{00000000-0005-0000-0000-00008E750000}"/>
    <cellStyle name="40% - 강조색5 45 2 6 2 4" xfId="31475" xr:uid="{00000000-0005-0000-0000-00008F750000}"/>
    <cellStyle name="40% - 강조색5 45 2 6 3" xfId="31476" xr:uid="{00000000-0005-0000-0000-000090750000}"/>
    <cellStyle name="40% - 강조색5 45 2 6 3 2" xfId="31477" xr:uid="{00000000-0005-0000-0000-000091750000}"/>
    <cellStyle name="40% - 강조색5 45 2 6 3 3" xfId="31478" xr:uid="{00000000-0005-0000-0000-000092750000}"/>
    <cellStyle name="40% - 강조색5 45 2 6 3 4" xfId="31479" xr:uid="{00000000-0005-0000-0000-000093750000}"/>
    <cellStyle name="40% - 강조색5 45 2 6 4" xfId="31480" xr:uid="{00000000-0005-0000-0000-000094750000}"/>
    <cellStyle name="40% - 강조색5 45 2 6 4 2" xfId="31481" xr:uid="{00000000-0005-0000-0000-000095750000}"/>
    <cellStyle name="40% - 강조색5 45 2 6 4 3" xfId="31482" xr:uid="{00000000-0005-0000-0000-000096750000}"/>
    <cellStyle name="40% - 강조색5 45 2 6 4 4" xfId="31483" xr:uid="{00000000-0005-0000-0000-000097750000}"/>
    <cellStyle name="40% - 강조색5 45 2 6 5" xfId="31484" xr:uid="{00000000-0005-0000-0000-000098750000}"/>
    <cellStyle name="40% - 강조색5 45 2 6 5 2" xfId="31485" xr:uid="{00000000-0005-0000-0000-000099750000}"/>
    <cellStyle name="40% - 강조색5 45 2 6 5 3" xfId="31486" xr:uid="{00000000-0005-0000-0000-00009A750000}"/>
    <cellStyle name="40% - 강조색5 45 2 6 5 4" xfId="31487" xr:uid="{00000000-0005-0000-0000-00009B750000}"/>
    <cellStyle name="40% - 강조색5 45 2 6 6" xfId="31488" xr:uid="{00000000-0005-0000-0000-00009C750000}"/>
    <cellStyle name="40% - 강조색5 45 2 6 6 2" xfId="31489" xr:uid="{00000000-0005-0000-0000-00009D750000}"/>
    <cellStyle name="40% - 강조색5 45 2 6 6 3" xfId="31490" xr:uid="{00000000-0005-0000-0000-00009E750000}"/>
    <cellStyle name="40% - 강조색5 45 2 6 6 4" xfId="31491" xr:uid="{00000000-0005-0000-0000-00009F750000}"/>
    <cellStyle name="40% - 강조색5 45 2 6 7" xfId="31492" xr:uid="{00000000-0005-0000-0000-0000A0750000}"/>
    <cellStyle name="40% - 강조색5 45 2 6 7 2" xfId="31493" xr:uid="{00000000-0005-0000-0000-0000A1750000}"/>
    <cellStyle name="40% - 강조색5 45 2 6 7 3" xfId="31494" xr:uid="{00000000-0005-0000-0000-0000A2750000}"/>
    <cellStyle name="40% - 강조색5 45 2 6 7 4" xfId="31495" xr:uid="{00000000-0005-0000-0000-0000A3750000}"/>
    <cellStyle name="40% - 강조색5 45 2 6 8" xfId="31496" xr:uid="{00000000-0005-0000-0000-0000A4750000}"/>
    <cellStyle name="40% - 강조색5 45 2 6 8 2" xfId="31497" xr:uid="{00000000-0005-0000-0000-0000A5750000}"/>
    <cellStyle name="40% - 강조색5 45 2 6 8 3" xfId="31498" xr:uid="{00000000-0005-0000-0000-0000A6750000}"/>
    <cellStyle name="40% - 강조색5 45 2 6 8 4" xfId="31499" xr:uid="{00000000-0005-0000-0000-0000A7750000}"/>
    <cellStyle name="40% - 강조색5 45 2 6 9" xfId="31500" xr:uid="{00000000-0005-0000-0000-0000A8750000}"/>
    <cellStyle name="40% - 강조색5 45 2 6 9 2" xfId="31501" xr:uid="{00000000-0005-0000-0000-0000A9750000}"/>
    <cellStyle name="40% - 강조색5 45 2 6 9 3" xfId="31502" xr:uid="{00000000-0005-0000-0000-0000AA750000}"/>
    <cellStyle name="40% - 강조색5 45 2 6 9 4" xfId="31503" xr:uid="{00000000-0005-0000-0000-0000AB750000}"/>
    <cellStyle name="40% - 강조색5 45 2 7" xfId="31504" xr:uid="{00000000-0005-0000-0000-0000AC750000}"/>
    <cellStyle name="40% - 강조색5 45 2 7 2" xfId="31505" xr:uid="{00000000-0005-0000-0000-0000AD750000}"/>
    <cellStyle name="40% - 강조색5 45 2 7 3" xfId="31506" xr:uid="{00000000-0005-0000-0000-0000AE750000}"/>
    <cellStyle name="40% - 강조색5 45 2 7 4" xfId="31507" xr:uid="{00000000-0005-0000-0000-0000AF750000}"/>
    <cellStyle name="40% - 강조색5 45 2 8" xfId="31508" xr:uid="{00000000-0005-0000-0000-0000B0750000}"/>
    <cellStyle name="40% - 강조색5 45 2 8 2" xfId="31509" xr:uid="{00000000-0005-0000-0000-0000B1750000}"/>
    <cellStyle name="40% - 강조색5 45 2 8 3" xfId="31510" xr:uid="{00000000-0005-0000-0000-0000B2750000}"/>
    <cellStyle name="40% - 강조색5 45 2 8 4" xfId="31511" xr:uid="{00000000-0005-0000-0000-0000B3750000}"/>
    <cellStyle name="40% - 강조색5 45 2 9" xfId="31512" xr:uid="{00000000-0005-0000-0000-0000B4750000}"/>
    <cellStyle name="40% - 강조색5 45 2 9 2" xfId="31513" xr:uid="{00000000-0005-0000-0000-0000B5750000}"/>
    <cellStyle name="40% - 강조색5 45 2 9 3" xfId="31514" xr:uid="{00000000-0005-0000-0000-0000B6750000}"/>
    <cellStyle name="40% - 강조색5 45 2 9 4" xfId="31515" xr:uid="{00000000-0005-0000-0000-0000B7750000}"/>
    <cellStyle name="40% - 강조색5 45 3" xfId="31516" xr:uid="{00000000-0005-0000-0000-0000B8750000}"/>
    <cellStyle name="40% - 강조색5 45 3 10" xfId="31517" xr:uid="{00000000-0005-0000-0000-0000B9750000}"/>
    <cellStyle name="40% - 강조색5 45 3 10 2" xfId="31518" xr:uid="{00000000-0005-0000-0000-0000BA750000}"/>
    <cellStyle name="40% - 강조색5 45 3 10 3" xfId="31519" xr:uid="{00000000-0005-0000-0000-0000BB750000}"/>
    <cellStyle name="40% - 강조색5 45 3 10 4" xfId="31520" xr:uid="{00000000-0005-0000-0000-0000BC750000}"/>
    <cellStyle name="40% - 강조색5 45 3 11" xfId="31521" xr:uid="{00000000-0005-0000-0000-0000BD750000}"/>
    <cellStyle name="40% - 강조색5 45 3 11 2" xfId="31522" xr:uid="{00000000-0005-0000-0000-0000BE750000}"/>
    <cellStyle name="40% - 강조색5 45 3 11 3" xfId="31523" xr:uid="{00000000-0005-0000-0000-0000BF750000}"/>
    <cellStyle name="40% - 강조색5 45 3 11 4" xfId="31524" xr:uid="{00000000-0005-0000-0000-0000C0750000}"/>
    <cellStyle name="40% - 강조색5 45 3 12" xfId="31525" xr:uid="{00000000-0005-0000-0000-0000C1750000}"/>
    <cellStyle name="40% - 강조색5 45 3 12 2" xfId="31526" xr:uid="{00000000-0005-0000-0000-0000C2750000}"/>
    <cellStyle name="40% - 강조색5 45 3 12 3" xfId="31527" xr:uid="{00000000-0005-0000-0000-0000C3750000}"/>
    <cellStyle name="40% - 강조색5 45 3 12 4" xfId="31528" xr:uid="{00000000-0005-0000-0000-0000C4750000}"/>
    <cellStyle name="40% - 강조색5 45 3 13" xfId="31529" xr:uid="{00000000-0005-0000-0000-0000C5750000}"/>
    <cellStyle name="40% - 강조색5 45 3 14" xfId="31530" xr:uid="{00000000-0005-0000-0000-0000C6750000}"/>
    <cellStyle name="40% - 강조색5 45 3 15" xfId="31531" xr:uid="{00000000-0005-0000-0000-0000C7750000}"/>
    <cellStyle name="40% - 강조색5 45 3 16" xfId="31532" xr:uid="{00000000-0005-0000-0000-0000C8750000}"/>
    <cellStyle name="40% - 강조색5 45 3 17" xfId="31533" xr:uid="{00000000-0005-0000-0000-0000C9750000}"/>
    <cellStyle name="40% - 강조색5 45 3 18" xfId="31534" xr:uid="{00000000-0005-0000-0000-0000CA750000}"/>
    <cellStyle name="40% - 강조색5 45 3 19" xfId="31535" xr:uid="{00000000-0005-0000-0000-0000CB750000}"/>
    <cellStyle name="40% - 강조색5 45 3 2" xfId="31536" xr:uid="{00000000-0005-0000-0000-0000CC750000}"/>
    <cellStyle name="40% - 강조색5 45 3 2 10" xfId="31537" xr:uid="{00000000-0005-0000-0000-0000CD750000}"/>
    <cellStyle name="40% - 강조색5 45 3 2 11" xfId="31538" xr:uid="{00000000-0005-0000-0000-0000CE750000}"/>
    <cellStyle name="40% - 강조색5 45 3 2 12" xfId="31539" xr:uid="{00000000-0005-0000-0000-0000CF750000}"/>
    <cellStyle name="40% - 강조색5 45 3 2 2" xfId="31540" xr:uid="{00000000-0005-0000-0000-0000D0750000}"/>
    <cellStyle name="40% - 강조색5 45 3 2 2 2" xfId="31541" xr:uid="{00000000-0005-0000-0000-0000D1750000}"/>
    <cellStyle name="40% - 강조색5 45 3 2 2 3" xfId="31542" xr:uid="{00000000-0005-0000-0000-0000D2750000}"/>
    <cellStyle name="40% - 강조색5 45 3 2 2 4" xfId="31543" xr:uid="{00000000-0005-0000-0000-0000D3750000}"/>
    <cellStyle name="40% - 강조색5 45 3 2 3" xfId="31544" xr:uid="{00000000-0005-0000-0000-0000D4750000}"/>
    <cellStyle name="40% - 강조색5 45 3 2 3 2" xfId="31545" xr:uid="{00000000-0005-0000-0000-0000D5750000}"/>
    <cellStyle name="40% - 강조색5 45 3 2 3 3" xfId="31546" xr:uid="{00000000-0005-0000-0000-0000D6750000}"/>
    <cellStyle name="40% - 강조색5 45 3 2 3 4" xfId="31547" xr:uid="{00000000-0005-0000-0000-0000D7750000}"/>
    <cellStyle name="40% - 강조색5 45 3 2 4" xfId="31548" xr:uid="{00000000-0005-0000-0000-0000D8750000}"/>
    <cellStyle name="40% - 강조색5 45 3 2 4 2" xfId="31549" xr:uid="{00000000-0005-0000-0000-0000D9750000}"/>
    <cellStyle name="40% - 강조색5 45 3 2 4 3" xfId="31550" xr:uid="{00000000-0005-0000-0000-0000DA750000}"/>
    <cellStyle name="40% - 강조색5 45 3 2 4 4" xfId="31551" xr:uid="{00000000-0005-0000-0000-0000DB750000}"/>
    <cellStyle name="40% - 강조색5 45 3 2 5" xfId="31552" xr:uid="{00000000-0005-0000-0000-0000DC750000}"/>
    <cellStyle name="40% - 강조색5 45 3 2 5 2" xfId="31553" xr:uid="{00000000-0005-0000-0000-0000DD750000}"/>
    <cellStyle name="40% - 강조색5 45 3 2 5 3" xfId="31554" xr:uid="{00000000-0005-0000-0000-0000DE750000}"/>
    <cellStyle name="40% - 강조색5 45 3 2 5 4" xfId="31555" xr:uid="{00000000-0005-0000-0000-0000DF750000}"/>
    <cellStyle name="40% - 강조색5 45 3 2 6" xfId="31556" xr:uid="{00000000-0005-0000-0000-0000E0750000}"/>
    <cellStyle name="40% - 강조색5 45 3 2 6 2" xfId="31557" xr:uid="{00000000-0005-0000-0000-0000E1750000}"/>
    <cellStyle name="40% - 강조색5 45 3 2 6 3" xfId="31558" xr:uid="{00000000-0005-0000-0000-0000E2750000}"/>
    <cellStyle name="40% - 강조색5 45 3 2 6 4" xfId="31559" xr:uid="{00000000-0005-0000-0000-0000E3750000}"/>
    <cellStyle name="40% - 강조색5 45 3 2 7" xfId="31560" xr:uid="{00000000-0005-0000-0000-0000E4750000}"/>
    <cellStyle name="40% - 강조색5 45 3 2 7 2" xfId="31561" xr:uid="{00000000-0005-0000-0000-0000E5750000}"/>
    <cellStyle name="40% - 강조색5 45 3 2 7 3" xfId="31562" xr:uid="{00000000-0005-0000-0000-0000E6750000}"/>
    <cellStyle name="40% - 강조색5 45 3 2 7 4" xfId="31563" xr:uid="{00000000-0005-0000-0000-0000E7750000}"/>
    <cellStyle name="40% - 강조색5 45 3 2 8" xfId="31564" xr:uid="{00000000-0005-0000-0000-0000E8750000}"/>
    <cellStyle name="40% - 강조색5 45 3 2 8 2" xfId="31565" xr:uid="{00000000-0005-0000-0000-0000E9750000}"/>
    <cellStyle name="40% - 강조색5 45 3 2 8 3" xfId="31566" xr:uid="{00000000-0005-0000-0000-0000EA750000}"/>
    <cellStyle name="40% - 강조색5 45 3 2 8 4" xfId="31567" xr:uid="{00000000-0005-0000-0000-0000EB750000}"/>
    <cellStyle name="40% - 강조색5 45 3 2 9" xfId="31568" xr:uid="{00000000-0005-0000-0000-0000EC750000}"/>
    <cellStyle name="40% - 강조색5 45 3 2 9 2" xfId="31569" xr:uid="{00000000-0005-0000-0000-0000ED750000}"/>
    <cellStyle name="40% - 강조색5 45 3 2 9 3" xfId="31570" xr:uid="{00000000-0005-0000-0000-0000EE750000}"/>
    <cellStyle name="40% - 강조색5 45 3 2 9 4" xfId="31571" xr:uid="{00000000-0005-0000-0000-0000EF750000}"/>
    <cellStyle name="40% - 강조색5 45 3 20" xfId="31572" xr:uid="{00000000-0005-0000-0000-0000F0750000}"/>
    <cellStyle name="40% - 강조색5 45 3 21" xfId="31573" xr:uid="{00000000-0005-0000-0000-0000F1750000}"/>
    <cellStyle name="40% - 강조색5 45 3 22" xfId="31574" xr:uid="{00000000-0005-0000-0000-0000F2750000}"/>
    <cellStyle name="40% - 강조색5 45 3 23" xfId="31575" xr:uid="{00000000-0005-0000-0000-0000F3750000}"/>
    <cellStyle name="40% - 강조색5 45 3 24" xfId="31576" xr:uid="{00000000-0005-0000-0000-0000F4750000}"/>
    <cellStyle name="40% - 강조색5 45 3 25" xfId="31577" xr:uid="{00000000-0005-0000-0000-0000F5750000}"/>
    <cellStyle name="40% - 강조색5 45 3 3" xfId="31578" xr:uid="{00000000-0005-0000-0000-0000F6750000}"/>
    <cellStyle name="40% - 강조색5 45 3 3 10" xfId="31579" xr:uid="{00000000-0005-0000-0000-0000F7750000}"/>
    <cellStyle name="40% - 강조색5 45 3 3 11" xfId="31580" xr:uid="{00000000-0005-0000-0000-0000F8750000}"/>
    <cellStyle name="40% - 강조색5 45 3 3 12" xfId="31581" xr:uid="{00000000-0005-0000-0000-0000F9750000}"/>
    <cellStyle name="40% - 강조색5 45 3 3 2" xfId="31582" xr:uid="{00000000-0005-0000-0000-0000FA750000}"/>
    <cellStyle name="40% - 강조색5 45 3 3 2 2" xfId="31583" xr:uid="{00000000-0005-0000-0000-0000FB750000}"/>
    <cellStyle name="40% - 강조색5 45 3 3 2 3" xfId="31584" xr:uid="{00000000-0005-0000-0000-0000FC750000}"/>
    <cellStyle name="40% - 강조색5 45 3 3 2 4" xfId="31585" xr:uid="{00000000-0005-0000-0000-0000FD750000}"/>
    <cellStyle name="40% - 강조색5 45 3 3 3" xfId="31586" xr:uid="{00000000-0005-0000-0000-0000FE750000}"/>
    <cellStyle name="40% - 강조색5 45 3 3 3 2" xfId="31587" xr:uid="{00000000-0005-0000-0000-0000FF750000}"/>
    <cellStyle name="40% - 강조색5 45 3 3 3 3" xfId="31588" xr:uid="{00000000-0005-0000-0000-000000760000}"/>
    <cellStyle name="40% - 강조색5 45 3 3 3 4" xfId="31589" xr:uid="{00000000-0005-0000-0000-000001760000}"/>
    <cellStyle name="40% - 강조색5 45 3 3 4" xfId="31590" xr:uid="{00000000-0005-0000-0000-000002760000}"/>
    <cellStyle name="40% - 강조색5 45 3 3 4 2" xfId="31591" xr:uid="{00000000-0005-0000-0000-000003760000}"/>
    <cellStyle name="40% - 강조색5 45 3 3 4 3" xfId="31592" xr:uid="{00000000-0005-0000-0000-000004760000}"/>
    <cellStyle name="40% - 강조색5 45 3 3 4 4" xfId="31593" xr:uid="{00000000-0005-0000-0000-000005760000}"/>
    <cellStyle name="40% - 강조색5 45 3 3 5" xfId="31594" xr:uid="{00000000-0005-0000-0000-000006760000}"/>
    <cellStyle name="40% - 강조색5 45 3 3 5 2" xfId="31595" xr:uid="{00000000-0005-0000-0000-000007760000}"/>
    <cellStyle name="40% - 강조색5 45 3 3 5 3" xfId="31596" xr:uid="{00000000-0005-0000-0000-000008760000}"/>
    <cellStyle name="40% - 강조색5 45 3 3 5 4" xfId="31597" xr:uid="{00000000-0005-0000-0000-000009760000}"/>
    <cellStyle name="40% - 강조색5 45 3 3 6" xfId="31598" xr:uid="{00000000-0005-0000-0000-00000A760000}"/>
    <cellStyle name="40% - 강조색5 45 3 3 6 2" xfId="31599" xr:uid="{00000000-0005-0000-0000-00000B760000}"/>
    <cellStyle name="40% - 강조색5 45 3 3 6 3" xfId="31600" xr:uid="{00000000-0005-0000-0000-00000C760000}"/>
    <cellStyle name="40% - 강조색5 45 3 3 6 4" xfId="31601" xr:uid="{00000000-0005-0000-0000-00000D760000}"/>
    <cellStyle name="40% - 강조색5 45 3 3 7" xfId="31602" xr:uid="{00000000-0005-0000-0000-00000E760000}"/>
    <cellStyle name="40% - 강조색5 45 3 3 7 2" xfId="31603" xr:uid="{00000000-0005-0000-0000-00000F760000}"/>
    <cellStyle name="40% - 강조색5 45 3 3 7 3" xfId="31604" xr:uid="{00000000-0005-0000-0000-000010760000}"/>
    <cellStyle name="40% - 강조색5 45 3 3 7 4" xfId="31605" xr:uid="{00000000-0005-0000-0000-000011760000}"/>
    <cellStyle name="40% - 강조색5 45 3 3 8" xfId="31606" xr:uid="{00000000-0005-0000-0000-000012760000}"/>
    <cellStyle name="40% - 강조색5 45 3 3 8 2" xfId="31607" xr:uid="{00000000-0005-0000-0000-000013760000}"/>
    <cellStyle name="40% - 강조색5 45 3 3 8 3" xfId="31608" xr:uid="{00000000-0005-0000-0000-000014760000}"/>
    <cellStyle name="40% - 강조색5 45 3 3 8 4" xfId="31609" xr:uid="{00000000-0005-0000-0000-000015760000}"/>
    <cellStyle name="40% - 강조색5 45 3 3 9" xfId="31610" xr:uid="{00000000-0005-0000-0000-000016760000}"/>
    <cellStyle name="40% - 강조색5 45 3 3 9 2" xfId="31611" xr:uid="{00000000-0005-0000-0000-000017760000}"/>
    <cellStyle name="40% - 강조색5 45 3 3 9 3" xfId="31612" xr:uid="{00000000-0005-0000-0000-000018760000}"/>
    <cellStyle name="40% - 강조색5 45 3 3 9 4" xfId="31613" xr:uid="{00000000-0005-0000-0000-000019760000}"/>
    <cellStyle name="40% - 강조색5 45 3 4" xfId="31614" xr:uid="{00000000-0005-0000-0000-00001A760000}"/>
    <cellStyle name="40% - 강조색5 45 3 4 10" xfId="31615" xr:uid="{00000000-0005-0000-0000-00001B760000}"/>
    <cellStyle name="40% - 강조색5 45 3 4 11" xfId="31616" xr:uid="{00000000-0005-0000-0000-00001C760000}"/>
    <cellStyle name="40% - 강조색5 45 3 4 12" xfId="31617" xr:uid="{00000000-0005-0000-0000-00001D760000}"/>
    <cellStyle name="40% - 강조색5 45 3 4 2" xfId="31618" xr:uid="{00000000-0005-0000-0000-00001E760000}"/>
    <cellStyle name="40% - 강조색5 45 3 4 2 2" xfId="31619" xr:uid="{00000000-0005-0000-0000-00001F760000}"/>
    <cellStyle name="40% - 강조색5 45 3 4 2 3" xfId="31620" xr:uid="{00000000-0005-0000-0000-000020760000}"/>
    <cellStyle name="40% - 강조색5 45 3 4 2 4" xfId="31621" xr:uid="{00000000-0005-0000-0000-000021760000}"/>
    <cellStyle name="40% - 강조색5 45 3 4 3" xfId="31622" xr:uid="{00000000-0005-0000-0000-000022760000}"/>
    <cellStyle name="40% - 강조색5 45 3 4 3 2" xfId="31623" xr:uid="{00000000-0005-0000-0000-000023760000}"/>
    <cellStyle name="40% - 강조색5 45 3 4 3 3" xfId="31624" xr:uid="{00000000-0005-0000-0000-000024760000}"/>
    <cellStyle name="40% - 강조색5 45 3 4 3 4" xfId="31625" xr:uid="{00000000-0005-0000-0000-000025760000}"/>
    <cellStyle name="40% - 강조색5 45 3 4 4" xfId="31626" xr:uid="{00000000-0005-0000-0000-000026760000}"/>
    <cellStyle name="40% - 강조색5 45 3 4 4 2" xfId="31627" xr:uid="{00000000-0005-0000-0000-000027760000}"/>
    <cellStyle name="40% - 강조색5 45 3 4 4 3" xfId="31628" xr:uid="{00000000-0005-0000-0000-000028760000}"/>
    <cellStyle name="40% - 강조색5 45 3 4 4 4" xfId="31629" xr:uid="{00000000-0005-0000-0000-000029760000}"/>
    <cellStyle name="40% - 강조색5 45 3 4 5" xfId="31630" xr:uid="{00000000-0005-0000-0000-00002A760000}"/>
    <cellStyle name="40% - 강조색5 45 3 4 5 2" xfId="31631" xr:uid="{00000000-0005-0000-0000-00002B760000}"/>
    <cellStyle name="40% - 강조색5 45 3 4 5 3" xfId="31632" xr:uid="{00000000-0005-0000-0000-00002C760000}"/>
    <cellStyle name="40% - 강조색5 45 3 4 5 4" xfId="31633" xr:uid="{00000000-0005-0000-0000-00002D760000}"/>
    <cellStyle name="40% - 강조색5 45 3 4 6" xfId="31634" xr:uid="{00000000-0005-0000-0000-00002E760000}"/>
    <cellStyle name="40% - 강조색5 45 3 4 6 2" xfId="31635" xr:uid="{00000000-0005-0000-0000-00002F760000}"/>
    <cellStyle name="40% - 강조색5 45 3 4 6 3" xfId="31636" xr:uid="{00000000-0005-0000-0000-000030760000}"/>
    <cellStyle name="40% - 강조색5 45 3 4 6 4" xfId="31637" xr:uid="{00000000-0005-0000-0000-000031760000}"/>
    <cellStyle name="40% - 강조색5 45 3 4 7" xfId="31638" xr:uid="{00000000-0005-0000-0000-000032760000}"/>
    <cellStyle name="40% - 강조색5 45 3 4 7 2" xfId="31639" xr:uid="{00000000-0005-0000-0000-000033760000}"/>
    <cellStyle name="40% - 강조색5 45 3 4 7 3" xfId="31640" xr:uid="{00000000-0005-0000-0000-000034760000}"/>
    <cellStyle name="40% - 강조색5 45 3 4 7 4" xfId="31641" xr:uid="{00000000-0005-0000-0000-000035760000}"/>
    <cellStyle name="40% - 강조색5 45 3 4 8" xfId="31642" xr:uid="{00000000-0005-0000-0000-000036760000}"/>
    <cellStyle name="40% - 강조색5 45 3 4 8 2" xfId="31643" xr:uid="{00000000-0005-0000-0000-000037760000}"/>
    <cellStyle name="40% - 강조색5 45 3 4 8 3" xfId="31644" xr:uid="{00000000-0005-0000-0000-000038760000}"/>
    <cellStyle name="40% - 강조색5 45 3 4 8 4" xfId="31645" xr:uid="{00000000-0005-0000-0000-000039760000}"/>
    <cellStyle name="40% - 강조색5 45 3 4 9" xfId="31646" xr:uid="{00000000-0005-0000-0000-00003A760000}"/>
    <cellStyle name="40% - 강조색5 45 3 4 9 2" xfId="31647" xr:uid="{00000000-0005-0000-0000-00003B760000}"/>
    <cellStyle name="40% - 강조색5 45 3 4 9 3" xfId="31648" xr:uid="{00000000-0005-0000-0000-00003C760000}"/>
    <cellStyle name="40% - 강조색5 45 3 4 9 4" xfId="31649" xr:uid="{00000000-0005-0000-0000-00003D760000}"/>
    <cellStyle name="40% - 강조색5 45 3 5" xfId="31650" xr:uid="{00000000-0005-0000-0000-00003E760000}"/>
    <cellStyle name="40% - 강조색5 45 3 5 2" xfId="31651" xr:uid="{00000000-0005-0000-0000-00003F760000}"/>
    <cellStyle name="40% - 강조색5 45 3 5 3" xfId="31652" xr:uid="{00000000-0005-0000-0000-000040760000}"/>
    <cellStyle name="40% - 강조색5 45 3 5 4" xfId="31653" xr:uid="{00000000-0005-0000-0000-000041760000}"/>
    <cellStyle name="40% - 강조색5 45 3 6" xfId="31654" xr:uid="{00000000-0005-0000-0000-000042760000}"/>
    <cellStyle name="40% - 강조색5 45 3 6 2" xfId="31655" xr:uid="{00000000-0005-0000-0000-000043760000}"/>
    <cellStyle name="40% - 강조색5 45 3 6 3" xfId="31656" xr:uid="{00000000-0005-0000-0000-000044760000}"/>
    <cellStyle name="40% - 강조색5 45 3 6 4" xfId="31657" xr:uid="{00000000-0005-0000-0000-000045760000}"/>
    <cellStyle name="40% - 강조색5 45 3 7" xfId="31658" xr:uid="{00000000-0005-0000-0000-000046760000}"/>
    <cellStyle name="40% - 강조색5 45 3 7 2" xfId="31659" xr:uid="{00000000-0005-0000-0000-000047760000}"/>
    <cellStyle name="40% - 강조색5 45 3 7 3" xfId="31660" xr:uid="{00000000-0005-0000-0000-000048760000}"/>
    <cellStyle name="40% - 강조색5 45 3 7 4" xfId="31661" xr:uid="{00000000-0005-0000-0000-000049760000}"/>
    <cellStyle name="40% - 강조색5 45 3 8" xfId="31662" xr:uid="{00000000-0005-0000-0000-00004A760000}"/>
    <cellStyle name="40% - 강조색5 45 3 8 2" xfId="31663" xr:uid="{00000000-0005-0000-0000-00004B760000}"/>
    <cellStyle name="40% - 강조색5 45 3 8 3" xfId="31664" xr:uid="{00000000-0005-0000-0000-00004C760000}"/>
    <cellStyle name="40% - 강조색5 45 3 8 4" xfId="31665" xr:uid="{00000000-0005-0000-0000-00004D760000}"/>
    <cellStyle name="40% - 강조색5 45 3 9" xfId="31666" xr:uid="{00000000-0005-0000-0000-00004E760000}"/>
    <cellStyle name="40% - 강조색5 45 3 9 2" xfId="31667" xr:uid="{00000000-0005-0000-0000-00004F760000}"/>
    <cellStyle name="40% - 강조색5 45 3 9 3" xfId="31668" xr:uid="{00000000-0005-0000-0000-000050760000}"/>
    <cellStyle name="40% - 강조색5 45 3 9 4" xfId="31669" xr:uid="{00000000-0005-0000-0000-000051760000}"/>
    <cellStyle name="40% - 강조색5 45 4" xfId="31670" xr:uid="{00000000-0005-0000-0000-000052760000}"/>
    <cellStyle name="40% - 강조색5 45 4 10" xfId="31671" xr:uid="{00000000-0005-0000-0000-000053760000}"/>
    <cellStyle name="40% - 강조색5 45 4 10 2" xfId="31672" xr:uid="{00000000-0005-0000-0000-000054760000}"/>
    <cellStyle name="40% - 강조색5 45 4 10 3" xfId="31673" xr:uid="{00000000-0005-0000-0000-000055760000}"/>
    <cellStyle name="40% - 강조색5 45 4 10 4" xfId="31674" xr:uid="{00000000-0005-0000-0000-000056760000}"/>
    <cellStyle name="40% - 강조색5 45 4 11" xfId="31675" xr:uid="{00000000-0005-0000-0000-000057760000}"/>
    <cellStyle name="40% - 강조색5 45 4 12" xfId="31676" xr:uid="{00000000-0005-0000-0000-000058760000}"/>
    <cellStyle name="40% - 강조색5 45 4 13" xfId="31677" xr:uid="{00000000-0005-0000-0000-000059760000}"/>
    <cellStyle name="40% - 강조색5 45 4 14" xfId="31678" xr:uid="{00000000-0005-0000-0000-00005A760000}"/>
    <cellStyle name="40% - 강조색5 45 4 15" xfId="31679" xr:uid="{00000000-0005-0000-0000-00005B760000}"/>
    <cellStyle name="40% - 강조색5 45 4 16" xfId="31680" xr:uid="{00000000-0005-0000-0000-00005C760000}"/>
    <cellStyle name="40% - 강조색5 45 4 17" xfId="31681" xr:uid="{00000000-0005-0000-0000-00005D760000}"/>
    <cellStyle name="40% - 강조색5 45 4 18" xfId="31682" xr:uid="{00000000-0005-0000-0000-00005E760000}"/>
    <cellStyle name="40% - 강조색5 45 4 19" xfId="31683" xr:uid="{00000000-0005-0000-0000-00005F760000}"/>
    <cellStyle name="40% - 강조색5 45 4 2" xfId="31684" xr:uid="{00000000-0005-0000-0000-000060760000}"/>
    <cellStyle name="40% - 강조색5 45 4 2 10" xfId="31685" xr:uid="{00000000-0005-0000-0000-000061760000}"/>
    <cellStyle name="40% - 강조색5 45 4 2 11" xfId="31686" xr:uid="{00000000-0005-0000-0000-000062760000}"/>
    <cellStyle name="40% - 강조색5 45 4 2 12" xfId="31687" xr:uid="{00000000-0005-0000-0000-000063760000}"/>
    <cellStyle name="40% - 강조색5 45 4 2 2" xfId="31688" xr:uid="{00000000-0005-0000-0000-000064760000}"/>
    <cellStyle name="40% - 강조색5 45 4 2 2 2" xfId="31689" xr:uid="{00000000-0005-0000-0000-000065760000}"/>
    <cellStyle name="40% - 강조색5 45 4 2 2 3" xfId="31690" xr:uid="{00000000-0005-0000-0000-000066760000}"/>
    <cellStyle name="40% - 강조색5 45 4 2 2 4" xfId="31691" xr:uid="{00000000-0005-0000-0000-000067760000}"/>
    <cellStyle name="40% - 강조색5 45 4 2 3" xfId="31692" xr:uid="{00000000-0005-0000-0000-000068760000}"/>
    <cellStyle name="40% - 강조색5 45 4 2 3 2" xfId="31693" xr:uid="{00000000-0005-0000-0000-000069760000}"/>
    <cellStyle name="40% - 강조색5 45 4 2 3 3" xfId="31694" xr:uid="{00000000-0005-0000-0000-00006A760000}"/>
    <cellStyle name="40% - 강조색5 45 4 2 3 4" xfId="31695" xr:uid="{00000000-0005-0000-0000-00006B760000}"/>
    <cellStyle name="40% - 강조색5 45 4 2 4" xfId="31696" xr:uid="{00000000-0005-0000-0000-00006C760000}"/>
    <cellStyle name="40% - 강조색5 45 4 2 4 2" xfId="31697" xr:uid="{00000000-0005-0000-0000-00006D760000}"/>
    <cellStyle name="40% - 강조색5 45 4 2 4 3" xfId="31698" xr:uid="{00000000-0005-0000-0000-00006E760000}"/>
    <cellStyle name="40% - 강조색5 45 4 2 4 4" xfId="31699" xr:uid="{00000000-0005-0000-0000-00006F760000}"/>
    <cellStyle name="40% - 강조색5 45 4 2 5" xfId="31700" xr:uid="{00000000-0005-0000-0000-000070760000}"/>
    <cellStyle name="40% - 강조색5 45 4 2 5 2" xfId="31701" xr:uid="{00000000-0005-0000-0000-000071760000}"/>
    <cellStyle name="40% - 강조색5 45 4 2 5 3" xfId="31702" xr:uid="{00000000-0005-0000-0000-000072760000}"/>
    <cellStyle name="40% - 강조색5 45 4 2 5 4" xfId="31703" xr:uid="{00000000-0005-0000-0000-000073760000}"/>
    <cellStyle name="40% - 강조색5 45 4 2 6" xfId="31704" xr:uid="{00000000-0005-0000-0000-000074760000}"/>
    <cellStyle name="40% - 강조색5 45 4 2 6 2" xfId="31705" xr:uid="{00000000-0005-0000-0000-000075760000}"/>
    <cellStyle name="40% - 강조색5 45 4 2 6 3" xfId="31706" xr:uid="{00000000-0005-0000-0000-000076760000}"/>
    <cellStyle name="40% - 강조색5 45 4 2 6 4" xfId="31707" xr:uid="{00000000-0005-0000-0000-000077760000}"/>
    <cellStyle name="40% - 강조색5 45 4 2 7" xfId="31708" xr:uid="{00000000-0005-0000-0000-000078760000}"/>
    <cellStyle name="40% - 강조색5 45 4 2 7 2" xfId="31709" xr:uid="{00000000-0005-0000-0000-000079760000}"/>
    <cellStyle name="40% - 강조색5 45 4 2 7 3" xfId="31710" xr:uid="{00000000-0005-0000-0000-00007A760000}"/>
    <cellStyle name="40% - 강조색5 45 4 2 7 4" xfId="31711" xr:uid="{00000000-0005-0000-0000-00007B760000}"/>
    <cellStyle name="40% - 강조색5 45 4 2 8" xfId="31712" xr:uid="{00000000-0005-0000-0000-00007C760000}"/>
    <cellStyle name="40% - 강조색5 45 4 2 8 2" xfId="31713" xr:uid="{00000000-0005-0000-0000-00007D760000}"/>
    <cellStyle name="40% - 강조색5 45 4 2 8 3" xfId="31714" xr:uid="{00000000-0005-0000-0000-00007E760000}"/>
    <cellStyle name="40% - 강조색5 45 4 2 8 4" xfId="31715" xr:uid="{00000000-0005-0000-0000-00007F760000}"/>
    <cellStyle name="40% - 강조색5 45 4 2 9" xfId="31716" xr:uid="{00000000-0005-0000-0000-000080760000}"/>
    <cellStyle name="40% - 강조색5 45 4 2 9 2" xfId="31717" xr:uid="{00000000-0005-0000-0000-000081760000}"/>
    <cellStyle name="40% - 강조색5 45 4 2 9 3" xfId="31718" xr:uid="{00000000-0005-0000-0000-000082760000}"/>
    <cellStyle name="40% - 강조색5 45 4 2 9 4" xfId="31719" xr:uid="{00000000-0005-0000-0000-000083760000}"/>
    <cellStyle name="40% - 강조색5 45 4 20" xfId="31720" xr:uid="{00000000-0005-0000-0000-000084760000}"/>
    <cellStyle name="40% - 강조색5 45 4 21" xfId="31721" xr:uid="{00000000-0005-0000-0000-000085760000}"/>
    <cellStyle name="40% - 강조색5 45 4 22" xfId="31722" xr:uid="{00000000-0005-0000-0000-000086760000}"/>
    <cellStyle name="40% - 강조색5 45 4 23" xfId="31723" xr:uid="{00000000-0005-0000-0000-000087760000}"/>
    <cellStyle name="40% - 강조색5 45 4 3" xfId="31724" xr:uid="{00000000-0005-0000-0000-000088760000}"/>
    <cellStyle name="40% - 강조색5 45 4 3 2" xfId="31725" xr:uid="{00000000-0005-0000-0000-000089760000}"/>
    <cellStyle name="40% - 강조색5 45 4 3 3" xfId="31726" xr:uid="{00000000-0005-0000-0000-00008A760000}"/>
    <cellStyle name="40% - 강조색5 45 4 3 4" xfId="31727" xr:uid="{00000000-0005-0000-0000-00008B760000}"/>
    <cellStyle name="40% - 강조색5 45 4 4" xfId="31728" xr:uid="{00000000-0005-0000-0000-00008C760000}"/>
    <cellStyle name="40% - 강조색5 45 4 4 2" xfId="31729" xr:uid="{00000000-0005-0000-0000-00008D760000}"/>
    <cellStyle name="40% - 강조색5 45 4 4 3" xfId="31730" xr:uid="{00000000-0005-0000-0000-00008E760000}"/>
    <cellStyle name="40% - 강조색5 45 4 4 4" xfId="31731" xr:uid="{00000000-0005-0000-0000-00008F760000}"/>
    <cellStyle name="40% - 강조색5 45 4 5" xfId="31732" xr:uid="{00000000-0005-0000-0000-000090760000}"/>
    <cellStyle name="40% - 강조색5 45 4 5 2" xfId="31733" xr:uid="{00000000-0005-0000-0000-000091760000}"/>
    <cellStyle name="40% - 강조색5 45 4 5 3" xfId="31734" xr:uid="{00000000-0005-0000-0000-000092760000}"/>
    <cellStyle name="40% - 강조색5 45 4 5 4" xfId="31735" xr:uid="{00000000-0005-0000-0000-000093760000}"/>
    <cellStyle name="40% - 강조색5 45 4 6" xfId="31736" xr:uid="{00000000-0005-0000-0000-000094760000}"/>
    <cellStyle name="40% - 강조색5 45 4 6 2" xfId="31737" xr:uid="{00000000-0005-0000-0000-000095760000}"/>
    <cellStyle name="40% - 강조색5 45 4 6 3" xfId="31738" xr:uid="{00000000-0005-0000-0000-000096760000}"/>
    <cellStyle name="40% - 강조색5 45 4 6 4" xfId="31739" xr:uid="{00000000-0005-0000-0000-000097760000}"/>
    <cellStyle name="40% - 강조색5 45 4 7" xfId="31740" xr:uid="{00000000-0005-0000-0000-000098760000}"/>
    <cellStyle name="40% - 강조색5 45 4 7 2" xfId="31741" xr:uid="{00000000-0005-0000-0000-000099760000}"/>
    <cellStyle name="40% - 강조색5 45 4 7 3" xfId="31742" xr:uid="{00000000-0005-0000-0000-00009A760000}"/>
    <cellStyle name="40% - 강조색5 45 4 7 4" xfId="31743" xr:uid="{00000000-0005-0000-0000-00009B760000}"/>
    <cellStyle name="40% - 강조색5 45 4 8" xfId="31744" xr:uid="{00000000-0005-0000-0000-00009C760000}"/>
    <cellStyle name="40% - 강조색5 45 4 8 2" xfId="31745" xr:uid="{00000000-0005-0000-0000-00009D760000}"/>
    <cellStyle name="40% - 강조색5 45 4 8 3" xfId="31746" xr:uid="{00000000-0005-0000-0000-00009E760000}"/>
    <cellStyle name="40% - 강조색5 45 4 8 4" xfId="31747" xr:uid="{00000000-0005-0000-0000-00009F760000}"/>
    <cellStyle name="40% - 강조색5 45 4 9" xfId="31748" xr:uid="{00000000-0005-0000-0000-0000A0760000}"/>
    <cellStyle name="40% - 강조색5 45 4 9 2" xfId="31749" xr:uid="{00000000-0005-0000-0000-0000A1760000}"/>
    <cellStyle name="40% - 강조색5 45 4 9 3" xfId="31750" xr:uid="{00000000-0005-0000-0000-0000A2760000}"/>
    <cellStyle name="40% - 강조색5 45 4 9 4" xfId="31751" xr:uid="{00000000-0005-0000-0000-0000A3760000}"/>
    <cellStyle name="40% - 강조색5 45 5" xfId="31752" xr:uid="{00000000-0005-0000-0000-0000A4760000}"/>
    <cellStyle name="40% - 강조색5 45 5 10" xfId="31753" xr:uid="{00000000-0005-0000-0000-0000A5760000}"/>
    <cellStyle name="40% - 강조색5 45 5 11" xfId="31754" xr:uid="{00000000-0005-0000-0000-0000A6760000}"/>
    <cellStyle name="40% - 강조색5 45 5 12" xfId="31755" xr:uid="{00000000-0005-0000-0000-0000A7760000}"/>
    <cellStyle name="40% - 강조색5 45 5 13" xfId="31756" xr:uid="{00000000-0005-0000-0000-0000A8760000}"/>
    <cellStyle name="40% - 강조색5 45 5 14" xfId="31757" xr:uid="{00000000-0005-0000-0000-0000A9760000}"/>
    <cellStyle name="40% - 강조색5 45 5 15" xfId="31758" xr:uid="{00000000-0005-0000-0000-0000AA760000}"/>
    <cellStyle name="40% - 강조색5 45 5 16" xfId="31759" xr:uid="{00000000-0005-0000-0000-0000AB760000}"/>
    <cellStyle name="40% - 강조색5 45 5 17" xfId="31760" xr:uid="{00000000-0005-0000-0000-0000AC760000}"/>
    <cellStyle name="40% - 강조색5 45 5 18" xfId="31761" xr:uid="{00000000-0005-0000-0000-0000AD760000}"/>
    <cellStyle name="40% - 강조색5 45 5 19" xfId="31762" xr:uid="{00000000-0005-0000-0000-0000AE760000}"/>
    <cellStyle name="40% - 강조색5 45 5 2" xfId="31763" xr:uid="{00000000-0005-0000-0000-0000AF760000}"/>
    <cellStyle name="40% - 강조색5 45 5 2 2" xfId="31764" xr:uid="{00000000-0005-0000-0000-0000B0760000}"/>
    <cellStyle name="40% - 강조색5 45 5 2 3" xfId="31765" xr:uid="{00000000-0005-0000-0000-0000B1760000}"/>
    <cellStyle name="40% - 강조색5 45 5 2 4" xfId="31766" xr:uid="{00000000-0005-0000-0000-0000B2760000}"/>
    <cellStyle name="40% - 강조색5 45 5 20" xfId="31767" xr:uid="{00000000-0005-0000-0000-0000B3760000}"/>
    <cellStyle name="40% - 강조색5 45 5 3" xfId="31768" xr:uid="{00000000-0005-0000-0000-0000B4760000}"/>
    <cellStyle name="40% - 강조색5 45 5 3 2" xfId="31769" xr:uid="{00000000-0005-0000-0000-0000B5760000}"/>
    <cellStyle name="40% - 강조색5 45 5 3 3" xfId="31770" xr:uid="{00000000-0005-0000-0000-0000B6760000}"/>
    <cellStyle name="40% - 강조색5 45 5 3 4" xfId="31771" xr:uid="{00000000-0005-0000-0000-0000B7760000}"/>
    <cellStyle name="40% - 강조색5 45 5 4" xfId="31772" xr:uid="{00000000-0005-0000-0000-0000B8760000}"/>
    <cellStyle name="40% - 강조색5 45 5 4 2" xfId="31773" xr:uid="{00000000-0005-0000-0000-0000B9760000}"/>
    <cellStyle name="40% - 강조색5 45 5 4 3" xfId="31774" xr:uid="{00000000-0005-0000-0000-0000BA760000}"/>
    <cellStyle name="40% - 강조색5 45 5 4 4" xfId="31775" xr:uid="{00000000-0005-0000-0000-0000BB760000}"/>
    <cellStyle name="40% - 강조색5 45 5 5" xfId="31776" xr:uid="{00000000-0005-0000-0000-0000BC760000}"/>
    <cellStyle name="40% - 강조색5 45 5 5 2" xfId="31777" xr:uid="{00000000-0005-0000-0000-0000BD760000}"/>
    <cellStyle name="40% - 강조색5 45 5 5 3" xfId="31778" xr:uid="{00000000-0005-0000-0000-0000BE760000}"/>
    <cellStyle name="40% - 강조색5 45 5 5 4" xfId="31779" xr:uid="{00000000-0005-0000-0000-0000BF760000}"/>
    <cellStyle name="40% - 강조색5 45 5 6" xfId="31780" xr:uid="{00000000-0005-0000-0000-0000C0760000}"/>
    <cellStyle name="40% - 강조색5 45 5 6 2" xfId="31781" xr:uid="{00000000-0005-0000-0000-0000C1760000}"/>
    <cellStyle name="40% - 강조색5 45 5 6 3" xfId="31782" xr:uid="{00000000-0005-0000-0000-0000C2760000}"/>
    <cellStyle name="40% - 강조색5 45 5 6 4" xfId="31783" xr:uid="{00000000-0005-0000-0000-0000C3760000}"/>
    <cellStyle name="40% - 강조색5 45 5 7" xfId="31784" xr:uid="{00000000-0005-0000-0000-0000C4760000}"/>
    <cellStyle name="40% - 강조색5 45 5 7 2" xfId="31785" xr:uid="{00000000-0005-0000-0000-0000C5760000}"/>
    <cellStyle name="40% - 강조색5 45 5 7 3" xfId="31786" xr:uid="{00000000-0005-0000-0000-0000C6760000}"/>
    <cellStyle name="40% - 강조색5 45 5 7 4" xfId="31787" xr:uid="{00000000-0005-0000-0000-0000C7760000}"/>
    <cellStyle name="40% - 강조색5 45 5 8" xfId="31788" xr:uid="{00000000-0005-0000-0000-0000C8760000}"/>
    <cellStyle name="40% - 강조색5 45 5 9" xfId="31789" xr:uid="{00000000-0005-0000-0000-0000C9760000}"/>
    <cellStyle name="40% - 강조색5 45 6" xfId="31790" xr:uid="{00000000-0005-0000-0000-0000CA760000}"/>
    <cellStyle name="40% - 강조색5 45 6 10" xfId="31791" xr:uid="{00000000-0005-0000-0000-0000CB760000}"/>
    <cellStyle name="40% - 강조색5 45 6 11" xfId="31792" xr:uid="{00000000-0005-0000-0000-0000CC760000}"/>
    <cellStyle name="40% - 강조색5 45 6 12" xfId="31793" xr:uid="{00000000-0005-0000-0000-0000CD760000}"/>
    <cellStyle name="40% - 강조색5 45 6 13" xfId="31794" xr:uid="{00000000-0005-0000-0000-0000CE760000}"/>
    <cellStyle name="40% - 강조색5 45 6 14" xfId="31795" xr:uid="{00000000-0005-0000-0000-0000CF760000}"/>
    <cellStyle name="40% - 강조색5 45 6 15" xfId="31796" xr:uid="{00000000-0005-0000-0000-0000D0760000}"/>
    <cellStyle name="40% - 강조색5 45 6 16" xfId="31797" xr:uid="{00000000-0005-0000-0000-0000D1760000}"/>
    <cellStyle name="40% - 강조색5 45 6 17" xfId="31798" xr:uid="{00000000-0005-0000-0000-0000D2760000}"/>
    <cellStyle name="40% - 강조색5 45 6 2" xfId="31799" xr:uid="{00000000-0005-0000-0000-0000D3760000}"/>
    <cellStyle name="40% - 강조색5 45 6 2 2" xfId="31800" xr:uid="{00000000-0005-0000-0000-0000D4760000}"/>
    <cellStyle name="40% - 강조색5 45 6 2 3" xfId="31801" xr:uid="{00000000-0005-0000-0000-0000D5760000}"/>
    <cellStyle name="40% - 강조색5 45 6 2 4" xfId="31802" xr:uid="{00000000-0005-0000-0000-0000D6760000}"/>
    <cellStyle name="40% - 강조색5 45 6 3" xfId="31803" xr:uid="{00000000-0005-0000-0000-0000D7760000}"/>
    <cellStyle name="40% - 강조색5 45 6 3 2" xfId="31804" xr:uid="{00000000-0005-0000-0000-0000D8760000}"/>
    <cellStyle name="40% - 강조색5 45 6 3 3" xfId="31805" xr:uid="{00000000-0005-0000-0000-0000D9760000}"/>
    <cellStyle name="40% - 강조색5 45 6 3 4" xfId="31806" xr:uid="{00000000-0005-0000-0000-0000DA760000}"/>
    <cellStyle name="40% - 강조색5 45 6 4" xfId="31807" xr:uid="{00000000-0005-0000-0000-0000DB760000}"/>
    <cellStyle name="40% - 강조색5 45 6 4 2" xfId="31808" xr:uid="{00000000-0005-0000-0000-0000DC760000}"/>
    <cellStyle name="40% - 강조색5 45 6 4 3" xfId="31809" xr:uid="{00000000-0005-0000-0000-0000DD760000}"/>
    <cellStyle name="40% - 강조색5 45 6 4 4" xfId="31810" xr:uid="{00000000-0005-0000-0000-0000DE760000}"/>
    <cellStyle name="40% - 강조색5 45 6 5" xfId="31811" xr:uid="{00000000-0005-0000-0000-0000DF760000}"/>
    <cellStyle name="40% - 강조색5 45 6 6" xfId="31812" xr:uid="{00000000-0005-0000-0000-0000E0760000}"/>
    <cellStyle name="40% - 강조색5 45 6 7" xfId="31813" xr:uid="{00000000-0005-0000-0000-0000E1760000}"/>
    <cellStyle name="40% - 강조색5 45 6 8" xfId="31814" xr:uid="{00000000-0005-0000-0000-0000E2760000}"/>
    <cellStyle name="40% - 강조색5 45 6 9" xfId="31815" xr:uid="{00000000-0005-0000-0000-0000E3760000}"/>
    <cellStyle name="40% - 강조색5 45 7" xfId="31816" xr:uid="{00000000-0005-0000-0000-0000E4760000}"/>
    <cellStyle name="40% - 강조색5 45 7 10" xfId="31817" xr:uid="{00000000-0005-0000-0000-0000E5760000}"/>
    <cellStyle name="40% - 강조색5 45 7 11" xfId="31818" xr:uid="{00000000-0005-0000-0000-0000E6760000}"/>
    <cellStyle name="40% - 강조색5 45 7 12" xfId="31819" xr:uid="{00000000-0005-0000-0000-0000E7760000}"/>
    <cellStyle name="40% - 강조색5 45 7 13" xfId="31820" xr:uid="{00000000-0005-0000-0000-0000E8760000}"/>
    <cellStyle name="40% - 강조색5 45 7 14" xfId="31821" xr:uid="{00000000-0005-0000-0000-0000E9760000}"/>
    <cellStyle name="40% - 강조색5 45 7 2" xfId="31822" xr:uid="{00000000-0005-0000-0000-0000EA760000}"/>
    <cellStyle name="40% - 강조색5 45 7 3" xfId="31823" xr:uid="{00000000-0005-0000-0000-0000EB760000}"/>
    <cellStyle name="40% - 강조색5 45 7 4" xfId="31824" xr:uid="{00000000-0005-0000-0000-0000EC760000}"/>
    <cellStyle name="40% - 강조색5 45 7 5" xfId="31825" xr:uid="{00000000-0005-0000-0000-0000ED760000}"/>
    <cellStyle name="40% - 강조색5 45 7 6" xfId="31826" xr:uid="{00000000-0005-0000-0000-0000EE760000}"/>
    <cellStyle name="40% - 강조색5 45 7 7" xfId="31827" xr:uid="{00000000-0005-0000-0000-0000EF760000}"/>
    <cellStyle name="40% - 강조색5 45 7 8" xfId="31828" xr:uid="{00000000-0005-0000-0000-0000F0760000}"/>
    <cellStyle name="40% - 강조색5 45 7 9" xfId="31829" xr:uid="{00000000-0005-0000-0000-0000F1760000}"/>
    <cellStyle name="40% - 강조색5 45 8" xfId="31830" xr:uid="{00000000-0005-0000-0000-0000F2760000}"/>
    <cellStyle name="40% - 강조색5 45 8 2" xfId="31831" xr:uid="{00000000-0005-0000-0000-0000F3760000}"/>
    <cellStyle name="40% - 강조색5 45 8 3" xfId="31832" xr:uid="{00000000-0005-0000-0000-0000F4760000}"/>
    <cellStyle name="40% - 강조색5 45 8 4" xfId="31833" xr:uid="{00000000-0005-0000-0000-0000F5760000}"/>
    <cellStyle name="40% - 강조색5 45 9" xfId="31834" xr:uid="{00000000-0005-0000-0000-0000F6760000}"/>
    <cellStyle name="40% - 강조색5 45 9 2" xfId="31835" xr:uid="{00000000-0005-0000-0000-0000F7760000}"/>
    <cellStyle name="40% - 강조색5 45 9 3" xfId="31836" xr:uid="{00000000-0005-0000-0000-0000F8760000}"/>
    <cellStyle name="40% - 강조색5 46" xfId="31837" xr:uid="{00000000-0005-0000-0000-0000F9760000}"/>
    <cellStyle name="40% - 강조색5 46 10" xfId="31838" xr:uid="{00000000-0005-0000-0000-0000FA760000}"/>
    <cellStyle name="40% - 강조색5 46 10 2" xfId="31839" xr:uid="{00000000-0005-0000-0000-0000FB760000}"/>
    <cellStyle name="40% - 강조색5 46 10 3" xfId="31840" xr:uid="{00000000-0005-0000-0000-0000FC760000}"/>
    <cellStyle name="40% - 강조색5 46 10 4" xfId="31841" xr:uid="{00000000-0005-0000-0000-0000FD760000}"/>
    <cellStyle name="40% - 강조색5 46 11" xfId="31842" xr:uid="{00000000-0005-0000-0000-0000FE760000}"/>
    <cellStyle name="40% - 강조색5 46 11 2" xfId="31843" xr:uid="{00000000-0005-0000-0000-0000FF760000}"/>
    <cellStyle name="40% - 강조색5 46 11 3" xfId="31844" xr:uid="{00000000-0005-0000-0000-000000770000}"/>
    <cellStyle name="40% - 강조색5 46 11 4" xfId="31845" xr:uid="{00000000-0005-0000-0000-000001770000}"/>
    <cellStyle name="40% - 강조색5 46 12" xfId="31846" xr:uid="{00000000-0005-0000-0000-000002770000}"/>
    <cellStyle name="40% - 강조색5 46 12 2" xfId="31847" xr:uid="{00000000-0005-0000-0000-000003770000}"/>
    <cellStyle name="40% - 강조색5 46 12 3" xfId="31848" xr:uid="{00000000-0005-0000-0000-000004770000}"/>
    <cellStyle name="40% - 강조색5 46 12 4" xfId="31849" xr:uid="{00000000-0005-0000-0000-000005770000}"/>
    <cellStyle name="40% - 강조색5 46 13" xfId="31850" xr:uid="{00000000-0005-0000-0000-000006770000}"/>
    <cellStyle name="40% - 강조색5 46 13 2" xfId="31851" xr:uid="{00000000-0005-0000-0000-000007770000}"/>
    <cellStyle name="40% - 강조색5 46 13 3" xfId="31852" xr:uid="{00000000-0005-0000-0000-000008770000}"/>
    <cellStyle name="40% - 강조색5 46 13 4" xfId="31853" xr:uid="{00000000-0005-0000-0000-000009770000}"/>
    <cellStyle name="40% - 강조색5 46 14" xfId="31854" xr:uid="{00000000-0005-0000-0000-00000A770000}"/>
    <cellStyle name="40% - 강조색5 46 14 2" xfId="31855" xr:uid="{00000000-0005-0000-0000-00000B770000}"/>
    <cellStyle name="40% - 강조색5 46 14 3" xfId="31856" xr:uid="{00000000-0005-0000-0000-00000C770000}"/>
    <cellStyle name="40% - 강조색5 46 14 4" xfId="31857" xr:uid="{00000000-0005-0000-0000-00000D770000}"/>
    <cellStyle name="40% - 강조색5 46 15" xfId="31858" xr:uid="{00000000-0005-0000-0000-00000E770000}"/>
    <cellStyle name="40% - 강조색5 46 16" xfId="31859" xr:uid="{00000000-0005-0000-0000-00000F770000}"/>
    <cellStyle name="40% - 강조색5 46 17" xfId="31860" xr:uid="{00000000-0005-0000-0000-000010770000}"/>
    <cellStyle name="40% - 강조색5 46 18" xfId="31861" xr:uid="{00000000-0005-0000-0000-000011770000}"/>
    <cellStyle name="40% - 강조색5 46 19" xfId="31862" xr:uid="{00000000-0005-0000-0000-000012770000}"/>
    <cellStyle name="40% - 강조색5 46 2" xfId="31863" xr:uid="{00000000-0005-0000-0000-000013770000}"/>
    <cellStyle name="40% - 강조색5 46 2 10" xfId="31864" xr:uid="{00000000-0005-0000-0000-000014770000}"/>
    <cellStyle name="40% - 강조색5 46 2 10 2" xfId="31865" xr:uid="{00000000-0005-0000-0000-000015770000}"/>
    <cellStyle name="40% - 강조색5 46 2 10 3" xfId="31866" xr:uid="{00000000-0005-0000-0000-000016770000}"/>
    <cellStyle name="40% - 강조색5 46 2 10 4" xfId="31867" xr:uid="{00000000-0005-0000-0000-000017770000}"/>
    <cellStyle name="40% - 강조색5 46 2 11" xfId="31868" xr:uid="{00000000-0005-0000-0000-000018770000}"/>
    <cellStyle name="40% - 강조색5 46 2 11 2" xfId="31869" xr:uid="{00000000-0005-0000-0000-000019770000}"/>
    <cellStyle name="40% - 강조색5 46 2 11 3" xfId="31870" xr:uid="{00000000-0005-0000-0000-00001A770000}"/>
    <cellStyle name="40% - 강조색5 46 2 11 4" xfId="31871" xr:uid="{00000000-0005-0000-0000-00001B770000}"/>
    <cellStyle name="40% - 강조색5 46 2 12" xfId="31872" xr:uid="{00000000-0005-0000-0000-00001C770000}"/>
    <cellStyle name="40% - 강조색5 46 2 12 2" xfId="31873" xr:uid="{00000000-0005-0000-0000-00001D770000}"/>
    <cellStyle name="40% - 강조색5 46 2 12 3" xfId="31874" xr:uid="{00000000-0005-0000-0000-00001E770000}"/>
    <cellStyle name="40% - 강조색5 46 2 12 4" xfId="31875" xr:uid="{00000000-0005-0000-0000-00001F770000}"/>
    <cellStyle name="40% - 강조색5 46 2 13" xfId="31876" xr:uid="{00000000-0005-0000-0000-000020770000}"/>
    <cellStyle name="40% - 강조색5 46 2 13 2" xfId="31877" xr:uid="{00000000-0005-0000-0000-000021770000}"/>
    <cellStyle name="40% - 강조색5 46 2 13 3" xfId="31878" xr:uid="{00000000-0005-0000-0000-000022770000}"/>
    <cellStyle name="40% - 강조색5 46 2 13 4" xfId="31879" xr:uid="{00000000-0005-0000-0000-000023770000}"/>
    <cellStyle name="40% - 강조색5 46 2 14" xfId="31880" xr:uid="{00000000-0005-0000-0000-000024770000}"/>
    <cellStyle name="40% - 강조색5 46 2 15" xfId="31881" xr:uid="{00000000-0005-0000-0000-000025770000}"/>
    <cellStyle name="40% - 강조색5 46 2 16" xfId="31882" xr:uid="{00000000-0005-0000-0000-000026770000}"/>
    <cellStyle name="40% - 강조색5 46 2 17" xfId="31883" xr:uid="{00000000-0005-0000-0000-000027770000}"/>
    <cellStyle name="40% - 강조색5 46 2 18" xfId="31884" xr:uid="{00000000-0005-0000-0000-000028770000}"/>
    <cellStyle name="40% - 강조색5 46 2 19" xfId="31885" xr:uid="{00000000-0005-0000-0000-000029770000}"/>
    <cellStyle name="40% - 강조색5 46 2 2" xfId="31886" xr:uid="{00000000-0005-0000-0000-00002A770000}"/>
    <cellStyle name="40% - 강조색5 46 2 2 10" xfId="31887" xr:uid="{00000000-0005-0000-0000-00002B770000}"/>
    <cellStyle name="40% - 강조색5 46 2 2 10 2" xfId="31888" xr:uid="{00000000-0005-0000-0000-00002C770000}"/>
    <cellStyle name="40% - 강조색5 46 2 2 10 3" xfId="31889" xr:uid="{00000000-0005-0000-0000-00002D770000}"/>
    <cellStyle name="40% - 강조색5 46 2 2 10 4" xfId="31890" xr:uid="{00000000-0005-0000-0000-00002E770000}"/>
    <cellStyle name="40% - 강조색5 46 2 2 11" xfId="31891" xr:uid="{00000000-0005-0000-0000-00002F770000}"/>
    <cellStyle name="40% - 강조색5 46 2 2 11 2" xfId="31892" xr:uid="{00000000-0005-0000-0000-000030770000}"/>
    <cellStyle name="40% - 강조색5 46 2 2 11 3" xfId="31893" xr:uid="{00000000-0005-0000-0000-000031770000}"/>
    <cellStyle name="40% - 강조색5 46 2 2 11 4" xfId="31894" xr:uid="{00000000-0005-0000-0000-000032770000}"/>
    <cellStyle name="40% - 강조색5 46 2 2 12" xfId="31895" xr:uid="{00000000-0005-0000-0000-000033770000}"/>
    <cellStyle name="40% - 강조색5 46 2 2 12 2" xfId="31896" xr:uid="{00000000-0005-0000-0000-000034770000}"/>
    <cellStyle name="40% - 강조색5 46 2 2 12 3" xfId="31897" xr:uid="{00000000-0005-0000-0000-000035770000}"/>
    <cellStyle name="40% - 강조색5 46 2 2 12 4" xfId="31898" xr:uid="{00000000-0005-0000-0000-000036770000}"/>
    <cellStyle name="40% - 강조색5 46 2 2 13" xfId="31899" xr:uid="{00000000-0005-0000-0000-000037770000}"/>
    <cellStyle name="40% - 강조색5 46 2 2 14" xfId="31900" xr:uid="{00000000-0005-0000-0000-000038770000}"/>
    <cellStyle name="40% - 강조색5 46 2 2 15" xfId="31901" xr:uid="{00000000-0005-0000-0000-000039770000}"/>
    <cellStyle name="40% - 강조색5 46 2 2 16" xfId="31902" xr:uid="{00000000-0005-0000-0000-00003A770000}"/>
    <cellStyle name="40% - 강조색5 46 2 2 17" xfId="31903" xr:uid="{00000000-0005-0000-0000-00003B770000}"/>
    <cellStyle name="40% - 강조색5 46 2 2 18" xfId="31904" xr:uid="{00000000-0005-0000-0000-00003C770000}"/>
    <cellStyle name="40% - 강조색5 46 2 2 19" xfId="31905" xr:uid="{00000000-0005-0000-0000-00003D770000}"/>
    <cellStyle name="40% - 강조색5 46 2 2 2" xfId="31906" xr:uid="{00000000-0005-0000-0000-00003E770000}"/>
    <cellStyle name="40% - 강조색5 46 2 2 2 10" xfId="31907" xr:uid="{00000000-0005-0000-0000-00003F770000}"/>
    <cellStyle name="40% - 강조색5 46 2 2 2 11" xfId="31908" xr:uid="{00000000-0005-0000-0000-000040770000}"/>
    <cellStyle name="40% - 강조색5 46 2 2 2 12" xfId="31909" xr:uid="{00000000-0005-0000-0000-000041770000}"/>
    <cellStyle name="40% - 강조색5 46 2 2 2 2" xfId="31910" xr:uid="{00000000-0005-0000-0000-000042770000}"/>
    <cellStyle name="40% - 강조색5 46 2 2 2 2 2" xfId="31911" xr:uid="{00000000-0005-0000-0000-000043770000}"/>
    <cellStyle name="40% - 강조색5 46 2 2 2 2 3" xfId="31912" xr:uid="{00000000-0005-0000-0000-000044770000}"/>
    <cellStyle name="40% - 강조색5 46 2 2 2 2 4" xfId="31913" xr:uid="{00000000-0005-0000-0000-000045770000}"/>
    <cellStyle name="40% - 강조색5 46 2 2 2 3" xfId="31914" xr:uid="{00000000-0005-0000-0000-000046770000}"/>
    <cellStyle name="40% - 강조색5 46 2 2 2 3 2" xfId="31915" xr:uid="{00000000-0005-0000-0000-000047770000}"/>
    <cellStyle name="40% - 강조색5 46 2 2 2 3 3" xfId="31916" xr:uid="{00000000-0005-0000-0000-000048770000}"/>
    <cellStyle name="40% - 강조색5 46 2 2 2 3 4" xfId="31917" xr:uid="{00000000-0005-0000-0000-000049770000}"/>
    <cellStyle name="40% - 강조색5 46 2 2 2 4" xfId="31918" xr:uid="{00000000-0005-0000-0000-00004A770000}"/>
    <cellStyle name="40% - 강조색5 46 2 2 2 4 2" xfId="31919" xr:uid="{00000000-0005-0000-0000-00004B770000}"/>
    <cellStyle name="40% - 강조색5 46 2 2 2 4 3" xfId="31920" xr:uid="{00000000-0005-0000-0000-00004C770000}"/>
    <cellStyle name="40% - 강조색5 46 2 2 2 4 4" xfId="31921" xr:uid="{00000000-0005-0000-0000-00004D770000}"/>
    <cellStyle name="40% - 강조색5 46 2 2 2 5" xfId="31922" xr:uid="{00000000-0005-0000-0000-00004E770000}"/>
    <cellStyle name="40% - 강조색5 46 2 2 2 5 2" xfId="31923" xr:uid="{00000000-0005-0000-0000-00004F770000}"/>
    <cellStyle name="40% - 강조색5 46 2 2 2 5 3" xfId="31924" xr:uid="{00000000-0005-0000-0000-000050770000}"/>
    <cellStyle name="40% - 강조색5 46 2 2 2 5 4" xfId="31925" xr:uid="{00000000-0005-0000-0000-000051770000}"/>
    <cellStyle name="40% - 강조색5 46 2 2 2 6" xfId="31926" xr:uid="{00000000-0005-0000-0000-000052770000}"/>
    <cellStyle name="40% - 강조색5 46 2 2 2 6 2" xfId="31927" xr:uid="{00000000-0005-0000-0000-000053770000}"/>
    <cellStyle name="40% - 강조색5 46 2 2 2 6 3" xfId="31928" xr:uid="{00000000-0005-0000-0000-000054770000}"/>
    <cellStyle name="40% - 강조색5 46 2 2 2 6 4" xfId="31929" xr:uid="{00000000-0005-0000-0000-000055770000}"/>
    <cellStyle name="40% - 강조색5 46 2 2 2 7" xfId="31930" xr:uid="{00000000-0005-0000-0000-000056770000}"/>
    <cellStyle name="40% - 강조색5 46 2 2 2 7 2" xfId="31931" xr:uid="{00000000-0005-0000-0000-000057770000}"/>
    <cellStyle name="40% - 강조색5 46 2 2 2 7 3" xfId="31932" xr:uid="{00000000-0005-0000-0000-000058770000}"/>
    <cellStyle name="40% - 강조색5 46 2 2 2 7 4" xfId="31933" xr:uid="{00000000-0005-0000-0000-000059770000}"/>
    <cellStyle name="40% - 강조색5 46 2 2 2 8" xfId="31934" xr:uid="{00000000-0005-0000-0000-00005A770000}"/>
    <cellStyle name="40% - 강조색5 46 2 2 2 8 2" xfId="31935" xr:uid="{00000000-0005-0000-0000-00005B770000}"/>
    <cellStyle name="40% - 강조색5 46 2 2 2 8 3" xfId="31936" xr:uid="{00000000-0005-0000-0000-00005C770000}"/>
    <cellStyle name="40% - 강조색5 46 2 2 2 8 4" xfId="31937" xr:uid="{00000000-0005-0000-0000-00005D770000}"/>
    <cellStyle name="40% - 강조색5 46 2 2 2 9" xfId="31938" xr:uid="{00000000-0005-0000-0000-00005E770000}"/>
    <cellStyle name="40% - 강조색5 46 2 2 2 9 2" xfId="31939" xr:uid="{00000000-0005-0000-0000-00005F770000}"/>
    <cellStyle name="40% - 강조색5 46 2 2 2 9 3" xfId="31940" xr:uid="{00000000-0005-0000-0000-000060770000}"/>
    <cellStyle name="40% - 강조색5 46 2 2 2 9 4" xfId="31941" xr:uid="{00000000-0005-0000-0000-000061770000}"/>
    <cellStyle name="40% - 강조색5 46 2 2 20" xfId="31942" xr:uid="{00000000-0005-0000-0000-000062770000}"/>
    <cellStyle name="40% - 강조색5 46 2 2 21" xfId="31943" xr:uid="{00000000-0005-0000-0000-000063770000}"/>
    <cellStyle name="40% - 강조색5 46 2 2 22" xfId="31944" xr:uid="{00000000-0005-0000-0000-000064770000}"/>
    <cellStyle name="40% - 강조색5 46 2 2 23" xfId="31945" xr:uid="{00000000-0005-0000-0000-000065770000}"/>
    <cellStyle name="40% - 강조색5 46 2 2 24" xfId="31946" xr:uid="{00000000-0005-0000-0000-000066770000}"/>
    <cellStyle name="40% - 강조색5 46 2 2 25" xfId="31947" xr:uid="{00000000-0005-0000-0000-000067770000}"/>
    <cellStyle name="40% - 강조색5 46 2 2 3" xfId="31948" xr:uid="{00000000-0005-0000-0000-000068770000}"/>
    <cellStyle name="40% - 강조색5 46 2 2 3 10" xfId="31949" xr:uid="{00000000-0005-0000-0000-000069770000}"/>
    <cellStyle name="40% - 강조색5 46 2 2 3 11" xfId="31950" xr:uid="{00000000-0005-0000-0000-00006A770000}"/>
    <cellStyle name="40% - 강조색5 46 2 2 3 12" xfId="31951" xr:uid="{00000000-0005-0000-0000-00006B770000}"/>
    <cellStyle name="40% - 강조색5 46 2 2 3 2" xfId="31952" xr:uid="{00000000-0005-0000-0000-00006C770000}"/>
    <cellStyle name="40% - 강조색5 46 2 2 3 2 2" xfId="31953" xr:uid="{00000000-0005-0000-0000-00006D770000}"/>
    <cellStyle name="40% - 강조색5 46 2 2 3 2 3" xfId="31954" xr:uid="{00000000-0005-0000-0000-00006E770000}"/>
    <cellStyle name="40% - 강조색5 46 2 2 3 2 4" xfId="31955" xr:uid="{00000000-0005-0000-0000-00006F770000}"/>
    <cellStyle name="40% - 강조색5 46 2 2 3 3" xfId="31956" xr:uid="{00000000-0005-0000-0000-000070770000}"/>
    <cellStyle name="40% - 강조색5 46 2 2 3 3 2" xfId="31957" xr:uid="{00000000-0005-0000-0000-000071770000}"/>
    <cellStyle name="40% - 강조색5 46 2 2 3 3 3" xfId="31958" xr:uid="{00000000-0005-0000-0000-000072770000}"/>
    <cellStyle name="40% - 강조색5 46 2 2 3 3 4" xfId="31959" xr:uid="{00000000-0005-0000-0000-000073770000}"/>
    <cellStyle name="40% - 강조색5 46 2 2 3 4" xfId="31960" xr:uid="{00000000-0005-0000-0000-000074770000}"/>
    <cellStyle name="40% - 강조색5 46 2 2 3 4 2" xfId="31961" xr:uid="{00000000-0005-0000-0000-000075770000}"/>
    <cellStyle name="40% - 강조색5 46 2 2 3 4 3" xfId="31962" xr:uid="{00000000-0005-0000-0000-000076770000}"/>
    <cellStyle name="40% - 강조색5 46 2 2 3 4 4" xfId="31963" xr:uid="{00000000-0005-0000-0000-000077770000}"/>
    <cellStyle name="40% - 강조색5 46 2 2 3 5" xfId="31964" xr:uid="{00000000-0005-0000-0000-000078770000}"/>
    <cellStyle name="40% - 강조색5 46 2 2 3 5 2" xfId="31965" xr:uid="{00000000-0005-0000-0000-000079770000}"/>
    <cellStyle name="40% - 강조색5 46 2 2 3 5 3" xfId="31966" xr:uid="{00000000-0005-0000-0000-00007A770000}"/>
    <cellStyle name="40% - 강조색5 46 2 2 3 5 4" xfId="31967" xr:uid="{00000000-0005-0000-0000-00007B770000}"/>
    <cellStyle name="40% - 강조색5 46 2 2 3 6" xfId="31968" xr:uid="{00000000-0005-0000-0000-00007C770000}"/>
    <cellStyle name="40% - 강조색5 46 2 2 3 6 2" xfId="31969" xr:uid="{00000000-0005-0000-0000-00007D770000}"/>
    <cellStyle name="40% - 강조색5 46 2 2 3 6 3" xfId="31970" xr:uid="{00000000-0005-0000-0000-00007E770000}"/>
    <cellStyle name="40% - 강조색5 46 2 2 3 6 4" xfId="31971" xr:uid="{00000000-0005-0000-0000-00007F770000}"/>
    <cellStyle name="40% - 강조색5 46 2 2 3 7" xfId="31972" xr:uid="{00000000-0005-0000-0000-000080770000}"/>
    <cellStyle name="40% - 강조색5 46 2 2 3 7 2" xfId="31973" xr:uid="{00000000-0005-0000-0000-000081770000}"/>
    <cellStyle name="40% - 강조색5 46 2 2 3 7 3" xfId="31974" xr:uid="{00000000-0005-0000-0000-000082770000}"/>
    <cellStyle name="40% - 강조색5 46 2 2 3 7 4" xfId="31975" xr:uid="{00000000-0005-0000-0000-000083770000}"/>
    <cellStyle name="40% - 강조색5 46 2 2 3 8" xfId="31976" xr:uid="{00000000-0005-0000-0000-000084770000}"/>
    <cellStyle name="40% - 강조색5 46 2 2 3 8 2" xfId="31977" xr:uid="{00000000-0005-0000-0000-000085770000}"/>
    <cellStyle name="40% - 강조색5 46 2 2 3 8 3" xfId="31978" xr:uid="{00000000-0005-0000-0000-000086770000}"/>
    <cellStyle name="40% - 강조색5 46 2 2 3 8 4" xfId="31979" xr:uid="{00000000-0005-0000-0000-000087770000}"/>
    <cellStyle name="40% - 강조색5 46 2 2 3 9" xfId="31980" xr:uid="{00000000-0005-0000-0000-000088770000}"/>
    <cellStyle name="40% - 강조색5 46 2 2 3 9 2" xfId="31981" xr:uid="{00000000-0005-0000-0000-000089770000}"/>
    <cellStyle name="40% - 강조색5 46 2 2 3 9 3" xfId="31982" xr:uid="{00000000-0005-0000-0000-00008A770000}"/>
    <cellStyle name="40% - 강조색5 46 2 2 3 9 4" xfId="31983" xr:uid="{00000000-0005-0000-0000-00008B770000}"/>
    <cellStyle name="40% - 강조색5 46 2 2 4" xfId="31984" xr:uid="{00000000-0005-0000-0000-00008C770000}"/>
    <cellStyle name="40% - 강조색5 46 2 2 4 10" xfId="31985" xr:uid="{00000000-0005-0000-0000-00008D770000}"/>
    <cellStyle name="40% - 강조색5 46 2 2 4 11" xfId="31986" xr:uid="{00000000-0005-0000-0000-00008E770000}"/>
    <cellStyle name="40% - 강조색5 46 2 2 4 12" xfId="31987" xr:uid="{00000000-0005-0000-0000-00008F770000}"/>
    <cellStyle name="40% - 강조색5 46 2 2 4 2" xfId="31988" xr:uid="{00000000-0005-0000-0000-000090770000}"/>
    <cellStyle name="40% - 강조색5 46 2 2 4 2 2" xfId="31989" xr:uid="{00000000-0005-0000-0000-000091770000}"/>
    <cellStyle name="40% - 강조색5 46 2 2 4 2 3" xfId="31990" xr:uid="{00000000-0005-0000-0000-000092770000}"/>
    <cellStyle name="40% - 강조색5 46 2 2 4 2 4" xfId="31991" xr:uid="{00000000-0005-0000-0000-000093770000}"/>
    <cellStyle name="40% - 강조색5 46 2 2 4 3" xfId="31992" xr:uid="{00000000-0005-0000-0000-000094770000}"/>
    <cellStyle name="40% - 강조색5 46 2 2 4 3 2" xfId="31993" xr:uid="{00000000-0005-0000-0000-000095770000}"/>
    <cellStyle name="40% - 강조색5 46 2 2 4 3 3" xfId="31994" xr:uid="{00000000-0005-0000-0000-000096770000}"/>
    <cellStyle name="40% - 강조색5 46 2 2 4 3 4" xfId="31995" xr:uid="{00000000-0005-0000-0000-000097770000}"/>
    <cellStyle name="40% - 강조색5 46 2 2 4 4" xfId="31996" xr:uid="{00000000-0005-0000-0000-000098770000}"/>
    <cellStyle name="40% - 강조색5 46 2 2 4 4 2" xfId="31997" xr:uid="{00000000-0005-0000-0000-000099770000}"/>
    <cellStyle name="40% - 강조색5 46 2 2 4 4 3" xfId="31998" xr:uid="{00000000-0005-0000-0000-00009A770000}"/>
    <cellStyle name="40% - 강조색5 46 2 2 4 4 4" xfId="31999" xr:uid="{00000000-0005-0000-0000-00009B770000}"/>
    <cellStyle name="40% - 강조색5 46 2 2 4 5" xfId="32000" xr:uid="{00000000-0005-0000-0000-00009C770000}"/>
    <cellStyle name="40% - 강조색5 46 2 2 4 5 2" xfId="32001" xr:uid="{00000000-0005-0000-0000-00009D770000}"/>
    <cellStyle name="40% - 강조색5 46 2 2 4 5 3" xfId="32002" xr:uid="{00000000-0005-0000-0000-00009E770000}"/>
    <cellStyle name="40% - 강조색5 46 2 2 4 5 4" xfId="32003" xr:uid="{00000000-0005-0000-0000-00009F770000}"/>
    <cellStyle name="40% - 강조색5 46 2 2 4 6" xfId="32004" xr:uid="{00000000-0005-0000-0000-0000A0770000}"/>
    <cellStyle name="40% - 강조색5 46 2 2 4 6 2" xfId="32005" xr:uid="{00000000-0005-0000-0000-0000A1770000}"/>
    <cellStyle name="40% - 강조색5 46 2 2 4 6 3" xfId="32006" xr:uid="{00000000-0005-0000-0000-0000A2770000}"/>
    <cellStyle name="40% - 강조색5 46 2 2 4 6 4" xfId="32007" xr:uid="{00000000-0005-0000-0000-0000A3770000}"/>
    <cellStyle name="40% - 강조색5 46 2 2 4 7" xfId="32008" xr:uid="{00000000-0005-0000-0000-0000A4770000}"/>
    <cellStyle name="40% - 강조색5 46 2 2 4 7 2" xfId="32009" xr:uid="{00000000-0005-0000-0000-0000A5770000}"/>
    <cellStyle name="40% - 강조색5 46 2 2 4 7 3" xfId="32010" xr:uid="{00000000-0005-0000-0000-0000A6770000}"/>
    <cellStyle name="40% - 강조색5 46 2 2 4 7 4" xfId="32011" xr:uid="{00000000-0005-0000-0000-0000A7770000}"/>
    <cellStyle name="40% - 강조색5 46 2 2 4 8" xfId="32012" xr:uid="{00000000-0005-0000-0000-0000A8770000}"/>
    <cellStyle name="40% - 강조색5 46 2 2 4 8 2" xfId="32013" xr:uid="{00000000-0005-0000-0000-0000A9770000}"/>
    <cellStyle name="40% - 강조색5 46 2 2 4 8 3" xfId="32014" xr:uid="{00000000-0005-0000-0000-0000AA770000}"/>
    <cellStyle name="40% - 강조색5 46 2 2 4 8 4" xfId="32015" xr:uid="{00000000-0005-0000-0000-0000AB770000}"/>
    <cellStyle name="40% - 강조색5 46 2 2 4 9" xfId="32016" xr:uid="{00000000-0005-0000-0000-0000AC770000}"/>
    <cellStyle name="40% - 강조색5 46 2 2 4 9 2" xfId="32017" xr:uid="{00000000-0005-0000-0000-0000AD770000}"/>
    <cellStyle name="40% - 강조색5 46 2 2 4 9 3" xfId="32018" xr:uid="{00000000-0005-0000-0000-0000AE770000}"/>
    <cellStyle name="40% - 강조색5 46 2 2 4 9 4" xfId="32019" xr:uid="{00000000-0005-0000-0000-0000AF770000}"/>
    <cellStyle name="40% - 강조색5 46 2 2 5" xfId="32020" xr:uid="{00000000-0005-0000-0000-0000B0770000}"/>
    <cellStyle name="40% - 강조색5 46 2 2 5 2" xfId="32021" xr:uid="{00000000-0005-0000-0000-0000B1770000}"/>
    <cellStyle name="40% - 강조색5 46 2 2 5 3" xfId="32022" xr:uid="{00000000-0005-0000-0000-0000B2770000}"/>
    <cellStyle name="40% - 강조색5 46 2 2 5 4" xfId="32023" xr:uid="{00000000-0005-0000-0000-0000B3770000}"/>
    <cellStyle name="40% - 강조색5 46 2 2 6" xfId="32024" xr:uid="{00000000-0005-0000-0000-0000B4770000}"/>
    <cellStyle name="40% - 강조색5 46 2 2 6 2" xfId="32025" xr:uid="{00000000-0005-0000-0000-0000B5770000}"/>
    <cellStyle name="40% - 강조색5 46 2 2 6 3" xfId="32026" xr:uid="{00000000-0005-0000-0000-0000B6770000}"/>
    <cellStyle name="40% - 강조색5 46 2 2 6 4" xfId="32027" xr:uid="{00000000-0005-0000-0000-0000B7770000}"/>
    <cellStyle name="40% - 강조색5 46 2 2 7" xfId="32028" xr:uid="{00000000-0005-0000-0000-0000B8770000}"/>
    <cellStyle name="40% - 강조색5 46 2 2 7 2" xfId="32029" xr:uid="{00000000-0005-0000-0000-0000B9770000}"/>
    <cellStyle name="40% - 강조색5 46 2 2 7 3" xfId="32030" xr:uid="{00000000-0005-0000-0000-0000BA770000}"/>
    <cellStyle name="40% - 강조색5 46 2 2 7 4" xfId="32031" xr:uid="{00000000-0005-0000-0000-0000BB770000}"/>
    <cellStyle name="40% - 강조색5 46 2 2 8" xfId="32032" xr:uid="{00000000-0005-0000-0000-0000BC770000}"/>
    <cellStyle name="40% - 강조색5 46 2 2 8 2" xfId="32033" xr:uid="{00000000-0005-0000-0000-0000BD770000}"/>
    <cellStyle name="40% - 강조색5 46 2 2 8 3" xfId="32034" xr:uid="{00000000-0005-0000-0000-0000BE770000}"/>
    <cellStyle name="40% - 강조색5 46 2 2 8 4" xfId="32035" xr:uid="{00000000-0005-0000-0000-0000BF770000}"/>
    <cellStyle name="40% - 강조색5 46 2 2 9" xfId="32036" xr:uid="{00000000-0005-0000-0000-0000C0770000}"/>
    <cellStyle name="40% - 강조색5 46 2 2 9 2" xfId="32037" xr:uid="{00000000-0005-0000-0000-0000C1770000}"/>
    <cellStyle name="40% - 강조색5 46 2 2 9 3" xfId="32038" xr:uid="{00000000-0005-0000-0000-0000C2770000}"/>
    <cellStyle name="40% - 강조색5 46 2 2 9 4" xfId="32039" xr:uid="{00000000-0005-0000-0000-0000C3770000}"/>
    <cellStyle name="40% - 강조색5 46 2 20" xfId="32040" xr:uid="{00000000-0005-0000-0000-0000C4770000}"/>
    <cellStyle name="40% - 강조색5 46 2 21" xfId="32041" xr:uid="{00000000-0005-0000-0000-0000C5770000}"/>
    <cellStyle name="40% - 강조색5 46 2 22" xfId="32042" xr:uid="{00000000-0005-0000-0000-0000C6770000}"/>
    <cellStyle name="40% - 강조색5 46 2 23" xfId="32043" xr:uid="{00000000-0005-0000-0000-0000C7770000}"/>
    <cellStyle name="40% - 강조색5 46 2 24" xfId="32044" xr:uid="{00000000-0005-0000-0000-0000C8770000}"/>
    <cellStyle name="40% - 강조색5 46 2 25" xfId="32045" xr:uid="{00000000-0005-0000-0000-0000C9770000}"/>
    <cellStyle name="40% - 강조색5 46 2 26" xfId="32046" xr:uid="{00000000-0005-0000-0000-0000CA770000}"/>
    <cellStyle name="40% - 강조색5 46 2 3" xfId="32047" xr:uid="{00000000-0005-0000-0000-0000CB770000}"/>
    <cellStyle name="40% - 강조색5 46 2 3 10" xfId="32048" xr:uid="{00000000-0005-0000-0000-0000CC770000}"/>
    <cellStyle name="40% - 강조색5 46 2 3 11" xfId="32049" xr:uid="{00000000-0005-0000-0000-0000CD770000}"/>
    <cellStyle name="40% - 강조색5 46 2 3 12" xfId="32050" xr:uid="{00000000-0005-0000-0000-0000CE770000}"/>
    <cellStyle name="40% - 강조색5 46 2 3 2" xfId="32051" xr:uid="{00000000-0005-0000-0000-0000CF770000}"/>
    <cellStyle name="40% - 강조색5 46 2 3 2 2" xfId="32052" xr:uid="{00000000-0005-0000-0000-0000D0770000}"/>
    <cellStyle name="40% - 강조색5 46 2 3 2 3" xfId="32053" xr:uid="{00000000-0005-0000-0000-0000D1770000}"/>
    <cellStyle name="40% - 강조색5 46 2 3 2 4" xfId="32054" xr:uid="{00000000-0005-0000-0000-0000D2770000}"/>
    <cellStyle name="40% - 강조색5 46 2 3 3" xfId="32055" xr:uid="{00000000-0005-0000-0000-0000D3770000}"/>
    <cellStyle name="40% - 강조색5 46 2 3 3 2" xfId="32056" xr:uid="{00000000-0005-0000-0000-0000D4770000}"/>
    <cellStyle name="40% - 강조색5 46 2 3 3 3" xfId="32057" xr:uid="{00000000-0005-0000-0000-0000D5770000}"/>
    <cellStyle name="40% - 강조색5 46 2 3 3 4" xfId="32058" xr:uid="{00000000-0005-0000-0000-0000D6770000}"/>
    <cellStyle name="40% - 강조색5 46 2 3 4" xfId="32059" xr:uid="{00000000-0005-0000-0000-0000D7770000}"/>
    <cellStyle name="40% - 강조색5 46 2 3 4 2" xfId="32060" xr:uid="{00000000-0005-0000-0000-0000D8770000}"/>
    <cellStyle name="40% - 강조색5 46 2 3 4 3" xfId="32061" xr:uid="{00000000-0005-0000-0000-0000D9770000}"/>
    <cellStyle name="40% - 강조색5 46 2 3 4 4" xfId="32062" xr:uid="{00000000-0005-0000-0000-0000DA770000}"/>
    <cellStyle name="40% - 강조색5 46 2 3 5" xfId="32063" xr:uid="{00000000-0005-0000-0000-0000DB770000}"/>
    <cellStyle name="40% - 강조색5 46 2 3 5 2" xfId="32064" xr:uid="{00000000-0005-0000-0000-0000DC770000}"/>
    <cellStyle name="40% - 강조색5 46 2 3 5 3" xfId="32065" xr:uid="{00000000-0005-0000-0000-0000DD770000}"/>
    <cellStyle name="40% - 강조색5 46 2 3 5 4" xfId="32066" xr:uid="{00000000-0005-0000-0000-0000DE770000}"/>
    <cellStyle name="40% - 강조색5 46 2 3 6" xfId="32067" xr:uid="{00000000-0005-0000-0000-0000DF770000}"/>
    <cellStyle name="40% - 강조색5 46 2 3 6 2" xfId="32068" xr:uid="{00000000-0005-0000-0000-0000E0770000}"/>
    <cellStyle name="40% - 강조색5 46 2 3 6 3" xfId="32069" xr:uid="{00000000-0005-0000-0000-0000E1770000}"/>
    <cellStyle name="40% - 강조색5 46 2 3 6 4" xfId="32070" xr:uid="{00000000-0005-0000-0000-0000E2770000}"/>
    <cellStyle name="40% - 강조색5 46 2 3 7" xfId="32071" xr:uid="{00000000-0005-0000-0000-0000E3770000}"/>
    <cellStyle name="40% - 강조색5 46 2 3 7 2" xfId="32072" xr:uid="{00000000-0005-0000-0000-0000E4770000}"/>
    <cellStyle name="40% - 강조색5 46 2 3 7 3" xfId="32073" xr:uid="{00000000-0005-0000-0000-0000E5770000}"/>
    <cellStyle name="40% - 강조색5 46 2 3 7 4" xfId="32074" xr:uid="{00000000-0005-0000-0000-0000E6770000}"/>
    <cellStyle name="40% - 강조색5 46 2 3 8" xfId="32075" xr:uid="{00000000-0005-0000-0000-0000E7770000}"/>
    <cellStyle name="40% - 강조색5 46 2 3 8 2" xfId="32076" xr:uid="{00000000-0005-0000-0000-0000E8770000}"/>
    <cellStyle name="40% - 강조색5 46 2 3 8 3" xfId="32077" xr:uid="{00000000-0005-0000-0000-0000E9770000}"/>
    <cellStyle name="40% - 강조색5 46 2 3 8 4" xfId="32078" xr:uid="{00000000-0005-0000-0000-0000EA770000}"/>
    <cellStyle name="40% - 강조색5 46 2 3 9" xfId="32079" xr:uid="{00000000-0005-0000-0000-0000EB770000}"/>
    <cellStyle name="40% - 강조색5 46 2 3 9 2" xfId="32080" xr:uid="{00000000-0005-0000-0000-0000EC770000}"/>
    <cellStyle name="40% - 강조색5 46 2 3 9 3" xfId="32081" xr:uid="{00000000-0005-0000-0000-0000ED770000}"/>
    <cellStyle name="40% - 강조색5 46 2 3 9 4" xfId="32082" xr:uid="{00000000-0005-0000-0000-0000EE770000}"/>
    <cellStyle name="40% - 강조색5 46 2 4" xfId="32083" xr:uid="{00000000-0005-0000-0000-0000EF770000}"/>
    <cellStyle name="40% - 강조색5 46 2 4 10" xfId="32084" xr:uid="{00000000-0005-0000-0000-0000F0770000}"/>
    <cellStyle name="40% - 강조색5 46 2 4 11" xfId="32085" xr:uid="{00000000-0005-0000-0000-0000F1770000}"/>
    <cellStyle name="40% - 강조색5 46 2 4 12" xfId="32086" xr:uid="{00000000-0005-0000-0000-0000F2770000}"/>
    <cellStyle name="40% - 강조색5 46 2 4 2" xfId="32087" xr:uid="{00000000-0005-0000-0000-0000F3770000}"/>
    <cellStyle name="40% - 강조색5 46 2 4 2 2" xfId="32088" xr:uid="{00000000-0005-0000-0000-0000F4770000}"/>
    <cellStyle name="40% - 강조색5 46 2 4 2 3" xfId="32089" xr:uid="{00000000-0005-0000-0000-0000F5770000}"/>
    <cellStyle name="40% - 강조색5 46 2 4 2 4" xfId="32090" xr:uid="{00000000-0005-0000-0000-0000F6770000}"/>
    <cellStyle name="40% - 강조색5 46 2 4 3" xfId="32091" xr:uid="{00000000-0005-0000-0000-0000F7770000}"/>
    <cellStyle name="40% - 강조색5 46 2 4 3 2" xfId="32092" xr:uid="{00000000-0005-0000-0000-0000F8770000}"/>
    <cellStyle name="40% - 강조색5 46 2 4 3 3" xfId="32093" xr:uid="{00000000-0005-0000-0000-0000F9770000}"/>
    <cellStyle name="40% - 강조색5 46 2 4 3 4" xfId="32094" xr:uid="{00000000-0005-0000-0000-0000FA770000}"/>
    <cellStyle name="40% - 강조색5 46 2 4 4" xfId="32095" xr:uid="{00000000-0005-0000-0000-0000FB770000}"/>
    <cellStyle name="40% - 강조색5 46 2 4 4 2" xfId="32096" xr:uid="{00000000-0005-0000-0000-0000FC770000}"/>
    <cellStyle name="40% - 강조색5 46 2 4 4 3" xfId="32097" xr:uid="{00000000-0005-0000-0000-0000FD770000}"/>
    <cellStyle name="40% - 강조색5 46 2 4 4 4" xfId="32098" xr:uid="{00000000-0005-0000-0000-0000FE770000}"/>
    <cellStyle name="40% - 강조색5 46 2 4 5" xfId="32099" xr:uid="{00000000-0005-0000-0000-0000FF770000}"/>
    <cellStyle name="40% - 강조색5 46 2 4 5 2" xfId="32100" xr:uid="{00000000-0005-0000-0000-000000780000}"/>
    <cellStyle name="40% - 강조색5 46 2 4 5 3" xfId="32101" xr:uid="{00000000-0005-0000-0000-000001780000}"/>
    <cellStyle name="40% - 강조색5 46 2 4 5 4" xfId="32102" xr:uid="{00000000-0005-0000-0000-000002780000}"/>
    <cellStyle name="40% - 강조색5 46 2 4 6" xfId="32103" xr:uid="{00000000-0005-0000-0000-000003780000}"/>
    <cellStyle name="40% - 강조색5 46 2 4 6 2" xfId="32104" xr:uid="{00000000-0005-0000-0000-000004780000}"/>
    <cellStyle name="40% - 강조색5 46 2 4 6 3" xfId="32105" xr:uid="{00000000-0005-0000-0000-000005780000}"/>
    <cellStyle name="40% - 강조색5 46 2 4 6 4" xfId="32106" xr:uid="{00000000-0005-0000-0000-000006780000}"/>
    <cellStyle name="40% - 강조색5 46 2 4 7" xfId="32107" xr:uid="{00000000-0005-0000-0000-000007780000}"/>
    <cellStyle name="40% - 강조색5 46 2 4 7 2" xfId="32108" xr:uid="{00000000-0005-0000-0000-000008780000}"/>
    <cellStyle name="40% - 강조색5 46 2 4 7 3" xfId="32109" xr:uid="{00000000-0005-0000-0000-000009780000}"/>
    <cellStyle name="40% - 강조색5 46 2 4 7 4" xfId="32110" xr:uid="{00000000-0005-0000-0000-00000A780000}"/>
    <cellStyle name="40% - 강조색5 46 2 4 8" xfId="32111" xr:uid="{00000000-0005-0000-0000-00000B780000}"/>
    <cellStyle name="40% - 강조색5 46 2 4 8 2" xfId="32112" xr:uid="{00000000-0005-0000-0000-00000C780000}"/>
    <cellStyle name="40% - 강조색5 46 2 4 8 3" xfId="32113" xr:uid="{00000000-0005-0000-0000-00000D780000}"/>
    <cellStyle name="40% - 강조색5 46 2 4 8 4" xfId="32114" xr:uid="{00000000-0005-0000-0000-00000E780000}"/>
    <cellStyle name="40% - 강조색5 46 2 4 9" xfId="32115" xr:uid="{00000000-0005-0000-0000-00000F780000}"/>
    <cellStyle name="40% - 강조색5 46 2 4 9 2" xfId="32116" xr:uid="{00000000-0005-0000-0000-000010780000}"/>
    <cellStyle name="40% - 강조색5 46 2 4 9 3" xfId="32117" xr:uid="{00000000-0005-0000-0000-000011780000}"/>
    <cellStyle name="40% - 강조색5 46 2 4 9 4" xfId="32118" xr:uid="{00000000-0005-0000-0000-000012780000}"/>
    <cellStyle name="40% - 강조색5 46 2 5" xfId="32119" xr:uid="{00000000-0005-0000-0000-000013780000}"/>
    <cellStyle name="40% - 강조색5 46 2 5 10" xfId="32120" xr:uid="{00000000-0005-0000-0000-000014780000}"/>
    <cellStyle name="40% - 강조색5 46 2 5 11" xfId="32121" xr:uid="{00000000-0005-0000-0000-000015780000}"/>
    <cellStyle name="40% - 강조색5 46 2 5 12" xfId="32122" xr:uid="{00000000-0005-0000-0000-000016780000}"/>
    <cellStyle name="40% - 강조색5 46 2 5 2" xfId="32123" xr:uid="{00000000-0005-0000-0000-000017780000}"/>
    <cellStyle name="40% - 강조색5 46 2 5 2 2" xfId="32124" xr:uid="{00000000-0005-0000-0000-000018780000}"/>
    <cellStyle name="40% - 강조색5 46 2 5 2 3" xfId="32125" xr:uid="{00000000-0005-0000-0000-000019780000}"/>
    <cellStyle name="40% - 강조색5 46 2 5 2 4" xfId="32126" xr:uid="{00000000-0005-0000-0000-00001A780000}"/>
    <cellStyle name="40% - 강조색5 46 2 5 3" xfId="32127" xr:uid="{00000000-0005-0000-0000-00001B780000}"/>
    <cellStyle name="40% - 강조색5 46 2 5 3 2" xfId="32128" xr:uid="{00000000-0005-0000-0000-00001C780000}"/>
    <cellStyle name="40% - 강조색5 46 2 5 3 3" xfId="32129" xr:uid="{00000000-0005-0000-0000-00001D780000}"/>
    <cellStyle name="40% - 강조색5 46 2 5 3 4" xfId="32130" xr:uid="{00000000-0005-0000-0000-00001E780000}"/>
    <cellStyle name="40% - 강조색5 46 2 5 4" xfId="32131" xr:uid="{00000000-0005-0000-0000-00001F780000}"/>
    <cellStyle name="40% - 강조색5 46 2 5 4 2" xfId="32132" xr:uid="{00000000-0005-0000-0000-000020780000}"/>
    <cellStyle name="40% - 강조색5 46 2 5 4 3" xfId="32133" xr:uid="{00000000-0005-0000-0000-000021780000}"/>
    <cellStyle name="40% - 강조색5 46 2 5 4 4" xfId="32134" xr:uid="{00000000-0005-0000-0000-000022780000}"/>
    <cellStyle name="40% - 강조색5 46 2 5 5" xfId="32135" xr:uid="{00000000-0005-0000-0000-000023780000}"/>
    <cellStyle name="40% - 강조색5 46 2 5 5 2" xfId="32136" xr:uid="{00000000-0005-0000-0000-000024780000}"/>
    <cellStyle name="40% - 강조색5 46 2 5 5 3" xfId="32137" xr:uid="{00000000-0005-0000-0000-000025780000}"/>
    <cellStyle name="40% - 강조색5 46 2 5 5 4" xfId="32138" xr:uid="{00000000-0005-0000-0000-000026780000}"/>
    <cellStyle name="40% - 강조색5 46 2 5 6" xfId="32139" xr:uid="{00000000-0005-0000-0000-000027780000}"/>
    <cellStyle name="40% - 강조색5 46 2 5 6 2" xfId="32140" xr:uid="{00000000-0005-0000-0000-000028780000}"/>
    <cellStyle name="40% - 강조색5 46 2 5 6 3" xfId="32141" xr:uid="{00000000-0005-0000-0000-000029780000}"/>
    <cellStyle name="40% - 강조색5 46 2 5 6 4" xfId="32142" xr:uid="{00000000-0005-0000-0000-00002A780000}"/>
    <cellStyle name="40% - 강조색5 46 2 5 7" xfId="32143" xr:uid="{00000000-0005-0000-0000-00002B780000}"/>
    <cellStyle name="40% - 강조색5 46 2 5 7 2" xfId="32144" xr:uid="{00000000-0005-0000-0000-00002C780000}"/>
    <cellStyle name="40% - 강조색5 46 2 5 7 3" xfId="32145" xr:uid="{00000000-0005-0000-0000-00002D780000}"/>
    <cellStyle name="40% - 강조색5 46 2 5 7 4" xfId="32146" xr:uid="{00000000-0005-0000-0000-00002E780000}"/>
    <cellStyle name="40% - 강조색5 46 2 5 8" xfId="32147" xr:uid="{00000000-0005-0000-0000-00002F780000}"/>
    <cellStyle name="40% - 강조색5 46 2 5 8 2" xfId="32148" xr:uid="{00000000-0005-0000-0000-000030780000}"/>
    <cellStyle name="40% - 강조색5 46 2 5 8 3" xfId="32149" xr:uid="{00000000-0005-0000-0000-000031780000}"/>
    <cellStyle name="40% - 강조색5 46 2 5 8 4" xfId="32150" xr:uid="{00000000-0005-0000-0000-000032780000}"/>
    <cellStyle name="40% - 강조색5 46 2 5 9" xfId="32151" xr:uid="{00000000-0005-0000-0000-000033780000}"/>
    <cellStyle name="40% - 강조색5 46 2 5 9 2" xfId="32152" xr:uid="{00000000-0005-0000-0000-000034780000}"/>
    <cellStyle name="40% - 강조색5 46 2 5 9 3" xfId="32153" xr:uid="{00000000-0005-0000-0000-000035780000}"/>
    <cellStyle name="40% - 강조색5 46 2 5 9 4" xfId="32154" xr:uid="{00000000-0005-0000-0000-000036780000}"/>
    <cellStyle name="40% - 강조색5 46 2 6" xfId="32155" xr:uid="{00000000-0005-0000-0000-000037780000}"/>
    <cellStyle name="40% - 강조색5 46 2 6 2" xfId="32156" xr:uid="{00000000-0005-0000-0000-000038780000}"/>
    <cellStyle name="40% - 강조색5 46 2 6 3" xfId="32157" xr:uid="{00000000-0005-0000-0000-000039780000}"/>
    <cellStyle name="40% - 강조색5 46 2 6 4" xfId="32158" xr:uid="{00000000-0005-0000-0000-00003A780000}"/>
    <cellStyle name="40% - 강조색5 46 2 7" xfId="32159" xr:uid="{00000000-0005-0000-0000-00003B780000}"/>
    <cellStyle name="40% - 강조색5 46 2 7 2" xfId="32160" xr:uid="{00000000-0005-0000-0000-00003C780000}"/>
    <cellStyle name="40% - 강조색5 46 2 7 3" xfId="32161" xr:uid="{00000000-0005-0000-0000-00003D780000}"/>
    <cellStyle name="40% - 강조색5 46 2 7 4" xfId="32162" xr:uid="{00000000-0005-0000-0000-00003E780000}"/>
    <cellStyle name="40% - 강조색5 46 2 8" xfId="32163" xr:uid="{00000000-0005-0000-0000-00003F780000}"/>
    <cellStyle name="40% - 강조색5 46 2 8 2" xfId="32164" xr:uid="{00000000-0005-0000-0000-000040780000}"/>
    <cellStyle name="40% - 강조색5 46 2 8 3" xfId="32165" xr:uid="{00000000-0005-0000-0000-000041780000}"/>
    <cellStyle name="40% - 강조색5 46 2 8 4" xfId="32166" xr:uid="{00000000-0005-0000-0000-000042780000}"/>
    <cellStyle name="40% - 강조색5 46 2 9" xfId="32167" xr:uid="{00000000-0005-0000-0000-000043780000}"/>
    <cellStyle name="40% - 강조색5 46 2 9 2" xfId="32168" xr:uid="{00000000-0005-0000-0000-000044780000}"/>
    <cellStyle name="40% - 강조색5 46 2 9 3" xfId="32169" xr:uid="{00000000-0005-0000-0000-000045780000}"/>
    <cellStyle name="40% - 강조색5 46 2 9 4" xfId="32170" xr:uid="{00000000-0005-0000-0000-000046780000}"/>
    <cellStyle name="40% - 강조색5 46 20" xfId="32171" xr:uid="{00000000-0005-0000-0000-000047780000}"/>
    <cellStyle name="40% - 강조색5 46 21" xfId="32172" xr:uid="{00000000-0005-0000-0000-000048780000}"/>
    <cellStyle name="40% - 강조색5 46 22" xfId="32173" xr:uid="{00000000-0005-0000-0000-000049780000}"/>
    <cellStyle name="40% - 강조색5 46 23" xfId="32174" xr:uid="{00000000-0005-0000-0000-00004A780000}"/>
    <cellStyle name="40% - 강조색5 46 24" xfId="32175" xr:uid="{00000000-0005-0000-0000-00004B780000}"/>
    <cellStyle name="40% - 강조색5 46 25" xfId="32176" xr:uid="{00000000-0005-0000-0000-00004C780000}"/>
    <cellStyle name="40% - 강조색5 46 26" xfId="32177" xr:uid="{00000000-0005-0000-0000-00004D780000}"/>
    <cellStyle name="40% - 강조색5 46 27" xfId="32178" xr:uid="{00000000-0005-0000-0000-00004E780000}"/>
    <cellStyle name="40% - 강조색5 46 3" xfId="32179" xr:uid="{00000000-0005-0000-0000-00004F780000}"/>
    <cellStyle name="40% - 강조색5 46 3 10" xfId="32180" xr:uid="{00000000-0005-0000-0000-000050780000}"/>
    <cellStyle name="40% - 강조색5 46 3 10 2" xfId="32181" xr:uid="{00000000-0005-0000-0000-000051780000}"/>
    <cellStyle name="40% - 강조색5 46 3 10 3" xfId="32182" xr:uid="{00000000-0005-0000-0000-000052780000}"/>
    <cellStyle name="40% - 강조색5 46 3 10 4" xfId="32183" xr:uid="{00000000-0005-0000-0000-000053780000}"/>
    <cellStyle name="40% - 강조색5 46 3 11" xfId="32184" xr:uid="{00000000-0005-0000-0000-000054780000}"/>
    <cellStyle name="40% - 강조색5 46 3 11 2" xfId="32185" xr:uid="{00000000-0005-0000-0000-000055780000}"/>
    <cellStyle name="40% - 강조색5 46 3 11 3" xfId="32186" xr:uid="{00000000-0005-0000-0000-000056780000}"/>
    <cellStyle name="40% - 강조색5 46 3 11 4" xfId="32187" xr:uid="{00000000-0005-0000-0000-000057780000}"/>
    <cellStyle name="40% - 강조색5 46 3 12" xfId="32188" xr:uid="{00000000-0005-0000-0000-000058780000}"/>
    <cellStyle name="40% - 강조색5 46 3 12 2" xfId="32189" xr:uid="{00000000-0005-0000-0000-000059780000}"/>
    <cellStyle name="40% - 강조색5 46 3 12 3" xfId="32190" xr:uid="{00000000-0005-0000-0000-00005A780000}"/>
    <cellStyle name="40% - 강조색5 46 3 12 4" xfId="32191" xr:uid="{00000000-0005-0000-0000-00005B780000}"/>
    <cellStyle name="40% - 강조색5 46 3 13" xfId="32192" xr:uid="{00000000-0005-0000-0000-00005C780000}"/>
    <cellStyle name="40% - 강조색5 46 3 14" xfId="32193" xr:uid="{00000000-0005-0000-0000-00005D780000}"/>
    <cellStyle name="40% - 강조색5 46 3 15" xfId="32194" xr:uid="{00000000-0005-0000-0000-00005E780000}"/>
    <cellStyle name="40% - 강조색5 46 3 16" xfId="32195" xr:uid="{00000000-0005-0000-0000-00005F780000}"/>
    <cellStyle name="40% - 강조색5 46 3 17" xfId="32196" xr:uid="{00000000-0005-0000-0000-000060780000}"/>
    <cellStyle name="40% - 강조색5 46 3 18" xfId="32197" xr:uid="{00000000-0005-0000-0000-000061780000}"/>
    <cellStyle name="40% - 강조색5 46 3 19" xfId="32198" xr:uid="{00000000-0005-0000-0000-000062780000}"/>
    <cellStyle name="40% - 강조색5 46 3 2" xfId="32199" xr:uid="{00000000-0005-0000-0000-000063780000}"/>
    <cellStyle name="40% - 강조색5 46 3 2 10" xfId="32200" xr:uid="{00000000-0005-0000-0000-000064780000}"/>
    <cellStyle name="40% - 강조색5 46 3 2 11" xfId="32201" xr:uid="{00000000-0005-0000-0000-000065780000}"/>
    <cellStyle name="40% - 강조색5 46 3 2 12" xfId="32202" xr:uid="{00000000-0005-0000-0000-000066780000}"/>
    <cellStyle name="40% - 강조색5 46 3 2 2" xfId="32203" xr:uid="{00000000-0005-0000-0000-000067780000}"/>
    <cellStyle name="40% - 강조색5 46 3 2 2 2" xfId="32204" xr:uid="{00000000-0005-0000-0000-000068780000}"/>
    <cellStyle name="40% - 강조색5 46 3 2 2 3" xfId="32205" xr:uid="{00000000-0005-0000-0000-000069780000}"/>
    <cellStyle name="40% - 강조색5 46 3 2 2 4" xfId="32206" xr:uid="{00000000-0005-0000-0000-00006A780000}"/>
    <cellStyle name="40% - 강조색5 46 3 2 3" xfId="32207" xr:uid="{00000000-0005-0000-0000-00006B780000}"/>
    <cellStyle name="40% - 강조색5 46 3 2 3 2" xfId="32208" xr:uid="{00000000-0005-0000-0000-00006C780000}"/>
    <cellStyle name="40% - 강조색5 46 3 2 3 3" xfId="32209" xr:uid="{00000000-0005-0000-0000-00006D780000}"/>
    <cellStyle name="40% - 강조색5 46 3 2 3 4" xfId="32210" xr:uid="{00000000-0005-0000-0000-00006E780000}"/>
    <cellStyle name="40% - 강조색5 46 3 2 4" xfId="32211" xr:uid="{00000000-0005-0000-0000-00006F780000}"/>
    <cellStyle name="40% - 강조색5 46 3 2 4 2" xfId="32212" xr:uid="{00000000-0005-0000-0000-000070780000}"/>
    <cellStyle name="40% - 강조색5 46 3 2 4 3" xfId="32213" xr:uid="{00000000-0005-0000-0000-000071780000}"/>
    <cellStyle name="40% - 강조색5 46 3 2 4 4" xfId="32214" xr:uid="{00000000-0005-0000-0000-000072780000}"/>
    <cellStyle name="40% - 강조색5 46 3 2 5" xfId="32215" xr:uid="{00000000-0005-0000-0000-000073780000}"/>
    <cellStyle name="40% - 강조색5 46 3 2 5 2" xfId="32216" xr:uid="{00000000-0005-0000-0000-000074780000}"/>
    <cellStyle name="40% - 강조색5 46 3 2 5 3" xfId="32217" xr:uid="{00000000-0005-0000-0000-000075780000}"/>
    <cellStyle name="40% - 강조색5 46 3 2 5 4" xfId="32218" xr:uid="{00000000-0005-0000-0000-000076780000}"/>
    <cellStyle name="40% - 강조색5 46 3 2 6" xfId="32219" xr:uid="{00000000-0005-0000-0000-000077780000}"/>
    <cellStyle name="40% - 강조색5 46 3 2 6 2" xfId="32220" xr:uid="{00000000-0005-0000-0000-000078780000}"/>
    <cellStyle name="40% - 강조색5 46 3 2 6 3" xfId="32221" xr:uid="{00000000-0005-0000-0000-000079780000}"/>
    <cellStyle name="40% - 강조색5 46 3 2 6 4" xfId="32222" xr:uid="{00000000-0005-0000-0000-00007A780000}"/>
    <cellStyle name="40% - 강조색5 46 3 2 7" xfId="32223" xr:uid="{00000000-0005-0000-0000-00007B780000}"/>
    <cellStyle name="40% - 강조색5 46 3 2 7 2" xfId="32224" xr:uid="{00000000-0005-0000-0000-00007C780000}"/>
    <cellStyle name="40% - 강조색5 46 3 2 7 3" xfId="32225" xr:uid="{00000000-0005-0000-0000-00007D780000}"/>
    <cellStyle name="40% - 강조색5 46 3 2 7 4" xfId="32226" xr:uid="{00000000-0005-0000-0000-00007E780000}"/>
    <cellStyle name="40% - 강조색5 46 3 2 8" xfId="32227" xr:uid="{00000000-0005-0000-0000-00007F780000}"/>
    <cellStyle name="40% - 강조색5 46 3 2 8 2" xfId="32228" xr:uid="{00000000-0005-0000-0000-000080780000}"/>
    <cellStyle name="40% - 강조색5 46 3 2 8 3" xfId="32229" xr:uid="{00000000-0005-0000-0000-000081780000}"/>
    <cellStyle name="40% - 강조색5 46 3 2 8 4" xfId="32230" xr:uid="{00000000-0005-0000-0000-000082780000}"/>
    <cellStyle name="40% - 강조색5 46 3 2 9" xfId="32231" xr:uid="{00000000-0005-0000-0000-000083780000}"/>
    <cellStyle name="40% - 강조색5 46 3 2 9 2" xfId="32232" xr:uid="{00000000-0005-0000-0000-000084780000}"/>
    <cellStyle name="40% - 강조색5 46 3 2 9 3" xfId="32233" xr:uid="{00000000-0005-0000-0000-000085780000}"/>
    <cellStyle name="40% - 강조색5 46 3 2 9 4" xfId="32234" xr:uid="{00000000-0005-0000-0000-000086780000}"/>
    <cellStyle name="40% - 강조색5 46 3 20" xfId="32235" xr:uid="{00000000-0005-0000-0000-000087780000}"/>
    <cellStyle name="40% - 강조색5 46 3 21" xfId="32236" xr:uid="{00000000-0005-0000-0000-000088780000}"/>
    <cellStyle name="40% - 강조색5 46 3 22" xfId="32237" xr:uid="{00000000-0005-0000-0000-000089780000}"/>
    <cellStyle name="40% - 강조색5 46 3 23" xfId="32238" xr:uid="{00000000-0005-0000-0000-00008A780000}"/>
    <cellStyle name="40% - 강조색5 46 3 24" xfId="32239" xr:uid="{00000000-0005-0000-0000-00008B780000}"/>
    <cellStyle name="40% - 강조색5 46 3 25" xfId="32240" xr:uid="{00000000-0005-0000-0000-00008C780000}"/>
    <cellStyle name="40% - 강조색5 46 3 3" xfId="32241" xr:uid="{00000000-0005-0000-0000-00008D780000}"/>
    <cellStyle name="40% - 강조색5 46 3 3 10" xfId="32242" xr:uid="{00000000-0005-0000-0000-00008E780000}"/>
    <cellStyle name="40% - 강조색5 46 3 3 11" xfId="32243" xr:uid="{00000000-0005-0000-0000-00008F780000}"/>
    <cellStyle name="40% - 강조색5 46 3 3 12" xfId="32244" xr:uid="{00000000-0005-0000-0000-000090780000}"/>
    <cellStyle name="40% - 강조색5 46 3 3 2" xfId="32245" xr:uid="{00000000-0005-0000-0000-000091780000}"/>
    <cellStyle name="40% - 강조색5 46 3 3 2 2" xfId="32246" xr:uid="{00000000-0005-0000-0000-000092780000}"/>
    <cellStyle name="40% - 강조색5 46 3 3 2 3" xfId="32247" xr:uid="{00000000-0005-0000-0000-000093780000}"/>
    <cellStyle name="40% - 강조색5 46 3 3 2 4" xfId="32248" xr:uid="{00000000-0005-0000-0000-000094780000}"/>
    <cellStyle name="40% - 강조색5 46 3 3 3" xfId="32249" xr:uid="{00000000-0005-0000-0000-000095780000}"/>
    <cellStyle name="40% - 강조색5 46 3 3 3 2" xfId="32250" xr:uid="{00000000-0005-0000-0000-000096780000}"/>
    <cellStyle name="40% - 강조색5 46 3 3 3 3" xfId="32251" xr:uid="{00000000-0005-0000-0000-000097780000}"/>
    <cellStyle name="40% - 강조색5 46 3 3 3 4" xfId="32252" xr:uid="{00000000-0005-0000-0000-000098780000}"/>
    <cellStyle name="40% - 강조색5 46 3 3 4" xfId="32253" xr:uid="{00000000-0005-0000-0000-000099780000}"/>
    <cellStyle name="40% - 강조색5 46 3 3 4 2" xfId="32254" xr:uid="{00000000-0005-0000-0000-00009A780000}"/>
    <cellStyle name="40% - 강조색5 46 3 3 4 3" xfId="32255" xr:uid="{00000000-0005-0000-0000-00009B780000}"/>
    <cellStyle name="40% - 강조색5 46 3 3 4 4" xfId="32256" xr:uid="{00000000-0005-0000-0000-00009C780000}"/>
    <cellStyle name="40% - 강조색5 46 3 3 5" xfId="32257" xr:uid="{00000000-0005-0000-0000-00009D780000}"/>
    <cellStyle name="40% - 강조색5 46 3 3 5 2" xfId="32258" xr:uid="{00000000-0005-0000-0000-00009E780000}"/>
    <cellStyle name="40% - 강조색5 46 3 3 5 3" xfId="32259" xr:uid="{00000000-0005-0000-0000-00009F780000}"/>
    <cellStyle name="40% - 강조색5 46 3 3 5 4" xfId="32260" xr:uid="{00000000-0005-0000-0000-0000A0780000}"/>
    <cellStyle name="40% - 강조색5 46 3 3 6" xfId="32261" xr:uid="{00000000-0005-0000-0000-0000A1780000}"/>
    <cellStyle name="40% - 강조색5 46 3 3 6 2" xfId="32262" xr:uid="{00000000-0005-0000-0000-0000A2780000}"/>
    <cellStyle name="40% - 강조색5 46 3 3 6 3" xfId="32263" xr:uid="{00000000-0005-0000-0000-0000A3780000}"/>
    <cellStyle name="40% - 강조색5 46 3 3 6 4" xfId="32264" xr:uid="{00000000-0005-0000-0000-0000A4780000}"/>
    <cellStyle name="40% - 강조색5 46 3 3 7" xfId="32265" xr:uid="{00000000-0005-0000-0000-0000A5780000}"/>
    <cellStyle name="40% - 강조색5 46 3 3 7 2" xfId="32266" xr:uid="{00000000-0005-0000-0000-0000A6780000}"/>
    <cellStyle name="40% - 강조색5 46 3 3 7 3" xfId="32267" xr:uid="{00000000-0005-0000-0000-0000A7780000}"/>
    <cellStyle name="40% - 강조색5 46 3 3 7 4" xfId="32268" xr:uid="{00000000-0005-0000-0000-0000A8780000}"/>
    <cellStyle name="40% - 강조색5 46 3 3 8" xfId="32269" xr:uid="{00000000-0005-0000-0000-0000A9780000}"/>
    <cellStyle name="40% - 강조색5 46 3 3 8 2" xfId="32270" xr:uid="{00000000-0005-0000-0000-0000AA780000}"/>
    <cellStyle name="40% - 강조색5 46 3 3 8 3" xfId="32271" xr:uid="{00000000-0005-0000-0000-0000AB780000}"/>
    <cellStyle name="40% - 강조색5 46 3 3 8 4" xfId="32272" xr:uid="{00000000-0005-0000-0000-0000AC780000}"/>
    <cellStyle name="40% - 강조색5 46 3 3 9" xfId="32273" xr:uid="{00000000-0005-0000-0000-0000AD780000}"/>
    <cellStyle name="40% - 강조색5 46 3 3 9 2" xfId="32274" xr:uid="{00000000-0005-0000-0000-0000AE780000}"/>
    <cellStyle name="40% - 강조색5 46 3 3 9 3" xfId="32275" xr:uid="{00000000-0005-0000-0000-0000AF780000}"/>
    <cellStyle name="40% - 강조색5 46 3 3 9 4" xfId="32276" xr:uid="{00000000-0005-0000-0000-0000B0780000}"/>
    <cellStyle name="40% - 강조색5 46 3 4" xfId="32277" xr:uid="{00000000-0005-0000-0000-0000B1780000}"/>
    <cellStyle name="40% - 강조색5 46 3 4 10" xfId="32278" xr:uid="{00000000-0005-0000-0000-0000B2780000}"/>
    <cellStyle name="40% - 강조색5 46 3 4 11" xfId="32279" xr:uid="{00000000-0005-0000-0000-0000B3780000}"/>
    <cellStyle name="40% - 강조색5 46 3 4 12" xfId="32280" xr:uid="{00000000-0005-0000-0000-0000B4780000}"/>
    <cellStyle name="40% - 강조색5 46 3 4 2" xfId="32281" xr:uid="{00000000-0005-0000-0000-0000B5780000}"/>
    <cellStyle name="40% - 강조색5 46 3 4 2 2" xfId="32282" xr:uid="{00000000-0005-0000-0000-0000B6780000}"/>
    <cellStyle name="40% - 강조색5 46 3 4 2 3" xfId="32283" xr:uid="{00000000-0005-0000-0000-0000B7780000}"/>
    <cellStyle name="40% - 강조색5 46 3 4 2 4" xfId="32284" xr:uid="{00000000-0005-0000-0000-0000B8780000}"/>
    <cellStyle name="40% - 강조색5 46 3 4 3" xfId="32285" xr:uid="{00000000-0005-0000-0000-0000B9780000}"/>
    <cellStyle name="40% - 강조색5 46 3 4 3 2" xfId="32286" xr:uid="{00000000-0005-0000-0000-0000BA780000}"/>
    <cellStyle name="40% - 강조색5 46 3 4 3 3" xfId="32287" xr:uid="{00000000-0005-0000-0000-0000BB780000}"/>
    <cellStyle name="40% - 강조색5 46 3 4 3 4" xfId="32288" xr:uid="{00000000-0005-0000-0000-0000BC780000}"/>
    <cellStyle name="40% - 강조색5 46 3 4 4" xfId="32289" xr:uid="{00000000-0005-0000-0000-0000BD780000}"/>
    <cellStyle name="40% - 강조색5 46 3 4 4 2" xfId="32290" xr:uid="{00000000-0005-0000-0000-0000BE780000}"/>
    <cellStyle name="40% - 강조색5 46 3 4 4 3" xfId="32291" xr:uid="{00000000-0005-0000-0000-0000BF780000}"/>
    <cellStyle name="40% - 강조색5 46 3 4 4 4" xfId="32292" xr:uid="{00000000-0005-0000-0000-0000C0780000}"/>
    <cellStyle name="40% - 강조색5 46 3 4 5" xfId="32293" xr:uid="{00000000-0005-0000-0000-0000C1780000}"/>
    <cellStyle name="40% - 강조색5 46 3 4 5 2" xfId="32294" xr:uid="{00000000-0005-0000-0000-0000C2780000}"/>
    <cellStyle name="40% - 강조색5 46 3 4 5 3" xfId="32295" xr:uid="{00000000-0005-0000-0000-0000C3780000}"/>
    <cellStyle name="40% - 강조색5 46 3 4 5 4" xfId="32296" xr:uid="{00000000-0005-0000-0000-0000C4780000}"/>
    <cellStyle name="40% - 강조색5 46 3 4 6" xfId="32297" xr:uid="{00000000-0005-0000-0000-0000C5780000}"/>
    <cellStyle name="40% - 강조색5 46 3 4 6 2" xfId="32298" xr:uid="{00000000-0005-0000-0000-0000C6780000}"/>
    <cellStyle name="40% - 강조색5 46 3 4 6 3" xfId="32299" xr:uid="{00000000-0005-0000-0000-0000C7780000}"/>
    <cellStyle name="40% - 강조색5 46 3 4 6 4" xfId="32300" xr:uid="{00000000-0005-0000-0000-0000C8780000}"/>
    <cellStyle name="40% - 강조색5 46 3 4 7" xfId="32301" xr:uid="{00000000-0005-0000-0000-0000C9780000}"/>
    <cellStyle name="40% - 강조색5 46 3 4 7 2" xfId="32302" xr:uid="{00000000-0005-0000-0000-0000CA780000}"/>
    <cellStyle name="40% - 강조색5 46 3 4 7 3" xfId="32303" xr:uid="{00000000-0005-0000-0000-0000CB780000}"/>
    <cellStyle name="40% - 강조색5 46 3 4 7 4" xfId="32304" xr:uid="{00000000-0005-0000-0000-0000CC780000}"/>
    <cellStyle name="40% - 강조색5 46 3 4 8" xfId="32305" xr:uid="{00000000-0005-0000-0000-0000CD780000}"/>
    <cellStyle name="40% - 강조색5 46 3 4 8 2" xfId="32306" xr:uid="{00000000-0005-0000-0000-0000CE780000}"/>
    <cellStyle name="40% - 강조색5 46 3 4 8 3" xfId="32307" xr:uid="{00000000-0005-0000-0000-0000CF780000}"/>
    <cellStyle name="40% - 강조색5 46 3 4 8 4" xfId="32308" xr:uid="{00000000-0005-0000-0000-0000D0780000}"/>
    <cellStyle name="40% - 강조색5 46 3 4 9" xfId="32309" xr:uid="{00000000-0005-0000-0000-0000D1780000}"/>
    <cellStyle name="40% - 강조색5 46 3 4 9 2" xfId="32310" xr:uid="{00000000-0005-0000-0000-0000D2780000}"/>
    <cellStyle name="40% - 강조색5 46 3 4 9 3" xfId="32311" xr:uid="{00000000-0005-0000-0000-0000D3780000}"/>
    <cellStyle name="40% - 강조색5 46 3 4 9 4" xfId="32312" xr:uid="{00000000-0005-0000-0000-0000D4780000}"/>
    <cellStyle name="40% - 강조색5 46 3 5" xfId="32313" xr:uid="{00000000-0005-0000-0000-0000D5780000}"/>
    <cellStyle name="40% - 강조색5 46 3 5 2" xfId="32314" xr:uid="{00000000-0005-0000-0000-0000D6780000}"/>
    <cellStyle name="40% - 강조색5 46 3 5 3" xfId="32315" xr:uid="{00000000-0005-0000-0000-0000D7780000}"/>
    <cellStyle name="40% - 강조색5 46 3 5 4" xfId="32316" xr:uid="{00000000-0005-0000-0000-0000D8780000}"/>
    <cellStyle name="40% - 강조색5 46 3 6" xfId="32317" xr:uid="{00000000-0005-0000-0000-0000D9780000}"/>
    <cellStyle name="40% - 강조색5 46 3 6 2" xfId="32318" xr:uid="{00000000-0005-0000-0000-0000DA780000}"/>
    <cellStyle name="40% - 강조색5 46 3 6 3" xfId="32319" xr:uid="{00000000-0005-0000-0000-0000DB780000}"/>
    <cellStyle name="40% - 강조색5 46 3 6 4" xfId="32320" xr:uid="{00000000-0005-0000-0000-0000DC780000}"/>
    <cellStyle name="40% - 강조색5 46 3 7" xfId="32321" xr:uid="{00000000-0005-0000-0000-0000DD780000}"/>
    <cellStyle name="40% - 강조색5 46 3 7 2" xfId="32322" xr:uid="{00000000-0005-0000-0000-0000DE780000}"/>
    <cellStyle name="40% - 강조색5 46 3 7 3" xfId="32323" xr:uid="{00000000-0005-0000-0000-0000DF780000}"/>
    <cellStyle name="40% - 강조색5 46 3 7 4" xfId="32324" xr:uid="{00000000-0005-0000-0000-0000E0780000}"/>
    <cellStyle name="40% - 강조색5 46 3 8" xfId="32325" xr:uid="{00000000-0005-0000-0000-0000E1780000}"/>
    <cellStyle name="40% - 강조색5 46 3 8 2" xfId="32326" xr:uid="{00000000-0005-0000-0000-0000E2780000}"/>
    <cellStyle name="40% - 강조색5 46 3 8 3" xfId="32327" xr:uid="{00000000-0005-0000-0000-0000E3780000}"/>
    <cellStyle name="40% - 강조색5 46 3 8 4" xfId="32328" xr:uid="{00000000-0005-0000-0000-0000E4780000}"/>
    <cellStyle name="40% - 강조색5 46 3 9" xfId="32329" xr:uid="{00000000-0005-0000-0000-0000E5780000}"/>
    <cellStyle name="40% - 강조색5 46 3 9 2" xfId="32330" xr:uid="{00000000-0005-0000-0000-0000E6780000}"/>
    <cellStyle name="40% - 강조색5 46 3 9 3" xfId="32331" xr:uid="{00000000-0005-0000-0000-0000E7780000}"/>
    <cellStyle name="40% - 강조색5 46 3 9 4" xfId="32332" xr:uid="{00000000-0005-0000-0000-0000E8780000}"/>
    <cellStyle name="40% - 강조색5 46 4" xfId="32333" xr:uid="{00000000-0005-0000-0000-0000E9780000}"/>
    <cellStyle name="40% - 강조색5 46 4 10" xfId="32334" xr:uid="{00000000-0005-0000-0000-0000EA780000}"/>
    <cellStyle name="40% - 강조색5 46 4 11" xfId="32335" xr:uid="{00000000-0005-0000-0000-0000EB780000}"/>
    <cellStyle name="40% - 강조색5 46 4 12" xfId="32336" xr:uid="{00000000-0005-0000-0000-0000EC780000}"/>
    <cellStyle name="40% - 강조색5 46 4 2" xfId="32337" xr:uid="{00000000-0005-0000-0000-0000ED780000}"/>
    <cellStyle name="40% - 강조색5 46 4 2 2" xfId="32338" xr:uid="{00000000-0005-0000-0000-0000EE780000}"/>
    <cellStyle name="40% - 강조색5 46 4 2 3" xfId="32339" xr:uid="{00000000-0005-0000-0000-0000EF780000}"/>
    <cellStyle name="40% - 강조색5 46 4 2 4" xfId="32340" xr:uid="{00000000-0005-0000-0000-0000F0780000}"/>
    <cellStyle name="40% - 강조색5 46 4 3" xfId="32341" xr:uid="{00000000-0005-0000-0000-0000F1780000}"/>
    <cellStyle name="40% - 강조색5 46 4 3 2" xfId="32342" xr:uid="{00000000-0005-0000-0000-0000F2780000}"/>
    <cellStyle name="40% - 강조색5 46 4 3 3" xfId="32343" xr:uid="{00000000-0005-0000-0000-0000F3780000}"/>
    <cellStyle name="40% - 강조색5 46 4 3 4" xfId="32344" xr:uid="{00000000-0005-0000-0000-0000F4780000}"/>
    <cellStyle name="40% - 강조색5 46 4 4" xfId="32345" xr:uid="{00000000-0005-0000-0000-0000F5780000}"/>
    <cellStyle name="40% - 강조색5 46 4 4 2" xfId="32346" xr:uid="{00000000-0005-0000-0000-0000F6780000}"/>
    <cellStyle name="40% - 강조색5 46 4 4 3" xfId="32347" xr:uid="{00000000-0005-0000-0000-0000F7780000}"/>
    <cellStyle name="40% - 강조색5 46 4 4 4" xfId="32348" xr:uid="{00000000-0005-0000-0000-0000F8780000}"/>
    <cellStyle name="40% - 강조색5 46 4 5" xfId="32349" xr:uid="{00000000-0005-0000-0000-0000F9780000}"/>
    <cellStyle name="40% - 강조색5 46 4 5 2" xfId="32350" xr:uid="{00000000-0005-0000-0000-0000FA780000}"/>
    <cellStyle name="40% - 강조색5 46 4 5 3" xfId="32351" xr:uid="{00000000-0005-0000-0000-0000FB780000}"/>
    <cellStyle name="40% - 강조색5 46 4 5 4" xfId="32352" xr:uid="{00000000-0005-0000-0000-0000FC780000}"/>
    <cellStyle name="40% - 강조색5 46 4 6" xfId="32353" xr:uid="{00000000-0005-0000-0000-0000FD780000}"/>
    <cellStyle name="40% - 강조색5 46 4 6 2" xfId="32354" xr:uid="{00000000-0005-0000-0000-0000FE780000}"/>
    <cellStyle name="40% - 강조색5 46 4 6 3" xfId="32355" xr:uid="{00000000-0005-0000-0000-0000FF780000}"/>
    <cellStyle name="40% - 강조색5 46 4 6 4" xfId="32356" xr:uid="{00000000-0005-0000-0000-000000790000}"/>
    <cellStyle name="40% - 강조색5 46 4 7" xfId="32357" xr:uid="{00000000-0005-0000-0000-000001790000}"/>
    <cellStyle name="40% - 강조색5 46 4 7 2" xfId="32358" xr:uid="{00000000-0005-0000-0000-000002790000}"/>
    <cellStyle name="40% - 강조색5 46 4 7 3" xfId="32359" xr:uid="{00000000-0005-0000-0000-000003790000}"/>
    <cellStyle name="40% - 강조색5 46 4 7 4" xfId="32360" xr:uid="{00000000-0005-0000-0000-000004790000}"/>
    <cellStyle name="40% - 강조색5 46 4 8" xfId="32361" xr:uid="{00000000-0005-0000-0000-000005790000}"/>
    <cellStyle name="40% - 강조색5 46 4 8 2" xfId="32362" xr:uid="{00000000-0005-0000-0000-000006790000}"/>
    <cellStyle name="40% - 강조색5 46 4 8 3" xfId="32363" xr:uid="{00000000-0005-0000-0000-000007790000}"/>
    <cellStyle name="40% - 강조색5 46 4 8 4" xfId="32364" xr:uid="{00000000-0005-0000-0000-000008790000}"/>
    <cellStyle name="40% - 강조색5 46 4 9" xfId="32365" xr:uid="{00000000-0005-0000-0000-000009790000}"/>
    <cellStyle name="40% - 강조색5 46 4 9 2" xfId="32366" xr:uid="{00000000-0005-0000-0000-00000A790000}"/>
    <cellStyle name="40% - 강조색5 46 4 9 3" xfId="32367" xr:uid="{00000000-0005-0000-0000-00000B790000}"/>
    <cellStyle name="40% - 강조색5 46 4 9 4" xfId="32368" xr:uid="{00000000-0005-0000-0000-00000C790000}"/>
    <cellStyle name="40% - 강조색5 46 5" xfId="32369" xr:uid="{00000000-0005-0000-0000-00000D790000}"/>
    <cellStyle name="40% - 강조색5 46 5 10" xfId="32370" xr:uid="{00000000-0005-0000-0000-00000E790000}"/>
    <cellStyle name="40% - 강조색5 46 5 11" xfId="32371" xr:uid="{00000000-0005-0000-0000-00000F790000}"/>
    <cellStyle name="40% - 강조색5 46 5 12" xfId="32372" xr:uid="{00000000-0005-0000-0000-000010790000}"/>
    <cellStyle name="40% - 강조색5 46 5 2" xfId="32373" xr:uid="{00000000-0005-0000-0000-000011790000}"/>
    <cellStyle name="40% - 강조색5 46 5 2 2" xfId="32374" xr:uid="{00000000-0005-0000-0000-000012790000}"/>
    <cellStyle name="40% - 강조색5 46 5 2 3" xfId="32375" xr:uid="{00000000-0005-0000-0000-000013790000}"/>
    <cellStyle name="40% - 강조색5 46 5 2 4" xfId="32376" xr:uid="{00000000-0005-0000-0000-000014790000}"/>
    <cellStyle name="40% - 강조색5 46 5 3" xfId="32377" xr:uid="{00000000-0005-0000-0000-000015790000}"/>
    <cellStyle name="40% - 강조색5 46 5 3 2" xfId="32378" xr:uid="{00000000-0005-0000-0000-000016790000}"/>
    <cellStyle name="40% - 강조색5 46 5 3 3" xfId="32379" xr:uid="{00000000-0005-0000-0000-000017790000}"/>
    <cellStyle name="40% - 강조색5 46 5 3 4" xfId="32380" xr:uid="{00000000-0005-0000-0000-000018790000}"/>
    <cellStyle name="40% - 강조색5 46 5 4" xfId="32381" xr:uid="{00000000-0005-0000-0000-000019790000}"/>
    <cellStyle name="40% - 강조색5 46 5 4 2" xfId="32382" xr:uid="{00000000-0005-0000-0000-00001A790000}"/>
    <cellStyle name="40% - 강조색5 46 5 4 3" xfId="32383" xr:uid="{00000000-0005-0000-0000-00001B790000}"/>
    <cellStyle name="40% - 강조색5 46 5 4 4" xfId="32384" xr:uid="{00000000-0005-0000-0000-00001C790000}"/>
    <cellStyle name="40% - 강조색5 46 5 5" xfId="32385" xr:uid="{00000000-0005-0000-0000-00001D790000}"/>
    <cellStyle name="40% - 강조색5 46 5 5 2" xfId="32386" xr:uid="{00000000-0005-0000-0000-00001E790000}"/>
    <cellStyle name="40% - 강조색5 46 5 5 3" xfId="32387" xr:uid="{00000000-0005-0000-0000-00001F790000}"/>
    <cellStyle name="40% - 강조색5 46 5 5 4" xfId="32388" xr:uid="{00000000-0005-0000-0000-000020790000}"/>
    <cellStyle name="40% - 강조색5 46 5 6" xfId="32389" xr:uid="{00000000-0005-0000-0000-000021790000}"/>
    <cellStyle name="40% - 강조색5 46 5 6 2" xfId="32390" xr:uid="{00000000-0005-0000-0000-000022790000}"/>
    <cellStyle name="40% - 강조색5 46 5 6 3" xfId="32391" xr:uid="{00000000-0005-0000-0000-000023790000}"/>
    <cellStyle name="40% - 강조색5 46 5 6 4" xfId="32392" xr:uid="{00000000-0005-0000-0000-000024790000}"/>
    <cellStyle name="40% - 강조색5 46 5 7" xfId="32393" xr:uid="{00000000-0005-0000-0000-000025790000}"/>
    <cellStyle name="40% - 강조색5 46 5 7 2" xfId="32394" xr:uid="{00000000-0005-0000-0000-000026790000}"/>
    <cellStyle name="40% - 강조색5 46 5 7 3" xfId="32395" xr:uid="{00000000-0005-0000-0000-000027790000}"/>
    <cellStyle name="40% - 강조색5 46 5 7 4" xfId="32396" xr:uid="{00000000-0005-0000-0000-000028790000}"/>
    <cellStyle name="40% - 강조색5 46 5 8" xfId="32397" xr:uid="{00000000-0005-0000-0000-000029790000}"/>
    <cellStyle name="40% - 강조색5 46 5 8 2" xfId="32398" xr:uid="{00000000-0005-0000-0000-00002A790000}"/>
    <cellStyle name="40% - 강조색5 46 5 8 3" xfId="32399" xr:uid="{00000000-0005-0000-0000-00002B790000}"/>
    <cellStyle name="40% - 강조색5 46 5 8 4" xfId="32400" xr:uid="{00000000-0005-0000-0000-00002C790000}"/>
    <cellStyle name="40% - 강조색5 46 5 9" xfId="32401" xr:uid="{00000000-0005-0000-0000-00002D790000}"/>
    <cellStyle name="40% - 강조색5 46 5 9 2" xfId="32402" xr:uid="{00000000-0005-0000-0000-00002E790000}"/>
    <cellStyle name="40% - 강조색5 46 5 9 3" xfId="32403" xr:uid="{00000000-0005-0000-0000-00002F790000}"/>
    <cellStyle name="40% - 강조색5 46 5 9 4" xfId="32404" xr:uid="{00000000-0005-0000-0000-000030790000}"/>
    <cellStyle name="40% - 강조색5 46 6" xfId="32405" xr:uid="{00000000-0005-0000-0000-000031790000}"/>
    <cellStyle name="40% - 강조색5 46 6 10" xfId="32406" xr:uid="{00000000-0005-0000-0000-000032790000}"/>
    <cellStyle name="40% - 강조색5 46 6 11" xfId="32407" xr:uid="{00000000-0005-0000-0000-000033790000}"/>
    <cellStyle name="40% - 강조색5 46 6 12" xfId="32408" xr:uid="{00000000-0005-0000-0000-000034790000}"/>
    <cellStyle name="40% - 강조색5 46 6 2" xfId="32409" xr:uid="{00000000-0005-0000-0000-000035790000}"/>
    <cellStyle name="40% - 강조색5 46 6 2 2" xfId="32410" xr:uid="{00000000-0005-0000-0000-000036790000}"/>
    <cellStyle name="40% - 강조색5 46 6 2 3" xfId="32411" xr:uid="{00000000-0005-0000-0000-000037790000}"/>
    <cellStyle name="40% - 강조색5 46 6 2 4" xfId="32412" xr:uid="{00000000-0005-0000-0000-000038790000}"/>
    <cellStyle name="40% - 강조색5 46 6 3" xfId="32413" xr:uid="{00000000-0005-0000-0000-000039790000}"/>
    <cellStyle name="40% - 강조색5 46 6 3 2" xfId="32414" xr:uid="{00000000-0005-0000-0000-00003A790000}"/>
    <cellStyle name="40% - 강조색5 46 6 3 3" xfId="32415" xr:uid="{00000000-0005-0000-0000-00003B790000}"/>
    <cellStyle name="40% - 강조색5 46 6 3 4" xfId="32416" xr:uid="{00000000-0005-0000-0000-00003C790000}"/>
    <cellStyle name="40% - 강조색5 46 6 4" xfId="32417" xr:uid="{00000000-0005-0000-0000-00003D790000}"/>
    <cellStyle name="40% - 강조색5 46 6 4 2" xfId="32418" xr:uid="{00000000-0005-0000-0000-00003E790000}"/>
    <cellStyle name="40% - 강조색5 46 6 4 3" xfId="32419" xr:uid="{00000000-0005-0000-0000-00003F790000}"/>
    <cellStyle name="40% - 강조색5 46 6 4 4" xfId="32420" xr:uid="{00000000-0005-0000-0000-000040790000}"/>
    <cellStyle name="40% - 강조색5 46 6 5" xfId="32421" xr:uid="{00000000-0005-0000-0000-000041790000}"/>
    <cellStyle name="40% - 강조색5 46 6 5 2" xfId="32422" xr:uid="{00000000-0005-0000-0000-000042790000}"/>
    <cellStyle name="40% - 강조색5 46 6 5 3" xfId="32423" xr:uid="{00000000-0005-0000-0000-000043790000}"/>
    <cellStyle name="40% - 강조색5 46 6 5 4" xfId="32424" xr:uid="{00000000-0005-0000-0000-000044790000}"/>
    <cellStyle name="40% - 강조색5 46 6 6" xfId="32425" xr:uid="{00000000-0005-0000-0000-000045790000}"/>
    <cellStyle name="40% - 강조색5 46 6 6 2" xfId="32426" xr:uid="{00000000-0005-0000-0000-000046790000}"/>
    <cellStyle name="40% - 강조색5 46 6 6 3" xfId="32427" xr:uid="{00000000-0005-0000-0000-000047790000}"/>
    <cellStyle name="40% - 강조색5 46 6 6 4" xfId="32428" xr:uid="{00000000-0005-0000-0000-000048790000}"/>
    <cellStyle name="40% - 강조색5 46 6 7" xfId="32429" xr:uid="{00000000-0005-0000-0000-000049790000}"/>
    <cellStyle name="40% - 강조색5 46 6 7 2" xfId="32430" xr:uid="{00000000-0005-0000-0000-00004A790000}"/>
    <cellStyle name="40% - 강조색5 46 6 7 3" xfId="32431" xr:uid="{00000000-0005-0000-0000-00004B790000}"/>
    <cellStyle name="40% - 강조색5 46 6 7 4" xfId="32432" xr:uid="{00000000-0005-0000-0000-00004C790000}"/>
    <cellStyle name="40% - 강조색5 46 6 8" xfId="32433" xr:uid="{00000000-0005-0000-0000-00004D790000}"/>
    <cellStyle name="40% - 강조색5 46 6 8 2" xfId="32434" xr:uid="{00000000-0005-0000-0000-00004E790000}"/>
    <cellStyle name="40% - 강조색5 46 6 8 3" xfId="32435" xr:uid="{00000000-0005-0000-0000-00004F790000}"/>
    <cellStyle name="40% - 강조색5 46 6 8 4" xfId="32436" xr:uid="{00000000-0005-0000-0000-000050790000}"/>
    <cellStyle name="40% - 강조색5 46 6 9" xfId="32437" xr:uid="{00000000-0005-0000-0000-000051790000}"/>
    <cellStyle name="40% - 강조색5 46 6 9 2" xfId="32438" xr:uid="{00000000-0005-0000-0000-000052790000}"/>
    <cellStyle name="40% - 강조색5 46 6 9 3" xfId="32439" xr:uid="{00000000-0005-0000-0000-000053790000}"/>
    <cellStyle name="40% - 강조색5 46 6 9 4" xfId="32440" xr:uid="{00000000-0005-0000-0000-000054790000}"/>
    <cellStyle name="40% - 강조색5 46 7" xfId="32441" xr:uid="{00000000-0005-0000-0000-000055790000}"/>
    <cellStyle name="40% - 강조색5 46 7 2" xfId="32442" xr:uid="{00000000-0005-0000-0000-000056790000}"/>
    <cellStyle name="40% - 강조색5 46 7 3" xfId="32443" xr:uid="{00000000-0005-0000-0000-000057790000}"/>
    <cellStyle name="40% - 강조색5 46 7 4" xfId="32444" xr:uid="{00000000-0005-0000-0000-000058790000}"/>
    <cellStyle name="40% - 강조색5 46 8" xfId="32445" xr:uid="{00000000-0005-0000-0000-000059790000}"/>
    <cellStyle name="40% - 강조색5 46 8 2" xfId="32446" xr:uid="{00000000-0005-0000-0000-00005A790000}"/>
    <cellStyle name="40% - 강조색5 46 8 3" xfId="32447" xr:uid="{00000000-0005-0000-0000-00005B790000}"/>
    <cellStyle name="40% - 강조색5 46 8 4" xfId="32448" xr:uid="{00000000-0005-0000-0000-00005C790000}"/>
    <cellStyle name="40% - 강조색5 46 9" xfId="32449" xr:uid="{00000000-0005-0000-0000-00005D790000}"/>
    <cellStyle name="40% - 강조색5 46 9 2" xfId="32450" xr:uid="{00000000-0005-0000-0000-00005E790000}"/>
    <cellStyle name="40% - 강조색5 46 9 3" xfId="32451" xr:uid="{00000000-0005-0000-0000-00005F790000}"/>
    <cellStyle name="40% - 강조색5 46 9 4" xfId="32452" xr:uid="{00000000-0005-0000-0000-000060790000}"/>
    <cellStyle name="40% - 강조색5 47" xfId="32453" xr:uid="{00000000-0005-0000-0000-000061790000}"/>
    <cellStyle name="40% - 강조색5 47 10" xfId="32454" xr:uid="{00000000-0005-0000-0000-000062790000}"/>
    <cellStyle name="40% - 강조색5 47 10 2" xfId="32455" xr:uid="{00000000-0005-0000-0000-000063790000}"/>
    <cellStyle name="40% - 강조색5 47 10 3" xfId="32456" xr:uid="{00000000-0005-0000-0000-000064790000}"/>
    <cellStyle name="40% - 강조색5 47 10 4" xfId="32457" xr:uid="{00000000-0005-0000-0000-000065790000}"/>
    <cellStyle name="40% - 강조색5 47 11" xfId="32458" xr:uid="{00000000-0005-0000-0000-000066790000}"/>
    <cellStyle name="40% - 강조색5 47 11 2" xfId="32459" xr:uid="{00000000-0005-0000-0000-000067790000}"/>
    <cellStyle name="40% - 강조색5 47 11 3" xfId="32460" xr:uid="{00000000-0005-0000-0000-000068790000}"/>
    <cellStyle name="40% - 강조색5 47 11 4" xfId="32461" xr:uid="{00000000-0005-0000-0000-000069790000}"/>
    <cellStyle name="40% - 강조색5 47 12" xfId="32462" xr:uid="{00000000-0005-0000-0000-00006A790000}"/>
    <cellStyle name="40% - 강조색5 47 12 2" xfId="32463" xr:uid="{00000000-0005-0000-0000-00006B790000}"/>
    <cellStyle name="40% - 강조색5 47 12 3" xfId="32464" xr:uid="{00000000-0005-0000-0000-00006C790000}"/>
    <cellStyle name="40% - 강조색5 47 12 4" xfId="32465" xr:uid="{00000000-0005-0000-0000-00006D790000}"/>
    <cellStyle name="40% - 강조색5 47 13" xfId="32466" xr:uid="{00000000-0005-0000-0000-00006E790000}"/>
    <cellStyle name="40% - 강조색5 47 14" xfId="32467" xr:uid="{00000000-0005-0000-0000-00006F790000}"/>
    <cellStyle name="40% - 강조색5 47 15" xfId="32468" xr:uid="{00000000-0005-0000-0000-000070790000}"/>
    <cellStyle name="40% - 강조색5 47 16" xfId="32469" xr:uid="{00000000-0005-0000-0000-000071790000}"/>
    <cellStyle name="40% - 강조색5 47 17" xfId="32470" xr:uid="{00000000-0005-0000-0000-000072790000}"/>
    <cellStyle name="40% - 강조색5 47 18" xfId="32471" xr:uid="{00000000-0005-0000-0000-000073790000}"/>
    <cellStyle name="40% - 강조색5 47 19" xfId="32472" xr:uid="{00000000-0005-0000-0000-000074790000}"/>
    <cellStyle name="40% - 강조색5 47 2" xfId="32473" xr:uid="{00000000-0005-0000-0000-000075790000}"/>
    <cellStyle name="40% - 강조색5 47 2 10" xfId="32474" xr:uid="{00000000-0005-0000-0000-000076790000}"/>
    <cellStyle name="40% - 강조색5 47 2 11" xfId="32475" xr:uid="{00000000-0005-0000-0000-000077790000}"/>
    <cellStyle name="40% - 강조색5 47 2 12" xfId="32476" xr:uid="{00000000-0005-0000-0000-000078790000}"/>
    <cellStyle name="40% - 강조색5 47 2 2" xfId="32477" xr:uid="{00000000-0005-0000-0000-000079790000}"/>
    <cellStyle name="40% - 강조색5 47 2 2 2" xfId="32478" xr:uid="{00000000-0005-0000-0000-00007A790000}"/>
    <cellStyle name="40% - 강조색5 47 2 2 3" xfId="32479" xr:uid="{00000000-0005-0000-0000-00007B790000}"/>
    <cellStyle name="40% - 강조색5 47 2 2 4" xfId="32480" xr:uid="{00000000-0005-0000-0000-00007C790000}"/>
    <cellStyle name="40% - 강조색5 47 2 3" xfId="32481" xr:uid="{00000000-0005-0000-0000-00007D790000}"/>
    <cellStyle name="40% - 강조색5 47 2 3 2" xfId="32482" xr:uid="{00000000-0005-0000-0000-00007E790000}"/>
    <cellStyle name="40% - 강조색5 47 2 3 3" xfId="32483" xr:uid="{00000000-0005-0000-0000-00007F790000}"/>
    <cellStyle name="40% - 강조색5 47 2 3 4" xfId="32484" xr:uid="{00000000-0005-0000-0000-000080790000}"/>
    <cellStyle name="40% - 강조색5 47 2 4" xfId="32485" xr:uid="{00000000-0005-0000-0000-000081790000}"/>
    <cellStyle name="40% - 강조색5 47 2 4 2" xfId="32486" xr:uid="{00000000-0005-0000-0000-000082790000}"/>
    <cellStyle name="40% - 강조색5 47 2 4 3" xfId="32487" xr:uid="{00000000-0005-0000-0000-000083790000}"/>
    <cellStyle name="40% - 강조색5 47 2 4 4" xfId="32488" xr:uid="{00000000-0005-0000-0000-000084790000}"/>
    <cellStyle name="40% - 강조색5 47 2 5" xfId="32489" xr:uid="{00000000-0005-0000-0000-000085790000}"/>
    <cellStyle name="40% - 강조색5 47 2 5 2" xfId="32490" xr:uid="{00000000-0005-0000-0000-000086790000}"/>
    <cellStyle name="40% - 강조색5 47 2 5 3" xfId="32491" xr:uid="{00000000-0005-0000-0000-000087790000}"/>
    <cellStyle name="40% - 강조색5 47 2 5 4" xfId="32492" xr:uid="{00000000-0005-0000-0000-000088790000}"/>
    <cellStyle name="40% - 강조색5 47 2 6" xfId="32493" xr:uid="{00000000-0005-0000-0000-000089790000}"/>
    <cellStyle name="40% - 강조색5 47 2 6 2" xfId="32494" xr:uid="{00000000-0005-0000-0000-00008A790000}"/>
    <cellStyle name="40% - 강조색5 47 2 6 3" xfId="32495" xr:uid="{00000000-0005-0000-0000-00008B790000}"/>
    <cellStyle name="40% - 강조색5 47 2 6 4" xfId="32496" xr:uid="{00000000-0005-0000-0000-00008C790000}"/>
    <cellStyle name="40% - 강조색5 47 2 7" xfId="32497" xr:uid="{00000000-0005-0000-0000-00008D790000}"/>
    <cellStyle name="40% - 강조색5 47 2 7 2" xfId="32498" xr:uid="{00000000-0005-0000-0000-00008E790000}"/>
    <cellStyle name="40% - 강조색5 47 2 7 3" xfId="32499" xr:uid="{00000000-0005-0000-0000-00008F790000}"/>
    <cellStyle name="40% - 강조색5 47 2 7 4" xfId="32500" xr:uid="{00000000-0005-0000-0000-000090790000}"/>
    <cellStyle name="40% - 강조색5 47 2 8" xfId="32501" xr:uid="{00000000-0005-0000-0000-000091790000}"/>
    <cellStyle name="40% - 강조색5 47 2 8 2" xfId="32502" xr:uid="{00000000-0005-0000-0000-000092790000}"/>
    <cellStyle name="40% - 강조색5 47 2 8 3" xfId="32503" xr:uid="{00000000-0005-0000-0000-000093790000}"/>
    <cellStyle name="40% - 강조색5 47 2 8 4" xfId="32504" xr:uid="{00000000-0005-0000-0000-000094790000}"/>
    <cellStyle name="40% - 강조색5 47 2 9" xfId="32505" xr:uid="{00000000-0005-0000-0000-000095790000}"/>
    <cellStyle name="40% - 강조색5 47 2 9 2" xfId="32506" xr:uid="{00000000-0005-0000-0000-000096790000}"/>
    <cellStyle name="40% - 강조색5 47 2 9 3" xfId="32507" xr:uid="{00000000-0005-0000-0000-000097790000}"/>
    <cellStyle name="40% - 강조색5 47 2 9 4" xfId="32508" xr:uid="{00000000-0005-0000-0000-000098790000}"/>
    <cellStyle name="40% - 강조색5 47 20" xfId="32509" xr:uid="{00000000-0005-0000-0000-000099790000}"/>
    <cellStyle name="40% - 강조색5 47 21" xfId="32510" xr:uid="{00000000-0005-0000-0000-00009A790000}"/>
    <cellStyle name="40% - 강조색5 47 22" xfId="32511" xr:uid="{00000000-0005-0000-0000-00009B790000}"/>
    <cellStyle name="40% - 강조색5 47 23" xfId="32512" xr:uid="{00000000-0005-0000-0000-00009C790000}"/>
    <cellStyle name="40% - 강조색5 47 24" xfId="32513" xr:uid="{00000000-0005-0000-0000-00009D790000}"/>
    <cellStyle name="40% - 강조색5 47 25" xfId="32514" xr:uid="{00000000-0005-0000-0000-00009E790000}"/>
    <cellStyle name="40% - 강조색5 47 3" xfId="32515" xr:uid="{00000000-0005-0000-0000-00009F790000}"/>
    <cellStyle name="40% - 강조색5 47 3 10" xfId="32516" xr:uid="{00000000-0005-0000-0000-0000A0790000}"/>
    <cellStyle name="40% - 강조색5 47 3 11" xfId="32517" xr:uid="{00000000-0005-0000-0000-0000A1790000}"/>
    <cellStyle name="40% - 강조색5 47 3 12" xfId="32518" xr:uid="{00000000-0005-0000-0000-0000A2790000}"/>
    <cellStyle name="40% - 강조색5 47 3 2" xfId="32519" xr:uid="{00000000-0005-0000-0000-0000A3790000}"/>
    <cellStyle name="40% - 강조색5 47 3 2 2" xfId="32520" xr:uid="{00000000-0005-0000-0000-0000A4790000}"/>
    <cellStyle name="40% - 강조색5 47 3 2 3" xfId="32521" xr:uid="{00000000-0005-0000-0000-0000A5790000}"/>
    <cellStyle name="40% - 강조색5 47 3 2 4" xfId="32522" xr:uid="{00000000-0005-0000-0000-0000A6790000}"/>
    <cellStyle name="40% - 강조색5 47 3 3" xfId="32523" xr:uid="{00000000-0005-0000-0000-0000A7790000}"/>
    <cellStyle name="40% - 강조색5 47 3 3 2" xfId="32524" xr:uid="{00000000-0005-0000-0000-0000A8790000}"/>
    <cellStyle name="40% - 강조색5 47 3 3 3" xfId="32525" xr:uid="{00000000-0005-0000-0000-0000A9790000}"/>
    <cellStyle name="40% - 강조색5 47 3 3 4" xfId="32526" xr:uid="{00000000-0005-0000-0000-0000AA790000}"/>
    <cellStyle name="40% - 강조색5 47 3 4" xfId="32527" xr:uid="{00000000-0005-0000-0000-0000AB790000}"/>
    <cellStyle name="40% - 강조색5 47 3 4 2" xfId="32528" xr:uid="{00000000-0005-0000-0000-0000AC790000}"/>
    <cellStyle name="40% - 강조색5 47 3 4 3" xfId="32529" xr:uid="{00000000-0005-0000-0000-0000AD790000}"/>
    <cellStyle name="40% - 강조색5 47 3 4 4" xfId="32530" xr:uid="{00000000-0005-0000-0000-0000AE790000}"/>
    <cellStyle name="40% - 강조색5 47 3 5" xfId="32531" xr:uid="{00000000-0005-0000-0000-0000AF790000}"/>
    <cellStyle name="40% - 강조색5 47 3 5 2" xfId="32532" xr:uid="{00000000-0005-0000-0000-0000B0790000}"/>
    <cellStyle name="40% - 강조색5 47 3 5 3" xfId="32533" xr:uid="{00000000-0005-0000-0000-0000B1790000}"/>
    <cellStyle name="40% - 강조색5 47 3 5 4" xfId="32534" xr:uid="{00000000-0005-0000-0000-0000B2790000}"/>
    <cellStyle name="40% - 강조색5 47 3 6" xfId="32535" xr:uid="{00000000-0005-0000-0000-0000B3790000}"/>
    <cellStyle name="40% - 강조색5 47 3 6 2" xfId="32536" xr:uid="{00000000-0005-0000-0000-0000B4790000}"/>
    <cellStyle name="40% - 강조색5 47 3 6 3" xfId="32537" xr:uid="{00000000-0005-0000-0000-0000B5790000}"/>
    <cellStyle name="40% - 강조색5 47 3 6 4" xfId="32538" xr:uid="{00000000-0005-0000-0000-0000B6790000}"/>
    <cellStyle name="40% - 강조색5 47 3 7" xfId="32539" xr:uid="{00000000-0005-0000-0000-0000B7790000}"/>
    <cellStyle name="40% - 강조색5 47 3 7 2" xfId="32540" xr:uid="{00000000-0005-0000-0000-0000B8790000}"/>
    <cellStyle name="40% - 강조색5 47 3 7 3" xfId="32541" xr:uid="{00000000-0005-0000-0000-0000B9790000}"/>
    <cellStyle name="40% - 강조색5 47 3 7 4" xfId="32542" xr:uid="{00000000-0005-0000-0000-0000BA790000}"/>
    <cellStyle name="40% - 강조색5 47 3 8" xfId="32543" xr:uid="{00000000-0005-0000-0000-0000BB790000}"/>
    <cellStyle name="40% - 강조색5 47 3 8 2" xfId="32544" xr:uid="{00000000-0005-0000-0000-0000BC790000}"/>
    <cellStyle name="40% - 강조색5 47 3 8 3" xfId="32545" xr:uid="{00000000-0005-0000-0000-0000BD790000}"/>
    <cellStyle name="40% - 강조색5 47 3 8 4" xfId="32546" xr:uid="{00000000-0005-0000-0000-0000BE790000}"/>
    <cellStyle name="40% - 강조색5 47 3 9" xfId="32547" xr:uid="{00000000-0005-0000-0000-0000BF790000}"/>
    <cellStyle name="40% - 강조색5 47 3 9 2" xfId="32548" xr:uid="{00000000-0005-0000-0000-0000C0790000}"/>
    <cellStyle name="40% - 강조색5 47 3 9 3" xfId="32549" xr:uid="{00000000-0005-0000-0000-0000C1790000}"/>
    <cellStyle name="40% - 강조색5 47 3 9 4" xfId="32550" xr:uid="{00000000-0005-0000-0000-0000C2790000}"/>
    <cellStyle name="40% - 강조색5 47 4" xfId="32551" xr:uid="{00000000-0005-0000-0000-0000C3790000}"/>
    <cellStyle name="40% - 강조색5 47 4 10" xfId="32552" xr:uid="{00000000-0005-0000-0000-0000C4790000}"/>
    <cellStyle name="40% - 강조색5 47 4 11" xfId="32553" xr:uid="{00000000-0005-0000-0000-0000C5790000}"/>
    <cellStyle name="40% - 강조색5 47 4 12" xfId="32554" xr:uid="{00000000-0005-0000-0000-0000C6790000}"/>
    <cellStyle name="40% - 강조색5 47 4 2" xfId="32555" xr:uid="{00000000-0005-0000-0000-0000C7790000}"/>
    <cellStyle name="40% - 강조색5 47 4 2 2" xfId="32556" xr:uid="{00000000-0005-0000-0000-0000C8790000}"/>
    <cellStyle name="40% - 강조색5 47 4 2 3" xfId="32557" xr:uid="{00000000-0005-0000-0000-0000C9790000}"/>
    <cellStyle name="40% - 강조색5 47 4 2 4" xfId="32558" xr:uid="{00000000-0005-0000-0000-0000CA790000}"/>
    <cellStyle name="40% - 강조색5 47 4 3" xfId="32559" xr:uid="{00000000-0005-0000-0000-0000CB790000}"/>
    <cellStyle name="40% - 강조색5 47 4 3 2" xfId="32560" xr:uid="{00000000-0005-0000-0000-0000CC790000}"/>
    <cellStyle name="40% - 강조색5 47 4 3 3" xfId="32561" xr:uid="{00000000-0005-0000-0000-0000CD790000}"/>
    <cellStyle name="40% - 강조색5 47 4 3 4" xfId="32562" xr:uid="{00000000-0005-0000-0000-0000CE790000}"/>
    <cellStyle name="40% - 강조색5 47 4 4" xfId="32563" xr:uid="{00000000-0005-0000-0000-0000CF790000}"/>
    <cellStyle name="40% - 강조색5 47 4 4 2" xfId="32564" xr:uid="{00000000-0005-0000-0000-0000D0790000}"/>
    <cellStyle name="40% - 강조색5 47 4 4 3" xfId="32565" xr:uid="{00000000-0005-0000-0000-0000D1790000}"/>
    <cellStyle name="40% - 강조색5 47 4 4 4" xfId="32566" xr:uid="{00000000-0005-0000-0000-0000D2790000}"/>
    <cellStyle name="40% - 강조색5 47 4 5" xfId="32567" xr:uid="{00000000-0005-0000-0000-0000D3790000}"/>
    <cellStyle name="40% - 강조색5 47 4 5 2" xfId="32568" xr:uid="{00000000-0005-0000-0000-0000D4790000}"/>
    <cellStyle name="40% - 강조색5 47 4 5 3" xfId="32569" xr:uid="{00000000-0005-0000-0000-0000D5790000}"/>
    <cellStyle name="40% - 강조색5 47 4 5 4" xfId="32570" xr:uid="{00000000-0005-0000-0000-0000D6790000}"/>
    <cellStyle name="40% - 강조색5 47 4 6" xfId="32571" xr:uid="{00000000-0005-0000-0000-0000D7790000}"/>
    <cellStyle name="40% - 강조색5 47 4 6 2" xfId="32572" xr:uid="{00000000-0005-0000-0000-0000D8790000}"/>
    <cellStyle name="40% - 강조색5 47 4 6 3" xfId="32573" xr:uid="{00000000-0005-0000-0000-0000D9790000}"/>
    <cellStyle name="40% - 강조색5 47 4 6 4" xfId="32574" xr:uid="{00000000-0005-0000-0000-0000DA790000}"/>
    <cellStyle name="40% - 강조색5 47 4 7" xfId="32575" xr:uid="{00000000-0005-0000-0000-0000DB790000}"/>
    <cellStyle name="40% - 강조색5 47 4 7 2" xfId="32576" xr:uid="{00000000-0005-0000-0000-0000DC790000}"/>
    <cellStyle name="40% - 강조색5 47 4 7 3" xfId="32577" xr:uid="{00000000-0005-0000-0000-0000DD790000}"/>
    <cellStyle name="40% - 강조색5 47 4 7 4" xfId="32578" xr:uid="{00000000-0005-0000-0000-0000DE790000}"/>
    <cellStyle name="40% - 강조색5 47 4 8" xfId="32579" xr:uid="{00000000-0005-0000-0000-0000DF790000}"/>
    <cellStyle name="40% - 강조색5 47 4 8 2" xfId="32580" xr:uid="{00000000-0005-0000-0000-0000E0790000}"/>
    <cellStyle name="40% - 강조색5 47 4 8 3" xfId="32581" xr:uid="{00000000-0005-0000-0000-0000E1790000}"/>
    <cellStyle name="40% - 강조색5 47 4 8 4" xfId="32582" xr:uid="{00000000-0005-0000-0000-0000E2790000}"/>
    <cellStyle name="40% - 강조색5 47 4 9" xfId="32583" xr:uid="{00000000-0005-0000-0000-0000E3790000}"/>
    <cellStyle name="40% - 강조색5 47 4 9 2" xfId="32584" xr:uid="{00000000-0005-0000-0000-0000E4790000}"/>
    <cellStyle name="40% - 강조색5 47 4 9 3" xfId="32585" xr:uid="{00000000-0005-0000-0000-0000E5790000}"/>
    <cellStyle name="40% - 강조색5 47 4 9 4" xfId="32586" xr:uid="{00000000-0005-0000-0000-0000E6790000}"/>
    <cellStyle name="40% - 강조색5 47 5" xfId="32587" xr:uid="{00000000-0005-0000-0000-0000E7790000}"/>
    <cellStyle name="40% - 강조색5 47 5 2" xfId="32588" xr:uid="{00000000-0005-0000-0000-0000E8790000}"/>
    <cellStyle name="40% - 강조색5 47 5 3" xfId="32589" xr:uid="{00000000-0005-0000-0000-0000E9790000}"/>
    <cellStyle name="40% - 강조색5 47 5 4" xfId="32590" xr:uid="{00000000-0005-0000-0000-0000EA790000}"/>
    <cellStyle name="40% - 강조색5 47 6" xfId="32591" xr:uid="{00000000-0005-0000-0000-0000EB790000}"/>
    <cellStyle name="40% - 강조색5 47 6 2" xfId="32592" xr:uid="{00000000-0005-0000-0000-0000EC790000}"/>
    <cellStyle name="40% - 강조색5 47 6 3" xfId="32593" xr:uid="{00000000-0005-0000-0000-0000ED790000}"/>
    <cellStyle name="40% - 강조색5 47 6 4" xfId="32594" xr:uid="{00000000-0005-0000-0000-0000EE790000}"/>
    <cellStyle name="40% - 강조색5 47 7" xfId="32595" xr:uid="{00000000-0005-0000-0000-0000EF790000}"/>
    <cellStyle name="40% - 강조색5 47 7 2" xfId="32596" xr:uid="{00000000-0005-0000-0000-0000F0790000}"/>
    <cellStyle name="40% - 강조색5 47 7 3" xfId="32597" xr:uid="{00000000-0005-0000-0000-0000F1790000}"/>
    <cellStyle name="40% - 강조색5 47 7 4" xfId="32598" xr:uid="{00000000-0005-0000-0000-0000F2790000}"/>
    <cellStyle name="40% - 강조색5 47 8" xfId="32599" xr:uid="{00000000-0005-0000-0000-0000F3790000}"/>
    <cellStyle name="40% - 강조색5 47 8 2" xfId="32600" xr:uid="{00000000-0005-0000-0000-0000F4790000}"/>
    <cellStyle name="40% - 강조색5 47 8 3" xfId="32601" xr:uid="{00000000-0005-0000-0000-0000F5790000}"/>
    <cellStyle name="40% - 강조색5 47 8 4" xfId="32602" xr:uid="{00000000-0005-0000-0000-0000F6790000}"/>
    <cellStyle name="40% - 강조색5 47 9" xfId="32603" xr:uid="{00000000-0005-0000-0000-0000F7790000}"/>
    <cellStyle name="40% - 강조색5 47 9 2" xfId="32604" xr:uid="{00000000-0005-0000-0000-0000F8790000}"/>
    <cellStyle name="40% - 강조색5 47 9 3" xfId="32605" xr:uid="{00000000-0005-0000-0000-0000F9790000}"/>
    <cellStyle name="40% - 강조색5 47 9 4" xfId="32606" xr:uid="{00000000-0005-0000-0000-0000FA790000}"/>
    <cellStyle name="40% - 강조색5 48" xfId="32607" xr:uid="{00000000-0005-0000-0000-0000FB790000}"/>
    <cellStyle name="40% - 강조색5 48 10" xfId="32608" xr:uid="{00000000-0005-0000-0000-0000FC790000}"/>
    <cellStyle name="40% - 강조색5 48 10 2" xfId="32609" xr:uid="{00000000-0005-0000-0000-0000FD790000}"/>
    <cellStyle name="40% - 강조색5 48 10 3" xfId="32610" xr:uid="{00000000-0005-0000-0000-0000FE790000}"/>
    <cellStyle name="40% - 강조색5 48 10 4" xfId="32611" xr:uid="{00000000-0005-0000-0000-0000FF790000}"/>
    <cellStyle name="40% - 강조색5 48 11" xfId="32612" xr:uid="{00000000-0005-0000-0000-0000007A0000}"/>
    <cellStyle name="40% - 강조색5 48 12" xfId="32613" xr:uid="{00000000-0005-0000-0000-0000017A0000}"/>
    <cellStyle name="40% - 강조색5 48 13" xfId="32614" xr:uid="{00000000-0005-0000-0000-0000027A0000}"/>
    <cellStyle name="40% - 강조색5 48 14" xfId="32615" xr:uid="{00000000-0005-0000-0000-0000037A0000}"/>
    <cellStyle name="40% - 강조색5 48 15" xfId="32616" xr:uid="{00000000-0005-0000-0000-0000047A0000}"/>
    <cellStyle name="40% - 강조색5 48 16" xfId="32617" xr:uid="{00000000-0005-0000-0000-0000057A0000}"/>
    <cellStyle name="40% - 강조색5 48 17" xfId="32618" xr:uid="{00000000-0005-0000-0000-0000067A0000}"/>
    <cellStyle name="40% - 강조색5 48 18" xfId="32619" xr:uid="{00000000-0005-0000-0000-0000077A0000}"/>
    <cellStyle name="40% - 강조색5 48 19" xfId="32620" xr:uid="{00000000-0005-0000-0000-0000087A0000}"/>
    <cellStyle name="40% - 강조색5 48 2" xfId="32621" xr:uid="{00000000-0005-0000-0000-0000097A0000}"/>
    <cellStyle name="40% - 강조색5 48 2 10" xfId="32622" xr:uid="{00000000-0005-0000-0000-00000A7A0000}"/>
    <cellStyle name="40% - 강조색5 48 2 11" xfId="32623" xr:uid="{00000000-0005-0000-0000-00000B7A0000}"/>
    <cellStyle name="40% - 강조색5 48 2 12" xfId="32624" xr:uid="{00000000-0005-0000-0000-00000C7A0000}"/>
    <cellStyle name="40% - 강조색5 48 2 2" xfId="32625" xr:uid="{00000000-0005-0000-0000-00000D7A0000}"/>
    <cellStyle name="40% - 강조색5 48 2 2 2" xfId="32626" xr:uid="{00000000-0005-0000-0000-00000E7A0000}"/>
    <cellStyle name="40% - 강조색5 48 2 2 3" xfId="32627" xr:uid="{00000000-0005-0000-0000-00000F7A0000}"/>
    <cellStyle name="40% - 강조색5 48 2 2 4" xfId="32628" xr:uid="{00000000-0005-0000-0000-0000107A0000}"/>
    <cellStyle name="40% - 강조색5 48 2 3" xfId="32629" xr:uid="{00000000-0005-0000-0000-0000117A0000}"/>
    <cellStyle name="40% - 강조색5 48 2 3 2" xfId="32630" xr:uid="{00000000-0005-0000-0000-0000127A0000}"/>
    <cellStyle name="40% - 강조색5 48 2 3 3" xfId="32631" xr:uid="{00000000-0005-0000-0000-0000137A0000}"/>
    <cellStyle name="40% - 강조색5 48 2 3 4" xfId="32632" xr:uid="{00000000-0005-0000-0000-0000147A0000}"/>
    <cellStyle name="40% - 강조색5 48 2 4" xfId="32633" xr:uid="{00000000-0005-0000-0000-0000157A0000}"/>
    <cellStyle name="40% - 강조색5 48 2 4 2" xfId="32634" xr:uid="{00000000-0005-0000-0000-0000167A0000}"/>
    <cellStyle name="40% - 강조색5 48 2 4 3" xfId="32635" xr:uid="{00000000-0005-0000-0000-0000177A0000}"/>
    <cellStyle name="40% - 강조색5 48 2 4 4" xfId="32636" xr:uid="{00000000-0005-0000-0000-0000187A0000}"/>
    <cellStyle name="40% - 강조색5 48 2 5" xfId="32637" xr:uid="{00000000-0005-0000-0000-0000197A0000}"/>
    <cellStyle name="40% - 강조색5 48 2 5 2" xfId="32638" xr:uid="{00000000-0005-0000-0000-00001A7A0000}"/>
    <cellStyle name="40% - 강조색5 48 2 5 3" xfId="32639" xr:uid="{00000000-0005-0000-0000-00001B7A0000}"/>
    <cellStyle name="40% - 강조색5 48 2 5 4" xfId="32640" xr:uid="{00000000-0005-0000-0000-00001C7A0000}"/>
    <cellStyle name="40% - 강조색5 48 2 6" xfId="32641" xr:uid="{00000000-0005-0000-0000-00001D7A0000}"/>
    <cellStyle name="40% - 강조색5 48 2 6 2" xfId="32642" xr:uid="{00000000-0005-0000-0000-00001E7A0000}"/>
    <cellStyle name="40% - 강조색5 48 2 6 3" xfId="32643" xr:uid="{00000000-0005-0000-0000-00001F7A0000}"/>
    <cellStyle name="40% - 강조색5 48 2 6 4" xfId="32644" xr:uid="{00000000-0005-0000-0000-0000207A0000}"/>
    <cellStyle name="40% - 강조색5 48 2 7" xfId="32645" xr:uid="{00000000-0005-0000-0000-0000217A0000}"/>
    <cellStyle name="40% - 강조색5 48 2 7 2" xfId="32646" xr:uid="{00000000-0005-0000-0000-0000227A0000}"/>
    <cellStyle name="40% - 강조색5 48 2 7 3" xfId="32647" xr:uid="{00000000-0005-0000-0000-0000237A0000}"/>
    <cellStyle name="40% - 강조색5 48 2 7 4" xfId="32648" xr:uid="{00000000-0005-0000-0000-0000247A0000}"/>
    <cellStyle name="40% - 강조색5 48 2 8" xfId="32649" xr:uid="{00000000-0005-0000-0000-0000257A0000}"/>
    <cellStyle name="40% - 강조색5 48 2 8 2" xfId="32650" xr:uid="{00000000-0005-0000-0000-0000267A0000}"/>
    <cellStyle name="40% - 강조색5 48 2 8 3" xfId="32651" xr:uid="{00000000-0005-0000-0000-0000277A0000}"/>
    <cellStyle name="40% - 강조색5 48 2 8 4" xfId="32652" xr:uid="{00000000-0005-0000-0000-0000287A0000}"/>
    <cellStyle name="40% - 강조색5 48 2 9" xfId="32653" xr:uid="{00000000-0005-0000-0000-0000297A0000}"/>
    <cellStyle name="40% - 강조색5 48 2 9 2" xfId="32654" xr:uid="{00000000-0005-0000-0000-00002A7A0000}"/>
    <cellStyle name="40% - 강조색5 48 2 9 3" xfId="32655" xr:uid="{00000000-0005-0000-0000-00002B7A0000}"/>
    <cellStyle name="40% - 강조색5 48 2 9 4" xfId="32656" xr:uid="{00000000-0005-0000-0000-00002C7A0000}"/>
    <cellStyle name="40% - 강조색5 48 20" xfId="32657" xr:uid="{00000000-0005-0000-0000-00002D7A0000}"/>
    <cellStyle name="40% - 강조색5 48 21" xfId="32658" xr:uid="{00000000-0005-0000-0000-00002E7A0000}"/>
    <cellStyle name="40% - 강조색5 48 22" xfId="32659" xr:uid="{00000000-0005-0000-0000-00002F7A0000}"/>
    <cellStyle name="40% - 강조색5 48 23" xfId="32660" xr:uid="{00000000-0005-0000-0000-0000307A0000}"/>
    <cellStyle name="40% - 강조색5 48 3" xfId="32661" xr:uid="{00000000-0005-0000-0000-0000317A0000}"/>
    <cellStyle name="40% - 강조색5 48 3 2" xfId="32662" xr:uid="{00000000-0005-0000-0000-0000327A0000}"/>
    <cellStyle name="40% - 강조색5 48 3 3" xfId="32663" xr:uid="{00000000-0005-0000-0000-0000337A0000}"/>
    <cellStyle name="40% - 강조색5 48 3 4" xfId="32664" xr:uid="{00000000-0005-0000-0000-0000347A0000}"/>
    <cellStyle name="40% - 강조색5 48 4" xfId="32665" xr:uid="{00000000-0005-0000-0000-0000357A0000}"/>
    <cellStyle name="40% - 강조색5 48 4 2" xfId="32666" xr:uid="{00000000-0005-0000-0000-0000367A0000}"/>
    <cellStyle name="40% - 강조색5 48 4 3" xfId="32667" xr:uid="{00000000-0005-0000-0000-0000377A0000}"/>
    <cellStyle name="40% - 강조색5 48 4 4" xfId="32668" xr:uid="{00000000-0005-0000-0000-0000387A0000}"/>
    <cellStyle name="40% - 강조색5 48 5" xfId="32669" xr:uid="{00000000-0005-0000-0000-0000397A0000}"/>
    <cellStyle name="40% - 강조색5 48 5 2" xfId="32670" xr:uid="{00000000-0005-0000-0000-00003A7A0000}"/>
    <cellStyle name="40% - 강조색5 48 5 3" xfId="32671" xr:uid="{00000000-0005-0000-0000-00003B7A0000}"/>
    <cellStyle name="40% - 강조색5 48 5 4" xfId="32672" xr:uid="{00000000-0005-0000-0000-00003C7A0000}"/>
    <cellStyle name="40% - 강조색5 48 6" xfId="32673" xr:uid="{00000000-0005-0000-0000-00003D7A0000}"/>
    <cellStyle name="40% - 강조색5 48 6 2" xfId="32674" xr:uid="{00000000-0005-0000-0000-00003E7A0000}"/>
    <cellStyle name="40% - 강조색5 48 6 3" xfId="32675" xr:uid="{00000000-0005-0000-0000-00003F7A0000}"/>
    <cellStyle name="40% - 강조색5 48 6 4" xfId="32676" xr:uid="{00000000-0005-0000-0000-0000407A0000}"/>
    <cellStyle name="40% - 강조색5 48 7" xfId="32677" xr:uid="{00000000-0005-0000-0000-0000417A0000}"/>
    <cellStyle name="40% - 강조색5 48 7 2" xfId="32678" xr:uid="{00000000-0005-0000-0000-0000427A0000}"/>
    <cellStyle name="40% - 강조색5 48 7 3" xfId="32679" xr:uid="{00000000-0005-0000-0000-0000437A0000}"/>
    <cellStyle name="40% - 강조색5 48 7 4" xfId="32680" xr:uid="{00000000-0005-0000-0000-0000447A0000}"/>
    <cellStyle name="40% - 강조색5 48 8" xfId="32681" xr:uid="{00000000-0005-0000-0000-0000457A0000}"/>
    <cellStyle name="40% - 강조색5 48 8 2" xfId="32682" xr:uid="{00000000-0005-0000-0000-0000467A0000}"/>
    <cellStyle name="40% - 강조색5 48 8 3" xfId="32683" xr:uid="{00000000-0005-0000-0000-0000477A0000}"/>
    <cellStyle name="40% - 강조색5 48 8 4" xfId="32684" xr:uid="{00000000-0005-0000-0000-0000487A0000}"/>
    <cellStyle name="40% - 강조색5 48 9" xfId="32685" xr:uid="{00000000-0005-0000-0000-0000497A0000}"/>
    <cellStyle name="40% - 강조색5 48 9 2" xfId="32686" xr:uid="{00000000-0005-0000-0000-00004A7A0000}"/>
    <cellStyle name="40% - 강조색5 48 9 3" xfId="32687" xr:uid="{00000000-0005-0000-0000-00004B7A0000}"/>
    <cellStyle name="40% - 강조색5 48 9 4" xfId="32688" xr:uid="{00000000-0005-0000-0000-00004C7A0000}"/>
    <cellStyle name="40% - 강조색5 49" xfId="32689" xr:uid="{00000000-0005-0000-0000-00004D7A0000}"/>
    <cellStyle name="40% - 강조색5 49 10" xfId="32690" xr:uid="{00000000-0005-0000-0000-00004E7A0000}"/>
    <cellStyle name="40% - 강조색5 49 11" xfId="32691" xr:uid="{00000000-0005-0000-0000-00004F7A0000}"/>
    <cellStyle name="40% - 강조색5 49 12" xfId="32692" xr:uid="{00000000-0005-0000-0000-0000507A0000}"/>
    <cellStyle name="40% - 강조색5 49 13" xfId="32693" xr:uid="{00000000-0005-0000-0000-0000517A0000}"/>
    <cellStyle name="40% - 강조색5 49 14" xfId="32694" xr:uid="{00000000-0005-0000-0000-0000527A0000}"/>
    <cellStyle name="40% - 강조색5 49 15" xfId="32695" xr:uid="{00000000-0005-0000-0000-0000537A0000}"/>
    <cellStyle name="40% - 강조색5 49 16" xfId="32696" xr:uid="{00000000-0005-0000-0000-0000547A0000}"/>
    <cellStyle name="40% - 강조색5 49 17" xfId="32697" xr:uid="{00000000-0005-0000-0000-0000557A0000}"/>
    <cellStyle name="40% - 강조색5 49 18" xfId="32698" xr:uid="{00000000-0005-0000-0000-0000567A0000}"/>
    <cellStyle name="40% - 강조색5 49 19" xfId="32699" xr:uid="{00000000-0005-0000-0000-0000577A0000}"/>
    <cellStyle name="40% - 강조색5 49 2" xfId="32700" xr:uid="{00000000-0005-0000-0000-0000587A0000}"/>
    <cellStyle name="40% - 강조색5 49 2 2" xfId="32701" xr:uid="{00000000-0005-0000-0000-0000597A0000}"/>
    <cellStyle name="40% - 강조색5 49 2 3" xfId="32702" xr:uid="{00000000-0005-0000-0000-00005A7A0000}"/>
    <cellStyle name="40% - 강조색5 49 2 4" xfId="32703" xr:uid="{00000000-0005-0000-0000-00005B7A0000}"/>
    <cellStyle name="40% - 강조색5 49 20" xfId="32704" xr:uid="{00000000-0005-0000-0000-00005C7A0000}"/>
    <cellStyle name="40% - 강조색5 49 3" xfId="32705" xr:uid="{00000000-0005-0000-0000-00005D7A0000}"/>
    <cellStyle name="40% - 강조색5 49 3 2" xfId="32706" xr:uid="{00000000-0005-0000-0000-00005E7A0000}"/>
    <cellStyle name="40% - 강조색5 49 3 3" xfId="32707" xr:uid="{00000000-0005-0000-0000-00005F7A0000}"/>
    <cellStyle name="40% - 강조색5 49 3 4" xfId="32708" xr:uid="{00000000-0005-0000-0000-0000607A0000}"/>
    <cellStyle name="40% - 강조색5 49 4" xfId="32709" xr:uid="{00000000-0005-0000-0000-0000617A0000}"/>
    <cellStyle name="40% - 강조색5 49 4 2" xfId="32710" xr:uid="{00000000-0005-0000-0000-0000627A0000}"/>
    <cellStyle name="40% - 강조색5 49 4 3" xfId="32711" xr:uid="{00000000-0005-0000-0000-0000637A0000}"/>
    <cellStyle name="40% - 강조색5 49 4 4" xfId="32712" xr:uid="{00000000-0005-0000-0000-0000647A0000}"/>
    <cellStyle name="40% - 강조색5 49 5" xfId="32713" xr:uid="{00000000-0005-0000-0000-0000657A0000}"/>
    <cellStyle name="40% - 강조색5 49 5 2" xfId="32714" xr:uid="{00000000-0005-0000-0000-0000667A0000}"/>
    <cellStyle name="40% - 강조색5 49 5 3" xfId="32715" xr:uid="{00000000-0005-0000-0000-0000677A0000}"/>
    <cellStyle name="40% - 강조색5 49 5 4" xfId="32716" xr:uid="{00000000-0005-0000-0000-0000687A0000}"/>
    <cellStyle name="40% - 강조색5 49 6" xfId="32717" xr:uid="{00000000-0005-0000-0000-0000697A0000}"/>
    <cellStyle name="40% - 강조색5 49 6 2" xfId="32718" xr:uid="{00000000-0005-0000-0000-00006A7A0000}"/>
    <cellStyle name="40% - 강조색5 49 6 3" xfId="32719" xr:uid="{00000000-0005-0000-0000-00006B7A0000}"/>
    <cellStyle name="40% - 강조색5 49 6 4" xfId="32720" xr:uid="{00000000-0005-0000-0000-00006C7A0000}"/>
    <cellStyle name="40% - 강조색5 49 7" xfId="32721" xr:uid="{00000000-0005-0000-0000-00006D7A0000}"/>
    <cellStyle name="40% - 강조색5 49 7 2" xfId="32722" xr:uid="{00000000-0005-0000-0000-00006E7A0000}"/>
    <cellStyle name="40% - 강조색5 49 7 3" xfId="32723" xr:uid="{00000000-0005-0000-0000-00006F7A0000}"/>
    <cellStyle name="40% - 강조색5 49 7 4" xfId="32724" xr:uid="{00000000-0005-0000-0000-0000707A0000}"/>
    <cellStyle name="40% - 강조색5 49 8" xfId="32725" xr:uid="{00000000-0005-0000-0000-0000717A0000}"/>
    <cellStyle name="40% - 강조색5 49 9" xfId="32726" xr:uid="{00000000-0005-0000-0000-0000727A0000}"/>
    <cellStyle name="40% - 강조색5 5" xfId="602" xr:uid="{00000000-0005-0000-0000-0000737A0000}"/>
    <cellStyle name="40% - 강조색5 50" xfId="32727" xr:uid="{00000000-0005-0000-0000-0000747A0000}"/>
    <cellStyle name="40% - 강조색5 50 10" xfId="32728" xr:uid="{00000000-0005-0000-0000-0000757A0000}"/>
    <cellStyle name="40% - 강조색5 50 11" xfId="32729" xr:uid="{00000000-0005-0000-0000-0000767A0000}"/>
    <cellStyle name="40% - 강조색5 50 12" xfId="32730" xr:uid="{00000000-0005-0000-0000-0000777A0000}"/>
    <cellStyle name="40% - 강조색5 50 13" xfId="32731" xr:uid="{00000000-0005-0000-0000-0000787A0000}"/>
    <cellStyle name="40% - 강조색5 50 14" xfId="32732" xr:uid="{00000000-0005-0000-0000-0000797A0000}"/>
    <cellStyle name="40% - 강조색5 50 15" xfId="32733" xr:uid="{00000000-0005-0000-0000-00007A7A0000}"/>
    <cellStyle name="40% - 강조색5 50 16" xfId="32734" xr:uid="{00000000-0005-0000-0000-00007B7A0000}"/>
    <cellStyle name="40% - 강조색5 50 17" xfId="32735" xr:uid="{00000000-0005-0000-0000-00007C7A0000}"/>
    <cellStyle name="40% - 강조색5 50 2" xfId="32736" xr:uid="{00000000-0005-0000-0000-00007D7A0000}"/>
    <cellStyle name="40% - 강조색5 50 2 2" xfId="32737" xr:uid="{00000000-0005-0000-0000-00007E7A0000}"/>
    <cellStyle name="40% - 강조색5 50 2 3" xfId="32738" xr:uid="{00000000-0005-0000-0000-00007F7A0000}"/>
    <cellStyle name="40% - 강조색5 50 2 4" xfId="32739" xr:uid="{00000000-0005-0000-0000-0000807A0000}"/>
    <cellStyle name="40% - 강조색5 50 3" xfId="32740" xr:uid="{00000000-0005-0000-0000-0000817A0000}"/>
    <cellStyle name="40% - 강조색5 50 3 2" xfId="32741" xr:uid="{00000000-0005-0000-0000-0000827A0000}"/>
    <cellStyle name="40% - 강조색5 50 3 3" xfId="32742" xr:uid="{00000000-0005-0000-0000-0000837A0000}"/>
    <cellStyle name="40% - 강조색5 50 3 4" xfId="32743" xr:uid="{00000000-0005-0000-0000-0000847A0000}"/>
    <cellStyle name="40% - 강조색5 50 4" xfId="32744" xr:uid="{00000000-0005-0000-0000-0000857A0000}"/>
    <cellStyle name="40% - 강조색5 50 4 2" xfId="32745" xr:uid="{00000000-0005-0000-0000-0000867A0000}"/>
    <cellStyle name="40% - 강조색5 50 4 3" xfId="32746" xr:uid="{00000000-0005-0000-0000-0000877A0000}"/>
    <cellStyle name="40% - 강조색5 50 4 4" xfId="32747" xr:uid="{00000000-0005-0000-0000-0000887A0000}"/>
    <cellStyle name="40% - 강조색5 50 5" xfId="32748" xr:uid="{00000000-0005-0000-0000-0000897A0000}"/>
    <cellStyle name="40% - 강조색5 50 6" xfId="32749" xr:uid="{00000000-0005-0000-0000-00008A7A0000}"/>
    <cellStyle name="40% - 강조색5 50 7" xfId="32750" xr:uid="{00000000-0005-0000-0000-00008B7A0000}"/>
    <cellStyle name="40% - 강조색5 50 8" xfId="32751" xr:uid="{00000000-0005-0000-0000-00008C7A0000}"/>
    <cellStyle name="40% - 강조색5 50 9" xfId="32752" xr:uid="{00000000-0005-0000-0000-00008D7A0000}"/>
    <cellStyle name="40% - 강조색5 51" xfId="32753" xr:uid="{00000000-0005-0000-0000-00008E7A0000}"/>
    <cellStyle name="40% - 강조색5 51 10" xfId="32754" xr:uid="{00000000-0005-0000-0000-00008F7A0000}"/>
    <cellStyle name="40% - 강조색5 51 11" xfId="32755" xr:uid="{00000000-0005-0000-0000-0000907A0000}"/>
    <cellStyle name="40% - 강조색5 51 12" xfId="32756" xr:uid="{00000000-0005-0000-0000-0000917A0000}"/>
    <cellStyle name="40% - 강조색5 51 13" xfId="32757" xr:uid="{00000000-0005-0000-0000-0000927A0000}"/>
    <cellStyle name="40% - 강조색5 51 14" xfId="32758" xr:uid="{00000000-0005-0000-0000-0000937A0000}"/>
    <cellStyle name="40% - 강조색5 51 2" xfId="32759" xr:uid="{00000000-0005-0000-0000-0000947A0000}"/>
    <cellStyle name="40% - 강조색5 51 3" xfId="32760" xr:uid="{00000000-0005-0000-0000-0000957A0000}"/>
    <cellStyle name="40% - 강조색5 51 4" xfId="32761" xr:uid="{00000000-0005-0000-0000-0000967A0000}"/>
    <cellStyle name="40% - 강조색5 51 5" xfId="32762" xr:uid="{00000000-0005-0000-0000-0000977A0000}"/>
    <cellStyle name="40% - 강조색5 51 6" xfId="32763" xr:uid="{00000000-0005-0000-0000-0000987A0000}"/>
    <cellStyle name="40% - 강조색5 51 7" xfId="32764" xr:uid="{00000000-0005-0000-0000-0000997A0000}"/>
    <cellStyle name="40% - 강조색5 51 8" xfId="32765" xr:uid="{00000000-0005-0000-0000-00009A7A0000}"/>
    <cellStyle name="40% - 강조색5 51 9" xfId="32766" xr:uid="{00000000-0005-0000-0000-00009B7A0000}"/>
    <cellStyle name="40% - 강조색5 52" xfId="32767" xr:uid="{00000000-0005-0000-0000-00009C7A0000}"/>
    <cellStyle name="40% - 강조색5 52 2" xfId="32768" xr:uid="{00000000-0005-0000-0000-00009D7A0000}"/>
    <cellStyle name="40% - 강조색5 52 3" xfId="32769" xr:uid="{00000000-0005-0000-0000-00009E7A0000}"/>
    <cellStyle name="40% - 강조색5 52 4" xfId="32770" xr:uid="{00000000-0005-0000-0000-00009F7A0000}"/>
    <cellStyle name="40% - 강조색5 53" xfId="32771" xr:uid="{00000000-0005-0000-0000-0000A07A0000}"/>
    <cellStyle name="40% - 강조색5 53 2" xfId="32772" xr:uid="{00000000-0005-0000-0000-0000A17A0000}"/>
    <cellStyle name="40% - 강조색5 53 3" xfId="32773" xr:uid="{00000000-0005-0000-0000-0000A27A0000}"/>
    <cellStyle name="40% - 강조색5 54" xfId="32774" xr:uid="{00000000-0005-0000-0000-0000A37A0000}"/>
    <cellStyle name="40% - 강조색5 55" xfId="32775" xr:uid="{00000000-0005-0000-0000-0000A47A0000}"/>
    <cellStyle name="40% - 강조색5 56" xfId="32776" xr:uid="{00000000-0005-0000-0000-0000A57A0000}"/>
    <cellStyle name="40% - 강조색5 57" xfId="54567" xr:uid="{FAF1D568-C67D-4F92-9FAE-B622FA7FD56F}"/>
    <cellStyle name="40% - 강조색5 6" xfId="603" xr:uid="{00000000-0005-0000-0000-0000A67A0000}"/>
    <cellStyle name="40% - 강조색5 7" xfId="604" xr:uid="{00000000-0005-0000-0000-0000A77A0000}"/>
    <cellStyle name="40% - 강조색5 8" xfId="605" xr:uid="{00000000-0005-0000-0000-0000A87A0000}"/>
    <cellStyle name="40% - 강조색5 9" xfId="606" xr:uid="{00000000-0005-0000-0000-0000A97A0000}"/>
    <cellStyle name="40% - 강조색6 10" xfId="607" xr:uid="{00000000-0005-0000-0000-0000AB7A0000}"/>
    <cellStyle name="40% - 강조색6 11" xfId="608" xr:uid="{00000000-0005-0000-0000-0000AC7A0000}"/>
    <cellStyle name="40% - 강조색6 12" xfId="609" xr:uid="{00000000-0005-0000-0000-0000AD7A0000}"/>
    <cellStyle name="40% - 강조색6 13" xfId="610" xr:uid="{00000000-0005-0000-0000-0000AE7A0000}"/>
    <cellStyle name="40% - 강조색6 14" xfId="611" xr:uid="{00000000-0005-0000-0000-0000AF7A0000}"/>
    <cellStyle name="40% - 강조색6 15" xfId="612" xr:uid="{00000000-0005-0000-0000-0000B07A0000}"/>
    <cellStyle name="40% - 강조색6 16" xfId="613" xr:uid="{00000000-0005-0000-0000-0000B17A0000}"/>
    <cellStyle name="40% - 강조색6 17" xfId="614" xr:uid="{00000000-0005-0000-0000-0000B27A0000}"/>
    <cellStyle name="40% - 강조색6 18" xfId="615" xr:uid="{00000000-0005-0000-0000-0000B37A0000}"/>
    <cellStyle name="40% - 강조색6 19" xfId="616" xr:uid="{00000000-0005-0000-0000-0000B47A0000}"/>
    <cellStyle name="40% - 강조색6 2" xfId="58" xr:uid="{00000000-0005-0000-0000-0000B57A0000}"/>
    <cellStyle name="40% - 강조색6 20" xfId="617" xr:uid="{00000000-0005-0000-0000-0000B67A0000}"/>
    <cellStyle name="40% - 강조색6 21" xfId="618" xr:uid="{00000000-0005-0000-0000-0000B77A0000}"/>
    <cellStyle name="40% - 강조색6 22" xfId="619" xr:uid="{00000000-0005-0000-0000-0000B87A0000}"/>
    <cellStyle name="40% - 강조색6 23" xfId="620" xr:uid="{00000000-0005-0000-0000-0000B97A0000}"/>
    <cellStyle name="40% - 강조색6 24" xfId="621" xr:uid="{00000000-0005-0000-0000-0000BA7A0000}"/>
    <cellStyle name="40% - 강조색6 25" xfId="622" xr:uid="{00000000-0005-0000-0000-0000BB7A0000}"/>
    <cellStyle name="40% - 강조색6 26" xfId="623" xr:uid="{00000000-0005-0000-0000-0000BC7A0000}"/>
    <cellStyle name="40% - 강조색6 27" xfId="624" xr:uid="{00000000-0005-0000-0000-0000BD7A0000}"/>
    <cellStyle name="40% - 강조색6 28" xfId="625" xr:uid="{00000000-0005-0000-0000-0000BE7A0000}"/>
    <cellStyle name="40% - 강조색6 29" xfId="626" xr:uid="{00000000-0005-0000-0000-0000BF7A0000}"/>
    <cellStyle name="40% - 강조색6 3" xfId="81" xr:uid="{00000000-0005-0000-0000-0000C07A0000}"/>
    <cellStyle name="40% - 강조색6 30" xfId="627" xr:uid="{00000000-0005-0000-0000-0000C17A0000}"/>
    <cellStyle name="40% - 강조색6 31" xfId="628" xr:uid="{00000000-0005-0000-0000-0000C27A0000}"/>
    <cellStyle name="40% - 강조색6 32" xfId="629" xr:uid="{00000000-0005-0000-0000-0000C37A0000}"/>
    <cellStyle name="40% - 강조색6 33" xfId="630" xr:uid="{00000000-0005-0000-0000-0000C47A0000}"/>
    <cellStyle name="40% - 강조색6 34" xfId="631" xr:uid="{00000000-0005-0000-0000-0000C57A0000}"/>
    <cellStyle name="40% - 강조색6 35" xfId="632" xr:uid="{00000000-0005-0000-0000-0000C67A0000}"/>
    <cellStyle name="40% - 강조색6 36" xfId="633" xr:uid="{00000000-0005-0000-0000-0000C77A0000}"/>
    <cellStyle name="40% - 강조색6 37" xfId="634" xr:uid="{00000000-0005-0000-0000-0000C87A0000}"/>
    <cellStyle name="40% - 강조색6 38" xfId="635" xr:uid="{00000000-0005-0000-0000-0000C97A0000}"/>
    <cellStyle name="40% - 강조색6 39" xfId="636" xr:uid="{00000000-0005-0000-0000-0000CA7A0000}"/>
    <cellStyle name="40% - 강조색6 4" xfId="82" xr:uid="{00000000-0005-0000-0000-0000CB7A0000}"/>
    <cellStyle name="40% - 강조색6 40" xfId="637" xr:uid="{00000000-0005-0000-0000-0000CC7A0000}"/>
    <cellStyle name="40% - 강조색6 41" xfId="638" xr:uid="{00000000-0005-0000-0000-0000CD7A0000}"/>
    <cellStyle name="40% - 강조색6 42" xfId="639" xr:uid="{00000000-0005-0000-0000-0000CE7A0000}"/>
    <cellStyle name="40% - 강조색6 43" xfId="640" xr:uid="{00000000-0005-0000-0000-0000CF7A0000}"/>
    <cellStyle name="40% - 강조색6 44" xfId="1828" xr:uid="{00000000-0005-0000-0000-0000D07A0000}"/>
    <cellStyle name="40% - 강조색6 44 10" xfId="32777" xr:uid="{00000000-0005-0000-0000-0000D17A0000}"/>
    <cellStyle name="40% - 강조색6 44 11" xfId="32778" xr:uid="{00000000-0005-0000-0000-0000D27A0000}"/>
    <cellStyle name="40% - 강조색6 44 2" xfId="32779" xr:uid="{00000000-0005-0000-0000-0000D37A0000}"/>
    <cellStyle name="40% - 강조색6 44 2 10" xfId="32780" xr:uid="{00000000-0005-0000-0000-0000D47A0000}"/>
    <cellStyle name="40% - 강조색6 44 2 10 2" xfId="32781" xr:uid="{00000000-0005-0000-0000-0000D57A0000}"/>
    <cellStyle name="40% - 강조색6 44 2 10 3" xfId="32782" xr:uid="{00000000-0005-0000-0000-0000D67A0000}"/>
    <cellStyle name="40% - 강조색6 44 2 10 4" xfId="32783" xr:uid="{00000000-0005-0000-0000-0000D77A0000}"/>
    <cellStyle name="40% - 강조색6 44 2 11" xfId="32784" xr:uid="{00000000-0005-0000-0000-0000D87A0000}"/>
    <cellStyle name="40% - 강조색6 44 2 11 2" xfId="32785" xr:uid="{00000000-0005-0000-0000-0000D97A0000}"/>
    <cellStyle name="40% - 강조색6 44 2 11 3" xfId="32786" xr:uid="{00000000-0005-0000-0000-0000DA7A0000}"/>
    <cellStyle name="40% - 강조색6 44 2 11 4" xfId="32787" xr:uid="{00000000-0005-0000-0000-0000DB7A0000}"/>
    <cellStyle name="40% - 강조색6 44 2 12" xfId="32788" xr:uid="{00000000-0005-0000-0000-0000DC7A0000}"/>
    <cellStyle name="40% - 강조색6 44 2 12 2" xfId="32789" xr:uid="{00000000-0005-0000-0000-0000DD7A0000}"/>
    <cellStyle name="40% - 강조색6 44 2 12 3" xfId="32790" xr:uid="{00000000-0005-0000-0000-0000DE7A0000}"/>
    <cellStyle name="40% - 강조색6 44 2 12 4" xfId="32791" xr:uid="{00000000-0005-0000-0000-0000DF7A0000}"/>
    <cellStyle name="40% - 강조색6 44 2 13" xfId="32792" xr:uid="{00000000-0005-0000-0000-0000E07A0000}"/>
    <cellStyle name="40% - 강조색6 44 2 13 2" xfId="32793" xr:uid="{00000000-0005-0000-0000-0000E17A0000}"/>
    <cellStyle name="40% - 강조색6 44 2 13 3" xfId="32794" xr:uid="{00000000-0005-0000-0000-0000E27A0000}"/>
    <cellStyle name="40% - 강조색6 44 2 13 4" xfId="32795" xr:uid="{00000000-0005-0000-0000-0000E37A0000}"/>
    <cellStyle name="40% - 강조색6 44 2 14" xfId="32796" xr:uid="{00000000-0005-0000-0000-0000E47A0000}"/>
    <cellStyle name="40% - 강조색6 44 2 14 2" xfId="32797" xr:uid="{00000000-0005-0000-0000-0000E57A0000}"/>
    <cellStyle name="40% - 강조색6 44 2 14 3" xfId="32798" xr:uid="{00000000-0005-0000-0000-0000E67A0000}"/>
    <cellStyle name="40% - 강조색6 44 2 14 4" xfId="32799" xr:uid="{00000000-0005-0000-0000-0000E77A0000}"/>
    <cellStyle name="40% - 강조색6 44 2 15" xfId="32800" xr:uid="{00000000-0005-0000-0000-0000E87A0000}"/>
    <cellStyle name="40% - 강조색6 44 2 16" xfId="32801" xr:uid="{00000000-0005-0000-0000-0000E97A0000}"/>
    <cellStyle name="40% - 강조색6 44 2 17" xfId="32802" xr:uid="{00000000-0005-0000-0000-0000EA7A0000}"/>
    <cellStyle name="40% - 강조색6 44 2 18" xfId="32803" xr:uid="{00000000-0005-0000-0000-0000EB7A0000}"/>
    <cellStyle name="40% - 강조색6 44 2 19" xfId="32804" xr:uid="{00000000-0005-0000-0000-0000EC7A0000}"/>
    <cellStyle name="40% - 강조색6 44 2 2" xfId="32805" xr:uid="{00000000-0005-0000-0000-0000ED7A0000}"/>
    <cellStyle name="40% - 강조색6 44 2 2 10" xfId="32806" xr:uid="{00000000-0005-0000-0000-0000EE7A0000}"/>
    <cellStyle name="40% - 강조색6 44 2 2 10 2" xfId="32807" xr:uid="{00000000-0005-0000-0000-0000EF7A0000}"/>
    <cellStyle name="40% - 강조색6 44 2 2 10 3" xfId="32808" xr:uid="{00000000-0005-0000-0000-0000F07A0000}"/>
    <cellStyle name="40% - 강조색6 44 2 2 10 4" xfId="32809" xr:uid="{00000000-0005-0000-0000-0000F17A0000}"/>
    <cellStyle name="40% - 강조색6 44 2 2 11" xfId="32810" xr:uid="{00000000-0005-0000-0000-0000F27A0000}"/>
    <cellStyle name="40% - 강조색6 44 2 2 11 2" xfId="32811" xr:uid="{00000000-0005-0000-0000-0000F37A0000}"/>
    <cellStyle name="40% - 강조색6 44 2 2 11 3" xfId="32812" xr:uid="{00000000-0005-0000-0000-0000F47A0000}"/>
    <cellStyle name="40% - 강조색6 44 2 2 11 4" xfId="32813" xr:uid="{00000000-0005-0000-0000-0000F57A0000}"/>
    <cellStyle name="40% - 강조색6 44 2 2 12" xfId="32814" xr:uid="{00000000-0005-0000-0000-0000F67A0000}"/>
    <cellStyle name="40% - 강조색6 44 2 2 12 2" xfId="32815" xr:uid="{00000000-0005-0000-0000-0000F77A0000}"/>
    <cellStyle name="40% - 강조색6 44 2 2 12 3" xfId="32816" xr:uid="{00000000-0005-0000-0000-0000F87A0000}"/>
    <cellStyle name="40% - 강조색6 44 2 2 12 4" xfId="32817" xr:uid="{00000000-0005-0000-0000-0000F97A0000}"/>
    <cellStyle name="40% - 강조색6 44 2 2 13" xfId="32818" xr:uid="{00000000-0005-0000-0000-0000FA7A0000}"/>
    <cellStyle name="40% - 강조색6 44 2 2 13 2" xfId="32819" xr:uid="{00000000-0005-0000-0000-0000FB7A0000}"/>
    <cellStyle name="40% - 강조색6 44 2 2 13 3" xfId="32820" xr:uid="{00000000-0005-0000-0000-0000FC7A0000}"/>
    <cellStyle name="40% - 강조색6 44 2 2 13 4" xfId="32821" xr:uid="{00000000-0005-0000-0000-0000FD7A0000}"/>
    <cellStyle name="40% - 강조색6 44 2 2 14" xfId="32822" xr:uid="{00000000-0005-0000-0000-0000FE7A0000}"/>
    <cellStyle name="40% - 강조색6 44 2 2 15" xfId="32823" xr:uid="{00000000-0005-0000-0000-0000FF7A0000}"/>
    <cellStyle name="40% - 강조색6 44 2 2 16" xfId="32824" xr:uid="{00000000-0005-0000-0000-0000007B0000}"/>
    <cellStyle name="40% - 강조색6 44 2 2 17" xfId="32825" xr:uid="{00000000-0005-0000-0000-0000017B0000}"/>
    <cellStyle name="40% - 강조색6 44 2 2 18" xfId="32826" xr:uid="{00000000-0005-0000-0000-0000027B0000}"/>
    <cellStyle name="40% - 강조색6 44 2 2 19" xfId="32827" xr:uid="{00000000-0005-0000-0000-0000037B0000}"/>
    <cellStyle name="40% - 강조색6 44 2 2 2" xfId="32828" xr:uid="{00000000-0005-0000-0000-0000047B0000}"/>
    <cellStyle name="40% - 강조색6 44 2 2 2 10" xfId="32829" xr:uid="{00000000-0005-0000-0000-0000057B0000}"/>
    <cellStyle name="40% - 강조색6 44 2 2 2 10 2" xfId="32830" xr:uid="{00000000-0005-0000-0000-0000067B0000}"/>
    <cellStyle name="40% - 강조색6 44 2 2 2 10 3" xfId="32831" xr:uid="{00000000-0005-0000-0000-0000077B0000}"/>
    <cellStyle name="40% - 강조색6 44 2 2 2 10 4" xfId="32832" xr:uid="{00000000-0005-0000-0000-0000087B0000}"/>
    <cellStyle name="40% - 강조색6 44 2 2 2 11" xfId="32833" xr:uid="{00000000-0005-0000-0000-0000097B0000}"/>
    <cellStyle name="40% - 강조색6 44 2 2 2 11 2" xfId="32834" xr:uid="{00000000-0005-0000-0000-00000A7B0000}"/>
    <cellStyle name="40% - 강조색6 44 2 2 2 11 3" xfId="32835" xr:uid="{00000000-0005-0000-0000-00000B7B0000}"/>
    <cellStyle name="40% - 강조색6 44 2 2 2 11 4" xfId="32836" xr:uid="{00000000-0005-0000-0000-00000C7B0000}"/>
    <cellStyle name="40% - 강조색6 44 2 2 2 12" xfId="32837" xr:uid="{00000000-0005-0000-0000-00000D7B0000}"/>
    <cellStyle name="40% - 강조색6 44 2 2 2 12 2" xfId="32838" xr:uid="{00000000-0005-0000-0000-00000E7B0000}"/>
    <cellStyle name="40% - 강조색6 44 2 2 2 12 3" xfId="32839" xr:uid="{00000000-0005-0000-0000-00000F7B0000}"/>
    <cellStyle name="40% - 강조색6 44 2 2 2 12 4" xfId="32840" xr:uid="{00000000-0005-0000-0000-0000107B0000}"/>
    <cellStyle name="40% - 강조색6 44 2 2 2 13" xfId="32841" xr:uid="{00000000-0005-0000-0000-0000117B0000}"/>
    <cellStyle name="40% - 강조색6 44 2 2 2 14" xfId="32842" xr:uid="{00000000-0005-0000-0000-0000127B0000}"/>
    <cellStyle name="40% - 강조색6 44 2 2 2 15" xfId="32843" xr:uid="{00000000-0005-0000-0000-0000137B0000}"/>
    <cellStyle name="40% - 강조색6 44 2 2 2 16" xfId="32844" xr:uid="{00000000-0005-0000-0000-0000147B0000}"/>
    <cellStyle name="40% - 강조색6 44 2 2 2 17" xfId="32845" xr:uid="{00000000-0005-0000-0000-0000157B0000}"/>
    <cellStyle name="40% - 강조색6 44 2 2 2 18" xfId="32846" xr:uid="{00000000-0005-0000-0000-0000167B0000}"/>
    <cellStyle name="40% - 강조색6 44 2 2 2 19" xfId="32847" xr:uid="{00000000-0005-0000-0000-0000177B0000}"/>
    <cellStyle name="40% - 강조색6 44 2 2 2 2" xfId="32848" xr:uid="{00000000-0005-0000-0000-0000187B0000}"/>
    <cellStyle name="40% - 강조색6 44 2 2 2 2 10" xfId="32849" xr:uid="{00000000-0005-0000-0000-0000197B0000}"/>
    <cellStyle name="40% - 강조색6 44 2 2 2 2 11" xfId="32850" xr:uid="{00000000-0005-0000-0000-00001A7B0000}"/>
    <cellStyle name="40% - 강조색6 44 2 2 2 2 12" xfId="32851" xr:uid="{00000000-0005-0000-0000-00001B7B0000}"/>
    <cellStyle name="40% - 강조색6 44 2 2 2 2 2" xfId="32852" xr:uid="{00000000-0005-0000-0000-00001C7B0000}"/>
    <cellStyle name="40% - 강조색6 44 2 2 2 2 2 2" xfId="32853" xr:uid="{00000000-0005-0000-0000-00001D7B0000}"/>
    <cellStyle name="40% - 강조색6 44 2 2 2 2 2 3" xfId="32854" xr:uid="{00000000-0005-0000-0000-00001E7B0000}"/>
    <cellStyle name="40% - 강조색6 44 2 2 2 2 2 4" xfId="32855" xr:uid="{00000000-0005-0000-0000-00001F7B0000}"/>
    <cellStyle name="40% - 강조색6 44 2 2 2 2 3" xfId="32856" xr:uid="{00000000-0005-0000-0000-0000207B0000}"/>
    <cellStyle name="40% - 강조색6 44 2 2 2 2 3 2" xfId="32857" xr:uid="{00000000-0005-0000-0000-0000217B0000}"/>
    <cellStyle name="40% - 강조색6 44 2 2 2 2 3 3" xfId="32858" xr:uid="{00000000-0005-0000-0000-0000227B0000}"/>
    <cellStyle name="40% - 강조색6 44 2 2 2 2 3 4" xfId="32859" xr:uid="{00000000-0005-0000-0000-0000237B0000}"/>
    <cellStyle name="40% - 강조색6 44 2 2 2 2 4" xfId="32860" xr:uid="{00000000-0005-0000-0000-0000247B0000}"/>
    <cellStyle name="40% - 강조색6 44 2 2 2 2 4 2" xfId="32861" xr:uid="{00000000-0005-0000-0000-0000257B0000}"/>
    <cellStyle name="40% - 강조색6 44 2 2 2 2 4 3" xfId="32862" xr:uid="{00000000-0005-0000-0000-0000267B0000}"/>
    <cellStyle name="40% - 강조색6 44 2 2 2 2 4 4" xfId="32863" xr:uid="{00000000-0005-0000-0000-0000277B0000}"/>
    <cellStyle name="40% - 강조색6 44 2 2 2 2 5" xfId="32864" xr:uid="{00000000-0005-0000-0000-0000287B0000}"/>
    <cellStyle name="40% - 강조색6 44 2 2 2 2 5 2" xfId="32865" xr:uid="{00000000-0005-0000-0000-0000297B0000}"/>
    <cellStyle name="40% - 강조색6 44 2 2 2 2 5 3" xfId="32866" xr:uid="{00000000-0005-0000-0000-00002A7B0000}"/>
    <cellStyle name="40% - 강조색6 44 2 2 2 2 5 4" xfId="32867" xr:uid="{00000000-0005-0000-0000-00002B7B0000}"/>
    <cellStyle name="40% - 강조색6 44 2 2 2 2 6" xfId="32868" xr:uid="{00000000-0005-0000-0000-00002C7B0000}"/>
    <cellStyle name="40% - 강조색6 44 2 2 2 2 6 2" xfId="32869" xr:uid="{00000000-0005-0000-0000-00002D7B0000}"/>
    <cellStyle name="40% - 강조색6 44 2 2 2 2 6 3" xfId="32870" xr:uid="{00000000-0005-0000-0000-00002E7B0000}"/>
    <cellStyle name="40% - 강조색6 44 2 2 2 2 6 4" xfId="32871" xr:uid="{00000000-0005-0000-0000-00002F7B0000}"/>
    <cellStyle name="40% - 강조색6 44 2 2 2 2 7" xfId="32872" xr:uid="{00000000-0005-0000-0000-0000307B0000}"/>
    <cellStyle name="40% - 강조색6 44 2 2 2 2 7 2" xfId="32873" xr:uid="{00000000-0005-0000-0000-0000317B0000}"/>
    <cellStyle name="40% - 강조색6 44 2 2 2 2 7 3" xfId="32874" xr:uid="{00000000-0005-0000-0000-0000327B0000}"/>
    <cellStyle name="40% - 강조색6 44 2 2 2 2 7 4" xfId="32875" xr:uid="{00000000-0005-0000-0000-0000337B0000}"/>
    <cellStyle name="40% - 강조색6 44 2 2 2 2 8" xfId="32876" xr:uid="{00000000-0005-0000-0000-0000347B0000}"/>
    <cellStyle name="40% - 강조색6 44 2 2 2 2 8 2" xfId="32877" xr:uid="{00000000-0005-0000-0000-0000357B0000}"/>
    <cellStyle name="40% - 강조색6 44 2 2 2 2 8 3" xfId="32878" xr:uid="{00000000-0005-0000-0000-0000367B0000}"/>
    <cellStyle name="40% - 강조색6 44 2 2 2 2 8 4" xfId="32879" xr:uid="{00000000-0005-0000-0000-0000377B0000}"/>
    <cellStyle name="40% - 강조색6 44 2 2 2 2 9" xfId="32880" xr:uid="{00000000-0005-0000-0000-0000387B0000}"/>
    <cellStyle name="40% - 강조색6 44 2 2 2 2 9 2" xfId="32881" xr:uid="{00000000-0005-0000-0000-0000397B0000}"/>
    <cellStyle name="40% - 강조색6 44 2 2 2 2 9 3" xfId="32882" xr:uid="{00000000-0005-0000-0000-00003A7B0000}"/>
    <cellStyle name="40% - 강조색6 44 2 2 2 2 9 4" xfId="32883" xr:uid="{00000000-0005-0000-0000-00003B7B0000}"/>
    <cellStyle name="40% - 강조색6 44 2 2 2 20" xfId="32884" xr:uid="{00000000-0005-0000-0000-00003C7B0000}"/>
    <cellStyle name="40% - 강조색6 44 2 2 2 21" xfId="32885" xr:uid="{00000000-0005-0000-0000-00003D7B0000}"/>
    <cellStyle name="40% - 강조색6 44 2 2 2 22" xfId="32886" xr:uid="{00000000-0005-0000-0000-00003E7B0000}"/>
    <cellStyle name="40% - 강조색6 44 2 2 2 23" xfId="32887" xr:uid="{00000000-0005-0000-0000-00003F7B0000}"/>
    <cellStyle name="40% - 강조색6 44 2 2 2 24" xfId="32888" xr:uid="{00000000-0005-0000-0000-0000407B0000}"/>
    <cellStyle name="40% - 강조색6 44 2 2 2 25" xfId="32889" xr:uid="{00000000-0005-0000-0000-0000417B0000}"/>
    <cellStyle name="40% - 강조색6 44 2 2 2 3" xfId="32890" xr:uid="{00000000-0005-0000-0000-0000427B0000}"/>
    <cellStyle name="40% - 강조색6 44 2 2 2 3 10" xfId="32891" xr:uid="{00000000-0005-0000-0000-0000437B0000}"/>
    <cellStyle name="40% - 강조색6 44 2 2 2 3 11" xfId="32892" xr:uid="{00000000-0005-0000-0000-0000447B0000}"/>
    <cellStyle name="40% - 강조색6 44 2 2 2 3 12" xfId="32893" xr:uid="{00000000-0005-0000-0000-0000457B0000}"/>
    <cellStyle name="40% - 강조색6 44 2 2 2 3 2" xfId="32894" xr:uid="{00000000-0005-0000-0000-0000467B0000}"/>
    <cellStyle name="40% - 강조색6 44 2 2 2 3 2 2" xfId="32895" xr:uid="{00000000-0005-0000-0000-0000477B0000}"/>
    <cellStyle name="40% - 강조색6 44 2 2 2 3 2 3" xfId="32896" xr:uid="{00000000-0005-0000-0000-0000487B0000}"/>
    <cellStyle name="40% - 강조색6 44 2 2 2 3 2 4" xfId="32897" xr:uid="{00000000-0005-0000-0000-0000497B0000}"/>
    <cellStyle name="40% - 강조색6 44 2 2 2 3 3" xfId="32898" xr:uid="{00000000-0005-0000-0000-00004A7B0000}"/>
    <cellStyle name="40% - 강조색6 44 2 2 2 3 3 2" xfId="32899" xr:uid="{00000000-0005-0000-0000-00004B7B0000}"/>
    <cellStyle name="40% - 강조색6 44 2 2 2 3 3 3" xfId="32900" xr:uid="{00000000-0005-0000-0000-00004C7B0000}"/>
    <cellStyle name="40% - 강조색6 44 2 2 2 3 3 4" xfId="32901" xr:uid="{00000000-0005-0000-0000-00004D7B0000}"/>
    <cellStyle name="40% - 강조색6 44 2 2 2 3 4" xfId="32902" xr:uid="{00000000-0005-0000-0000-00004E7B0000}"/>
    <cellStyle name="40% - 강조색6 44 2 2 2 3 4 2" xfId="32903" xr:uid="{00000000-0005-0000-0000-00004F7B0000}"/>
    <cellStyle name="40% - 강조색6 44 2 2 2 3 4 3" xfId="32904" xr:uid="{00000000-0005-0000-0000-0000507B0000}"/>
    <cellStyle name="40% - 강조색6 44 2 2 2 3 4 4" xfId="32905" xr:uid="{00000000-0005-0000-0000-0000517B0000}"/>
    <cellStyle name="40% - 강조색6 44 2 2 2 3 5" xfId="32906" xr:uid="{00000000-0005-0000-0000-0000527B0000}"/>
    <cellStyle name="40% - 강조색6 44 2 2 2 3 5 2" xfId="32907" xr:uid="{00000000-0005-0000-0000-0000537B0000}"/>
    <cellStyle name="40% - 강조색6 44 2 2 2 3 5 3" xfId="32908" xr:uid="{00000000-0005-0000-0000-0000547B0000}"/>
    <cellStyle name="40% - 강조색6 44 2 2 2 3 5 4" xfId="32909" xr:uid="{00000000-0005-0000-0000-0000557B0000}"/>
    <cellStyle name="40% - 강조색6 44 2 2 2 3 6" xfId="32910" xr:uid="{00000000-0005-0000-0000-0000567B0000}"/>
    <cellStyle name="40% - 강조색6 44 2 2 2 3 6 2" xfId="32911" xr:uid="{00000000-0005-0000-0000-0000577B0000}"/>
    <cellStyle name="40% - 강조색6 44 2 2 2 3 6 3" xfId="32912" xr:uid="{00000000-0005-0000-0000-0000587B0000}"/>
    <cellStyle name="40% - 강조색6 44 2 2 2 3 6 4" xfId="32913" xr:uid="{00000000-0005-0000-0000-0000597B0000}"/>
    <cellStyle name="40% - 강조색6 44 2 2 2 3 7" xfId="32914" xr:uid="{00000000-0005-0000-0000-00005A7B0000}"/>
    <cellStyle name="40% - 강조색6 44 2 2 2 3 7 2" xfId="32915" xr:uid="{00000000-0005-0000-0000-00005B7B0000}"/>
    <cellStyle name="40% - 강조색6 44 2 2 2 3 7 3" xfId="32916" xr:uid="{00000000-0005-0000-0000-00005C7B0000}"/>
    <cellStyle name="40% - 강조색6 44 2 2 2 3 7 4" xfId="32917" xr:uid="{00000000-0005-0000-0000-00005D7B0000}"/>
    <cellStyle name="40% - 강조색6 44 2 2 2 3 8" xfId="32918" xr:uid="{00000000-0005-0000-0000-00005E7B0000}"/>
    <cellStyle name="40% - 강조색6 44 2 2 2 3 8 2" xfId="32919" xr:uid="{00000000-0005-0000-0000-00005F7B0000}"/>
    <cellStyle name="40% - 강조색6 44 2 2 2 3 8 3" xfId="32920" xr:uid="{00000000-0005-0000-0000-0000607B0000}"/>
    <cellStyle name="40% - 강조색6 44 2 2 2 3 8 4" xfId="32921" xr:uid="{00000000-0005-0000-0000-0000617B0000}"/>
    <cellStyle name="40% - 강조색6 44 2 2 2 3 9" xfId="32922" xr:uid="{00000000-0005-0000-0000-0000627B0000}"/>
    <cellStyle name="40% - 강조색6 44 2 2 2 3 9 2" xfId="32923" xr:uid="{00000000-0005-0000-0000-0000637B0000}"/>
    <cellStyle name="40% - 강조색6 44 2 2 2 3 9 3" xfId="32924" xr:uid="{00000000-0005-0000-0000-0000647B0000}"/>
    <cellStyle name="40% - 강조색6 44 2 2 2 3 9 4" xfId="32925" xr:uid="{00000000-0005-0000-0000-0000657B0000}"/>
    <cellStyle name="40% - 강조색6 44 2 2 2 4" xfId="32926" xr:uid="{00000000-0005-0000-0000-0000667B0000}"/>
    <cellStyle name="40% - 강조색6 44 2 2 2 4 10" xfId="32927" xr:uid="{00000000-0005-0000-0000-0000677B0000}"/>
    <cellStyle name="40% - 강조색6 44 2 2 2 4 11" xfId="32928" xr:uid="{00000000-0005-0000-0000-0000687B0000}"/>
    <cellStyle name="40% - 강조색6 44 2 2 2 4 12" xfId="32929" xr:uid="{00000000-0005-0000-0000-0000697B0000}"/>
    <cellStyle name="40% - 강조색6 44 2 2 2 4 2" xfId="32930" xr:uid="{00000000-0005-0000-0000-00006A7B0000}"/>
    <cellStyle name="40% - 강조색6 44 2 2 2 4 2 2" xfId="32931" xr:uid="{00000000-0005-0000-0000-00006B7B0000}"/>
    <cellStyle name="40% - 강조색6 44 2 2 2 4 2 3" xfId="32932" xr:uid="{00000000-0005-0000-0000-00006C7B0000}"/>
    <cellStyle name="40% - 강조색6 44 2 2 2 4 2 4" xfId="32933" xr:uid="{00000000-0005-0000-0000-00006D7B0000}"/>
    <cellStyle name="40% - 강조색6 44 2 2 2 4 3" xfId="32934" xr:uid="{00000000-0005-0000-0000-00006E7B0000}"/>
    <cellStyle name="40% - 강조색6 44 2 2 2 4 3 2" xfId="32935" xr:uid="{00000000-0005-0000-0000-00006F7B0000}"/>
    <cellStyle name="40% - 강조색6 44 2 2 2 4 3 3" xfId="32936" xr:uid="{00000000-0005-0000-0000-0000707B0000}"/>
    <cellStyle name="40% - 강조색6 44 2 2 2 4 3 4" xfId="32937" xr:uid="{00000000-0005-0000-0000-0000717B0000}"/>
    <cellStyle name="40% - 강조색6 44 2 2 2 4 4" xfId="32938" xr:uid="{00000000-0005-0000-0000-0000727B0000}"/>
    <cellStyle name="40% - 강조색6 44 2 2 2 4 4 2" xfId="32939" xr:uid="{00000000-0005-0000-0000-0000737B0000}"/>
    <cellStyle name="40% - 강조색6 44 2 2 2 4 4 3" xfId="32940" xr:uid="{00000000-0005-0000-0000-0000747B0000}"/>
    <cellStyle name="40% - 강조색6 44 2 2 2 4 4 4" xfId="32941" xr:uid="{00000000-0005-0000-0000-0000757B0000}"/>
    <cellStyle name="40% - 강조색6 44 2 2 2 4 5" xfId="32942" xr:uid="{00000000-0005-0000-0000-0000767B0000}"/>
    <cellStyle name="40% - 강조색6 44 2 2 2 4 5 2" xfId="32943" xr:uid="{00000000-0005-0000-0000-0000777B0000}"/>
    <cellStyle name="40% - 강조색6 44 2 2 2 4 5 3" xfId="32944" xr:uid="{00000000-0005-0000-0000-0000787B0000}"/>
    <cellStyle name="40% - 강조색6 44 2 2 2 4 5 4" xfId="32945" xr:uid="{00000000-0005-0000-0000-0000797B0000}"/>
    <cellStyle name="40% - 강조색6 44 2 2 2 4 6" xfId="32946" xr:uid="{00000000-0005-0000-0000-00007A7B0000}"/>
    <cellStyle name="40% - 강조색6 44 2 2 2 4 6 2" xfId="32947" xr:uid="{00000000-0005-0000-0000-00007B7B0000}"/>
    <cellStyle name="40% - 강조색6 44 2 2 2 4 6 3" xfId="32948" xr:uid="{00000000-0005-0000-0000-00007C7B0000}"/>
    <cellStyle name="40% - 강조색6 44 2 2 2 4 6 4" xfId="32949" xr:uid="{00000000-0005-0000-0000-00007D7B0000}"/>
    <cellStyle name="40% - 강조색6 44 2 2 2 4 7" xfId="32950" xr:uid="{00000000-0005-0000-0000-00007E7B0000}"/>
    <cellStyle name="40% - 강조색6 44 2 2 2 4 7 2" xfId="32951" xr:uid="{00000000-0005-0000-0000-00007F7B0000}"/>
    <cellStyle name="40% - 강조색6 44 2 2 2 4 7 3" xfId="32952" xr:uid="{00000000-0005-0000-0000-0000807B0000}"/>
    <cellStyle name="40% - 강조색6 44 2 2 2 4 7 4" xfId="32953" xr:uid="{00000000-0005-0000-0000-0000817B0000}"/>
    <cellStyle name="40% - 강조색6 44 2 2 2 4 8" xfId="32954" xr:uid="{00000000-0005-0000-0000-0000827B0000}"/>
    <cellStyle name="40% - 강조색6 44 2 2 2 4 8 2" xfId="32955" xr:uid="{00000000-0005-0000-0000-0000837B0000}"/>
    <cellStyle name="40% - 강조색6 44 2 2 2 4 8 3" xfId="32956" xr:uid="{00000000-0005-0000-0000-0000847B0000}"/>
    <cellStyle name="40% - 강조색6 44 2 2 2 4 8 4" xfId="32957" xr:uid="{00000000-0005-0000-0000-0000857B0000}"/>
    <cellStyle name="40% - 강조색6 44 2 2 2 4 9" xfId="32958" xr:uid="{00000000-0005-0000-0000-0000867B0000}"/>
    <cellStyle name="40% - 강조색6 44 2 2 2 4 9 2" xfId="32959" xr:uid="{00000000-0005-0000-0000-0000877B0000}"/>
    <cellStyle name="40% - 강조색6 44 2 2 2 4 9 3" xfId="32960" xr:uid="{00000000-0005-0000-0000-0000887B0000}"/>
    <cellStyle name="40% - 강조색6 44 2 2 2 4 9 4" xfId="32961" xr:uid="{00000000-0005-0000-0000-0000897B0000}"/>
    <cellStyle name="40% - 강조색6 44 2 2 2 5" xfId="32962" xr:uid="{00000000-0005-0000-0000-00008A7B0000}"/>
    <cellStyle name="40% - 강조색6 44 2 2 2 5 2" xfId="32963" xr:uid="{00000000-0005-0000-0000-00008B7B0000}"/>
    <cellStyle name="40% - 강조색6 44 2 2 2 5 3" xfId="32964" xr:uid="{00000000-0005-0000-0000-00008C7B0000}"/>
    <cellStyle name="40% - 강조색6 44 2 2 2 5 4" xfId="32965" xr:uid="{00000000-0005-0000-0000-00008D7B0000}"/>
    <cellStyle name="40% - 강조색6 44 2 2 2 6" xfId="32966" xr:uid="{00000000-0005-0000-0000-00008E7B0000}"/>
    <cellStyle name="40% - 강조색6 44 2 2 2 6 2" xfId="32967" xr:uid="{00000000-0005-0000-0000-00008F7B0000}"/>
    <cellStyle name="40% - 강조색6 44 2 2 2 6 3" xfId="32968" xr:uid="{00000000-0005-0000-0000-0000907B0000}"/>
    <cellStyle name="40% - 강조색6 44 2 2 2 6 4" xfId="32969" xr:uid="{00000000-0005-0000-0000-0000917B0000}"/>
    <cellStyle name="40% - 강조색6 44 2 2 2 7" xfId="32970" xr:uid="{00000000-0005-0000-0000-0000927B0000}"/>
    <cellStyle name="40% - 강조색6 44 2 2 2 7 2" xfId="32971" xr:uid="{00000000-0005-0000-0000-0000937B0000}"/>
    <cellStyle name="40% - 강조색6 44 2 2 2 7 3" xfId="32972" xr:uid="{00000000-0005-0000-0000-0000947B0000}"/>
    <cellStyle name="40% - 강조색6 44 2 2 2 7 4" xfId="32973" xr:uid="{00000000-0005-0000-0000-0000957B0000}"/>
    <cellStyle name="40% - 강조색6 44 2 2 2 8" xfId="32974" xr:uid="{00000000-0005-0000-0000-0000967B0000}"/>
    <cellStyle name="40% - 강조색6 44 2 2 2 8 2" xfId="32975" xr:uid="{00000000-0005-0000-0000-0000977B0000}"/>
    <cellStyle name="40% - 강조색6 44 2 2 2 8 3" xfId="32976" xr:uid="{00000000-0005-0000-0000-0000987B0000}"/>
    <cellStyle name="40% - 강조색6 44 2 2 2 8 4" xfId="32977" xr:uid="{00000000-0005-0000-0000-0000997B0000}"/>
    <cellStyle name="40% - 강조색6 44 2 2 2 9" xfId="32978" xr:uid="{00000000-0005-0000-0000-00009A7B0000}"/>
    <cellStyle name="40% - 강조색6 44 2 2 2 9 2" xfId="32979" xr:uid="{00000000-0005-0000-0000-00009B7B0000}"/>
    <cellStyle name="40% - 강조색6 44 2 2 2 9 3" xfId="32980" xr:uid="{00000000-0005-0000-0000-00009C7B0000}"/>
    <cellStyle name="40% - 강조색6 44 2 2 2 9 4" xfId="32981" xr:uid="{00000000-0005-0000-0000-00009D7B0000}"/>
    <cellStyle name="40% - 강조색6 44 2 2 20" xfId="32982" xr:uid="{00000000-0005-0000-0000-00009E7B0000}"/>
    <cellStyle name="40% - 강조색6 44 2 2 21" xfId="32983" xr:uid="{00000000-0005-0000-0000-00009F7B0000}"/>
    <cellStyle name="40% - 강조색6 44 2 2 22" xfId="32984" xr:uid="{00000000-0005-0000-0000-0000A07B0000}"/>
    <cellStyle name="40% - 강조색6 44 2 2 23" xfId="32985" xr:uid="{00000000-0005-0000-0000-0000A17B0000}"/>
    <cellStyle name="40% - 강조색6 44 2 2 24" xfId="32986" xr:uid="{00000000-0005-0000-0000-0000A27B0000}"/>
    <cellStyle name="40% - 강조색6 44 2 2 25" xfId="32987" xr:uid="{00000000-0005-0000-0000-0000A37B0000}"/>
    <cellStyle name="40% - 강조색6 44 2 2 26" xfId="32988" xr:uid="{00000000-0005-0000-0000-0000A47B0000}"/>
    <cellStyle name="40% - 강조색6 44 2 2 3" xfId="32989" xr:uid="{00000000-0005-0000-0000-0000A57B0000}"/>
    <cellStyle name="40% - 강조색6 44 2 2 3 10" xfId="32990" xr:uid="{00000000-0005-0000-0000-0000A67B0000}"/>
    <cellStyle name="40% - 강조색6 44 2 2 3 11" xfId="32991" xr:uid="{00000000-0005-0000-0000-0000A77B0000}"/>
    <cellStyle name="40% - 강조색6 44 2 2 3 12" xfId="32992" xr:uid="{00000000-0005-0000-0000-0000A87B0000}"/>
    <cellStyle name="40% - 강조색6 44 2 2 3 2" xfId="32993" xr:uid="{00000000-0005-0000-0000-0000A97B0000}"/>
    <cellStyle name="40% - 강조색6 44 2 2 3 2 2" xfId="32994" xr:uid="{00000000-0005-0000-0000-0000AA7B0000}"/>
    <cellStyle name="40% - 강조색6 44 2 2 3 2 3" xfId="32995" xr:uid="{00000000-0005-0000-0000-0000AB7B0000}"/>
    <cellStyle name="40% - 강조색6 44 2 2 3 2 4" xfId="32996" xr:uid="{00000000-0005-0000-0000-0000AC7B0000}"/>
    <cellStyle name="40% - 강조색6 44 2 2 3 3" xfId="32997" xr:uid="{00000000-0005-0000-0000-0000AD7B0000}"/>
    <cellStyle name="40% - 강조색6 44 2 2 3 3 2" xfId="32998" xr:uid="{00000000-0005-0000-0000-0000AE7B0000}"/>
    <cellStyle name="40% - 강조색6 44 2 2 3 3 3" xfId="32999" xr:uid="{00000000-0005-0000-0000-0000AF7B0000}"/>
    <cellStyle name="40% - 강조색6 44 2 2 3 3 4" xfId="33000" xr:uid="{00000000-0005-0000-0000-0000B07B0000}"/>
    <cellStyle name="40% - 강조색6 44 2 2 3 4" xfId="33001" xr:uid="{00000000-0005-0000-0000-0000B17B0000}"/>
    <cellStyle name="40% - 강조색6 44 2 2 3 4 2" xfId="33002" xr:uid="{00000000-0005-0000-0000-0000B27B0000}"/>
    <cellStyle name="40% - 강조색6 44 2 2 3 4 3" xfId="33003" xr:uid="{00000000-0005-0000-0000-0000B37B0000}"/>
    <cellStyle name="40% - 강조색6 44 2 2 3 4 4" xfId="33004" xr:uid="{00000000-0005-0000-0000-0000B47B0000}"/>
    <cellStyle name="40% - 강조색6 44 2 2 3 5" xfId="33005" xr:uid="{00000000-0005-0000-0000-0000B57B0000}"/>
    <cellStyle name="40% - 강조색6 44 2 2 3 5 2" xfId="33006" xr:uid="{00000000-0005-0000-0000-0000B67B0000}"/>
    <cellStyle name="40% - 강조색6 44 2 2 3 5 3" xfId="33007" xr:uid="{00000000-0005-0000-0000-0000B77B0000}"/>
    <cellStyle name="40% - 강조색6 44 2 2 3 5 4" xfId="33008" xr:uid="{00000000-0005-0000-0000-0000B87B0000}"/>
    <cellStyle name="40% - 강조색6 44 2 2 3 6" xfId="33009" xr:uid="{00000000-0005-0000-0000-0000B97B0000}"/>
    <cellStyle name="40% - 강조색6 44 2 2 3 6 2" xfId="33010" xr:uid="{00000000-0005-0000-0000-0000BA7B0000}"/>
    <cellStyle name="40% - 강조색6 44 2 2 3 6 3" xfId="33011" xr:uid="{00000000-0005-0000-0000-0000BB7B0000}"/>
    <cellStyle name="40% - 강조색6 44 2 2 3 6 4" xfId="33012" xr:uid="{00000000-0005-0000-0000-0000BC7B0000}"/>
    <cellStyle name="40% - 강조색6 44 2 2 3 7" xfId="33013" xr:uid="{00000000-0005-0000-0000-0000BD7B0000}"/>
    <cellStyle name="40% - 강조색6 44 2 2 3 7 2" xfId="33014" xr:uid="{00000000-0005-0000-0000-0000BE7B0000}"/>
    <cellStyle name="40% - 강조색6 44 2 2 3 7 3" xfId="33015" xr:uid="{00000000-0005-0000-0000-0000BF7B0000}"/>
    <cellStyle name="40% - 강조색6 44 2 2 3 7 4" xfId="33016" xr:uid="{00000000-0005-0000-0000-0000C07B0000}"/>
    <cellStyle name="40% - 강조색6 44 2 2 3 8" xfId="33017" xr:uid="{00000000-0005-0000-0000-0000C17B0000}"/>
    <cellStyle name="40% - 강조색6 44 2 2 3 8 2" xfId="33018" xr:uid="{00000000-0005-0000-0000-0000C27B0000}"/>
    <cellStyle name="40% - 강조색6 44 2 2 3 8 3" xfId="33019" xr:uid="{00000000-0005-0000-0000-0000C37B0000}"/>
    <cellStyle name="40% - 강조색6 44 2 2 3 8 4" xfId="33020" xr:uid="{00000000-0005-0000-0000-0000C47B0000}"/>
    <cellStyle name="40% - 강조색6 44 2 2 3 9" xfId="33021" xr:uid="{00000000-0005-0000-0000-0000C57B0000}"/>
    <cellStyle name="40% - 강조색6 44 2 2 3 9 2" xfId="33022" xr:uid="{00000000-0005-0000-0000-0000C67B0000}"/>
    <cellStyle name="40% - 강조색6 44 2 2 3 9 3" xfId="33023" xr:uid="{00000000-0005-0000-0000-0000C77B0000}"/>
    <cellStyle name="40% - 강조색6 44 2 2 3 9 4" xfId="33024" xr:uid="{00000000-0005-0000-0000-0000C87B0000}"/>
    <cellStyle name="40% - 강조색6 44 2 2 4" xfId="33025" xr:uid="{00000000-0005-0000-0000-0000C97B0000}"/>
    <cellStyle name="40% - 강조색6 44 2 2 4 10" xfId="33026" xr:uid="{00000000-0005-0000-0000-0000CA7B0000}"/>
    <cellStyle name="40% - 강조색6 44 2 2 4 11" xfId="33027" xr:uid="{00000000-0005-0000-0000-0000CB7B0000}"/>
    <cellStyle name="40% - 강조색6 44 2 2 4 12" xfId="33028" xr:uid="{00000000-0005-0000-0000-0000CC7B0000}"/>
    <cellStyle name="40% - 강조색6 44 2 2 4 2" xfId="33029" xr:uid="{00000000-0005-0000-0000-0000CD7B0000}"/>
    <cellStyle name="40% - 강조색6 44 2 2 4 2 2" xfId="33030" xr:uid="{00000000-0005-0000-0000-0000CE7B0000}"/>
    <cellStyle name="40% - 강조색6 44 2 2 4 2 3" xfId="33031" xr:uid="{00000000-0005-0000-0000-0000CF7B0000}"/>
    <cellStyle name="40% - 강조색6 44 2 2 4 2 4" xfId="33032" xr:uid="{00000000-0005-0000-0000-0000D07B0000}"/>
    <cellStyle name="40% - 강조색6 44 2 2 4 3" xfId="33033" xr:uid="{00000000-0005-0000-0000-0000D17B0000}"/>
    <cellStyle name="40% - 강조색6 44 2 2 4 3 2" xfId="33034" xr:uid="{00000000-0005-0000-0000-0000D27B0000}"/>
    <cellStyle name="40% - 강조색6 44 2 2 4 3 3" xfId="33035" xr:uid="{00000000-0005-0000-0000-0000D37B0000}"/>
    <cellStyle name="40% - 강조색6 44 2 2 4 3 4" xfId="33036" xr:uid="{00000000-0005-0000-0000-0000D47B0000}"/>
    <cellStyle name="40% - 강조색6 44 2 2 4 4" xfId="33037" xr:uid="{00000000-0005-0000-0000-0000D57B0000}"/>
    <cellStyle name="40% - 강조색6 44 2 2 4 4 2" xfId="33038" xr:uid="{00000000-0005-0000-0000-0000D67B0000}"/>
    <cellStyle name="40% - 강조색6 44 2 2 4 4 3" xfId="33039" xr:uid="{00000000-0005-0000-0000-0000D77B0000}"/>
    <cellStyle name="40% - 강조색6 44 2 2 4 4 4" xfId="33040" xr:uid="{00000000-0005-0000-0000-0000D87B0000}"/>
    <cellStyle name="40% - 강조색6 44 2 2 4 5" xfId="33041" xr:uid="{00000000-0005-0000-0000-0000D97B0000}"/>
    <cellStyle name="40% - 강조색6 44 2 2 4 5 2" xfId="33042" xr:uid="{00000000-0005-0000-0000-0000DA7B0000}"/>
    <cellStyle name="40% - 강조색6 44 2 2 4 5 3" xfId="33043" xr:uid="{00000000-0005-0000-0000-0000DB7B0000}"/>
    <cellStyle name="40% - 강조색6 44 2 2 4 5 4" xfId="33044" xr:uid="{00000000-0005-0000-0000-0000DC7B0000}"/>
    <cellStyle name="40% - 강조색6 44 2 2 4 6" xfId="33045" xr:uid="{00000000-0005-0000-0000-0000DD7B0000}"/>
    <cellStyle name="40% - 강조색6 44 2 2 4 6 2" xfId="33046" xr:uid="{00000000-0005-0000-0000-0000DE7B0000}"/>
    <cellStyle name="40% - 강조색6 44 2 2 4 6 3" xfId="33047" xr:uid="{00000000-0005-0000-0000-0000DF7B0000}"/>
    <cellStyle name="40% - 강조색6 44 2 2 4 6 4" xfId="33048" xr:uid="{00000000-0005-0000-0000-0000E07B0000}"/>
    <cellStyle name="40% - 강조색6 44 2 2 4 7" xfId="33049" xr:uid="{00000000-0005-0000-0000-0000E17B0000}"/>
    <cellStyle name="40% - 강조색6 44 2 2 4 7 2" xfId="33050" xr:uid="{00000000-0005-0000-0000-0000E27B0000}"/>
    <cellStyle name="40% - 강조색6 44 2 2 4 7 3" xfId="33051" xr:uid="{00000000-0005-0000-0000-0000E37B0000}"/>
    <cellStyle name="40% - 강조색6 44 2 2 4 7 4" xfId="33052" xr:uid="{00000000-0005-0000-0000-0000E47B0000}"/>
    <cellStyle name="40% - 강조색6 44 2 2 4 8" xfId="33053" xr:uid="{00000000-0005-0000-0000-0000E57B0000}"/>
    <cellStyle name="40% - 강조색6 44 2 2 4 8 2" xfId="33054" xr:uid="{00000000-0005-0000-0000-0000E67B0000}"/>
    <cellStyle name="40% - 강조색6 44 2 2 4 8 3" xfId="33055" xr:uid="{00000000-0005-0000-0000-0000E77B0000}"/>
    <cellStyle name="40% - 강조색6 44 2 2 4 8 4" xfId="33056" xr:uid="{00000000-0005-0000-0000-0000E87B0000}"/>
    <cellStyle name="40% - 강조색6 44 2 2 4 9" xfId="33057" xr:uid="{00000000-0005-0000-0000-0000E97B0000}"/>
    <cellStyle name="40% - 강조색6 44 2 2 4 9 2" xfId="33058" xr:uid="{00000000-0005-0000-0000-0000EA7B0000}"/>
    <cellStyle name="40% - 강조색6 44 2 2 4 9 3" xfId="33059" xr:uid="{00000000-0005-0000-0000-0000EB7B0000}"/>
    <cellStyle name="40% - 강조색6 44 2 2 4 9 4" xfId="33060" xr:uid="{00000000-0005-0000-0000-0000EC7B0000}"/>
    <cellStyle name="40% - 강조색6 44 2 2 5" xfId="33061" xr:uid="{00000000-0005-0000-0000-0000ED7B0000}"/>
    <cellStyle name="40% - 강조색6 44 2 2 5 10" xfId="33062" xr:uid="{00000000-0005-0000-0000-0000EE7B0000}"/>
    <cellStyle name="40% - 강조색6 44 2 2 5 11" xfId="33063" xr:uid="{00000000-0005-0000-0000-0000EF7B0000}"/>
    <cellStyle name="40% - 강조색6 44 2 2 5 12" xfId="33064" xr:uid="{00000000-0005-0000-0000-0000F07B0000}"/>
    <cellStyle name="40% - 강조색6 44 2 2 5 2" xfId="33065" xr:uid="{00000000-0005-0000-0000-0000F17B0000}"/>
    <cellStyle name="40% - 강조색6 44 2 2 5 2 2" xfId="33066" xr:uid="{00000000-0005-0000-0000-0000F27B0000}"/>
    <cellStyle name="40% - 강조색6 44 2 2 5 2 3" xfId="33067" xr:uid="{00000000-0005-0000-0000-0000F37B0000}"/>
    <cellStyle name="40% - 강조색6 44 2 2 5 2 4" xfId="33068" xr:uid="{00000000-0005-0000-0000-0000F47B0000}"/>
    <cellStyle name="40% - 강조색6 44 2 2 5 3" xfId="33069" xr:uid="{00000000-0005-0000-0000-0000F57B0000}"/>
    <cellStyle name="40% - 강조색6 44 2 2 5 3 2" xfId="33070" xr:uid="{00000000-0005-0000-0000-0000F67B0000}"/>
    <cellStyle name="40% - 강조색6 44 2 2 5 3 3" xfId="33071" xr:uid="{00000000-0005-0000-0000-0000F77B0000}"/>
    <cellStyle name="40% - 강조색6 44 2 2 5 3 4" xfId="33072" xr:uid="{00000000-0005-0000-0000-0000F87B0000}"/>
    <cellStyle name="40% - 강조색6 44 2 2 5 4" xfId="33073" xr:uid="{00000000-0005-0000-0000-0000F97B0000}"/>
    <cellStyle name="40% - 강조색6 44 2 2 5 4 2" xfId="33074" xr:uid="{00000000-0005-0000-0000-0000FA7B0000}"/>
    <cellStyle name="40% - 강조색6 44 2 2 5 4 3" xfId="33075" xr:uid="{00000000-0005-0000-0000-0000FB7B0000}"/>
    <cellStyle name="40% - 강조색6 44 2 2 5 4 4" xfId="33076" xr:uid="{00000000-0005-0000-0000-0000FC7B0000}"/>
    <cellStyle name="40% - 강조색6 44 2 2 5 5" xfId="33077" xr:uid="{00000000-0005-0000-0000-0000FD7B0000}"/>
    <cellStyle name="40% - 강조색6 44 2 2 5 5 2" xfId="33078" xr:uid="{00000000-0005-0000-0000-0000FE7B0000}"/>
    <cellStyle name="40% - 강조색6 44 2 2 5 5 3" xfId="33079" xr:uid="{00000000-0005-0000-0000-0000FF7B0000}"/>
    <cellStyle name="40% - 강조색6 44 2 2 5 5 4" xfId="33080" xr:uid="{00000000-0005-0000-0000-0000007C0000}"/>
    <cellStyle name="40% - 강조색6 44 2 2 5 6" xfId="33081" xr:uid="{00000000-0005-0000-0000-0000017C0000}"/>
    <cellStyle name="40% - 강조색6 44 2 2 5 6 2" xfId="33082" xr:uid="{00000000-0005-0000-0000-0000027C0000}"/>
    <cellStyle name="40% - 강조색6 44 2 2 5 6 3" xfId="33083" xr:uid="{00000000-0005-0000-0000-0000037C0000}"/>
    <cellStyle name="40% - 강조색6 44 2 2 5 6 4" xfId="33084" xr:uid="{00000000-0005-0000-0000-0000047C0000}"/>
    <cellStyle name="40% - 강조색6 44 2 2 5 7" xfId="33085" xr:uid="{00000000-0005-0000-0000-0000057C0000}"/>
    <cellStyle name="40% - 강조색6 44 2 2 5 7 2" xfId="33086" xr:uid="{00000000-0005-0000-0000-0000067C0000}"/>
    <cellStyle name="40% - 강조색6 44 2 2 5 7 3" xfId="33087" xr:uid="{00000000-0005-0000-0000-0000077C0000}"/>
    <cellStyle name="40% - 강조색6 44 2 2 5 7 4" xfId="33088" xr:uid="{00000000-0005-0000-0000-0000087C0000}"/>
    <cellStyle name="40% - 강조색6 44 2 2 5 8" xfId="33089" xr:uid="{00000000-0005-0000-0000-0000097C0000}"/>
    <cellStyle name="40% - 강조색6 44 2 2 5 8 2" xfId="33090" xr:uid="{00000000-0005-0000-0000-00000A7C0000}"/>
    <cellStyle name="40% - 강조색6 44 2 2 5 8 3" xfId="33091" xr:uid="{00000000-0005-0000-0000-00000B7C0000}"/>
    <cellStyle name="40% - 강조색6 44 2 2 5 8 4" xfId="33092" xr:uid="{00000000-0005-0000-0000-00000C7C0000}"/>
    <cellStyle name="40% - 강조색6 44 2 2 5 9" xfId="33093" xr:uid="{00000000-0005-0000-0000-00000D7C0000}"/>
    <cellStyle name="40% - 강조색6 44 2 2 5 9 2" xfId="33094" xr:uid="{00000000-0005-0000-0000-00000E7C0000}"/>
    <cellStyle name="40% - 강조색6 44 2 2 5 9 3" xfId="33095" xr:uid="{00000000-0005-0000-0000-00000F7C0000}"/>
    <cellStyle name="40% - 강조색6 44 2 2 5 9 4" xfId="33096" xr:uid="{00000000-0005-0000-0000-0000107C0000}"/>
    <cellStyle name="40% - 강조색6 44 2 2 6" xfId="33097" xr:uid="{00000000-0005-0000-0000-0000117C0000}"/>
    <cellStyle name="40% - 강조색6 44 2 2 6 2" xfId="33098" xr:uid="{00000000-0005-0000-0000-0000127C0000}"/>
    <cellStyle name="40% - 강조색6 44 2 2 6 3" xfId="33099" xr:uid="{00000000-0005-0000-0000-0000137C0000}"/>
    <cellStyle name="40% - 강조색6 44 2 2 6 4" xfId="33100" xr:uid="{00000000-0005-0000-0000-0000147C0000}"/>
    <cellStyle name="40% - 강조색6 44 2 2 7" xfId="33101" xr:uid="{00000000-0005-0000-0000-0000157C0000}"/>
    <cellStyle name="40% - 강조색6 44 2 2 7 2" xfId="33102" xr:uid="{00000000-0005-0000-0000-0000167C0000}"/>
    <cellStyle name="40% - 강조색6 44 2 2 7 3" xfId="33103" xr:uid="{00000000-0005-0000-0000-0000177C0000}"/>
    <cellStyle name="40% - 강조색6 44 2 2 7 4" xfId="33104" xr:uid="{00000000-0005-0000-0000-0000187C0000}"/>
    <cellStyle name="40% - 강조색6 44 2 2 8" xfId="33105" xr:uid="{00000000-0005-0000-0000-0000197C0000}"/>
    <cellStyle name="40% - 강조색6 44 2 2 8 2" xfId="33106" xr:uid="{00000000-0005-0000-0000-00001A7C0000}"/>
    <cellStyle name="40% - 강조색6 44 2 2 8 3" xfId="33107" xr:uid="{00000000-0005-0000-0000-00001B7C0000}"/>
    <cellStyle name="40% - 강조색6 44 2 2 8 4" xfId="33108" xr:uid="{00000000-0005-0000-0000-00001C7C0000}"/>
    <cellStyle name="40% - 강조색6 44 2 2 9" xfId="33109" xr:uid="{00000000-0005-0000-0000-00001D7C0000}"/>
    <cellStyle name="40% - 강조색6 44 2 2 9 2" xfId="33110" xr:uid="{00000000-0005-0000-0000-00001E7C0000}"/>
    <cellStyle name="40% - 강조색6 44 2 2 9 3" xfId="33111" xr:uid="{00000000-0005-0000-0000-00001F7C0000}"/>
    <cellStyle name="40% - 강조색6 44 2 2 9 4" xfId="33112" xr:uid="{00000000-0005-0000-0000-0000207C0000}"/>
    <cellStyle name="40% - 강조색6 44 2 20" xfId="33113" xr:uid="{00000000-0005-0000-0000-0000217C0000}"/>
    <cellStyle name="40% - 강조색6 44 2 21" xfId="33114" xr:uid="{00000000-0005-0000-0000-0000227C0000}"/>
    <cellStyle name="40% - 강조색6 44 2 22" xfId="33115" xr:uid="{00000000-0005-0000-0000-0000237C0000}"/>
    <cellStyle name="40% - 강조색6 44 2 23" xfId="33116" xr:uid="{00000000-0005-0000-0000-0000247C0000}"/>
    <cellStyle name="40% - 강조색6 44 2 24" xfId="33117" xr:uid="{00000000-0005-0000-0000-0000257C0000}"/>
    <cellStyle name="40% - 강조색6 44 2 25" xfId="33118" xr:uid="{00000000-0005-0000-0000-0000267C0000}"/>
    <cellStyle name="40% - 강조색6 44 2 26" xfId="33119" xr:uid="{00000000-0005-0000-0000-0000277C0000}"/>
    <cellStyle name="40% - 강조색6 44 2 3" xfId="33120" xr:uid="{00000000-0005-0000-0000-0000287C0000}"/>
    <cellStyle name="40% - 강조색6 44 2 3 10" xfId="33121" xr:uid="{00000000-0005-0000-0000-0000297C0000}"/>
    <cellStyle name="40% - 강조색6 44 2 3 10 2" xfId="33122" xr:uid="{00000000-0005-0000-0000-00002A7C0000}"/>
    <cellStyle name="40% - 강조색6 44 2 3 10 3" xfId="33123" xr:uid="{00000000-0005-0000-0000-00002B7C0000}"/>
    <cellStyle name="40% - 강조색6 44 2 3 10 4" xfId="33124" xr:uid="{00000000-0005-0000-0000-00002C7C0000}"/>
    <cellStyle name="40% - 강조색6 44 2 3 11" xfId="33125" xr:uid="{00000000-0005-0000-0000-00002D7C0000}"/>
    <cellStyle name="40% - 강조색6 44 2 3 11 2" xfId="33126" xr:uid="{00000000-0005-0000-0000-00002E7C0000}"/>
    <cellStyle name="40% - 강조색6 44 2 3 11 3" xfId="33127" xr:uid="{00000000-0005-0000-0000-00002F7C0000}"/>
    <cellStyle name="40% - 강조색6 44 2 3 11 4" xfId="33128" xr:uid="{00000000-0005-0000-0000-0000307C0000}"/>
    <cellStyle name="40% - 강조색6 44 2 3 12" xfId="33129" xr:uid="{00000000-0005-0000-0000-0000317C0000}"/>
    <cellStyle name="40% - 강조색6 44 2 3 12 2" xfId="33130" xr:uid="{00000000-0005-0000-0000-0000327C0000}"/>
    <cellStyle name="40% - 강조색6 44 2 3 12 3" xfId="33131" xr:uid="{00000000-0005-0000-0000-0000337C0000}"/>
    <cellStyle name="40% - 강조색6 44 2 3 12 4" xfId="33132" xr:uid="{00000000-0005-0000-0000-0000347C0000}"/>
    <cellStyle name="40% - 강조색6 44 2 3 13" xfId="33133" xr:uid="{00000000-0005-0000-0000-0000357C0000}"/>
    <cellStyle name="40% - 강조색6 44 2 3 14" xfId="33134" xr:uid="{00000000-0005-0000-0000-0000367C0000}"/>
    <cellStyle name="40% - 강조색6 44 2 3 15" xfId="33135" xr:uid="{00000000-0005-0000-0000-0000377C0000}"/>
    <cellStyle name="40% - 강조색6 44 2 3 16" xfId="33136" xr:uid="{00000000-0005-0000-0000-0000387C0000}"/>
    <cellStyle name="40% - 강조색6 44 2 3 17" xfId="33137" xr:uid="{00000000-0005-0000-0000-0000397C0000}"/>
    <cellStyle name="40% - 강조색6 44 2 3 18" xfId="33138" xr:uid="{00000000-0005-0000-0000-00003A7C0000}"/>
    <cellStyle name="40% - 강조색6 44 2 3 19" xfId="33139" xr:uid="{00000000-0005-0000-0000-00003B7C0000}"/>
    <cellStyle name="40% - 강조색6 44 2 3 2" xfId="33140" xr:uid="{00000000-0005-0000-0000-00003C7C0000}"/>
    <cellStyle name="40% - 강조색6 44 2 3 2 10" xfId="33141" xr:uid="{00000000-0005-0000-0000-00003D7C0000}"/>
    <cellStyle name="40% - 강조색6 44 2 3 2 11" xfId="33142" xr:uid="{00000000-0005-0000-0000-00003E7C0000}"/>
    <cellStyle name="40% - 강조색6 44 2 3 2 12" xfId="33143" xr:uid="{00000000-0005-0000-0000-00003F7C0000}"/>
    <cellStyle name="40% - 강조색6 44 2 3 2 2" xfId="33144" xr:uid="{00000000-0005-0000-0000-0000407C0000}"/>
    <cellStyle name="40% - 강조색6 44 2 3 2 2 2" xfId="33145" xr:uid="{00000000-0005-0000-0000-0000417C0000}"/>
    <cellStyle name="40% - 강조색6 44 2 3 2 2 3" xfId="33146" xr:uid="{00000000-0005-0000-0000-0000427C0000}"/>
    <cellStyle name="40% - 강조색6 44 2 3 2 2 4" xfId="33147" xr:uid="{00000000-0005-0000-0000-0000437C0000}"/>
    <cellStyle name="40% - 강조색6 44 2 3 2 3" xfId="33148" xr:uid="{00000000-0005-0000-0000-0000447C0000}"/>
    <cellStyle name="40% - 강조색6 44 2 3 2 3 2" xfId="33149" xr:uid="{00000000-0005-0000-0000-0000457C0000}"/>
    <cellStyle name="40% - 강조색6 44 2 3 2 3 3" xfId="33150" xr:uid="{00000000-0005-0000-0000-0000467C0000}"/>
    <cellStyle name="40% - 강조색6 44 2 3 2 3 4" xfId="33151" xr:uid="{00000000-0005-0000-0000-0000477C0000}"/>
    <cellStyle name="40% - 강조색6 44 2 3 2 4" xfId="33152" xr:uid="{00000000-0005-0000-0000-0000487C0000}"/>
    <cellStyle name="40% - 강조색6 44 2 3 2 4 2" xfId="33153" xr:uid="{00000000-0005-0000-0000-0000497C0000}"/>
    <cellStyle name="40% - 강조색6 44 2 3 2 4 3" xfId="33154" xr:uid="{00000000-0005-0000-0000-00004A7C0000}"/>
    <cellStyle name="40% - 강조색6 44 2 3 2 4 4" xfId="33155" xr:uid="{00000000-0005-0000-0000-00004B7C0000}"/>
    <cellStyle name="40% - 강조색6 44 2 3 2 5" xfId="33156" xr:uid="{00000000-0005-0000-0000-00004C7C0000}"/>
    <cellStyle name="40% - 강조색6 44 2 3 2 5 2" xfId="33157" xr:uid="{00000000-0005-0000-0000-00004D7C0000}"/>
    <cellStyle name="40% - 강조색6 44 2 3 2 5 3" xfId="33158" xr:uid="{00000000-0005-0000-0000-00004E7C0000}"/>
    <cellStyle name="40% - 강조색6 44 2 3 2 5 4" xfId="33159" xr:uid="{00000000-0005-0000-0000-00004F7C0000}"/>
    <cellStyle name="40% - 강조색6 44 2 3 2 6" xfId="33160" xr:uid="{00000000-0005-0000-0000-0000507C0000}"/>
    <cellStyle name="40% - 강조색6 44 2 3 2 6 2" xfId="33161" xr:uid="{00000000-0005-0000-0000-0000517C0000}"/>
    <cellStyle name="40% - 강조색6 44 2 3 2 6 3" xfId="33162" xr:uid="{00000000-0005-0000-0000-0000527C0000}"/>
    <cellStyle name="40% - 강조색6 44 2 3 2 6 4" xfId="33163" xr:uid="{00000000-0005-0000-0000-0000537C0000}"/>
    <cellStyle name="40% - 강조색6 44 2 3 2 7" xfId="33164" xr:uid="{00000000-0005-0000-0000-0000547C0000}"/>
    <cellStyle name="40% - 강조색6 44 2 3 2 7 2" xfId="33165" xr:uid="{00000000-0005-0000-0000-0000557C0000}"/>
    <cellStyle name="40% - 강조색6 44 2 3 2 7 3" xfId="33166" xr:uid="{00000000-0005-0000-0000-0000567C0000}"/>
    <cellStyle name="40% - 강조색6 44 2 3 2 7 4" xfId="33167" xr:uid="{00000000-0005-0000-0000-0000577C0000}"/>
    <cellStyle name="40% - 강조색6 44 2 3 2 8" xfId="33168" xr:uid="{00000000-0005-0000-0000-0000587C0000}"/>
    <cellStyle name="40% - 강조색6 44 2 3 2 8 2" xfId="33169" xr:uid="{00000000-0005-0000-0000-0000597C0000}"/>
    <cellStyle name="40% - 강조색6 44 2 3 2 8 3" xfId="33170" xr:uid="{00000000-0005-0000-0000-00005A7C0000}"/>
    <cellStyle name="40% - 강조색6 44 2 3 2 8 4" xfId="33171" xr:uid="{00000000-0005-0000-0000-00005B7C0000}"/>
    <cellStyle name="40% - 강조색6 44 2 3 2 9" xfId="33172" xr:uid="{00000000-0005-0000-0000-00005C7C0000}"/>
    <cellStyle name="40% - 강조색6 44 2 3 2 9 2" xfId="33173" xr:uid="{00000000-0005-0000-0000-00005D7C0000}"/>
    <cellStyle name="40% - 강조색6 44 2 3 2 9 3" xfId="33174" xr:uid="{00000000-0005-0000-0000-00005E7C0000}"/>
    <cellStyle name="40% - 강조색6 44 2 3 2 9 4" xfId="33175" xr:uid="{00000000-0005-0000-0000-00005F7C0000}"/>
    <cellStyle name="40% - 강조색6 44 2 3 20" xfId="33176" xr:uid="{00000000-0005-0000-0000-0000607C0000}"/>
    <cellStyle name="40% - 강조색6 44 2 3 21" xfId="33177" xr:uid="{00000000-0005-0000-0000-0000617C0000}"/>
    <cellStyle name="40% - 강조색6 44 2 3 22" xfId="33178" xr:uid="{00000000-0005-0000-0000-0000627C0000}"/>
    <cellStyle name="40% - 강조색6 44 2 3 23" xfId="33179" xr:uid="{00000000-0005-0000-0000-0000637C0000}"/>
    <cellStyle name="40% - 강조색6 44 2 3 24" xfId="33180" xr:uid="{00000000-0005-0000-0000-0000647C0000}"/>
    <cellStyle name="40% - 강조색6 44 2 3 25" xfId="33181" xr:uid="{00000000-0005-0000-0000-0000657C0000}"/>
    <cellStyle name="40% - 강조색6 44 2 3 3" xfId="33182" xr:uid="{00000000-0005-0000-0000-0000667C0000}"/>
    <cellStyle name="40% - 강조색6 44 2 3 3 10" xfId="33183" xr:uid="{00000000-0005-0000-0000-0000677C0000}"/>
    <cellStyle name="40% - 강조색6 44 2 3 3 11" xfId="33184" xr:uid="{00000000-0005-0000-0000-0000687C0000}"/>
    <cellStyle name="40% - 강조색6 44 2 3 3 12" xfId="33185" xr:uid="{00000000-0005-0000-0000-0000697C0000}"/>
    <cellStyle name="40% - 강조색6 44 2 3 3 2" xfId="33186" xr:uid="{00000000-0005-0000-0000-00006A7C0000}"/>
    <cellStyle name="40% - 강조색6 44 2 3 3 2 2" xfId="33187" xr:uid="{00000000-0005-0000-0000-00006B7C0000}"/>
    <cellStyle name="40% - 강조색6 44 2 3 3 2 3" xfId="33188" xr:uid="{00000000-0005-0000-0000-00006C7C0000}"/>
    <cellStyle name="40% - 강조색6 44 2 3 3 2 4" xfId="33189" xr:uid="{00000000-0005-0000-0000-00006D7C0000}"/>
    <cellStyle name="40% - 강조색6 44 2 3 3 3" xfId="33190" xr:uid="{00000000-0005-0000-0000-00006E7C0000}"/>
    <cellStyle name="40% - 강조색6 44 2 3 3 3 2" xfId="33191" xr:uid="{00000000-0005-0000-0000-00006F7C0000}"/>
    <cellStyle name="40% - 강조색6 44 2 3 3 3 3" xfId="33192" xr:uid="{00000000-0005-0000-0000-0000707C0000}"/>
    <cellStyle name="40% - 강조색6 44 2 3 3 3 4" xfId="33193" xr:uid="{00000000-0005-0000-0000-0000717C0000}"/>
    <cellStyle name="40% - 강조색6 44 2 3 3 4" xfId="33194" xr:uid="{00000000-0005-0000-0000-0000727C0000}"/>
    <cellStyle name="40% - 강조색6 44 2 3 3 4 2" xfId="33195" xr:uid="{00000000-0005-0000-0000-0000737C0000}"/>
    <cellStyle name="40% - 강조색6 44 2 3 3 4 3" xfId="33196" xr:uid="{00000000-0005-0000-0000-0000747C0000}"/>
    <cellStyle name="40% - 강조색6 44 2 3 3 4 4" xfId="33197" xr:uid="{00000000-0005-0000-0000-0000757C0000}"/>
    <cellStyle name="40% - 강조색6 44 2 3 3 5" xfId="33198" xr:uid="{00000000-0005-0000-0000-0000767C0000}"/>
    <cellStyle name="40% - 강조색6 44 2 3 3 5 2" xfId="33199" xr:uid="{00000000-0005-0000-0000-0000777C0000}"/>
    <cellStyle name="40% - 강조색6 44 2 3 3 5 3" xfId="33200" xr:uid="{00000000-0005-0000-0000-0000787C0000}"/>
    <cellStyle name="40% - 강조색6 44 2 3 3 5 4" xfId="33201" xr:uid="{00000000-0005-0000-0000-0000797C0000}"/>
    <cellStyle name="40% - 강조색6 44 2 3 3 6" xfId="33202" xr:uid="{00000000-0005-0000-0000-00007A7C0000}"/>
    <cellStyle name="40% - 강조색6 44 2 3 3 6 2" xfId="33203" xr:uid="{00000000-0005-0000-0000-00007B7C0000}"/>
    <cellStyle name="40% - 강조색6 44 2 3 3 6 3" xfId="33204" xr:uid="{00000000-0005-0000-0000-00007C7C0000}"/>
    <cellStyle name="40% - 강조색6 44 2 3 3 6 4" xfId="33205" xr:uid="{00000000-0005-0000-0000-00007D7C0000}"/>
    <cellStyle name="40% - 강조색6 44 2 3 3 7" xfId="33206" xr:uid="{00000000-0005-0000-0000-00007E7C0000}"/>
    <cellStyle name="40% - 강조색6 44 2 3 3 7 2" xfId="33207" xr:uid="{00000000-0005-0000-0000-00007F7C0000}"/>
    <cellStyle name="40% - 강조색6 44 2 3 3 7 3" xfId="33208" xr:uid="{00000000-0005-0000-0000-0000807C0000}"/>
    <cellStyle name="40% - 강조색6 44 2 3 3 7 4" xfId="33209" xr:uid="{00000000-0005-0000-0000-0000817C0000}"/>
    <cellStyle name="40% - 강조색6 44 2 3 3 8" xfId="33210" xr:uid="{00000000-0005-0000-0000-0000827C0000}"/>
    <cellStyle name="40% - 강조색6 44 2 3 3 8 2" xfId="33211" xr:uid="{00000000-0005-0000-0000-0000837C0000}"/>
    <cellStyle name="40% - 강조색6 44 2 3 3 8 3" xfId="33212" xr:uid="{00000000-0005-0000-0000-0000847C0000}"/>
    <cellStyle name="40% - 강조색6 44 2 3 3 8 4" xfId="33213" xr:uid="{00000000-0005-0000-0000-0000857C0000}"/>
    <cellStyle name="40% - 강조색6 44 2 3 3 9" xfId="33214" xr:uid="{00000000-0005-0000-0000-0000867C0000}"/>
    <cellStyle name="40% - 강조색6 44 2 3 3 9 2" xfId="33215" xr:uid="{00000000-0005-0000-0000-0000877C0000}"/>
    <cellStyle name="40% - 강조색6 44 2 3 3 9 3" xfId="33216" xr:uid="{00000000-0005-0000-0000-0000887C0000}"/>
    <cellStyle name="40% - 강조색6 44 2 3 3 9 4" xfId="33217" xr:uid="{00000000-0005-0000-0000-0000897C0000}"/>
    <cellStyle name="40% - 강조색6 44 2 3 4" xfId="33218" xr:uid="{00000000-0005-0000-0000-00008A7C0000}"/>
    <cellStyle name="40% - 강조색6 44 2 3 4 10" xfId="33219" xr:uid="{00000000-0005-0000-0000-00008B7C0000}"/>
    <cellStyle name="40% - 강조색6 44 2 3 4 11" xfId="33220" xr:uid="{00000000-0005-0000-0000-00008C7C0000}"/>
    <cellStyle name="40% - 강조색6 44 2 3 4 12" xfId="33221" xr:uid="{00000000-0005-0000-0000-00008D7C0000}"/>
    <cellStyle name="40% - 강조색6 44 2 3 4 2" xfId="33222" xr:uid="{00000000-0005-0000-0000-00008E7C0000}"/>
    <cellStyle name="40% - 강조색6 44 2 3 4 2 2" xfId="33223" xr:uid="{00000000-0005-0000-0000-00008F7C0000}"/>
    <cellStyle name="40% - 강조색6 44 2 3 4 2 3" xfId="33224" xr:uid="{00000000-0005-0000-0000-0000907C0000}"/>
    <cellStyle name="40% - 강조색6 44 2 3 4 2 4" xfId="33225" xr:uid="{00000000-0005-0000-0000-0000917C0000}"/>
    <cellStyle name="40% - 강조색6 44 2 3 4 3" xfId="33226" xr:uid="{00000000-0005-0000-0000-0000927C0000}"/>
    <cellStyle name="40% - 강조색6 44 2 3 4 3 2" xfId="33227" xr:uid="{00000000-0005-0000-0000-0000937C0000}"/>
    <cellStyle name="40% - 강조색6 44 2 3 4 3 3" xfId="33228" xr:uid="{00000000-0005-0000-0000-0000947C0000}"/>
    <cellStyle name="40% - 강조색6 44 2 3 4 3 4" xfId="33229" xr:uid="{00000000-0005-0000-0000-0000957C0000}"/>
    <cellStyle name="40% - 강조색6 44 2 3 4 4" xfId="33230" xr:uid="{00000000-0005-0000-0000-0000967C0000}"/>
    <cellStyle name="40% - 강조색6 44 2 3 4 4 2" xfId="33231" xr:uid="{00000000-0005-0000-0000-0000977C0000}"/>
    <cellStyle name="40% - 강조색6 44 2 3 4 4 3" xfId="33232" xr:uid="{00000000-0005-0000-0000-0000987C0000}"/>
    <cellStyle name="40% - 강조색6 44 2 3 4 4 4" xfId="33233" xr:uid="{00000000-0005-0000-0000-0000997C0000}"/>
    <cellStyle name="40% - 강조색6 44 2 3 4 5" xfId="33234" xr:uid="{00000000-0005-0000-0000-00009A7C0000}"/>
    <cellStyle name="40% - 강조색6 44 2 3 4 5 2" xfId="33235" xr:uid="{00000000-0005-0000-0000-00009B7C0000}"/>
    <cellStyle name="40% - 강조색6 44 2 3 4 5 3" xfId="33236" xr:uid="{00000000-0005-0000-0000-00009C7C0000}"/>
    <cellStyle name="40% - 강조색6 44 2 3 4 5 4" xfId="33237" xr:uid="{00000000-0005-0000-0000-00009D7C0000}"/>
    <cellStyle name="40% - 강조색6 44 2 3 4 6" xfId="33238" xr:uid="{00000000-0005-0000-0000-00009E7C0000}"/>
    <cellStyle name="40% - 강조색6 44 2 3 4 6 2" xfId="33239" xr:uid="{00000000-0005-0000-0000-00009F7C0000}"/>
    <cellStyle name="40% - 강조색6 44 2 3 4 6 3" xfId="33240" xr:uid="{00000000-0005-0000-0000-0000A07C0000}"/>
    <cellStyle name="40% - 강조색6 44 2 3 4 6 4" xfId="33241" xr:uid="{00000000-0005-0000-0000-0000A17C0000}"/>
    <cellStyle name="40% - 강조색6 44 2 3 4 7" xfId="33242" xr:uid="{00000000-0005-0000-0000-0000A27C0000}"/>
    <cellStyle name="40% - 강조색6 44 2 3 4 7 2" xfId="33243" xr:uid="{00000000-0005-0000-0000-0000A37C0000}"/>
    <cellStyle name="40% - 강조색6 44 2 3 4 7 3" xfId="33244" xr:uid="{00000000-0005-0000-0000-0000A47C0000}"/>
    <cellStyle name="40% - 강조색6 44 2 3 4 7 4" xfId="33245" xr:uid="{00000000-0005-0000-0000-0000A57C0000}"/>
    <cellStyle name="40% - 강조색6 44 2 3 4 8" xfId="33246" xr:uid="{00000000-0005-0000-0000-0000A67C0000}"/>
    <cellStyle name="40% - 강조색6 44 2 3 4 8 2" xfId="33247" xr:uid="{00000000-0005-0000-0000-0000A77C0000}"/>
    <cellStyle name="40% - 강조색6 44 2 3 4 8 3" xfId="33248" xr:uid="{00000000-0005-0000-0000-0000A87C0000}"/>
    <cellStyle name="40% - 강조색6 44 2 3 4 8 4" xfId="33249" xr:uid="{00000000-0005-0000-0000-0000A97C0000}"/>
    <cellStyle name="40% - 강조색6 44 2 3 4 9" xfId="33250" xr:uid="{00000000-0005-0000-0000-0000AA7C0000}"/>
    <cellStyle name="40% - 강조색6 44 2 3 4 9 2" xfId="33251" xr:uid="{00000000-0005-0000-0000-0000AB7C0000}"/>
    <cellStyle name="40% - 강조색6 44 2 3 4 9 3" xfId="33252" xr:uid="{00000000-0005-0000-0000-0000AC7C0000}"/>
    <cellStyle name="40% - 강조색6 44 2 3 4 9 4" xfId="33253" xr:uid="{00000000-0005-0000-0000-0000AD7C0000}"/>
    <cellStyle name="40% - 강조색6 44 2 3 5" xfId="33254" xr:uid="{00000000-0005-0000-0000-0000AE7C0000}"/>
    <cellStyle name="40% - 강조색6 44 2 3 5 2" xfId="33255" xr:uid="{00000000-0005-0000-0000-0000AF7C0000}"/>
    <cellStyle name="40% - 강조색6 44 2 3 5 3" xfId="33256" xr:uid="{00000000-0005-0000-0000-0000B07C0000}"/>
    <cellStyle name="40% - 강조색6 44 2 3 5 4" xfId="33257" xr:uid="{00000000-0005-0000-0000-0000B17C0000}"/>
    <cellStyle name="40% - 강조색6 44 2 3 6" xfId="33258" xr:uid="{00000000-0005-0000-0000-0000B27C0000}"/>
    <cellStyle name="40% - 강조색6 44 2 3 6 2" xfId="33259" xr:uid="{00000000-0005-0000-0000-0000B37C0000}"/>
    <cellStyle name="40% - 강조색6 44 2 3 6 3" xfId="33260" xr:uid="{00000000-0005-0000-0000-0000B47C0000}"/>
    <cellStyle name="40% - 강조색6 44 2 3 6 4" xfId="33261" xr:uid="{00000000-0005-0000-0000-0000B57C0000}"/>
    <cellStyle name="40% - 강조색6 44 2 3 7" xfId="33262" xr:uid="{00000000-0005-0000-0000-0000B67C0000}"/>
    <cellStyle name="40% - 강조색6 44 2 3 7 2" xfId="33263" xr:uid="{00000000-0005-0000-0000-0000B77C0000}"/>
    <cellStyle name="40% - 강조색6 44 2 3 7 3" xfId="33264" xr:uid="{00000000-0005-0000-0000-0000B87C0000}"/>
    <cellStyle name="40% - 강조색6 44 2 3 7 4" xfId="33265" xr:uid="{00000000-0005-0000-0000-0000B97C0000}"/>
    <cellStyle name="40% - 강조색6 44 2 3 8" xfId="33266" xr:uid="{00000000-0005-0000-0000-0000BA7C0000}"/>
    <cellStyle name="40% - 강조색6 44 2 3 8 2" xfId="33267" xr:uid="{00000000-0005-0000-0000-0000BB7C0000}"/>
    <cellStyle name="40% - 강조색6 44 2 3 8 3" xfId="33268" xr:uid="{00000000-0005-0000-0000-0000BC7C0000}"/>
    <cellStyle name="40% - 강조색6 44 2 3 8 4" xfId="33269" xr:uid="{00000000-0005-0000-0000-0000BD7C0000}"/>
    <cellStyle name="40% - 강조색6 44 2 3 9" xfId="33270" xr:uid="{00000000-0005-0000-0000-0000BE7C0000}"/>
    <cellStyle name="40% - 강조색6 44 2 3 9 2" xfId="33271" xr:uid="{00000000-0005-0000-0000-0000BF7C0000}"/>
    <cellStyle name="40% - 강조색6 44 2 3 9 3" xfId="33272" xr:uid="{00000000-0005-0000-0000-0000C07C0000}"/>
    <cellStyle name="40% - 강조색6 44 2 3 9 4" xfId="33273" xr:uid="{00000000-0005-0000-0000-0000C17C0000}"/>
    <cellStyle name="40% - 강조색6 44 2 4" xfId="33274" xr:uid="{00000000-0005-0000-0000-0000C27C0000}"/>
    <cellStyle name="40% - 강조색6 44 2 4 10" xfId="33275" xr:uid="{00000000-0005-0000-0000-0000C37C0000}"/>
    <cellStyle name="40% - 강조색6 44 2 4 11" xfId="33276" xr:uid="{00000000-0005-0000-0000-0000C47C0000}"/>
    <cellStyle name="40% - 강조색6 44 2 4 12" xfId="33277" xr:uid="{00000000-0005-0000-0000-0000C57C0000}"/>
    <cellStyle name="40% - 강조색6 44 2 4 2" xfId="33278" xr:uid="{00000000-0005-0000-0000-0000C67C0000}"/>
    <cellStyle name="40% - 강조색6 44 2 4 2 2" xfId="33279" xr:uid="{00000000-0005-0000-0000-0000C77C0000}"/>
    <cellStyle name="40% - 강조색6 44 2 4 2 3" xfId="33280" xr:uid="{00000000-0005-0000-0000-0000C87C0000}"/>
    <cellStyle name="40% - 강조색6 44 2 4 2 4" xfId="33281" xr:uid="{00000000-0005-0000-0000-0000C97C0000}"/>
    <cellStyle name="40% - 강조색6 44 2 4 3" xfId="33282" xr:uid="{00000000-0005-0000-0000-0000CA7C0000}"/>
    <cellStyle name="40% - 강조색6 44 2 4 3 2" xfId="33283" xr:uid="{00000000-0005-0000-0000-0000CB7C0000}"/>
    <cellStyle name="40% - 강조색6 44 2 4 3 3" xfId="33284" xr:uid="{00000000-0005-0000-0000-0000CC7C0000}"/>
    <cellStyle name="40% - 강조색6 44 2 4 3 4" xfId="33285" xr:uid="{00000000-0005-0000-0000-0000CD7C0000}"/>
    <cellStyle name="40% - 강조색6 44 2 4 4" xfId="33286" xr:uid="{00000000-0005-0000-0000-0000CE7C0000}"/>
    <cellStyle name="40% - 강조색6 44 2 4 4 2" xfId="33287" xr:uid="{00000000-0005-0000-0000-0000CF7C0000}"/>
    <cellStyle name="40% - 강조색6 44 2 4 4 3" xfId="33288" xr:uid="{00000000-0005-0000-0000-0000D07C0000}"/>
    <cellStyle name="40% - 강조색6 44 2 4 4 4" xfId="33289" xr:uid="{00000000-0005-0000-0000-0000D17C0000}"/>
    <cellStyle name="40% - 강조색6 44 2 4 5" xfId="33290" xr:uid="{00000000-0005-0000-0000-0000D27C0000}"/>
    <cellStyle name="40% - 강조색6 44 2 4 5 2" xfId="33291" xr:uid="{00000000-0005-0000-0000-0000D37C0000}"/>
    <cellStyle name="40% - 강조색6 44 2 4 5 3" xfId="33292" xr:uid="{00000000-0005-0000-0000-0000D47C0000}"/>
    <cellStyle name="40% - 강조색6 44 2 4 5 4" xfId="33293" xr:uid="{00000000-0005-0000-0000-0000D57C0000}"/>
    <cellStyle name="40% - 강조색6 44 2 4 6" xfId="33294" xr:uid="{00000000-0005-0000-0000-0000D67C0000}"/>
    <cellStyle name="40% - 강조색6 44 2 4 6 2" xfId="33295" xr:uid="{00000000-0005-0000-0000-0000D77C0000}"/>
    <cellStyle name="40% - 강조색6 44 2 4 6 3" xfId="33296" xr:uid="{00000000-0005-0000-0000-0000D87C0000}"/>
    <cellStyle name="40% - 강조색6 44 2 4 6 4" xfId="33297" xr:uid="{00000000-0005-0000-0000-0000D97C0000}"/>
    <cellStyle name="40% - 강조색6 44 2 4 7" xfId="33298" xr:uid="{00000000-0005-0000-0000-0000DA7C0000}"/>
    <cellStyle name="40% - 강조색6 44 2 4 7 2" xfId="33299" xr:uid="{00000000-0005-0000-0000-0000DB7C0000}"/>
    <cellStyle name="40% - 강조색6 44 2 4 7 3" xfId="33300" xr:uid="{00000000-0005-0000-0000-0000DC7C0000}"/>
    <cellStyle name="40% - 강조색6 44 2 4 7 4" xfId="33301" xr:uid="{00000000-0005-0000-0000-0000DD7C0000}"/>
    <cellStyle name="40% - 강조색6 44 2 4 8" xfId="33302" xr:uid="{00000000-0005-0000-0000-0000DE7C0000}"/>
    <cellStyle name="40% - 강조색6 44 2 4 8 2" xfId="33303" xr:uid="{00000000-0005-0000-0000-0000DF7C0000}"/>
    <cellStyle name="40% - 강조색6 44 2 4 8 3" xfId="33304" xr:uid="{00000000-0005-0000-0000-0000E07C0000}"/>
    <cellStyle name="40% - 강조색6 44 2 4 8 4" xfId="33305" xr:uid="{00000000-0005-0000-0000-0000E17C0000}"/>
    <cellStyle name="40% - 강조색6 44 2 4 9" xfId="33306" xr:uid="{00000000-0005-0000-0000-0000E27C0000}"/>
    <cellStyle name="40% - 강조색6 44 2 4 9 2" xfId="33307" xr:uid="{00000000-0005-0000-0000-0000E37C0000}"/>
    <cellStyle name="40% - 강조색6 44 2 4 9 3" xfId="33308" xr:uid="{00000000-0005-0000-0000-0000E47C0000}"/>
    <cellStyle name="40% - 강조색6 44 2 4 9 4" xfId="33309" xr:uid="{00000000-0005-0000-0000-0000E57C0000}"/>
    <cellStyle name="40% - 강조색6 44 2 5" xfId="33310" xr:uid="{00000000-0005-0000-0000-0000E67C0000}"/>
    <cellStyle name="40% - 강조색6 44 2 5 10" xfId="33311" xr:uid="{00000000-0005-0000-0000-0000E77C0000}"/>
    <cellStyle name="40% - 강조색6 44 2 5 11" xfId="33312" xr:uid="{00000000-0005-0000-0000-0000E87C0000}"/>
    <cellStyle name="40% - 강조색6 44 2 5 12" xfId="33313" xr:uid="{00000000-0005-0000-0000-0000E97C0000}"/>
    <cellStyle name="40% - 강조색6 44 2 5 2" xfId="33314" xr:uid="{00000000-0005-0000-0000-0000EA7C0000}"/>
    <cellStyle name="40% - 강조색6 44 2 5 2 2" xfId="33315" xr:uid="{00000000-0005-0000-0000-0000EB7C0000}"/>
    <cellStyle name="40% - 강조색6 44 2 5 2 3" xfId="33316" xr:uid="{00000000-0005-0000-0000-0000EC7C0000}"/>
    <cellStyle name="40% - 강조색6 44 2 5 2 4" xfId="33317" xr:uid="{00000000-0005-0000-0000-0000ED7C0000}"/>
    <cellStyle name="40% - 강조색6 44 2 5 3" xfId="33318" xr:uid="{00000000-0005-0000-0000-0000EE7C0000}"/>
    <cellStyle name="40% - 강조색6 44 2 5 3 2" xfId="33319" xr:uid="{00000000-0005-0000-0000-0000EF7C0000}"/>
    <cellStyle name="40% - 강조색6 44 2 5 3 3" xfId="33320" xr:uid="{00000000-0005-0000-0000-0000F07C0000}"/>
    <cellStyle name="40% - 강조색6 44 2 5 3 4" xfId="33321" xr:uid="{00000000-0005-0000-0000-0000F17C0000}"/>
    <cellStyle name="40% - 강조색6 44 2 5 4" xfId="33322" xr:uid="{00000000-0005-0000-0000-0000F27C0000}"/>
    <cellStyle name="40% - 강조색6 44 2 5 4 2" xfId="33323" xr:uid="{00000000-0005-0000-0000-0000F37C0000}"/>
    <cellStyle name="40% - 강조색6 44 2 5 4 3" xfId="33324" xr:uid="{00000000-0005-0000-0000-0000F47C0000}"/>
    <cellStyle name="40% - 강조색6 44 2 5 4 4" xfId="33325" xr:uid="{00000000-0005-0000-0000-0000F57C0000}"/>
    <cellStyle name="40% - 강조색6 44 2 5 5" xfId="33326" xr:uid="{00000000-0005-0000-0000-0000F67C0000}"/>
    <cellStyle name="40% - 강조색6 44 2 5 5 2" xfId="33327" xr:uid="{00000000-0005-0000-0000-0000F77C0000}"/>
    <cellStyle name="40% - 강조색6 44 2 5 5 3" xfId="33328" xr:uid="{00000000-0005-0000-0000-0000F87C0000}"/>
    <cellStyle name="40% - 강조색6 44 2 5 5 4" xfId="33329" xr:uid="{00000000-0005-0000-0000-0000F97C0000}"/>
    <cellStyle name="40% - 강조색6 44 2 5 6" xfId="33330" xr:uid="{00000000-0005-0000-0000-0000FA7C0000}"/>
    <cellStyle name="40% - 강조색6 44 2 5 6 2" xfId="33331" xr:uid="{00000000-0005-0000-0000-0000FB7C0000}"/>
    <cellStyle name="40% - 강조색6 44 2 5 6 3" xfId="33332" xr:uid="{00000000-0005-0000-0000-0000FC7C0000}"/>
    <cellStyle name="40% - 강조색6 44 2 5 6 4" xfId="33333" xr:uid="{00000000-0005-0000-0000-0000FD7C0000}"/>
    <cellStyle name="40% - 강조색6 44 2 5 7" xfId="33334" xr:uid="{00000000-0005-0000-0000-0000FE7C0000}"/>
    <cellStyle name="40% - 강조색6 44 2 5 7 2" xfId="33335" xr:uid="{00000000-0005-0000-0000-0000FF7C0000}"/>
    <cellStyle name="40% - 강조색6 44 2 5 7 3" xfId="33336" xr:uid="{00000000-0005-0000-0000-0000007D0000}"/>
    <cellStyle name="40% - 강조색6 44 2 5 7 4" xfId="33337" xr:uid="{00000000-0005-0000-0000-0000017D0000}"/>
    <cellStyle name="40% - 강조색6 44 2 5 8" xfId="33338" xr:uid="{00000000-0005-0000-0000-0000027D0000}"/>
    <cellStyle name="40% - 강조색6 44 2 5 8 2" xfId="33339" xr:uid="{00000000-0005-0000-0000-0000037D0000}"/>
    <cellStyle name="40% - 강조색6 44 2 5 8 3" xfId="33340" xr:uid="{00000000-0005-0000-0000-0000047D0000}"/>
    <cellStyle name="40% - 강조색6 44 2 5 8 4" xfId="33341" xr:uid="{00000000-0005-0000-0000-0000057D0000}"/>
    <cellStyle name="40% - 강조색6 44 2 5 9" xfId="33342" xr:uid="{00000000-0005-0000-0000-0000067D0000}"/>
    <cellStyle name="40% - 강조색6 44 2 5 9 2" xfId="33343" xr:uid="{00000000-0005-0000-0000-0000077D0000}"/>
    <cellStyle name="40% - 강조색6 44 2 5 9 3" xfId="33344" xr:uid="{00000000-0005-0000-0000-0000087D0000}"/>
    <cellStyle name="40% - 강조색6 44 2 5 9 4" xfId="33345" xr:uid="{00000000-0005-0000-0000-0000097D0000}"/>
    <cellStyle name="40% - 강조색6 44 2 6" xfId="33346" xr:uid="{00000000-0005-0000-0000-00000A7D0000}"/>
    <cellStyle name="40% - 강조색6 44 2 6 10" xfId="33347" xr:uid="{00000000-0005-0000-0000-00000B7D0000}"/>
    <cellStyle name="40% - 강조색6 44 2 6 11" xfId="33348" xr:uid="{00000000-0005-0000-0000-00000C7D0000}"/>
    <cellStyle name="40% - 강조색6 44 2 6 12" xfId="33349" xr:uid="{00000000-0005-0000-0000-00000D7D0000}"/>
    <cellStyle name="40% - 강조색6 44 2 6 2" xfId="33350" xr:uid="{00000000-0005-0000-0000-00000E7D0000}"/>
    <cellStyle name="40% - 강조색6 44 2 6 2 2" xfId="33351" xr:uid="{00000000-0005-0000-0000-00000F7D0000}"/>
    <cellStyle name="40% - 강조색6 44 2 6 2 3" xfId="33352" xr:uid="{00000000-0005-0000-0000-0000107D0000}"/>
    <cellStyle name="40% - 강조색6 44 2 6 2 4" xfId="33353" xr:uid="{00000000-0005-0000-0000-0000117D0000}"/>
    <cellStyle name="40% - 강조색6 44 2 6 3" xfId="33354" xr:uid="{00000000-0005-0000-0000-0000127D0000}"/>
    <cellStyle name="40% - 강조색6 44 2 6 3 2" xfId="33355" xr:uid="{00000000-0005-0000-0000-0000137D0000}"/>
    <cellStyle name="40% - 강조색6 44 2 6 3 3" xfId="33356" xr:uid="{00000000-0005-0000-0000-0000147D0000}"/>
    <cellStyle name="40% - 강조색6 44 2 6 3 4" xfId="33357" xr:uid="{00000000-0005-0000-0000-0000157D0000}"/>
    <cellStyle name="40% - 강조색6 44 2 6 4" xfId="33358" xr:uid="{00000000-0005-0000-0000-0000167D0000}"/>
    <cellStyle name="40% - 강조색6 44 2 6 4 2" xfId="33359" xr:uid="{00000000-0005-0000-0000-0000177D0000}"/>
    <cellStyle name="40% - 강조색6 44 2 6 4 3" xfId="33360" xr:uid="{00000000-0005-0000-0000-0000187D0000}"/>
    <cellStyle name="40% - 강조색6 44 2 6 4 4" xfId="33361" xr:uid="{00000000-0005-0000-0000-0000197D0000}"/>
    <cellStyle name="40% - 강조색6 44 2 6 5" xfId="33362" xr:uid="{00000000-0005-0000-0000-00001A7D0000}"/>
    <cellStyle name="40% - 강조색6 44 2 6 5 2" xfId="33363" xr:uid="{00000000-0005-0000-0000-00001B7D0000}"/>
    <cellStyle name="40% - 강조색6 44 2 6 5 3" xfId="33364" xr:uid="{00000000-0005-0000-0000-00001C7D0000}"/>
    <cellStyle name="40% - 강조색6 44 2 6 5 4" xfId="33365" xr:uid="{00000000-0005-0000-0000-00001D7D0000}"/>
    <cellStyle name="40% - 강조색6 44 2 6 6" xfId="33366" xr:uid="{00000000-0005-0000-0000-00001E7D0000}"/>
    <cellStyle name="40% - 강조색6 44 2 6 6 2" xfId="33367" xr:uid="{00000000-0005-0000-0000-00001F7D0000}"/>
    <cellStyle name="40% - 강조색6 44 2 6 6 3" xfId="33368" xr:uid="{00000000-0005-0000-0000-0000207D0000}"/>
    <cellStyle name="40% - 강조색6 44 2 6 6 4" xfId="33369" xr:uid="{00000000-0005-0000-0000-0000217D0000}"/>
    <cellStyle name="40% - 강조색6 44 2 6 7" xfId="33370" xr:uid="{00000000-0005-0000-0000-0000227D0000}"/>
    <cellStyle name="40% - 강조색6 44 2 6 7 2" xfId="33371" xr:uid="{00000000-0005-0000-0000-0000237D0000}"/>
    <cellStyle name="40% - 강조색6 44 2 6 7 3" xfId="33372" xr:uid="{00000000-0005-0000-0000-0000247D0000}"/>
    <cellStyle name="40% - 강조색6 44 2 6 7 4" xfId="33373" xr:uid="{00000000-0005-0000-0000-0000257D0000}"/>
    <cellStyle name="40% - 강조색6 44 2 6 8" xfId="33374" xr:uid="{00000000-0005-0000-0000-0000267D0000}"/>
    <cellStyle name="40% - 강조색6 44 2 6 8 2" xfId="33375" xr:uid="{00000000-0005-0000-0000-0000277D0000}"/>
    <cellStyle name="40% - 강조색6 44 2 6 8 3" xfId="33376" xr:uid="{00000000-0005-0000-0000-0000287D0000}"/>
    <cellStyle name="40% - 강조색6 44 2 6 8 4" xfId="33377" xr:uid="{00000000-0005-0000-0000-0000297D0000}"/>
    <cellStyle name="40% - 강조색6 44 2 6 9" xfId="33378" xr:uid="{00000000-0005-0000-0000-00002A7D0000}"/>
    <cellStyle name="40% - 강조색6 44 2 6 9 2" xfId="33379" xr:uid="{00000000-0005-0000-0000-00002B7D0000}"/>
    <cellStyle name="40% - 강조색6 44 2 6 9 3" xfId="33380" xr:uid="{00000000-0005-0000-0000-00002C7D0000}"/>
    <cellStyle name="40% - 강조색6 44 2 6 9 4" xfId="33381" xr:uid="{00000000-0005-0000-0000-00002D7D0000}"/>
    <cellStyle name="40% - 강조색6 44 2 7" xfId="33382" xr:uid="{00000000-0005-0000-0000-00002E7D0000}"/>
    <cellStyle name="40% - 강조색6 44 2 7 2" xfId="33383" xr:uid="{00000000-0005-0000-0000-00002F7D0000}"/>
    <cellStyle name="40% - 강조색6 44 2 7 3" xfId="33384" xr:uid="{00000000-0005-0000-0000-0000307D0000}"/>
    <cellStyle name="40% - 강조색6 44 2 7 4" xfId="33385" xr:uid="{00000000-0005-0000-0000-0000317D0000}"/>
    <cellStyle name="40% - 강조색6 44 2 8" xfId="33386" xr:uid="{00000000-0005-0000-0000-0000327D0000}"/>
    <cellStyle name="40% - 강조색6 44 2 8 2" xfId="33387" xr:uid="{00000000-0005-0000-0000-0000337D0000}"/>
    <cellStyle name="40% - 강조색6 44 2 8 3" xfId="33388" xr:uid="{00000000-0005-0000-0000-0000347D0000}"/>
    <cellStyle name="40% - 강조색6 44 2 8 4" xfId="33389" xr:uid="{00000000-0005-0000-0000-0000357D0000}"/>
    <cellStyle name="40% - 강조색6 44 2 9" xfId="33390" xr:uid="{00000000-0005-0000-0000-0000367D0000}"/>
    <cellStyle name="40% - 강조색6 44 2 9 2" xfId="33391" xr:uid="{00000000-0005-0000-0000-0000377D0000}"/>
    <cellStyle name="40% - 강조색6 44 2 9 3" xfId="33392" xr:uid="{00000000-0005-0000-0000-0000387D0000}"/>
    <cellStyle name="40% - 강조색6 44 2 9 4" xfId="33393" xr:uid="{00000000-0005-0000-0000-0000397D0000}"/>
    <cellStyle name="40% - 강조색6 44 3" xfId="33394" xr:uid="{00000000-0005-0000-0000-00003A7D0000}"/>
    <cellStyle name="40% - 강조색6 44 3 10" xfId="33395" xr:uid="{00000000-0005-0000-0000-00003B7D0000}"/>
    <cellStyle name="40% - 강조색6 44 3 10 2" xfId="33396" xr:uid="{00000000-0005-0000-0000-00003C7D0000}"/>
    <cellStyle name="40% - 강조색6 44 3 10 3" xfId="33397" xr:uid="{00000000-0005-0000-0000-00003D7D0000}"/>
    <cellStyle name="40% - 강조색6 44 3 10 4" xfId="33398" xr:uid="{00000000-0005-0000-0000-00003E7D0000}"/>
    <cellStyle name="40% - 강조색6 44 3 11" xfId="33399" xr:uid="{00000000-0005-0000-0000-00003F7D0000}"/>
    <cellStyle name="40% - 강조색6 44 3 11 2" xfId="33400" xr:uid="{00000000-0005-0000-0000-0000407D0000}"/>
    <cellStyle name="40% - 강조색6 44 3 11 3" xfId="33401" xr:uid="{00000000-0005-0000-0000-0000417D0000}"/>
    <cellStyle name="40% - 강조색6 44 3 11 4" xfId="33402" xr:uid="{00000000-0005-0000-0000-0000427D0000}"/>
    <cellStyle name="40% - 강조색6 44 3 12" xfId="33403" xr:uid="{00000000-0005-0000-0000-0000437D0000}"/>
    <cellStyle name="40% - 강조색6 44 3 12 2" xfId="33404" xr:uid="{00000000-0005-0000-0000-0000447D0000}"/>
    <cellStyle name="40% - 강조색6 44 3 12 3" xfId="33405" xr:uid="{00000000-0005-0000-0000-0000457D0000}"/>
    <cellStyle name="40% - 강조색6 44 3 12 4" xfId="33406" xr:uid="{00000000-0005-0000-0000-0000467D0000}"/>
    <cellStyle name="40% - 강조색6 44 3 13" xfId="33407" xr:uid="{00000000-0005-0000-0000-0000477D0000}"/>
    <cellStyle name="40% - 강조색6 44 3 14" xfId="33408" xr:uid="{00000000-0005-0000-0000-0000487D0000}"/>
    <cellStyle name="40% - 강조색6 44 3 15" xfId="33409" xr:uid="{00000000-0005-0000-0000-0000497D0000}"/>
    <cellStyle name="40% - 강조색6 44 3 16" xfId="33410" xr:uid="{00000000-0005-0000-0000-00004A7D0000}"/>
    <cellStyle name="40% - 강조색6 44 3 17" xfId="33411" xr:uid="{00000000-0005-0000-0000-00004B7D0000}"/>
    <cellStyle name="40% - 강조색6 44 3 18" xfId="33412" xr:uid="{00000000-0005-0000-0000-00004C7D0000}"/>
    <cellStyle name="40% - 강조색6 44 3 19" xfId="33413" xr:uid="{00000000-0005-0000-0000-00004D7D0000}"/>
    <cellStyle name="40% - 강조색6 44 3 2" xfId="33414" xr:uid="{00000000-0005-0000-0000-00004E7D0000}"/>
    <cellStyle name="40% - 강조색6 44 3 2 10" xfId="33415" xr:uid="{00000000-0005-0000-0000-00004F7D0000}"/>
    <cellStyle name="40% - 강조색6 44 3 2 11" xfId="33416" xr:uid="{00000000-0005-0000-0000-0000507D0000}"/>
    <cellStyle name="40% - 강조색6 44 3 2 12" xfId="33417" xr:uid="{00000000-0005-0000-0000-0000517D0000}"/>
    <cellStyle name="40% - 강조색6 44 3 2 2" xfId="33418" xr:uid="{00000000-0005-0000-0000-0000527D0000}"/>
    <cellStyle name="40% - 강조색6 44 3 2 2 2" xfId="33419" xr:uid="{00000000-0005-0000-0000-0000537D0000}"/>
    <cellStyle name="40% - 강조색6 44 3 2 2 3" xfId="33420" xr:uid="{00000000-0005-0000-0000-0000547D0000}"/>
    <cellStyle name="40% - 강조색6 44 3 2 2 4" xfId="33421" xr:uid="{00000000-0005-0000-0000-0000557D0000}"/>
    <cellStyle name="40% - 강조색6 44 3 2 3" xfId="33422" xr:uid="{00000000-0005-0000-0000-0000567D0000}"/>
    <cellStyle name="40% - 강조색6 44 3 2 3 2" xfId="33423" xr:uid="{00000000-0005-0000-0000-0000577D0000}"/>
    <cellStyle name="40% - 강조색6 44 3 2 3 3" xfId="33424" xr:uid="{00000000-0005-0000-0000-0000587D0000}"/>
    <cellStyle name="40% - 강조색6 44 3 2 3 4" xfId="33425" xr:uid="{00000000-0005-0000-0000-0000597D0000}"/>
    <cellStyle name="40% - 강조색6 44 3 2 4" xfId="33426" xr:uid="{00000000-0005-0000-0000-00005A7D0000}"/>
    <cellStyle name="40% - 강조색6 44 3 2 4 2" xfId="33427" xr:uid="{00000000-0005-0000-0000-00005B7D0000}"/>
    <cellStyle name="40% - 강조색6 44 3 2 4 3" xfId="33428" xr:uid="{00000000-0005-0000-0000-00005C7D0000}"/>
    <cellStyle name="40% - 강조색6 44 3 2 4 4" xfId="33429" xr:uid="{00000000-0005-0000-0000-00005D7D0000}"/>
    <cellStyle name="40% - 강조색6 44 3 2 5" xfId="33430" xr:uid="{00000000-0005-0000-0000-00005E7D0000}"/>
    <cellStyle name="40% - 강조색6 44 3 2 5 2" xfId="33431" xr:uid="{00000000-0005-0000-0000-00005F7D0000}"/>
    <cellStyle name="40% - 강조색6 44 3 2 5 3" xfId="33432" xr:uid="{00000000-0005-0000-0000-0000607D0000}"/>
    <cellStyle name="40% - 강조색6 44 3 2 5 4" xfId="33433" xr:uid="{00000000-0005-0000-0000-0000617D0000}"/>
    <cellStyle name="40% - 강조색6 44 3 2 6" xfId="33434" xr:uid="{00000000-0005-0000-0000-0000627D0000}"/>
    <cellStyle name="40% - 강조색6 44 3 2 6 2" xfId="33435" xr:uid="{00000000-0005-0000-0000-0000637D0000}"/>
    <cellStyle name="40% - 강조색6 44 3 2 6 3" xfId="33436" xr:uid="{00000000-0005-0000-0000-0000647D0000}"/>
    <cellStyle name="40% - 강조색6 44 3 2 6 4" xfId="33437" xr:uid="{00000000-0005-0000-0000-0000657D0000}"/>
    <cellStyle name="40% - 강조색6 44 3 2 7" xfId="33438" xr:uid="{00000000-0005-0000-0000-0000667D0000}"/>
    <cellStyle name="40% - 강조색6 44 3 2 7 2" xfId="33439" xr:uid="{00000000-0005-0000-0000-0000677D0000}"/>
    <cellStyle name="40% - 강조색6 44 3 2 7 3" xfId="33440" xr:uid="{00000000-0005-0000-0000-0000687D0000}"/>
    <cellStyle name="40% - 강조색6 44 3 2 7 4" xfId="33441" xr:uid="{00000000-0005-0000-0000-0000697D0000}"/>
    <cellStyle name="40% - 강조색6 44 3 2 8" xfId="33442" xr:uid="{00000000-0005-0000-0000-00006A7D0000}"/>
    <cellStyle name="40% - 강조색6 44 3 2 8 2" xfId="33443" xr:uid="{00000000-0005-0000-0000-00006B7D0000}"/>
    <cellStyle name="40% - 강조색6 44 3 2 8 3" xfId="33444" xr:uid="{00000000-0005-0000-0000-00006C7D0000}"/>
    <cellStyle name="40% - 강조색6 44 3 2 8 4" xfId="33445" xr:uid="{00000000-0005-0000-0000-00006D7D0000}"/>
    <cellStyle name="40% - 강조색6 44 3 2 9" xfId="33446" xr:uid="{00000000-0005-0000-0000-00006E7D0000}"/>
    <cellStyle name="40% - 강조색6 44 3 2 9 2" xfId="33447" xr:uid="{00000000-0005-0000-0000-00006F7D0000}"/>
    <cellStyle name="40% - 강조색6 44 3 2 9 3" xfId="33448" xr:uid="{00000000-0005-0000-0000-0000707D0000}"/>
    <cellStyle name="40% - 강조색6 44 3 2 9 4" xfId="33449" xr:uid="{00000000-0005-0000-0000-0000717D0000}"/>
    <cellStyle name="40% - 강조색6 44 3 20" xfId="33450" xr:uid="{00000000-0005-0000-0000-0000727D0000}"/>
    <cellStyle name="40% - 강조색6 44 3 21" xfId="33451" xr:uid="{00000000-0005-0000-0000-0000737D0000}"/>
    <cellStyle name="40% - 강조색6 44 3 22" xfId="33452" xr:uid="{00000000-0005-0000-0000-0000747D0000}"/>
    <cellStyle name="40% - 강조색6 44 3 23" xfId="33453" xr:uid="{00000000-0005-0000-0000-0000757D0000}"/>
    <cellStyle name="40% - 강조색6 44 3 24" xfId="33454" xr:uid="{00000000-0005-0000-0000-0000767D0000}"/>
    <cellStyle name="40% - 강조색6 44 3 25" xfId="33455" xr:uid="{00000000-0005-0000-0000-0000777D0000}"/>
    <cellStyle name="40% - 강조색6 44 3 3" xfId="33456" xr:uid="{00000000-0005-0000-0000-0000787D0000}"/>
    <cellStyle name="40% - 강조색6 44 3 3 10" xfId="33457" xr:uid="{00000000-0005-0000-0000-0000797D0000}"/>
    <cellStyle name="40% - 강조색6 44 3 3 11" xfId="33458" xr:uid="{00000000-0005-0000-0000-00007A7D0000}"/>
    <cellStyle name="40% - 강조색6 44 3 3 12" xfId="33459" xr:uid="{00000000-0005-0000-0000-00007B7D0000}"/>
    <cellStyle name="40% - 강조색6 44 3 3 2" xfId="33460" xr:uid="{00000000-0005-0000-0000-00007C7D0000}"/>
    <cellStyle name="40% - 강조색6 44 3 3 2 2" xfId="33461" xr:uid="{00000000-0005-0000-0000-00007D7D0000}"/>
    <cellStyle name="40% - 강조색6 44 3 3 2 3" xfId="33462" xr:uid="{00000000-0005-0000-0000-00007E7D0000}"/>
    <cellStyle name="40% - 강조색6 44 3 3 2 4" xfId="33463" xr:uid="{00000000-0005-0000-0000-00007F7D0000}"/>
    <cellStyle name="40% - 강조색6 44 3 3 3" xfId="33464" xr:uid="{00000000-0005-0000-0000-0000807D0000}"/>
    <cellStyle name="40% - 강조색6 44 3 3 3 2" xfId="33465" xr:uid="{00000000-0005-0000-0000-0000817D0000}"/>
    <cellStyle name="40% - 강조색6 44 3 3 3 3" xfId="33466" xr:uid="{00000000-0005-0000-0000-0000827D0000}"/>
    <cellStyle name="40% - 강조색6 44 3 3 3 4" xfId="33467" xr:uid="{00000000-0005-0000-0000-0000837D0000}"/>
    <cellStyle name="40% - 강조색6 44 3 3 4" xfId="33468" xr:uid="{00000000-0005-0000-0000-0000847D0000}"/>
    <cellStyle name="40% - 강조색6 44 3 3 4 2" xfId="33469" xr:uid="{00000000-0005-0000-0000-0000857D0000}"/>
    <cellStyle name="40% - 강조색6 44 3 3 4 3" xfId="33470" xr:uid="{00000000-0005-0000-0000-0000867D0000}"/>
    <cellStyle name="40% - 강조색6 44 3 3 4 4" xfId="33471" xr:uid="{00000000-0005-0000-0000-0000877D0000}"/>
    <cellStyle name="40% - 강조색6 44 3 3 5" xfId="33472" xr:uid="{00000000-0005-0000-0000-0000887D0000}"/>
    <cellStyle name="40% - 강조색6 44 3 3 5 2" xfId="33473" xr:uid="{00000000-0005-0000-0000-0000897D0000}"/>
    <cellStyle name="40% - 강조색6 44 3 3 5 3" xfId="33474" xr:uid="{00000000-0005-0000-0000-00008A7D0000}"/>
    <cellStyle name="40% - 강조색6 44 3 3 5 4" xfId="33475" xr:uid="{00000000-0005-0000-0000-00008B7D0000}"/>
    <cellStyle name="40% - 강조색6 44 3 3 6" xfId="33476" xr:uid="{00000000-0005-0000-0000-00008C7D0000}"/>
    <cellStyle name="40% - 강조색6 44 3 3 6 2" xfId="33477" xr:uid="{00000000-0005-0000-0000-00008D7D0000}"/>
    <cellStyle name="40% - 강조색6 44 3 3 6 3" xfId="33478" xr:uid="{00000000-0005-0000-0000-00008E7D0000}"/>
    <cellStyle name="40% - 강조색6 44 3 3 6 4" xfId="33479" xr:uid="{00000000-0005-0000-0000-00008F7D0000}"/>
    <cellStyle name="40% - 강조색6 44 3 3 7" xfId="33480" xr:uid="{00000000-0005-0000-0000-0000907D0000}"/>
    <cellStyle name="40% - 강조색6 44 3 3 7 2" xfId="33481" xr:uid="{00000000-0005-0000-0000-0000917D0000}"/>
    <cellStyle name="40% - 강조색6 44 3 3 7 3" xfId="33482" xr:uid="{00000000-0005-0000-0000-0000927D0000}"/>
    <cellStyle name="40% - 강조색6 44 3 3 7 4" xfId="33483" xr:uid="{00000000-0005-0000-0000-0000937D0000}"/>
    <cellStyle name="40% - 강조색6 44 3 3 8" xfId="33484" xr:uid="{00000000-0005-0000-0000-0000947D0000}"/>
    <cellStyle name="40% - 강조색6 44 3 3 8 2" xfId="33485" xr:uid="{00000000-0005-0000-0000-0000957D0000}"/>
    <cellStyle name="40% - 강조색6 44 3 3 8 3" xfId="33486" xr:uid="{00000000-0005-0000-0000-0000967D0000}"/>
    <cellStyle name="40% - 강조색6 44 3 3 8 4" xfId="33487" xr:uid="{00000000-0005-0000-0000-0000977D0000}"/>
    <cellStyle name="40% - 강조색6 44 3 3 9" xfId="33488" xr:uid="{00000000-0005-0000-0000-0000987D0000}"/>
    <cellStyle name="40% - 강조색6 44 3 3 9 2" xfId="33489" xr:uid="{00000000-0005-0000-0000-0000997D0000}"/>
    <cellStyle name="40% - 강조색6 44 3 3 9 3" xfId="33490" xr:uid="{00000000-0005-0000-0000-00009A7D0000}"/>
    <cellStyle name="40% - 강조색6 44 3 3 9 4" xfId="33491" xr:uid="{00000000-0005-0000-0000-00009B7D0000}"/>
    <cellStyle name="40% - 강조색6 44 3 4" xfId="33492" xr:uid="{00000000-0005-0000-0000-00009C7D0000}"/>
    <cellStyle name="40% - 강조색6 44 3 4 10" xfId="33493" xr:uid="{00000000-0005-0000-0000-00009D7D0000}"/>
    <cellStyle name="40% - 강조색6 44 3 4 11" xfId="33494" xr:uid="{00000000-0005-0000-0000-00009E7D0000}"/>
    <cellStyle name="40% - 강조색6 44 3 4 12" xfId="33495" xr:uid="{00000000-0005-0000-0000-00009F7D0000}"/>
    <cellStyle name="40% - 강조색6 44 3 4 2" xfId="33496" xr:uid="{00000000-0005-0000-0000-0000A07D0000}"/>
    <cellStyle name="40% - 강조색6 44 3 4 2 2" xfId="33497" xr:uid="{00000000-0005-0000-0000-0000A17D0000}"/>
    <cellStyle name="40% - 강조색6 44 3 4 2 3" xfId="33498" xr:uid="{00000000-0005-0000-0000-0000A27D0000}"/>
    <cellStyle name="40% - 강조색6 44 3 4 2 4" xfId="33499" xr:uid="{00000000-0005-0000-0000-0000A37D0000}"/>
    <cellStyle name="40% - 강조색6 44 3 4 3" xfId="33500" xr:uid="{00000000-0005-0000-0000-0000A47D0000}"/>
    <cellStyle name="40% - 강조색6 44 3 4 3 2" xfId="33501" xr:uid="{00000000-0005-0000-0000-0000A57D0000}"/>
    <cellStyle name="40% - 강조색6 44 3 4 3 3" xfId="33502" xr:uid="{00000000-0005-0000-0000-0000A67D0000}"/>
    <cellStyle name="40% - 강조색6 44 3 4 3 4" xfId="33503" xr:uid="{00000000-0005-0000-0000-0000A77D0000}"/>
    <cellStyle name="40% - 강조색6 44 3 4 4" xfId="33504" xr:uid="{00000000-0005-0000-0000-0000A87D0000}"/>
    <cellStyle name="40% - 강조색6 44 3 4 4 2" xfId="33505" xr:uid="{00000000-0005-0000-0000-0000A97D0000}"/>
    <cellStyle name="40% - 강조색6 44 3 4 4 3" xfId="33506" xr:uid="{00000000-0005-0000-0000-0000AA7D0000}"/>
    <cellStyle name="40% - 강조색6 44 3 4 4 4" xfId="33507" xr:uid="{00000000-0005-0000-0000-0000AB7D0000}"/>
    <cellStyle name="40% - 강조색6 44 3 4 5" xfId="33508" xr:uid="{00000000-0005-0000-0000-0000AC7D0000}"/>
    <cellStyle name="40% - 강조색6 44 3 4 5 2" xfId="33509" xr:uid="{00000000-0005-0000-0000-0000AD7D0000}"/>
    <cellStyle name="40% - 강조색6 44 3 4 5 3" xfId="33510" xr:uid="{00000000-0005-0000-0000-0000AE7D0000}"/>
    <cellStyle name="40% - 강조색6 44 3 4 5 4" xfId="33511" xr:uid="{00000000-0005-0000-0000-0000AF7D0000}"/>
    <cellStyle name="40% - 강조색6 44 3 4 6" xfId="33512" xr:uid="{00000000-0005-0000-0000-0000B07D0000}"/>
    <cellStyle name="40% - 강조색6 44 3 4 6 2" xfId="33513" xr:uid="{00000000-0005-0000-0000-0000B17D0000}"/>
    <cellStyle name="40% - 강조색6 44 3 4 6 3" xfId="33514" xr:uid="{00000000-0005-0000-0000-0000B27D0000}"/>
    <cellStyle name="40% - 강조색6 44 3 4 6 4" xfId="33515" xr:uid="{00000000-0005-0000-0000-0000B37D0000}"/>
    <cellStyle name="40% - 강조색6 44 3 4 7" xfId="33516" xr:uid="{00000000-0005-0000-0000-0000B47D0000}"/>
    <cellStyle name="40% - 강조색6 44 3 4 7 2" xfId="33517" xr:uid="{00000000-0005-0000-0000-0000B57D0000}"/>
    <cellStyle name="40% - 강조색6 44 3 4 7 3" xfId="33518" xr:uid="{00000000-0005-0000-0000-0000B67D0000}"/>
    <cellStyle name="40% - 강조색6 44 3 4 7 4" xfId="33519" xr:uid="{00000000-0005-0000-0000-0000B77D0000}"/>
    <cellStyle name="40% - 강조색6 44 3 4 8" xfId="33520" xr:uid="{00000000-0005-0000-0000-0000B87D0000}"/>
    <cellStyle name="40% - 강조색6 44 3 4 8 2" xfId="33521" xr:uid="{00000000-0005-0000-0000-0000B97D0000}"/>
    <cellStyle name="40% - 강조색6 44 3 4 8 3" xfId="33522" xr:uid="{00000000-0005-0000-0000-0000BA7D0000}"/>
    <cellStyle name="40% - 강조색6 44 3 4 8 4" xfId="33523" xr:uid="{00000000-0005-0000-0000-0000BB7D0000}"/>
    <cellStyle name="40% - 강조색6 44 3 4 9" xfId="33524" xr:uid="{00000000-0005-0000-0000-0000BC7D0000}"/>
    <cellStyle name="40% - 강조색6 44 3 4 9 2" xfId="33525" xr:uid="{00000000-0005-0000-0000-0000BD7D0000}"/>
    <cellStyle name="40% - 강조색6 44 3 4 9 3" xfId="33526" xr:uid="{00000000-0005-0000-0000-0000BE7D0000}"/>
    <cellStyle name="40% - 강조색6 44 3 4 9 4" xfId="33527" xr:uid="{00000000-0005-0000-0000-0000BF7D0000}"/>
    <cellStyle name="40% - 강조색6 44 3 5" xfId="33528" xr:uid="{00000000-0005-0000-0000-0000C07D0000}"/>
    <cellStyle name="40% - 강조색6 44 3 5 2" xfId="33529" xr:uid="{00000000-0005-0000-0000-0000C17D0000}"/>
    <cellStyle name="40% - 강조색6 44 3 5 3" xfId="33530" xr:uid="{00000000-0005-0000-0000-0000C27D0000}"/>
    <cellStyle name="40% - 강조색6 44 3 5 4" xfId="33531" xr:uid="{00000000-0005-0000-0000-0000C37D0000}"/>
    <cellStyle name="40% - 강조색6 44 3 6" xfId="33532" xr:uid="{00000000-0005-0000-0000-0000C47D0000}"/>
    <cellStyle name="40% - 강조색6 44 3 6 2" xfId="33533" xr:uid="{00000000-0005-0000-0000-0000C57D0000}"/>
    <cellStyle name="40% - 강조색6 44 3 6 3" xfId="33534" xr:uid="{00000000-0005-0000-0000-0000C67D0000}"/>
    <cellStyle name="40% - 강조색6 44 3 6 4" xfId="33535" xr:uid="{00000000-0005-0000-0000-0000C77D0000}"/>
    <cellStyle name="40% - 강조색6 44 3 7" xfId="33536" xr:uid="{00000000-0005-0000-0000-0000C87D0000}"/>
    <cellStyle name="40% - 강조색6 44 3 7 2" xfId="33537" xr:uid="{00000000-0005-0000-0000-0000C97D0000}"/>
    <cellStyle name="40% - 강조색6 44 3 7 3" xfId="33538" xr:uid="{00000000-0005-0000-0000-0000CA7D0000}"/>
    <cellStyle name="40% - 강조색6 44 3 7 4" xfId="33539" xr:uid="{00000000-0005-0000-0000-0000CB7D0000}"/>
    <cellStyle name="40% - 강조색6 44 3 8" xfId="33540" xr:uid="{00000000-0005-0000-0000-0000CC7D0000}"/>
    <cellStyle name="40% - 강조색6 44 3 8 2" xfId="33541" xr:uid="{00000000-0005-0000-0000-0000CD7D0000}"/>
    <cellStyle name="40% - 강조색6 44 3 8 3" xfId="33542" xr:uid="{00000000-0005-0000-0000-0000CE7D0000}"/>
    <cellStyle name="40% - 강조색6 44 3 8 4" xfId="33543" xr:uid="{00000000-0005-0000-0000-0000CF7D0000}"/>
    <cellStyle name="40% - 강조색6 44 3 9" xfId="33544" xr:uid="{00000000-0005-0000-0000-0000D07D0000}"/>
    <cellStyle name="40% - 강조색6 44 3 9 2" xfId="33545" xr:uid="{00000000-0005-0000-0000-0000D17D0000}"/>
    <cellStyle name="40% - 강조색6 44 3 9 3" xfId="33546" xr:uid="{00000000-0005-0000-0000-0000D27D0000}"/>
    <cellStyle name="40% - 강조색6 44 3 9 4" xfId="33547" xr:uid="{00000000-0005-0000-0000-0000D37D0000}"/>
    <cellStyle name="40% - 강조색6 44 4" xfId="33548" xr:uid="{00000000-0005-0000-0000-0000D47D0000}"/>
    <cellStyle name="40% - 강조색6 44 4 10" xfId="33549" xr:uid="{00000000-0005-0000-0000-0000D57D0000}"/>
    <cellStyle name="40% - 강조색6 44 4 10 2" xfId="33550" xr:uid="{00000000-0005-0000-0000-0000D67D0000}"/>
    <cellStyle name="40% - 강조색6 44 4 10 3" xfId="33551" xr:uid="{00000000-0005-0000-0000-0000D77D0000}"/>
    <cellStyle name="40% - 강조색6 44 4 10 4" xfId="33552" xr:uid="{00000000-0005-0000-0000-0000D87D0000}"/>
    <cellStyle name="40% - 강조색6 44 4 11" xfId="33553" xr:uid="{00000000-0005-0000-0000-0000D97D0000}"/>
    <cellStyle name="40% - 강조색6 44 4 12" xfId="33554" xr:uid="{00000000-0005-0000-0000-0000DA7D0000}"/>
    <cellStyle name="40% - 강조색6 44 4 13" xfId="33555" xr:uid="{00000000-0005-0000-0000-0000DB7D0000}"/>
    <cellStyle name="40% - 강조색6 44 4 14" xfId="33556" xr:uid="{00000000-0005-0000-0000-0000DC7D0000}"/>
    <cellStyle name="40% - 강조색6 44 4 15" xfId="33557" xr:uid="{00000000-0005-0000-0000-0000DD7D0000}"/>
    <cellStyle name="40% - 강조색6 44 4 16" xfId="33558" xr:uid="{00000000-0005-0000-0000-0000DE7D0000}"/>
    <cellStyle name="40% - 강조색6 44 4 17" xfId="33559" xr:uid="{00000000-0005-0000-0000-0000DF7D0000}"/>
    <cellStyle name="40% - 강조색6 44 4 18" xfId="33560" xr:uid="{00000000-0005-0000-0000-0000E07D0000}"/>
    <cellStyle name="40% - 강조색6 44 4 19" xfId="33561" xr:uid="{00000000-0005-0000-0000-0000E17D0000}"/>
    <cellStyle name="40% - 강조색6 44 4 2" xfId="33562" xr:uid="{00000000-0005-0000-0000-0000E27D0000}"/>
    <cellStyle name="40% - 강조색6 44 4 2 10" xfId="33563" xr:uid="{00000000-0005-0000-0000-0000E37D0000}"/>
    <cellStyle name="40% - 강조색6 44 4 2 11" xfId="33564" xr:uid="{00000000-0005-0000-0000-0000E47D0000}"/>
    <cellStyle name="40% - 강조색6 44 4 2 12" xfId="33565" xr:uid="{00000000-0005-0000-0000-0000E57D0000}"/>
    <cellStyle name="40% - 강조색6 44 4 2 2" xfId="33566" xr:uid="{00000000-0005-0000-0000-0000E67D0000}"/>
    <cellStyle name="40% - 강조색6 44 4 2 2 2" xfId="33567" xr:uid="{00000000-0005-0000-0000-0000E77D0000}"/>
    <cellStyle name="40% - 강조색6 44 4 2 2 3" xfId="33568" xr:uid="{00000000-0005-0000-0000-0000E87D0000}"/>
    <cellStyle name="40% - 강조색6 44 4 2 2 4" xfId="33569" xr:uid="{00000000-0005-0000-0000-0000E97D0000}"/>
    <cellStyle name="40% - 강조색6 44 4 2 3" xfId="33570" xr:uid="{00000000-0005-0000-0000-0000EA7D0000}"/>
    <cellStyle name="40% - 강조색6 44 4 2 3 2" xfId="33571" xr:uid="{00000000-0005-0000-0000-0000EB7D0000}"/>
    <cellStyle name="40% - 강조색6 44 4 2 3 3" xfId="33572" xr:uid="{00000000-0005-0000-0000-0000EC7D0000}"/>
    <cellStyle name="40% - 강조색6 44 4 2 3 4" xfId="33573" xr:uid="{00000000-0005-0000-0000-0000ED7D0000}"/>
    <cellStyle name="40% - 강조색6 44 4 2 4" xfId="33574" xr:uid="{00000000-0005-0000-0000-0000EE7D0000}"/>
    <cellStyle name="40% - 강조색6 44 4 2 4 2" xfId="33575" xr:uid="{00000000-0005-0000-0000-0000EF7D0000}"/>
    <cellStyle name="40% - 강조색6 44 4 2 4 3" xfId="33576" xr:uid="{00000000-0005-0000-0000-0000F07D0000}"/>
    <cellStyle name="40% - 강조색6 44 4 2 4 4" xfId="33577" xr:uid="{00000000-0005-0000-0000-0000F17D0000}"/>
    <cellStyle name="40% - 강조색6 44 4 2 5" xfId="33578" xr:uid="{00000000-0005-0000-0000-0000F27D0000}"/>
    <cellStyle name="40% - 강조색6 44 4 2 5 2" xfId="33579" xr:uid="{00000000-0005-0000-0000-0000F37D0000}"/>
    <cellStyle name="40% - 강조색6 44 4 2 5 3" xfId="33580" xr:uid="{00000000-0005-0000-0000-0000F47D0000}"/>
    <cellStyle name="40% - 강조색6 44 4 2 5 4" xfId="33581" xr:uid="{00000000-0005-0000-0000-0000F57D0000}"/>
    <cellStyle name="40% - 강조색6 44 4 2 6" xfId="33582" xr:uid="{00000000-0005-0000-0000-0000F67D0000}"/>
    <cellStyle name="40% - 강조색6 44 4 2 6 2" xfId="33583" xr:uid="{00000000-0005-0000-0000-0000F77D0000}"/>
    <cellStyle name="40% - 강조색6 44 4 2 6 3" xfId="33584" xr:uid="{00000000-0005-0000-0000-0000F87D0000}"/>
    <cellStyle name="40% - 강조색6 44 4 2 6 4" xfId="33585" xr:uid="{00000000-0005-0000-0000-0000F97D0000}"/>
    <cellStyle name="40% - 강조색6 44 4 2 7" xfId="33586" xr:uid="{00000000-0005-0000-0000-0000FA7D0000}"/>
    <cellStyle name="40% - 강조색6 44 4 2 7 2" xfId="33587" xr:uid="{00000000-0005-0000-0000-0000FB7D0000}"/>
    <cellStyle name="40% - 강조색6 44 4 2 7 3" xfId="33588" xr:uid="{00000000-0005-0000-0000-0000FC7D0000}"/>
    <cellStyle name="40% - 강조색6 44 4 2 7 4" xfId="33589" xr:uid="{00000000-0005-0000-0000-0000FD7D0000}"/>
    <cellStyle name="40% - 강조색6 44 4 2 8" xfId="33590" xr:uid="{00000000-0005-0000-0000-0000FE7D0000}"/>
    <cellStyle name="40% - 강조색6 44 4 2 8 2" xfId="33591" xr:uid="{00000000-0005-0000-0000-0000FF7D0000}"/>
    <cellStyle name="40% - 강조색6 44 4 2 8 3" xfId="33592" xr:uid="{00000000-0005-0000-0000-0000007E0000}"/>
    <cellStyle name="40% - 강조색6 44 4 2 8 4" xfId="33593" xr:uid="{00000000-0005-0000-0000-0000017E0000}"/>
    <cellStyle name="40% - 강조색6 44 4 2 9" xfId="33594" xr:uid="{00000000-0005-0000-0000-0000027E0000}"/>
    <cellStyle name="40% - 강조색6 44 4 2 9 2" xfId="33595" xr:uid="{00000000-0005-0000-0000-0000037E0000}"/>
    <cellStyle name="40% - 강조색6 44 4 2 9 3" xfId="33596" xr:uid="{00000000-0005-0000-0000-0000047E0000}"/>
    <cellStyle name="40% - 강조색6 44 4 2 9 4" xfId="33597" xr:uid="{00000000-0005-0000-0000-0000057E0000}"/>
    <cellStyle name="40% - 강조색6 44 4 20" xfId="33598" xr:uid="{00000000-0005-0000-0000-0000067E0000}"/>
    <cellStyle name="40% - 강조색6 44 4 21" xfId="33599" xr:uid="{00000000-0005-0000-0000-0000077E0000}"/>
    <cellStyle name="40% - 강조색6 44 4 22" xfId="33600" xr:uid="{00000000-0005-0000-0000-0000087E0000}"/>
    <cellStyle name="40% - 강조색6 44 4 23" xfId="33601" xr:uid="{00000000-0005-0000-0000-0000097E0000}"/>
    <cellStyle name="40% - 강조색6 44 4 3" xfId="33602" xr:uid="{00000000-0005-0000-0000-00000A7E0000}"/>
    <cellStyle name="40% - 강조색6 44 4 3 2" xfId="33603" xr:uid="{00000000-0005-0000-0000-00000B7E0000}"/>
    <cellStyle name="40% - 강조색6 44 4 3 3" xfId="33604" xr:uid="{00000000-0005-0000-0000-00000C7E0000}"/>
    <cellStyle name="40% - 강조색6 44 4 3 4" xfId="33605" xr:uid="{00000000-0005-0000-0000-00000D7E0000}"/>
    <cellStyle name="40% - 강조색6 44 4 4" xfId="33606" xr:uid="{00000000-0005-0000-0000-00000E7E0000}"/>
    <cellStyle name="40% - 강조색6 44 4 4 2" xfId="33607" xr:uid="{00000000-0005-0000-0000-00000F7E0000}"/>
    <cellStyle name="40% - 강조색6 44 4 4 3" xfId="33608" xr:uid="{00000000-0005-0000-0000-0000107E0000}"/>
    <cellStyle name="40% - 강조색6 44 4 4 4" xfId="33609" xr:uid="{00000000-0005-0000-0000-0000117E0000}"/>
    <cellStyle name="40% - 강조색6 44 4 5" xfId="33610" xr:uid="{00000000-0005-0000-0000-0000127E0000}"/>
    <cellStyle name="40% - 강조색6 44 4 5 2" xfId="33611" xr:uid="{00000000-0005-0000-0000-0000137E0000}"/>
    <cellStyle name="40% - 강조색6 44 4 5 3" xfId="33612" xr:uid="{00000000-0005-0000-0000-0000147E0000}"/>
    <cellStyle name="40% - 강조색6 44 4 5 4" xfId="33613" xr:uid="{00000000-0005-0000-0000-0000157E0000}"/>
    <cellStyle name="40% - 강조색6 44 4 6" xfId="33614" xr:uid="{00000000-0005-0000-0000-0000167E0000}"/>
    <cellStyle name="40% - 강조색6 44 4 6 2" xfId="33615" xr:uid="{00000000-0005-0000-0000-0000177E0000}"/>
    <cellStyle name="40% - 강조색6 44 4 6 3" xfId="33616" xr:uid="{00000000-0005-0000-0000-0000187E0000}"/>
    <cellStyle name="40% - 강조색6 44 4 6 4" xfId="33617" xr:uid="{00000000-0005-0000-0000-0000197E0000}"/>
    <cellStyle name="40% - 강조색6 44 4 7" xfId="33618" xr:uid="{00000000-0005-0000-0000-00001A7E0000}"/>
    <cellStyle name="40% - 강조색6 44 4 7 2" xfId="33619" xr:uid="{00000000-0005-0000-0000-00001B7E0000}"/>
    <cellStyle name="40% - 강조색6 44 4 7 3" xfId="33620" xr:uid="{00000000-0005-0000-0000-00001C7E0000}"/>
    <cellStyle name="40% - 강조색6 44 4 7 4" xfId="33621" xr:uid="{00000000-0005-0000-0000-00001D7E0000}"/>
    <cellStyle name="40% - 강조색6 44 4 8" xfId="33622" xr:uid="{00000000-0005-0000-0000-00001E7E0000}"/>
    <cellStyle name="40% - 강조색6 44 4 8 2" xfId="33623" xr:uid="{00000000-0005-0000-0000-00001F7E0000}"/>
    <cellStyle name="40% - 강조색6 44 4 8 3" xfId="33624" xr:uid="{00000000-0005-0000-0000-0000207E0000}"/>
    <cellStyle name="40% - 강조색6 44 4 8 4" xfId="33625" xr:uid="{00000000-0005-0000-0000-0000217E0000}"/>
    <cellStyle name="40% - 강조색6 44 4 9" xfId="33626" xr:uid="{00000000-0005-0000-0000-0000227E0000}"/>
    <cellStyle name="40% - 강조색6 44 4 9 2" xfId="33627" xr:uid="{00000000-0005-0000-0000-0000237E0000}"/>
    <cellStyle name="40% - 강조색6 44 4 9 3" xfId="33628" xr:uid="{00000000-0005-0000-0000-0000247E0000}"/>
    <cellStyle name="40% - 강조색6 44 4 9 4" xfId="33629" xr:uid="{00000000-0005-0000-0000-0000257E0000}"/>
    <cellStyle name="40% - 강조색6 44 5" xfId="33630" xr:uid="{00000000-0005-0000-0000-0000267E0000}"/>
    <cellStyle name="40% - 강조색6 44 5 10" xfId="33631" xr:uid="{00000000-0005-0000-0000-0000277E0000}"/>
    <cellStyle name="40% - 강조색6 44 5 11" xfId="33632" xr:uid="{00000000-0005-0000-0000-0000287E0000}"/>
    <cellStyle name="40% - 강조색6 44 5 12" xfId="33633" xr:uid="{00000000-0005-0000-0000-0000297E0000}"/>
    <cellStyle name="40% - 강조색6 44 5 13" xfId="33634" xr:uid="{00000000-0005-0000-0000-00002A7E0000}"/>
    <cellStyle name="40% - 강조색6 44 5 14" xfId="33635" xr:uid="{00000000-0005-0000-0000-00002B7E0000}"/>
    <cellStyle name="40% - 강조색6 44 5 15" xfId="33636" xr:uid="{00000000-0005-0000-0000-00002C7E0000}"/>
    <cellStyle name="40% - 강조색6 44 5 16" xfId="33637" xr:uid="{00000000-0005-0000-0000-00002D7E0000}"/>
    <cellStyle name="40% - 강조색6 44 5 17" xfId="33638" xr:uid="{00000000-0005-0000-0000-00002E7E0000}"/>
    <cellStyle name="40% - 강조색6 44 5 18" xfId="33639" xr:uid="{00000000-0005-0000-0000-00002F7E0000}"/>
    <cellStyle name="40% - 강조색6 44 5 19" xfId="33640" xr:uid="{00000000-0005-0000-0000-0000307E0000}"/>
    <cellStyle name="40% - 강조색6 44 5 2" xfId="33641" xr:uid="{00000000-0005-0000-0000-0000317E0000}"/>
    <cellStyle name="40% - 강조색6 44 5 2 2" xfId="33642" xr:uid="{00000000-0005-0000-0000-0000327E0000}"/>
    <cellStyle name="40% - 강조색6 44 5 2 3" xfId="33643" xr:uid="{00000000-0005-0000-0000-0000337E0000}"/>
    <cellStyle name="40% - 강조색6 44 5 2 4" xfId="33644" xr:uid="{00000000-0005-0000-0000-0000347E0000}"/>
    <cellStyle name="40% - 강조색6 44 5 20" xfId="33645" xr:uid="{00000000-0005-0000-0000-0000357E0000}"/>
    <cellStyle name="40% - 강조색6 44 5 3" xfId="33646" xr:uid="{00000000-0005-0000-0000-0000367E0000}"/>
    <cellStyle name="40% - 강조색6 44 5 3 2" xfId="33647" xr:uid="{00000000-0005-0000-0000-0000377E0000}"/>
    <cellStyle name="40% - 강조색6 44 5 3 3" xfId="33648" xr:uid="{00000000-0005-0000-0000-0000387E0000}"/>
    <cellStyle name="40% - 강조색6 44 5 3 4" xfId="33649" xr:uid="{00000000-0005-0000-0000-0000397E0000}"/>
    <cellStyle name="40% - 강조색6 44 5 4" xfId="33650" xr:uid="{00000000-0005-0000-0000-00003A7E0000}"/>
    <cellStyle name="40% - 강조색6 44 5 4 2" xfId="33651" xr:uid="{00000000-0005-0000-0000-00003B7E0000}"/>
    <cellStyle name="40% - 강조색6 44 5 4 3" xfId="33652" xr:uid="{00000000-0005-0000-0000-00003C7E0000}"/>
    <cellStyle name="40% - 강조색6 44 5 4 4" xfId="33653" xr:uid="{00000000-0005-0000-0000-00003D7E0000}"/>
    <cellStyle name="40% - 강조색6 44 5 5" xfId="33654" xr:uid="{00000000-0005-0000-0000-00003E7E0000}"/>
    <cellStyle name="40% - 강조색6 44 5 5 2" xfId="33655" xr:uid="{00000000-0005-0000-0000-00003F7E0000}"/>
    <cellStyle name="40% - 강조색6 44 5 5 3" xfId="33656" xr:uid="{00000000-0005-0000-0000-0000407E0000}"/>
    <cellStyle name="40% - 강조색6 44 5 5 4" xfId="33657" xr:uid="{00000000-0005-0000-0000-0000417E0000}"/>
    <cellStyle name="40% - 강조색6 44 5 6" xfId="33658" xr:uid="{00000000-0005-0000-0000-0000427E0000}"/>
    <cellStyle name="40% - 강조색6 44 5 6 2" xfId="33659" xr:uid="{00000000-0005-0000-0000-0000437E0000}"/>
    <cellStyle name="40% - 강조색6 44 5 6 3" xfId="33660" xr:uid="{00000000-0005-0000-0000-0000447E0000}"/>
    <cellStyle name="40% - 강조색6 44 5 6 4" xfId="33661" xr:uid="{00000000-0005-0000-0000-0000457E0000}"/>
    <cellStyle name="40% - 강조색6 44 5 7" xfId="33662" xr:uid="{00000000-0005-0000-0000-0000467E0000}"/>
    <cellStyle name="40% - 강조색6 44 5 7 2" xfId="33663" xr:uid="{00000000-0005-0000-0000-0000477E0000}"/>
    <cellStyle name="40% - 강조색6 44 5 7 3" xfId="33664" xr:uid="{00000000-0005-0000-0000-0000487E0000}"/>
    <cellStyle name="40% - 강조색6 44 5 7 4" xfId="33665" xr:uid="{00000000-0005-0000-0000-0000497E0000}"/>
    <cellStyle name="40% - 강조색6 44 5 8" xfId="33666" xr:uid="{00000000-0005-0000-0000-00004A7E0000}"/>
    <cellStyle name="40% - 강조색6 44 5 9" xfId="33667" xr:uid="{00000000-0005-0000-0000-00004B7E0000}"/>
    <cellStyle name="40% - 강조색6 44 6" xfId="33668" xr:uid="{00000000-0005-0000-0000-00004C7E0000}"/>
    <cellStyle name="40% - 강조색6 44 6 10" xfId="33669" xr:uid="{00000000-0005-0000-0000-00004D7E0000}"/>
    <cellStyle name="40% - 강조색6 44 6 11" xfId="33670" xr:uid="{00000000-0005-0000-0000-00004E7E0000}"/>
    <cellStyle name="40% - 강조색6 44 6 12" xfId="33671" xr:uid="{00000000-0005-0000-0000-00004F7E0000}"/>
    <cellStyle name="40% - 강조색6 44 6 13" xfId="33672" xr:uid="{00000000-0005-0000-0000-0000507E0000}"/>
    <cellStyle name="40% - 강조색6 44 6 14" xfId="33673" xr:uid="{00000000-0005-0000-0000-0000517E0000}"/>
    <cellStyle name="40% - 강조색6 44 6 15" xfId="33674" xr:uid="{00000000-0005-0000-0000-0000527E0000}"/>
    <cellStyle name="40% - 강조색6 44 6 16" xfId="33675" xr:uid="{00000000-0005-0000-0000-0000537E0000}"/>
    <cellStyle name="40% - 강조색6 44 6 17" xfId="33676" xr:uid="{00000000-0005-0000-0000-0000547E0000}"/>
    <cellStyle name="40% - 강조색6 44 6 2" xfId="33677" xr:uid="{00000000-0005-0000-0000-0000557E0000}"/>
    <cellStyle name="40% - 강조색6 44 6 2 2" xfId="33678" xr:uid="{00000000-0005-0000-0000-0000567E0000}"/>
    <cellStyle name="40% - 강조색6 44 6 2 3" xfId="33679" xr:uid="{00000000-0005-0000-0000-0000577E0000}"/>
    <cellStyle name="40% - 강조색6 44 6 2 4" xfId="33680" xr:uid="{00000000-0005-0000-0000-0000587E0000}"/>
    <cellStyle name="40% - 강조색6 44 6 3" xfId="33681" xr:uid="{00000000-0005-0000-0000-0000597E0000}"/>
    <cellStyle name="40% - 강조색6 44 6 3 2" xfId="33682" xr:uid="{00000000-0005-0000-0000-00005A7E0000}"/>
    <cellStyle name="40% - 강조색6 44 6 3 3" xfId="33683" xr:uid="{00000000-0005-0000-0000-00005B7E0000}"/>
    <cellStyle name="40% - 강조색6 44 6 3 4" xfId="33684" xr:uid="{00000000-0005-0000-0000-00005C7E0000}"/>
    <cellStyle name="40% - 강조색6 44 6 4" xfId="33685" xr:uid="{00000000-0005-0000-0000-00005D7E0000}"/>
    <cellStyle name="40% - 강조색6 44 6 4 2" xfId="33686" xr:uid="{00000000-0005-0000-0000-00005E7E0000}"/>
    <cellStyle name="40% - 강조색6 44 6 4 3" xfId="33687" xr:uid="{00000000-0005-0000-0000-00005F7E0000}"/>
    <cellStyle name="40% - 강조색6 44 6 4 4" xfId="33688" xr:uid="{00000000-0005-0000-0000-0000607E0000}"/>
    <cellStyle name="40% - 강조색6 44 6 5" xfId="33689" xr:uid="{00000000-0005-0000-0000-0000617E0000}"/>
    <cellStyle name="40% - 강조색6 44 6 6" xfId="33690" xr:uid="{00000000-0005-0000-0000-0000627E0000}"/>
    <cellStyle name="40% - 강조색6 44 6 7" xfId="33691" xr:uid="{00000000-0005-0000-0000-0000637E0000}"/>
    <cellStyle name="40% - 강조색6 44 6 8" xfId="33692" xr:uid="{00000000-0005-0000-0000-0000647E0000}"/>
    <cellStyle name="40% - 강조색6 44 6 9" xfId="33693" xr:uid="{00000000-0005-0000-0000-0000657E0000}"/>
    <cellStyle name="40% - 강조색6 44 7" xfId="33694" xr:uid="{00000000-0005-0000-0000-0000667E0000}"/>
    <cellStyle name="40% - 강조색6 44 7 10" xfId="33695" xr:uid="{00000000-0005-0000-0000-0000677E0000}"/>
    <cellStyle name="40% - 강조색6 44 7 11" xfId="33696" xr:uid="{00000000-0005-0000-0000-0000687E0000}"/>
    <cellStyle name="40% - 강조색6 44 7 12" xfId="33697" xr:uid="{00000000-0005-0000-0000-0000697E0000}"/>
    <cellStyle name="40% - 강조색6 44 7 13" xfId="33698" xr:uid="{00000000-0005-0000-0000-00006A7E0000}"/>
    <cellStyle name="40% - 강조색6 44 7 14" xfId="33699" xr:uid="{00000000-0005-0000-0000-00006B7E0000}"/>
    <cellStyle name="40% - 강조색6 44 7 2" xfId="33700" xr:uid="{00000000-0005-0000-0000-00006C7E0000}"/>
    <cellStyle name="40% - 강조색6 44 7 3" xfId="33701" xr:uid="{00000000-0005-0000-0000-00006D7E0000}"/>
    <cellStyle name="40% - 강조색6 44 7 4" xfId="33702" xr:uid="{00000000-0005-0000-0000-00006E7E0000}"/>
    <cellStyle name="40% - 강조색6 44 7 5" xfId="33703" xr:uid="{00000000-0005-0000-0000-00006F7E0000}"/>
    <cellStyle name="40% - 강조색6 44 7 6" xfId="33704" xr:uid="{00000000-0005-0000-0000-0000707E0000}"/>
    <cellStyle name="40% - 강조색6 44 7 7" xfId="33705" xr:uid="{00000000-0005-0000-0000-0000717E0000}"/>
    <cellStyle name="40% - 강조색6 44 7 8" xfId="33706" xr:uid="{00000000-0005-0000-0000-0000727E0000}"/>
    <cellStyle name="40% - 강조색6 44 7 9" xfId="33707" xr:uid="{00000000-0005-0000-0000-0000737E0000}"/>
    <cellStyle name="40% - 강조색6 44 8" xfId="33708" xr:uid="{00000000-0005-0000-0000-0000747E0000}"/>
    <cellStyle name="40% - 강조색6 44 8 2" xfId="33709" xr:uid="{00000000-0005-0000-0000-0000757E0000}"/>
    <cellStyle name="40% - 강조색6 44 8 3" xfId="33710" xr:uid="{00000000-0005-0000-0000-0000767E0000}"/>
    <cellStyle name="40% - 강조색6 44 8 4" xfId="33711" xr:uid="{00000000-0005-0000-0000-0000777E0000}"/>
    <cellStyle name="40% - 강조색6 44 9" xfId="33712" xr:uid="{00000000-0005-0000-0000-0000787E0000}"/>
    <cellStyle name="40% - 강조색6 44 9 2" xfId="33713" xr:uid="{00000000-0005-0000-0000-0000797E0000}"/>
    <cellStyle name="40% - 강조색6 44 9 3" xfId="33714" xr:uid="{00000000-0005-0000-0000-00007A7E0000}"/>
    <cellStyle name="40% - 강조색6 45" xfId="33715" xr:uid="{00000000-0005-0000-0000-00007B7E0000}"/>
    <cellStyle name="40% - 강조색6 45 10" xfId="33716" xr:uid="{00000000-0005-0000-0000-00007C7E0000}"/>
    <cellStyle name="40% - 강조색6 45 11" xfId="33717" xr:uid="{00000000-0005-0000-0000-00007D7E0000}"/>
    <cellStyle name="40% - 강조색6 45 2" xfId="33718" xr:uid="{00000000-0005-0000-0000-00007E7E0000}"/>
    <cellStyle name="40% - 강조색6 45 2 10" xfId="33719" xr:uid="{00000000-0005-0000-0000-00007F7E0000}"/>
    <cellStyle name="40% - 강조색6 45 2 10 2" xfId="33720" xr:uid="{00000000-0005-0000-0000-0000807E0000}"/>
    <cellStyle name="40% - 강조색6 45 2 10 3" xfId="33721" xr:uid="{00000000-0005-0000-0000-0000817E0000}"/>
    <cellStyle name="40% - 강조색6 45 2 10 4" xfId="33722" xr:uid="{00000000-0005-0000-0000-0000827E0000}"/>
    <cellStyle name="40% - 강조색6 45 2 11" xfId="33723" xr:uid="{00000000-0005-0000-0000-0000837E0000}"/>
    <cellStyle name="40% - 강조색6 45 2 11 2" xfId="33724" xr:uid="{00000000-0005-0000-0000-0000847E0000}"/>
    <cellStyle name="40% - 강조색6 45 2 11 3" xfId="33725" xr:uid="{00000000-0005-0000-0000-0000857E0000}"/>
    <cellStyle name="40% - 강조색6 45 2 11 4" xfId="33726" xr:uid="{00000000-0005-0000-0000-0000867E0000}"/>
    <cellStyle name="40% - 강조색6 45 2 12" xfId="33727" xr:uid="{00000000-0005-0000-0000-0000877E0000}"/>
    <cellStyle name="40% - 강조색6 45 2 12 2" xfId="33728" xr:uid="{00000000-0005-0000-0000-0000887E0000}"/>
    <cellStyle name="40% - 강조색6 45 2 12 3" xfId="33729" xr:uid="{00000000-0005-0000-0000-0000897E0000}"/>
    <cellStyle name="40% - 강조색6 45 2 12 4" xfId="33730" xr:uid="{00000000-0005-0000-0000-00008A7E0000}"/>
    <cellStyle name="40% - 강조색6 45 2 13" xfId="33731" xr:uid="{00000000-0005-0000-0000-00008B7E0000}"/>
    <cellStyle name="40% - 강조색6 45 2 13 2" xfId="33732" xr:uid="{00000000-0005-0000-0000-00008C7E0000}"/>
    <cellStyle name="40% - 강조색6 45 2 13 3" xfId="33733" xr:uid="{00000000-0005-0000-0000-00008D7E0000}"/>
    <cellStyle name="40% - 강조색6 45 2 13 4" xfId="33734" xr:uid="{00000000-0005-0000-0000-00008E7E0000}"/>
    <cellStyle name="40% - 강조색6 45 2 14" xfId="33735" xr:uid="{00000000-0005-0000-0000-00008F7E0000}"/>
    <cellStyle name="40% - 강조색6 45 2 14 2" xfId="33736" xr:uid="{00000000-0005-0000-0000-0000907E0000}"/>
    <cellStyle name="40% - 강조색6 45 2 14 3" xfId="33737" xr:uid="{00000000-0005-0000-0000-0000917E0000}"/>
    <cellStyle name="40% - 강조색6 45 2 14 4" xfId="33738" xr:uid="{00000000-0005-0000-0000-0000927E0000}"/>
    <cellStyle name="40% - 강조색6 45 2 15" xfId="33739" xr:uid="{00000000-0005-0000-0000-0000937E0000}"/>
    <cellStyle name="40% - 강조색6 45 2 16" xfId="33740" xr:uid="{00000000-0005-0000-0000-0000947E0000}"/>
    <cellStyle name="40% - 강조색6 45 2 17" xfId="33741" xr:uid="{00000000-0005-0000-0000-0000957E0000}"/>
    <cellStyle name="40% - 강조색6 45 2 18" xfId="33742" xr:uid="{00000000-0005-0000-0000-0000967E0000}"/>
    <cellStyle name="40% - 강조색6 45 2 19" xfId="33743" xr:uid="{00000000-0005-0000-0000-0000977E0000}"/>
    <cellStyle name="40% - 강조색6 45 2 2" xfId="33744" xr:uid="{00000000-0005-0000-0000-0000987E0000}"/>
    <cellStyle name="40% - 강조색6 45 2 2 10" xfId="33745" xr:uid="{00000000-0005-0000-0000-0000997E0000}"/>
    <cellStyle name="40% - 강조색6 45 2 2 10 2" xfId="33746" xr:uid="{00000000-0005-0000-0000-00009A7E0000}"/>
    <cellStyle name="40% - 강조색6 45 2 2 10 3" xfId="33747" xr:uid="{00000000-0005-0000-0000-00009B7E0000}"/>
    <cellStyle name="40% - 강조색6 45 2 2 10 4" xfId="33748" xr:uid="{00000000-0005-0000-0000-00009C7E0000}"/>
    <cellStyle name="40% - 강조색6 45 2 2 11" xfId="33749" xr:uid="{00000000-0005-0000-0000-00009D7E0000}"/>
    <cellStyle name="40% - 강조색6 45 2 2 11 2" xfId="33750" xr:uid="{00000000-0005-0000-0000-00009E7E0000}"/>
    <cellStyle name="40% - 강조색6 45 2 2 11 3" xfId="33751" xr:uid="{00000000-0005-0000-0000-00009F7E0000}"/>
    <cellStyle name="40% - 강조색6 45 2 2 11 4" xfId="33752" xr:uid="{00000000-0005-0000-0000-0000A07E0000}"/>
    <cellStyle name="40% - 강조색6 45 2 2 12" xfId="33753" xr:uid="{00000000-0005-0000-0000-0000A17E0000}"/>
    <cellStyle name="40% - 강조색6 45 2 2 12 2" xfId="33754" xr:uid="{00000000-0005-0000-0000-0000A27E0000}"/>
    <cellStyle name="40% - 강조색6 45 2 2 12 3" xfId="33755" xr:uid="{00000000-0005-0000-0000-0000A37E0000}"/>
    <cellStyle name="40% - 강조색6 45 2 2 12 4" xfId="33756" xr:uid="{00000000-0005-0000-0000-0000A47E0000}"/>
    <cellStyle name="40% - 강조색6 45 2 2 13" xfId="33757" xr:uid="{00000000-0005-0000-0000-0000A57E0000}"/>
    <cellStyle name="40% - 강조색6 45 2 2 13 2" xfId="33758" xr:uid="{00000000-0005-0000-0000-0000A67E0000}"/>
    <cellStyle name="40% - 강조색6 45 2 2 13 3" xfId="33759" xr:uid="{00000000-0005-0000-0000-0000A77E0000}"/>
    <cellStyle name="40% - 강조색6 45 2 2 13 4" xfId="33760" xr:uid="{00000000-0005-0000-0000-0000A87E0000}"/>
    <cellStyle name="40% - 강조색6 45 2 2 14" xfId="33761" xr:uid="{00000000-0005-0000-0000-0000A97E0000}"/>
    <cellStyle name="40% - 강조색6 45 2 2 15" xfId="33762" xr:uid="{00000000-0005-0000-0000-0000AA7E0000}"/>
    <cellStyle name="40% - 강조색6 45 2 2 16" xfId="33763" xr:uid="{00000000-0005-0000-0000-0000AB7E0000}"/>
    <cellStyle name="40% - 강조색6 45 2 2 17" xfId="33764" xr:uid="{00000000-0005-0000-0000-0000AC7E0000}"/>
    <cellStyle name="40% - 강조색6 45 2 2 18" xfId="33765" xr:uid="{00000000-0005-0000-0000-0000AD7E0000}"/>
    <cellStyle name="40% - 강조색6 45 2 2 19" xfId="33766" xr:uid="{00000000-0005-0000-0000-0000AE7E0000}"/>
    <cellStyle name="40% - 강조색6 45 2 2 2" xfId="33767" xr:uid="{00000000-0005-0000-0000-0000AF7E0000}"/>
    <cellStyle name="40% - 강조색6 45 2 2 2 10" xfId="33768" xr:uid="{00000000-0005-0000-0000-0000B07E0000}"/>
    <cellStyle name="40% - 강조색6 45 2 2 2 10 2" xfId="33769" xr:uid="{00000000-0005-0000-0000-0000B17E0000}"/>
    <cellStyle name="40% - 강조색6 45 2 2 2 10 3" xfId="33770" xr:uid="{00000000-0005-0000-0000-0000B27E0000}"/>
    <cellStyle name="40% - 강조색6 45 2 2 2 10 4" xfId="33771" xr:uid="{00000000-0005-0000-0000-0000B37E0000}"/>
    <cellStyle name="40% - 강조색6 45 2 2 2 11" xfId="33772" xr:uid="{00000000-0005-0000-0000-0000B47E0000}"/>
    <cellStyle name="40% - 강조색6 45 2 2 2 11 2" xfId="33773" xr:uid="{00000000-0005-0000-0000-0000B57E0000}"/>
    <cellStyle name="40% - 강조색6 45 2 2 2 11 3" xfId="33774" xr:uid="{00000000-0005-0000-0000-0000B67E0000}"/>
    <cellStyle name="40% - 강조색6 45 2 2 2 11 4" xfId="33775" xr:uid="{00000000-0005-0000-0000-0000B77E0000}"/>
    <cellStyle name="40% - 강조색6 45 2 2 2 12" xfId="33776" xr:uid="{00000000-0005-0000-0000-0000B87E0000}"/>
    <cellStyle name="40% - 강조색6 45 2 2 2 12 2" xfId="33777" xr:uid="{00000000-0005-0000-0000-0000B97E0000}"/>
    <cellStyle name="40% - 강조색6 45 2 2 2 12 3" xfId="33778" xr:uid="{00000000-0005-0000-0000-0000BA7E0000}"/>
    <cellStyle name="40% - 강조색6 45 2 2 2 12 4" xfId="33779" xr:uid="{00000000-0005-0000-0000-0000BB7E0000}"/>
    <cellStyle name="40% - 강조색6 45 2 2 2 13" xfId="33780" xr:uid="{00000000-0005-0000-0000-0000BC7E0000}"/>
    <cellStyle name="40% - 강조색6 45 2 2 2 14" xfId="33781" xr:uid="{00000000-0005-0000-0000-0000BD7E0000}"/>
    <cellStyle name="40% - 강조색6 45 2 2 2 15" xfId="33782" xr:uid="{00000000-0005-0000-0000-0000BE7E0000}"/>
    <cellStyle name="40% - 강조색6 45 2 2 2 16" xfId="33783" xr:uid="{00000000-0005-0000-0000-0000BF7E0000}"/>
    <cellStyle name="40% - 강조색6 45 2 2 2 17" xfId="33784" xr:uid="{00000000-0005-0000-0000-0000C07E0000}"/>
    <cellStyle name="40% - 강조색6 45 2 2 2 18" xfId="33785" xr:uid="{00000000-0005-0000-0000-0000C17E0000}"/>
    <cellStyle name="40% - 강조색6 45 2 2 2 19" xfId="33786" xr:uid="{00000000-0005-0000-0000-0000C27E0000}"/>
    <cellStyle name="40% - 강조색6 45 2 2 2 2" xfId="33787" xr:uid="{00000000-0005-0000-0000-0000C37E0000}"/>
    <cellStyle name="40% - 강조색6 45 2 2 2 2 10" xfId="33788" xr:uid="{00000000-0005-0000-0000-0000C47E0000}"/>
    <cellStyle name="40% - 강조색6 45 2 2 2 2 11" xfId="33789" xr:uid="{00000000-0005-0000-0000-0000C57E0000}"/>
    <cellStyle name="40% - 강조색6 45 2 2 2 2 12" xfId="33790" xr:uid="{00000000-0005-0000-0000-0000C67E0000}"/>
    <cellStyle name="40% - 강조색6 45 2 2 2 2 2" xfId="33791" xr:uid="{00000000-0005-0000-0000-0000C77E0000}"/>
    <cellStyle name="40% - 강조색6 45 2 2 2 2 2 2" xfId="33792" xr:uid="{00000000-0005-0000-0000-0000C87E0000}"/>
    <cellStyle name="40% - 강조색6 45 2 2 2 2 2 3" xfId="33793" xr:uid="{00000000-0005-0000-0000-0000C97E0000}"/>
    <cellStyle name="40% - 강조색6 45 2 2 2 2 2 4" xfId="33794" xr:uid="{00000000-0005-0000-0000-0000CA7E0000}"/>
    <cellStyle name="40% - 강조색6 45 2 2 2 2 3" xfId="33795" xr:uid="{00000000-0005-0000-0000-0000CB7E0000}"/>
    <cellStyle name="40% - 강조색6 45 2 2 2 2 3 2" xfId="33796" xr:uid="{00000000-0005-0000-0000-0000CC7E0000}"/>
    <cellStyle name="40% - 강조색6 45 2 2 2 2 3 3" xfId="33797" xr:uid="{00000000-0005-0000-0000-0000CD7E0000}"/>
    <cellStyle name="40% - 강조색6 45 2 2 2 2 3 4" xfId="33798" xr:uid="{00000000-0005-0000-0000-0000CE7E0000}"/>
    <cellStyle name="40% - 강조색6 45 2 2 2 2 4" xfId="33799" xr:uid="{00000000-0005-0000-0000-0000CF7E0000}"/>
    <cellStyle name="40% - 강조색6 45 2 2 2 2 4 2" xfId="33800" xr:uid="{00000000-0005-0000-0000-0000D07E0000}"/>
    <cellStyle name="40% - 강조색6 45 2 2 2 2 4 3" xfId="33801" xr:uid="{00000000-0005-0000-0000-0000D17E0000}"/>
    <cellStyle name="40% - 강조색6 45 2 2 2 2 4 4" xfId="33802" xr:uid="{00000000-0005-0000-0000-0000D27E0000}"/>
    <cellStyle name="40% - 강조색6 45 2 2 2 2 5" xfId="33803" xr:uid="{00000000-0005-0000-0000-0000D37E0000}"/>
    <cellStyle name="40% - 강조색6 45 2 2 2 2 5 2" xfId="33804" xr:uid="{00000000-0005-0000-0000-0000D47E0000}"/>
    <cellStyle name="40% - 강조색6 45 2 2 2 2 5 3" xfId="33805" xr:uid="{00000000-0005-0000-0000-0000D57E0000}"/>
    <cellStyle name="40% - 강조색6 45 2 2 2 2 5 4" xfId="33806" xr:uid="{00000000-0005-0000-0000-0000D67E0000}"/>
    <cellStyle name="40% - 강조색6 45 2 2 2 2 6" xfId="33807" xr:uid="{00000000-0005-0000-0000-0000D77E0000}"/>
    <cellStyle name="40% - 강조색6 45 2 2 2 2 6 2" xfId="33808" xr:uid="{00000000-0005-0000-0000-0000D87E0000}"/>
    <cellStyle name="40% - 강조색6 45 2 2 2 2 6 3" xfId="33809" xr:uid="{00000000-0005-0000-0000-0000D97E0000}"/>
    <cellStyle name="40% - 강조색6 45 2 2 2 2 6 4" xfId="33810" xr:uid="{00000000-0005-0000-0000-0000DA7E0000}"/>
    <cellStyle name="40% - 강조색6 45 2 2 2 2 7" xfId="33811" xr:uid="{00000000-0005-0000-0000-0000DB7E0000}"/>
    <cellStyle name="40% - 강조색6 45 2 2 2 2 7 2" xfId="33812" xr:uid="{00000000-0005-0000-0000-0000DC7E0000}"/>
    <cellStyle name="40% - 강조색6 45 2 2 2 2 7 3" xfId="33813" xr:uid="{00000000-0005-0000-0000-0000DD7E0000}"/>
    <cellStyle name="40% - 강조색6 45 2 2 2 2 7 4" xfId="33814" xr:uid="{00000000-0005-0000-0000-0000DE7E0000}"/>
    <cellStyle name="40% - 강조색6 45 2 2 2 2 8" xfId="33815" xr:uid="{00000000-0005-0000-0000-0000DF7E0000}"/>
    <cellStyle name="40% - 강조색6 45 2 2 2 2 8 2" xfId="33816" xr:uid="{00000000-0005-0000-0000-0000E07E0000}"/>
    <cellStyle name="40% - 강조색6 45 2 2 2 2 8 3" xfId="33817" xr:uid="{00000000-0005-0000-0000-0000E17E0000}"/>
    <cellStyle name="40% - 강조색6 45 2 2 2 2 8 4" xfId="33818" xr:uid="{00000000-0005-0000-0000-0000E27E0000}"/>
    <cellStyle name="40% - 강조색6 45 2 2 2 2 9" xfId="33819" xr:uid="{00000000-0005-0000-0000-0000E37E0000}"/>
    <cellStyle name="40% - 강조색6 45 2 2 2 2 9 2" xfId="33820" xr:uid="{00000000-0005-0000-0000-0000E47E0000}"/>
    <cellStyle name="40% - 강조색6 45 2 2 2 2 9 3" xfId="33821" xr:uid="{00000000-0005-0000-0000-0000E57E0000}"/>
    <cellStyle name="40% - 강조색6 45 2 2 2 2 9 4" xfId="33822" xr:uid="{00000000-0005-0000-0000-0000E67E0000}"/>
    <cellStyle name="40% - 강조색6 45 2 2 2 20" xfId="33823" xr:uid="{00000000-0005-0000-0000-0000E77E0000}"/>
    <cellStyle name="40% - 강조색6 45 2 2 2 21" xfId="33824" xr:uid="{00000000-0005-0000-0000-0000E87E0000}"/>
    <cellStyle name="40% - 강조색6 45 2 2 2 22" xfId="33825" xr:uid="{00000000-0005-0000-0000-0000E97E0000}"/>
    <cellStyle name="40% - 강조색6 45 2 2 2 23" xfId="33826" xr:uid="{00000000-0005-0000-0000-0000EA7E0000}"/>
    <cellStyle name="40% - 강조색6 45 2 2 2 24" xfId="33827" xr:uid="{00000000-0005-0000-0000-0000EB7E0000}"/>
    <cellStyle name="40% - 강조색6 45 2 2 2 25" xfId="33828" xr:uid="{00000000-0005-0000-0000-0000EC7E0000}"/>
    <cellStyle name="40% - 강조색6 45 2 2 2 3" xfId="33829" xr:uid="{00000000-0005-0000-0000-0000ED7E0000}"/>
    <cellStyle name="40% - 강조색6 45 2 2 2 3 10" xfId="33830" xr:uid="{00000000-0005-0000-0000-0000EE7E0000}"/>
    <cellStyle name="40% - 강조색6 45 2 2 2 3 11" xfId="33831" xr:uid="{00000000-0005-0000-0000-0000EF7E0000}"/>
    <cellStyle name="40% - 강조색6 45 2 2 2 3 12" xfId="33832" xr:uid="{00000000-0005-0000-0000-0000F07E0000}"/>
    <cellStyle name="40% - 강조색6 45 2 2 2 3 2" xfId="33833" xr:uid="{00000000-0005-0000-0000-0000F17E0000}"/>
    <cellStyle name="40% - 강조색6 45 2 2 2 3 2 2" xfId="33834" xr:uid="{00000000-0005-0000-0000-0000F27E0000}"/>
    <cellStyle name="40% - 강조색6 45 2 2 2 3 2 3" xfId="33835" xr:uid="{00000000-0005-0000-0000-0000F37E0000}"/>
    <cellStyle name="40% - 강조색6 45 2 2 2 3 2 4" xfId="33836" xr:uid="{00000000-0005-0000-0000-0000F47E0000}"/>
    <cellStyle name="40% - 강조색6 45 2 2 2 3 3" xfId="33837" xr:uid="{00000000-0005-0000-0000-0000F57E0000}"/>
    <cellStyle name="40% - 강조색6 45 2 2 2 3 3 2" xfId="33838" xr:uid="{00000000-0005-0000-0000-0000F67E0000}"/>
    <cellStyle name="40% - 강조색6 45 2 2 2 3 3 3" xfId="33839" xr:uid="{00000000-0005-0000-0000-0000F77E0000}"/>
    <cellStyle name="40% - 강조색6 45 2 2 2 3 3 4" xfId="33840" xr:uid="{00000000-0005-0000-0000-0000F87E0000}"/>
    <cellStyle name="40% - 강조색6 45 2 2 2 3 4" xfId="33841" xr:uid="{00000000-0005-0000-0000-0000F97E0000}"/>
    <cellStyle name="40% - 강조색6 45 2 2 2 3 4 2" xfId="33842" xr:uid="{00000000-0005-0000-0000-0000FA7E0000}"/>
    <cellStyle name="40% - 강조색6 45 2 2 2 3 4 3" xfId="33843" xr:uid="{00000000-0005-0000-0000-0000FB7E0000}"/>
    <cellStyle name="40% - 강조색6 45 2 2 2 3 4 4" xfId="33844" xr:uid="{00000000-0005-0000-0000-0000FC7E0000}"/>
    <cellStyle name="40% - 강조색6 45 2 2 2 3 5" xfId="33845" xr:uid="{00000000-0005-0000-0000-0000FD7E0000}"/>
    <cellStyle name="40% - 강조색6 45 2 2 2 3 5 2" xfId="33846" xr:uid="{00000000-0005-0000-0000-0000FE7E0000}"/>
    <cellStyle name="40% - 강조색6 45 2 2 2 3 5 3" xfId="33847" xr:uid="{00000000-0005-0000-0000-0000FF7E0000}"/>
    <cellStyle name="40% - 강조색6 45 2 2 2 3 5 4" xfId="33848" xr:uid="{00000000-0005-0000-0000-0000007F0000}"/>
    <cellStyle name="40% - 강조색6 45 2 2 2 3 6" xfId="33849" xr:uid="{00000000-0005-0000-0000-0000017F0000}"/>
    <cellStyle name="40% - 강조색6 45 2 2 2 3 6 2" xfId="33850" xr:uid="{00000000-0005-0000-0000-0000027F0000}"/>
    <cellStyle name="40% - 강조색6 45 2 2 2 3 6 3" xfId="33851" xr:uid="{00000000-0005-0000-0000-0000037F0000}"/>
    <cellStyle name="40% - 강조색6 45 2 2 2 3 6 4" xfId="33852" xr:uid="{00000000-0005-0000-0000-0000047F0000}"/>
    <cellStyle name="40% - 강조색6 45 2 2 2 3 7" xfId="33853" xr:uid="{00000000-0005-0000-0000-0000057F0000}"/>
    <cellStyle name="40% - 강조색6 45 2 2 2 3 7 2" xfId="33854" xr:uid="{00000000-0005-0000-0000-0000067F0000}"/>
    <cellStyle name="40% - 강조색6 45 2 2 2 3 7 3" xfId="33855" xr:uid="{00000000-0005-0000-0000-0000077F0000}"/>
    <cellStyle name="40% - 강조색6 45 2 2 2 3 7 4" xfId="33856" xr:uid="{00000000-0005-0000-0000-0000087F0000}"/>
    <cellStyle name="40% - 강조색6 45 2 2 2 3 8" xfId="33857" xr:uid="{00000000-0005-0000-0000-0000097F0000}"/>
    <cellStyle name="40% - 강조색6 45 2 2 2 3 8 2" xfId="33858" xr:uid="{00000000-0005-0000-0000-00000A7F0000}"/>
    <cellStyle name="40% - 강조색6 45 2 2 2 3 8 3" xfId="33859" xr:uid="{00000000-0005-0000-0000-00000B7F0000}"/>
    <cellStyle name="40% - 강조색6 45 2 2 2 3 8 4" xfId="33860" xr:uid="{00000000-0005-0000-0000-00000C7F0000}"/>
    <cellStyle name="40% - 강조색6 45 2 2 2 3 9" xfId="33861" xr:uid="{00000000-0005-0000-0000-00000D7F0000}"/>
    <cellStyle name="40% - 강조색6 45 2 2 2 3 9 2" xfId="33862" xr:uid="{00000000-0005-0000-0000-00000E7F0000}"/>
    <cellStyle name="40% - 강조색6 45 2 2 2 3 9 3" xfId="33863" xr:uid="{00000000-0005-0000-0000-00000F7F0000}"/>
    <cellStyle name="40% - 강조색6 45 2 2 2 3 9 4" xfId="33864" xr:uid="{00000000-0005-0000-0000-0000107F0000}"/>
    <cellStyle name="40% - 강조색6 45 2 2 2 4" xfId="33865" xr:uid="{00000000-0005-0000-0000-0000117F0000}"/>
    <cellStyle name="40% - 강조색6 45 2 2 2 4 10" xfId="33866" xr:uid="{00000000-0005-0000-0000-0000127F0000}"/>
    <cellStyle name="40% - 강조색6 45 2 2 2 4 11" xfId="33867" xr:uid="{00000000-0005-0000-0000-0000137F0000}"/>
    <cellStyle name="40% - 강조색6 45 2 2 2 4 12" xfId="33868" xr:uid="{00000000-0005-0000-0000-0000147F0000}"/>
    <cellStyle name="40% - 강조색6 45 2 2 2 4 2" xfId="33869" xr:uid="{00000000-0005-0000-0000-0000157F0000}"/>
    <cellStyle name="40% - 강조색6 45 2 2 2 4 2 2" xfId="33870" xr:uid="{00000000-0005-0000-0000-0000167F0000}"/>
    <cellStyle name="40% - 강조색6 45 2 2 2 4 2 3" xfId="33871" xr:uid="{00000000-0005-0000-0000-0000177F0000}"/>
    <cellStyle name="40% - 강조색6 45 2 2 2 4 2 4" xfId="33872" xr:uid="{00000000-0005-0000-0000-0000187F0000}"/>
    <cellStyle name="40% - 강조색6 45 2 2 2 4 3" xfId="33873" xr:uid="{00000000-0005-0000-0000-0000197F0000}"/>
    <cellStyle name="40% - 강조색6 45 2 2 2 4 3 2" xfId="33874" xr:uid="{00000000-0005-0000-0000-00001A7F0000}"/>
    <cellStyle name="40% - 강조색6 45 2 2 2 4 3 3" xfId="33875" xr:uid="{00000000-0005-0000-0000-00001B7F0000}"/>
    <cellStyle name="40% - 강조색6 45 2 2 2 4 3 4" xfId="33876" xr:uid="{00000000-0005-0000-0000-00001C7F0000}"/>
    <cellStyle name="40% - 강조색6 45 2 2 2 4 4" xfId="33877" xr:uid="{00000000-0005-0000-0000-00001D7F0000}"/>
    <cellStyle name="40% - 강조색6 45 2 2 2 4 4 2" xfId="33878" xr:uid="{00000000-0005-0000-0000-00001E7F0000}"/>
    <cellStyle name="40% - 강조색6 45 2 2 2 4 4 3" xfId="33879" xr:uid="{00000000-0005-0000-0000-00001F7F0000}"/>
    <cellStyle name="40% - 강조색6 45 2 2 2 4 4 4" xfId="33880" xr:uid="{00000000-0005-0000-0000-0000207F0000}"/>
    <cellStyle name="40% - 강조색6 45 2 2 2 4 5" xfId="33881" xr:uid="{00000000-0005-0000-0000-0000217F0000}"/>
    <cellStyle name="40% - 강조색6 45 2 2 2 4 5 2" xfId="33882" xr:uid="{00000000-0005-0000-0000-0000227F0000}"/>
    <cellStyle name="40% - 강조색6 45 2 2 2 4 5 3" xfId="33883" xr:uid="{00000000-0005-0000-0000-0000237F0000}"/>
    <cellStyle name="40% - 강조색6 45 2 2 2 4 5 4" xfId="33884" xr:uid="{00000000-0005-0000-0000-0000247F0000}"/>
    <cellStyle name="40% - 강조색6 45 2 2 2 4 6" xfId="33885" xr:uid="{00000000-0005-0000-0000-0000257F0000}"/>
    <cellStyle name="40% - 강조색6 45 2 2 2 4 6 2" xfId="33886" xr:uid="{00000000-0005-0000-0000-0000267F0000}"/>
    <cellStyle name="40% - 강조색6 45 2 2 2 4 6 3" xfId="33887" xr:uid="{00000000-0005-0000-0000-0000277F0000}"/>
    <cellStyle name="40% - 강조색6 45 2 2 2 4 6 4" xfId="33888" xr:uid="{00000000-0005-0000-0000-0000287F0000}"/>
    <cellStyle name="40% - 강조색6 45 2 2 2 4 7" xfId="33889" xr:uid="{00000000-0005-0000-0000-0000297F0000}"/>
    <cellStyle name="40% - 강조색6 45 2 2 2 4 7 2" xfId="33890" xr:uid="{00000000-0005-0000-0000-00002A7F0000}"/>
    <cellStyle name="40% - 강조색6 45 2 2 2 4 7 3" xfId="33891" xr:uid="{00000000-0005-0000-0000-00002B7F0000}"/>
    <cellStyle name="40% - 강조색6 45 2 2 2 4 7 4" xfId="33892" xr:uid="{00000000-0005-0000-0000-00002C7F0000}"/>
    <cellStyle name="40% - 강조색6 45 2 2 2 4 8" xfId="33893" xr:uid="{00000000-0005-0000-0000-00002D7F0000}"/>
    <cellStyle name="40% - 강조색6 45 2 2 2 4 8 2" xfId="33894" xr:uid="{00000000-0005-0000-0000-00002E7F0000}"/>
    <cellStyle name="40% - 강조색6 45 2 2 2 4 8 3" xfId="33895" xr:uid="{00000000-0005-0000-0000-00002F7F0000}"/>
    <cellStyle name="40% - 강조색6 45 2 2 2 4 8 4" xfId="33896" xr:uid="{00000000-0005-0000-0000-0000307F0000}"/>
    <cellStyle name="40% - 강조색6 45 2 2 2 4 9" xfId="33897" xr:uid="{00000000-0005-0000-0000-0000317F0000}"/>
    <cellStyle name="40% - 강조색6 45 2 2 2 4 9 2" xfId="33898" xr:uid="{00000000-0005-0000-0000-0000327F0000}"/>
    <cellStyle name="40% - 강조색6 45 2 2 2 4 9 3" xfId="33899" xr:uid="{00000000-0005-0000-0000-0000337F0000}"/>
    <cellStyle name="40% - 강조색6 45 2 2 2 4 9 4" xfId="33900" xr:uid="{00000000-0005-0000-0000-0000347F0000}"/>
    <cellStyle name="40% - 강조색6 45 2 2 2 5" xfId="33901" xr:uid="{00000000-0005-0000-0000-0000357F0000}"/>
    <cellStyle name="40% - 강조색6 45 2 2 2 5 2" xfId="33902" xr:uid="{00000000-0005-0000-0000-0000367F0000}"/>
    <cellStyle name="40% - 강조색6 45 2 2 2 5 3" xfId="33903" xr:uid="{00000000-0005-0000-0000-0000377F0000}"/>
    <cellStyle name="40% - 강조색6 45 2 2 2 5 4" xfId="33904" xr:uid="{00000000-0005-0000-0000-0000387F0000}"/>
    <cellStyle name="40% - 강조색6 45 2 2 2 6" xfId="33905" xr:uid="{00000000-0005-0000-0000-0000397F0000}"/>
    <cellStyle name="40% - 강조색6 45 2 2 2 6 2" xfId="33906" xr:uid="{00000000-0005-0000-0000-00003A7F0000}"/>
    <cellStyle name="40% - 강조색6 45 2 2 2 6 3" xfId="33907" xr:uid="{00000000-0005-0000-0000-00003B7F0000}"/>
    <cellStyle name="40% - 강조색6 45 2 2 2 6 4" xfId="33908" xr:uid="{00000000-0005-0000-0000-00003C7F0000}"/>
    <cellStyle name="40% - 강조색6 45 2 2 2 7" xfId="33909" xr:uid="{00000000-0005-0000-0000-00003D7F0000}"/>
    <cellStyle name="40% - 강조색6 45 2 2 2 7 2" xfId="33910" xr:uid="{00000000-0005-0000-0000-00003E7F0000}"/>
    <cellStyle name="40% - 강조색6 45 2 2 2 7 3" xfId="33911" xr:uid="{00000000-0005-0000-0000-00003F7F0000}"/>
    <cellStyle name="40% - 강조색6 45 2 2 2 7 4" xfId="33912" xr:uid="{00000000-0005-0000-0000-0000407F0000}"/>
    <cellStyle name="40% - 강조색6 45 2 2 2 8" xfId="33913" xr:uid="{00000000-0005-0000-0000-0000417F0000}"/>
    <cellStyle name="40% - 강조색6 45 2 2 2 8 2" xfId="33914" xr:uid="{00000000-0005-0000-0000-0000427F0000}"/>
    <cellStyle name="40% - 강조색6 45 2 2 2 8 3" xfId="33915" xr:uid="{00000000-0005-0000-0000-0000437F0000}"/>
    <cellStyle name="40% - 강조색6 45 2 2 2 8 4" xfId="33916" xr:uid="{00000000-0005-0000-0000-0000447F0000}"/>
    <cellStyle name="40% - 강조색6 45 2 2 2 9" xfId="33917" xr:uid="{00000000-0005-0000-0000-0000457F0000}"/>
    <cellStyle name="40% - 강조색6 45 2 2 2 9 2" xfId="33918" xr:uid="{00000000-0005-0000-0000-0000467F0000}"/>
    <cellStyle name="40% - 강조색6 45 2 2 2 9 3" xfId="33919" xr:uid="{00000000-0005-0000-0000-0000477F0000}"/>
    <cellStyle name="40% - 강조색6 45 2 2 2 9 4" xfId="33920" xr:uid="{00000000-0005-0000-0000-0000487F0000}"/>
    <cellStyle name="40% - 강조색6 45 2 2 20" xfId="33921" xr:uid="{00000000-0005-0000-0000-0000497F0000}"/>
    <cellStyle name="40% - 강조색6 45 2 2 21" xfId="33922" xr:uid="{00000000-0005-0000-0000-00004A7F0000}"/>
    <cellStyle name="40% - 강조색6 45 2 2 22" xfId="33923" xr:uid="{00000000-0005-0000-0000-00004B7F0000}"/>
    <cellStyle name="40% - 강조색6 45 2 2 23" xfId="33924" xr:uid="{00000000-0005-0000-0000-00004C7F0000}"/>
    <cellStyle name="40% - 강조색6 45 2 2 24" xfId="33925" xr:uid="{00000000-0005-0000-0000-00004D7F0000}"/>
    <cellStyle name="40% - 강조색6 45 2 2 25" xfId="33926" xr:uid="{00000000-0005-0000-0000-00004E7F0000}"/>
    <cellStyle name="40% - 강조색6 45 2 2 26" xfId="33927" xr:uid="{00000000-0005-0000-0000-00004F7F0000}"/>
    <cellStyle name="40% - 강조색6 45 2 2 3" xfId="33928" xr:uid="{00000000-0005-0000-0000-0000507F0000}"/>
    <cellStyle name="40% - 강조색6 45 2 2 3 10" xfId="33929" xr:uid="{00000000-0005-0000-0000-0000517F0000}"/>
    <cellStyle name="40% - 강조색6 45 2 2 3 11" xfId="33930" xr:uid="{00000000-0005-0000-0000-0000527F0000}"/>
    <cellStyle name="40% - 강조색6 45 2 2 3 12" xfId="33931" xr:uid="{00000000-0005-0000-0000-0000537F0000}"/>
    <cellStyle name="40% - 강조색6 45 2 2 3 2" xfId="33932" xr:uid="{00000000-0005-0000-0000-0000547F0000}"/>
    <cellStyle name="40% - 강조색6 45 2 2 3 2 2" xfId="33933" xr:uid="{00000000-0005-0000-0000-0000557F0000}"/>
    <cellStyle name="40% - 강조색6 45 2 2 3 2 3" xfId="33934" xr:uid="{00000000-0005-0000-0000-0000567F0000}"/>
    <cellStyle name="40% - 강조색6 45 2 2 3 2 4" xfId="33935" xr:uid="{00000000-0005-0000-0000-0000577F0000}"/>
    <cellStyle name="40% - 강조색6 45 2 2 3 3" xfId="33936" xr:uid="{00000000-0005-0000-0000-0000587F0000}"/>
    <cellStyle name="40% - 강조색6 45 2 2 3 3 2" xfId="33937" xr:uid="{00000000-0005-0000-0000-0000597F0000}"/>
    <cellStyle name="40% - 강조색6 45 2 2 3 3 3" xfId="33938" xr:uid="{00000000-0005-0000-0000-00005A7F0000}"/>
    <cellStyle name="40% - 강조색6 45 2 2 3 3 4" xfId="33939" xr:uid="{00000000-0005-0000-0000-00005B7F0000}"/>
    <cellStyle name="40% - 강조색6 45 2 2 3 4" xfId="33940" xr:uid="{00000000-0005-0000-0000-00005C7F0000}"/>
    <cellStyle name="40% - 강조색6 45 2 2 3 4 2" xfId="33941" xr:uid="{00000000-0005-0000-0000-00005D7F0000}"/>
    <cellStyle name="40% - 강조색6 45 2 2 3 4 3" xfId="33942" xr:uid="{00000000-0005-0000-0000-00005E7F0000}"/>
    <cellStyle name="40% - 강조색6 45 2 2 3 4 4" xfId="33943" xr:uid="{00000000-0005-0000-0000-00005F7F0000}"/>
    <cellStyle name="40% - 강조색6 45 2 2 3 5" xfId="33944" xr:uid="{00000000-0005-0000-0000-0000607F0000}"/>
    <cellStyle name="40% - 강조색6 45 2 2 3 5 2" xfId="33945" xr:uid="{00000000-0005-0000-0000-0000617F0000}"/>
    <cellStyle name="40% - 강조색6 45 2 2 3 5 3" xfId="33946" xr:uid="{00000000-0005-0000-0000-0000627F0000}"/>
    <cellStyle name="40% - 강조색6 45 2 2 3 5 4" xfId="33947" xr:uid="{00000000-0005-0000-0000-0000637F0000}"/>
    <cellStyle name="40% - 강조색6 45 2 2 3 6" xfId="33948" xr:uid="{00000000-0005-0000-0000-0000647F0000}"/>
    <cellStyle name="40% - 강조색6 45 2 2 3 6 2" xfId="33949" xr:uid="{00000000-0005-0000-0000-0000657F0000}"/>
    <cellStyle name="40% - 강조색6 45 2 2 3 6 3" xfId="33950" xr:uid="{00000000-0005-0000-0000-0000667F0000}"/>
    <cellStyle name="40% - 강조색6 45 2 2 3 6 4" xfId="33951" xr:uid="{00000000-0005-0000-0000-0000677F0000}"/>
    <cellStyle name="40% - 강조색6 45 2 2 3 7" xfId="33952" xr:uid="{00000000-0005-0000-0000-0000687F0000}"/>
    <cellStyle name="40% - 강조색6 45 2 2 3 7 2" xfId="33953" xr:uid="{00000000-0005-0000-0000-0000697F0000}"/>
    <cellStyle name="40% - 강조색6 45 2 2 3 7 3" xfId="33954" xr:uid="{00000000-0005-0000-0000-00006A7F0000}"/>
    <cellStyle name="40% - 강조색6 45 2 2 3 7 4" xfId="33955" xr:uid="{00000000-0005-0000-0000-00006B7F0000}"/>
    <cellStyle name="40% - 강조색6 45 2 2 3 8" xfId="33956" xr:uid="{00000000-0005-0000-0000-00006C7F0000}"/>
    <cellStyle name="40% - 강조색6 45 2 2 3 8 2" xfId="33957" xr:uid="{00000000-0005-0000-0000-00006D7F0000}"/>
    <cellStyle name="40% - 강조색6 45 2 2 3 8 3" xfId="33958" xr:uid="{00000000-0005-0000-0000-00006E7F0000}"/>
    <cellStyle name="40% - 강조색6 45 2 2 3 8 4" xfId="33959" xr:uid="{00000000-0005-0000-0000-00006F7F0000}"/>
    <cellStyle name="40% - 강조색6 45 2 2 3 9" xfId="33960" xr:uid="{00000000-0005-0000-0000-0000707F0000}"/>
    <cellStyle name="40% - 강조색6 45 2 2 3 9 2" xfId="33961" xr:uid="{00000000-0005-0000-0000-0000717F0000}"/>
    <cellStyle name="40% - 강조색6 45 2 2 3 9 3" xfId="33962" xr:uid="{00000000-0005-0000-0000-0000727F0000}"/>
    <cellStyle name="40% - 강조색6 45 2 2 3 9 4" xfId="33963" xr:uid="{00000000-0005-0000-0000-0000737F0000}"/>
    <cellStyle name="40% - 강조색6 45 2 2 4" xfId="33964" xr:uid="{00000000-0005-0000-0000-0000747F0000}"/>
    <cellStyle name="40% - 강조색6 45 2 2 4 10" xfId="33965" xr:uid="{00000000-0005-0000-0000-0000757F0000}"/>
    <cellStyle name="40% - 강조색6 45 2 2 4 11" xfId="33966" xr:uid="{00000000-0005-0000-0000-0000767F0000}"/>
    <cellStyle name="40% - 강조색6 45 2 2 4 12" xfId="33967" xr:uid="{00000000-0005-0000-0000-0000777F0000}"/>
    <cellStyle name="40% - 강조색6 45 2 2 4 2" xfId="33968" xr:uid="{00000000-0005-0000-0000-0000787F0000}"/>
    <cellStyle name="40% - 강조색6 45 2 2 4 2 2" xfId="33969" xr:uid="{00000000-0005-0000-0000-0000797F0000}"/>
    <cellStyle name="40% - 강조색6 45 2 2 4 2 3" xfId="33970" xr:uid="{00000000-0005-0000-0000-00007A7F0000}"/>
    <cellStyle name="40% - 강조색6 45 2 2 4 2 4" xfId="33971" xr:uid="{00000000-0005-0000-0000-00007B7F0000}"/>
    <cellStyle name="40% - 강조색6 45 2 2 4 3" xfId="33972" xr:uid="{00000000-0005-0000-0000-00007C7F0000}"/>
    <cellStyle name="40% - 강조색6 45 2 2 4 3 2" xfId="33973" xr:uid="{00000000-0005-0000-0000-00007D7F0000}"/>
    <cellStyle name="40% - 강조색6 45 2 2 4 3 3" xfId="33974" xr:uid="{00000000-0005-0000-0000-00007E7F0000}"/>
    <cellStyle name="40% - 강조색6 45 2 2 4 3 4" xfId="33975" xr:uid="{00000000-0005-0000-0000-00007F7F0000}"/>
    <cellStyle name="40% - 강조색6 45 2 2 4 4" xfId="33976" xr:uid="{00000000-0005-0000-0000-0000807F0000}"/>
    <cellStyle name="40% - 강조색6 45 2 2 4 4 2" xfId="33977" xr:uid="{00000000-0005-0000-0000-0000817F0000}"/>
    <cellStyle name="40% - 강조색6 45 2 2 4 4 3" xfId="33978" xr:uid="{00000000-0005-0000-0000-0000827F0000}"/>
    <cellStyle name="40% - 강조색6 45 2 2 4 4 4" xfId="33979" xr:uid="{00000000-0005-0000-0000-0000837F0000}"/>
    <cellStyle name="40% - 강조색6 45 2 2 4 5" xfId="33980" xr:uid="{00000000-0005-0000-0000-0000847F0000}"/>
    <cellStyle name="40% - 강조색6 45 2 2 4 5 2" xfId="33981" xr:uid="{00000000-0005-0000-0000-0000857F0000}"/>
    <cellStyle name="40% - 강조색6 45 2 2 4 5 3" xfId="33982" xr:uid="{00000000-0005-0000-0000-0000867F0000}"/>
    <cellStyle name="40% - 강조색6 45 2 2 4 5 4" xfId="33983" xr:uid="{00000000-0005-0000-0000-0000877F0000}"/>
    <cellStyle name="40% - 강조색6 45 2 2 4 6" xfId="33984" xr:uid="{00000000-0005-0000-0000-0000887F0000}"/>
    <cellStyle name="40% - 강조색6 45 2 2 4 6 2" xfId="33985" xr:uid="{00000000-0005-0000-0000-0000897F0000}"/>
    <cellStyle name="40% - 강조색6 45 2 2 4 6 3" xfId="33986" xr:uid="{00000000-0005-0000-0000-00008A7F0000}"/>
    <cellStyle name="40% - 강조색6 45 2 2 4 6 4" xfId="33987" xr:uid="{00000000-0005-0000-0000-00008B7F0000}"/>
    <cellStyle name="40% - 강조색6 45 2 2 4 7" xfId="33988" xr:uid="{00000000-0005-0000-0000-00008C7F0000}"/>
    <cellStyle name="40% - 강조색6 45 2 2 4 7 2" xfId="33989" xr:uid="{00000000-0005-0000-0000-00008D7F0000}"/>
    <cellStyle name="40% - 강조색6 45 2 2 4 7 3" xfId="33990" xr:uid="{00000000-0005-0000-0000-00008E7F0000}"/>
    <cellStyle name="40% - 강조색6 45 2 2 4 7 4" xfId="33991" xr:uid="{00000000-0005-0000-0000-00008F7F0000}"/>
    <cellStyle name="40% - 강조색6 45 2 2 4 8" xfId="33992" xr:uid="{00000000-0005-0000-0000-0000907F0000}"/>
    <cellStyle name="40% - 강조색6 45 2 2 4 8 2" xfId="33993" xr:uid="{00000000-0005-0000-0000-0000917F0000}"/>
    <cellStyle name="40% - 강조색6 45 2 2 4 8 3" xfId="33994" xr:uid="{00000000-0005-0000-0000-0000927F0000}"/>
    <cellStyle name="40% - 강조색6 45 2 2 4 8 4" xfId="33995" xr:uid="{00000000-0005-0000-0000-0000937F0000}"/>
    <cellStyle name="40% - 강조색6 45 2 2 4 9" xfId="33996" xr:uid="{00000000-0005-0000-0000-0000947F0000}"/>
    <cellStyle name="40% - 강조색6 45 2 2 4 9 2" xfId="33997" xr:uid="{00000000-0005-0000-0000-0000957F0000}"/>
    <cellStyle name="40% - 강조색6 45 2 2 4 9 3" xfId="33998" xr:uid="{00000000-0005-0000-0000-0000967F0000}"/>
    <cellStyle name="40% - 강조색6 45 2 2 4 9 4" xfId="33999" xr:uid="{00000000-0005-0000-0000-0000977F0000}"/>
    <cellStyle name="40% - 강조색6 45 2 2 5" xfId="34000" xr:uid="{00000000-0005-0000-0000-0000987F0000}"/>
    <cellStyle name="40% - 강조색6 45 2 2 5 10" xfId="34001" xr:uid="{00000000-0005-0000-0000-0000997F0000}"/>
    <cellStyle name="40% - 강조색6 45 2 2 5 11" xfId="34002" xr:uid="{00000000-0005-0000-0000-00009A7F0000}"/>
    <cellStyle name="40% - 강조색6 45 2 2 5 12" xfId="34003" xr:uid="{00000000-0005-0000-0000-00009B7F0000}"/>
    <cellStyle name="40% - 강조색6 45 2 2 5 2" xfId="34004" xr:uid="{00000000-0005-0000-0000-00009C7F0000}"/>
    <cellStyle name="40% - 강조색6 45 2 2 5 2 2" xfId="34005" xr:uid="{00000000-0005-0000-0000-00009D7F0000}"/>
    <cellStyle name="40% - 강조색6 45 2 2 5 2 3" xfId="34006" xr:uid="{00000000-0005-0000-0000-00009E7F0000}"/>
    <cellStyle name="40% - 강조색6 45 2 2 5 2 4" xfId="34007" xr:uid="{00000000-0005-0000-0000-00009F7F0000}"/>
    <cellStyle name="40% - 강조색6 45 2 2 5 3" xfId="34008" xr:uid="{00000000-0005-0000-0000-0000A07F0000}"/>
    <cellStyle name="40% - 강조색6 45 2 2 5 3 2" xfId="34009" xr:uid="{00000000-0005-0000-0000-0000A17F0000}"/>
    <cellStyle name="40% - 강조색6 45 2 2 5 3 3" xfId="34010" xr:uid="{00000000-0005-0000-0000-0000A27F0000}"/>
    <cellStyle name="40% - 강조색6 45 2 2 5 3 4" xfId="34011" xr:uid="{00000000-0005-0000-0000-0000A37F0000}"/>
    <cellStyle name="40% - 강조색6 45 2 2 5 4" xfId="34012" xr:uid="{00000000-0005-0000-0000-0000A47F0000}"/>
    <cellStyle name="40% - 강조색6 45 2 2 5 4 2" xfId="34013" xr:uid="{00000000-0005-0000-0000-0000A57F0000}"/>
    <cellStyle name="40% - 강조색6 45 2 2 5 4 3" xfId="34014" xr:uid="{00000000-0005-0000-0000-0000A67F0000}"/>
    <cellStyle name="40% - 강조색6 45 2 2 5 4 4" xfId="34015" xr:uid="{00000000-0005-0000-0000-0000A77F0000}"/>
    <cellStyle name="40% - 강조색6 45 2 2 5 5" xfId="34016" xr:uid="{00000000-0005-0000-0000-0000A87F0000}"/>
    <cellStyle name="40% - 강조색6 45 2 2 5 5 2" xfId="34017" xr:uid="{00000000-0005-0000-0000-0000A97F0000}"/>
    <cellStyle name="40% - 강조색6 45 2 2 5 5 3" xfId="34018" xr:uid="{00000000-0005-0000-0000-0000AA7F0000}"/>
    <cellStyle name="40% - 강조색6 45 2 2 5 5 4" xfId="34019" xr:uid="{00000000-0005-0000-0000-0000AB7F0000}"/>
    <cellStyle name="40% - 강조색6 45 2 2 5 6" xfId="34020" xr:uid="{00000000-0005-0000-0000-0000AC7F0000}"/>
    <cellStyle name="40% - 강조색6 45 2 2 5 6 2" xfId="34021" xr:uid="{00000000-0005-0000-0000-0000AD7F0000}"/>
    <cellStyle name="40% - 강조색6 45 2 2 5 6 3" xfId="34022" xr:uid="{00000000-0005-0000-0000-0000AE7F0000}"/>
    <cellStyle name="40% - 강조색6 45 2 2 5 6 4" xfId="34023" xr:uid="{00000000-0005-0000-0000-0000AF7F0000}"/>
    <cellStyle name="40% - 강조색6 45 2 2 5 7" xfId="34024" xr:uid="{00000000-0005-0000-0000-0000B07F0000}"/>
    <cellStyle name="40% - 강조색6 45 2 2 5 7 2" xfId="34025" xr:uid="{00000000-0005-0000-0000-0000B17F0000}"/>
    <cellStyle name="40% - 강조색6 45 2 2 5 7 3" xfId="34026" xr:uid="{00000000-0005-0000-0000-0000B27F0000}"/>
    <cellStyle name="40% - 강조색6 45 2 2 5 7 4" xfId="34027" xr:uid="{00000000-0005-0000-0000-0000B37F0000}"/>
    <cellStyle name="40% - 강조색6 45 2 2 5 8" xfId="34028" xr:uid="{00000000-0005-0000-0000-0000B47F0000}"/>
    <cellStyle name="40% - 강조색6 45 2 2 5 8 2" xfId="34029" xr:uid="{00000000-0005-0000-0000-0000B57F0000}"/>
    <cellStyle name="40% - 강조색6 45 2 2 5 8 3" xfId="34030" xr:uid="{00000000-0005-0000-0000-0000B67F0000}"/>
    <cellStyle name="40% - 강조색6 45 2 2 5 8 4" xfId="34031" xr:uid="{00000000-0005-0000-0000-0000B77F0000}"/>
    <cellStyle name="40% - 강조색6 45 2 2 5 9" xfId="34032" xr:uid="{00000000-0005-0000-0000-0000B87F0000}"/>
    <cellStyle name="40% - 강조색6 45 2 2 5 9 2" xfId="34033" xr:uid="{00000000-0005-0000-0000-0000B97F0000}"/>
    <cellStyle name="40% - 강조색6 45 2 2 5 9 3" xfId="34034" xr:uid="{00000000-0005-0000-0000-0000BA7F0000}"/>
    <cellStyle name="40% - 강조색6 45 2 2 5 9 4" xfId="34035" xr:uid="{00000000-0005-0000-0000-0000BB7F0000}"/>
    <cellStyle name="40% - 강조색6 45 2 2 6" xfId="34036" xr:uid="{00000000-0005-0000-0000-0000BC7F0000}"/>
    <cellStyle name="40% - 강조색6 45 2 2 6 2" xfId="34037" xr:uid="{00000000-0005-0000-0000-0000BD7F0000}"/>
    <cellStyle name="40% - 강조색6 45 2 2 6 3" xfId="34038" xr:uid="{00000000-0005-0000-0000-0000BE7F0000}"/>
    <cellStyle name="40% - 강조색6 45 2 2 6 4" xfId="34039" xr:uid="{00000000-0005-0000-0000-0000BF7F0000}"/>
    <cellStyle name="40% - 강조색6 45 2 2 7" xfId="34040" xr:uid="{00000000-0005-0000-0000-0000C07F0000}"/>
    <cellStyle name="40% - 강조색6 45 2 2 7 2" xfId="34041" xr:uid="{00000000-0005-0000-0000-0000C17F0000}"/>
    <cellStyle name="40% - 강조색6 45 2 2 7 3" xfId="34042" xr:uid="{00000000-0005-0000-0000-0000C27F0000}"/>
    <cellStyle name="40% - 강조색6 45 2 2 7 4" xfId="34043" xr:uid="{00000000-0005-0000-0000-0000C37F0000}"/>
    <cellStyle name="40% - 강조색6 45 2 2 8" xfId="34044" xr:uid="{00000000-0005-0000-0000-0000C47F0000}"/>
    <cellStyle name="40% - 강조색6 45 2 2 8 2" xfId="34045" xr:uid="{00000000-0005-0000-0000-0000C57F0000}"/>
    <cellStyle name="40% - 강조색6 45 2 2 8 3" xfId="34046" xr:uid="{00000000-0005-0000-0000-0000C67F0000}"/>
    <cellStyle name="40% - 강조색6 45 2 2 8 4" xfId="34047" xr:uid="{00000000-0005-0000-0000-0000C77F0000}"/>
    <cellStyle name="40% - 강조색6 45 2 2 9" xfId="34048" xr:uid="{00000000-0005-0000-0000-0000C87F0000}"/>
    <cellStyle name="40% - 강조색6 45 2 2 9 2" xfId="34049" xr:uid="{00000000-0005-0000-0000-0000C97F0000}"/>
    <cellStyle name="40% - 강조색6 45 2 2 9 3" xfId="34050" xr:uid="{00000000-0005-0000-0000-0000CA7F0000}"/>
    <cellStyle name="40% - 강조색6 45 2 2 9 4" xfId="34051" xr:uid="{00000000-0005-0000-0000-0000CB7F0000}"/>
    <cellStyle name="40% - 강조색6 45 2 20" xfId="34052" xr:uid="{00000000-0005-0000-0000-0000CC7F0000}"/>
    <cellStyle name="40% - 강조색6 45 2 21" xfId="34053" xr:uid="{00000000-0005-0000-0000-0000CD7F0000}"/>
    <cellStyle name="40% - 강조색6 45 2 22" xfId="34054" xr:uid="{00000000-0005-0000-0000-0000CE7F0000}"/>
    <cellStyle name="40% - 강조색6 45 2 23" xfId="34055" xr:uid="{00000000-0005-0000-0000-0000CF7F0000}"/>
    <cellStyle name="40% - 강조색6 45 2 24" xfId="34056" xr:uid="{00000000-0005-0000-0000-0000D07F0000}"/>
    <cellStyle name="40% - 강조색6 45 2 25" xfId="34057" xr:uid="{00000000-0005-0000-0000-0000D17F0000}"/>
    <cellStyle name="40% - 강조색6 45 2 26" xfId="34058" xr:uid="{00000000-0005-0000-0000-0000D27F0000}"/>
    <cellStyle name="40% - 강조색6 45 2 3" xfId="34059" xr:uid="{00000000-0005-0000-0000-0000D37F0000}"/>
    <cellStyle name="40% - 강조색6 45 2 3 10" xfId="34060" xr:uid="{00000000-0005-0000-0000-0000D47F0000}"/>
    <cellStyle name="40% - 강조색6 45 2 3 10 2" xfId="34061" xr:uid="{00000000-0005-0000-0000-0000D57F0000}"/>
    <cellStyle name="40% - 강조색6 45 2 3 10 3" xfId="34062" xr:uid="{00000000-0005-0000-0000-0000D67F0000}"/>
    <cellStyle name="40% - 강조색6 45 2 3 10 4" xfId="34063" xr:uid="{00000000-0005-0000-0000-0000D77F0000}"/>
    <cellStyle name="40% - 강조색6 45 2 3 11" xfId="34064" xr:uid="{00000000-0005-0000-0000-0000D87F0000}"/>
    <cellStyle name="40% - 강조색6 45 2 3 11 2" xfId="34065" xr:uid="{00000000-0005-0000-0000-0000D97F0000}"/>
    <cellStyle name="40% - 강조색6 45 2 3 11 3" xfId="34066" xr:uid="{00000000-0005-0000-0000-0000DA7F0000}"/>
    <cellStyle name="40% - 강조색6 45 2 3 11 4" xfId="34067" xr:uid="{00000000-0005-0000-0000-0000DB7F0000}"/>
    <cellStyle name="40% - 강조색6 45 2 3 12" xfId="34068" xr:uid="{00000000-0005-0000-0000-0000DC7F0000}"/>
    <cellStyle name="40% - 강조색6 45 2 3 12 2" xfId="34069" xr:uid="{00000000-0005-0000-0000-0000DD7F0000}"/>
    <cellStyle name="40% - 강조색6 45 2 3 12 3" xfId="34070" xr:uid="{00000000-0005-0000-0000-0000DE7F0000}"/>
    <cellStyle name="40% - 강조색6 45 2 3 12 4" xfId="34071" xr:uid="{00000000-0005-0000-0000-0000DF7F0000}"/>
    <cellStyle name="40% - 강조색6 45 2 3 13" xfId="34072" xr:uid="{00000000-0005-0000-0000-0000E07F0000}"/>
    <cellStyle name="40% - 강조색6 45 2 3 14" xfId="34073" xr:uid="{00000000-0005-0000-0000-0000E17F0000}"/>
    <cellStyle name="40% - 강조색6 45 2 3 15" xfId="34074" xr:uid="{00000000-0005-0000-0000-0000E27F0000}"/>
    <cellStyle name="40% - 강조색6 45 2 3 16" xfId="34075" xr:uid="{00000000-0005-0000-0000-0000E37F0000}"/>
    <cellStyle name="40% - 강조색6 45 2 3 17" xfId="34076" xr:uid="{00000000-0005-0000-0000-0000E47F0000}"/>
    <cellStyle name="40% - 강조색6 45 2 3 18" xfId="34077" xr:uid="{00000000-0005-0000-0000-0000E57F0000}"/>
    <cellStyle name="40% - 강조색6 45 2 3 19" xfId="34078" xr:uid="{00000000-0005-0000-0000-0000E67F0000}"/>
    <cellStyle name="40% - 강조색6 45 2 3 2" xfId="34079" xr:uid="{00000000-0005-0000-0000-0000E77F0000}"/>
    <cellStyle name="40% - 강조색6 45 2 3 2 10" xfId="34080" xr:uid="{00000000-0005-0000-0000-0000E87F0000}"/>
    <cellStyle name="40% - 강조색6 45 2 3 2 11" xfId="34081" xr:uid="{00000000-0005-0000-0000-0000E97F0000}"/>
    <cellStyle name="40% - 강조색6 45 2 3 2 12" xfId="34082" xr:uid="{00000000-0005-0000-0000-0000EA7F0000}"/>
    <cellStyle name="40% - 강조색6 45 2 3 2 2" xfId="34083" xr:uid="{00000000-0005-0000-0000-0000EB7F0000}"/>
    <cellStyle name="40% - 강조색6 45 2 3 2 2 2" xfId="34084" xr:uid="{00000000-0005-0000-0000-0000EC7F0000}"/>
    <cellStyle name="40% - 강조색6 45 2 3 2 2 3" xfId="34085" xr:uid="{00000000-0005-0000-0000-0000ED7F0000}"/>
    <cellStyle name="40% - 강조색6 45 2 3 2 2 4" xfId="34086" xr:uid="{00000000-0005-0000-0000-0000EE7F0000}"/>
    <cellStyle name="40% - 강조색6 45 2 3 2 3" xfId="34087" xr:uid="{00000000-0005-0000-0000-0000EF7F0000}"/>
    <cellStyle name="40% - 강조색6 45 2 3 2 3 2" xfId="34088" xr:uid="{00000000-0005-0000-0000-0000F07F0000}"/>
    <cellStyle name="40% - 강조색6 45 2 3 2 3 3" xfId="34089" xr:uid="{00000000-0005-0000-0000-0000F17F0000}"/>
    <cellStyle name="40% - 강조색6 45 2 3 2 3 4" xfId="34090" xr:uid="{00000000-0005-0000-0000-0000F27F0000}"/>
    <cellStyle name="40% - 강조색6 45 2 3 2 4" xfId="34091" xr:uid="{00000000-0005-0000-0000-0000F37F0000}"/>
    <cellStyle name="40% - 강조색6 45 2 3 2 4 2" xfId="34092" xr:uid="{00000000-0005-0000-0000-0000F47F0000}"/>
    <cellStyle name="40% - 강조색6 45 2 3 2 4 3" xfId="34093" xr:uid="{00000000-0005-0000-0000-0000F57F0000}"/>
    <cellStyle name="40% - 강조색6 45 2 3 2 4 4" xfId="34094" xr:uid="{00000000-0005-0000-0000-0000F67F0000}"/>
    <cellStyle name="40% - 강조색6 45 2 3 2 5" xfId="34095" xr:uid="{00000000-0005-0000-0000-0000F77F0000}"/>
    <cellStyle name="40% - 강조색6 45 2 3 2 5 2" xfId="34096" xr:uid="{00000000-0005-0000-0000-0000F87F0000}"/>
    <cellStyle name="40% - 강조색6 45 2 3 2 5 3" xfId="34097" xr:uid="{00000000-0005-0000-0000-0000F97F0000}"/>
    <cellStyle name="40% - 강조색6 45 2 3 2 5 4" xfId="34098" xr:uid="{00000000-0005-0000-0000-0000FA7F0000}"/>
    <cellStyle name="40% - 강조색6 45 2 3 2 6" xfId="34099" xr:uid="{00000000-0005-0000-0000-0000FB7F0000}"/>
    <cellStyle name="40% - 강조색6 45 2 3 2 6 2" xfId="34100" xr:uid="{00000000-0005-0000-0000-0000FC7F0000}"/>
    <cellStyle name="40% - 강조색6 45 2 3 2 6 3" xfId="34101" xr:uid="{00000000-0005-0000-0000-0000FD7F0000}"/>
    <cellStyle name="40% - 강조색6 45 2 3 2 6 4" xfId="34102" xr:uid="{00000000-0005-0000-0000-0000FE7F0000}"/>
    <cellStyle name="40% - 강조색6 45 2 3 2 7" xfId="34103" xr:uid="{00000000-0005-0000-0000-0000FF7F0000}"/>
    <cellStyle name="40% - 강조색6 45 2 3 2 7 2" xfId="34104" xr:uid="{00000000-0005-0000-0000-000000800000}"/>
    <cellStyle name="40% - 강조색6 45 2 3 2 7 3" xfId="34105" xr:uid="{00000000-0005-0000-0000-000001800000}"/>
    <cellStyle name="40% - 강조색6 45 2 3 2 7 4" xfId="34106" xr:uid="{00000000-0005-0000-0000-000002800000}"/>
    <cellStyle name="40% - 강조색6 45 2 3 2 8" xfId="34107" xr:uid="{00000000-0005-0000-0000-000003800000}"/>
    <cellStyle name="40% - 강조색6 45 2 3 2 8 2" xfId="34108" xr:uid="{00000000-0005-0000-0000-000004800000}"/>
    <cellStyle name="40% - 강조색6 45 2 3 2 8 3" xfId="34109" xr:uid="{00000000-0005-0000-0000-000005800000}"/>
    <cellStyle name="40% - 강조색6 45 2 3 2 8 4" xfId="34110" xr:uid="{00000000-0005-0000-0000-000006800000}"/>
    <cellStyle name="40% - 강조색6 45 2 3 2 9" xfId="34111" xr:uid="{00000000-0005-0000-0000-000007800000}"/>
    <cellStyle name="40% - 강조색6 45 2 3 2 9 2" xfId="34112" xr:uid="{00000000-0005-0000-0000-000008800000}"/>
    <cellStyle name="40% - 강조색6 45 2 3 2 9 3" xfId="34113" xr:uid="{00000000-0005-0000-0000-000009800000}"/>
    <cellStyle name="40% - 강조색6 45 2 3 2 9 4" xfId="34114" xr:uid="{00000000-0005-0000-0000-00000A800000}"/>
    <cellStyle name="40% - 강조색6 45 2 3 20" xfId="34115" xr:uid="{00000000-0005-0000-0000-00000B800000}"/>
    <cellStyle name="40% - 강조색6 45 2 3 21" xfId="34116" xr:uid="{00000000-0005-0000-0000-00000C800000}"/>
    <cellStyle name="40% - 강조색6 45 2 3 22" xfId="34117" xr:uid="{00000000-0005-0000-0000-00000D800000}"/>
    <cellStyle name="40% - 강조색6 45 2 3 23" xfId="34118" xr:uid="{00000000-0005-0000-0000-00000E800000}"/>
    <cellStyle name="40% - 강조색6 45 2 3 24" xfId="34119" xr:uid="{00000000-0005-0000-0000-00000F800000}"/>
    <cellStyle name="40% - 강조색6 45 2 3 25" xfId="34120" xr:uid="{00000000-0005-0000-0000-000010800000}"/>
    <cellStyle name="40% - 강조색6 45 2 3 3" xfId="34121" xr:uid="{00000000-0005-0000-0000-000011800000}"/>
    <cellStyle name="40% - 강조색6 45 2 3 3 10" xfId="34122" xr:uid="{00000000-0005-0000-0000-000012800000}"/>
    <cellStyle name="40% - 강조색6 45 2 3 3 11" xfId="34123" xr:uid="{00000000-0005-0000-0000-000013800000}"/>
    <cellStyle name="40% - 강조색6 45 2 3 3 12" xfId="34124" xr:uid="{00000000-0005-0000-0000-000014800000}"/>
    <cellStyle name="40% - 강조색6 45 2 3 3 2" xfId="34125" xr:uid="{00000000-0005-0000-0000-000015800000}"/>
    <cellStyle name="40% - 강조색6 45 2 3 3 2 2" xfId="34126" xr:uid="{00000000-0005-0000-0000-000016800000}"/>
    <cellStyle name="40% - 강조색6 45 2 3 3 2 3" xfId="34127" xr:uid="{00000000-0005-0000-0000-000017800000}"/>
    <cellStyle name="40% - 강조색6 45 2 3 3 2 4" xfId="34128" xr:uid="{00000000-0005-0000-0000-000018800000}"/>
    <cellStyle name="40% - 강조색6 45 2 3 3 3" xfId="34129" xr:uid="{00000000-0005-0000-0000-000019800000}"/>
    <cellStyle name="40% - 강조색6 45 2 3 3 3 2" xfId="34130" xr:uid="{00000000-0005-0000-0000-00001A800000}"/>
    <cellStyle name="40% - 강조색6 45 2 3 3 3 3" xfId="34131" xr:uid="{00000000-0005-0000-0000-00001B800000}"/>
    <cellStyle name="40% - 강조색6 45 2 3 3 3 4" xfId="34132" xr:uid="{00000000-0005-0000-0000-00001C800000}"/>
    <cellStyle name="40% - 강조색6 45 2 3 3 4" xfId="34133" xr:uid="{00000000-0005-0000-0000-00001D800000}"/>
    <cellStyle name="40% - 강조색6 45 2 3 3 4 2" xfId="34134" xr:uid="{00000000-0005-0000-0000-00001E800000}"/>
    <cellStyle name="40% - 강조색6 45 2 3 3 4 3" xfId="34135" xr:uid="{00000000-0005-0000-0000-00001F800000}"/>
    <cellStyle name="40% - 강조색6 45 2 3 3 4 4" xfId="34136" xr:uid="{00000000-0005-0000-0000-000020800000}"/>
    <cellStyle name="40% - 강조색6 45 2 3 3 5" xfId="34137" xr:uid="{00000000-0005-0000-0000-000021800000}"/>
    <cellStyle name="40% - 강조색6 45 2 3 3 5 2" xfId="34138" xr:uid="{00000000-0005-0000-0000-000022800000}"/>
    <cellStyle name="40% - 강조색6 45 2 3 3 5 3" xfId="34139" xr:uid="{00000000-0005-0000-0000-000023800000}"/>
    <cellStyle name="40% - 강조색6 45 2 3 3 5 4" xfId="34140" xr:uid="{00000000-0005-0000-0000-000024800000}"/>
    <cellStyle name="40% - 강조색6 45 2 3 3 6" xfId="34141" xr:uid="{00000000-0005-0000-0000-000025800000}"/>
    <cellStyle name="40% - 강조색6 45 2 3 3 6 2" xfId="34142" xr:uid="{00000000-0005-0000-0000-000026800000}"/>
    <cellStyle name="40% - 강조색6 45 2 3 3 6 3" xfId="34143" xr:uid="{00000000-0005-0000-0000-000027800000}"/>
    <cellStyle name="40% - 강조색6 45 2 3 3 6 4" xfId="34144" xr:uid="{00000000-0005-0000-0000-000028800000}"/>
    <cellStyle name="40% - 강조색6 45 2 3 3 7" xfId="34145" xr:uid="{00000000-0005-0000-0000-000029800000}"/>
    <cellStyle name="40% - 강조색6 45 2 3 3 7 2" xfId="34146" xr:uid="{00000000-0005-0000-0000-00002A800000}"/>
    <cellStyle name="40% - 강조색6 45 2 3 3 7 3" xfId="34147" xr:uid="{00000000-0005-0000-0000-00002B800000}"/>
    <cellStyle name="40% - 강조색6 45 2 3 3 7 4" xfId="34148" xr:uid="{00000000-0005-0000-0000-00002C800000}"/>
    <cellStyle name="40% - 강조색6 45 2 3 3 8" xfId="34149" xr:uid="{00000000-0005-0000-0000-00002D800000}"/>
    <cellStyle name="40% - 강조색6 45 2 3 3 8 2" xfId="34150" xr:uid="{00000000-0005-0000-0000-00002E800000}"/>
    <cellStyle name="40% - 강조색6 45 2 3 3 8 3" xfId="34151" xr:uid="{00000000-0005-0000-0000-00002F800000}"/>
    <cellStyle name="40% - 강조색6 45 2 3 3 8 4" xfId="34152" xr:uid="{00000000-0005-0000-0000-000030800000}"/>
    <cellStyle name="40% - 강조색6 45 2 3 3 9" xfId="34153" xr:uid="{00000000-0005-0000-0000-000031800000}"/>
    <cellStyle name="40% - 강조색6 45 2 3 3 9 2" xfId="34154" xr:uid="{00000000-0005-0000-0000-000032800000}"/>
    <cellStyle name="40% - 강조색6 45 2 3 3 9 3" xfId="34155" xr:uid="{00000000-0005-0000-0000-000033800000}"/>
    <cellStyle name="40% - 강조색6 45 2 3 3 9 4" xfId="34156" xr:uid="{00000000-0005-0000-0000-000034800000}"/>
    <cellStyle name="40% - 강조색6 45 2 3 4" xfId="34157" xr:uid="{00000000-0005-0000-0000-000035800000}"/>
    <cellStyle name="40% - 강조색6 45 2 3 4 10" xfId="34158" xr:uid="{00000000-0005-0000-0000-000036800000}"/>
    <cellStyle name="40% - 강조색6 45 2 3 4 11" xfId="34159" xr:uid="{00000000-0005-0000-0000-000037800000}"/>
    <cellStyle name="40% - 강조색6 45 2 3 4 12" xfId="34160" xr:uid="{00000000-0005-0000-0000-000038800000}"/>
    <cellStyle name="40% - 강조색6 45 2 3 4 2" xfId="34161" xr:uid="{00000000-0005-0000-0000-000039800000}"/>
    <cellStyle name="40% - 강조색6 45 2 3 4 2 2" xfId="34162" xr:uid="{00000000-0005-0000-0000-00003A800000}"/>
    <cellStyle name="40% - 강조색6 45 2 3 4 2 3" xfId="34163" xr:uid="{00000000-0005-0000-0000-00003B800000}"/>
    <cellStyle name="40% - 강조색6 45 2 3 4 2 4" xfId="34164" xr:uid="{00000000-0005-0000-0000-00003C800000}"/>
    <cellStyle name="40% - 강조색6 45 2 3 4 3" xfId="34165" xr:uid="{00000000-0005-0000-0000-00003D800000}"/>
    <cellStyle name="40% - 강조색6 45 2 3 4 3 2" xfId="34166" xr:uid="{00000000-0005-0000-0000-00003E800000}"/>
    <cellStyle name="40% - 강조색6 45 2 3 4 3 3" xfId="34167" xr:uid="{00000000-0005-0000-0000-00003F800000}"/>
    <cellStyle name="40% - 강조색6 45 2 3 4 3 4" xfId="34168" xr:uid="{00000000-0005-0000-0000-000040800000}"/>
    <cellStyle name="40% - 강조색6 45 2 3 4 4" xfId="34169" xr:uid="{00000000-0005-0000-0000-000041800000}"/>
    <cellStyle name="40% - 강조색6 45 2 3 4 4 2" xfId="34170" xr:uid="{00000000-0005-0000-0000-000042800000}"/>
    <cellStyle name="40% - 강조색6 45 2 3 4 4 3" xfId="34171" xr:uid="{00000000-0005-0000-0000-000043800000}"/>
    <cellStyle name="40% - 강조색6 45 2 3 4 4 4" xfId="34172" xr:uid="{00000000-0005-0000-0000-000044800000}"/>
    <cellStyle name="40% - 강조색6 45 2 3 4 5" xfId="34173" xr:uid="{00000000-0005-0000-0000-000045800000}"/>
    <cellStyle name="40% - 강조색6 45 2 3 4 5 2" xfId="34174" xr:uid="{00000000-0005-0000-0000-000046800000}"/>
    <cellStyle name="40% - 강조색6 45 2 3 4 5 3" xfId="34175" xr:uid="{00000000-0005-0000-0000-000047800000}"/>
    <cellStyle name="40% - 강조색6 45 2 3 4 5 4" xfId="34176" xr:uid="{00000000-0005-0000-0000-000048800000}"/>
    <cellStyle name="40% - 강조색6 45 2 3 4 6" xfId="34177" xr:uid="{00000000-0005-0000-0000-000049800000}"/>
    <cellStyle name="40% - 강조색6 45 2 3 4 6 2" xfId="34178" xr:uid="{00000000-0005-0000-0000-00004A800000}"/>
    <cellStyle name="40% - 강조색6 45 2 3 4 6 3" xfId="34179" xr:uid="{00000000-0005-0000-0000-00004B800000}"/>
    <cellStyle name="40% - 강조색6 45 2 3 4 6 4" xfId="34180" xr:uid="{00000000-0005-0000-0000-00004C800000}"/>
    <cellStyle name="40% - 강조색6 45 2 3 4 7" xfId="34181" xr:uid="{00000000-0005-0000-0000-00004D800000}"/>
    <cellStyle name="40% - 강조색6 45 2 3 4 7 2" xfId="34182" xr:uid="{00000000-0005-0000-0000-00004E800000}"/>
    <cellStyle name="40% - 강조색6 45 2 3 4 7 3" xfId="34183" xr:uid="{00000000-0005-0000-0000-00004F800000}"/>
    <cellStyle name="40% - 강조색6 45 2 3 4 7 4" xfId="34184" xr:uid="{00000000-0005-0000-0000-000050800000}"/>
    <cellStyle name="40% - 강조색6 45 2 3 4 8" xfId="34185" xr:uid="{00000000-0005-0000-0000-000051800000}"/>
    <cellStyle name="40% - 강조색6 45 2 3 4 8 2" xfId="34186" xr:uid="{00000000-0005-0000-0000-000052800000}"/>
    <cellStyle name="40% - 강조색6 45 2 3 4 8 3" xfId="34187" xr:uid="{00000000-0005-0000-0000-000053800000}"/>
    <cellStyle name="40% - 강조색6 45 2 3 4 8 4" xfId="34188" xr:uid="{00000000-0005-0000-0000-000054800000}"/>
    <cellStyle name="40% - 강조색6 45 2 3 4 9" xfId="34189" xr:uid="{00000000-0005-0000-0000-000055800000}"/>
    <cellStyle name="40% - 강조색6 45 2 3 4 9 2" xfId="34190" xr:uid="{00000000-0005-0000-0000-000056800000}"/>
    <cellStyle name="40% - 강조색6 45 2 3 4 9 3" xfId="34191" xr:uid="{00000000-0005-0000-0000-000057800000}"/>
    <cellStyle name="40% - 강조색6 45 2 3 4 9 4" xfId="34192" xr:uid="{00000000-0005-0000-0000-000058800000}"/>
    <cellStyle name="40% - 강조색6 45 2 3 5" xfId="34193" xr:uid="{00000000-0005-0000-0000-000059800000}"/>
    <cellStyle name="40% - 강조색6 45 2 3 5 2" xfId="34194" xr:uid="{00000000-0005-0000-0000-00005A800000}"/>
    <cellStyle name="40% - 강조색6 45 2 3 5 3" xfId="34195" xr:uid="{00000000-0005-0000-0000-00005B800000}"/>
    <cellStyle name="40% - 강조색6 45 2 3 5 4" xfId="34196" xr:uid="{00000000-0005-0000-0000-00005C800000}"/>
    <cellStyle name="40% - 강조색6 45 2 3 6" xfId="34197" xr:uid="{00000000-0005-0000-0000-00005D800000}"/>
    <cellStyle name="40% - 강조색6 45 2 3 6 2" xfId="34198" xr:uid="{00000000-0005-0000-0000-00005E800000}"/>
    <cellStyle name="40% - 강조색6 45 2 3 6 3" xfId="34199" xr:uid="{00000000-0005-0000-0000-00005F800000}"/>
    <cellStyle name="40% - 강조색6 45 2 3 6 4" xfId="34200" xr:uid="{00000000-0005-0000-0000-000060800000}"/>
    <cellStyle name="40% - 강조색6 45 2 3 7" xfId="34201" xr:uid="{00000000-0005-0000-0000-000061800000}"/>
    <cellStyle name="40% - 강조색6 45 2 3 7 2" xfId="34202" xr:uid="{00000000-0005-0000-0000-000062800000}"/>
    <cellStyle name="40% - 강조색6 45 2 3 7 3" xfId="34203" xr:uid="{00000000-0005-0000-0000-000063800000}"/>
    <cellStyle name="40% - 강조색6 45 2 3 7 4" xfId="34204" xr:uid="{00000000-0005-0000-0000-000064800000}"/>
    <cellStyle name="40% - 강조색6 45 2 3 8" xfId="34205" xr:uid="{00000000-0005-0000-0000-000065800000}"/>
    <cellStyle name="40% - 강조색6 45 2 3 8 2" xfId="34206" xr:uid="{00000000-0005-0000-0000-000066800000}"/>
    <cellStyle name="40% - 강조색6 45 2 3 8 3" xfId="34207" xr:uid="{00000000-0005-0000-0000-000067800000}"/>
    <cellStyle name="40% - 강조색6 45 2 3 8 4" xfId="34208" xr:uid="{00000000-0005-0000-0000-000068800000}"/>
    <cellStyle name="40% - 강조색6 45 2 3 9" xfId="34209" xr:uid="{00000000-0005-0000-0000-000069800000}"/>
    <cellStyle name="40% - 강조색6 45 2 3 9 2" xfId="34210" xr:uid="{00000000-0005-0000-0000-00006A800000}"/>
    <cellStyle name="40% - 강조색6 45 2 3 9 3" xfId="34211" xr:uid="{00000000-0005-0000-0000-00006B800000}"/>
    <cellStyle name="40% - 강조색6 45 2 3 9 4" xfId="34212" xr:uid="{00000000-0005-0000-0000-00006C800000}"/>
    <cellStyle name="40% - 강조색6 45 2 4" xfId="34213" xr:uid="{00000000-0005-0000-0000-00006D800000}"/>
    <cellStyle name="40% - 강조색6 45 2 4 10" xfId="34214" xr:uid="{00000000-0005-0000-0000-00006E800000}"/>
    <cellStyle name="40% - 강조색6 45 2 4 11" xfId="34215" xr:uid="{00000000-0005-0000-0000-00006F800000}"/>
    <cellStyle name="40% - 강조색6 45 2 4 12" xfId="34216" xr:uid="{00000000-0005-0000-0000-000070800000}"/>
    <cellStyle name="40% - 강조색6 45 2 4 2" xfId="34217" xr:uid="{00000000-0005-0000-0000-000071800000}"/>
    <cellStyle name="40% - 강조색6 45 2 4 2 2" xfId="34218" xr:uid="{00000000-0005-0000-0000-000072800000}"/>
    <cellStyle name="40% - 강조색6 45 2 4 2 3" xfId="34219" xr:uid="{00000000-0005-0000-0000-000073800000}"/>
    <cellStyle name="40% - 강조색6 45 2 4 2 4" xfId="34220" xr:uid="{00000000-0005-0000-0000-000074800000}"/>
    <cellStyle name="40% - 강조색6 45 2 4 3" xfId="34221" xr:uid="{00000000-0005-0000-0000-000075800000}"/>
    <cellStyle name="40% - 강조색6 45 2 4 3 2" xfId="34222" xr:uid="{00000000-0005-0000-0000-000076800000}"/>
    <cellStyle name="40% - 강조색6 45 2 4 3 3" xfId="34223" xr:uid="{00000000-0005-0000-0000-000077800000}"/>
    <cellStyle name="40% - 강조색6 45 2 4 3 4" xfId="34224" xr:uid="{00000000-0005-0000-0000-000078800000}"/>
    <cellStyle name="40% - 강조색6 45 2 4 4" xfId="34225" xr:uid="{00000000-0005-0000-0000-000079800000}"/>
    <cellStyle name="40% - 강조색6 45 2 4 4 2" xfId="34226" xr:uid="{00000000-0005-0000-0000-00007A800000}"/>
    <cellStyle name="40% - 강조색6 45 2 4 4 3" xfId="34227" xr:uid="{00000000-0005-0000-0000-00007B800000}"/>
    <cellStyle name="40% - 강조색6 45 2 4 4 4" xfId="34228" xr:uid="{00000000-0005-0000-0000-00007C800000}"/>
    <cellStyle name="40% - 강조색6 45 2 4 5" xfId="34229" xr:uid="{00000000-0005-0000-0000-00007D800000}"/>
    <cellStyle name="40% - 강조색6 45 2 4 5 2" xfId="34230" xr:uid="{00000000-0005-0000-0000-00007E800000}"/>
    <cellStyle name="40% - 강조색6 45 2 4 5 3" xfId="34231" xr:uid="{00000000-0005-0000-0000-00007F800000}"/>
    <cellStyle name="40% - 강조색6 45 2 4 5 4" xfId="34232" xr:uid="{00000000-0005-0000-0000-000080800000}"/>
    <cellStyle name="40% - 강조색6 45 2 4 6" xfId="34233" xr:uid="{00000000-0005-0000-0000-000081800000}"/>
    <cellStyle name="40% - 강조색6 45 2 4 6 2" xfId="34234" xr:uid="{00000000-0005-0000-0000-000082800000}"/>
    <cellStyle name="40% - 강조색6 45 2 4 6 3" xfId="34235" xr:uid="{00000000-0005-0000-0000-000083800000}"/>
    <cellStyle name="40% - 강조색6 45 2 4 6 4" xfId="34236" xr:uid="{00000000-0005-0000-0000-000084800000}"/>
    <cellStyle name="40% - 강조색6 45 2 4 7" xfId="34237" xr:uid="{00000000-0005-0000-0000-000085800000}"/>
    <cellStyle name="40% - 강조색6 45 2 4 7 2" xfId="34238" xr:uid="{00000000-0005-0000-0000-000086800000}"/>
    <cellStyle name="40% - 강조색6 45 2 4 7 3" xfId="34239" xr:uid="{00000000-0005-0000-0000-000087800000}"/>
    <cellStyle name="40% - 강조색6 45 2 4 7 4" xfId="34240" xr:uid="{00000000-0005-0000-0000-000088800000}"/>
    <cellStyle name="40% - 강조색6 45 2 4 8" xfId="34241" xr:uid="{00000000-0005-0000-0000-000089800000}"/>
    <cellStyle name="40% - 강조색6 45 2 4 8 2" xfId="34242" xr:uid="{00000000-0005-0000-0000-00008A800000}"/>
    <cellStyle name="40% - 강조색6 45 2 4 8 3" xfId="34243" xr:uid="{00000000-0005-0000-0000-00008B800000}"/>
    <cellStyle name="40% - 강조색6 45 2 4 8 4" xfId="34244" xr:uid="{00000000-0005-0000-0000-00008C800000}"/>
    <cellStyle name="40% - 강조색6 45 2 4 9" xfId="34245" xr:uid="{00000000-0005-0000-0000-00008D800000}"/>
    <cellStyle name="40% - 강조색6 45 2 4 9 2" xfId="34246" xr:uid="{00000000-0005-0000-0000-00008E800000}"/>
    <cellStyle name="40% - 강조색6 45 2 4 9 3" xfId="34247" xr:uid="{00000000-0005-0000-0000-00008F800000}"/>
    <cellStyle name="40% - 강조색6 45 2 4 9 4" xfId="34248" xr:uid="{00000000-0005-0000-0000-000090800000}"/>
    <cellStyle name="40% - 강조색6 45 2 5" xfId="34249" xr:uid="{00000000-0005-0000-0000-000091800000}"/>
    <cellStyle name="40% - 강조색6 45 2 5 10" xfId="34250" xr:uid="{00000000-0005-0000-0000-000092800000}"/>
    <cellStyle name="40% - 강조색6 45 2 5 11" xfId="34251" xr:uid="{00000000-0005-0000-0000-000093800000}"/>
    <cellStyle name="40% - 강조색6 45 2 5 12" xfId="34252" xr:uid="{00000000-0005-0000-0000-000094800000}"/>
    <cellStyle name="40% - 강조색6 45 2 5 2" xfId="34253" xr:uid="{00000000-0005-0000-0000-000095800000}"/>
    <cellStyle name="40% - 강조색6 45 2 5 2 2" xfId="34254" xr:uid="{00000000-0005-0000-0000-000096800000}"/>
    <cellStyle name="40% - 강조색6 45 2 5 2 3" xfId="34255" xr:uid="{00000000-0005-0000-0000-000097800000}"/>
    <cellStyle name="40% - 강조색6 45 2 5 2 4" xfId="34256" xr:uid="{00000000-0005-0000-0000-000098800000}"/>
    <cellStyle name="40% - 강조색6 45 2 5 3" xfId="34257" xr:uid="{00000000-0005-0000-0000-000099800000}"/>
    <cellStyle name="40% - 강조색6 45 2 5 3 2" xfId="34258" xr:uid="{00000000-0005-0000-0000-00009A800000}"/>
    <cellStyle name="40% - 강조색6 45 2 5 3 3" xfId="34259" xr:uid="{00000000-0005-0000-0000-00009B800000}"/>
    <cellStyle name="40% - 강조색6 45 2 5 3 4" xfId="34260" xr:uid="{00000000-0005-0000-0000-00009C800000}"/>
    <cellStyle name="40% - 강조색6 45 2 5 4" xfId="34261" xr:uid="{00000000-0005-0000-0000-00009D800000}"/>
    <cellStyle name="40% - 강조색6 45 2 5 4 2" xfId="34262" xr:uid="{00000000-0005-0000-0000-00009E800000}"/>
    <cellStyle name="40% - 강조색6 45 2 5 4 3" xfId="34263" xr:uid="{00000000-0005-0000-0000-00009F800000}"/>
    <cellStyle name="40% - 강조색6 45 2 5 4 4" xfId="34264" xr:uid="{00000000-0005-0000-0000-0000A0800000}"/>
    <cellStyle name="40% - 강조색6 45 2 5 5" xfId="34265" xr:uid="{00000000-0005-0000-0000-0000A1800000}"/>
    <cellStyle name="40% - 강조색6 45 2 5 5 2" xfId="34266" xr:uid="{00000000-0005-0000-0000-0000A2800000}"/>
    <cellStyle name="40% - 강조색6 45 2 5 5 3" xfId="34267" xr:uid="{00000000-0005-0000-0000-0000A3800000}"/>
    <cellStyle name="40% - 강조색6 45 2 5 5 4" xfId="34268" xr:uid="{00000000-0005-0000-0000-0000A4800000}"/>
    <cellStyle name="40% - 강조색6 45 2 5 6" xfId="34269" xr:uid="{00000000-0005-0000-0000-0000A5800000}"/>
    <cellStyle name="40% - 강조색6 45 2 5 6 2" xfId="34270" xr:uid="{00000000-0005-0000-0000-0000A6800000}"/>
    <cellStyle name="40% - 강조색6 45 2 5 6 3" xfId="34271" xr:uid="{00000000-0005-0000-0000-0000A7800000}"/>
    <cellStyle name="40% - 강조색6 45 2 5 6 4" xfId="34272" xr:uid="{00000000-0005-0000-0000-0000A8800000}"/>
    <cellStyle name="40% - 강조색6 45 2 5 7" xfId="34273" xr:uid="{00000000-0005-0000-0000-0000A9800000}"/>
    <cellStyle name="40% - 강조색6 45 2 5 7 2" xfId="34274" xr:uid="{00000000-0005-0000-0000-0000AA800000}"/>
    <cellStyle name="40% - 강조색6 45 2 5 7 3" xfId="34275" xr:uid="{00000000-0005-0000-0000-0000AB800000}"/>
    <cellStyle name="40% - 강조색6 45 2 5 7 4" xfId="34276" xr:uid="{00000000-0005-0000-0000-0000AC800000}"/>
    <cellStyle name="40% - 강조색6 45 2 5 8" xfId="34277" xr:uid="{00000000-0005-0000-0000-0000AD800000}"/>
    <cellStyle name="40% - 강조색6 45 2 5 8 2" xfId="34278" xr:uid="{00000000-0005-0000-0000-0000AE800000}"/>
    <cellStyle name="40% - 강조색6 45 2 5 8 3" xfId="34279" xr:uid="{00000000-0005-0000-0000-0000AF800000}"/>
    <cellStyle name="40% - 강조색6 45 2 5 8 4" xfId="34280" xr:uid="{00000000-0005-0000-0000-0000B0800000}"/>
    <cellStyle name="40% - 강조색6 45 2 5 9" xfId="34281" xr:uid="{00000000-0005-0000-0000-0000B1800000}"/>
    <cellStyle name="40% - 강조색6 45 2 5 9 2" xfId="34282" xr:uid="{00000000-0005-0000-0000-0000B2800000}"/>
    <cellStyle name="40% - 강조색6 45 2 5 9 3" xfId="34283" xr:uid="{00000000-0005-0000-0000-0000B3800000}"/>
    <cellStyle name="40% - 강조색6 45 2 5 9 4" xfId="34284" xr:uid="{00000000-0005-0000-0000-0000B4800000}"/>
    <cellStyle name="40% - 강조색6 45 2 6" xfId="34285" xr:uid="{00000000-0005-0000-0000-0000B5800000}"/>
    <cellStyle name="40% - 강조색6 45 2 6 10" xfId="34286" xr:uid="{00000000-0005-0000-0000-0000B6800000}"/>
    <cellStyle name="40% - 강조색6 45 2 6 11" xfId="34287" xr:uid="{00000000-0005-0000-0000-0000B7800000}"/>
    <cellStyle name="40% - 강조색6 45 2 6 12" xfId="34288" xr:uid="{00000000-0005-0000-0000-0000B8800000}"/>
    <cellStyle name="40% - 강조색6 45 2 6 2" xfId="34289" xr:uid="{00000000-0005-0000-0000-0000B9800000}"/>
    <cellStyle name="40% - 강조색6 45 2 6 2 2" xfId="34290" xr:uid="{00000000-0005-0000-0000-0000BA800000}"/>
    <cellStyle name="40% - 강조색6 45 2 6 2 3" xfId="34291" xr:uid="{00000000-0005-0000-0000-0000BB800000}"/>
    <cellStyle name="40% - 강조색6 45 2 6 2 4" xfId="34292" xr:uid="{00000000-0005-0000-0000-0000BC800000}"/>
    <cellStyle name="40% - 강조색6 45 2 6 3" xfId="34293" xr:uid="{00000000-0005-0000-0000-0000BD800000}"/>
    <cellStyle name="40% - 강조색6 45 2 6 3 2" xfId="34294" xr:uid="{00000000-0005-0000-0000-0000BE800000}"/>
    <cellStyle name="40% - 강조색6 45 2 6 3 3" xfId="34295" xr:uid="{00000000-0005-0000-0000-0000BF800000}"/>
    <cellStyle name="40% - 강조색6 45 2 6 3 4" xfId="34296" xr:uid="{00000000-0005-0000-0000-0000C0800000}"/>
    <cellStyle name="40% - 강조색6 45 2 6 4" xfId="34297" xr:uid="{00000000-0005-0000-0000-0000C1800000}"/>
    <cellStyle name="40% - 강조색6 45 2 6 4 2" xfId="34298" xr:uid="{00000000-0005-0000-0000-0000C2800000}"/>
    <cellStyle name="40% - 강조색6 45 2 6 4 3" xfId="34299" xr:uid="{00000000-0005-0000-0000-0000C3800000}"/>
    <cellStyle name="40% - 강조색6 45 2 6 4 4" xfId="34300" xr:uid="{00000000-0005-0000-0000-0000C4800000}"/>
    <cellStyle name="40% - 강조색6 45 2 6 5" xfId="34301" xr:uid="{00000000-0005-0000-0000-0000C5800000}"/>
    <cellStyle name="40% - 강조색6 45 2 6 5 2" xfId="34302" xr:uid="{00000000-0005-0000-0000-0000C6800000}"/>
    <cellStyle name="40% - 강조색6 45 2 6 5 3" xfId="34303" xr:uid="{00000000-0005-0000-0000-0000C7800000}"/>
    <cellStyle name="40% - 강조색6 45 2 6 5 4" xfId="34304" xr:uid="{00000000-0005-0000-0000-0000C8800000}"/>
    <cellStyle name="40% - 강조색6 45 2 6 6" xfId="34305" xr:uid="{00000000-0005-0000-0000-0000C9800000}"/>
    <cellStyle name="40% - 강조색6 45 2 6 6 2" xfId="34306" xr:uid="{00000000-0005-0000-0000-0000CA800000}"/>
    <cellStyle name="40% - 강조색6 45 2 6 6 3" xfId="34307" xr:uid="{00000000-0005-0000-0000-0000CB800000}"/>
    <cellStyle name="40% - 강조색6 45 2 6 6 4" xfId="34308" xr:uid="{00000000-0005-0000-0000-0000CC800000}"/>
    <cellStyle name="40% - 강조색6 45 2 6 7" xfId="34309" xr:uid="{00000000-0005-0000-0000-0000CD800000}"/>
    <cellStyle name="40% - 강조색6 45 2 6 7 2" xfId="34310" xr:uid="{00000000-0005-0000-0000-0000CE800000}"/>
    <cellStyle name="40% - 강조색6 45 2 6 7 3" xfId="34311" xr:uid="{00000000-0005-0000-0000-0000CF800000}"/>
    <cellStyle name="40% - 강조색6 45 2 6 7 4" xfId="34312" xr:uid="{00000000-0005-0000-0000-0000D0800000}"/>
    <cellStyle name="40% - 강조색6 45 2 6 8" xfId="34313" xr:uid="{00000000-0005-0000-0000-0000D1800000}"/>
    <cellStyle name="40% - 강조색6 45 2 6 8 2" xfId="34314" xr:uid="{00000000-0005-0000-0000-0000D2800000}"/>
    <cellStyle name="40% - 강조색6 45 2 6 8 3" xfId="34315" xr:uid="{00000000-0005-0000-0000-0000D3800000}"/>
    <cellStyle name="40% - 강조색6 45 2 6 8 4" xfId="34316" xr:uid="{00000000-0005-0000-0000-0000D4800000}"/>
    <cellStyle name="40% - 강조색6 45 2 6 9" xfId="34317" xr:uid="{00000000-0005-0000-0000-0000D5800000}"/>
    <cellStyle name="40% - 강조색6 45 2 6 9 2" xfId="34318" xr:uid="{00000000-0005-0000-0000-0000D6800000}"/>
    <cellStyle name="40% - 강조색6 45 2 6 9 3" xfId="34319" xr:uid="{00000000-0005-0000-0000-0000D7800000}"/>
    <cellStyle name="40% - 강조색6 45 2 6 9 4" xfId="34320" xr:uid="{00000000-0005-0000-0000-0000D8800000}"/>
    <cellStyle name="40% - 강조색6 45 2 7" xfId="34321" xr:uid="{00000000-0005-0000-0000-0000D9800000}"/>
    <cellStyle name="40% - 강조색6 45 2 7 2" xfId="34322" xr:uid="{00000000-0005-0000-0000-0000DA800000}"/>
    <cellStyle name="40% - 강조색6 45 2 7 3" xfId="34323" xr:uid="{00000000-0005-0000-0000-0000DB800000}"/>
    <cellStyle name="40% - 강조색6 45 2 7 4" xfId="34324" xr:uid="{00000000-0005-0000-0000-0000DC800000}"/>
    <cellStyle name="40% - 강조색6 45 2 8" xfId="34325" xr:uid="{00000000-0005-0000-0000-0000DD800000}"/>
    <cellStyle name="40% - 강조색6 45 2 8 2" xfId="34326" xr:uid="{00000000-0005-0000-0000-0000DE800000}"/>
    <cellStyle name="40% - 강조색6 45 2 8 3" xfId="34327" xr:uid="{00000000-0005-0000-0000-0000DF800000}"/>
    <cellStyle name="40% - 강조색6 45 2 8 4" xfId="34328" xr:uid="{00000000-0005-0000-0000-0000E0800000}"/>
    <cellStyle name="40% - 강조색6 45 2 9" xfId="34329" xr:uid="{00000000-0005-0000-0000-0000E1800000}"/>
    <cellStyle name="40% - 강조색6 45 2 9 2" xfId="34330" xr:uid="{00000000-0005-0000-0000-0000E2800000}"/>
    <cellStyle name="40% - 강조색6 45 2 9 3" xfId="34331" xr:uid="{00000000-0005-0000-0000-0000E3800000}"/>
    <cellStyle name="40% - 강조색6 45 2 9 4" xfId="34332" xr:uid="{00000000-0005-0000-0000-0000E4800000}"/>
    <cellStyle name="40% - 강조색6 45 3" xfId="34333" xr:uid="{00000000-0005-0000-0000-0000E5800000}"/>
    <cellStyle name="40% - 강조색6 45 3 10" xfId="34334" xr:uid="{00000000-0005-0000-0000-0000E6800000}"/>
    <cellStyle name="40% - 강조색6 45 3 10 2" xfId="34335" xr:uid="{00000000-0005-0000-0000-0000E7800000}"/>
    <cellStyle name="40% - 강조색6 45 3 10 3" xfId="34336" xr:uid="{00000000-0005-0000-0000-0000E8800000}"/>
    <cellStyle name="40% - 강조색6 45 3 10 4" xfId="34337" xr:uid="{00000000-0005-0000-0000-0000E9800000}"/>
    <cellStyle name="40% - 강조색6 45 3 11" xfId="34338" xr:uid="{00000000-0005-0000-0000-0000EA800000}"/>
    <cellStyle name="40% - 강조색6 45 3 11 2" xfId="34339" xr:uid="{00000000-0005-0000-0000-0000EB800000}"/>
    <cellStyle name="40% - 강조색6 45 3 11 3" xfId="34340" xr:uid="{00000000-0005-0000-0000-0000EC800000}"/>
    <cellStyle name="40% - 강조색6 45 3 11 4" xfId="34341" xr:uid="{00000000-0005-0000-0000-0000ED800000}"/>
    <cellStyle name="40% - 강조색6 45 3 12" xfId="34342" xr:uid="{00000000-0005-0000-0000-0000EE800000}"/>
    <cellStyle name="40% - 강조색6 45 3 12 2" xfId="34343" xr:uid="{00000000-0005-0000-0000-0000EF800000}"/>
    <cellStyle name="40% - 강조색6 45 3 12 3" xfId="34344" xr:uid="{00000000-0005-0000-0000-0000F0800000}"/>
    <cellStyle name="40% - 강조색6 45 3 12 4" xfId="34345" xr:uid="{00000000-0005-0000-0000-0000F1800000}"/>
    <cellStyle name="40% - 강조색6 45 3 13" xfId="34346" xr:uid="{00000000-0005-0000-0000-0000F2800000}"/>
    <cellStyle name="40% - 강조색6 45 3 14" xfId="34347" xr:uid="{00000000-0005-0000-0000-0000F3800000}"/>
    <cellStyle name="40% - 강조색6 45 3 15" xfId="34348" xr:uid="{00000000-0005-0000-0000-0000F4800000}"/>
    <cellStyle name="40% - 강조색6 45 3 16" xfId="34349" xr:uid="{00000000-0005-0000-0000-0000F5800000}"/>
    <cellStyle name="40% - 강조색6 45 3 17" xfId="34350" xr:uid="{00000000-0005-0000-0000-0000F6800000}"/>
    <cellStyle name="40% - 강조색6 45 3 18" xfId="34351" xr:uid="{00000000-0005-0000-0000-0000F7800000}"/>
    <cellStyle name="40% - 강조색6 45 3 19" xfId="34352" xr:uid="{00000000-0005-0000-0000-0000F8800000}"/>
    <cellStyle name="40% - 강조색6 45 3 2" xfId="34353" xr:uid="{00000000-0005-0000-0000-0000F9800000}"/>
    <cellStyle name="40% - 강조색6 45 3 2 10" xfId="34354" xr:uid="{00000000-0005-0000-0000-0000FA800000}"/>
    <cellStyle name="40% - 강조색6 45 3 2 11" xfId="34355" xr:uid="{00000000-0005-0000-0000-0000FB800000}"/>
    <cellStyle name="40% - 강조색6 45 3 2 12" xfId="34356" xr:uid="{00000000-0005-0000-0000-0000FC800000}"/>
    <cellStyle name="40% - 강조색6 45 3 2 2" xfId="34357" xr:uid="{00000000-0005-0000-0000-0000FD800000}"/>
    <cellStyle name="40% - 강조색6 45 3 2 2 2" xfId="34358" xr:uid="{00000000-0005-0000-0000-0000FE800000}"/>
    <cellStyle name="40% - 강조색6 45 3 2 2 3" xfId="34359" xr:uid="{00000000-0005-0000-0000-0000FF800000}"/>
    <cellStyle name="40% - 강조색6 45 3 2 2 4" xfId="34360" xr:uid="{00000000-0005-0000-0000-000000810000}"/>
    <cellStyle name="40% - 강조색6 45 3 2 3" xfId="34361" xr:uid="{00000000-0005-0000-0000-000001810000}"/>
    <cellStyle name="40% - 강조색6 45 3 2 3 2" xfId="34362" xr:uid="{00000000-0005-0000-0000-000002810000}"/>
    <cellStyle name="40% - 강조색6 45 3 2 3 3" xfId="34363" xr:uid="{00000000-0005-0000-0000-000003810000}"/>
    <cellStyle name="40% - 강조색6 45 3 2 3 4" xfId="34364" xr:uid="{00000000-0005-0000-0000-000004810000}"/>
    <cellStyle name="40% - 강조색6 45 3 2 4" xfId="34365" xr:uid="{00000000-0005-0000-0000-000005810000}"/>
    <cellStyle name="40% - 강조색6 45 3 2 4 2" xfId="34366" xr:uid="{00000000-0005-0000-0000-000006810000}"/>
    <cellStyle name="40% - 강조색6 45 3 2 4 3" xfId="34367" xr:uid="{00000000-0005-0000-0000-000007810000}"/>
    <cellStyle name="40% - 강조색6 45 3 2 4 4" xfId="34368" xr:uid="{00000000-0005-0000-0000-000008810000}"/>
    <cellStyle name="40% - 강조색6 45 3 2 5" xfId="34369" xr:uid="{00000000-0005-0000-0000-000009810000}"/>
    <cellStyle name="40% - 강조색6 45 3 2 5 2" xfId="34370" xr:uid="{00000000-0005-0000-0000-00000A810000}"/>
    <cellStyle name="40% - 강조색6 45 3 2 5 3" xfId="34371" xr:uid="{00000000-0005-0000-0000-00000B810000}"/>
    <cellStyle name="40% - 강조색6 45 3 2 5 4" xfId="34372" xr:uid="{00000000-0005-0000-0000-00000C810000}"/>
    <cellStyle name="40% - 강조색6 45 3 2 6" xfId="34373" xr:uid="{00000000-0005-0000-0000-00000D810000}"/>
    <cellStyle name="40% - 강조색6 45 3 2 6 2" xfId="34374" xr:uid="{00000000-0005-0000-0000-00000E810000}"/>
    <cellStyle name="40% - 강조색6 45 3 2 6 3" xfId="34375" xr:uid="{00000000-0005-0000-0000-00000F810000}"/>
    <cellStyle name="40% - 강조색6 45 3 2 6 4" xfId="34376" xr:uid="{00000000-0005-0000-0000-000010810000}"/>
    <cellStyle name="40% - 강조색6 45 3 2 7" xfId="34377" xr:uid="{00000000-0005-0000-0000-000011810000}"/>
    <cellStyle name="40% - 강조색6 45 3 2 7 2" xfId="34378" xr:uid="{00000000-0005-0000-0000-000012810000}"/>
    <cellStyle name="40% - 강조색6 45 3 2 7 3" xfId="34379" xr:uid="{00000000-0005-0000-0000-000013810000}"/>
    <cellStyle name="40% - 강조색6 45 3 2 7 4" xfId="34380" xr:uid="{00000000-0005-0000-0000-000014810000}"/>
    <cellStyle name="40% - 강조색6 45 3 2 8" xfId="34381" xr:uid="{00000000-0005-0000-0000-000015810000}"/>
    <cellStyle name="40% - 강조색6 45 3 2 8 2" xfId="34382" xr:uid="{00000000-0005-0000-0000-000016810000}"/>
    <cellStyle name="40% - 강조색6 45 3 2 8 3" xfId="34383" xr:uid="{00000000-0005-0000-0000-000017810000}"/>
    <cellStyle name="40% - 강조색6 45 3 2 8 4" xfId="34384" xr:uid="{00000000-0005-0000-0000-000018810000}"/>
    <cellStyle name="40% - 강조색6 45 3 2 9" xfId="34385" xr:uid="{00000000-0005-0000-0000-000019810000}"/>
    <cellStyle name="40% - 강조색6 45 3 2 9 2" xfId="34386" xr:uid="{00000000-0005-0000-0000-00001A810000}"/>
    <cellStyle name="40% - 강조색6 45 3 2 9 3" xfId="34387" xr:uid="{00000000-0005-0000-0000-00001B810000}"/>
    <cellStyle name="40% - 강조색6 45 3 2 9 4" xfId="34388" xr:uid="{00000000-0005-0000-0000-00001C810000}"/>
    <cellStyle name="40% - 강조색6 45 3 20" xfId="34389" xr:uid="{00000000-0005-0000-0000-00001D810000}"/>
    <cellStyle name="40% - 강조색6 45 3 21" xfId="34390" xr:uid="{00000000-0005-0000-0000-00001E810000}"/>
    <cellStyle name="40% - 강조색6 45 3 22" xfId="34391" xr:uid="{00000000-0005-0000-0000-00001F810000}"/>
    <cellStyle name="40% - 강조색6 45 3 23" xfId="34392" xr:uid="{00000000-0005-0000-0000-000020810000}"/>
    <cellStyle name="40% - 강조색6 45 3 24" xfId="34393" xr:uid="{00000000-0005-0000-0000-000021810000}"/>
    <cellStyle name="40% - 강조색6 45 3 25" xfId="34394" xr:uid="{00000000-0005-0000-0000-000022810000}"/>
    <cellStyle name="40% - 강조색6 45 3 3" xfId="34395" xr:uid="{00000000-0005-0000-0000-000023810000}"/>
    <cellStyle name="40% - 강조색6 45 3 3 10" xfId="34396" xr:uid="{00000000-0005-0000-0000-000024810000}"/>
    <cellStyle name="40% - 강조색6 45 3 3 11" xfId="34397" xr:uid="{00000000-0005-0000-0000-000025810000}"/>
    <cellStyle name="40% - 강조색6 45 3 3 12" xfId="34398" xr:uid="{00000000-0005-0000-0000-000026810000}"/>
    <cellStyle name="40% - 강조색6 45 3 3 2" xfId="34399" xr:uid="{00000000-0005-0000-0000-000027810000}"/>
    <cellStyle name="40% - 강조색6 45 3 3 2 2" xfId="34400" xr:uid="{00000000-0005-0000-0000-000028810000}"/>
    <cellStyle name="40% - 강조색6 45 3 3 2 3" xfId="34401" xr:uid="{00000000-0005-0000-0000-000029810000}"/>
    <cellStyle name="40% - 강조색6 45 3 3 2 4" xfId="34402" xr:uid="{00000000-0005-0000-0000-00002A810000}"/>
    <cellStyle name="40% - 강조색6 45 3 3 3" xfId="34403" xr:uid="{00000000-0005-0000-0000-00002B810000}"/>
    <cellStyle name="40% - 강조색6 45 3 3 3 2" xfId="34404" xr:uid="{00000000-0005-0000-0000-00002C810000}"/>
    <cellStyle name="40% - 강조색6 45 3 3 3 3" xfId="34405" xr:uid="{00000000-0005-0000-0000-00002D810000}"/>
    <cellStyle name="40% - 강조색6 45 3 3 3 4" xfId="34406" xr:uid="{00000000-0005-0000-0000-00002E810000}"/>
    <cellStyle name="40% - 강조색6 45 3 3 4" xfId="34407" xr:uid="{00000000-0005-0000-0000-00002F810000}"/>
    <cellStyle name="40% - 강조색6 45 3 3 4 2" xfId="34408" xr:uid="{00000000-0005-0000-0000-000030810000}"/>
    <cellStyle name="40% - 강조색6 45 3 3 4 3" xfId="34409" xr:uid="{00000000-0005-0000-0000-000031810000}"/>
    <cellStyle name="40% - 강조색6 45 3 3 4 4" xfId="34410" xr:uid="{00000000-0005-0000-0000-000032810000}"/>
    <cellStyle name="40% - 강조색6 45 3 3 5" xfId="34411" xr:uid="{00000000-0005-0000-0000-000033810000}"/>
    <cellStyle name="40% - 강조색6 45 3 3 5 2" xfId="34412" xr:uid="{00000000-0005-0000-0000-000034810000}"/>
    <cellStyle name="40% - 강조색6 45 3 3 5 3" xfId="34413" xr:uid="{00000000-0005-0000-0000-000035810000}"/>
    <cellStyle name="40% - 강조색6 45 3 3 5 4" xfId="34414" xr:uid="{00000000-0005-0000-0000-000036810000}"/>
    <cellStyle name="40% - 강조색6 45 3 3 6" xfId="34415" xr:uid="{00000000-0005-0000-0000-000037810000}"/>
    <cellStyle name="40% - 강조색6 45 3 3 6 2" xfId="34416" xr:uid="{00000000-0005-0000-0000-000038810000}"/>
    <cellStyle name="40% - 강조색6 45 3 3 6 3" xfId="34417" xr:uid="{00000000-0005-0000-0000-000039810000}"/>
    <cellStyle name="40% - 강조색6 45 3 3 6 4" xfId="34418" xr:uid="{00000000-0005-0000-0000-00003A810000}"/>
    <cellStyle name="40% - 강조색6 45 3 3 7" xfId="34419" xr:uid="{00000000-0005-0000-0000-00003B810000}"/>
    <cellStyle name="40% - 강조색6 45 3 3 7 2" xfId="34420" xr:uid="{00000000-0005-0000-0000-00003C810000}"/>
    <cellStyle name="40% - 강조색6 45 3 3 7 3" xfId="34421" xr:uid="{00000000-0005-0000-0000-00003D810000}"/>
    <cellStyle name="40% - 강조색6 45 3 3 7 4" xfId="34422" xr:uid="{00000000-0005-0000-0000-00003E810000}"/>
    <cellStyle name="40% - 강조색6 45 3 3 8" xfId="34423" xr:uid="{00000000-0005-0000-0000-00003F810000}"/>
    <cellStyle name="40% - 강조색6 45 3 3 8 2" xfId="34424" xr:uid="{00000000-0005-0000-0000-000040810000}"/>
    <cellStyle name="40% - 강조색6 45 3 3 8 3" xfId="34425" xr:uid="{00000000-0005-0000-0000-000041810000}"/>
    <cellStyle name="40% - 강조색6 45 3 3 8 4" xfId="34426" xr:uid="{00000000-0005-0000-0000-000042810000}"/>
    <cellStyle name="40% - 강조색6 45 3 3 9" xfId="34427" xr:uid="{00000000-0005-0000-0000-000043810000}"/>
    <cellStyle name="40% - 강조색6 45 3 3 9 2" xfId="34428" xr:uid="{00000000-0005-0000-0000-000044810000}"/>
    <cellStyle name="40% - 강조색6 45 3 3 9 3" xfId="34429" xr:uid="{00000000-0005-0000-0000-000045810000}"/>
    <cellStyle name="40% - 강조색6 45 3 3 9 4" xfId="34430" xr:uid="{00000000-0005-0000-0000-000046810000}"/>
    <cellStyle name="40% - 강조색6 45 3 4" xfId="34431" xr:uid="{00000000-0005-0000-0000-000047810000}"/>
    <cellStyle name="40% - 강조색6 45 3 4 10" xfId="34432" xr:uid="{00000000-0005-0000-0000-000048810000}"/>
    <cellStyle name="40% - 강조색6 45 3 4 11" xfId="34433" xr:uid="{00000000-0005-0000-0000-000049810000}"/>
    <cellStyle name="40% - 강조색6 45 3 4 12" xfId="34434" xr:uid="{00000000-0005-0000-0000-00004A810000}"/>
    <cellStyle name="40% - 강조색6 45 3 4 2" xfId="34435" xr:uid="{00000000-0005-0000-0000-00004B810000}"/>
    <cellStyle name="40% - 강조색6 45 3 4 2 2" xfId="34436" xr:uid="{00000000-0005-0000-0000-00004C810000}"/>
    <cellStyle name="40% - 강조색6 45 3 4 2 3" xfId="34437" xr:uid="{00000000-0005-0000-0000-00004D810000}"/>
    <cellStyle name="40% - 강조색6 45 3 4 2 4" xfId="34438" xr:uid="{00000000-0005-0000-0000-00004E810000}"/>
    <cellStyle name="40% - 강조색6 45 3 4 3" xfId="34439" xr:uid="{00000000-0005-0000-0000-00004F810000}"/>
    <cellStyle name="40% - 강조색6 45 3 4 3 2" xfId="34440" xr:uid="{00000000-0005-0000-0000-000050810000}"/>
    <cellStyle name="40% - 강조색6 45 3 4 3 3" xfId="34441" xr:uid="{00000000-0005-0000-0000-000051810000}"/>
    <cellStyle name="40% - 강조색6 45 3 4 3 4" xfId="34442" xr:uid="{00000000-0005-0000-0000-000052810000}"/>
    <cellStyle name="40% - 강조색6 45 3 4 4" xfId="34443" xr:uid="{00000000-0005-0000-0000-000053810000}"/>
    <cellStyle name="40% - 강조색6 45 3 4 4 2" xfId="34444" xr:uid="{00000000-0005-0000-0000-000054810000}"/>
    <cellStyle name="40% - 강조색6 45 3 4 4 3" xfId="34445" xr:uid="{00000000-0005-0000-0000-000055810000}"/>
    <cellStyle name="40% - 강조색6 45 3 4 4 4" xfId="34446" xr:uid="{00000000-0005-0000-0000-000056810000}"/>
    <cellStyle name="40% - 강조색6 45 3 4 5" xfId="34447" xr:uid="{00000000-0005-0000-0000-000057810000}"/>
    <cellStyle name="40% - 강조색6 45 3 4 5 2" xfId="34448" xr:uid="{00000000-0005-0000-0000-000058810000}"/>
    <cellStyle name="40% - 강조색6 45 3 4 5 3" xfId="34449" xr:uid="{00000000-0005-0000-0000-000059810000}"/>
    <cellStyle name="40% - 강조색6 45 3 4 5 4" xfId="34450" xr:uid="{00000000-0005-0000-0000-00005A810000}"/>
    <cellStyle name="40% - 강조색6 45 3 4 6" xfId="34451" xr:uid="{00000000-0005-0000-0000-00005B810000}"/>
    <cellStyle name="40% - 강조색6 45 3 4 6 2" xfId="34452" xr:uid="{00000000-0005-0000-0000-00005C810000}"/>
    <cellStyle name="40% - 강조색6 45 3 4 6 3" xfId="34453" xr:uid="{00000000-0005-0000-0000-00005D810000}"/>
    <cellStyle name="40% - 강조색6 45 3 4 6 4" xfId="34454" xr:uid="{00000000-0005-0000-0000-00005E810000}"/>
    <cellStyle name="40% - 강조색6 45 3 4 7" xfId="34455" xr:uid="{00000000-0005-0000-0000-00005F810000}"/>
    <cellStyle name="40% - 강조색6 45 3 4 7 2" xfId="34456" xr:uid="{00000000-0005-0000-0000-000060810000}"/>
    <cellStyle name="40% - 강조색6 45 3 4 7 3" xfId="34457" xr:uid="{00000000-0005-0000-0000-000061810000}"/>
    <cellStyle name="40% - 강조색6 45 3 4 7 4" xfId="34458" xr:uid="{00000000-0005-0000-0000-000062810000}"/>
    <cellStyle name="40% - 강조색6 45 3 4 8" xfId="34459" xr:uid="{00000000-0005-0000-0000-000063810000}"/>
    <cellStyle name="40% - 강조색6 45 3 4 8 2" xfId="34460" xr:uid="{00000000-0005-0000-0000-000064810000}"/>
    <cellStyle name="40% - 강조색6 45 3 4 8 3" xfId="34461" xr:uid="{00000000-0005-0000-0000-000065810000}"/>
    <cellStyle name="40% - 강조색6 45 3 4 8 4" xfId="34462" xr:uid="{00000000-0005-0000-0000-000066810000}"/>
    <cellStyle name="40% - 강조색6 45 3 4 9" xfId="34463" xr:uid="{00000000-0005-0000-0000-000067810000}"/>
    <cellStyle name="40% - 강조색6 45 3 4 9 2" xfId="34464" xr:uid="{00000000-0005-0000-0000-000068810000}"/>
    <cellStyle name="40% - 강조색6 45 3 4 9 3" xfId="34465" xr:uid="{00000000-0005-0000-0000-000069810000}"/>
    <cellStyle name="40% - 강조색6 45 3 4 9 4" xfId="34466" xr:uid="{00000000-0005-0000-0000-00006A810000}"/>
    <cellStyle name="40% - 강조색6 45 3 5" xfId="34467" xr:uid="{00000000-0005-0000-0000-00006B810000}"/>
    <cellStyle name="40% - 강조색6 45 3 5 2" xfId="34468" xr:uid="{00000000-0005-0000-0000-00006C810000}"/>
    <cellStyle name="40% - 강조색6 45 3 5 3" xfId="34469" xr:uid="{00000000-0005-0000-0000-00006D810000}"/>
    <cellStyle name="40% - 강조색6 45 3 5 4" xfId="34470" xr:uid="{00000000-0005-0000-0000-00006E810000}"/>
    <cellStyle name="40% - 강조색6 45 3 6" xfId="34471" xr:uid="{00000000-0005-0000-0000-00006F810000}"/>
    <cellStyle name="40% - 강조색6 45 3 6 2" xfId="34472" xr:uid="{00000000-0005-0000-0000-000070810000}"/>
    <cellStyle name="40% - 강조색6 45 3 6 3" xfId="34473" xr:uid="{00000000-0005-0000-0000-000071810000}"/>
    <cellStyle name="40% - 강조색6 45 3 6 4" xfId="34474" xr:uid="{00000000-0005-0000-0000-000072810000}"/>
    <cellStyle name="40% - 강조색6 45 3 7" xfId="34475" xr:uid="{00000000-0005-0000-0000-000073810000}"/>
    <cellStyle name="40% - 강조색6 45 3 7 2" xfId="34476" xr:uid="{00000000-0005-0000-0000-000074810000}"/>
    <cellStyle name="40% - 강조색6 45 3 7 3" xfId="34477" xr:uid="{00000000-0005-0000-0000-000075810000}"/>
    <cellStyle name="40% - 강조색6 45 3 7 4" xfId="34478" xr:uid="{00000000-0005-0000-0000-000076810000}"/>
    <cellStyle name="40% - 강조색6 45 3 8" xfId="34479" xr:uid="{00000000-0005-0000-0000-000077810000}"/>
    <cellStyle name="40% - 강조색6 45 3 8 2" xfId="34480" xr:uid="{00000000-0005-0000-0000-000078810000}"/>
    <cellStyle name="40% - 강조색6 45 3 8 3" xfId="34481" xr:uid="{00000000-0005-0000-0000-000079810000}"/>
    <cellStyle name="40% - 강조색6 45 3 8 4" xfId="34482" xr:uid="{00000000-0005-0000-0000-00007A810000}"/>
    <cellStyle name="40% - 강조색6 45 3 9" xfId="34483" xr:uid="{00000000-0005-0000-0000-00007B810000}"/>
    <cellStyle name="40% - 강조색6 45 3 9 2" xfId="34484" xr:uid="{00000000-0005-0000-0000-00007C810000}"/>
    <cellStyle name="40% - 강조색6 45 3 9 3" xfId="34485" xr:uid="{00000000-0005-0000-0000-00007D810000}"/>
    <cellStyle name="40% - 강조색6 45 3 9 4" xfId="34486" xr:uid="{00000000-0005-0000-0000-00007E810000}"/>
    <cellStyle name="40% - 강조색6 45 4" xfId="34487" xr:uid="{00000000-0005-0000-0000-00007F810000}"/>
    <cellStyle name="40% - 강조색6 45 4 10" xfId="34488" xr:uid="{00000000-0005-0000-0000-000080810000}"/>
    <cellStyle name="40% - 강조색6 45 4 10 2" xfId="34489" xr:uid="{00000000-0005-0000-0000-000081810000}"/>
    <cellStyle name="40% - 강조색6 45 4 10 3" xfId="34490" xr:uid="{00000000-0005-0000-0000-000082810000}"/>
    <cellStyle name="40% - 강조색6 45 4 10 4" xfId="34491" xr:uid="{00000000-0005-0000-0000-000083810000}"/>
    <cellStyle name="40% - 강조색6 45 4 11" xfId="34492" xr:uid="{00000000-0005-0000-0000-000084810000}"/>
    <cellStyle name="40% - 강조색6 45 4 12" xfId="34493" xr:uid="{00000000-0005-0000-0000-000085810000}"/>
    <cellStyle name="40% - 강조색6 45 4 13" xfId="34494" xr:uid="{00000000-0005-0000-0000-000086810000}"/>
    <cellStyle name="40% - 강조색6 45 4 14" xfId="34495" xr:uid="{00000000-0005-0000-0000-000087810000}"/>
    <cellStyle name="40% - 강조색6 45 4 15" xfId="34496" xr:uid="{00000000-0005-0000-0000-000088810000}"/>
    <cellStyle name="40% - 강조색6 45 4 16" xfId="34497" xr:uid="{00000000-0005-0000-0000-000089810000}"/>
    <cellStyle name="40% - 강조색6 45 4 17" xfId="34498" xr:uid="{00000000-0005-0000-0000-00008A810000}"/>
    <cellStyle name="40% - 강조색6 45 4 18" xfId="34499" xr:uid="{00000000-0005-0000-0000-00008B810000}"/>
    <cellStyle name="40% - 강조색6 45 4 19" xfId="34500" xr:uid="{00000000-0005-0000-0000-00008C810000}"/>
    <cellStyle name="40% - 강조색6 45 4 2" xfId="34501" xr:uid="{00000000-0005-0000-0000-00008D810000}"/>
    <cellStyle name="40% - 강조색6 45 4 2 10" xfId="34502" xr:uid="{00000000-0005-0000-0000-00008E810000}"/>
    <cellStyle name="40% - 강조색6 45 4 2 11" xfId="34503" xr:uid="{00000000-0005-0000-0000-00008F810000}"/>
    <cellStyle name="40% - 강조색6 45 4 2 12" xfId="34504" xr:uid="{00000000-0005-0000-0000-000090810000}"/>
    <cellStyle name="40% - 강조색6 45 4 2 2" xfId="34505" xr:uid="{00000000-0005-0000-0000-000091810000}"/>
    <cellStyle name="40% - 강조색6 45 4 2 2 2" xfId="34506" xr:uid="{00000000-0005-0000-0000-000092810000}"/>
    <cellStyle name="40% - 강조색6 45 4 2 2 3" xfId="34507" xr:uid="{00000000-0005-0000-0000-000093810000}"/>
    <cellStyle name="40% - 강조색6 45 4 2 2 4" xfId="34508" xr:uid="{00000000-0005-0000-0000-000094810000}"/>
    <cellStyle name="40% - 강조색6 45 4 2 3" xfId="34509" xr:uid="{00000000-0005-0000-0000-000095810000}"/>
    <cellStyle name="40% - 강조색6 45 4 2 3 2" xfId="34510" xr:uid="{00000000-0005-0000-0000-000096810000}"/>
    <cellStyle name="40% - 강조색6 45 4 2 3 3" xfId="34511" xr:uid="{00000000-0005-0000-0000-000097810000}"/>
    <cellStyle name="40% - 강조색6 45 4 2 3 4" xfId="34512" xr:uid="{00000000-0005-0000-0000-000098810000}"/>
    <cellStyle name="40% - 강조색6 45 4 2 4" xfId="34513" xr:uid="{00000000-0005-0000-0000-000099810000}"/>
    <cellStyle name="40% - 강조색6 45 4 2 4 2" xfId="34514" xr:uid="{00000000-0005-0000-0000-00009A810000}"/>
    <cellStyle name="40% - 강조색6 45 4 2 4 3" xfId="34515" xr:uid="{00000000-0005-0000-0000-00009B810000}"/>
    <cellStyle name="40% - 강조색6 45 4 2 4 4" xfId="34516" xr:uid="{00000000-0005-0000-0000-00009C810000}"/>
    <cellStyle name="40% - 강조색6 45 4 2 5" xfId="34517" xr:uid="{00000000-0005-0000-0000-00009D810000}"/>
    <cellStyle name="40% - 강조색6 45 4 2 5 2" xfId="34518" xr:uid="{00000000-0005-0000-0000-00009E810000}"/>
    <cellStyle name="40% - 강조색6 45 4 2 5 3" xfId="34519" xr:uid="{00000000-0005-0000-0000-00009F810000}"/>
    <cellStyle name="40% - 강조색6 45 4 2 5 4" xfId="34520" xr:uid="{00000000-0005-0000-0000-0000A0810000}"/>
    <cellStyle name="40% - 강조색6 45 4 2 6" xfId="34521" xr:uid="{00000000-0005-0000-0000-0000A1810000}"/>
    <cellStyle name="40% - 강조색6 45 4 2 6 2" xfId="34522" xr:uid="{00000000-0005-0000-0000-0000A2810000}"/>
    <cellStyle name="40% - 강조색6 45 4 2 6 3" xfId="34523" xr:uid="{00000000-0005-0000-0000-0000A3810000}"/>
    <cellStyle name="40% - 강조색6 45 4 2 6 4" xfId="34524" xr:uid="{00000000-0005-0000-0000-0000A4810000}"/>
    <cellStyle name="40% - 강조색6 45 4 2 7" xfId="34525" xr:uid="{00000000-0005-0000-0000-0000A5810000}"/>
    <cellStyle name="40% - 강조색6 45 4 2 7 2" xfId="34526" xr:uid="{00000000-0005-0000-0000-0000A6810000}"/>
    <cellStyle name="40% - 강조색6 45 4 2 7 3" xfId="34527" xr:uid="{00000000-0005-0000-0000-0000A7810000}"/>
    <cellStyle name="40% - 강조색6 45 4 2 7 4" xfId="34528" xr:uid="{00000000-0005-0000-0000-0000A8810000}"/>
    <cellStyle name="40% - 강조색6 45 4 2 8" xfId="34529" xr:uid="{00000000-0005-0000-0000-0000A9810000}"/>
    <cellStyle name="40% - 강조색6 45 4 2 8 2" xfId="34530" xr:uid="{00000000-0005-0000-0000-0000AA810000}"/>
    <cellStyle name="40% - 강조색6 45 4 2 8 3" xfId="34531" xr:uid="{00000000-0005-0000-0000-0000AB810000}"/>
    <cellStyle name="40% - 강조색6 45 4 2 8 4" xfId="34532" xr:uid="{00000000-0005-0000-0000-0000AC810000}"/>
    <cellStyle name="40% - 강조색6 45 4 2 9" xfId="34533" xr:uid="{00000000-0005-0000-0000-0000AD810000}"/>
    <cellStyle name="40% - 강조색6 45 4 2 9 2" xfId="34534" xr:uid="{00000000-0005-0000-0000-0000AE810000}"/>
    <cellStyle name="40% - 강조색6 45 4 2 9 3" xfId="34535" xr:uid="{00000000-0005-0000-0000-0000AF810000}"/>
    <cellStyle name="40% - 강조색6 45 4 2 9 4" xfId="34536" xr:uid="{00000000-0005-0000-0000-0000B0810000}"/>
    <cellStyle name="40% - 강조색6 45 4 20" xfId="34537" xr:uid="{00000000-0005-0000-0000-0000B1810000}"/>
    <cellStyle name="40% - 강조색6 45 4 21" xfId="34538" xr:uid="{00000000-0005-0000-0000-0000B2810000}"/>
    <cellStyle name="40% - 강조색6 45 4 22" xfId="34539" xr:uid="{00000000-0005-0000-0000-0000B3810000}"/>
    <cellStyle name="40% - 강조색6 45 4 23" xfId="34540" xr:uid="{00000000-0005-0000-0000-0000B4810000}"/>
    <cellStyle name="40% - 강조색6 45 4 3" xfId="34541" xr:uid="{00000000-0005-0000-0000-0000B5810000}"/>
    <cellStyle name="40% - 강조색6 45 4 3 2" xfId="34542" xr:uid="{00000000-0005-0000-0000-0000B6810000}"/>
    <cellStyle name="40% - 강조색6 45 4 3 3" xfId="34543" xr:uid="{00000000-0005-0000-0000-0000B7810000}"/>
    <cellStyle name="40% - 강조색6 45 4 3 4" xfId="34544" xr:uid="{00000000-0005-0000-0000-0000B8810000}"/>
    <cellStyle name="40% - 강조색6 45 4 4" xfId="34545" xr:uid="{00000000-0005-0000-0000-0000B9810000}"/>
    <cellStyle name="40% - 강조색6 45 4 4 2" xfId="34546" xr:uid="{00000000-0005-0000-0000-0000BA810000}"/>
    <cellStyle name="40% - 강조색6 45 4 4 3" xfId="34547" xr:uid="{00000000-0005-0000-0000-0000BB810000}"/>
    <cellStyle name="40% - 강조색6 45 4 4 4" xfId="34548" xr:uid="{00000000-0005-0000-0000-0000BC810000}"/>
    <cellStyle name="40% - 강조색6 45 4 5" xfId="34549" xr:uid="{00000000-0005-0000-0000-0000BD810000}"/>
    <cellStyle name="40% - 강조색6 45 4 5 2" xfId="34550" xr:uid="{00000000-0005-0000-0000-0000BE810000}"/>
    <cellStyle name="40% - 강조색6 45 4 5 3" xfId="34551" xr:uid="{00000000-0005-0000-0000-0000BF810000}"/>
    <cellStyle name="40% - 강조색6 45 4 5 4" xfId="34552" xr:uid="{00000000-0005-0000-0000-0000C0810000}"/>
    <cellStyle name="40% - 강조색6 45 4 6" xfId="34553" xr:uid="{00000000-0005-0000-0000-0000C1810000}"/>
    <cellStyle name="40% - 강조색6 45 4 6 2" xfId="34554" xr:uid="{00000000-0005-0000-0000-0000C2810000}"/>
    <cellStyle name="40% - 강조색6 45 4 6 3" xfId="34555" xr:uid="{00000000-0005-0000-0000-0000C3810000}"/>
    <cellStyle name="40% - 강조색6 45 4 6 4" xfId="34556" xr:uid="{00000000-0005-0000-0000-0000C4810000}"/>
    <cellStyle name="40% - 강조색6 45 4 7" xfId="34557" xr:uid="{00000000-0005-0000-0000-0000C5810000}"/>
    <cellStyle name="40% - 강조색6 45 4 7 2" xfId="34558" xr:uid="{00000000-0005-0000-0000-0000C6810000}"/>
    <cellStyle name="40% - 강조색6 45 4 7 3" xfId="34559" xr:uid="{00000000-0005-0000-0000-0000C7810000}"/>
    <cellStyle name="40% - 강조색6 45 4 7 4" xfId="34560" xr:uid="{00000000-0005-0000-0000-0000C8810000}"/>
    <cellStyle name="40% - 강조색6 45 4 8" xfId="34561" xr:uid="{00000000-0005-0000-0000-0000C9810000}"/>
    <cellStyle name="40% - 강조색6 45 4 8 2" xfId="34562" xr:uid="{00000000-0005-0000-0000-0000CA810000}"/>
    <cellStyle name="40% - 강조색6 45 4 8 3" xfId="34563" xr:uid="{00000000-0005-0000-0000-0000CB810000}"/>
    <cellStyle name="40% - 강조색6 45 4 8 4" xfId="34564" xr:uid="{00000000-0005-0000-0000-0000CC810000}"/>
    <cellStyle name="40% - 강조색6 45 4 9" xfId="34565" xr:uid="{00000000-0005-0000-0000-0000CD810000}"/>
    <cellStyle name="40% - 강조색6 45 4 9 2" xfId="34566" xr:uid="{00000000-0005-0000-0000-0000CE810000}"/>
    <cellStyle name="40% - 강조색6 45 4 9 3" xfId="34567" xr:uid="{00000000-0005-0000-0000-0000CF810000}"/>
    <cellStyle name="40% - 강조색6 45 4 9 4" xfId="34568" xr:uid="{00000000-0005-0000-0000-0000D0810000}"/>
    <cellStyle name="40% - 강조색6 45 5" xfId="34569" xr:uid="{00000000-0005-0000-0000-0000D1810000}"/>
    <cellStyle name="40% - 강조색6 45 5 10" xfId="34570" xr:uid="{00000000-0005-0000-0000-0000D2810000}"/>
    <cellStyle name="40% - 강조색6 45 5 11" xfId="34571" xr:uid="{00000000-0005-0000-0000-0000D3810000}"/>
    <cellStyle name="40% - 강조색6 45 5 12" xfId="34572" xr:uid="{00000000-0005-0000-0000-0000D4810000}"/>
    <cellStyle name="40% - 강조색6 45 5 13" xfId="34573" xr:uid="{00000000-0005-0000-0000-0000D5810000}"/>
    <cellStyle name="40% - 강조색6 45 5 14" xfId="34574" xr:uid="{00000000-0005-0000-0000-0000D6810000}"/>
    <cellStyle name="40% - 강조색6 45 5 15" xfId="34575" xr:uid="{00000000-0005-0000-0000-0000D7810000}"/>
    <cellStyle name="40% - 강조색6 45 5 16" xfId="34576" xr:uid="{00000000-0005-0000-0000-0000D8810000}"/>
    <cellStyle name="40% - 강조색6 45 5 17" xfId="34577" xr:uid="{00000000-0005-0000-0000-0000D9810000}"/>
    <cellStyle name="40% - 강조색6 45 5 18" xfId="34578" xr:uid="{00000000-0005-0000-0000-0000DA810000}"/>
    <cellStyle name="40% - 강조색6 45 5 19" xfId="34579" xr:uid="{00000000-0005-0000-0000-0000DB810000}"/>
    <cellStyle name="40% - 강조색6 45 5 2" xfId="34580" xr:uid="{00000000-0005-0000-0000-0000DC810000}"/>
    <cellStyle name="40% - 강조색6 45 5 2 2" xfId="34581" xr:uid="{00000000-0005-0000-0000-0000DD810000}"/>
    <cellStyle name="40% - 강조색6 45 5 2 3" xfId="34582" xr:uid="{00000000-0005-0000-0000-0000DE810000}"/>
    <cellStyle name="40% - 강조색6 45 5 2 4" xfId="34583" xr:uid="{00000000-0005-0000-0000-0000DF810000}"/>
    <cellStyle name="40% - 강조색6 45 5 20" xfId="34584" xr:uid="{00000000-0005-0000-0000-0000E0810000}"/>
    <cellStyle name="40% - 강조색6 45 5 3" xfId="34585" xr:uid="{00000000-0005-0000-0000-0000E1810000}"/>
    <cellStyle name="40% - 강조색6 45 5 3 2" xfId="34586" xr:uid="{00000000-0005-0000-0000-0000E2810000}"/>
    <cellStyle name="40% - 강조색6 45 5 3 3" xfId="34587" xr:uid="{00000000-0005-0000-0000-0000E3810000}"/>
    <cellStyle name="40% - 강조색6 45 5 3 4" xfId="34588" xr:uid="{00000000-0005-0000-0000-0000E4810000}"/>
    <cellStyle name="40% - 강조색6 45 5 4" xfId="34589" xr:uid="{00000000-0005-0000-0000-0000E5810000}"/>
    <cellStyle name="40% - 강조색6 45 5 4 2" xfId="34590" xr:uid="{00000000-0005-0000-0000-0000E6810000}"/>
    <cellStyle name="40% - 강조색6 45 5 4 3" xfId="34591" xr:uid="{00000000-0005-0000-0000-0000E7810000}"/>
    <cellStyle name="40% - 강조색6 45 5 4 4" xfId="34592" xr:uid="{00000000-0005-0000-0000-0000E8810000}"/>
    <cellStyle name="40% - 강조색6 45 5 5" xfId="34593" xr:uid="{00000000-0005-0000-0000-0000E9810000}"/>
    <cellStyle name="40% - 강조색6 45 5 5 2" xfId="34594" xr:uid="{00000000-0005-0000-0000-0000EA810000}"/>
    <cellStyle name="40% - 강조색6 45 5 5 3" xfId="34595" xr:uid="{00000000-0005-0000-0000-0000EB810000}"/>
    <cellStyle name="40% - 강조색6 45 5 5 4" xfId="34596" xr:uid="{00000000-0005-0000-0000-0000EC810000}"/>
    <cellStyle name="40% - 강조색6 45 5 6" xfId="34597" xr:uid="{00000000-0005-0000-0000-0000ED810000}"/>
    <cellStyle name="40% - 강조색6 45 5 6 2" xfId="34598" xr:uid="{00000000-0005-0000-0000-0000EE810000}"/>
    <cellStyle name="40% - 강조색6 45 5 6 3" xfId="34599" xr:uid="{00000000-0005-0000-0000-0000EF810000}"/>
    <cellStyle name="40% - 강조색6 45 5 6 4" xfId="34600" xr:uid="{00000000-0005-0000-0000-0000F0810000}"/>
    <cellStyle name="40% - 강조색6 45 5 7" xfId="34601" xr:uid="{00000000-0005-0000-0000-0000F1810000}"/>
    <cellStyle name="40% - 강조색6 45 5 7 2" xfId="34602" xr:uid="{00000000-0005-0000-0000-0000F2810000}"/>
    <cellStyle name="40% - 강조색6 45 5 7 3" xfId="34603" xr:uid="{00000000-0005-0000-0000-0000F3810000}"/>
    <cellStyle name="40% - 강조색6 45 5 7 4" xfId="34604" xr:uid="{00000000-0005-0000-0000-0000F4810000}"/>
    <cellStyle name="40% - 강조색6 45 5 8" xfId="34605" xr:uid="{00000000-0005-0000-0000-0000F5810000}"/>
    <cellStyle name="40% - 강조색6 45 5 9" xfId="34606" xr:uid="{00000000-0005-0000-0000-0000F6810000}"/>
    <cellStyle name="40% - 강조색6 45 6" xfId="34607" xr:uid="{00000000-0005-0000-0000-0000F7810000}"/>
    <cellStyle name="40% - 강조색6 45 6 10" xfId="34608" xr:uid="{00000000-0005-0000-0000-0000F8810000}"/>
    <cellStyle name="40% - 강조색6 45 6 11" xfId="34609" xr:uid="{00000000-0005-0000-0000-0000F9810000}"/>
    <cellStyle name="40% - 강조색6 45 6 12" xfId="34610" xr:uid="{00000000-0005-0000-0000-0000FA810000}"/>
    <cellStyle name="40% - 강조색6 45 6 13" xfId="34611" xr:uid="{00000000-0005-0000-0000-0000FB810000}"/>
    <cellStyle name="40% - 강조색6 45 6 14" xfId="34612" xr:uid="{00000000-0005-0000-0000-0000FC810000}"/>
    <cellStyle name="40% - 강조색6 45 6 15" xfId="34613" xr:uid="{00000000-0005-0000-0000-0000FD810000}"/>
    <cellStyle name="40% - 강조색6 45 6 16" xfId="34614" xr:uid="{00000000-0005-0000-0000-0000FE810000}"/>
    <cellStyle name="40% - 강조색6 45 6 17" xfId="34615" xr:uid="{00000000-0005-0000-0000-0000FF810000}"/>
    <cellStyle name="40% - 강조색6 45 6 2" xfId="34616" xr:uid="{00000000-0005-0000-0000-000000820000}"/>
    <cellStyle name="40% - 강조색6 45 6 2 2" xfId="34617" xr:uid="{00000000-0005-0000-0000-000001820000}"/>
    <cellStyle name="40% - 강조색6 45 6 2 3" xfId="34618" xr:uid="{00000000-0005-0000-0000-000002820000}"/>
    <cellStyle name="40% - 강조색6 45 6 2 4" xfId="34619" xr:uid="{00000000-0005-0000-0000-000003820000}"/>
    <cellStyle name="40% - 강조색6 45 6 3" xfId="34620" xr:uid="{00000000-0005-0000-0000-000004820000}"/>
    <cellStyle name="40% - 강조색6 45 6 3 2" xfId="34621" xr:uid="{00000000-0005-0000-0000-000005820000}"/>
    <cellStyle name="40% - 강조색6 45 6 3 3" xfId="34622" xr:uid="{00000000-0005-0000-0000-000006820000}"/>
    <cellStyle name="40% - 강조색6 45 6 3 4" xfId="34623" xr:uid="{00000000-0005-0000-0000-000007820000}"/>
    <cellStyle name="40% - 강조색6 45 6 4" xfId="34624" xr:uid="{00000000-0005-0000-0000-000008820000}"/>
    <cellStyle name="40% - 강조색6 45 6 4 2" xfId="34625" xr:uid="{00000000-0005-0000-0000-000009820000}"/>
    <cellStyle name="40% - 강조색6 45 6 4 3" xfId="34626" xr:uid="{00000000-0005-0000-0000-00000A820000}"/>
    <cellStyle name="40% - 강조색6 45 6 4 4" xfId="34627" xr:uid="{00000000-0005-0000-0000-00000B820000}"/>
    <cellStyle name="40% - 강조색6 45 6 5" xfId="34628" xr:uid="{00000000-0005-0000-0000-00000C820000}"/>
    <cellStyle name="40% - 강조색6 45 6 6" xfId="34629" xr:uid="{00000000-0005-0000-0000-00000D820000}"/>
    <cellStyle name="40% - 강조색6 45 6 7" xfId="34630" xr:uid="{00000000-0005-0000-0000-00000E820000}"/>
    <cellStyle name="40% - 강조색6 45 6 8" xfId="34631" xr:uid="{00000000-0005-0000-0000-00000F820000}"/>
    <cellStyle name="40% - 강조색6 45 6 9" xfId="34632" xr:uid="{00000000-0005-0000-0000-000010820000}"/>
    <cellStyle name="40% - 강조색6 45 7" xfId="34633" xr:uid="{00000000-0005-0000-0000-000011820000}"/>
    <cellStyle name="40% - 강조색6 45 7 10" xfId="34634" xr:uid="{00000000-0005-0000-0000-000012820000}"/>
    <cellStyle name="40% - 강조색6 45 7 11" xfId="34635" xr:uid="{00000000-0005-0000-0000-000013820000}"/>
    <cellStyle name="40% - 강조색6 45 7 12" xfId="34636" xr:uid="{00000000-0005-0000-0000-000014820000}"/>
    <cellStyle name="40% - 강조색6 45 7 13" xfId="34637" xr:uid="{00000000-0005-0000-0000-000015820000}"/>
    <cellStyle name="40% - 강조색6 45 7 14" xfId="34638" xr:uid="{00000000-0005-0000-0000-000016820000}"/>
    <cellStyle name="40% - 강조색6 45 7 2" xfId="34639" xr:uid="{00000000-0005-0000-0000-000017820000}"/>
    <cellStyle name="40% - 강조색6 45 7 3" xfId="34640" xr:uid="{00000000-0005-0000-0000-000018820000}"/>
    <cellStyle name="40% - 강조색6 45 7 4" xfId="34641" xr:uid="{00000000-0005-0000-0000-000019820000}"/>
    <cellStyle name="40% - 강조색6 45 7 5" xfId="34642" xr:uid="{00000000-0005-0000-0000-00001A820000}"/>
    <cellStyle name="40% - 강조색6 45 7 6" xfId="34643" xr:uid="{00000000-0005-0000-0000-00001B820000}"/>
    <cellStyle name="40% - 강조색6 45 7 7" xfId="34644" xr:uid="{00000000-0005-0000-0000-00001C820000}"/>
    <cellStyle name="40% - 강조색6 45 7 8" xfId="34645" xr:uid="{00000000-0005-0000-0000-00001D820000}"/>
    <cellStyle name="40% - 강조색6 45 7 9" xfId="34646" xr:uid="{00000000-0005-0000-0000-00001E820000}"/>
    <cellStyle name="40% - 강조색6 45 8" xfId="34647" xr:uid="{00000000-0005-0000-0000-00001F820000}"/>
    <cellStyle name="40% - 강조색6 45 8 2" xfId="34648" xr:uid="{00000000-0005-0000-0000-000020820000}"/>
    <cellStyle name="40% - 강조색6 45 8 3" xfId="34649" xr:uid="{00000000-0005-0000-0000-000021820000}"/>
    <cellStyle name="40% - 강조색6 45 8 4" xfId="34650" xr:uid="{00000000-0005-0000-0000-000022820000}"/>
    <cellStyle name="40% - 강조색6 45 9" xfId="34651" xr:uid="{00000000-0005-0000-0000-000023820000}"/>
    <cellStyle name="40% - 강조색6 45 9 2" xfId="34652" xr:uid="{00000000-0005-0000-0000-000024820000}"/>
    <cellStyle name="40% - 강조색6 45 9 3" xfId="34653" xr:uid="{00000000-0005-0000-0000-000025820000}"/>
    <cellStyle name="40% - 강조색6 46" xfId="34654" xr:uid="{00000000-0005-0000-0000-000026820000}"/>
    <cellStyle name="40% - 강조색6 46 10" xfId="34655" xr:uid="{00000000-0005-0000-0000-000027820000}"/>
    <cellStyle name="40% - 강조색6 46 10 2" xfId="34656" xr:uid="{00000000-0005-0000-0000-000028820000}"/>
    <cellStyle name="40% - 강조색6 46 10 3" xfId="34657" xr:uid="{00000000-0005-0000-0000-000029820000}"/>
    <cellStyle name="40% - 강조색6 46 10 4" xfId="34658" xr:uid="{00000000-0005-0000-0000-00002A820000}"/>
    <cellStyle name="40% - 강조색6 46 11" xfId="34659" xr:uid="{00000000-0005-0000-0000-00002B820000}"/>
    <cellStyle name="40% - 강조색6 46 11 2" xfId="34660" xr:uid="{00000000-0005-0000-0000-00002C820000}"/>
    <cellStyle name="40% - 강조색6 46 11 3" xfId="34661" xr:uid="{00000000-0005-0000-0000-00002D820000}"/>
    <cellStyle name="40% - 강조색6 46 11 4" xfId="34662" xr:uid="{00000000-0005-0000-0000-00002E820000}"/>
    <cellStyle name="40% - 강조색6 46 12" xfId="34663" xr:uid="{00000000-0005-0000-0000-00002F820000}"/>
    <cellStyle name="40% - 강조색6 46 12 2" xfId="34664" xr:uid="{00000000-0005-0000-0000-000030820000}"/>
    <cellStyle name="40% - 강조색6 46 12 3" xfId="34665" xr:uid="{00000000-0005-0000-0000-000031820000}"/>
    <cellStyle name="40% - 강조색6 46 12 4" xfId="34666" xr:uid="{00000000-0005-0000-0000-000032820000}"/>
    <cellStyle name="40% - 강조색6 46 13" xfId="34667" xr:uid="{00000000-0005-0000-0000-000033820000}"/>
    <cellStyle name="40% - 강조색6 46 13 2" xfId="34668" xr:uid="{00000000-0005-0000-0000-000034820000}"/>
    <cellStyle name="40% - 강조색6 46 13 3" xfId="34669" xr:uid="{00000000-0005-0000-0000-000035820000}"/>
    <cellStyle name="40% - 강조색6 46 13 4" xfId="34670" xr:uid="{00000000-0005-0000-0000-000036820000}"/>
    <cellStyle name="40% - 강조색6 46 14" xfId="34671" xr:uid="{00000000-0005-0000-0000-000037820000}"/>
    <cellStyle name="40% - 강조색6 46 14 2" xfId="34672" xr:uid="{00000000-0005-0000-0000-000038820000}"/>
    <cellStyle name="40% - 강조색6 46 14 3" xfId="34673" xr:uid="{00000000-0005-0000-0000-000039820000}"/>
    <cellStyle name="40% - 강조색6 46 14 4" xfId="34674" xr:uid="{00000000-0005-0000-0000-00003A820000}"/>
    <cellStyle name="40% - 강조색6 46 15" xfId="34675" xr:uid="{00000000-0005-0000-0000-00003B820000}"/>
    <cellStyle name="40% - 강조색6 46 16" xfId="34676" xr:uid="{00000000-0005-0000-0000-00003C820000}"/>
    <cellStyle name="40% - 강조색6 46 17" xfId="34677" xr:uid="{00000000-0005-0000-0000-00003D820000}"/>
    <cellStyle name="40% - 강조색6 46 18" xfId="34678" xr:uid="{00000000-0005-0000-0000-00003E820000}"/>
    <cellStyle name="40% - 강조색6 46 19" xfId="34679" xr:uid="{00000000-0005-0000-0000-00003F820000}"/>
    <cellStyle name="40% - 강조색6 46 2" xfId="34680" xr:uid="{00000000-0005-0000-0000-000040820000}"/>
    <cellStyle name="40% - 강조색6 46 2 10" xfId="34681" xr:uid="{00000000-0005-0000-0000-000041820000}"/>
    <cellStyle name="40% - 강조색6 46 2 10 2" xfId="34682" xr:uid="{00000000-0005-0000-0000-000042820000}"/>
    <cellStyle name="40% - 강조색6 46 2 10 3" xfId="34683" xr:uid="{00000000-0005-0000-0000-000043820000}"/>
    <cellStyle name="40% - 강조색6 46 2 10 4" xfId="34684" xr:uid="{00000000-0005-0000-0000-000044820000}"/>
    <cellStyle name="40% - 강조색6 46 2 11" xfId="34685" xr:uid="{00000000-0005-0000-0000-000045820000}"/>
    <cellStyle name="40% - 강조색6 46 2 11 2" xfId="34686" xr:uid="{00000000-0005-0000-0000-000046820000}"/>
    <cellStyle name="40% - 강조색6 46 2 11 3" xfId="34687" xr:uid="{00000000-0005-0000-0000-000047820000}"/>
    <cellStyle name="40% - 강조색6 46 2 11 4" xfId="34688" xr:uid="{00000000-0005-0000-0000-000048820000}"/>
    <cellStyle name="40% - 강조색6 46 2 12" xfId="34689" xr:uid="{00000000-0005-0000-0000-000049820000}"/>
    <cellStyle name="40% - 강조색6 46 2 12 2" xfId="34690" xr:uid="{00000000-0005-0000-0000-00004A820000}"/>
    <cellStyle name="40% - 강조색6 46 2 12 3" xfId="34691" xr:uid="{00000000-0005-0000-0000-00004B820000}"/>
    <cellStyle name="40% - 강조색6 46 2 12 4" xfId="34692" xr:uid="{00000000-0005-0000-0000-00004C820000}"/>
    <cellStyle name="40% - 강조색6 46 2 13" xfId="34693" xr:uid="{00000000-0005-0000-0000-00004D820000}"/>
    <cellStyle name="40% - 강조색6 46 2 13 2" xfId="34694" xr:uid="{00000000-0005-0000-0000-00004E820000}"/>
    <cellStyle name="40% - 강조색6 46 2 13 3" xfId="34695" xr:uid="{00000000-0005-0000-0000-00004F820000}"/>
    <cellStyle name="40% - 강조색6 46 2 13 4" xfId="34696" xr:uid="{00000000-0005-0000-0000-000050820000}"/>
    <cellStyle name="40% - 강조색6 46 2 14" xfId="34697" xr:uid="{00000000-0005-0000-0000-000051820000}"/>
    <cellStyle name="40% - 강조색6 46 2 15" xfId="34698" xr:uid="{00000000-0005-0000-0000-000052820000}"/>
    <cellStyle name="40% - 강조색6 46 2 16" xfId="34699" xr:uid="{00000000-0005-0000-0000-000053820000}"/>
    <cellStyle name="40% - 강조색6 46 2 17" xfId="34700" xr:uid="{00000000-0005-0000-0000-000054820000}"/>
    <cellStyle name="40% - 강조색6 46 2 18" xfId="34701" xr:uid="{00000000-0005-0000-0000-000055820000}"/>
    <cellStyle name="40% - 강조색6 46 2 19" xfId="34702" xr:uid="{00000000-0005-0000-0000-000056820000}"/>
    <cellStyle name="40% - 강조색6 46 2 2" xfId="34703" xr:uid="{00000000-0005-0000-0000-000057820000}"/>
    <cellStyle name="40% - 강조색6 46 2 2 10" xfId="34704" xr:uid="{00000000-0005-0000-0000-000058820000}"/>
    <cellStyle name="40% - 강조색6 46 2 2 10 2" xfId="34705" xr:uid="{00000000-0005-0000-0000-000059820000}"/>
    <cellStyle name="40% - 강조색6 46 2 2 10 3" xfId="34706" xr:uid="{00000000-0005-0000-0000-00005A820000}"/>
    <cellStyle name="40% - 강조색6 46 2 2 10 4" xfId="34707" xr:uid="{00000000-0005-0000-0000-00005B820000}"/>
    <cellStyle name="40% - 강조색6 46 2 2 11" xfId="34708" xr:uid="{00000000-0005-0000-0000-00005C820000}"/>
    <cellStyle name="40% - 강조색6 46 2 2 11 2" xfId="34709" xr:uid="{00000000-0005-0000-0000-00005D820000}"/>
    <cellStyle name="40% - 강조색6 46 2 2 11 3" xfId="34710" xr:uid="{00000000-0005-0000-0000-00005E820000}"/>
    <cellStyle name="40% - 강조색6 46 2 2 11 4" xfId="34711" xr:uid="{00000000-0005-0000-0000-00005F820000}"/>
    <cellStyle name="40% - 강조색6 46 2 2 12" xfId="34712" xr:uid="{00000000-0005-0000-0000-000060820000}"/>
    <cellStyle name="40% - 강조색6 46 2 2 12 2" xfId="34713" xr:uid="{00000000-0005-0000-0000-000061820000}"/>
    <cellStyle name="40% - 강조색6 46 2 2 12 3" xfId="34714" xr:uid="{00000000-0005-0000-0000-000062820000}"/>
    <cellStyle name="40% - 강조색6 46 2 2 12 4" xfId="34715" xr:uid="{00000000-0005-0000-0000-000063820000}"/>
    <cellStyle name="40% - 강조색6 46 2 2 13" xfId="34716" xr:uid="{00000000-0005-0000-0000-000064820000}"/>
    <cellStyle name="40% - 강조색6 46 2 2 14" xfId="34717" xr:uid="{00000000-0005-0000-0000-000065820000}"/>
    <cellStyle name="40% - 강조색6 46 2 2 15" xfId="34718" xr:uid="{00000000-0005-0000-0000-000066820000}"/>
    <cellStyle name="40% - 강조색6 46 2 2 16" xfId="34719" xr:uid="{00000000-0005-0000-0000-000067820000}"/>
    <cellStyle name="40% - 강조색6 46 2 2 17" xfId="34720" xr:uid="{00000000-0005-0000-0000-000068820000}"/>
    <cellStyle name="40% - 강조색6 46 2 2 18" xfId="34721" xr:uid="{00000000-0005-0000-0000-000069820000}"/>
    <cellStyle name="40% - 강조색6 46 2 2 19" xfId="34722" xr:uid="{00000000-0005-0000-0000-00006A820000}"/>
    <cellStyle name="40% - 강조색6 46 2 2 2" xfId="34723" xr:uid="{00000000-0005-0000-0000-00006B820000}"/>
    <cellStyle name="40% - 강조색6 46 2 2 2 10" xfId="34724" xr:uid="{00000000-0005-0000-0000-00006C820000}"/>
    <cellStyle name="40% - 강조색6 46 2 2 2 11" xfId="34725" xr:uid="{00000000-0005-0000-0000-00006D820000}"/>
    <cellStyle name="40% - 강조색6 46 2 2 2 12" xfId="34726" xr:uid="{00000000-0005-0000-0000-00006E820000}"/>
    <cellStyle name="40% - 강조색6 46 2 2 2 2" xfId="34727" xr:uid="{00000000-0005-0000-0000-00006F820000}"/>
    <cellStyle name="40% - 강조색6 46 2 2 2 2 2" xfId="34728" xr:uid="{00000000-0005-0000-0000-000070820000}"/>
    <cellStyle name="40% - 강조색6 46 2 2 2 2 3" xfId="34729" xr:uid="{00000000-0005-0000-0000-000071820000}"/>
    <cellStyle name="40% - 강조색6 46 2 2 2 2 4" xfId="34730" xr:uid="{00000000-0005-0000-0000-000072820000}"/>
    <cellStyle name="40% - 강조색6 46 2 2 2 3" xfId="34731" xr:uid="{00000000-0005-0000-0000-000073820000}"/>
    <cellStyle name="40% - 강조색6 46 2 2 2 3 2" xfId="34732" xr:uid="{00000000-0005-0000-0000-000074820000}"/>
    <cellStyle name="40% - 강조색6 46 2 2 2 3 3" xfId="34733" xr:uid="{00000000-0005-0000-0000-000075820000}"/>
    <cellStyle name="40% - 강조색6 46 2 2 2 3 4" xfId="34734" xr:uid="{00000000-0005-0000-0000-000076820000}"/>
    <cellStyle name="40% - 강조색6 46 2 2 2 4" xfId="34735" xr:uid="{00000000-0005-0000-0000-000077820000}"/>
    <cellStyle name="40% - 강조색6 46 2 2 2 4 2" xfId="34736" xr:uid="{00000000-0005-0000-0000-000078820000}"/>
    <cellStyle name="40% - 강조색6 46 2 2 2 4 3" xfId="34737" xr:uid="{00000000-0005-0000-0000-000079820000}"/>
    <cellStyle name="40% - 강조색6 46 2 2 2 4 4" xfId="34738" xr:uid="{00000000-0005-0000-0000-00007A820000}"/>
    <cellStyle name="40% - 강조색6 46 2 2 2 5" xfId="34739" xr:uid="{00000000-0005-0000-0000-00007B820000}"/>
    <cellStyle name="40% - 강조색6 46 2 2 2 5 2" xfId="34740" xr:uid="{00000000-0005-0000-0000-00007C820000}"/>
    <cellStyle name="40% - 강조색6 46 2 2 2 5 3" xfId="34741" xr:uid="{00000000-0005-0000-0000-00007D820000}"/>
    <cellStyle name="40% - 강조색6 46 2 2 2 5 4" xfId="34742" xr:uid="{00000000-0005-0000-0000-00007E820000}"/>
    <cellStyle name="40% - 강조색6 46 2 2 2 6" xfId="34743" xr:uid="{00000000-0005-0000-0000-00007F820000}"/>
    <cellStyle name="40% - 강조색6 46 2 2 2 6 2" xfId="34744" xr:uid="{00000000-0005-0000-0000-000080820000}"/>
    <cellStyle name="40% - 강조색6 46 2 2 2 6 3" xfId="34745" xr:uid="{00000000-0005-0000-0000-000081820000}"/>
    <cellStyle name="40% - 강조색6 46 2 2 2 6 4" xfId="34746" xr:uid="{00000000-0005-0000-0000-000082820000}"/>
    <cellStyle name="40% - 강조색6 46 2 2 2 7" xfId="34747" xr:uid="{00000000-0005-0000-0000-000083820000}"/>
    <cellStyle name="40% - 강조색6 46 2 2 2 7 2" xfId="34748" xr:uid="{00000000-0005-0000-0000-000084820000}"/>
    <cellStyle name="40% - 강조색6 46 2 2 2 7 3" xfId="34749" xr:uid="{00000000-0005-0000-0000-000085820000}"/>
    <cellStyle name="40% - 강조색6 46 2 2 2 7 4" xfId="34750" xr:uid="{00000000-0005-0000-0000-000086820000}"/>
    <cellStyle name="40% - 강조색6 46 2 2 2 8" xfId="34751" xr:uid="{00000000-0005-0000-0000-000087820000}"/>
    <cellStyle name="40% - 강조색6 46 2 2 2 8 2" xfId="34752" xr:uid="{00000000-0005-0000-0000-000088820000}"/>
    <cellStyle name="40% - 강조색6 46 2 2 2 8 3" xfId="34753" xr:uid="{00000000-0005-0000-0000-000089820000}"/>
    <cellStyle name="40% - 강조색6 46 2 2 2 8 4" xfId="34754" xr:uid="{00000000-0005-0000-0000-00008A820000}"/>
    <cellStyle name="40% - 강조색6 46 2 2 2 9" xfId="34755" xr:uid="{00000000-0005-0000-0000-00008B820000}"/>
    <cellStyle name="40% - 강조색6 46 2 2 2 9 2" xfId="34756" xr:uid="{00000000-0005-0000-0000-00008C820000}"/>
    <cellStyle name="40% - 강조색6 46 2 2 2 9 3" xfId="34757" xr:uid="{00000000-0005-0000-0000-00008D820000}"/>
    <cellStyle name="40% - 강조색6 46 2 2 2 9 4" xfId="34758" xr:uid="{00000000-0005-0000-0000-00008E820000}"/>
    <cellStyle name="40% - 강조색6 46 2 2 20" xfId="34759" xr:uid="{00000000-0005-0000-0000-00008F820000}"/>
    <cellStyle name="40% - 강조색6 46 2 2 21" xfId="34760" xr:uid="{00000000-0005-0000-0000-000090820000}"/>
    <cellStyle name="40% - 강조색6 46 2 2 22" xfId="34761" xr:uid="{00000000-0005-0000-0000-000091820000}"/>
    <cellStyle name="40% - 강조색6 46 2 2 23" xfId="34762" xr:uid="{00000000-0005-0000-0000-000092820000}"/>
    <cellStyle name="40% - 강조색6 46 2 2 24" xfId="34763" xr:uid="{00000000-0005-0000-0000-000093820000}"/>
    <cellStyle name="40% - 강조색6 46 2 2 25" xfId="34764" xr:uid="{00000000-0005-0000-0000-000094820000}"/>
    <cellStyle name="40% - 강조색6 46 2 2 3" xfId="34765" xr:uid="{00000000-0005-0000-0000-000095820000}"/>
    <cellStyle name="40% - 강조색6 46 2 2 3 10" xfId="34766" xr:uid="{00000000-0005-0000-0000-000096820000}"/>
    <cellStyle name="40% - 강조색6 46 2 2 3 11" xfId="34767" xr:uid="{00000000-0005-0000-0000-000097820000}"/>
    <cellStyle name="40% - 강조색6 46 2 2 3 12" xfId="34768" xr:uid="{00000000-0005-0000-0000-000098820000}"/>
    <cellStyle name="40% - 강조색6 46 2 2 3 2" xfId="34769" xr:uid="{00000000-0005-0000-0000-000099820000}"/>
    <cellStyle name="40% - 강조색6 46 2 2 3 2 2" xfId="34770" xr:uid="{00000000-0005-0000-0000-00009A820000}"/>
    <cellStyle name="40% - 강조색6 46 2 2 3 2 3" xfId="34771" xr:uid="{00000000-0005-0000-0000-00009B820000}"/>
    <cellStyle name="40% - 강조색6 46 2 2 3 2 4" xfId="34772" xr:uid="{00000000-0005-0000-0000-00009C820000}"/>
    <cellStyle name="40% - 강조색6 46 2 2 3 3" xfId="34773" xr:uid="{00000000-0005-0000-0000-00009D820000}"/>
    <cellStyle name="40% - 강조색6 46 2 2 3 3 2" xfId="34774" xr:uid="{00000000-0005-0000-0000-00009E820000}"/>
    <cellStyle name="40% - 강조색6 46 2 2 3 3 3" xfId="34775" xr:uid="{00000000-0005-0000-0000-00009F820000}"/>
    <cellStyle name="40% - 강조색6 46 2 2 3 3 4" xfId="34776" xr:uid="{00000000-0005-0000-0000-0000A0820000}"/>
    <cellStyle name="40% - 강조색6 46 2 2 3 4" xfId="34777" xr:uid="{00000000-0005-0000-0000-0000A1820000}"/>
    <cellStyle name="40% - 강조색6 46 2 2 3 4 2" xfId="34778" xr:uid="{00000000-0005-0000-0000-0000A2820000}"/>
    <cellStyle name="40% - 강조색6 46 2 2 3 4 3" xfId="34779" xr:uid="{00000000-0005-0000-0000-0000A3820000}"/>
    <cellStyle name="40% - 강조색6 46 2 2 3 4 4" xfId="34780" xr:uid="{00000000-0005-0000-0000-0000A4820000}"/>
    <cellStyle name="40% - 강조색6 46 2 2 3 5" xfId="34781" xr:uid="{00000000-0005-0000-0000-0000A5820000}"/>
    <cellStyle name="40% - 강조색6 46 2 2 3 5 2" xfId="34782" xr:uid="{00000000-0005-0000-0000-0000A6820000}"/>
    <cellStyle name="40% - 강조색6 46 2 2 3 5 3" xfId="34783" xr:uid="{00000000-0005-0000-0000-0000A7820000}"/>
    <cellStyle name="40% - 강조색6 46 2 2 3 5 4" xfId="34784" xr:uid="{00000000-0005-0000-0000-0000A8820000}"/>
    <cellStyle name="40% - 강조색6 46 2 2 3 6" xfId="34785" xr:uid="{00000000-0005-0000-0000-0000A9820000}"/>
    <cellStyle name="40% - 강조색6 46 2 2 3 6 2" xfId="34786" xr:uid="{00000000-0005-0000-0000-0000AA820000}"/>
    <cellStyle name="40% - 강조색6 46 2 2 3 6 3" xfId="34787" xr:uid="{00000000-0005-0000-0000-0000AB820000}"/>
    <cellStyle name="40% - 강조색6 46 2 2 3 6 4" xfId="34788" xr:uid="{00000000-0005-0000-0000-0000AC820000}"/>
    <cellStyle name="40% - 강조색6 46 2 2 3 7" xfId="34789" xr:uid="{00000000-0005-0000-0000-0000AD820000}"/>
    <cellStyle name="40% - 강조색6 46 2 2 3 7 2" xfId="34790" xr:uid="{00000000-0005-0000-0000-0000AE820000}"/>
    <cellStyle name="40% - 강조색6 46 2 2 3 7 3" xfId="34791" xr:uid="{00000000-0005-0000-0000-0000AF820000}"/>
    <cellStyle name="40% - 강조색6 46 2 2 3 7 4" xfId="34792" xr:uid="{00000000-0005-0000-0000-0000B0820000}"/>
    <cellStyle name="40% - 강조색6 46 2 2 3 8" xfId="34793" xr:uid="{00000000-0005-0000-0000-0000B1820000}"/>
    <cellStyle name="40% - 강조색6 46 2 2 3 8 2" xfId="34794" xr:uid="{00000000-0005-0000-0000-0000B2820000}"/>
    <cellStyle name="40% - 강조색6 46 2 2 3 8 3" xfId="34795" xr:uid="{00000000-0005-0000-0000-0000B3820000}"/>
    <cellStyle name="40% - 강조색6 46 2 2 3 8 4" xfId="34796" xr:uid="{00000000-0005-0000-0000-0000B4820000}"/>
    <cellStyle name="40% - 강조색6 46 2 2 3 9" xfId="34797" xr:uid="{00000000-0005-0000-0000-0000B5820000}"/>
    <cellStyle name="40% - 강조색6 46 2 2 3 9 2" xfId="34798" xr:uid="{00000000-0005-0000-0000-0000B6820000}"/>
    <cellStyle name="40% - 강조색6 46 2 2 3 9 3" xfId="34799" xr:uid="{00000000-0005-0000-0000-0000B7820000}"/>
    <cellStyle name="40% - 강조색6 46 2 2 3 9 4" xfId="34800" xr:uid="{00000000-0005-0000-0000-0000B8820000}"/>
    <cellStyle name="40% - 강조색6 46 2 2 4" xfId="34801" xr:uid="{00000000-0005-0000-0000-0000B9820000}"/>
    <cellStyle name="40% - 강조색6 46 2 2 4 10" xfId="34802" xr:uid="{00000000-0005-0000-0000-0000BA820000}"/>
    <cellStyle name="40% - 강조색6 46 2 2 4 11" xfId="34803" xr:uid="{00000000-0005-0000-0000-0000BB820000}"/>
    <cellStyle name="40% - 강조색6 46 2 2 4 12" xfId="34804" xr:uid="{00000000-0005-0000-0000-0000BC820000}"/>
    <cellStyle name="40% - 강조색6 46 2 2 4 2" xfId="34805" xr:uid="{00000000-0005-0000-0000-0000BD820000}"/>
    <cellStyle name="40% - 강조색6 46 2 2 4 2 2" xfId="34806" xr:uid="{00000000-0005-0000-0000-0000BE820000}"/>
    <cellStyle name="40% - 강조색6 46 2 2 4 2 3" xfId="34807" xr:uid="{00000000-0005-0000-0000-0000BF820000}"/>
    <cellStyle name="40% - 강조색6 46 2 2 4 2 4" xfId="34808" xr:uid="{00000000-0005-0000-0000-0000C0820000}"/>
    <cellStyle name="40% - 강조색6 46 2 2 4 3" xfId="34809" xr:uid="{00000000-0005-0000-0000-0000C1820000}"/>
    <cellStyle name="40% - 강조색6 46 2 2 4 3 2" xfId="34810" xr:uid="{00000000-0005-0000-0000-0000C2820000}"/>
    <cellStyle name="40% - 강조색6 46 2 2 4 3 3" xfId="34811" xr:uid="{00000000-0005-0000-0000-0000C3820000}"/>
    <cellStyle name="40% - 강조색6 46 2 2 4 3 4" xfId="34812" xr:uid="{00000000-0005-0000-0000-0000C4820000}"/>
    <cellStyle name="40% - 강조색6 46 2 2 4 4" xfId="34813" xr:uid="{00000000-0005-0000-0000-0000C5820000}"/>
    <cellStyle name="40% - 강조색6 46 2 2 4 4 2" xfId="34814" xr:uid="{00000000-0005-0000-0000-0000C6820000}"/>
    <cellStyle name="40% - 강조색6 46 2 2 4 4 3" xfId="34815" xr:uid="{00000000-0005-0000-0000-0000C7820000}"/>
    <cellStyle name="40% - 강조색6 46 2 2 4 4 4" xfId="34816" xr:uid="{00000000-0005-0000-0000-0000C8820000}"/>
    <cellStyle name="40% - 강조색6 46 2 2 4 5" xfId="34817" xr:uid="{00000000-0005-0000-0000-0000C9820000}"/>
    <cellStyle name="40% - 강조색6 46 2 2 4 5 2" xfId="34818" xr:uid="{00000000-0005-0000-0000-0000CA820000}"/>
    <cellStyle name="40% - 강조색6 46 2 2 4 5 3" xfId="34819" xr:uid="{00000000-0005-0000-0000-0000CB820000}"/>
    <cellStyle name="40% - 강조색6 46 2 2 4 5 4" xfId="34820" xr:uid="{00000000-0005-0000-0000-0000CC820000}"/>
    <cellStyle name="40% - 강조색6 46 2 2 4 6" xfId="34821" xr:uid="{00000000-0005-0000-0000-0000CD820000}"/>
    <cellStyle name="40% - 강조색6 46 2 2 4 6 2" xfId="34822" xr:uid="{00000000-0005-0000-0000-0000CE820000}"/>
    <cellStyle name="40% - 강조색6 46 2 2 4 6 3" xfId="34823" xr:uid="{00000000-0005-0000-0000-0000CF820000}"/>
    <cellStyle name="40% - 강조색6 46 2 2 4 6 4" xfId="34824" xr:uid="{00000000-0005-0000-0000-0000D0820000}"/>
    <cellStyle name="40% - 강조색6 46 2 2 4 7" xfId="34825" xr:uid="{00000000-0005-0000-0000-0000D1820000}"/>
    <cellStyle name="40% - 강조색6 46 2 2 4 7 2" xfId="34826" xr:uid="{00000000-0005-0000-0000-0000D2820000}"/>
    <cellStyle name="40% - 강조색6 46 2 2 4 7 3" xfId="34827" xr:uid="{00000000-0005-0000-0000-0000D3820000}"/>
    <cellStyle name="40% - 강조색6 46 2 2 4 7 4" xfId="34828" xr:uid="{00000000-0005-0000-0000-0000D4820000}"/>
    <cellStyle name="40% - 강조색6 46 2 2 4 8" xfId="34829" xr:uid="{00000000-0005-0000-0000-0000D5820000}"/>
    <cellStyle name="40% - 강조색6 46 2 2 4 8 2" xfId="34830" xr:uid="{00000000-0005-0000-0000-0000D6820000}"/>
    <cellStyle name="40% - 강조색6 46 2 2 4 8 3" xfId="34831" xr:uid="{00000000-0005-0000-0000-0000D7820000}"/>
    <cellStyle name="40% - 강조색6 46 2 2 4 8 4" xfId="34832" xr:uid="{00000000-0005-0000-0000-0000D8820000}"/>
    <cellStyle name="40% - 강조색6 46 2 2 4 9" xfId="34833" xr:uid="{00000000-0005-0000-0000-0000D9820000}"/>
    <cellStyle name="40% - 강조색6 46 2 2 4 9 2" xfId="34834" xr:uid="{00000000-0005-0000-0000-0000DA820000}"/>
    <cellStyle name="40% - 강조색6 46 2 2 4 9 3" xfId="34835" xr:uid="{00000000-0005-0000-0000-0000DB820000}"/>
    <cellStyle name="40% - 강조색6 46 2 2 4 9 4" xfId="34836" xr:uid="{00000000-0005-0000-0000-0000DC820000}"/>
    <cellStyle name="40% - 강조색6 46 2 2 5" xfId="34837" xr:uid="{00000000-0005-0000-0000-0000DD820000}"/>
    <cellStyle name="40% - 강조색6 46 2 2 5 2" xfId="34838" xr:uid="{00000000-0005-0000-0000-0000DE820000}"/>
    <cellStyle name="40% - 강조색6 46 2 2 5 3" xfId="34839" xr:uid="{00000000-0005-0000-0000-0000DF820000}"/>
    <cellStyle name="40% - 강조색6 46 2 2 5 4" xfId="34840" xr:uid="{00000000-0005-0000-0000-0000E0820000}"/>
    <cellStyle name="40% - 강조색6 46 2 2 6" xfId="34841" xr:uid="{00000000-0005-0000-0000-0000E1820000}"/>
    <cellStyle name="40% - 강조색6 46 2 2 6 2" xfId="34842" xr:uid="{00000000-0005-0000-0000-0000E2820000}"/>
    <cellStyle name="40% - 강조색6 46 2 2 6 3" xfId="34843" xr:uid="{00000000-0005-0000-0000-0000E3820000}"/>
    <cellStyle name="40% - 강조색6 46 2 2 6 4" xfId="34844" xr:uid="{00000000-0005-0000-0000-0000E4820000}"/>
    <cellStyle name="40% - 강조색6 46 2 2 7" xfId="34845" xr:uid="{00000000-0005-0000-0000-0000E5820000}"/>
    <cellStyle name="40% - 강조색6 46 2 2 7 2" xfId="34846" xr:uid="{00000000-0005-0000-0000-0000E6820000}"/>
    <cellStyle name="40% - 강조색6 46 2 2 7 3" xfId="34847" xr:uid="{00000000-0005-0000-0000-0000E7820000}"/>
    <cellStyle name="40% - 강조색6 46 2 2 7 4" xfId="34848" xr:uid="{00000000-0005-0000-0000-0000E8820000}"/>
    <cellStyle name="40% - 강조색6 46 2 2 8" xfId="34849" xr:uid="{00000000-0005-0000-0000-0000E9820000}"/>
    <cellStyle name="40% - 강조색6 46 2 2 8 2" xfId="34850" xr:uid="{00000000-0005-0000-0000-0000EA820000}"/>
    <cellStyle name="40% - 강조색6 46 2 2 8 3" xfId="34851" xr:uid="{00000000-0005-0000-0000-0000EB820000}"/>
    <cellStyle name="40% - 강조색6 46 2 2 8 4" xfId="34852" xr:uid="{00000000-0005-0000-0000-0000EC820000}"/>
    <cellStyle name="40% - 강조색6 46 2 2 9" xfId="34853" xr:uid="{00000000-0005-0000-0000-0000ED820000}"/>
    <cellStyle name="40% - 강조색6 46 2 2 9 2" xfId="34854" xr:uid="{00000000-0005-0000-0000-0000EE820000}"/>
    <cellStyle name="40% - 강조색6 46 2 2 9 3" xfId="34855" xr:uid="{00000000-0005-0000-0000-0000EF820000}"/>
    <cellStyle name="40% - 강조색6 46 2 2 9 4" xfId="34856" xr:uid="{00000000-0005-0000-0000-0000F0820000}"/>
    <cellStyle name="40% - 강조색6 46 2 20" xfId="34857" xr:uid="{00000000-0005-0000-0000-0000F1820000}"/>
    <cellStyle name="40% - 강조색6 46 2 21" xfId="34858" xr:uid="{00000000-0005-0000-0000-0000F2820000}"/>
    <cellStyle name="40% - 강조색6 46 2 22" xfId="34859" xr:uid="{00000000-0005-0000-0000-0000F3820000}"/>
    <cellStyle name="40% - 강조색6 46 2 23" xfId="34860" xr:uid="{00000000-0005-0000-0000-0000F4820000}"/>
    <cellStyle name="40% - 강조색6 46 2 24" xfId="34861" xr:uid="{00000000-0005-0000-0000-0000F5820000}"/>
    <cellStyle name="40% - 강조색6 46 2 25" xfId="34862" xr:uid="{00000000-0005-0000-0000-0000F6820000}"/>
    <cellStyle name="40% - 강조색6 46 2 26" xfId="34863" xr:uid="{00000000-0005-0000-0000-0000F7820000}"/>
    <cellStyle name="40% - 강조색6 46 2 3" xfId="34864" xr:uid="{00000000-0005-0000-0000-0000F8820000}"/>
    <cellStyle name="40% - 강조색6 46 2 3 10" xfId="34865" xr:uid="{00000000-0005-0000-0000-0000F9820000}"/>
    <cellStyle name="40% - 강조색6 46 2 3 11" xfId="34866" xr:uid="{00000000-0005-0000-0000-0000FA820000}"/>
    <cellStyle name="40% - 강조색6 46 2 3 12" xfId="34867" xr:uid="{00000000-0005-0000-0000-0000FB820000}"/>
    <cellStyle name="40% - 강조색6 46 2 3 2" xfId="34868" xr:uid="{00000000-0005-0000-0000-0000FC820000}"/>
    <cellStyle name="40% - 강조색6 46 2 3 2 2" xfId="34869" xr:uid="{00000000-0005-0000-0000-0000FD820000}"/>
    <cellStyle name="40% - 강조색6 46 2 3 2 3" xfId="34870" xr:uid="{00000000-0005-0000-0000-0000FE820000}"/>
    <cellStyle name="40% - 강조색6 46 2 3 2 4" xfId="34871" xr:uid="{00000000-0005-0000-0000-0000FF820000}"/>
    <cellStyle name="40% - 강조색6 46 2 3 3" xfId="34872" xr:uid="{00000000-0005-0000-0000-000000830000}"/>
    <cellStyle name="40% - 강조색6 46 2 3 3 2" xfId="34873" xr:uid="{00000000-0005-0000-0000-000001830000}"/>
    <cellStyle name="40% - 강조색6 46 2 3 3 3" xfId="34874" xr:uid="{00000000-0005-0000-0000-000002830000}"/>
    <cellStyle name="40% - 강조색6 46 2 3 3 4" xfId="34875" xr:uid="{00000000-0005-0000-0000-000003830000}"/>
    <cellStyle name="40% - 강조색6 46 2 3 4" xfId="34876" xr:uid="{00000000-0005-0000-0000-000004830000}"/>
    <cellStyle name="40% - 강조색6 46 2 3 4 2" xfId="34877" xr:uid="{00000000-0005-0000-0000-000005830000}"/>
    <cellStyle name="40% - 강조색6 46 2 3 4 3" xfId="34878" xr:uid="{00000000-0005-0000-0000-000006830000}"/>
    <cellStyle name="40% - 강조색6 46 2 3 4 4" xfId="34879" xr:uid="{00000000-0005-0000-0000-000007830000}"/>
    <cellStyle name="40% - 강조색6 46 2 3 5" xfId="34880" xr:uid="{00000000-0005-0000-0000-000008830000}"/>
    <cellStyle name="40% - 강조색6 46 2 3 5 2" xfId="34881" xr:uid="{00000000-0005-0000-0000-000009830000}"/>
    <cellStyle name="40% - 강조색6 46 2 3 5 3" xfId="34882" xr:uid="{00000000-0005-0000-0000-00000A830000}"/>
    <cellStyle name="40% - 강조색6 46 2 3 5 4" xfId="34883" xr:uid="{00000000-0005-0000-0000-00000B830000}"/>
    <cellStyle name="40% - 강조색6 46 2 3 6" xfId="34884" xr:uid="{00000000-0005-0000-0000-00000C830000}"/>
    <cellStyle name="40% - 강조색6 46 2 3 6 2" xfId="34885" xr:uid="{00000000-0005-0000-0000-00000D830000}"/>
    <cellStyle name="40% - 강조색6 46 2 3 6 3" xfId="34886" xr:uid="{00000000-0005-0000-0000-00000E830000}"/>
    <cellStyle name="40% - 강조색6 46 2 3 6 4" xfId="34887" xr:uid="{00000000-0005-0000-0000-00000F830000}"/>
    <cellStyle name="40% - 강조색6 46 2 3 7" xfId="34888" xr:uid="{00000000-0005-0000-0000-000010830000}"/>
    <cellStyle name="40% - 강조색6 46 2 3 7 2" xfId="34889" xr:uid="{00000000-0005-0000-0000-000011830000}"/>
    <cellStyle name="40% - 강조색6 46 2 3 7 3" xfId="34890" xr:uid="{00000000-0005-0000-0000-000012830000}"/>
    <cellStyle name="40% - 강조색6 46 2 3 7 4" xfId="34891" xr:uid="{00000000-0005-0000-0000-000013830000}"/>
    <cellStyle name="40% - 강조색6 46 2 3 8" xfId="34892" xr:uid="{00000000-0005-0000-0000-000014830000}"/>
    <cellStyle name="40% - 강조색6 46 2 3 8 2" xfId="34893" xr:uid="{00000000-0005-0000-0000-000015830000}"/>
    <cellStyle name="40% - 강조색6 46 2 3 8 3" xfId="34894" xr:uid="{00000000-0005-0000-0000-000016830000}"/>
    <cellStyle name="40% - 강조색6 46 2 3 8 4" xfId="34895" xr:uid="{00000000-0005-0000-0000-000017830000}"/>
    <cellStyle name="40% - 강조색6 46 2 3 9" xfId="34896" xr:uid="{00000000-0005-0000-0000-000018830000}"/>
    <cellStyle name="40% - 강조색6 46 2 3 9 2" xfId="34897" xr:uid="{00000000-0005-0000-0000-000019830000}"/>
    <cellStyle name="40% - 강조색6 46 2 3 9 3" xfId="34898" xr:uid="{00000000-0005-0000-0000-00001A830000}"/>
    <cellStyle name="40% - 강조색6 46 2 3 9 4" xfId="34899" xr:uid="{00000000-0005-0000-0000-00001B830000}"/>
    <cellStyle name="40% - 강조색6 46 2 4" xfId="34900" xr:uid="{00000000-0005-0000-0000-00001C830000}"/>
    <cellStyle name="40% - 강조색6 46 2 4 10" xfId="34901" xr:uid="{00000000-0005-0000-0000-00001D830000}"/>
    <cellStyle name="40% - 강조색6 46 2 4 11" xfId="34902" xr:uid="{00000000-0005-0000-0000-00001E830000}"/>
    <cellStyle name="40% - 강조색6 46 2 4 12" xfId="34903" xr:uid="{00000000-0005-0000-0000-00001F830000}"/>
    <cellStyle name="40% - 강조색6 46 2 4 2" xfId="34904" xr:uid="{00000000-0005-0000-0000-000020830000}"/>
    <cellStyle name="40% - 강조색6 46 2 4 2 2" xfId="34905" xr:uid="{00000000-0005-0000-0000-000021830000}"/>
    <cellStyle name="40% - 강조색6 46 2 4 2 3" xfId="34906" xr:uid="{00000000-0005-0000-0000-000022830000}"/>
    <cellStyle name="40% - 강조색6 46 2 4 2 4" xfId="34907" xr:uid="{00000000-0005-0000-0000-000023830000}"/>
    <cellStyle name="40% - 강조색6 46 2 4 3" xfId="34908" xr:uid="{00000000-0005-0000-0000-000024830000}"/>
    <cellStyle name="40% - 강조색6 46 2 4 3 2" xfId="34909" xr:uid="{00000000-0005-0000-0000-000025830000}"/>
    <cellStyle name="40% - 강조색6 46 2 4 3 3" xfId="34910" xr:uid="{00000000-0005-0000-0000-000026830000}"/>
    <cellStyle name="40% - 강조색6 46 2 4 3 4" xfId="34911" xr:uid="{00000000-0005-0000-0000-000027830000}"/>
    <cellStyle name="40% - 강조색6 46 2 4 4" xfId="34912" xr:uid="{00000000-0005-0000-0000-000028830000}"/>
    <cellStyle name="40% - 강조색6 46 2 4 4 2" xfId="34913" xr:uid="{00000000-0005-0000-0000-000029830000}"/>
    <cellStyle name="40% - 강조색6 46 2 4 4 3" xfId="34914" xr:uid="{00000000-0005-0000-0000-00002A830000}"/>
    <cellStyle name="40% - 강조색6 46 2 4 4 4" xfId="34915" xr:uid="{00000000-0005-0000-0000-00002B830000}"/>
    <cellStyle name="40% - 강조색6 46 2 4 5" xfId="34916" xr:uid="{00000000-0005-0000-0000-00002C830000}"/>
    <cellStyle name="40% - 강조색6 46 2 4 5 2" xfId="34917" xr:uid="{00000000-0005-0000-0000-00002D830000}"/>
    <cellStyle name="40% - 강조색6 46 2 4 5 3" xfId="34918" xr:uid="{00000000-0005-0000-0000-00002E830000}"/>
    <cellStyle name="40% - 강조색6 46 2 4 5 4" xfId="34919" xr:uid="{00000000-0005-0000-0000-00002F830000}"/>
    <cellStyle name="40% - 강조색6 46 2 4 6" xfId="34920" xr:uid="{00000000-0005-0000-0000-000030830000}"/>
    <cellStyle name="40% - 강조색6 46 2 4 6 2" xfId="34921" xr:uid="{00000000-0005-0000-0000-000031830000}"/>
    <cellStyle name="40% - 강조색6 46 2 4 6 3" xfId="34922" xr:uid="{00000000-0005-0000-0000-000032830000}"/>
    <cellStyle name="40% - 강조색6 46 2 4 6 4" xfId="34923" xr:uid="{00000000-0005-0000-0000-000033830000}"/>
    <cellStyle name="40% - 강조색6 46 2 4 7" xfId="34924" xr:uid="{00000000-0005-0000-0000-000034830000}"/>
    <cellStyle name="40% - 강조색6 46 2 4 7 2" xfId="34925" xr:uid="{00000000-0005-0000-0000-000035830000}"/>
    <cellStyle name="40% - 강조색6 46 2 4 7 3" xfId="34926" xr:uid="{00000000-0005-0000-0000-000036830000}"/>
    <cellStyle name="40% - 강조색6 46 2 4 7 4" xfId="34927" xr:uid="{00000000-0005-0000-0000-000037830000}"/>
    <cellStyle name="40% - 강조색6 46 2 4 8" xfId="34928" xr:uid="{00000000-0005-0000-0000-000038830000}"/>
    <cellStyle name="40% - 강조색6 46 2 4 8 2" xfId="34929" xr:uid="{00000000-0005-0000-0000-000039830000}"/>
    <cellStyle name="40% - 강조색6 46 2 4 8 3" xfId="34930" xr:uid="{00000000-0005-0000-0000-00003A830000}"/>
    <cellStyle name="40% - 강조색6 46 2 4 8 4" xfId="34931" xr:uid="{00000000-0005-0000-0000-00003B830000}"/>
    <cellStyle name="40% - 강조색6 46 2 4 9" xfId="34932" xr:uid="{00000000-0005-0000-0000-00003C830000}"/>
    <cellStyle name="40% - 강조색6 46 2 4 9 2" xfId="34933" xr:uid="{00000000-0005-0000-0000-00003D830000}"/>
    <cellStyle name="40% - 강조색6 46 2 4 9 3" xfId="34934" xr:uid="{00000000-0005-0000-0000-00003E830000}"/>
    <cellStyle name="40% - 강조색6 46 2 4 9 4" xfId="34935" xr:uid="{00000000-0005-0000-0000-00003F830000}"/>
    <cellStyle name="40% - 강조색6 46 2 5" xfId="34936" xr:uid="{00000000-0005-0000-0000-000040830000}"/>
    <cellStyle name="40% - 강조색6 46 2 5 10" xfId="34937" xr:uid="{00000000-0005-0000-0000-000041830000}"/>
    <cellStyle name="40% - 강조색6 46 2 5 11" xfId="34938" xr:uid="{00000000-0005-0000-0000-000042830000}"/>
    <cellStyle name="40% - 강조색6 46 2 5 12" xfId="34939" xr:uid="{00000000-0005-0000-0000-000043830000}"/>
    <cellStyle name="40% - 강조색6 46 2 5 2" xfId="34940" xr:uid="{00000000-0005-0000-0000-000044830000}"/>
    <cellStyle name="40% - 강조색6 46 2 5 2 2" xfId="34941" xr:uid="{00000000-0005-0000-0000-000045830000}"/>
    <cellStyle name="40% - 강조색6 46 2 5 2 3" xfId="34942" xr:uid="{00000000-0005-0000-0000-000046830000}"/>
    <cellStyle name="40% - 강조색6 46 2 5 2 4" xfId="34943" xr:uid="{00000000-0005-0000-0000-000047830000}"/>
    <cellStyle name="40% - 강조색6 46 2 5 3" xfId="34944" xr:uid="{00000000-0005-0000-0000-000048830000}"/>
    <cellStyle name="40% - 강조색6 46 2 5 3 2" xfId="34945" xr:uid="{00000000-0005-0000-0000-000049830000}"/>
    <cellStyle name="40% - 강조색6 46 2 5 3 3" xfId="34946" xr:uid="{00000000-0005-0000-0000-00004A830000}"/>
    <cellStyle name="40% - 강조색6 46 2 5 3 4" xfId="34947" xr:uid="{00000000-0005-0000-0000-00004B830000}"/>
    <cellStyle name="40% - 강조색6 46 2 5 4" xfId="34948" xr:uid="{00000000-0005-0000-0000-00004C830000}"/>
    <cellStyle name="40% - 강조색6 46 2 5 4 2" xfId="34949" xr:uid="{00000000-0005-0000-0000-00004D830000}"/>
    <cellStyle name="40% - 강조색6 46 2 5 4 3" xfId="34950" xr:uid="{00000000-0005-0000-0000-00004E830000}"/>
    <cellStyle name="40% - 강조색6 46 2 5 4 4" xfId="34951" xr:uid="{00000000-0005-0000-0000-00004F830000}"/>
    <cellStyle name="40% - 강조색6 46 2 5 5" xfId="34952" xr:uid="{00000000-0005-0000-0000-000050830000}"/>
    <cellStyle name="40% - 강조색6 46 2 5 5 2" xfId="34953" xr:uid="{00000000-0005-0000-0000-000051830000}"/>
    <cellStyle name="40% - 강조색6 46 2 5 5 3" xfId="34954" xr:uid="{00000000-0005-0000-0000-000052830000}"/>
    <cellStyle name="40% - 강조색6 46 2 5 5 4" xfId="34955" xr:uid="{00000000-0005-0000-0000-000053830000}"/>
    <cellStyle name="40% - 강조색6 46 2 5 6" xfId="34956" xr:uid="{00000000-0005-0000-0000-000054830000}"/>
    <cellStyle name="40% - 강조색6 46 2 5 6 2" xfId="34957" xr:uid="{00000000-0005-0000-0000-000055830000}"/>
    <cellStyle name="40% - 강조색6 46 2 5 6 3" xfId="34958" xr:uid="{00000000-0005-0000-0000-000056830000}"/>
    <cellStyle name="40% - 강조색6 46 2 5 6 4" xfId="34959" xr:uid="{00000000-0005-0000-0000-000057830000}"/>
    <cellStyle name="40% - 강조색6 46 2 5 7" xfId="34960" xr:uid="{00000000-0005-0000-0000-000058830000}"/>
    <cellStyle name="40% - 강조색6 46 2 5 7 2" xfId="34961" xr:uid="{00000000-0005-0000-0000-000059830000}"/>
    <cellStyle name="40% - 강조색6 46 2 5 7 3" xfId="34962" xr:uid="{00000000-0005-0000-0000-00005A830000}"/>
    <cellStyle name="40% - 강조색6 46 2 5 7 4" xfId="34963" xr:uid="{00000000-0005-0000-0000-00005B830000}"/>
    <cellStyle name="40% - 강조색6 46 2 5 8" xfId="34964" xr:uid="{00000000-0005-0000-0000-00005C830000}"/>
    <cellStyle name="40% - 강조색6 46 2 5 8 2" xfId="34965" xr:uid="{00000000-0005-0000-0000-00005D830000}"/>
    <cellStyle name="40% - 강조색6 46 2 5 8 3" xfId="34966" xr:uid="{00000000-0005-0000-0000-00005E830000}"/>
    <cellStyle name="40% - 강조색6 46 2 5 8 4" xfId="34967" xr:uid="{00000000-0005-0000-0000-00005F830000}"/>
    <cellStyle name="40% - 강조색6 46 2 5 9" xfId="34968" xr:uid="{00000000-0005-0000-0000-000060830000}"/>
    <cellStyle name="40% - 강조색6 46 2 5 9 2" xfId="34969" xr:uid="{00000000-0005-0000-0000-000061830000}"/>
    <cellStyle name="40% - 강조색6 46 2 5 9 3" xfId="34970" xr:uid="{00000000-0005-0000-0000-000062830000}"/>
    <cellStyle name="40% - 강조색6 46 2 5 9 4" xfId="34971" xr:uid="{00000000-0005-0000-0000-000063830000}"/>
    <cellStyle name="40% - 강조색6 46 2 6" xfId="34972" xr:uid="{00000000-0005-0000-0000-000064830000}"/>
    <cellStyle name="40% - 강조색6 46 2 6 2" xfId="34973" xr:uid="{00000000-0005-0000-0000-000065830000}"/>
    <cellStyle name="40% - 강조색6 46 2 6 3" xfId="34974" xr:uid="{00000000-0005-0000-0000-000066830000}"/>
    <cellStyle name="40% - 강조색6 46 2 6 4" xfId="34975" xr:uid="{00000000-0005-0000-0000-000067830000}"/>
    <cellStyle name="40% - 강조색6 46 2 7" xfId="34976" xr:uid="{00000000-0005-0000-0000-000068830000}"/>
    <cellStyle name="40% - 강조색6 46 2 7 2" xfId="34977" xr:uid="{00000000-0005-0000-0000-000069830000}"/>
    <cellStyle name="40% - 강조색6 46 2 7 3" xfId="34978" xr:uid="{00000000-0005-0000-0000-00006A830000}"/>
    <cellStyle name="40% - 강조색6 46 2 7 4" xfId="34979" xr:uid="{00000000-0005-0000-0000-00006B830000}"/>
    <cellStyle name="40% - 강조색6 46 2 8" xfId="34980" xr:uid="{00000000-0005-0000-0000-00006C830000}"/>
    <cellStyle name="40% - 강조색6 46 2 8 2" xfId="34981" xr:uid="{00000000-0005-0000-0000-00006D830000}"/>
    <cellStyle name="40% - 강조색6 46 2 8 3" xfId="34982" xr:uid="{00000000-0005-0000-0000-00006E830000}"/>
    <cellStyle name="40% - 강조색6 46 2 8 4" xfId="34983" xr:uid="{00000000-0005-0000-0000-00006F830000}"/>
    <cellStyle name="40% - 강조색6 46 2 9" xfId="34984" xr:uid="{00000000-0005-0000-0000-000070830000}"/>
    <cellStyle name="40% - 강조색6 46 2 9 2" xfId="34985" xr:uid="{00000000-0005-0000-0000-000071830000}"/>
    <cellStyle name="40% - 강조색6 46 2 9 3" xfId="34986" xr:uid="{00000000-0005-0000-0000-000072830000}"/>
    <cellStyle name="40% - 강조색6 46 2 9 4" xfId="34987" xr:uid="{00000000-0005-0000-0000-000073830000}"/>
    <cellStyle name="40% - 강조색6 46 20" xfId="34988" xr:uid="{00000000-0005-0000-0000-000074830000}"/>
    <cellStyle name="40% - 강조색6 46 21" xfId="34989" xr:uid="{00000000-0005-0000-0000-000075830000}"/>
    <cellStyle name="40% - 강조색6 46 22" xfId="34990" xr:uid="{00000000-0005-0000-0000-000076830000}"/>
    <cellStyle name="40% - 강조색6 46 23" xfId="34991" xr:uid="{00000000-0005-0000-0000-000077830000}"/>
    <cellStyle name="40% - 강조색6 46 24" xfId="34992" xr:uid="{00000000-0005-0000-0000-000078830000}"/>
    <cellStyle name="40% - 강조색6 46 25" xfId="34993" xr:uid="{00000000-0005-0000-0000-000079830000}"/>
    <cellStyle name="40% - 강조색6 46 26" xfId="34994" xr:uid="{00000000-0005-0000-0000-00007A830000}"/>
    <cellStyle name="40% - 강조색6 46 27" xfId="34995" xr:uid="{00000000-0005-0000-0000-00007B830000}"/>
    <cellStyle name="40% - 강조색6 46 3" xfId="34996" xr:uid="{00000000-0005-0000-0000-00007C830000}"/>
    <cellStyle name="40% - 강조색6 46 3 10" xfId="34997" xr:uid="{00000000-0005-0000-0000-00007D830000}"/>
    <cellStyle name="40% - 강조색6 46 3 10 2" xfId="34998" xr:uid="{00000000-0005-0000-0000-00007E830000}"/>
    <cellStyle name="40% - 강조색6 46 3 10 3" xfId="34999" xr:uid="{00000000-0005-0000-0000-00007F830000}"/>
    <cellStyle name="40% - 강조색6 46 3 10 4" xfId="35000" xr:uid="{00000000-0005-0000-0000-000080830000}"/>
    <cellStyle name="40% - 강조색6 46 3 11" xfId="35001" xr:uid="{00000000-0005-0000-0000-000081830000}"/>
    <cellStyle name="40% - 강조색6 46 3 11 2" xfId="35002" xr:uid="{00000000-0005-0000-0000-000082830000}"/>
    <cellStyle name="40% - 강조색6 46 3 11 3" xfId="35003" xr:uid="{00000000-0005-0000-0000-000083830000}"/>
    <cellStyle name="40% - 강조색6 46 3 11 4" xfId="35004" xr:uid="{00000000-0005-0000-0000-000084830000}"/>
    <cellStyle name="40% - 강조색6 46 3 12" xfId="35005" xr:uid="{00000000-0005-0000-0000-000085830000}"/>
    <cellStyle name="40% - 강조색6 46 3 12 2" xfId="35006" xr:uid="{00000000-0005-0000-0000-000086830000}"/>
    <cellStyle name="40% - 강조색6 46 3 12 3" xfId="35007" xr:uid="{00000000-0005-0000-0000-000087830000}"/>
    <cellStyle name="40% - 강조색6 46 3 12 4" xfId="35008" xr:uid="{00000000-0005-0000-0000-000088830000}"/>
    <cellStyle name="40% - 강조색6 46 3 13" xfId="35009" xr:uid="{00000000-0005-0000-0000-000089830000}"/>
    <cellStyle name="40% - 강조색6 46 3 14" xfId="35010" xr:uid="{00000000-0005-0000-0000-00008A830000}"/>
    <cellStyle name="40% - 강조색6 46 3 15" xfId="35011" xr:uid="{00000000-0005-0000-0000-00008B830000}"/>
    <cellStyle name="40% - 강조색6 46 3 16" xfId="35012" xr:uid="{00000000-0005-0000-0000-00008C830000}"/>
    <cellStyle name="40% - 강조색6 46 3 17" xfId="35013" xr:uid="{00000000-0005-0000-0000-00008D830000}"/>
    <cellStyle name="40% - 강조색6 46 3 18" xfId="35014" xr:uid="{00000000-0005-0000-0000-00008E830000}"/>
    <cellStyle name="40% - 강조색6 46 3 19" xfId="35015" xr:uid="{00000000-0005-0000-0000-00008F830000}"/>
    <cellStyle name="40% - 강조색6 46 3 2" xfId="35016" xr:uid="{00000000-0005-0000-0000-000090830000}"/>
    <cellStyle name="40% - 강조색6 46 3 2 10" xfId="35017" xr:uid="{00000000-0005-0000-0000-000091830000}"/>
    <cellStyle name="40% - 강조색6 46 3 2 11" xfId="35018" xr:uid="{00000000-0005-0000-0000-000092830000}"/>
    <cellStyle name="40% - 강조색6 46 3 2 12" xfId="35019" xr:uid="{00000000-0005-0000-0000-000093830000}"/>
    <cellStyle name="40% - 강조색6 46 3 2 2" xfId="35020" xr:uid="{00000000-0005-0000-0000-000094830000}"/>
    <cellStyle name="40% - 강조색6 46 3 2 2 2" xfId="35021" xr:uid="{00000000-0005-0000-0000-000095830000}"/>
    <cellStyle name="40% - 강조색6 46 3 2 2 3" xfId="35022" xr:uid="{00000000-0005-0000-0000-000096830000}"/>
    <cellStyle name="40% - 강조색6 46 3 2 2 4" xfId="35023" xr:uid="{00000000-0005-0000-0000-000097830000}"/>
    <cellStyle name="40% - 강조색6 46 3 2 3" xfId="35024" xr:uid="{00000000-0005-0000-0000-000098830000}"/>
    <cellStyle name="40% - 강조색6 46 3 2 3 2" xfId="35025" xr:uid="{00000000-0005-0000-0000-000099830000}"/>
    <cellStyle name="40% - 강조색6 46 3 2 3 3" xfId="35026" xr:uid="{00000000-0005-0000-0000-00009A830000}"/>
    <cellStyle name="40% - 강조색6 46 3 2 3 4" xfId="35027" xr:uid="{00000000-0005-0000-0000-00009B830000}"/>
    <cellStyle name="40% - 강조색6 46 3 2 4" xfId="35028" xr:uid="{00000000-0005-0000-0000-00009C830000}"/>
    <cellStyle name="40% - 강조색6 46 3 2 4 2" xfId="35029" xr:uid="{00000000-0005-0000-0000-00009D830000}"/>
    <cellStyle name="40% - 강조색6 46 3 2 4 3" xfId="35030" xr:uid="{00000000-0005-0000-0000-00009E830000}"/>
    <cellStyle name="40% - 강조색6 46 3 2 4 4" xfId="35031" xr:uid="{00000000-0005-0000-0000-00009F830000}"/>
    <cellStyle name="40% - 강조색6 46 3 2 5" xfId="35032" xr:uid="{00000000-0005-0000-0000-0000A0830000}"/>
    <cellStyle name="40% - 강조색6 46 3 2 5 2" xfId="35033" xr:uid="{00000000-0005-0000-0000-0000A1830000}"/>
    <cellStyle name="40% - 강조색6 46 3 2 5 3" xfId="35034" xr:uid="{00000000-0005-0000-0000-0000A2830000}"/>
    <cellStyle name="40% - 강조색6 46 3 2 5 4" xfId="35035" xr:uid="{00000000-0005-0000-0000-0000A3830000}"/>
    <cellStyle name="40% - 강조색6 46 3 2 6" xfId="35036" xr:uid="{00000000-0005-0000-0000-0000A4830000}"/>
    <cellStyle name="40% - 강조색6 46 3 2 6 2" xfId="35037" xr:uid="{00000000-0005-0000-0000-0000A5830000}"/>
    <cellStyle name="40% - 강조색6 46 3 2 6 3" xfId="35038" xr:uid="{00000000-0005-0000-0000-0000A6830000}"/>
    <cellStyle name="40% - 강조색6 46 3 2 6 4" xfId="35039" xr:uid="{00000000-0005-0000-0000-0000A7830000}"/>
    <cellStyle name="40% - 강조색6 46 3 2 7" xfId="35040" xr:uid="{00000000-0005-0000-0000-0000A8830000}"/>
    <cellStyle name="40% - 강조색6 46 3 2 7 2" xfId="35041" xr:uid="{00000000-0005-0000-0000-0000A9830000}"/>
    <cellStyle name="40% - 강조색6 46 3 2 7 3" xfId="35042" xr:uid="{00000000-0005-0000-0000-0000AA830000}"/>
    <cellStyle name="40% - 강조색6 46 3 2 7 4" xfId="35043" xr:uid="{00000000-0005-0000-0000-0000AB830000}"/>
    <cellStyle name="40% - 강조색6 46 3 2 8" xfId="35044" xr:uid="{00000000-0005-0000-0000-0000AC830000}"/>
    <cellStyle name="40% - 강조색6 46 3 2 8 2" xfId="35045" xr:uid="{00000000-0005-0000-0000-0000AD830000}"/>
    <cellStyle name="40% - 강조색6 46 3 2 8 3" xfId="35046" xr:uid="{00000000-0005-0000-0000-0000AE830000}"/>
    <cellStyle name="40% - 강조색6 46 3 2 8 4" xfId="35047" xr:uid="{00000000-0005-0000-0000-0000AF830000}"/>
    <cellStyle name="40% - 강조색6 46 3 2 9" xfId="35048" xr:uid="{00000000-0005-0000-0000-0000B0830000}"/>
    <cellStyle name="40% - 강조색6 46 3 2 9 2" xfId="35049" xr:uid="{00000000-0005-0000-0000-0000B1830000}"/>
    <cellStyle name="40% - 강조색6 46 3 2 9 3" xfId="35050" xr:uid="{00000000-0005-0000-0000-0000B2830000}"/>
    <cellStyle name="40% - 강조색6 46 3 2 9 4" xfId="35051" xr:uid="{00000000-0005-0000-0000-0000B3830000}"/>
    <cellStyle name="40% - 강조색6 46 3 20" xfId="35052" xr:uid="{00000000-0005-0000-0000-0000B4830000}"/>
    <cellStyle name="40% - 강조색6 46 3 21" xfId="35053" xr:uid="{00000000-0005-0000-0000-0000B5830000}"/>
    <cellStyle name="40% - 강조색6 46 3 22" xfId="35054" xr:uid="{00000000-0005-0000-0000-0000B6830000}"/>
    <cellStyle name="40% - 강조색6 46 3 23" xfId="35055" xr:uid="{00000000-0005-0000-0000-0000B7830000}"/>
    <cellStyle name="40% - 강조색6 46 3 24" xfId="35056" xr:uid="{00000000-0005-0000-0000-0000B8830000}"/>
    <cellStyle name="40% - 강조색6 46 3 25" xfId="35057" xr:uid="{00000000-0005-0000-0000-0000B9830000}"/>
    <cellStyle name="40% - 강조색6 46 3 3" xfId="35058" xr:uid="{00000000-0005-0000-0000-0000BA830000}"/>
    <cellStyle name="40% - 강조색6 46 3 3 10" xfId="35059" xr:uid="{00000000-0005-0000-0000-0000BB830000}"/>
    <cellStyle name="40% - 강조색6 46 3 3 11" xfId="35060" xr:uid="{00000000-0005-0000-0000-0000BC830000}"/>
    <cellStyle name="40% - 강조색6 46 3 3 12" xfId="35061" xr:uid="{00000000-0005-0000-0000-0000BD830000}"/>
    <cellStyle name="40% - 강조색6 46 3 3 2" xfId="35062" xr:uid="{00000000-0005-0000-0000-0000BE830000}"/>
    <cellStyle name="40% - 강조색6 46 3 3 2 2" xfId="35063" xr:uid="{00000000-0005-0000-0000-0000BF830000}"/>
    <cellStyle name="40% - 강조색6 46 3 3 2 3" xfId="35064" xr:uid="{00000000-0005-0000-0000-0000C0830000}"/>
    <cellStyle name="40% - 강조색6 46 3 3 2 4" xfId="35065" xr:uid="{00000000-0005-0000-0000-0000C1830000}"/>
    <cellStyle name="40% - 강조색6 46 3 3 3" xfId="35066" xr:uid="{00000000-0005-0000-0000-0000C2830000}"/>
    <cellStyle name="40% - 강조색6 46 3 3 3 2" xfId="35067" xr:uid="{00000000-0005-0000-0000-0000C3830000}"/>
    <cellStyle name="40% - 강조색6 46 3 3 3 3" xfId="35068" xr:uid="{00000000-0005-0000-0000-0000C4830000}"/>
    <cellStyle name="40% - 강조색6 46 3 3 3 4" xfId="35069" xr:uid="{00000000-0005-0000-0000-0000C5830000}"/>
    <cellStyle name="40% - 강조색6 46 3 3 4" xfId="35070" xr:uid="{00000000-0005-0000-0000-0000C6830000}"/>
    <cellStyle name="40% - 강조색6 46 3 3 4 2" xfId="35071" xr:uid="{00000000-0005-0000-0000-0000C7830000}"/>
    <cellStyle name="40% - 강조색6 46 3 3 4 3" xfId="35072" xr:uid="{00000000-0005-0000-0000-0000C8830000}"/>
    <cellStyle name="40% - 강조색6 46 3 3 4 4" xfId="35073" xr:uid="{00000000-0005-0000-0000-0000C9830000}"/>
    <cellStyle name="40% - 강조색6 46 3 3 5" xfId="35074" xr:uid="{00000000-0005-0000-0000-0000CA830000}"/>
    <cellStyle name="40% - 강조색6 46 3 3 5 2" xfId="35075" xr:uid="{00000000-0005-0000-0000-0000CB830000}"/>
    <cellStyle name="40% - 강조색6 46 3 3 5 3" xfId="35076" xr:uid="{00000000-0005-0000-0000-0000CC830000}"/>
    <cellStyle name="40% - 강조색6 46 3 3 5 4" xfId="35077" xr:uid="{00000000-0005-0000-0000-0000CD830000}"/>
    <cellStyle name="40% - 강조색6 46 3 3 6" xfId="35078" xr:uid="{00000000-0005-0000-0000-0000CE830000}"/>
    <cellStyle name="40% - 강조색6 46 3 3 6 2" xfId="35079" xr:uid="{00000000-0005-0000-0000-0000CF830000}"/>
    <cellStyle name="40% - 강조색6 46 3 3 6 3" xfId="35080" xr:uid="{00000000-0005-0000-0000-0000D0830000}"/>
    <cellStyle name="40% - 강조색6 46 3 3 6 4" xfId="35081" xr:uid="{00000000-0005-0000-0000-0000D1830000}"/>
    <cellStyle name="40% - 강조색6 46 3 3 7" xfId="35082" xr:uid="{00000000-0005-0000-0000-0000D2830000}"/>
    <cellStyle name="40% - 강조색6 46 3 3 7 2" xfId="35083" xr:uid="{00000000-0005-0000-0000-0000D3830000}"/>
    <cellStyle name="40% - 강조색6 46 3 3 7 3" xfId="35084" xr:uid="{00000000-0005-0000-0000-0000D4830000}"/>
    <cellStyle name="40% - 강조색6 46 3 3 7 4" xfId="35085" xr:uid="{00000000-0005-0000-0000-0000D5830000}"/>
    <cellStyle name="40% - 강조색6 46 3 3 8" xfId="35086" xr:uid="{00000000-0005-0000-0000-0000D6830000}"/>
    <cellStyle name="40% - 강조색6 46 3 3 8 2" xfId="35087" xr:uid="{00000000-0005-0000-0000-0000D7830000}"/>
    <cellStyle name="40% - 강조색6 46 3 3 8 3" xfId="35088" xr:uid="{00000000-0005-0000-0000-0000D8830000}"/>
    <cellStyle name="40% - 강조색6 46 3 3 8 4" xfId="35089" xr:uid="{00000000-0005-0000-0000-0000D9830000}"/>
    <cellStyle name="40% - 강조색6 46 3 3 9" xfId="35090" xr:uid="{00000000-0005-0000-0000-0000DA830000}"/>
    <cellStyle name="40% - 강조색6 46 3 3 9 2" xfId="35091" xr:uid="{00000000-0005-0000-0000-0000DB830000}"/>
    <cellStyle name="40% - 강조색6 46 3 3 9 3" xfId="35092" xr:uid="{00000000-0005-0000-0000-0000DC830000}"/>
    <cellStyle name="40% - 강조색6 46 3 3 9 4" xfId="35093" xr:uid="{00000000-0005-0000-0000-0000DD830000}"/>
    <cellStyle name="40% - 강조색6 46 3 4" xfId="35094" xr:uid="{00000000-0005-0000-0000-0000DE830000}"/>
    <cellStyle name="40% - 강조색6 46 3 4 10" xfId="35095" xr:uid="{00000000-0005-0000-0000-0000DF830000}"/>
    <cellStyle name="40% - 강조색6 46 3 4 11" xfId="35096" xr:uid="{00000000-0005-0000-0000-0000E0830000}"/>
    <cellStyle name="40% - 강조색6 46 3 4 12" xfId="35097" xr:uid="{00000000-0005-0000-0000-0000E1830000}"/>
    <cellStyle name="40% - 강조색6 46 3 4 2" xfId="35098" xr:uid="{00000000-0005-0000-0000-0000E2830000}"/>
    <cellStyle name="40% - 강조색6 46 3 4 2 2" xfId="35099" xr:uid="{00000000-0005-0000-0000-0000E3830000}"/>
    <cellStyle name="40% - 강조색6 46 3 4 2 3" xfId="35100" xr:uid="{00000000-0005-0000-0000-0000E4830000}"/>
    <cellStyle name="40% - 강조색6 46 3 4 2 4" xfId="35101" xr:uid="{00000000-0005-0000-0000-0000E5830000}"/>
    <cellStyle name="40% - 강조색6 46 3 4 3" xfId="35102" xr:uid="{00000000-0005-0000-0000-0000E6830000}"/>
    <cellStyle name="40% - 강조색6 46 3 4 3 2" xfId="35103" xr:uid="{00000000-0005-0000-0000-0000E7830000}"/>
    <cellStyle name="40% - 강조색6 46 3 4 3 3" xfId="35104" xr:uid="{00000000-0005-0000-0000-0000E8830000}"/>
    <cellStyle name="40% - 강조색6 46 3 4 3 4" xfId="35105" xr:uid="{00000000-0005-0000-0000-0000E9830000}"/>
    <cellStyle name="40% - 강조색6 46 3 4 4" xfId="35106" xr:uid="{00000000-0005-0000-0000-0000EA830000}"/>
    <cellStyle name="40% - 강조색6 46 3 4 4 2" xfId="35107" xr:uid="{00000000-0005-0000-0000-0000EB830000}"/>
    <cellStyle name="40% - 강조색6 46 3 4 4 3" xfId="35108" xr:uid="{00000000-0005-0000-0000-0000EC830000}"/>
    <cellStyle name="40% - 강조색6 46 3 4 4 4" xfId="35109" xr:uid="{00000000-0005-0000-0000-0000ED830000}"/>
    <cellStyle name="40% - 강조색6 46 3 4 5" xfId="35110" xr:uid="{00000000-0005-0000-0000-0000EE830000}"/>
    <cellStyle name="40% - 강조색6 46 3 4 5 2" xfId="35111" xr:uid="{00000000-0005-0000-0000-0000EF830000}"/>
    <cellStyle name="40% - 강조색6 46 3 4 5 3" xfId="35112" xr:uid="{00000000-0005-0000-0000-0000F0830000}"/>
    <cellStyle name="40% - 강조색6 46 3 4 5 4" xfId="35113" xr:uid="{00000000-0005-0000-0000-0000F1830000}"/>
    <cellStyle name="40% - 강조색6 46 3 4 6" xfId="35114" xr:uid="{00000000-0005-0000-0000-0000F2830000}"/>
    <cellStyle name="40% - 강조색6 46 3 4 6 2" xfId="35115" xr:uid="{00000000-0005-0000-0000-0000F3830000}"/>
    <cellStyle name="40% - 강조색6 46 3 4 6 3" xfId="35116" xr:uid="{00000000-0005-0000-0000-0000F4830000}"/>
    <cellStyle name="40% - 강조색6 46 3 4 6 4" xfId="35117" xr:uid="{00000000-0005-0000-0000-0000F5830000}"/>
    <cellStyle name="40% - 강조색6 46 3 4 7" xfId="35118" xr:uid="{00000000-0005-0000-0000-0000F6830000}"/>
    <cellStyle name="40% - 강조색6 46 3 4 7 2" xfId="35119" xr:uid="{00000000-0005-0000-0000-0000F7830000}"/>
    <cellStyle name="40% - 강조색6 46 3 4 7 3" xfId="35120" xr:uid="{00000000-0005-0000-0000-0000F8830000}"/>
    <cellStyle name="40% - 강조색6 46 3 4 7 4" xfId="35121" xr:uid="{00000000-0005-0000-0000-0000F9830000}"/>
    <cellStyle name="40% - 강조색6 46 3 4 8" xfId="35122" xr:uid="{00000000-0005-0000-0000-0000FA830000}"/>
    <cellStyle name="40% - 강조색6 46 3 4 8 2" xfId="35123" xr:uid="{00000000-0005-0000-0000-0000FB830000}"/>
    <cellStyle name="40% - 강조색6 46 3 4 8 3" xfId="35124" xr:uid="{00000000-0005-0000-0000-0000FC830000}"/>
    <cellStyle name="40% - 강조색6 46 3 4 8 4" xfId="35125" xr:uid="{00000000-0005-0000-0000-0000FD830000}"/>
    <cellStyle name="40% - 강조색6 46 3 4 9" xfId="35126" xr:uid="{00000000-0005-0000-0000-0000FE830000}"/>
    <cellStyle name="40% - 강조색6 46 3 4 9 2" xfId="35127" xr:uid="{00000000-0005-0000-0000-0000FF830000}"/>
    <cellStyle name="40% - 강조색6 46 3 4 9 3" xfId="35128" xr:uid="{00000000-0005-0000-0000-000000840000}"/>
    <cellStyle name="40% - 강조색6 46 3 4 9 4" xfId="35129" xr:uid="{00000000-0005-0000-0000-000001840000}"/>
    <cellStyle name="40% - 강조색6 46 3 5" xfId="35130" xr:uid="{00000000-0005-0000-0000-000002840000}"/>
    <cellStyle name="40% - 강조색6 46 3 5 2" xfId="35131" xr:uid="{00000000-0005-0000-0000-000003840000}"/>
    <cellStyle name="40% - 강조색6 46 3 5 3" xfId="35132" xr:uid="{00000000-0005-0000-0000-000004840000}"/>
    <cellStyle name="40% - 강조색6 46 3 5 4" xfId="35133" xr:uid="{00000000-0005-0000-0000-000005840000}"/>
    <cellStyle name="40% - 강조색6 46 3 6" xfId="35134" xr:uid="{00000000-0005-0000-0000-000006840000}"/>
    <cellStyle name="40% - 강조색6 46 3 6 2" xfId="35135" xr:uid="{00000000-0005-0000-0000-000007840000}"/>
    <cellStyle name="40% - 강조색6 46 3 6 3" xfId="35136" xr:uid="{00000000-0005-0000-0000-000008840000}"/>
    <cellStyle name="40% - 강조색6 46 3 6 4" xfId="35137" xr:uid="{00000000-0005-0000-0000-000009840000}"/>
    <cellStyle name="40% - 강조색6 46 3 7" xfId="35138" xr:uid="{00000000-0005-0000-0000-00000A840000}"/>
    <cellStyle name="40% - 강조색6 46 3 7 2" xfId="35139" xr:uid="{00000000-0005-0000-0000-00000B840000}"/>
    <cellStyle name="40% - 강조색6 46 3 7 3" xfId="35140" xr:uid="{00000000-0005-0000-0000-00000C840000}"/>
    <cellStyle name="40% - 강조색6 46 3 7 4" xfId="35141" xr:uid="{00000000-0005-0000-0000-00000D840000}"/>
    <cellStyle name="40% - 강조색6 46 3 8" xfId="35142" xr:uid="{00000000-0005-0000-0000-00000E840000}"/>
    <cellStyle name="40% - 강조색6 46 3 8 2" xfId="35143" xr:uid="{00000000-0005-0000-0000-00000F840000}"/>
    <cellStyle name="40% - 강조색6 46 3 8 3" xfId="35144" xr:uid="{00000000-0005-0000-0000-000010840000}"/>
    <cellStyle name="40% - 강조색6 46 3 8 4" xfId="35145" xr:uid="{00000000-0005-0000-0000-000011840000}"/>
    <cellStyle name="40% - 강조색6 46 3 9" xfId="35146" xr:uid="{00000000-0005-0000-0000-000012840000}"/>
    <cellStyle name="40% - 강조색6 46 3 9 2" xfId="35147" xr:uid="{00000000-0005-0000-0000-000013840000}"/>
    <cellStyle name="40% - 강조색6 46 3 9 3" xfId="35148" xr:uid="{00000000-0005-0000-0000-000014840000}"/>
    <cellStyle name="40% - 강조색6 46 3 9 4" xfId="35149" xr:uid="{00000000-0005-0000-0000-000015840000}"/>
    <cellStyle name="40% - 강조색6 46 4" xfId="35150" xr:uid="{00000000-0005-0000-0000-000016840000}"/>
    <cellStyle name="40% - 강조색6 46 4 10" xfId="35151" xr:uid="{00000000-0005-0000-0000-000017840000}"/>
    <cellStyle name="40% - 강조색6 46 4 11" xfId="35152" xr:uid="{00000000-0005-0000-0000-000018840000}"/>
    <cellStyle name="40% - 강조색6 46 4 12" xfId="35153" xr:uid="{00000000-0005-0000-0000-000019840000}"/>
    <cellStyle name="40% - 강조색6 46 4 2" xfId="35154" xr:uid="{00000000-0005-0000-0000-00001A840000}"/>
    <cellStyle name="40% - 강조색6 46 4 2 2" xfId="35155" xr:uid="{00000000-0005-0000-0000-00001B840000}"/>
    <cellStyle name="40% - 강조색6 46 4 2 3" xfId="35156" xr:uid="{00000000-0005-0000-0000-00001C840000}"/>
    <cellStyle name="40% - 강조색6 46 4 2 4" xfId="35157" xr:uid="{00000000-0005-0000-0000-00001D840000}"/>
    <cellStyle name="40% - 강조색6 46 4 3" xfId="35158" xr:uid="{00000000-0005-0000-0000-00001E840000}"/>
    <cellStyle name="40% - 강조색6 46 4 3 2" xfId="35159" xr:uid="{00000000-0005-0000-0000-00001F840000}"/>
    <cellStyle name="40% - 강조색6 46 4 3 3" xfId="35160" xr:uid="{00000000-0005-0000-0000-000020840000}"/>
    <cellStyle name="40% - 강조색6 46 4 3 4" xfId="35161" xr:uid="{00000000-0005-0000-0000-000021840000}"/>
    <cellStyle name="40% - 강조색6 46 4 4" xfId="35162" xr:uid="{00000000-0005-0000-0000-000022840000}"/>
    <cellStyle name="40% - 강조색6 46 4 4 2" xfId="35163" xr:uid="{00000000-0005-0000-0000-000023840000}"/>
    <cellStyle name="40% - 강조색6 46 4 4 3" xfId="35164" xr:uid="{00000000-0005-0000-0000-000024840000}"/>
    <cellStyle name="40% - 강조색6 46 4 4 4" xfId="35165" xr:uid="{00000000-0005-0000-0000-000025840000}"/>
    <cellStyle name="40% - 강조색6 46 4 5" xfId="35166" xr:uid="{00000000-0005-0000-0000-000026840000}"/>
    <cellStyle name="40% - 강조색6 46 4 5 2" xfId="35167" xr:uid="{00000000-0005-0000-0000-000027840000}"/>
    <cellStyle name="40% - 강조색6 46 4 5 3" xfId="35168" xr:uid="{00000000-0005-0000-0000-000028840000}"/>
    <cellStyle name="40% - 강조색6 46 4 5 4" xfId="35169" xr:uid="{00000000-0005-0000-0000-000029840000}"/>
    <cellStyle name="40% - 강조색6 46 4 6" xfId="35170" xr:uid="{00000000-0005-0000-0000-00002A840000}"/>
    <cellStyle name="40% - 강조색6 46 4 6 2" xfId="35171" xr:uid="{00000000-0005-0000-0000-00002B840000}"/>
    <cellStyle name="40% - 강조색6 46 4 6 3" xfId="35172" xr:uid="{00000000-0005-0000-0000-00002C840000}"/>
    <cellStyle name="40% - 강조색6 46 4 6 4" xfId="35173" xr:uid="{00000000-0005-0000-0000-00002D840000}"/>
    <cellStyle name="40% - 강조색6 46 4 7" xfId="35174" xr:uid="{00000000-0005-0000-0000-00002E840000}"/>
    <cellStyle name="40% - 강조색6 46 4 7 2" xfId="35175" xr:uid="{00000000-0005-0000-0000-00002F840000}"/>
    <cellStyle name="40% - 강조색6 46 4 7 3" xfId="35176" xr:uid="{00000000-0005-0000-0000-000030840000}"/>
    <cellStyle name="40% - 강조색6 46 4 7 4" xfId="35177" xr:uid="{00000000-0005-0000-0000-000031840000}"/>
    <cellStyle name="40% - 강조색6 46 4 8" xfId="35178" xr:uid="{00000000-0005-0000-0000-000032840000}"/>
    <cellStyle name="40% - 강조색6 46 4 8 2" xfId="35179" xr:uid="{00000000-0005-0000-0000-000033840000}"/>
    <cellStyle name="40% - 강조색6 46 4 8 3" xfId="35180" xr:uid="{00000000-0005-0000-0000-000034840000}"/>
    <cellStyle name="40% - 강조색6 46 4 8 4" xfId="35181" xr:uid="{00000000-0005-0000-0000-000035840000}"/>
    <cellStyle name="40% - 강조색6 46 4 9" xfId="35182" xr:uid="{00000000-0005-0000-0000-000036840000}"/>
    <cellStyle name="40% - 강조색6 46 4 9 2" xfId="35183" xr:uid="{00000000-0005-0000-0000-000037840000}"/>
    <cellStyle name="40% - 강조색6 46 4 9 3" xfId="35184" xr:uid="{00000000-0005-0000-0000-000038840000}"/>
    <cellStyle name="40% - 강조색6 46 4 9 4" xfId="35185" xr:uid="{00000000-0005-0000-0000-000039840000}"/>
    <cellStyle name="40% - 강조색6 46 5" xfId="35186" xr:uid="{00000000-0005-0000-0000-00003A840000}"/>
    <cellStyle name="40% - 강조색6 46 5 10" xfId="35187" xr:uid="{00000000-0005-0000-0000-00003B840000}"/>
    <cellStyle name="40% - 강조색6 46 5 11" xfId="35188" xr:uid="{00000000-0005-0000-0000-00003C840000}"/>
    <cellStyle name="40% - 강조색6 46 5 12" xfId="35189" xr:uid="{00000000-0005-0000-0000-00003D840000}"/>
    <cellStyle name="40% - 강조색6 46 5 2" xfId="35190" xr:uid="{00000000-0005-0000-0000-00003E840000}"/>
    <cellStyle name="40% - 강조색6 46 5 2 2" xfId="35191" xr:uid="{00000000-0005-0000-0000-00003F840000}"/>
    <cellStyle name="40% - 강조색6 46 5 2 3" xfId="35192" xr:uid="{00000000-0005-0000-0000-000040840000}"/>
    <cellStyle name="40% - 강조색6 46 5 2 4" xfId="35193" xr:uid="{00000000-0005-0000-0000-000041840000}"/>
    <cellStyle name="40% - 강조색6 46 5 3" xfId="35194" xr:uid="{00000000-0005-0000-0000-000042840000}"/>
    <cellStyle name="40% - 강조색6 46 5 3 2" xfId="35195" xr:uid="{00000000-0005-0000-0000-000043840000}"/>
    <cellStyle name="40% - 강조색6 46 5 3 3" xfId="35196" xr:uid="{00000000-0005-0000-0000-000044840000}"/>
    <cellStyle name="40% - 강조색6 46 5 3 4" xfId="35197" xr:uid="{00000000-0005-0000-0000-000045840000}"/>
    <cellStyle name="40% - 강조색6 46 5 4" xfId="35198" xr:uid="{00000000-0005-0000-0000-000046840000}"/>
    <cellStyle name="40% - 강조색6 46 5 4 2" xfId="35199" xr:uid="{00000000-0005-0000-0000-000047840000}"/>
    <cellStyle name="40% - 강조색6 46 5 4 3" xfId="35200" xr:uid="{00000000-0005-0000-0000-000048840000}"/>
    <cellStyle name="40% - 강조색6 46 5 4 4" xfId="35201" xr:uid="{00000000-0005-0000-0000-000049840000}"/>
    <cellStyle name="40% - 강조색6 46 5 5" xfId="35202" xr:uid="{00000000-0005-0000-0000-00004A840000}"/>
    <cellStyle name="40% - 강조색6 46 5 5 2" xfId="35203" xr:uid="{00000000-0005-0000-0000-00004B840000}"/>
    <cellStyle name="40% - 강조색6 46 5 5 3" xfId="35204" xr:uid="{00000000-0005-0000-0000-00004C840000}"/>
    <cellStyle name="40% - 강조색6 46 5 5 4" xfId="35205" xr:uid="{00000000-0005-0000-0000-00004D840000}"/>
    <cellStyle name="40% - 강조색6 46 5 6" xfId="35206" xr:uid="{00000000-0005-0000-0000-00004E840000}"/>
    <cellStyle name="40% - 강조색6 46 5 6 2" xfId="35207" xr:uid="{00000000-0005-0000-0000-00004F840000}"/>
    <cellStyle name="40% - 강조색6 46 5 6 3" xfId="35208" xr:uid="{00000000-0005-0000-0000-000050840000}"/>
    <cellStyle name="40% - 강조색6 46 5 6 4" xfId="35209" xr:uid="{00000000-0005-0000-0000-000051840000}"/>
    <cellStyle name="40% - 강조색6 46 5 7" xfId="35210" xr:uid="{00000000-0005-0000-0000-000052840000}"/>
    <cellStyle name="40% - 강조색6 46 5 7 2" xfId="35211" xr:uid="{00000000-0005-0000-0000-000053840000}"/>
    <cellStyle name="40% - 강조색6 46 5 7 3" xfId="35212" xr:uid="{00000000-0005-0000-0000-000054840000}"/>
    <cellStyle name="40% - 강조색6 46 5 7 4" xfId="35213" xr:uid="{00000000-0005-0000-0000-000055840000}"/>
    <cellStyle name="40% - 강조색6 46 5 8" xfId="35214" xr:uid="{00000000-0005-0000-0000-000056840000}"/>
    <cellStyle name="40% - 강조색6 46 5 8 2" xfId="35215" xr:uid="{00000000-0005-0000-0000-000057840000}"/>
    <cellStyle name="40% - 강조색6 46 5 8 3" xfId="35216" xr:uid="{00000000-0005-0000-0000-000058840000}"/>
    <cellStyle name="40% - 강조색6 46 5 8 4" xfId="35217" xr:uid="{00000000-0005-0000-0000-000059840000}"/>
    <cellStyle name="40% - 강조색6 46 5 9" xfId="35218" xr:uid="{00000000-0005-0000-0000-00005A840000}"/>
    <cellStyle name="40% - 강조색6 46 5 9 2" xfId="35219" xr:uid="{00000000-0005-0000-0000-00005B840000}"/>
    <cellStyle name="40% - 강조색6 46 5 9 3" xfId="35220" xr:uid="{00000000-0005-0000-0000-00005C840000}"/>
    <cellStyle name="40% - 강조색6 46 5 9 4" xfId="35221" xr:uid="{00000000-0005-0000-0000-00005D840000}"/>
    <cellStyle name="40% - 강조색6 46 6" xfId="35222" xr:uid="{00000000-0005-0000-0000-00005E840000}"/>
    <cellStyle name="40% - 강조색6 46 6 10" xfId="35223" xr:uid="{00000000-0005-0000-0000-00005F840000}"/>
    <cellStyle name="40% - 강조색6 46 6 11" xfId="35224" xr:uid="{00000000-0005-0000-0000-000060840000}"/>
    <cellStyle name="40% - 강조색6 46 6 12" xfId="35225" xr:uid="{00000000-0005-0000-0000-000061840000}"/>
    <cellStyle name="40% - 강조색6 46 6 2" xfId="35226" xr:uid="{00000000-0005-0000-0000-000062840000}"/>
    <cellStyle name="40% - 강조색6 46 6 2 2" xfId="35227" xr:uid="{00000000-0005-0000-0000-000063840000}"/>
    <cellStyle name="40% - 강조색6 46 6 2 3" xfId="35228" xr:uid="{00000000-0005-0000-0000-000064840000}"/>
    <cellStyle name="40% - 강조색6 46 6 2 4" xfId="35229" xr:uid="{00000000-0005-0000-0000-000065840000}"/>
    <cellStyle name="40% - 강조색6 46 6 3" xfId="35230" xr:uid="{00000000-0005-0000-0000-000066840000}"/>
    <cellStyle name="40% - 강조색6 46 6 3 2" xfId="35231" xr:uid="{00000000-0005-0000-0000-000067840000}"/>
    <cellStyle name="40% - 강조색6 46 6 3 3" xfId="35232" xr:uid="{00000000-0005-0000-0000-000068840000}"/>
    <cellStyle name="40% - 강조색6 46 6 3 4" xfId="35233" xr:uid="{00000000-0005-0000-0000-000069840000}"/>
    <cellStyle name="40% - 강조색6 46 6 4" xfId="35234" xr:uid="{00000000-0005-0000-0000-00006A840000}"/>
    <cellStyle name="40% - 강조색6 46 6 4 2" xfId="35235" xr:uid="{00000000-0005-0000-0000-00006B840000}"/>
    <cellStyle name="40% - 강조색6 46 6 4 3" xfId="35236" xr:uid="{00000000-0005-0000-0000-00006C840000}"/>
    <cellStyle name="40% - 강조색6 46 6 4 4" xfId="35237" xr:uid="{00000000-0005-0000-0000-00006D840000}"/>
    <cellStyle name="40% - 강조색6 46 6 5" xfId="35238" xr:uid="{00000000-0005-0000-0000-00006E840000}"/>
    <cellStyle name="40% - 강조색6 46 6 5 2" xfId="35239" xr:uid="{00000000-0005-0000-0000-00006F840000}"/>
    <cellStyle name="40% - 강조색6 46 6 5 3" xfId="35240" xr:uid="{00000000-0005-0000-0000-000070840000}"/>
    <cellStyle name="40% - 강조색6 46 6 5 4" xfId="35241" xr:uid="{00000000-0005-0000-0000-000071840000}"/>
    <cellStyle name="40% - 강조색6 46 6 6" xfId="35242" xr:uid="{00000000-0005-0000-0000-000072840000}"/>
    <cellStyle name="40% - 강조색6 46 6 6 2" xfId="35243" xr:uid="{00000000-0005-0000-0000-000073840000}"/>
    <cellStyle name="40% - 강조색6 46 6 6 3" xfId="35244" xr:uid="{00000000-0005-0000-0000-000074840000}"/>
    <cellStyle name="40% - 강조색6 46 6 6 4" xfId="35245" xr:uid="{00000000-0005-0000-0000-000075840000}"/>
    <cellStyle name="40% - 강조색6 46 6 7" xfId="35246" xr:uid="{00000000-0005-0000-0000-000076840000}"/>
    <cellStyle name="40% - 강조색6 46 6 7 2" xfId="35247" xr:uid="{00000000-0005-0000-0000-000077840000}"/>
    <cellStyle name="40% - 강조색6 46 6 7 3" xfId="35248" xr:uid="{00000000-0005-0000-0000-000078840000}"/>
    <cellStyle name="40% - 강조색6 46 6 7 4" xfId="35249" xr:uid="{00000000-0005-0000-0000-000079840000}"/>
    <cellStyle name="40% - 강조색6 46 6 8" xfId="35250" xr:uid="{00000000-0005-0000-0000-00007A840000}"/>
    <cellStyle name="40% - 강조색6 46 6 8 2" xfId="35251" xr:uid="{00000000-0005-0000-0000-00007B840000}"/>
    <cellStyle name="40% - 강조색6 46 6 8 3" xfId="35252" xr:uid="{00000000-0005-0000-0000-00007C840000}"/>
    <cellStyle name="40% - 강조색6 46 6 8 4" xfId="35253" xr:uid="{00000000-0005-0000-0000-00007D840000}"/>
    <cellStyle name="40% - 강조색6 46 6 9" xfId="35254" xr:uid="{00000000-0005-0000-0000-00007E840000}"/>
    <cellStyle name="40% - 강조색6 46 6 9 2" xfId="35255" xr:uid="{00000000-0005-0000-0000-00007F840000}"/>
    <cellStyle name="40% - 강조색6 46 6 9 3" xfId="35256" xr:uid="{00000000-0005-0000-0000-000080840000}"/>
    <cellStyle name="40% - 강조색6 46 6 9 4" xfId="35257" xr:uid="{00000000-0005-0000-0000-000081840000}"/>
    <cellStyle name="40% - 강조색6 46 7" xfId="35258" xr:uid="{00000000-0005-0000-0000-000082840000}"/>
    <cellStyle name="40% - 강조색6 46 7 2" xfId="35259" xr:uid="{00000000-0005-0000-0000-000083840000}"/>
    <cellStyle name="40% - 강조색6 46 7 3" xfId="35260" xr:uid="{00000000-0005-0000-0000-000084840000}"/>
    <cellStyle name="40% - 강조색6 46 7 4" xfId="35261" xr:uid="{00000000-0005-0000-0000-000085840000}"/>
    <cellStyle name="40% - 강조색6 46 8" xfId="35262" xr:uid="{00000000-0005-0000-0000-000086840000}"/>
    <cellStyle name="40% - 강조색6 46 8 2" xfId="35263" xr:uid="{00000000-0005-0000-0000-000087840000}"/>
    <cellStyle name="40% - 강조색6 46 8 3" xfId="35264" xr:uid="{00000000-0005-0000-0000-000088840000}"/>
    <cellStyle name="40% - 강조색6 46 8 4" xfId="35265" xr:uid="{00000000-0005-0000-0000-000089840000}"/>
    <cellStyle name="40% - 강조색6 46 9" xfId="35266" xr:uid="{00000000-0005-0000-0000-00008A840000}"/>
    <cellStyle name="40% - 강조색6 46 9 2" xfId="35267" xr:uid="{00000000-0005-0000-0000-00008B840000}"/>
    <cellStyle name="40% - 강조색6 46 9 3" xfId="35268" xr:uid="{00000000-0005-0000-0000-00008C840000}"/>
    <cellStyle name="40% - 강조색6 46 9 4" xfId="35269" xr:uid="{00000000-0005-0000-0000-00008D840000}"/>
    <cellStyle name="40% - 강조색6 47" xfId="35270" xr:uid="{00000000-0005-0000-0000-00008E840000}"/>
    <cellStyle name="40% - 강조색6 47 10" xfId="35271" xr:uid="{00000000-0005-0000-0000-00008F840000}"/>
    <cellStyle name="40% - 강조색6 47 10 2" xfId="35272" xr:uid="{00000000-0005-0000-0000-000090840000}"/>
    <cellStyle name="40% - 강조색6 47 10 3" xfId="35273" xr:uid="{00000000-0005-0000-0000-000091840000}"/>
    <cellStyle name="40% - 강조색6 47 10 4" xfId="35274" xr:uid="{00000000-0005-0000-0000-000092840000}"/>
    <cellStyle name="40% - 강조색6 47 11" xfId="35275" xr:uid="{00000000-0005-0000-0000-000093840000}"/>
    <cellStyle name="40% - 강조색6 47 11 2" xfId="35276" xr:uid="{00000000-0005-0000-0000-000094840000}"/>
    <cellStyle name="40% - 강조색6 47 11 3" xfId="35277" xr:uid="{00000000-0005-0000-0000-000095840000}"/>
    <cellStyle name="40% - 강조색6 47 11 4" xfId="35278" xr:uid="{00000000-0005-0000-0000-000096840000}"/>
    <cellStyle name="40% - 강조색6 47 12" xfId="35279" xr:uid="{00000000-0005-0000-0000-000097840000}"/>
    <cellStyle name="40% - 강조색6 47 12 2" xfId="35280" xr:uid="{00000000-0005-0000-0000-000098840000}"/>
    <cellStyle name="40% - 강조색6 47 12 3" xfId="35281" xr:uid="{00000000-0005-0000-0000-000099840000}"/>
    <cellStyle name="40% - 강조색6 47 12 4" xfId="35282" xr:uid="{00000000-0005-0000-0000-00009A840000}"/>
    <cellStyle name="40% - 강조색6 47 13" xfId="35283" xr:uid="{00000000-0005-0000-0000-00009B840000}"/>
    <cellStyle name="40% - 강조색6 47 14" xfId="35284" xr:uid="{00000000-0005-0000-0000-00009C840000}"/>
    <cellStyle name="40% - 강조색6 47 15" xfId="35285" xr:uid="{00000000-0005-0000-0000-00009D840000}"/>
    <cellStyle name="40% - 강조색6 47 16" xfId="35286" xr:uid="{00000000-0005-0000-0000-00009E840000}"/>
    <cellStyle name="40% - 강조색6 47 17" xfId="35287" xr:uid="{00000000-0005-0000-0000-00009F840000}"/>
    <cellStyle name="40% - 강조색6 47 18" xfId="35288" xr:uid="{00000000-0005-0000-0000-0000A0840000}"/>
    <cellStyle name="40% - 강조색6 47 19" xfId="35289" xr:uid="{00000000-0005-0000-0000-0000A1840000}"/>
    <cellStyle name="40% - 강조색6 47 2" xfId="35290" xr:uid="{00000000-0005-0000-0000-0000A2840000}"/>
    <cellStyle name="40% - 강조색6 47 2 10" xfId="35291" xr:uid="{00000000-0005-0000-0000-0000A3840000}"/>
    <cellStyle name="40% - 강조색6 47 2 11" xfId="35292" xr:uid="{00000000-0005-0000-0000-0000A4840000}"/>
    <cellStyle name="40% - 강조색6 47 2 12" xfId="35293" xr:uid="{00000000-0005-0000-0000-0000A5840000}"/>
    <cellStyle name="40% - 강조색6 47 2 2" xfId="35294" xr:uid="{00000000-0005-0000-0000-0000A6840000}"/>
    <cellStyle name="40% - 강조색6 47 2 2 2" xfId="35295" xr:uid="{00000000-0005-0000-0000-0000A7840000}"/>
    <cellStyle name="40% - 강조색6 47 2 2 3" xfId="35296" xr:uid="{00000000-0005-0000-0000-0000A8840000}"/>
    <cellStyle name="40% - 강조색6 47 2 2 4" xfId="35297" xr:uid="{00000000-0005-0000-0000-0000A9840000}"/>
    <cellStyle name="40% - 강조색6 47 2 3" xfId="35298" xr:uid="{00000000-0005-0000-0000-0000AA840000}"/>
    <cellStyle name="40% - 강조색6 47 2 3 2" xfId="35299" xr:uid="{00000000-0005-0000-0000-0000AB840000}"/>
    <cellStyle name="40% - 강조색6 47 2 3 3" xfId="35300" xr:uid="{00000000-0005-0000-0000-0000AC840000}"/>
    <cellStyle name="40% - 강조색6 47 2 3 4" xfId="35301" xr:uid="{00000000-0005-0000-0000-0000AD840000}"/>
    <cellStyle name="40% - 강조색6 47 2 4" xfId="35302" xr:uid="{00000000-0005-0000-0000-0000AE840000}"/>
    <cellStyle name="40% - 강조색6 47 2 4 2" xfId="35303" xr:uid="{00000000-0005-0000-0000-0000AF840000}"/>
    <cellStyle name="40% - 강조색6 47 2 4 3" xfId="35304" xr:uid="{00000000-0005-0000-0000-0000B0840000}"/>
    <cellStyle name="40% - 강조색6 47 2 4 4" xfId="35305" xr:uid="{00000000-0005-0000-0000-0000B1840000}"/>
    <cellStyle name="40% - 강조색6 47 2 5" xfId="35306" xr:uid="{00000000-0005-0000-0000-0000B2840000}"/>
    <cellStyle name="40% - 강조색6 47 2 5 2" xfId="35307" xr:uid="{00000000-0005-0000-0000-0000B3840000}"/>
    <cellStyle name="40% - 강조색6 47 2 5 3" xfId="35308" xr:uid="{00000000-0005-0000-0000-0000B4840000}"/>
    <cellStyle name="40% - 강조색6 47 2 5 4" xfId="35309" xr:uid="{00000000-0005-0000-0000-0000B5840000}"/>
    <cellStyle name="40% - 강조색6 47 2 6" xfId="35310" xr:uid="{00000000-0005-0000-0000-0000B6840000}"/>
    <cellStyle name="40% - 강조색6 47 2 6 2" xfId="35311" xr:uid="{00000000-0005-0000-0000-0000B7840000}"/>
    <cellStyle name="40% - 강조색6 47 2 6 3" xfId="35312" xr:uid="{00000000-0005-0000-0000-0000B8840000}"/>
    <cellStyle name="40% - 강조색6 47 2 6 4" xfId="35313" xr:uid="{00000000-0005-0000-0000-0000B9840000}"/>
    <cellStyle name="40% - 강조색6 47 2 7" xfId="35314" xr:uid="{00000000-0005-0000-0000-0000BA840000}"/>
    <cellStyle name="40% - 강조색6 47 2 7 2" xfId="35315" xr:uid="{00000000-0005-0000-0000-0000BB840000}"/>
    <cellStyle name="40% - 강조색6 47 2 7 3" xfId="35316" xr:uid="{00000000-0005-0000-0000-0000BC840000}"/>
    <cellStyle name="40% - 강조색6 47 2 7 4" xfId="35317" xr:uid="{00000000-0005-0000-0000-0000BD840000}"/>
    <cellStyle name="40% - 강조색6 47 2 8" xfId="35318" xr:uid="{00000000-0005-0000-0000-0000BE840000}"/>
    <cellStyle name="40% - 강조색6 47 2 8 2" xfId="35319" xr:uid="{00000000-0005-0000-0000-0000BF840000}"/>
    <cellStyle name="40% - 강조색6 47 2 8 3" xfId="35320" xr:uid="{00000000-0005-0000-0000-0000C0840000}"/>
    <cellStyle name="40% - 강조색6 47 2 8 4" xfId="35321" xr:uid="{00000000-0005-0000-0000-0000C1840000}"/>
    <cellStyle name="40% - 강조색6 47 2 9" xfId="35322" xr:uid="{00000000-0005-0000-0000-0000C2840000}"/>
    <cellStyle name="40% - 강조색6 47 2 9 2" xfId="35323" xr:uid="{00000000-0005-0000-0000-0000C3840000}"/>
    <cellStyle name="40% - 강조색6 47 2 9 3" xfId="35324" xr:uid="{00000000-0005-0000-0000-0000C4840000}"/>
    <cellStyle name="40% - 강조색6 47 2 9 4" xfId="35325" xr:uid="{00000000-0005-0000-0000-0000C5840000}"/>
    <cellStyle name="40% - 강조색6 47 20" xfId="35326" xr:uid="{00000000-0005-0000-0000-0000C6840000}"/>
    <cellStyle name="40% - 강조색6 47 21" xfId="35327" xr:uid="{00000000-0005-0000-0000-0000C7840000}"/>
    <cellStyle name="40% - 강조색6 47 22" xfId="35328" xr:uid="{00000000-0005-0000-0000-0000C8840000}"/>
    <cellStyle name="40% - 강조색6 47 23" xfId="35329" xr:uid="{00000000-0005-0000-0000-0000C9840000}"/>
    <cellStyle name="40% - 강조색6 47 24" xfId="35330" xr:uid="{00000000-0005-0000-0000-0000CA840000}"/>
    <cellStyle name="40% - 강조색6 47 25" xfId="35331" xr:uid="{00000000-0005-0000-0000-0000CB840000}"/>
    <cellStyle name="40% - 강조색6 47 3" xfId="35332" xr:uid="{00000000-0005-0000-0000-0000CC840000}"/>
    <cellStyle name="40% - 강조색6 47 3 10" xfId="35333" xr:uid="{00000000-0005-0000-0000-0000CD840000}"/>
    <cellStyle name="40% - 강조색6 47 3 11" xfId="35334" xr:uid="{00000000-0005-0000-0000-0000CE840000}"/>
    <cellStyle name="40% - 강조색6 47 3 12" xfId="35335" xr:uid="{00000000-0005-0000-0000-0000CF840000}"/>
    <cellStyle name="40% - 강조색6 47 3 2" xfId="35336" xr:uid="{00000000-0005-0000-0000-0000D0840000}"/>
    <cellStyle name="40% - 강조색6 47 3 2 2" xfId="35337" xr:uid="{00000000-0005-0000-0000-0000D1840000}"/>
    <cellStyle name="40% - 강조색6 47 3 2 3" xfId="35338" xr:uid="{00000000-0005-0000-0000-0000D2840000}"/>
    <cellStyle name="40% - 강조색6 47 3 2 4" xfId="35339" xr:uid="{00000000-0005-0000-0000-0000D3840000}"/>
    <cellStyle name="40% - 강조색6 47 3 3" xfId="35340" xr:uid="{00000000-0005-0000-0000-0000D4840000}"/>
    <cellStyle name="40% - 강조색6 47 3 3 2" xfId="35341" xr:uid="{00000000-0005-0000-0000-0000D5840000}"/>
    <cellStyle name="40% - 강조색6 47 3 3 3" xfId="35342" xr:uid="{00000000-0005-0000-0000-0000D6840000}"/>
    <cellStyle name="40% - 강조색6 47 3 3 4" xfId="35343" xr:uid="{00000000-0005-0000-0000-0000D7840000}"/>
    <cellStyle name="40% - 강조색6 47 3 4" xfId="35344" xr:uid="{00000000-0005-0000-0000-0000D8840000}"/>
    <cellStyle name="40% - 강조색6 47 3 4 2" xfId="35345" xr:uid="{00000000-0005-0000-0000-0000D9840000}"/>
    <cellStyle name="40% - 강조색6 47 3 4 3" xfId="35346" xr:uid="{00000000-0005-0000-0000-0000DA840000}"/>
    <cellStyle name="40% - 강조색6 47 3 4 4" xfId="35347" xr:uid="{00000000-0005-0000-0000-0000DB840000}"/>
    <cellStyle name="40% - 강조색6 47 3 5" xfId="35348" xr:uid="{00000000-0005-0000-0000-0000DC840000}"/>
    <cellStyle name="40% - 강조색6 47 3 5 2" xfId="35349" xr:uid="{00000000-0005-0000-0000-0000DD840000}"/>
    <cellStyle name="40% - 강조색6 47 3 5 3" xfId="35350" xr:uid="{00000000-0005-0000-0000-0000DE840000}"/>
    <cellStyle name="40% - 강조색6 47 3 5 4" xfId="35351" xr:uid="{00000000-0005-0000-0000-0000DF840000}"/>
    <cellStyle name="40% - 강조색6 47 3 6" xfId="35352" xr:uid="{00000000-0005-0000-0000-0000E0840000}"/>
    <cellStyle name="40% - 강조색6 47 3 6 2" xfId="35353" xr:uid="{00000000-0005-0000-0000-0000E1840000}"/>
    <cellStyle name="40% - 강조색6 47 3 6 3" xfId="35354" xr:uid="{00000000-0005-0000-0000-0000E2840000}"/>
    <cellStyle name="40% - 강조색6 47 3 6 4" xfId="35355" xr:uid="{00000000-0005-0000-0000-0000E3840000}"/>
    <cellStyle name="40% - 강조색6 47 3 7" xfId="35356" xr:uid="{00000000-0005-0000-0000-0000E4840000}"/>
    <cellStyle name="40% - 강조색6 47 3 7 2" xfId="35357" xr:uid="{00000000-0005-0000-0000-0000E5840000}"/>
    <cellStyle name="40% - 강조색6 47 3 7 3" xfId="35358" xr:uid="{00000000-0005-0000-0000-0000E6840000}"/>
    <cellStyle name="40% - 강조색6 47 3 7 4" xfId="35359" xr:uid="{00000000-0005-0000-0000-0000E7840000}"/>
    <cellStyle name="40% - 강조색6 47 3 8" xfId="35360" xr:uid="{00000000-0005-0000-0000-0000E8840000}"/>
    <cellStyle name="40% - 강조색6 47 3 8 2" xfId="35361" xr:uid="{00000000-0005-0000-0000-0000E9840000}"/>
    <cellStyle name="40% - 강조색6 47 3 8 3" xfId="35362" xr:uid="{00000000-0005-0000-0000-0000EA840000}"/>
    <cellStyle name="40% - 강조색6 47 3 8 4" xfId="35363" xr:uid="{00000000-0005-0000-0000-0000EB840000}"/>
    <cellStyle name="40% - 강조색6 47 3 9" xfId="35364" xr:uid="{00000000-0005-0000-0000-0000EC840000}"/>
    <cellStyle name="40% - 강조색6 47 3 9 2" xfId="35365" xr:uid="{00000000-0005-0000-0000-0000ED840000}"/>
    <cellStyle name="40% - 강조색6 47 3 9 3" xfId="35366" xr:uid="{00000000-0005-0000-0000-0000EE840000}"/>
    <cellStyle name="40% - 강조색6 47 3 9 4" xfId="35367" xr:uid="{00000000-0005-0000-0000-0000EF840000}"/>
    <cellStyle name="40% - 강조색6 47 4" xfId="35368" xr:uid="{00000000-0005-0000-0000-0000F0840000}"/>
    <cellStyle name="40% - 강조색6 47 4 10" xfId="35369" xr:uid="{00000000-0005-0000-0000-0000F1840000}"/>
    <cellStyle name="40% - 강조색6 47 4 11" xfId="35370" xr:uid="{00000000-0005-0000-0000-0000F2840000}"/>
    <cellStyle name="40% - 강조색6 47 4 12" xfId="35371" xr:uid="{00000000-0005-0000-0000-0000F3840000}"/>
    <cellStyle name="40% - 강조색6 47 4 2" xfId="35372" xr:uid="{00000000-0005-0000-0000-0000F4840000}"/>
    <cellStyle name="40% - 강조색6 47 4 2 2" xfId="35373" xr:uid="{00000000-0005-0000-0000-0000F5840000}"/>
    <cellStyle name="40% - 강조색6 47 4 2 3" xfId="35374" xr:uid="{00000000-0005-0000-0000-0000F6840000}"/>
    <cellStyle name="40% - 강조색6 47 4 2 4" xfId="35375" xr:uid="{00000000-0005-0000-0000-0000F7840000}"/>
    <cellStyle name="40% - 강조색6 47 4 3" xfId="35376" xr:uid="{00000000-0005-0000-0000-0000F8840000}"/>
    <cellStyle name="40% - 강조색6 47 4 3 2" xfId="35377" xr:uid="{00000000-0005-0000-0000-0000F9840000}"/>
    <cellStyle name="40% - 강조색6 47 4 3 3" xfId="35378" xr:uid="{00000000-0005-0000-0000-0000FA840000}"/>
    <cellStyle name="40% - 강조색6 47 4 3 4" xfId="35379" xr:uid="{00000000-0005-0000-0000-0000FB840000}"/>
    <cellStyle name="40% - 강조색6 47 4 4" xfId="35380" xr:uid="{00000000-0005-0000-0000-0000FC840000}"/>
    <cellStyle name="40% - 강조색6 47 4 4 2" xfId="35381" xr:uid="{00000000-0005-0000-0000-0000FD840000}"/>
    <cellStyle name="40% - 강조색6 47 4 4 3" xfId="35382" xr:uid="{00000000-0005-0000-0000-0000FE840000}"/>
    <cellStyle name="40% - 강조색6 47 4 4 4" xfId="35383" xr:uid="{00000000-0005-0000-0000-0000FF840000}"/>
    <cellStyle name="40% - 강조색6 47 4 5" xfId="35384" xr:uid="{00000000-0005-0000-0000-000000850000}"/>
    <cellStyle name="40% - 강조색6 47 4 5 2" xfId="35385" xr:uid="{00000000-0005-0000-0000-000001850000}"/>
    <cellStyle name="40% - 강조색6 47 4 5 3" xfId="35386" xr:uid="{00000000-0005-0000-0000-000002850000}"/>
    <cellStyle name="40% - 강조색6 47 4 5 4" xfId="35387" xr:uid="{00000000-0005-0000-0000-000003850000}"/>
    <cellStyle name="40% - 강조색6 47 4 6" xfId="35388" xr:uid="{00000000-0005-0000-0000-000004850000}"/>
    <cellStyle name="40% - 강조색6 47 4 6 2" xfId="35389" xr:uid="{00000000-0005-0000-0000-000005850000}"/>
    <cellStyle name="40% - 강조색6 47 4 6 3" xfId="35390" xr:uid="{00000000-0005-0000-0000-000006850000}"/>
    <cellStyle name="40% - 강조색6 47 4 6 4" xfId="35391" xr:uid="{00000000-0005-0000-0000-000007850000}"/>
    <cellStyle name="40% - 강조색6 47 4 7" xfId="35392" xr:uid="{00000000-0005-0000-0000-000008850000}"/>
    <cellStyle name="40% - 강조색6 47 4 7 2" xfId="35393" xr:uid="{00000000-0005-0000-0000-000009850000}"/>
    <cellStyle name="40% - 강조색6 47 4 7 3" xfId="35394" xr:uid="{00000000-0005-0000-0000-00000A850000}"/>
    <cellStyle name="40% - 강조색6 47 4 7 4" xfId="35395" xr:uid="{00000000-0005-0000-0000-00000B850000}"/>
    <cellStyle name="40% - 강조색6 47 4 8" xfId="35396" xr:uid="{00000000-0005-0000-0000-00000C850000}"/>
    <cellStyle name="40% - 강조색6 47 4 8 2" xfId="35397" xr:uid="{00000000-0005-0000-0000-00000D850000}"/>
    <cellStyle name="40% - 강조색6 47 4 8 3" xfId="35398" xr:uid="{00000000-0005-0000-0000-00000E850000}"/>
    <cellStyle name="40% - 강조색6 47 4 8 4" xfId="35399" xr:uid="{00000000-0005-0000-0000-00000F850000}"/>
    <cellStyle name="40% - 강조색6 47 4 9" xfId="35400" xr:uid="{00000000-0005-0000-0000-000010850000}"/>
    <cellStyle name="40% - 강조색6 47 4 9 2" xfId="35401" xr:uid="{00000000-0005-0000-0000-000011850000}"/>
    <cellStyle name="40% - 강조색6 47 4 9 3" xfId="35402" xr:uid="{00000000-0005-0000-0000-000012850000}"/>
    <cellStyle name="40% - 강조색6 47 4 9 4" xfId="35403" xr:uid="{00000000-0005-0000-0000-000013850000}"/>
    <cellStyle name="40% - 강조색6 47 5" xfId="35404" xr:uid="{00000000-0005-0000-0000-000014850000}"/>
    <cellStyle name="40% - 강조색6 47 5 2" xfId="35405" xr:uid="{00000000-0005-0000-0000-000015850000}"/>
    <cellStyle name="40% - 강조색6 47 5 3" xfId="35406" xr:uid="{00000000-0005-0000-0000-000016850000}"/>
    <cellStyle name="40% - 강조색6 47 5 4" xfId="35407" xr:uid="{00000000-0005-0000-0000-000017850000}"/>
    <cellStyle name="40% - 강조색6 47 6" xfId="35408" xr:uid="{00000000-0005-0000-0000-000018850000}"/>
    <cellStyle name="40% - 강조색6 47 6 2" xfId="35409" xr:uid="{00000000-0005-0000-0000-000019850000}"/>
    <cellStyle name="40% - 강조색6 47 6 3" xfId="35410" xr:uid="{00000000-0005-0000-0000-00001A850000}"/>
    <cellStyle name="40% - 강조색6 47 6 4" xfId="35411" xr:uid="{00000000-0005-0000-0000-00001B850000}"/>
    <cellStyle name="40% - 강조색6 47 7" xfId="35412" xr:uid="{00000000-0005-0000-0000-00001C850000}"/>
    <cellStyle name="40% - 강조색6 47 7 2" xfId="35413" xr:uid="{00000000-0005-0000-0000-00001D850000}"/>
    <cellStyle name="40% - 강조색6 47 7 3" xfId="35414" xr:uid="{00000000-0005-0000-0000-00001E850000}"/>
    <cellStyle name="40% - 강조색6 47 7 4" xfId="35415" xr:uid="{00000000-0005-0000-0000-00001F850000}"/>
    <cellStyle name="40% - 강조색6 47 8" xfId="35416" xr:uid="{00000000-0005-0000-0000-000020850000}"/>
    <cellStyle name="40% - 강조색6 47 8 2" xfId="35417" xr:uid="{00000000-0005-0000-0000-000021850000}"/>
    <cellStyle name="40% - 강조색6 47 8 3" xfId="35418" xr:uid="{00000000-0005-0000-0000-000022850000}"/>
    <cellStyle name="40% - 강조색6 47 8 4" xfId="35419" xr:uid="{00000000-0005-0000-0000-000023850000}"/>
    <cellStyle name="40% - 강조색6 47 9" xfId="35420" xr:uid="{00000000-0005-0000-0000-000024850000}"/>
    <cellStyle name="40% - 강조색6 47 9 2" xfId="35421" xr:uid="{00000000-0005-0000-0000-000025850000}"/>
    <cellStyle name="40% - 강조색6 47 9 3" xfId="35422" xr:uid="{00000000-0005-0000-0000-000026850000}"/>
    <cellStyle name="40% - 강조색6 47 9 4" xfId="35423" xr:uid="{00000000-0005-0000-0000-000027850000}"/>
    <cellStyle name="40% - 강조색6 48" xfId="35424" xr:uid="{00000000-0005-0000-0000-000028850000}"/>
    <cellStyle name="40% - 강조색6 48 10" xfId="35425" xr:uid="{00000000-0005-0000-0000-000029850000}"/>
    <cellStyle name="40% - 강조색6 48 10 2" xfId="35426" xr:uid="{00000000-0005-0000-0000-00002A850000}"/>
    <cellStyle name="40% - 강조색6 48 10 3" xfId="35427" xr:uid="{00000000-0005-0000-0000-00002B850000}"/>
    <cellStyle name="40% - 강조색6 48 10 4" xfId="35428" xr:uid="{00000000-0005-0000-0000-00002C850000}"/>
    <cellStyle name="40% - 강조색6 48 11" xfId="35429" xr:uid="{00000000-0005-0000-0000-00002D850000}"/>
    <cellStyle name="40% - 강조색6 48 12" xfId="35430" xr:uid="{00000000-0005-0000-0000-00002E850000}"/>
    <cellStyle name="40% - 강조색6 48 13" xfId="35431" xr:uid="{00000000-0005-0000-0000-00002F850000}"/>
    <cellStyle name="40% - 강조색6 48 14" xfId="35432" xr:uid="{00000000-0005-0000-0000-000030850000}"/>
    <cellStyle name="40% - 강조색6 48 15" xfId="35433" xr:uid="{00000000-0005-0000-0000-000031850000}"/>
    <cellStyle name="40% - 강조색6 48 16" xfId="35434" xr:uid="{00000000-0005-0000-0000-000032850000}"/>
    <cellStyle name="40% - 강조색6 48 17" xfId="35435" xr:uid="{00000000-0005-0000-0000-000033850000}"/>
    <cellStyle name="40% - 강조색6 48 18" xfId="35436" xr:uid="{00000000-0005-0000-0000-000034850000}"/>
    <cellStyle name="40% - 강조색6 48 19" xfId="35437" xr:uid="{00000000-0005-0000-0000-000035850000}"/>
    <cellStyle name="40% - 강조색6 48 2" xfId="35438" xr:uid="{00000000-0005-0000-0000-000036850000}"/>
    <cellStyle name="40% - 강조색6 48 2 10" xfId="35439" xr:uid="{00000000-0005-0000-0000-000037850000}"/>
    <cellStyle name="40% - 강조색6 48 2 11" xfId="35440" xr:uid="{00000000-0005-0000-0000-000038850000}"/>
    <cellStyle name="40% - 강조색6 48 2 12" xfId="35441" xr:uid="{00000000-0005-0000-0000-000039850000}"/>
    <cellStyle name="40% - 강조색6 48 2 2" xfId="35442" xr:uid="{00000000-0005-0000-0000-00003A850000}"/>
    <cellStyle name="40% - 강조색6 48 2 2 2" xfId="35443" xr:uid="{00000000-0005-0000-0000-00003B850000}"/>
    <cellStyle name="40% - 강조색6 48 2 2 3" xfId="35444" xr:uid="{00000000-0005-0000-0000-00003C850000}"/>
    <cellStyle name="40% - 강조색6 48 2 2 4" xfId="35445" xr:uid="{00000000-0005-0000-0000-00003D850000}"/>
    <cellStyle name="40% - 강조색6 48 2 3" xfId="35446" xr:uid="{00000000-0005-0000-0000-00003E850000}"/>
    <cellStyle name="40% - 강조색6 48 2 3 2" xfId="35447" xr:uid="{00000000-0005-0000-0000-00003F850000}"/>
    <cellStyle name="40% - 강조색6 48 2 3 3" xfId="35448" xr:uid="{00000000-0005-0000-0000-000040850000}"/>
    <cellStyle name="40% - 강조색6 48 2 3 4" xfId="35449" xr:uid="{00000000-0005-0000-0000-000041850000}"/>
    <cellStyle name="40% - 강조색6 48 2 4" xfId="35450" xr:uid="{00000000-0005-0000-0000-000042850000}"/>
    <cellStyle name="40% - 강조색6 48 2 4 2" xfId="35451" xr:uid="{00000000-0005-0000-0000-000043850000}"/>
    <cellStyle name="40% - 강조색6 48 2 4 3" xfId="35452" xr:uid="{00000000-0005-0000-0000-000044850000}"/>
    <cellStyle name="40% - 강조색6 48 2 4 4" xfId="35453" xr:uid="{00000000-0005-0000-0000-000045850000}"/>
    <cellStyle name="40% - 강조색6 48 2 5" xfId="35454" xr:uid="{00000000-0005-0000-0000-000046850000}"/>
    <cellStyle name="40% - 강조색6 48 2 5 2" xfId="35455" xr:uid="{00000000-0005-0000-0000-000047850000}"/>
    <cellStyle name="40% - 강조색6 48 2 5 3" xfId="35456" xr:uid="{00000000-0005-0000-0000-000048850000}"/>
    <cellStyle name="40% - 강조색6 48 2 5 4" xfId="35457" xr:uid="{00000000-0005-0000-0000-000049850000}"/>
    <cellStyle name="40% - 강조색6 48 2 6" xfId="35458" xr:uid="{00000000-0005-0000-0000-00004A850000}"/>
    <cellStyle name="40% - 강조색6 48 2 6 2" xfId="35459" xr:uid="{00000000-0005-0000-0000-00004B850000}"/>
    <cellStyle name="40% - 강조색6 48 2 6 3" xfId="35460" xr:uid="{00000000-0005-0000-0000-00004C850000}"/>
    <cellStyle name="40% - 강조색6 48 2 6 4" xfId="35461" xr:uid="{00000000-0005-0000-0000-00004D850000}"/>
    <cellStyle name="40% - 강조색6 48 2 7" xfId="35462" xr:uid="{00000000-0005-0000-0000-00004E850000}"/>
    <cellStyle name="40% - 강조색6 48 2 7 2" xfId="35463" xr:uid="{00000000-0005-0000-0000-00004F850000}"/>
    <cellStyle name="40% - 강조색6 48 2 7 3" xfId="35464" xr:uid="{00000000-0005-0000-0000-000050850000}"/>
    <cellStyle name="40% - 강조색6 48 2 7 4" xfId="35465" xr:uid="{00000000-0005-0000-0000-000051850000}"/>
    <cellStyle name="40% - 강조색6 48 2 8" xfId="35466" xr:uid="{00000000-0005-0000-0000-000052850000}"/>
    <cellStyle name="40% - 강조색6 48 2 8 2" xfId="35467" xr:uid="{00000000-0005-0000-0000-000053850000}"/>
    <cellStyle name="40% - 강조색6 48 2 8 3" xfId="35468" xr:uid="{00000000-0005-0000-0000-000054850000}"/>
    <cellStyle name="40% - 강조색6 48 2 8 4" xfId="35469" xr:uid="{00000000-0005-0000-0000-000055850000}"/>
    <cellStyle name="40% - 강조색6 48 2 9" xfId="35470" xr:uid="{00000000-0005-0000-0000-000056850000}"/>
    <cellStyle name="40% - 강조색6 48 2 9 2" xfId="35471" xr:uid="{00000000-0005-0000-0000-000057850000}"/>
    <cellStyle name="40% - 강조색6 48 2 9 3" xfId="35472" xr:uid="{00000000-0005-0000-0000-000058850000}"/>
    <cellStyle name="40% - 강조색6 48 2 9 4" xfId="35473" xr:uid="{00000000-0005-0000-0000-000059850000}"/>
    <cellStyle name="40% - 강조색6 48 20" xfId="35474" xr:uid="{00000000-0005-0000-0000-00005A850000}"/>
    <cellStyle name="40% - 강조색6 48 21" xfId="35475" xr:uid="{00000000-0005-0000-0000-00005B850000}"/>
    <cellStyle name="40% - 강조색6 48 22" xfId="35476" xr:uid="{00000000-0005-0000-0000-00005C850000}"/>
    <cellStyle name="40% - 강조색6 48 23" xfId="35477" xr:uid="{00000000-0005-0000-0000-00005D850000}"/>
    <cellStyle name="40% - 강조색6 48 3" xfId="35478" xr:uid="{00000000-0005-0000-0000-00005E850000}"/>
    <cellStyle name="40% - 강조색6 48 3 2" xfId="35479" xr:uid="{00000000-0005-0000-0000-00005F850000}"/>
    <cellStyle name="40% - 강조색6 48 3 3" xfId="35480" xr:uid="{00000000-0005-0000-0000-000060850000}"/>
    <cellStyle name="40% - 강조색6 48 3 4" xfId="35481" xr:uid="{00000000-0005-0000-0000-000061850000}"/>
    <cellStyle name="40% - 강조색6 48 4" xfId="35482" xr:uid="{00000000-0005-0000-0000-000062850000}"/>
    <cellStyle name="40% - 강조색6 48 4 2" xfId="35483" xr:uid="{00000000-0005-0000-0000-000063850000}"/>
    <cellStyle name="40% - 강조색6 48 4 3" xfId="35484" xr:uid="{00000000-0005-0000-0000-000064850000}"/>
    <cellStyle name="40% - 강조색6 48 4 4" xfId="35485" xr:uid="{00000000-0005-0000-0000-000065850000}"/>
    <cellStyle name="40% - 강조색6 48 5" xfId="35486" xr:uid="{00000000-0005-0000-0000-000066850000}"/>
    <cellStyle name="40% - 강조색6 48 5 2" xfId="35487" xr:uid="{00000000-0005-0000-0000-000067850000}"/>
    <cellStyle name="40% - 강조색6 48 5 3" xfId="35488" xr:uid="{00000000-0005-0000-0000-000068850000}"/>
    <cellStyle name="40% - 강조색6 48 5 4" xfId="35489" xr:uid="{00000000-0005-0000-0000-000069850000}"/>
    <cellStyle name="40% - 강조색6 48 6" xfId="35490" xr:uid="{00000000-0005-0000-0000-00006A850000}"/>
    <cellStyle name="40% - 강조색6 48 6 2" xfId="35491" xr:uid="{00000000-0005-0000-0000-00006B850000}"/>
    <cellStyle name="40% - 강조색6 48 6 3" xfId="35492" xr:uid="{00000000-0005-0000-0000-00006C850000}"/>
    <cellStyle name="40% - 강조색6 48 6 4" xfId="35493" xr:uid="{00000000-0005-0000-0000-00006D850000}"/>
    <cellStyle name="40% - 강조색6 48 7" xfId="35494" xr:uid="{00000000-0005-0000-0000-00006E850000}"/>
    <cellStyle name="40% - 강조색6 48 7 2" xfId="35495" xr:uid="{00000000-0005-0000-0000-00006F850000}"/>
    <cellStyle name="40% - 강조색6 48 7 3" xfId="35496" xr:uid="{00000000-0005-0000-0000-000070850000}"/>
    <cellStyle name="40% - 강조색6 48 7 4" xfId="35497" xr:uid="{00000000-0005-0000-0000-000071850000}"/>
    <cellStyle name="40% - 강조색6 48 8" xfId="35498" xr:uid="{00000000-0005-0000-0000-000072850000}"/>
    <cellStyle name="40% - 강조색6 48 8 2" xfId="35499" xr:uid="{00000000-0005-0000-0000-000073850000}"/>
    <cellStyle name="40% - 강조색6 48 8 3" xfId="35500" xr:uid="{00000000-0005-0000-0000-000074850000}"/>
    <cellStyle name="40% - 강조색6 48 8 4" xfId="35501" xr:uid="{00000000-0005-0000-0000-000075850000}"/>
    <cellStyle name="40% - 강조색6 48 9" xfId="35502" xr:uid="{00000000-0005-0000-0000-000076850000}"/>
    <cellStyle name="40% - 강조색6 48 9 2" xfId="35503" xr:uid="{00000000-0005-0000-0000-000077850000}"/>
    <cellStyle name="40% - 강조색6 48 9 3" xfId="35504" xr:uid="{00000000-0005-0000-0000-000078850000}"/>
    <cellStyle name="40% - 강조색6 48 9 4" xfId="35505" xr:uid="{00000000-0005-0000-0000-000079850000}"/>
    <cellStyle name="40% - 강조색6 49" xfId="35506" xr:uid="{00000000-0005-0000-0000-00007A850000}"/>
    <cellStyle name="40% - 강조색6 49 10" xfId="35507" xr:uid="{00000000-0005-0000-0000-00007B850000}"/>
    <cellStyle name="40% - 강조색6 49 11" xfId="35508" xr:uid="{00000000-0005-0000-0000-00007C850000}"/>
    <cellStyle name="40% - 강조색6 49 12" xfId="35509" xr:uid="{00000000-0005-0000-0000-00007D850000}"/>
    <cellStyle name="40% - 강조색6 49 13" xfId="35510" xr:uid="{00000000-0005-0000-0000-00007E850000}"/>
    <cellStyle name="40% - 강조색6 49 14" xfId="35511" xr:uid="{00000000-0005-0000-0000-00007F850000}"/>
    <cellStyle name="40% - 강조색6 49 15" xfId="35512" xr:uid="{00000000-0005-0000-0000-000080850000}"/>
    <cellStyle name="40% - 강조색6 49 16" xfId="35513" xr:uid="{00000000-0005-0000-0000-000081850000}"/>
    <cellStyle name="40% - 강조색6 49 17" xfId="35514" xr:uid="{00000000-0005-0000-0000-000082850000}"/>
    <cellStyle name="40% - 강조색6 49 18" xfId="35515" xr:uid="{00000000-0005-0000-0000-000083850000}"/>
    <cellStyle name="40% - 강조색6 49 19" xfId="35516" xr:uid="{00000000-0005-0000-0000-000084850000}"/>
    <cellStyle name="40% - 강조색6 49 2" xfId="35517" xr:uid="{00000000-0005-0000-0000-000085850000}"/>
    <cellStyle name="40% - 강조색6 49 2 2" xfId="35518" xr:uid="{00000000-0005-0000-0000-000086850000}"/>
    <cellStyle name="40% - 강조색6 49 2 3" xfId="35519" xr:uid="{00000000-0005-0000-0000-000087850000}"/>
    <cellStyle name="40% - 강조색6 49 2 4" xfId="35520" xr:uid="{00000000-0005-0000-0000-000088850000}"/>
    <cellStyle name="40% - 강조색6 49 20" xfId="35521" xr:uid="{00000000-0005-0000-0000-000089850000}"/>
    <cellStyle name="40% - 강조색6 49 3" xfId="35522" xr:uid="{00000000-0005-0000-0000-00008A850000}"/>
    <cellStyle name="40% - 강조색6 49 3 2" xfId="35523" xr:uid="{00000000-0005-0000-0000-00008B850000}"/>
    <cellStyle name="40% - 강조색6 49 3 3" xfId="35524" xr:uid="{00000000-0005-0000-0000-00008C850000}"/>
    <cellStyle name="40% - 강조색6 49 3 4" xfId="35525" xr:uid="{00000000-0005-0000-0000-00008D850000}"/>
    <cellStyle name="40% - 강조색6 49 4" xfId="35526" xr:uid="{00000000-0005-0000-0000-00008E850000}"/>
    <cellStyle name="40% - 강조색6 49 4 2" xfId="35527" xr:uid="{00000000-0005-0000-0000-00008F850000}"/>
    <cellStyle name="40% - 강조색6 49 4 3" xfId="35528" xr:uid="{00000000-0005-0000-0000-000090850000}"/>
    <cellStyle name="40% - 강조색6 49 4 4" xfId="35529" xr:uid="{00000000-0005-0000-0000-000091850000}"/>
    <cellStyle name="40% - 강조색6 49 5" xfId="35530" xr:uid="{00000000-0005-0000-0000-000092850000}"/>
    <cellStyle name="40% - 강조색6 49 5 2" xfId="35531" xr:uid="{00000000-0005-0000-0000-000093850000}"/>
    <cellStyle name="40% - 강조색6 49 5 3" xfId="35532" xr:uid="{00000000-0005-0000-0000-000094850000}"/>
    <cellStyle name="40% - 강조색6 49 5 4" xfId="35533" xr:uid="{00000000-0005-0000-0000-000095850000}"/>
    <cellStyle name="40% - 강조색6 49 6" xfId="35534" xr:uid="{00000000-0005-0000-0000-000096850000}"/>
    <cellStyle name="40% - 강조색6 49 6 2" xfId="35535" xr:uid="{00000000-0005-0000-0000-000097850000}"/>
    <cellStyle name="40% - 강조색6 49 6 3" xfId="35536" xr:uid="{00000000-0005-0000-0000-000098850000}"/>
    <cellStyle name="40% - 강조색6 49 6 4" xfId="35537" xr:uid="{00000000-0005-0000-0000-000099850000}"/>
    <cellStyle name="40% - 강조색6 49 7" xfId="35538" xr:uid="{00000000-0005-0000-0000-00009A850000}"/>
    <cellStyle name="40% - 강조색6 49 7 2" xfId="35539" xr:uid="{00000000-0005-0000-0000-00009B850000}"/>
    <cellStyle name="40% - 강조색6 49 7 3" xfId="35540" xr:uid="{00000000-0005-0000-0000-00009C850000}"/>
    <cellStyle name="40% - 강조색6 49 7 4" xfId="35541" xr:uid="{00000000-0005-0000-0000-00009D850000}"/>
    <cellStyle name="40% - 강조색6 49 8" xfId="35542" xr:uid="{00000000-0005-0000-0000-00009E850000}"/>
    <cellStyle name="40% - 강조색6 49 9" xfId="35543" xr:uid="{00000000-0005-0000-0000-00009F850000}"/>
    <cellStyle name="40% - 강조색6 5" xfId="641" xr:uid="{00000000-0005-0000-0000-0000A0850000}"/>
    <cellStyle name="40% - 강조색6 50" xfId="35544" xr:uid="{00000000-0005-0000-0000-0000A1850000}"/>
    <cellStyle name="40% - 강조색6 50 10" xfId="35545" xr:uid="{00000000-0005-0000-0000-0000A2850000}"/>
    <cellStyle name="40% - 강조색6 50 11" xfId="35546" xr:uid="{00000000-0005-0000-0000-0000A3850000}"/>
    <cellStyle name="40% - 강조색6 50 12" xfId="35547" xr:uid="{00000000-0005-0000-0000-0000A4850000}"/>
    <cellStyle name="40% - 강조색6 50 13" xfId="35548" xr:uid="{00000000-0005-0000-0000-0000A5850000}"/>
    <cellStyle name="40% - 강조색6 50 14" xfId="35549" xr:uid="{00000000-0005-0000-0000-0000A6850000}"/>
    <cellStyle name="40% - 강조색6 50 15" xfId="35550" xr:uid="{00000000-0005-0000-0000-0000A7850000}"/>
    <cellStyle name="40% - 강조색6 50 16" xfId="35551" xr:uid="{00000000-0005-0000-0000-0000A8850000}"/>
    <cellStyle name="40% - 강조색6 50 17" xfId="35552" xr:uid="{00000000-0005-0000-0000-0000A9850000}"/>
    <cellStyle name="40% - 강조색6 50 2" xfId="35553" xr:uid="{00000000-0005-0000-0000-0000AA850000}"/>
    <cellStyle name="40% - 강조색6 50 2 2" xfId="35554" xr:uid="{00000000-0005-0000-0000-0000AB850000}"/>
    <cellStyle name="40% - 강조색6 50 2 3" xfId="35555" xr:uid="{00000000-0005-0000-0000-0000AC850000}"/>
    <cellStyle name="40% - 강조색6 50 2 4" xfId="35556" xr:uid="{00000000-0005-0000-0000-0000AD850000}"/>
    <cellStyle name="40% - 강조색6 50 3" xfId="35557" xr:uid="{00000000-0005-0000-0000-0000AE850000}"/>
    <cellStyle name="40% - 강조색6 50 3 2" xfId="35558" xr:uid="{00000000-0005-0000-0000-0000AF850000}"/>
    <cellStyle name="40% - 강조색6 50 3 3" xfId="35559" xr:uid="{00000000-0005-0000-0000-0000B0850000}"/>
    <cellStyle name="40% - 강조색6 50 3 4" xfId="35560" xr:uid="{00000000-0005-0000-0000-0000B1850000}"/>
    <cellStyle name="40% - 강조색6 50 4" xfId="35561" xr:uid="{00000000-0005-0000-0000-0000B2850000}"/>
    <cellStyle name="40% - 강조색6 50 4 2" xfId="35562" xr:uid="{00000000-0005-0000-0000-0000B3850000}"/>
    <cellStyle name="40% - 강조색6 50 4 3" xfId="35563" xr:uid="{00000000-0005-0000-0000-0000B4850000}"/>
    <cellStyle name="40% - 강조색6 50 4 4" xfId="35564" xr:uid="{00000000-0005-0000-0000-0000B5850000}"/>
    <cellStyle name="40% - 강조색6 50 5" xfId="35565" xr:uid="{00000000-0005-0000-0000-0000B6850000}"/>
    <cellStyle name="40% - 강조색6 50 6" xfId="35566" xr:uid="{00000000-0005-0000-0000-0000B7850000}"/>
    <cellStyle name="40% - 강조색6 50 7" xfId="35567" xr:uid="{00000000-0005-0000-0000-0000B8850000}"/>
    <cellStyle name="40% - 강조색6 50 8" xfId="35568" xr:uid="{00000000-0005-0000-0000-0000B9850000}"/>
    <cellStyle name="40% - 강조색6 50 9" xfId="35569" xr:uid="{00000000-0005-0000-0000-0000BA850000}"/>
    <cellStyle name="40% - 강조색6 51" xfId="35570" xr:uid="{00000000-0005-0000-0000-0000BB850000}"/>
    <cellStyle name="40% - 강조색6 51 10" xfId="35571" xr:uid="{00000000-0005-0000-0000-0000BC850000}"/>
    <cellStyle name="40% - 강조색6 51 11" xfId="35572" xr:uid="{00000000-0005-0000-0000-0000BD850000}"/>
    <cellStyle name="40% - 강조색6 51 12" xfId="35573" xr:uid="{00000000-0005-0000-0000-0000BE850000}"/>
    <cellStyle name="40% - 강조색6 51 13" xfId="35574" xr:uid="{00000000-0005-0000-0000-0000BF850000}"/>
    <cellStyle name="40% - 강조색6 51 14" xfId="35575" xr:uid="{00000000-0005-0000-0000-0000C0850000}"/>
    <cellStyle name="40% - 강조색6 51 2" xfId="35576" xr:uid="{00000000-0005-0000-0000-0000C1850000}"/>
    <cellStyle name="40% - 강조색6 51 3" xfId="35577" xr:uid="{00000000-0005-0000-0000-0000C2850000}"/>
    <cellStyle name="40% - 강조색6 51 4" xfId="35578" xr:uid="{00000000-0005-0000-0000-0000C3850000}"/>
    <cellStyle name="40% - 강조색6 51 5" xfId="35579" xr:uid="{00000000-0005-0000-0000-0000C4850000}"/>
    <cellStyle name="40% - 강조색6 51 6" xfId="35580" xr:uid="{00000000-0005-0000-0000-0000C5850000}"/>
    <cellStyle name="40% - 강조색6 51 7" xfId="35581" xr:uid="{00000000-0005-0000-0000-0000C6850000}"/>
    <cellStyle name="40% - 강조색6 51 8" xfId="35582" xr:uid="{00000000-0005-0000-0000-0000C7850000}"/>
    <cellStyle name="40% - 강조색6 51 9" xfId="35583" xr:uid="{00000000-0005-0000-0000-0000C8850000}"/>
    <cellStyle name="40% - 강조색6 52" xfId="35584" xr:uid="{00000000-0005-0000-0000-0000C9850000}"/>
    <cellStyle name="40% - 강조색6 52 2" xfId="35585" xr:uid="{00000000-0005-0000-0000-0000CA850000}"/>
    <cellStyle name="40% - 강조색6 52 3" xfId="35586" xr:uid="{00000000-0005-0000-0000-0000CB850000}"/>
    <cellStyle name="40% - 강조색6 52 4" xfId="35587" xr:uid="{00000000-0005-0000-0000-0000CC850000}"/>
    <cellStyle name="40% - 강조색6 53" xfId="35588" xr:uid="{00000000-0005-0000-0000-0000CD850000}"/>
    <cellStyle name="40% - 강조색6 53 2" xfId="35589" xr:uid="{00000000-0005-0000-0000-0000CE850000}"/>
    <cellStyle name="40% - 강조색6 53 3" xfId="35590" xr:uid="{00000000-0005-0000-0000-0000CF850000}"/>
    <cellStyle name="40% - 강조색6 54" xfId="35591" xr:uid="{00000000-0005-0000-0000-0000D0850000}"/>
    <cellStyle name="40% - 강조색6 55" xfId="35592" xr:uid="{00000000-0005-0000-0000-0000D1850000}"/>
    <cellStyle name="40% - 강조색6 56" xfId="35593" xr:uid="{00000000-0005-0000-0000-0000D2850000}"/>
    <cellStyle name="40% - 강조색6 57" xfId="54570" xr:uid="{56DBF1D7-BC64-4872-B0B9-EDCA50DC814E}"/>
    <cellStyle name="40% - 강조색6 6" xfId="642" xr:uid="{00000000-0005-0000-0000-0000D3850000}"/>
    <cellStyle name="40% - 강조색6 7" xfId="643" xr:uid="{00000000-0005-0000-0000-0000D4850000}"/>
    <cellStyle name="40% - 강조색6 8" xfId="644" xr:uid="{00000000-0005-0000-0000-0000D5850000}"/>
    <cellStyle name="40% - 강조색6 9" xfId="645" xr:uid="{00000000-0005-0000-0000-0000D6850000}"/>
    <cellStyle name="60% - Accent1" xfId="19" builtinId="32" customBuiltin="1"/>
    <cellStyle name="60% - Accent2" xfId="23" builtinId="36" customBuiltin="1"/>
    <cellStyle name="60% - Accent3" xfId="27" builtinId="40" customBuiltin="1"/>
    <cellStyle name="60% - Accent4" xfId="31" builtinId="44" customBuiltin="1"/>
    <cellStyle name="60% - Accent5" xfId="35" builtinId="48" customBuiltin="1"/>
    <cellStyle name="60% - Accent6" xfId="39" builtinId="52" customBuiltin="1"/>
    <cellStyle name="60% - 강조색1 10" xfId="646" xr:uid="{00000000-0005-0000-0000-0000D8850000}"/>
    <cellStyle name="60% - 강조색1 11" xfId="647" xr:uid="{00000000-0005-0000-0000-0000D9850000}"/>
    <cellStyle name="60% - 강조색1 12" xfId="648" xr:uid="{00000000-0005-0000-0000-0000DA850000}"/>
    <cellStyle name="60% - 강조색1 13" xfId="649" xr:uid="{00000000-0005-0000-0000-0000DB850000}"/>
    <cellStyle name="60% - 강조색1 14" xfId="650" xr:uid="{00000000-0005-0000-0000-0000DC850000}"/>
    <cellStyle name="60% - 강조색1 15" xfId="651" xr:uid="{00000000-0005-0000-0000-0000DD850000}"/>
    <cellStyle name="60% - 강조색1 16" xfId="652" xr:uid="{00000000-0005-0000-0000-0000DE850000}"/>
    <cellStyle name="60% - 강조색1 17" xfId="653" xr:uid="{00000000-0005-0000-0000-0000DF850000}"/>
    <cellStyle name="60% - 강조색1 18" xfId="654" xr:uid="{00000000-0005-0000-0000-0000E0850000}"/>
    <cellStyle name="60% - 강조색1 19" xfId="655" xr:uid="{00000000-0005-0000-0000-0000E1850000}"/>
    <cellStyle name="60% - 강조색1 2" xfId="83" xr:uid="{00000000-0005-0000-0000-0000E2850000}"/>
    <cellStyle name="60% - 강조색1 20" xfId="656" xr:uid="{00000000-0005-0000-0000-0000E3850000}"/>
    <cellStyle name="60% - 강조색1 21" xfId="657" xr:uid="{00000000-0005-0000-0000-0000E4850000}"/>
    <cellStyle name="60% - 강조색1 22" xfId="658" xr:uid="{00000000-0005-0000-0000-0000E5850000}"/>
    <cellStyle name="60% - 강조색1 23" xfId="659" xr:uid="{00000000-0005-0000-0000-0000E6850000}"/>
    <cellStyle name="60% - 강조색1 24" xfId="660" xr:uid="{00000000-0005-0000-0000-0000E7850000}"/>
    <cellStyle name="60% - 강조색1 25" xfId="661" xr:uid="{00000000-0005-0000-0000-0000E8850000}"/>
    <cellStyle name="60% - 강조색1 26" xfId="662" xr:uid="{00000000-0005-0000-0000-0000E9850000}"/>
    <cellStyle name="60% - 강조색1 27" xfId="663" xr:uid="{00000000-0005-0000-0000-0000EA850000}"/>
    <cellStyle name="60% - 강조색1 28" xfId="664" xr:uid="{00000000-0005-0000-0000-0000EB850000}"/>
    <cellStyle name="60% - 강조색1 29" xfId="665" xr:uid="{00000000-0005-0000-0000-0000EC850000}"/>
    <cellStyle name="60% - 강조색1 3" xfId="84" xr:uid="{00000000-0005-0000-0000-0000ED850000}"/>
    <cellStyle name="60% - 강조색1 30" xfId="666" xr:uid="{00000000-0005-0000-0000-0000EE850000}"/>
    <cellStyle name="60% - 강조색1 31" xfId="667" xr:uid="{00000000-0005-0000-0000-0000EF850000}"/>
    <cellStyle name="60% - 강조색1 32" xfId="668" xr:uid="{00000000-0005-0000-0000-0000F0850000}"/>
    <cellStyle name="60% - 강조색1 33" xfId="669" xr:uid="{00000000-0005-0000-0000-0000F1850000}"/>
    <cellStyle name="60% - 강조색1 34" xfId="670" xr:uid="{00000000-0005-0000-0000-0000F2850000}"/>
    <cellStyle name="60% - 강조색1 35" xfId="671" xr:uid="{00000000-0005-0000-0000-0000F3850000}"/>
    <cellStyle name="60% - 강조색1 36" xfId="672" xr:uid="{00000000-0005-0000-0000-0000F4850000}"/>
    <cellStyle name="60% - 강조색1 37" xfId="673" xr:uid="{00000000-0005-0000-0000-0000F5850000}"/>
    <cellStyle name="60% - 강조색1 38" xfId="674" xr:uid="{00000000-0005-0000-0000-0000F6850000}"/>
    <cellStyle name="60% - 강조색1 39" xfId="675" xr:uid="{00000000-0005-0000-0000-0000F7850000}"/>
    <cellStyle name="60% - 강조색1 4" xfId="85" xr:uid="{00000000-0005-0000-0000-0000F8850000}"/>
    <cellStyle name="60% - 강조색1 40" xfId="676" xr:uid="{00000000-0005-0000-0000-0000F9850000}"/>
    <cellStyle name="60% - 강조색1 41" xfId="677" xr:uid="{00000000-0005-0000-0000-0000FA850000}"/>
    <cellStyle name="60% - 강조색1 42" xfId="678" xr:uid="{00000000-0005-0000-0000-0000FB850000}"/>
    <cellStyle name="60% - 강조색1 43" xfId="679" xr:uid="{00000000-0005-0000-0000-0000FC850000}"/>
    <cellStyle name="60% - 강조색1 44" xfId="1829" xr:uid="{00000000-0005-0000-0000-0000FD850000}"/>
    <cellStyle name="60% - 강조색1 44 2" xfId="35594" xr:uid="{00000000-0005-0000-0000-0000FE850000}"/>
    <cellStyle name="60% - 강조색1 44 2 2" xfId="35595" xr:uid="{00000000-0005-0000-0000-0000FF850000}"/>
    <cellStyle name="60% - 강조색1 44 2 3" xfId="35596" xr:uid="{00000000-0005-0000-0000-000000860000}"/>
    <cellStyle name="60% - 강조색1 44 2 4" xfId="35597" xr:uid="{00000000-0005-0000-0000-000001860000}"/>
    <cellStyle name="60% - 강조색1 45" xfId="35598" xr:uid="{00000000-0005-0000-0000-000002860000}"/>
    <cellStyle name="60% - 강조색1 46" xfId="54556" xr:uid="{1DC55824-489C-404A-A0F7-DB96DDDB1D5B}"/>
    <cellStyle name="60% - 강조색1 5" xfId="680" xr:uid="{00000000-0005-0000-0000-000003860000}"/>
    <cellStyle name="60% - 강조색1 6" xfId="681" xr:uid="{00000000-0005-0000-0000-000004860000}"/>
    <cellStyle name="60% - 강조색1 7" xfId="682" xr:uid="{00000000-0005-0000-0000-000005860000}"/>
    <cellStyle name="60% - 강조색1 8" xfId="683" xr:uid="{00000000-0005-0000-0000-000006860000}"/>
    <cellStyle name="60% - 강조색1 9" xfId="684" xr:uid="{00000000-0005-0000-0000-000007860000}"/>
    <cellStyle name="60% - 강조색2 10" xfId="685" xr:uid="{00000000-0005-0000-0000-000009860000}"/>
    <cellStyle name="60% - 강조색2 11" xfId="686" xr:uid="{00000000-0005-0000-0000-00000A860000}"/>
    <cellStyle name="60% - 강조색2 12" xfId="687" xr:uid="{00000000-0005-0000-0000-00000B860000}"/>
    <cellStyle name="60% - 강조색2 13" xfId="688" xr:uid="{00000000-0005-0000-0000-00000C860000}"/>
    <cellStyle name="60% - 강조색2 14" xfId="689" xr:uid="{00000000-0005-0000-0000-00000D860000}"/>
    <cellStyle name="60% - 강조색2 15" xfId="690" xr:uid="{00000000-0005-0000-0000-00000E860000}"/>
    <cellStyle name="60% - 강조색2 16" xfId="691" xr:uid="{00000000-0005-0000-0000-00000F860000}"/>
    <cellStyle name="60% - 강조색2 17" xfId="692" xr:uid="{00000000-0005-0000-0000-000010860000}"/>
    <cellStyle name="60% - 강조색2 18" xfId="693" xr:uid="{00000000-0005-0000-0000-000011860000}"/>
    <cellStyle name="60% - 강조색2 19" xfId="694" xr:uid="{00000000-0005-0000-0000-000012860000}"/>
    <cellStyle name="60% - 강조색2 2" xfId="86" xr:uid="{00000000-0005-0000-0000-000013860000}"/>
    <cellStyle name="60% - 강조색2 20" xfId="695" xr:uid="{00000000-0005-0000-0000-000014860000}"/>
    <cellStyle name="60% - 강조색2 21" xfId="696" xr:uid="{00000000-0005-0000-0000-000015860000}"/>
    <cellStyle name="60% - 강조색2 22" xfId="697" xr:uid="{00000000-0005-0000-0000-000016860000}"/>
    <cellStyle name="60% - 강조색2 23" xfId="698" xr:uid="{00000000-0005-0000-0000-000017860000}"/>
    <cellStyle name="60% - 강조색2 24" xfId="699" xr:uid="{00000000-0005-0000-0000-000018860000}"/>
    <cellStyle name="60% - 강조색2 25" xfId="700" xr:uid="{00000000-0005-0000-0000-000019860000}"/>
    <cellStyle name="60% - 강조색2 26" xfId="701" xr:uid="{00000000-0005-0000-0000-00001A860000}"/>
    <cellStyle name="60% - 강조색2 27" xfId="702" xr:uid="{00000000-0005-0000-0000-00001B860000}"/>
    <cellStyle name="60% - 강조색2 28" xfId="703" xr:uid="{00000000-0005-0000-0000-00001C860000}"/>
    <cellStyle name="60% - 강조색2 29" xfId="704" xr:uid="{00000000-0005-0000-0000-00001D860000}"/>
    <cellStyle name="60% - 강조색2 3" xfId="87" xr:uid="{00000000-0005-0000-0000-00001E860000}"/>
    <cellStyle name="60% - 강조색2 30" xfId="705" xr:uid="{00000000-0005-0000-0000-00001F860000}"/>
    <cellStyle name="60% - 강조색2 31" xfId="706" xr:uid="{00000000-0005-0000-0000-000020860000}"/>
    <cellStyle name="60% - 강조색2 32" xfId="707" xr:uid="{00000000-0005-0000-0000-000021860000}"/>
    <cellStyle name="60% - 강조색2 33" xfId="708" xr:uid="{00000000-0005-0000-0000-000022860000}"/>
    <cellStyle name="60% - 강조색2 34" xfId="709" xr:uid="{00000000-0005-0000-0000-000023860000}"/>
    <cellStyle name="60% - 강조색2 35" xfId="710" xr:uid="{00000000-0005-0000-0000-000024860000}"/>
    <cellStyle name="60% - 강조색2 36" xfId="711" xr:uid="{00000000-0005-0000-0000-000025860000}"/>
    <cellStyle name="60% - 강조색2 37" xfId="712" xr:uid="{00000000-0005-0000-0000-000026860000}"/>
    <cellStyle name="60% - 강조색2 38" xfId="713" xr:uid="{00000000-0005-0000-0000-000027860000}"/>
    <cellStyle name="60% - 강조색2 39" xfId="714" xr:uid="{00000000-0005-0000-0000-000028860000}"/>
    <cellStyle name="60% - 강조색2 4" xfId="88" xr:uid="{00000000-0005-0000-0000-000029860000}"/>
    <cellStyle name="60% - 강조색2 40" xfId="715" xr:uid="{00000000-0005-0000-0000-00002A860000}"/>
    <cellStyle name="60% - 강조색2 41" xfId="716" xr:uid="{00000000-0005-0000-0000-00002B860000}"/>
    <cellStyle name="60% - 강조색2 42" xfId="717" xr:uid="{00000000-0005-0000-0000-00002C860000}"/>
    <cellStyle name="60% - 강조색2 43" xfId="718" xr:uid="{00000000-0005-0000-0000-00002D860000}"/>
    <cellStyle name="60% - 강조색2 44" xfId="1830" xr:uid="{00000000-0005-0000-0000-00002E860000}"/>
    <cellStyle name="60% - 강조색2 44 2" xfId="35599" xr:uid="{00000000-0005-0000-0000-00002F860000}"/>
    <cellStyle name="60% - 강조색2 44 2 2" xfId="35600" xr:uid="{00000000-0005-0000-0000-000030860000}"/>
    <cellStyle name="60% - 강조색2 44 2 3" xfId="35601" xr:uid="{00000000-0005-0000-0000-000031860000}"/>
    <cellStyle name="60% - 강조색2 44 2 4" xfId="35602" xr:uid="{00000000-0005-0000-0000-000032860000}"/>
    <cellStyle name="60% - 강조색2 45" xfId="35603" xr:uid="{00000000-0005-0000-0000-000033860000}"/>
    <cellStyle name="60% - 강조색2 46" xfId="54559" xr:uid="{C81313B7-5FEC-498F-BD0A-99875CC8C6FA}"/>
    <cellStyle name="60% - 강조색2 5" xfId="719" xr:uid="{00000000-0005-0000-0000-000034860000}"/>
    <cellStyle name="60% - 강조색2 6" xfId="720" xr:uid="{00000000-0005-0000-0000-000035860000}"/>
    <cellStyle name="60% - 강조색2 7" xfId="721" xr:uid="{00000000-0005-0000-0000-000036860000}"/>
    <cellStyle name="60% - 강조색2 8" xfId="722" xr:uid="{00000000-0005-0000-0000-000037860000}"/>
    <cellStyle name="60% - 강조색2 9" xfId="723" xr:uid="{00000000-0005-0000-0000-000038860000}"/>
    <cellStyle name="60% - 강조색3 10" xfId="724" xr:uid="{00000000-0005-0000-0000-00003A860000}"/>
    <cellStyle name="60% - 강조색3 11" xfId="725" xr:uid="{00000000-0005-0000-0000-00003B860000}"/>
    <cellStyle name="60% - 강조색3 12" xfId="726" xr:uid="{00000000-0005-0000-0000-00003C860000}"/>
    <cellStyle name="60% - 강조색3 13" xfId="727" xr:uid="{00000000-0005-0000-0000-00003D860000}"/>
    <cellStyle name="60% - 강조색3 14" xfId="728" xr:uid="{00000000-0005-0000-0000-00003E860000}"/>
    <cellStyle name="60% - 강조색3 15" xfId="729" xr:uid="{00000000-0005-0000-0000-00003F860000}"/>
    <cellStyle name="60% - 강조색3 16" xfId="730" xr:uid="{00000000-0005-0000-0000-000040860000}"/>
    <cellStyle name="60% - 강조색3 17" xfId="731" xr:uid="{00000000-0005-0000-0000-000041860000}"/>
    <cellStyle name="60% - 강조색3 18" xfId="732" xr:uid="{00000000-0005-0000-0000-000042860000}"/>
    <cellStyle name="60% - 강조색3 19" xfId="733" xr:uid="{00000000-0005-0000-0000-000043860000}"/>
    <cellStyle name="60% - 강조색3 2" xfId="89" xr:uid="{00000000-0005-0000-0000-000044860000}"/>
    <cellStyle name="60% - 강조색3 20" xfId="734" xr:uid="{00000000-0005-0000-0000-000045860000}"/>
    <cellStyle name="60% - 강조색3 21" xfId="735" xr:uid="{00000000-0005-0000-0000-000046860000}"/>
    <cellStyle name="60% - 강조색3 22" xfId="736" xr:uid="{00000000-0005-0000-0000-000047860000}"/>
    <cellStyle name="60% - 강조색3 23" xfId="737" xr:uid="{00000000-0005-0000-0000-000048860000}"/>
    <cellStyle name="60% - 강조색3 24" xfId="738" xr:uid="{00000000-0005-0000-0000-000049860000}"/>
    <cellStyle name="60% - 강조색3 25" xfId="739" xr:uid="{00000000-0005-0000-0000-00004A860000}"/>
    <cellStyle name="60% - 강조색3 26" xfId="740" xr:uid="{00000000-0005-0000-0000-00004B860000}"/>
    <cellStyle name="60% - 강조색3 27" xfId="741" xr:uid="{00000000-0005-0000-0000-00004C860000}"/>
    <cellStyle name="60% - 강조색3 28" xfId="742" xr:uid="{00000000-0005-0000-0000-00004D860000}"/>
    <cellStyle name="60% - 강조색3 29" xfId="743" xr:uid="{00000000-0005-0000-0000-00004E860000}"/>
    <cellStyle name="60% - 강조색3 3" xfId="90" xr:uid="{00000000-0005-0000-0000-00004F860000}"/>
    <cellStyle name="60% - 강조색3 30" xfId="744" xr:uid="{00000000-0005-0000-0000-000050860000}"/>
    <cellStyle name="60% - 강조색3 31" xfId="745" xr:uid="{00000000-0005-0000-0000-000051860000}"/>
    <cellStyle name="60% - 강조색3 32" xfId="746" xr:uid="{00000000-0005-0000-0000-000052860000}"/>
    <cellStyle name="60% - 강조색3 33" xfId="747" xr:uid="{00000000-0005-0000-0000-000053860000}"/>
    <cellStyle name="60% - 강조색3 34" xfId="748" xr:uid="{00000000-0005-0000-0000-000054860000}"/>
    <cellStyle name="60% - 강조색3 35" xfId="749" xr:uid="{00000000-0005-0000-0000-000055860000}"/>
    <cellStyle name="60% - 강조색3 36" xfId="750" xr:uid="{00000000-0005-0000-0000-000056860000}"/>
    <cellStyle name="60% - 강조색3 37" xfId="751" xr:uid="{00000000-0005-0000-0000-000057860000}"/>
    <cellStyle name="60% - 강조색3 38" xfId="752" xr:uid="{00000000-0005-0000-0000-000058860000}"/>
    <cellStyle name="60% - 강조색3 39" xfId="753" xr:uid="{00000000-0005-0000-0000-000059860000}"/>
    <cellStyle name="60% - 강조색3 4" xfId="91" xr:uid="{00000000-0005-0000-0000-00005A860000}"/>
    <cellStyle name="60% - 강조색3 40" xfId="754" xr:uid="{00000000-0005-0000-0000-00005B860000}"/>
    <cellStyle name="60% - 강조색3 41" xfId="755" xr:uid="{00000000-0005-0000-0000-00005C860000}"/>
    <cellStyle name="60% - 강조색3 42" xfId="756" xr:uid="{00000000-0005-0000-0000-00005D860000}"/>
    <cellStyle name="60% - 강조색3 43" xfId="757" xr:uid="{00000000-0005-0000-0000-00005E860000}"/>
    <cellStyle name="60% - 강조색3 44" xfId="1831" xr:uid="{00000000-0005-0000-0000-00005F860000}"/>
    <cellStyle name="60% - 강조색3 44 2" xfId="35604" xr:uid="{00000000-0005-0000-0000-000060860000}"/>
    <cellStyle name="60% - 강조색3 44 2 2" xfId="35605" xr:uid="{00000000-0005-0000-0000-000061860000}"/>
    <cellStyle name="60% - 강조색3 44 2 3" xfId="35606" xr:uid="{00000000-0005-0000-0000-000062860000}"/>
    <cellStyle name="60% - 강조색3 44 2 4" xfId="35607" xr:uid="{00000000-0005-0000-0000-000063860000}"/>
    <cellStyle name="60% - 강조색3 45" xfId="35608" xr:uid="{00000000-0005-0000-0000-000064860000}"/>
    <cellStyle name="60% - 강조색3 46" xfId="54562" xr:uid="{F07E61C7-A4E6-4AD7-91B8-4C788C4445DF}"/>
    <cellStyle name="60% - 강조색3 5" xfId="758" xr:uid="{00000000-0005-0000-0000-000065860000}"/>
    <cellStyle name="60% - 강조색3 6" xfId="759" xr:uid="{00000000-0005-0000-0000-000066860000}"/>
    <cellStyle name="60% - 강조색3 7" xfId="760" xr:uid="{00000000-0005-0000-0000-000067860000}"/>
    <cellStyle name="60% - 강조색3 8" xfId="761" xr:uid="{00000000-0005-0000-0000-000068860000}"/>
    <cellStyle name="60% - 강조색3 9" xfId="762" xr:uid="{00000000-0005-0000-0000-000069860000}"/>
    <cellStyle name="60% - 강조색4 10" xfId="763" xr:uid="{00000000-0005-0000-0000-00006B860000}"/>
    <cellStyle name="60% - 강조색4 11" xfId="764" xr:uid="{00000000-0005-0000-0000-00006C860000}"/>
    <cellStyle name="60% - 강조색4 12" xfId="765" xr:uid="{00000000-0005-0000-0000-00006D860000}"/>
    <cellStyle name="60% - 강조색4 13" xfId="766" xr:uid="{00000000-0005-0000-0000-00006E860000}"/>
    <cellStyle name="60% - 강조색4 14" xfId="767" xr:uid="{00000000-0005-0000-0000-00006F860000}"/>
    <cellStyle name="60% - 강조색4 15" xfId="768" xr:uid="{00000000-0005-0000-0000-000070860000}"/>
    <cellStyle name="60% - 강조색4 16" xfId="769" xr:uid="{00000000-0005-0000-0000-000071860000}"/>
    <cellStyle name="60% - 강조색4 17" xfId="770" xr:uid="{00000000-0005-0000-0000-000072860000}"/>
    <cellStyle name="60% - 강조색4 18" xfId="771" xr:uid="{00000000-0005-0000-0000-000073860000}"/>
    <cellStyle name="60% - 강조색4 19" xfId="772" xr:uid="{00000000-0005-0000-0000-000074860000}"/>
    <cellStyle name="60% - 강조색4 2" xfId="92" xr:uid="{00000000-0005-0000-0000-000075860000}"/>
    <cellStyle name="60% - 강조색4 20" xfId="773" xr:uid="{00000000-0005-0000-0000-000076860000}"/>
    <cellStyle name="60% - 강조색4 21" xfId="774" xr:uid="{00000000-0005-0000-0000-000077860000}"/>
    <cellStyle name="60% - 강조색4 22" xfId="775" xr:uid="{00000000-0005-0000-0000-000078860000}"/>
    <cellStyle name="60% - 강조색4 23" xfId="776" xr:uid="{00000000-0005-0000-0000-000079860000}"/>
    <cellStyle name="60% - 강조색4 24" xfId="777" xr:uid="{00000000-0005-0000-0000-00007A860000}"/>
    <cellStyle name="60% - 강조색4 25" xfId="778" xr:uid="{00000000-0005-0000-0000-00007B860000}"/>
    <cellStyle name="60% - 강조색4 26" xfId="779" xr:uid="{00000000-0005-0000-0000-00007C860000}"/>
    <cellStyle name="60% - 강조색4 27" xfId="780" xr:uid="{00000000-0005-0000-0000-00007D860000}"/>
    <cellStyle name="60% - 강조색4 28" xfId="781" xr:uid="{00000000-0005-0000-0000-00007E860000}"/>
    <cellStyle name="60% - 강조색4 29" xfId="782" xr:uid="{00000000-0005-0000-0000-00007F860000}"/>
    <cellStyle name="60% - 강조색4 3" xfId="93" xr:uid="{00000000-0005-0000-0000-000080860000}"/>
    <cellStyle name="60% - 강조색4 30" xfId="783" xr:uid="{00000000-0005-0000-0000-000081860000}"/>
    <cellStyle name="60% - 강조색4 31" xfId="784" xr:uid="{00000000-0005-0000-0000-000082860000}"/>
    <cellStyle name="60% - 강조색4 32" xfId="785" xr:uid="{00000000-0005-0000-0000-000083860000}"/>
    <cellStyle name="60% - 강조색4 33" xfId="786" xr:uid="{00000000-0005-0000-0000-000084860000}"/>
    <cellStyle name="60% - 강조색4 34" xfId="787" xr:uid="{00000000-0005-0000-0000-000085860000}"/>
    <cellStyle name="60% - 강조색4 35" xfId="788" xr:uid="{00000000-0005-0000-0000-000086860000}"/>
    <cellStyle name="60% - 강조색4 36" xfId="789" xr:uid="{00000000-0005-0000-0000-000087860000}"/>
    <cellStyle name="60% - 강조색4 37" xfId="790" xr:uid="{00000000-0005-0000-0000-000088860000}"/>
    <cellStyle name="60% - 강조색4 38" xfId="791" xr:uid="{00000000-0005-0000-0000-000089860000}"/>
    <cellStyle name="60% - 강조색4 39" xfId="792" xr:uid="{00000000-0005-0000-0000-00008A860000}"/>
    <cellStyle name="60% - 강조색4 4" xfId="94" xr:uid="{00000000-0005-0000-0000-00008B860000}"/>
    <cellStyle name="60% - 강조색4 40" xfId="793" xr:uid="{00000000-0005-0000-0000-00008C860000}"/>
    <cellStyle name="60% - 강조색4 41" xfId="794" xr:uid="{00000000-0005-0000-0000-00008D860000}"/>
    <cellStyle name="60% - 강조색4 42" xfId="795" xr:uid="{00000000-0005-0000-0000-00008E860000}"/>
    <cellStyle name="60% - 강조색4 43" xfId="796" xr:uid="{00000000-0005-0000-0000-00008F860000}"/>
    <cellStyle name="60% - 강조색4 44" xfId="1832" xr:uid="{00000000-0005-0000-0000-000090860000}"/>
    <cellStyle name="60% - 강조색4 44 2" xfId="35609" xr:uid="{00000000-0005-0000-0000-000091860000}"/>
    <cellStyle name="60% - 강조색4 44 2 2" xfId="35610" xr:uid="{00000000-0005-0000-0000-000092860000}"/>
    <cellStyle name="60% - 강조색4 44 2 3" xfId="35611" xr:uid="{00000000-0005-0000-0000-000093860000}"/>
    <cellStyle name="60% - 강조색4 44 2 4" xfId="35612" xr:uid="{00000000-0005-0000-0000-000094860000}"/>
    <cellStyle name="60% - 강조색4 45" xfId="35613" xr:uid="{00000000-0005-0000-0000-000095860000}"/>
    <cellStyle name="60% - 강조색4 46" xfId="54565" xr:uid="{7E63FF02-51E3-440A-83E6-FEA402D22AEA}"/>
    <cellStyle name="60% - 강조색4 5" xfId="797" xr:uid="{00000000-0005-0000-0000-000096860000}"/>
    <cellStyle name="60% - 강조색4 6" xfId="798" xr:uid="{00000000-0005-0000-0000-000097860000}"/>
    <cellStyle name="60% - 강조색4 7" xfId="799" xr:uid="{00000000-0005-0000-0000-000098860000}"/>
    <cellStyle name="60% - 강조색4 8" xfId="800" xr:uid="{00000000-0005-0000-0000-000099860000}"/>
    <cellStyle name="60% - 강조색4 9" xfId="801" xr:uid="{00000000-0005-0000-0000-00009A860000}"/>
    <cellStyle name="60% - 강조색5 10" xfId="802" xr:uid="{00000000-0005-0000-0000-00009C860000}"/>
    <cellStyle name="60% - 강조색5 11" xfId="803" xr:uid="{00000000-0005-0000-0000-00009D860000}"/>
    <cellStyle name="60% - 강조색5 12" xfId="804" xr:uid="{00000000-0005-0000-0000-00009E860000}"/>
    <cellStyle name="60% - 강조색5 13" xfId="805" xr:uid="{00000000-0005-0000-0000-00009F860000}"/>
    <cellStyle name="60% - 강조색5 14" xfId="806" xr:uid="{00000000-0005-0000-0000-0000A0860000}"/>
    <cellStyle name="60% - 강조색5 15" xfId="807" xr:uid="{00000000-0005-0000-0000-0000A1860000}"/>
    <cellStyle name="60% - 강조색5 16" xfId="808" xr:uid="{00000000-0005-0000-0000-0000A2860000}"/>
    <cellStyle name="60% - 강조색5 17" xfId="809" xr:uid="{00000000-0005-0000-0000-0000A3860000}"/>
    <cellStyle name="60% - 강조색5 18" xfId="810" xr:uid="{00000000-0005-0000-0000-0000A4860000}"/>
    <cellStyle name="60% - 강조색5 19" xfId="811" xr:uid="{00000000-0005-0000-0000-0000A5860000}"/>
    <cellStyle name="60% - 강조색5 2" xfId="95" xr:uid="{00000000-0005-0000-0000-0000A6860000}"/>
    <cellStyle name="60% - 강조색5 20" xfId="812" xr:uid="{00000000-0005-0000-0000-0000A7860000}"/>
    <cellStyle name="60% - 강조색5 21" xfId="813" xr:uid="{00000000-0005-0000-0000-0000A8860000}"/>
    <cellStyle name="60% - 강조색5 22" xfId="814" xr:uid="{00000000-0005-0000-0000-0000A9860000}"/>
    <cellStyle name="60% - 강조색5 23" xfId="815" xr:uid="{00000000-0005-0000-0000-0000AA860000}"/>
    <cellStyle name="60% - 강조색5 24" xfId="816" xr:uid="{00000000-0005-0000-0000-0000AB860000}"/>
    <cellStyle name="60% - 강조색5 25" xfId="817" xr:uid="{00000000-0005-0000-0000-0000AC860000}"/>
    <cellStyle name="60% - 강조색5 26" xfId="818" xr:uid="{00000000-0005-0000-0000-0000AD860000}"/>
    <cellStyle name="60% - 강조색5 27" xfId="819" xr:uid="{00000000-0005-0000-0000-0000AE860000}"/>
    <cellStyle name="60% - 강조색5 28" xfId="820" xr:uid="{00000000-0005-0000-0000-0000AF860000}"/>
    <cellStyle name="60% - 강조색5 29" xfId="821" xr:uid="{00000000-0005-0000-0000-0000B0860000}"/>
    <cellStyle name="60% - 강조색5 3" xfId="96" xr:uid="{00000000-0005-0000-0000-0000B1860000}"/>
    <cellStyle name="60% - 강조색5 30" xfId="822" xr:uid="{00000000-0005-0000-0000-0000B2860000}"/>
    <cellStyle name="60% - 강조색5 31" xfId="823" xr:uid="{00000000-0005-0000-0000-0000B3860000}"/>
    <cellStyle name="60% - 강조색5 32" xfId="824" xr:uid="{00000000-0005-0000-0000-0000B4860000}"/>
    <cellStyle name="60% - 강조색5 33" xfId="825" xr:uid="{00000000-0005-0000-0000-0000B5860000}"/>
    <cellStyle name="60% - 강조색5 34" xfId="826" xr:uid="{00000000-0005-0000-0000-0000B6860000}"/>
    <cellStyle name="60% - 강조색5 35" xfId="827" xr:uid="{00000000-0005-0000-0000-0000B7860000}"/>
    <cellStyle name="60% - 강조색5 36" xfId="828" xr:uid="{00000000-0005-0000-0000-0000B8860000}"/>
    <cellStyle name="60% - 강조색5 37" xfId="829" xr:uid="{00000000-0005-0000-0000-0000B9860000}"/>
    <cellStyle name="60% - 강조색5 38" xfId="830" xr:uid="{00000000-0005-0000-0000-0000BA860000}"/>
    <cellStyle name="60% - 강조색5 39" xfId="831" xr:uid="{00000000-0005-0000-0000-0000BB860000}"/>
    <cellStyle name="60% - 강조색5 4" xfId="97" xr:uid="{00000000-0005-0000-0000-0000BC860000}"/>
    <cellStyle name="60% - 강조색5 40" xfId="832" xr:uid="{00000000-0005-0000-0000-0000BD860000}"/>
    <cellStyle name="60% - 강조색5 41" xfId="833" xr:uid="{00000000-0005-0000-0000-0000BE860000}"/>
    <cellStyle name="60% - 강조색5 42" xfId="834" xr:uid="{00000000-0005-0000-0000-0000BF860000}"/>
    <cellStyle name="60% - 강조색5 43" xfId="835" xr:uid="{00000000-0005-0000-0000-0000C0860000}"/>
    <cellStyle name="60% - 강조색5 44" xfId="1833" xr:uid="{00000000-0005-0000-0000-0000C1860000}"/>
    <cellStyle name="60% - 강조색5 44 2" xfId="35614" xr:uid="{00000000-0005-0000-0000-0000C2860000}"/>
    <cellStyle name="60% - 강조색5 44 2 2" xfId="35615" xr:uid="{00000000-0005-0000-0000-0000C3860000}"/>
    <cellStyle name="60% - 강조색5 44 2 3" xfId="35616" xr:uid="{00000000-0005-0000-0000-0000C4860000}"/>
    <cellStyle name="60% - 강조색5 44 2 4" xfId="35617" xr:uid="{00000000-0005-0000-0000-0000C5860000}"/>
    <cellStyle name="60% - 강조색5 45" xfId="35618" xr:uid="{00000000-0005-0000-0000-0000C6860000}"/>
    <cellStyle name="60% - 강조색5 46" xfId="54568" xr:uid="{B85FF357-EE23-4BDA-B7BF-8CF92444ACC7}"/>
    <cellStyle name="60% - 강조색5 5" xfId="836" xr:uid="{00000000-0005-0000-0000-0000C7860000}"/>
    <cellStyle name="60% - 강조색5 6" xfId="837" xr:uid="{00000000-0005-0000-0000-0000C8860000}"/>
    <cellStyle name="60% - 강조색5 7" xfId="838" xr:uid="{00000000-0005-0000-0000-0000C9860000}"/>
    <cellStyle name="60% - 강조색5 8" xfId="839" xr:uid="{00000000-0005-0000-0000-0000CA860000}"/>
    <cellStyle name="60% - 강조색5 9" xfId="840" xr:uid="{00000000-0005-0000-0000-0000CB860000}"/>
    <cellStyle name="60% - 강조색6 10" xfId="841" xr:uid="{00000000-0005-0000-0000-0000CD860000}"/>
    <cellStyle name="60% - 강조색6 11" xfId="842" xr:uid="{00000000-0005-0000-0000-0000CE860000}"/>
    <cellStyle name="60% - 강조색6 12" xfId="843" xr:uid="{00000000-0005-0000-0000-0000CF860000}"/>
    <cellStyle name="60% - 강조색6 13" xfId="844" xr:uid="{00000000-0005-0000-0000-0000D0860000}"/>
    <cellStyle name="60% - 강조색6 14" xfId="845" xr:uid="{00000000-0005-0000-0000-0000D1860000}"/>
    <cellStyle name="60% - 강조색6 15" xfId="846" xr:uid="{00000000-0005-0000-0000-0000D2860000}"/>
    <cellStyle name="60% - 강조색6 16" xfId="847" xr:uid="{00000000-0005-0000-0000-0000D3860000}"/>
    <cellStyle name="60% - 강조색6 17" xfId="848" xr:uid="{00000000-0005-0000-0000-0000D4860000}"/>
    <cellStyle name="60% - 강조색6 18" xfId="849" xr:uid="{00000000-0005-0000-0000-0000D5860000}"/>
    <cellStyle name="60% - 강조색6 19" xfId="850" xr:uid="{00000000-0005-0000-0000-0000D6860000}"/>
    <cellStyle name="60% - 강조색6 2" xfId="98" xr:uid="{00000000-0005-0000-0000-0000D7860000}"/>
    <cellStyle name="60% - 강조색6 20" xfId="851" xr:uid="{00000000-0005-0000-0000-0000D8860000}"/>
    <cellStyle name="60% - 강조색6 21" xfId="852" xr:uid="{00000000-0005-0000-0000-0000D9860000}"/>
    <cellStyle name="60% - 강조색6 22" xfId="853" xr:uid="{00000000-0005-0000-0000-0000DA860000}"/>
    <cellStyle name="60% - 강조색6 23" xfId="854" xr:uid="{00000000-0005-0000-0000-0000DB860000}"/>
    <cellStyle name="60% - 강조색6 24" xfId="855" xr:uid="{00000000-0005-0000-0000-0000DC860000}"/>
    <cellStyle name="60% - 강조색6 25" xfId="856" xr:uid="{00000000-0005-0000-0000-0000DD860000}"/>
    <cellStyle name="60% - 강조색6 26" xfId="857" xr:uid="{00000000-0005-0000-0000-0000DE860000}"/>
    <cellStyle name="60% - 강조색6 27" xfId="858" xr:uid="{00000000-0005-0000-0000-0000DF860000}"/>
    <cellStyle name="60% - 강조색6 28" xfId="859" xr:uid="{00000000-0005-0000-0000-0000E0860000}"/>
    <cellStyle name="60% - 강조색6 29" xfId="860" xr:uid="{00000000-0005-0000-0000-0000E1860000}"/>
    <cellStyle name="60% - 강조색6 3" xfId="99" xr:uid="{00000000-0005-0000-0000-0000E2860000}"/>
    <cellStyle name="60% - 강조색6 30" xfId="861" xr:uid="{00000000-0005-0000-0000-0000E3860000}"/>
    <cellStyle name="60% - 강조색6 31" xfId="862" xr:uid="{00000000-0005-0000-0000-0000E4860000}"/>
    <cellStyle name="60% - 강조색6 32" xfId="863" xr:uid="{00000000-0005-0000-0000-0000E5860000}"/>
    <cellStyle name="60% - 강조색6 33" xfId="864" xr:uid="{00000000-0005-0000-0000-0000E6860000}"/>
    <cellStyle name="60% - 강조색6 34" xfId="865" xr:uid="{00000000-0005-0000-0000-0000E7860000}"/>
    <cellStyle name="60% - 강조색6 35" xfId="866" xr:uid="{00000000-0005-0000-0000-0000E8860000}"/>
    <cellStyle name="60% - 강조색6 36" xfId="867" xr:uid="{00000000-0005-0000-0000-0000E9860000}"/>
    <cellStyle name="60% - 강조색6 37" xfId="868" xr:uid="{00000000-0005-0000-0000-0000EA860000}"/>
    <cellStyle name="60% - 강조색6 38" xfId="869" xr:uid="{00000000-0005-0000-0000-0000EB860000}"/>
    <cellStyle name="60% - 강조색6 39" xfId="870" xr:uid="{00000000-0005-0000-0000-0000EC860000}"/>
    <cellStyle name="60% - 강조색6 4" xfId="100" xr:uid="{00000000-0005-0000-0000-0000ED860000}"/>
    <cellStyle name="60% - 강조색6 40" xfId="871" xr:uid="{00000000-0005-0000-0000-0000EE860000}"/>
    <cellStyle name="60% - 강조색6 41" xfId="872" xr:uid="{00000000-0005-0000-0000-0000EF860000}"/>
    <cellStyle name="60% - 강조색6 42" xfId="873" xr:uid="{00000000-0005-0000-0000-0000F0860000}"/>
    <cellStyle name="60% - 강조색6 43" xfId="874" xr:uid="{00000000-0005-0000-0000-0000F1860000}"/>
    <cellStyle name="60% - 강조색6 44" xfId="1834" xr:uid="{00000000-0005-0000-0000-0000F2860000}"/>
    <cellStyle name="60% - 강조색6 44 2" xfId="35619" xr:uid="{00000000-0005-0000-0000-0000F3860000}"/>
    <cellStyle name="60% - 강조색6 44 2 2" xfId="35620" xr:uid="{00000000-0005-0000-0000-0000F4860000}"/>
    <cellStyle name="60% - 강조색6 44 2 3" xfId="35621" xr:uid="{00000000-0005-0000-0000-0000F5860000}"/>
    <cellStyle name="60% - 강조색6 44 2 4" xfId="35622" xr:uid="{00000000-0005-0000-0000-0000F6860000}"/>
    <cellStyle name="60% - 강조색6 45" xfId="35623" xr:uid="{00000000-0005-0000-0000-0000F7860000}"/>
    <cellStyle name="60% - 강조색6 46" xfId="54571" xr:uid="{C443EF7C-F23B-450F-AC7D-B942BBD4021B}"/>
    <cellStyle name="60% - 강조색6 5" xfId="875" xr:uid="{00000000-0005-0000-0000-0000F8860000}"/>
    <cellStyle name="60% - 강조색6 6" xfId="876" xr:uid="{00000000-0005-0000-0000-0000F9860000}"/>
    <cellStyle name="60% - 강조색6 7" xfId="877" xr:uid="{00000000-0005-0000-0000-0000FA860000}"/>
    <cellStyle name="60% - 강조색6 8" xfId="878" xr:uid="{00000000-0005-0000-0000-0000FB860000}"/>
    <cellStyle name="60% - 강조색6 9" xfId="879" xr:uid="{00000000-0005-0000-0000-0000FC860000}"/>
    <cellStyle name="Accent1" xfId="16" builtinId="29" customBuiltin="1"/>
    <cellStyle name="Accent2" xfId="20" builtinId="33" customBuiltin="1"/>
    <cellStyle name="Accent3" xfId="24" builtinId="37" customBuiltin="1"/>
    <cellStyle name="Accent4" xfId="28" builtinId="41" customBuiltin="1"/>
    <cellStyle name="Accent5" xfId="32" builtinId="45" customBuiltin="1"/>
    <cellStyle name="Accent6" xfId="36" builtinId="49" customBuiltin="1"/>
    <cellStyle name="Bad" xfId="6" builtinId="27" customBuiltin="1"/>
    <cellStyle name="Calculation" xfId="10" builtinId="22" customBuiltin="1"/>
    <cellStyle name="Check Cell" xfId="12"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Hyperlink" xfId="54544" builtinId="8"/>
    <cellStyle name="Input" xfId="8" builtinId="20" customBuiltin="1"/>
    <cellStyle name="Linked Cell" xfId="11" builtinId="24" customBuiltin="1"/>
    <cellStyle name="Neutral" xfId="7" builtinId="28" customBuiltin="1"/>
    <cellStyle name="Normal" xfId="0" builtinId="0"/>
    <cellStyle name="Output" xfId="9" builtinId="21" customBuiltin="1"/>
    <cellStyle name="Per cent" xfId="54549" builtinId="5"/>
    <cellStyle name="Title" xfId="54550" builtinId="15" customBuiltin="1"/>
    <cellStyle name="Total" xfId="15" builtinId="25" customBuiltin="1"/>
    <cellStyle name="Warning Text" xfId="13" builtinId="11" customBuiltin="1"/>
    <cellStyle name="강조색1 10" xfId="880" xr:uid="{00000000-0005-0000-0000-0000FE860000}"/>
    <cellStyle name="강조색1 11" xfId="881" xr:uid="{00000000-0005-0000-0000-0000FF860000}"/>
    <cellStyle name="강조색1 12" xfId="882" xr:uid="{00000000-0005-0000-0000-000000870000}"/>
    <cellStyle name="강조색1 13" xfId="883" xr:uid="{00000000-0005-0000-0000-000001870000}"/>
    <cellStyle name="강조색1 14" xfId="884" xr:uid="{00000000-0005-0000-0000-000002870000}"/>
    <cellStyle name="강조색1 15" xfId="885" xr:uid="{00000000-0005-0000-0000-000003870000}"/>
    <cellStyle name="강조색1 16" xfId="886" xr:uid="{00000000-0005-0000-0000-000004870000}"/>
    <cellStyle name="강조색1 17" xfId="887" xr:uid="{00000000-0005-0000-0000-000005870000}"/>
    <cellStyle name="강조색1 18" xfId="888" xr:uid="{00000000-0005-0000-0000-000006870000}"/>
    <cellStyle name="강조색1 19" xfId="889" xr:uid="{00000000-0005-0000-0000-000007870000}"/>
    <cellStyle name="강조색1 2" xfId="101" xr:uid="{00000000-0005-0000-0000-000008870000}"/>
    <cellStyle name="강조색1 20" xfId="890" xr:uid="{00000000-0005-0000-0000-000009870000}"/>
    <cellStyle name="강조색1 21" xfId="891" xr:uid="{00000000-0005-0000-0000-00000A870000}"/>
    <cellStyle name="강조색1 22" xfId="892" xr:uid="{00000000-0005-0000-0000-00000B870000}"/>
    <cellStyle name="강조색1 23" xfId="893" xr:uid="{00000000-0005-0000-0000-00000C870000}"/>
    <cellStyle name="강조색1 24" xfId="894" xr:uid="{00000000-0005-0000-0000-00000D870000}"/>
    <cellStyle name="강조색1 25" xfId="895" xr:uid="{00000000-0005-0000-0000-00000E870000}"/>
    <cellStyle name="강조색1 26" xfId="896" xr:uid="{00000000-0005-0000-0000-00000F870000}"/>
    <cellStyle name="강조색1 27" xfId="897" xr:uid="{00000000-0005-0000-0000-000010870000}"/>
    <cellStyle name="강조색1 28" xfId="898" xr:uid="{00000000-0005-0000-0000-000011870000}"/>
    <cellStyle name="강조색1 29" xfId="899" xr:uid="{00000000-0005-0000-0000-000012870000}"/>
    <cellStyle name="강조색1 3" xfId="102" xr:uid="{00000000-0005-0000-0000-000013870000}"/>
    <cellStyle name="강조색1 30" xfId="900" xr:uid="{00000000-0005-0000-0000-000014870000}"/>
    <cellStyle name="강조색1 31" xfId="901" xr:uid="{00000000-0005-0000-0000-000015870000}"/>
    <cellStyle name="강조색1 32" xfId="902" xr:uid="{00000000-0005-0000-0000-000016870000}"/>
    <cellStyle name="강조색1 33" xfId="903" xr:uid="{00000000-0005-0000-0000-000017870000}"/>
    <cellStyle name="강조색1 34" xfId="904" xr:uid="{00000000-0005-0000-0000-000018870000}"/>
    <cellStyle name="강조색1 35" xfId="905" xr:uid="{00000000-0005-0000-0000-000019870000}"/>
    <cellStyle name="강조색1 36" xfId="906" xr:uid="{00000000-0005-0000-0000-00001A870000}"/>
    <cellStyle name="강조색1 37" xfId="907" xr:uid="{00000000-0005-0000-0000-00001B870000}"/>
    <cellStyle name="강조색1 38" xfId="908" xr:uid="{00000000-0005-0000-0000-00001C870000}"/>
    <cellStyle name="강조색1 39" xfId="909" xr:uid="{00000000-0005-0000-0000-00001D870000}"/>
    <cellStyle name="강조색1 4" xfId="103" xr:uid="{00000000-0005-0000-0000-00001E870000}"/>
    <cellStyle name="강조색1 40" xfId="910" xr:uid="{00000000-0005-0000-0000-00001F870000}"/>
    <cellStyle name="강조색1 41" xfId="911" xr:uid="{00000000-0005-0000-0000-000020870000}"/>
    <cellStyle name="강조색1 42" xfId="912" xr:uid="{00000000-0005-0000-0000-000021870000}"/>
    <cellStyle name="강조색1 43" xfId="913" xr:uid="{00000000-0005-0000-0000-000022870000}"/>
    <cellStyle name="강조색1 44" xfId="1835" xr:uid="{00000000-0005-0000-0000-000023870000}"/>
    <cellStyle name="강조색1 44 2" xfId="35624" xr:uid="{00000000-0005-0000-0000-000024870000}"/>
    <cellStyle name="강조색1 44 2 2" xfId="35625" xr:uid="{00000000-0005-0000-0000-000025870000}"/>
    <cellStyle name="강조색1 44 2 3" xfId="35626" xr:uid="{00000000-0005-0000-0000-000026870000}"/>
    <cellStyle name="강조색1 44 2 4" xfId="35627" xr:uid="{00000000-0005-0000-0000-000027870000}"/>
    <cellStyle name="강조색1 45" xfId="35628" xr:uid="{00000000-0005-0000-0000-000028870000}"/>
    <cellStyle name="강조색1 5" xfId="914" xr:uid="{00000000-0005-0000-0000-000029870000}"/>
    <cellStyle name="강조색1 6" xfId="915" xr:uid="{00000000-0005-0000-0000-00002A870000}"/>
    <cellStyle name="강조색1 7" xfId="916" xr:uid="{00000000-0005-0000-0000-00002B870000}"/>
    <cellStyle name="강조색1 8" xfId="917" xr:uid="{00000000-0005-0000-0000-00002C870000}"/>
    <cellStyle name="강조색1 9" xfId="918" xr:uid="{00000000-0005-0000-0000-00002D870000}"/>
    <cellStyle name="강조색2 10" xfId="919" xr:uid="{00000000-0005-0000-0000-00002F870000}"/>
    <cellStyle name="강조색2 11" xfId="920" xr:uid="{00000000-0005-0000-0000-000030870000}"/>
    <cellStyle name="강조색2 12" xfId="921" xr:uid="{00000000-0005-0000-0000-000031870000}"/>
    <cellStyle name="강조색2 13" xfId="922" xr:uid="{00000000-0005-0000-0000-000032870000}"/>
    <cellStyle name="강조색2 14" xfId="923" xr:uid="{00000000-0005-0000-0000-000033870000}"/>
    <cellStyle name="강조색2 15" xfId="924" xr:uid="{00000000-0005-0000-0000-000034870000}"/>
    <cellStyle name="강조색2 16" xfId="925" xr:uid="{00000000-0005-0000-0000-000035870000}"/>
    <cellStyle name="강조색2 17" xfId="926" xr:uid="{00000000-0005-0000-0000-000036870000}"/>
    <cellStyle name="강조색2 18" xfId="927" xr:uid="{00000000-0005-0000-0000-000037870000}"/>
    <cellStyle name="강조색2 19" xfId="928" xr:uid="{00000000-0005-0000-0000-000038870000}"/>
    <cellStyle name="강조색2 2" xfId="104" xr:uid="{00000000-0005-0000-0000-000039870000}"/>
    <cellStyle name="강조색2 20" xfId="929" xr:uid="{00000000-0005-0000-0000-00003A870000}"/>
    <cellStyle name="강조색2 21" xfId="930" xr:uid="{00000000-0005-0000-0000-00003B870000}"/>
    <cellStyle name="강조색2 22" xfId="931" xr:uid="{00000000-0005-0000-0000-00003C870000}"/>
    <cellStyle name="강조색2 23" xfId="932" xr:uid="{00000000-0005-0000-0000-00003D870000}"/>
    <cellStyle name="강조색2 24" xfId="933" xr:uid="{00000000-0005-0000-0000-00003E870000}"/>
    <cellStyle name="강조색2 25" xfId="934" xr:uid="{00000000-0005-0000-0000-00003F870000}"/>
    <cellStyle name="강조색2 26" xfId="935" xr:uid="{00000000-0005-0000-0000-000040870000}"/>
    <cellStyle name="강조색2 27" xfId="936" xr:uid="{00000000-0005-0000-0000-000041870000}"/>
    <cellStyle name="강조색2 28" xfId="937" xr:uid="{00000000-0005-0000-0000-000042870000}"/>
    <cellStyle name="강조색2 29" xfId="938" xr:uid="{00000000-0005-0000-0000-000043870000}"/>
    <cellStyle name="강조색2 3" xfId="105" xr:uid="{00000000-0005-0000-0000-000044870000}"/>
    <cellStyle name="강조색2 30" xfId="939" xr:uid="{00000000-0005-0000-0000-000045870000}"/>
    <cellStyle name="강조색2 31" xfId="940" xr:uid="{00000000-0005-0000-0000-000046870000}"/>
    <cellStyle name="강조색2 32" xfId="941" xr:uid="{00000000-0005-0000-0000-000047870000}"/>
    <cellStyle name="강조색2 33" xfId="942" xr:uid="{00000000-0005-0000-0000-000048870000}"/>
    <cellStyle name="강조색2 34" xfId="943" xr:uid="{00000000-0005-0000-0000-000049870000}"/>
    <cellStyle name="강조색2 35" xfId="944" xr:uid="{00000000-0005-0000-0000-00004A870000}"/>
    <cellStyle name="강조색2 36" xfId="945" xr:uid="{00000000-0005-0000-0000-00004B870000}"/>
    <cellStyle name="강조색2 37" xfId="946" xr:uid="{00000000-0005-0000-0000-00004C870000}"/>
    <cellStyle name="강조색2 38" xfId="947" xr:uid="{00000000-0005-0000-0000-00004D870000}"/>
    <cellStyle name="강조색2 39" xfId="948" xr:uid="{00000000-0005-0000-0000-00004E870000}"/>
    <cellStyle name="강조색2 4" xfId="106" xr:uid="{00000000-0005-0000-0000-00004F870000}"/>
    <cellStyle name="강조색2 40" xfId="949" xr:uid="{00000000-0005-0000-0000-000050870000}"/>
    <cellStyle name="강조색2 41" xfId="950" xr:uid="{00000000-0005-0000-0000-000051870000}"/>
    <cellStyle name="강조색2 42" xfId="951" xr:uid="{00000000-0005-0000-0000-000052870000}"/>
    <cellStyle name="강조색2 43" xfId="952" xr:uid="{00000000-0005-0000-0000-000053870000}"/>
    <cellStyle name="강조색2 44" xfId="1836" xr:uid="{00000000-0005-0000-0000-000054870000}"/>
    <cellStyle name="강조색2 44 2" xfId="35629" xr:uid="{00000000-0005-0000-0000-000055870000}"/>
    <cellStyle name="강조색2 44 2 2" xfId="35630" xr:uid="{00000000-0005-0000-0000-000056870000}"/>
    <cellStyle name="강조색2 44 2 3" xfId="35631" xr:uid="{00000000-0005-0000-0000-000057870000}"/>
    <cellStyle name="강조색2 44 2 4" xfId="35632" xr:uid="{00000000-0005-0000-0000-000058870000}"/>
    <cellStyle name="강조색2 45" xfId="35633" xr:uid="{00000000-0005-0000-0000-000059870000}"/>
    <cellStyle name="강조색2 5" xfId="953" xr:uid="{00000000-0005-0000-0000-00005A870000}"/>
    <cellStyle name="강조색2 6" xfId="954" xr:uid="{00000000-0005-0000-0000-00005B870000}"/>
    <cellStyle name="강조색2 7" xfId="955" xr:uid="{00000000-0005-0000-0000-00005C870000}"/>
    <cellStyle name="강조색2 8" xfId="956" xr:uid="{00000000-0005-0000-0000-00005D870000}"/>
    <cellStyle name="강조색2 9" xfId="957" xr:uid="{00000000-0005-0000-0000-00005E870000}"/>
    <cellStyle name="강조색3 10" xfId="958" xr:uid="{00000000-0005-0000-0000-000060870000}"/>
    <cellStyle name="강조색3 11" xfId="959" xr:uid="{00000000-0005-0000-0000-000061870000}"/>
    <cellStyle name="강조색3 12" xfId="960" xr:uid="{00000000-0005-0000-0000-000062870000}"/>
    <cellStyle name="강조색3 13" xfId="961" xr:uid="{00000000-0005-0000-0000-000063870000}"/>
    <cellStyle name="강조색3 14" xfId="962" xr:uid="{00000000-0005-0000-0000-000064870000}"/>
    <cellStyle name="강조색3 15" xfId="963" xr:uid="{00000000-0005-0000-0000-000065870000}"/>
    <cellStyle name="강조색3 16" xfId="964" xr:uid="{00000000-0005-0000-0000-000066870000}"/>
    <cellStyle name="강조색3 17" xfId="965" xr:uid="{00000000-0005-0000-0000-000067870000}"/>
    <cellStyle name="강조색3 18" xfId="966" xr:uid="{00000000-0005-0000-0000-000068870000}"/>
    <cellStyle name="강조색3 19" xfId="967" xr:uid="{00000000-0005-0000-0000-000069870000}"/>
    <cellStyle name="강조색3 2" xfId="107" xr:uid="{00000000-0005-0000-0000-00006A870000}"/>
    <cellStyle name="강조색3 20" xfId="968" xr:uid="{00000000-0005-0000-0000-00006B870000}"/>
    <cellStyle name="강조색3 21" xfId="969" xr:uid="{00000000-0005-0000-0000-00006C870000}"/>
    <cellStyle name="강조색3 22" xfId="970" xr:uid="{00000000-0005-0000-0000-00006D870000}"/>
    <cellStyle name="강조색3 23" xfId="971" xr:uid="{00000000-0005-0000-0000-00006E870000}"/>
    <cellStyle name="강조색3 24" xfId="972" xr:uid="{00000000-0005-0000-0000-00006F870000}"/>
    <cellStyle name="강조색3 25" xfId="973" xr:uid="{00000000-0005-0000-0000-000070870000}"/>
    <cellStyle name="강조색3 26" xfId="974" xr:uid="{00000000-0005-0000-0000-000071870000}"/>
    <cellStyle name="강조색3 27" xfId="975" xr:uid="{00000000-0005-0000-0000-000072870000}"/>
    <cellStyle name="강조색3 28" xfId="976" xr:uid="{00000000-0005-0000-0000-000073870000}"/>
    <cellStyle name="강조색3 29" xfId="977" xr:uid="{00000000-0005-0000-0000-000074870000}"/>
    <cellStyle name="강조색3 3" xfId="108" xr:uid="{00000000-0005-0000-0000-000075870000}"/>
    <cellStyle name="강조색3 30" xfId="978" xr:uid="{00000000-0005-0000-0000-000076870000}"/>
    <cellStyle name="강조색3 31" xfId="979" xr:uid="{00000000-0005-0000-0000-000077870000}"/>
    <cellStyle name="강조색3 32" xfId="980" xr:uid="{00000000-0005-0000-0000-000078870000}"/>
    <cellStyle name="강조색3 33" xfId="981" xr:uid="{00000000-0005-0000-0000-000079870000}"/>
    <cellStyle name="강조색3 34" xfId="982" xr:uid="{00000000-0005-0000-0000-00007A870000}"/>
    <cellStyle name="강조색3 35" xfId="983" xr:uid="{00000000-0005-0000-0000-00007B870000}"/>
    <cellStyle name="강조색3 36" xfId="984" xr:uid="{00000000-0005-0000-0000-00007C870000}"/>
    <cellStyle name="강조색3 37" xfId="985" xr:uid="{00000000-0005-0000-0000-00007D870000}"/>
    <cellStyle name="강조색3 38" xfId="986" xr:uid="{00000000-0005-0000-0000-00007E870000}"/>
    <cellStyle name="강조색3 39" xfId="987" xr:uid="{00000000-0005-0000-0000-00007F870000}"/>
    <cellStyle name="강조색3 4" xfId="109" xr:uid="{00000000-0005-0000-0000-000080870000}"/>
    <cellStyle name="강조색3 40" xfId="988" xr:uid="{00000000-0005-0000-0000-000081870000}"/>
    <cellStyle name="강조색3 41" xfId="989" xr:uid="{00000000-0005-0000-0000-000082870000}"/>
    <cellStyle name="강조색3 42" xfId="990" xr:uid="{00000000-0005-0000-0000-000083870000}"/>
    <cellStyle name="강조색3 43" xfId="991" xr:uid="{00000000-0005-0000-0000-000084870000}"/>
    <cellStyle name="강조색3 44" xfId="1837" xr:uid="{00000000-0005-0000-0000-000085870000}"/>
    <cellStyle name="강조색3 44 2" xfId="35634" xr:uid="{00000000-0005-0000-0000-000086870000}"/>
    <cellStyle name="강조색3 44 2 2" xfId="35635" xr:uid="{00000000-0005-0000-0000-000087870000}"/>
    <cellStyle name="강조색3 44 2 3" xfId="35636" xr:uid="{00000000-0005-0000-0000-000088870000}"/>
    <cellStyle name="강조색3 44 2 4" xfId="35637" xr:uid="{00000000-0005-0000-0000-000089870000}"/>
    <cellStyle name="강조색3 45" xfId="35638" xr:uid="{00000000-0005-0000-0000-00008A870000}"/>
    <cellStyle name="강조색3 5" xfId="992" xr:uid="{00000000-0005-0000-0000-00008B870000}"/>
    <cellStyle name="강조색3 6" xfId="993" xr:uid="{00000000-0005-0000-0000-00008C870000}"/>
    <cellStyle name="강조색3 7" xfId="994" xr:uid="{00000000-0005-0000-0000-00008D870000}"/>
    <cellStyle name="강조색3 8" xfId="995" xr:uid="{00000000-0005-0000-0000-00008E870000}"/>
    <cellStyle name="강조색3 9" xfId="996" xr:uid="{00000000-0005-0000-0000-00008F870000}"/>
    <cellStyle name="강조색4 10" xfId="997" xr:uid="{00000000-0005-0000-0000-000091870000}"/>
    <cellStyle name="강조색4 11" xfId="998" xr:uid="{00000000-0005-0000-0000-000092870000}"/>
    <cellStyle name="강조색4 12" xfId="999" xr:uid="{00000000-0005-0000-0000-000093870000}"/>
    <cellStyle name="강조색4 13" xfId="1000" xr:uid="{00000000-0005-0000-0000-000094870000}"/>
    <cellStyle name="강조색4 14" xfId="1001" xr:uid="{00000000-0005-0000-0000-000095870000}"/>
    <cellStyle name="강조색4 15" xfId="1002" xr:uid="{00000000-0005-0000-0000-000096870000}"/>
    <cellStyle name="강조색4 16" xfId="1003" xr:uid="{00000000-0005-0000-0000-000097870000}"/>
    <cellStyle name="강조색4 17" xfId="1004" xr:uid="{00000000-0005-0000-0000-000098870000}"/>
    <cellStyle name="강조색4 18" xfId="1005" xr:uid="{00000000-0005-0000-0000-000099870000}"/>
    <cellStyle name="강조색4 19" xfId="1006" xr:uid="{00000000-0005-0000-0000-00009A870000}"/>
    <cellStyle name="강조색4 2" xfId="110" xr:uid="{00000000-0005-0000-0000-00009B870000}"/>
    <cellStyle name="강조색4 20" xfId="1007" xr:uid="{00000000-0005-0000-0000-00009C870000}"/>
    <cellStyle name="강조색4 21" xfId="1008" xr:uid="{00000000-0005-0000-0000-00009D870000}"/>
    <cellStyle name="강조색4 22" xfId="1009" xr:uid="{00000000-0005-0000-0000-00009E870000}"/>
    <cellStyle name="강조색4 23" xfId="1010" xr:uid="{00000000-0005-0000-0000-00009F870000}"/>
    <cellStyle name="강조색4 24" xfId="1011" xr:uid="{00000000-0005-0000-0000-0000A0870000}"/>
    <cellStyle name="강조색4 25" xfId="1012" xr:uid="{00000000-0005-0000-0000-0000A1870000}"/>
    <cellStyle name="강조색4 26" xfId="1013" xr:uid="{00000000-0005-0000-0000-0000A2870000}"/>
    <cellStyle name="강조색4 27" xfId="1014" xr:uid="{00000000-0005-0000-0000-0000A3870000}"/>
    <cellStyle name="강조색4 28" xfId="1015" xr:uid="{00000000-0005-0000-0000-0000A4870000}"/>
    <cellStyle name="강조색4 29" xfId="1016" xr:uid="{00000000-0005-0000-0000-0000A5870000}"/>
    <cellStyle name="강조색4 3" xfId="111" xr:uid="{00000000-0005-0000-0000-0000A6870000}"/>
    <cellStyle name="강조색4 30" xfId="1017" xr:uid="{00000000-0005-0000-0000-0000A7870000}"/>
    <cellStyle name="강조색4 31" xfId="1018" xr:uid="{00000000-0005-0000-0000-0000A8870000}"/>
    <cellStyle name="강조색4 32" xfId="1019" xr:uid="{00000000-0005-0000-0000-0000A9870000}"/>
    <cellStyle name="강조색4 33" xfId="1020" xr:uid="{00000000-0005-0000-0000-0000AA870000}"/>
    <cellStyle name="강조색4 34" xfId="1021" xr:uid="{00000000-0005-0000-0000-0000AB870000}"/>
    <cellStyle name="강조색4 35" xfId="1022" xr:uid="{00000000-0005-0000-0000-0000AC870000}"/>
    <cellStyle name="강조색4 36" xfId="1023" xr:uid="{00000000-0005-0000-0000-0000AD870000}"/>
    <cellStyle name="강조색4 37" xfId="1024" xr:uid="{00000000-0005-0000-0000-0000AE870000}"/>
    <cellStyle name="강조색4 38" xfId="1025" xr:uid="{00000000-0005-0000-0000-0000AF870000}"/>
    <cellStyle name="강조색4 39" xfId="1026" xr:uid="{00000000-0005-0000-0000-0000B0870000}"/>
    <cellStyle name="강조색4 4" xfId="112" xr:uid="{00000000-0005-0000-0000-0000B1870000}"/>
    <cellStyle name="강조색4 40" xfId="1027" xr:uid="{00000000-0005-0000-0000-0000B2870000}"/>
    <cellStyle name="강조색4 41" xfId="1028" xr:uid="{00000000-0005-0000-0000-0000B3870000}"/>
    <cellStyle name="강조색4 42" xfId="1029" xr:uid="{00000000-0005-0000-0000-0000B4870000}"/>
    <cellStyle name="강조색4 43" xfId="1030" xr:uid="{00000000-0005-0000-0000-0000B5870000}"/>
    <cellStyle name="강조색4 44" xfId="1838" xr:uid="{00000000-0005-0000-0000-0000B6870000}"/>
    <cellStyle name="강조색4 44 2" xfId="35639" xr:uid="{00000000-0005-0000-0000-0000B7870000}"/>
    <cellStyle name="강조색4 44 2 2" xfId="35640" xr:uid="{00000000-0005-0000-0000-0000B8870000}"/>
    <cellStyle name="강조색4 44 2 3" xfId="35641" xr:uid="{00000000-0005-0000-0000-0000B9870000}"/>
    <cellStyle name="강조색4 44 2 4" xfId="35642" xr:uid="{00000000-0005-0000-0000-0000BA870000}"/>
    <cellStyle name="강조색4 45" xfId="35643" xr:uid="{00000000-0005-0000-0000-0000BB870000}"/>
    <cellStyle name="강조색4 5" xfId="1031" xr:uid="{00000000-0005-0000-0000-0000BC870000}"/>
    <cellStyle name="강조색4 6" xfId="1032" xr:uid="{00000000-0005-0000-0000-0000BD870000}"/>
    <cellStyle name="강조색4 7" xfId="1033" xr:uid="{00000000-0005-0000-0000-0000BE870000}"/>
    <cellStyle name="강조색4 8" xfId="1034" xr:uid="{00000000-0005-0000-0000-0000BF870000}"/>
    <cellStyle name="강조색4 9" xfId="1035" xr:uid="{00000000-0005-0000-0000-0000C0870000}"/>
    <cellStyle name="강조색5 10" xfId="1036" xr:uid="{00000000-0005-0000-0000-0000C2870000}"/>
    <cellStyle name="강조색5 11" xfId="1037" xr:uid="{00000000-0005-0000-0000-0000C3870000}"/>
    <cellStyle name="강조색5 12" xfId="1038" xr:uid="{00000000-0005-0000-0000-0000C4870000}"/>
    <cellStyle name="강조색5 13" xfId="1039" xr:uid="{00000000-0005-0000-0000-0000C5870000}"/>
    <cellStyle name="강조색5 14" xfId="1040" xr:uid="{00000000-0005-0000-0000-0000C6870000}"/>
    <cellStyle name="강조색5 15" xfId="1041" xr:uid="{00000000-0005-0000-0000-0000C7870000}"/>
    <cellStyle name="강조색5 16" xfId="1042" xr:uid="{00000000-0005-0000-0000-0000C8870000}"/>
    <cellStyle name="강조색5 17" xfId="1043" xr:uid="{00000000-0005-0000-0000-0000C9870000}"/>
    <cellStyle name="강조색5 18" xfId="1044" xr:uid="{00000000-0005-0000-0000-0000CA870000}"/>
    <cellStyle name="강조색5 19" xfId="1045" xr:uid="{00000000-0005-0000-0000-0000CB870000}"/>
    <cellStyle name="강조색5 2" xfId="113" xr:uid="{00000000-0005-0000-0000-0000CC870000}"/>
    <cellStyle name="강조색5 20" xfId="1046" xr:uid="{00000000-0005-0000-0000-0000CD870000}"/>
    <cellStyle name="강조색5 21" xfId="1047" xr:uid="{00000000-0005-0000-0000-0000CE870000}"/>
    <cellStyle name="강조색5 22" xfId="1048" xr:uid="{00000000-0005-0000-0000-0000CF870000}"/>
    <cellStyle name="강조색5 23" xfId="1049" xr:uid="{00000000-0005-0000-0000-0000D0870000}"/>
    <cellStyle name="강조색5 24" xfId="1050" xr:uid="{00000000-0005-0000-0000-0000D1870000}"/>
    <cellStyle name="강조색5 25" xfId="1051" xr:uid="{00000000-0005-0000-0000-0000D2870000}"/>
    <cellStyle name="강조색5 26" xfId="1052" xr:uid="{00000000-0005-0000-0000-0000D3870000}"/>
    <cellStyle name="강조색5 27" xfId="1053" xr:uid="{00000000-0005-0000-0000-0000D4870000}"/>
    <cellStyle name="강조색5 28" xfId="1054" xr:uid="{00000000-0005-0000-0000-0000D5870000}"/>
    <cellStyle name="강조색5 29" xfId="1055" xr:uid="{00000000-0005-0000-0000-0000D6870000}"/>
    <cellStyle name="강조색5 3" xfId="114" xr:uid="{00000000-0005-0000-0000-0000D7870000}"/>
    <cellStyle name="강조색5 30" xfId="1056" xr:uid="{00000000-0005-0000-0000-0000D8870000}"/>
    <cellStyle name="강조색5 31" xfId="1057" xr:uid="{00000000-0005-0000-0000-0000D9870000}"/>
    <cellStyle name="강조색5 32" xfId="1058" xr:uid="{00000000-0005-0000-0000-0000DA870000}"/>
    <cellStyle name="강조색5 33" xfId="1059" xr:uid="{00000000-0005-0000-0000-0000DB870000}"/>
    <cellStyle name="강조색5 34" xfId="1060" xr:uid="{00000000-0005-0000-0000-0000DC870000}"/>
    <cellStyle name="강조색5 35" xfId="1061" xr:uid="{00000000-0005-0000-0000-0000DD870000}"/>
    <cellStyle name="강조색5 36" xfId="1062" xr:uid="{00000000-0005-0000-0000-0000DE870000}"/>
    <cellStyle name="강조색5 37" xfId="1063" xr:uid="{00000000-0005-0000-0000-0000DF870000}"/>
    <cellStyle name="강조색5 38" xfId="1064" xr:uid="{00000000-0005-0000-0000-0000E0870000}"/>
    <cellStyle name="강조색5 39" xfId="1065" xr:uid="{00000000-0005-0000-0000-0000E1870000}"/>
    <cellStyle name="강조색5 4" xfId="115" xr:uid="{00000000-0005-0000-0000-0000E2870000}"/>
    <cellStyle name="강조색5 40" xfId="1066" xr:uid="{00000000-0005-0000-0000-0000E3870000}"/>
    <cellStyle name="강조색5 41" xfId="1067" xr:uid="{00000000-0005-0000-0000-0000E4870000}"/>
    <cellStyle name="강조색5 42" xfId="1068" xr:uid="{00000000-0005-0000-0000-0000E5870000}"/>
    <cellStyle name="강조색5 43" xfId="1069" xr:uid="{00000000-0005-0000-0000-0000E6870000}"/>
    <cellStyle name="강조색5 44" xfId="1839" xr:uid="{00000000-0005-0000-0000-0000E7870000}"/>
    <cellStyle name="강조색5 44 2" xfId="35644" xr:uid="{00000000-0005-0000-0000-0000E8870000}"/>
    <cellStyle name="강조색5 44 2 2" xfId="35645" xr:uid="{00000000-0005-0000-0000-0000E9870000}"/>
    <cellStyle name="강조색5 44 2 3" xfId="35646" xr:uid="{00000000-0005-0000-0000-0000EA870000}"/>
    <cellStyle name="강조색5 44 2 4" xfId="35647" xr:uid="{00000000-0005-0000-0000-0000EB870000}"/>
    <cellStyle name="강조색5 45" xfId="35648" xr:uid="{00000000-0005-0000-0000-0000EC870000}"/>
    <cellStyle name="강조색5 5" xfId="1070" xr:uid="{00000000-0005-0000-0000-0000ED870000}"/>
    <cellStyle name="강조색5 6" xfId="1071" xr:uid="{00000000-0005-0000-0000-0000EE870000}"/>
    <cellStyle name="강조색5 7" xfId="1072" xr:uid="{00000000-0005-0000-0000-0000EF870000}"/>
    <cellStyle name="강조색5 8" xfId="1073" xr:uid="{00000000-0005-0000-0000-0000F0870000}"/>
    <cellStyle name="강조색5 9" xfId="1074" xr:uid="{00000000-0005-0000-0000-0000F1870000}"/>
    <cellStyle name="강조색6 10" xfId="1075" xr:uid="{00000000-0005-0000-0000-0000F3870000}"/>
    <cellStyle name="강조색6 11" xfId="1076" xr:uid="{00000000-0005-0000-0000-0000F4870000}"/>
    <cellStyle name="강조색6 12" xfId="1077" xr:uid="{00000000-0005-0000-0000-0000F5870000}"/>
    <cellStyle name="강조색6 13" xfId="1078" xr:uid="{00000000-0005-0000-0000-0000F6870000}"/>
    <cellStyle name="강조색6 14" xfId="1079" xr:uid="{00000000-0005-0000-0000-0000F7870000}"/>
    <cellStyle name="강조색6 15" xfId="1080" xr:uid="{00000000-0005-0000-0000-0000F8870000}"/>
    <cellStyle name="강조색6 16" xfId="1081" xr:uid="{00000000-0005-0000-0000-0000F9870000}"/>
    <cellStyle name="강조색6 17" xfId="1082" xr:uid="{00000000-0005-0000-0000-0000FA870000}"/>
    <cellStyle name="강조색6 18" xfId="1083" xr:uid="{00000000-0005-0000-0000-0000FB870000}"/>
    <cellStyle name="강조색6 19" xfId="1084" xr:uid="{00000000-0005-0000-0000-0000FC870000}"/>
    <cellStyle name="강조색6 2" xfId="116" xr:uid="{00000000-0005-0000-0000-0000FD870000}"/>
    <cellStyle name="강조색6 20" xfId="1085" xr:uid="{00000000-0005-0000-0000-0000FE870000}"/>
    <cellStyle name="강조색6 21" xfId="1086" xr:uid="{00000000-0005-0000-0000-0000FF870000}"/>
    <cellStyle name="강조색6 22" xfId="1087" xr:uid="{00000000-0005-0000-0000-000000880000}"/>
    <cellStyle name="강조색6 23" xfId="1088" xr:uid="{00000000-0005-0000-0000-000001880000}"/>
    <cellStyle name="강조색6 24" xfId="1089" xr:uid="{00000000-0005-0000-0000-000002880000}"/>
    <cellStyle name="강조색6 25" xfId="1090" xr:uid="{00000000-0005-0000-0000-000003880000}"/>
    <cellStyle name="강조색6 26" xfId="1091" xr:uid="{00000000-0005-0000-0000-000004880000}"/>
    <cellStyle name="강조색6 27" xfId="1092" xr:uid="{00000000-0005-0000-0000-000005880000}"/>
    <cellStyle name="강조색6 28" xfId="1093" xr:uid="{00000000-0005-0000-0000-000006880000}"/>
    <cellStyle name="강조색6 29" xfId="1094" xr:uid="{00000000-0005-0000-0000-000007880000}"/>
    <cellStyle name="강조색6 3" xfId="117" xr:uid="{00000000-0005-0000-0000-000008880000}"/>
    <cellStyle name="강조색6 30" xfId="1095" xr:uid="{00000000-0005-0000-0000-000009880000}"/>
    <cellStyle name="강조색6 31" xfId="1096" xr:uid="{00000000-0005-0000-0000-00000A880000}"/>
    <cellStyle name="강조색6 32" xfId="1097" xr:uid="{00000000-0005-0000-0000-00000B880000}"/>
    <cellStyle name="강조색6 33" xfId="1098" xr:uid="{00000000-0005-0000-0000-00000C880000}"/>
    <cellStyle name="강조색6 34" xfId="1099" xr:uid="{00000000-0005-0000-0000-00000D880000}"/>
    <cellStyle name="강조색6 35" xfId="1100" xr:uid="{00000000-0005-0000-0000-00000E880000}"/>
    <cellStyle name="강조색6 36" xfId="1101" xr:uid="{00000000-0005-0000-0000-00000F880000}"/>
    <cellStyle name="강조색6 37" xfId="1102" xr:uid="{00000000-0005-0000-0000-000010880000}"/>
    <cellStyle name="강조색6 38" xfId="1103" xr:uid="{00000000-0005-0000-0000-000011880000}"/>
    <cellStyle name="강조색6 39" xfId="1104" xr:uid="{00000000-0005-0000-0000-000012880000}"/>
    <cellStyle name="강조색6 4" xfId="118" xr:uid="{00000000-0005-0000-0000-000013880000}"/>
    <cellStyle name="강조색6 40" xfId="1105" xr:uid="{00000000-0005-0000-0000-000014880000}"/>
    <cellStyle name="강조색6 41" xfId="1106" xr:uid="{00000000-0005-0000-0000-000015880000}"/>
    <cellStyle name="강조색6 42" xfId="1107" xr:uid="{00000000-0005-0000-0000-000016880000}"/>
    <cellStyle name="강조색6 43" xfId="1108" xr:uid="{00000000-0005-0000-0000-000017880000}"/>
    <cellStyle name="강조색6 44" xfId="1840" xr:uid="{00000000-0005-0000-0000-000018880000}"/>
    <cellStyle name="강조색6 44 2" xfId="35649" xr:uid="{00000000-0005-0000-0000-000019880000}"/>
    <cellStyle name="강조색6 44 2 2" xfId="35650" xr:uid="{00000000-0005-0000-0000-00001A880000}"/>
    <cellStyle name="강조색6 44 2 3" xfId="35651" xr:uid="{00000000-0005-0000-0000-00001B880000}"/>
    <cellStyle name="강조색6 44 2 4" xfId="35652" xr:uid="{00000000-0005-0000-0000-00001C880000}"/>
    <cellStyle name="강조색6 45" xfId="35653" xr:uid="{00000000-0005-0000-0000-00001D880000}"/>
    <cellStyle name="강조색6 46" xfId="35654" xr:uid="{00000000-0005-0000-0000-00001E880000}"/>
    <cellStyle name="강조색6 46 2" xfId="35655" xr:uid="{00000000-0005-0000-0000-00001F880000}"/>
    <cellStyle name="강조색6 46 2 2" xfId="35656" xr:uid="{00000000-0005-0000-0000-000020880000}"/>
    <cellStyle name="강조색6 46 2 3" xfId="35657" xr:uid="{00000000-0005-0000-0000-000021880000}"/>
    <cellStyle name="강조색6 46 2 4" xfId="35658" xr:uid="{00000000-0005-0000-0000-000022880000}"/>
    <cellStyle name="강조색6 47" xfId="35659" xr:uid="{00000000-0005-0000-0000-000023880000}"/>
    <cellStyle name="강조색6 5" xfId="1109" xr:uid="{00000000-0005-0000-0000-000024880000}"/>
    <cellStyle name="강조색6 6" xfId="1110" xr:uid="{00000000-0005-0000-0000-000025880000}"/>
    <cellStyle name="강조색6 7" xfId="1111" xr:uid="{00000000-0005-0000-0000-000026880000}"/>
    <cellStyle name="강조색6 8" xfId="1112" xr:uid="{00000000-0005-0000-0000-000027880000}"/>
    <cellStyle name="강조색6 9" xfId="1113" xr:uid="{00000000-0005-0000-0000-000028880000}"/>
    <cellStyle name="경고문 10" xfId="1114" xr:uid="{00000000-0005-0000-0000-00002A880000}"/>
    <cellStyle name="경고문 11" xfId="1115" xr:uid="{00000000-0005-0000-0000-00002B880000}"/>
    <cellStyle name="경고문 12" xfId="1116" xr:uid="{00000000-0005-0000-0000-00002C880000}"/>
    <cellStyle name="경고문 13" xfId="1117" xr:uid="{00000000-0005-0000-0000-00002D880000}"/>
    <cellStyle name="경고문 14" xfId="1118" xr:uid="{00000000-0005-0000-0000-00002E880000}"/>
    <cellStyle name="경고문 15" xfId="1119" xr:uid="{00000000-0005-0000-0000-00002F880000}"/>
    <cellStyle name="경고문 16" xfId="1120" xr:uid="{00000000-0005-0000-0000-000030880000}"/>
    <cellStyle name="경고문 17" xfId="1121" xr:uid="{00000000-0005-0000-0000-000031880000}"/>
    <cellStyle name="경고문 18" xfId="1122" xr:uid="{00000000-0005-0000-0000-000032880000}"/>
    <cellStyle name="경고문 19" xfId="1123" xr:uid="{00000000-0005-0000-0000-000033880000}"/>
    <cellStyle name="경고문 2" xfId="119" xr:uid="{00000000-0005-0000-0000-000034880000}"/>
    <cellStyle name="경고문 20" xfId="1124" xr:uid="{00000000-0005-0000-0000-000035880000}"/>
    <cellStyle name="경고문 21" xfId="1125" xr:uid="{00000000-0005-0000-0000-000036880000}"/>
    <cellStyle name="경고문 22" xfId="1126" xr:uid="{00000000-0005-0000-0000-000037880000}"/>
    <cellStyle name="경고문 23" xfId="1127" xr:uid="{00000000-0005-0000-0000-000038880000}"/>
    <cellStyle name="경고문 24" xfId="1128" xr:uid="{00000000-0005-0000-0000-000039880000}"/>
    <cellStyle name="경고문 25" xfId="1129" xr:uid="{00000000-0005-0000-0000-00003A880000}"/>
    <cellStyle name="경고문 26" xfId="1130" xr:uid="{00000000-0005-0000-0000-00003B880000}"/>
    <cellStyle name="경고문 27" xfId="1131" xr:uid="{00000000-0005-0000-0000-00003C880000}"/>
    <cellStyle name="경고문 28" xfId="1132" xr:uid="{00000000-0005-0000-0000-00003D880000}"/>
    <cellStyle name="경고문 29" xfId="1133" xr:uid="{00000000-0005-0000-0000-00003E880000}"/>
    <cellStyle name="경고문 3" xfId="120" xr:uid="{00000000-0005-0000-0000-00003F880000}"/>
    <cellStyle name="경고문 30" xfId="1134" xr:uid="{00000000-0005-0000-0000-000040880000}"/>
    <cellStyle name="경고문 31" xfId="1135" xr:uid="{00000000-0005-0000-0000-000041880000}"/>
    <cellStyle name="경고문 32" xfId="1136" xr:uid="{00000000-0005-0000-0000-000042880000}"/>
    <cellStyle name="경고문 33" xfId="1137" xr:uid="{00000000-0005-0000-0000-000043880000}"/>
    <cellStyle name="경고문 34" xfId="1138" xr:uid="{00000000-0005-0000-0000-000044880000}"/>
    <cellStyle name="경고문 35" xfId="1139" xr:uid="{00000000-0005-0000-0000-000045880000}"/>
    <cellStyle name="경고문 36" xfId="1140" xr:uid="{00000000-0005-0000-0000-000046880000}"/>
    <cellStyle name="경고문 37" xfId="1141" xr:uid="{00000000-0005-0000-0000-000047880000}"/>
    <cellStyle name="경고문 38" xfId="1142" xr:uid="{00000000-0005-0000-0000-000048880000}"/>
    <cellStyle name="경고문 39" xfId="1143" xr:uid="{00000000-0005-0000-0000-000049880000}"/>
    <cellStyle name="경고문 4" xfId="121" xr:uid="{00000000-0005-0000-0000-00004A880000}"/>
    <cellStyle name="경고문 40" xfId="1144" xr:uid="{00000000-0005-0000-0000-00004B880000}"/>
    <cellStyle name="경고문 41" xfId="1145" xr:uid="{00000000-0005-0000-0000-00004C880000}"/>
    <cellStyle name="경고문 42" xfId="1146" xr:uid="{00000000-0005-0000-0000-00004D880000}"/>
    <cellStyle name="경고문 43" xfId="1147" xr:uid="{00000000-0005-0000-0000-00004E880000}"/>
    <cellStyle name="경고문 44" xfId="1841" xr:uid="{00000000-0005-0000-0000-00004F880000}"/>
    <cellStyle name="경고문 44 2" xfId="35660" xr:uid="{00000000-0005-0000-0000-000050880000}"/>
    <cellStyle name="경고문 44 2 2" xfId="35661" xr:uid="{00000000-0005-0000-0000-000051880000}"/>
    <cellStyle name="경고문 44 2 3" xfId="35662" xr:uid="{00000000-0005-0000-0000-000052880000}"/>
    <cellStyle name="경고문 44 2 4" xfId="35663" xr:uid="{00000000-0005-0000-0000-000053880000}"/>
    <cellStyle name="경고문 45" xfId="35664" xr:uid="{00000000-0005-0000-0000-000054880000}"/>
    <cellStyle name="경고문 5" xfId="1148" xr:uid="{00000000-0005-0000-0000-000055880000}"/>
    <cellStyle name="경고문 6" xfId="1149" xr:uid="{00000000-0005-0000-0000-000056880000}"/>
    <cellStyle name="경고문 7" xfId="1150" xr:uid="{00000000-0005-0000-0000-000057880000}"/>
    <cellStyle name="경고문 8" xfId="1151" xr:uid="{00000000-0005-0000-0000-000058880000}"/>
    <cellStyle name="경고문 9" xfId="1152" xr:uid="{00000000-0005-0000-0000-000059880000}"/>
    <cellStyle name="계산 10" xfId="1153" xr:uid="{00000000-0005-0000-0000-00005B880000}"/>
    <cellStyle name="계산 11" xfId="1154" xr:uid="{00000000-0005-0000-0000-00005C880000}"/>
    <cellStyle name="계산 12" xfId="1155" xr:uid="{00000000-0005-0000-0000-00005D880000}"/>
    <cellStyle name="계산 13" xfId="1156" xr:uid="{00000000-0005-0000-0000-00005E880000}"/>
    <cellStyle name="계산 14" xfId="1157" xr:uid="{00000000-0005-0000-0000-00005F880000}"/>
    <cellStyle name="계산 15" xfId="1158" xr:uid="{00000000-0005-0000-0000-000060880000}"/>
    <cellStyle name="계산 16" xfId="1159" xr:uid="{00000000-0005-0000-0000-000061880000}"/>
    <cellStyle name="계산 17" xfId="1160" xr:uid="{00000000-0005-0000-0000-000062880000}"/>
    <cellStyle name="계산 18" xfId="1161" xr:uid="{00000000-0005-0000-0000-000063880000}"/>
    <cellStyle name="계산 19" xfId="1162" xr:uid="{00000000-0005-0000-0000-000064880000}"/>
    <cellStyle name="계산 2" xfId="122" xr:uid="{00000000-0005-0000-0000-000065880000}"/>
    <cellStyle name="계산 20" xfId="1163" xr:uid="{00000000-0005-0000-0000-000066880000}"/>
    <cellStyle name="계산 21" xfId="1164" xr:uid="{00000000-0005-0000-0000-000067880000}"/>
    <cellStyle name="계산 22" xfId="1165" xr:uid="{00000000-0005-0000-0000-000068880000}"/>
    <cellStyle name="계산 23" xfId="1166" xr:uid="{00000000-0005-0000-0000-000069880000}"/>
    <cellStyle name="계산 24" xfId="1167" xr:uid="{00000000-0005-0000-0000-00006A880000}"/>
    <cellStyle name="계산 25" xfId="1168" xr:uid="{00000000-0005-0000-0000-00006B880000}"/>
    <cellStyle name="계산 26" xfId="1169" xr:uid="{00000000-0005-0000-0000-00006C880000}"/>
    <cellStyle name="계산 27" xfId="1170" xr:uid="{00000000-0005-0000-0000-00006D880000}"/>
    <cellStyle name="계산 28" xfId="1171" xr:uid="{00000000-0005-0000-0000-00006E880000}"/>
    <cellStyle name="계산 29" xfId="1172" xr:uid="{00000000-0005-0000-0000-00006F880000}"/>
    <cellStyle name="계산 3" xfId="123" xr:uid="{00000000-0005-0000-0000-000070880000}"/>
    <cellStyle name="계산 30" xfId="1173" xr:uid="{00000000-0005-0000-0000-000071880000}"/>
    <cellStyle name="계산 31" xfId="1174" xr:uid="{00000000-0005-0000-0000-000072880000}"/>
    <cellStyle name="계산 32" xfId="1175" xr:uid="{00000000-0005-0000-0000-000073880000}"/>
    <cellStyle name="계산 33" xfId="1176" xr:uid="{00000000-0005-0000-0000-000074880000}"/>
    <cellStyle name="계산 34" xfId="1177" xr:uid="{00000000-0005-0000-0000-000075880000}"/>
    <cellStyle name="계산 35" xfId="1178" xr:uid="{00000000-0005-0000-0000-000076880000}"/>
    <cellStyle name="계산 36" xfId="1179" xr:uid="{00000000-0005-0000-0000-000077880000}"/>
    <cellStyle name="계산 37" xfId="1180" xr:uid="{00000000-0005-0000-0000-000078880000}"/>
    <cellStyle name="계산 38" xfId="1181" xr:uid="{00000000-0005-0000-0000-000079880000}"/>
    <cellStyle name="계산 39" xfId="1182" xr:uid="{00000000-0005-0000-0000-00007A880000}"/>
    <cellStyle name="계산 4" xfId="124" xr:uid="{00000000-0005-0000-0000-00007B880000}"/>
    <cellStyle name="계산 40" xfId="1183" xr:uid="{00000000-0005-0000-0000-00007C880000}"/>
    <cellStyle name="계산 41" xfId="1184" xr:uid="{00000000-0005-0000-0000-00007D880000}"/>
    <cellStyle name="계산 42" xfId="1185" xr:uid="{00000000-0005-0000-0000-00007E880000}"/>
    <cellStyle name="계산 43" xfId="1186" xr:uid="{00000000-0005-0000-0000-00007F880000}"/>
    <cellStyle name="계산 44" xfId="1842" xr:uid="{00000000-0005-0000-0000-000080880000}"/>
    <cellStyle name="계산 44 2" xfId="35665" xr:uid="{00000000-0005-0000-0000-000081880000}"/>
    <cellStyle name="계산 44 2 2" xfId="35666" xr:uid="{00000000-0005-0000-0000-000082880000}"/>
    <cellStyle name="계산 44 2 3" xfId="35667" xr:uid="{00000000-0005-0000-0000-000083880000}"/>
    <cellStyle name="계산 44 2 4" xfId="35668" xr:uid="{00000000-0005-0000-0000-000084880000}"/>
    <cellStyle name="계산 45" xfId="35669" xr:uid="{00000000-0005-0000-0000-000085880000}"/>
    <cellStyle name="계산 5" xfId="1187" xr:uid="{00000000-0005-0000-0000-000086880000}"/>
    <cellStyle name="계산 6" xfId="1188" xr:uid="{00000000-0005-0000-0000-000087880000}"/>
    <cellStyle name="계산 7" xfId="1189" xr:uid="{00000000-0005-0000-0000-000088880000}"/>
    <cellStyle name="계산 8" xfId="1190" xr:uid="{00000000-0005-0000-0000-000089880000}"/>
    <cellStyle name="계산 9" xfId="1191" xr:uid="{00000000-0005-0000-0000-00008A880000}"/>
    <cellStyle name="나쁨 10" xfId="1192" xr:uid="{00000000-0005-0000-0000-00008C880000}"/>
    <cellStyle name="나쁨 11" xfId="1193" xr:uid="{00000000-0005-0000-0000-00008D880000}"/>
    <cellStyle name="나쁨 12" xfId="1194" xr:uid="{00000000-0005-0000-0000-00008E880000}"/>
    <cellStyle name="나쁨 13" xfId="1195" xr:uid="{00000000-0005-0000-0000-00008F880000}"/>
    <cellStyle name="나쁨 14" xfId="1196" xr:uid="{00000000-0005-0000-0000-000090880000}"/>
    <cellStyle name="나쁨 15" xfId="1197" xr:uid="{00000000-0005-0000-0000-000091880000}"/>
    <cellStyle name="나쁨 16" xfId="1198" xr:uid="{00000000-0005-0000-0000-000092880000}"/>
    <cellStyle name="나쁨 17" xfId="1199" xr:uid="{00000000-0005-0000-0000-000093880000}"/>
    <cellStyle name="나쁨 18" xfId="1200" xr:uid="{00000000-0005-0000-0000-000094880000}"/>
    <cellStyle name="나쁨 19" xfId="1201" xr:uid="{00000000-0005-0000-0000-000095880000}"/>
    <cellStyle name="나쁨 2" xfId="125" xr:uid="{00000000-0005-0000-0000-000096880000}"/>
    <cellStyle name="나쁨 20" xfId="1202" xr:uid="{00000000-0005-0000-0000-000097880000}"/>
    <cellStyle name="나쁨 21" xfId="1203" xr:uid="{00000000-0005-0000-0000-000098880000}"/>
    <cellStyle name="나쁨 22" xfId="1204" xr:uid="{00000000-0005-0000-0000-000099880000}"/>
    <cellStyle name="나쁨 23" xfId="1205" xr:uid="{00000000-0005-0000-0000-00009A880000}"/>
    <cellStyle name="나쁨 24" xfId="1206" xr:uid="{00000000-0005-0000-0000-00009B880000}"/>
    <cellStyle name="나쁨 25" xfId="1207" xr:uid="{00000000-0005-0000-0000-00009C880000}"/>
    <cellStyle name="나쁨 26" xfId="1208" xr:uid="{00000000-0005-0000-0000-00009D880000}"/>
    <cellStyle name="나쁨 27" xfId="1209" xr:uid="{00000000-0005-0000-0000-00009E880000}"/>
    <cellStyle name="나쁨 28" xfId="1210" xr:uid="{00000000-0005-0000-0000-00009F880000}"/>
    <cellStyle name="나쁨 29" xfId="1211" xr:uid="{00000000-0005-0000-0000-0000A0880000}"/>
    <cellStyle name="나쁨 3" xfId="126" xr:uid="{00000000-0005-0000-0000-0000A1880000}"/>
    <cellStyle name="나쁨 30" xfId="1212" xr:uid="{00000000-0005-0000-0000-0000A2880000}"/>
    <cellStyle name="나쁨 31" xfId="1213" xr:uid="{00000000-0005-0000-0000-0000A3880000}"/>
    <cellStyle name="나쁨 32" xfId="1214" xr:uid="{00000000-0005-0000-0000-0000A4880000}"/>
    <cellStyle name="나쁨 33" xfId="1215" xr:uid="{00000000-0005-0000-0000-0000A5880000}"/>
    <cellStyle name="나쁨 34" xfId="1216" xr:uid="{00000000-0005-0000-0000-0000A6880000}"/>
    <cellStyle name="나쁨 35" xfId="1217" xr:uid="{00000000-0005-0000-0000-0000A7880000}"/>
    <cellStyle name="나쁨 36" xfId="1218" xr:uid="{00000000-0005-0000-0000-0000A8880000}"/>
    <cellStyle name="나쁨 37" xfId="1219" xr:uid="{00000000-0005-0000-0000-0000A9880000}"/>
    <cellStyle name="나쁨 38" xfId="1220" xr:uid="{00000000-0005-0000-0000-0000AA880000}"/>
    <cellStyle name="나쁨 39" xfId="1221" xr:uid="{00000000-0005-0000-0000-0000AB880000}"/>
    <cellStyle name="나쁨 4" xfId="127" xr:uid="{00000000-0005-0000-0000-0000AC880000}"/>
    <cellStyle name="나쁨 40" xfId="1222" xr:uid="{00000000-0005-0000-0000-0000AD880000}"/>
    <cellStyle name="나쁨 41" xfId="1223" xr:uid="{00000000-0005-0000-0000-0000AE880000}"/>
    <cellStyle name="나쁨 42" xfId="1224" xr:uid="{00000000-0005-0000-0000-0000AF880000}"/>
    <cellStyle name="나쁨 43" xfId="1225" xr:uid="{00000000-0005-0000-0000-0000B0880000}"/>
    <cellStyle name="나쁨 44" xfId="1843" xr:uid="{00000000-0005-0000-0000-0000B1880000}"/>
    <cellStyle name="나쁨 44 2" xfId="35670" xr:uid="{00000000-0005-0000-0000-0000B2880000}"/>
    <cellStyle name="나쁨 44 2 2" xfId="35671" xr:uid="{00000000-0005-0000-0000-0000B3880000}"/>
    <cellStyle name="나쁨 44 2 3" xfId="35672" xr:uid="{00000000-0005-0000-0000-0000B4880000}"/>
    <cellStyle name="나쁨 44 2 4" xfId="35673" xr:uid="{00000000-0005-0000-0000-0000B5880000}"/>
    <cellStyle name="나쁨 45" xfId="35674" xr:uid="{00000000-0005-0000-0000-0000B6880000}"/>
    <cellStyle name="나쁨 5" xfId="1226" xr:uid="{00000000-0005-0000-0000-0000B7880000}"/>
    <cellStyle name="나쁨 6" xfId="1227" xr:uid="{00000000-0005-0000-0000-0000B8880000}"/>
    <cellStyle name="나쁨 7" xfId="1228" xr:uid="{00000000-0005-0000-0000-0000B9880000}"/>
    <cellStyle name="나쁨 8" xfId="1229" xr:uid="{00000000-0005-0000-0000-0000BA880000}"/>
    <cellStyle name="나쁨 9" xfId="1230" xr:uid="{00000000-0005-0000-0000-0000BB880000}"/>
    <cellStyle name="메모 10" xfId="1231" xr:uid="{00000000-0005-0000-0000-0000BC880000}"/>
    <cellStyle name="메모 11" xfId="1232" xr:uid="{00000000-0005-0000-0000-0000BD880000}"/>
    <cellStyle name="메모 12" xfId="1233" xr:uid="{00000000-0005-0000-0000-0000BE880000}"/>
    <cellStyle name="메모 13" xfId="1234" xr:uid="{00000000-0005-0000-0000-0000BF880000}"/>
    <cellStyle name="메모 14" xfId="1235" xr:uid="{00000000-0005-0000-0000-0000C0880000}"/>
    <cellStyle name="메모 15" xfId="1236" xr:uid="{00000000-0005-0000-0000-0000C1880000}"/>
    <cellStyle name="메모 16" xfId="1237" xr:uid="{00000000-0005-0000-0000-0000C2880000}"/>
    <cellStyle name="메모 17" xfId="1238" xr:uid="{00000000-0005-0000-0000-0000C3880000}"/>
    <cellStyle name="메모 18" xfId="1239" xr:uid="{00000000-0005-0000-0000-0000C4880000}"/>
    <cellStyle name="메모 19" xfId="1240" xr:uid="{00000000-0005-0000-0000-0000C5880000}"/>
    <cellStyle name="메모 2" xfId="128" xr:uid="{00000000-0005-0000-0000-0000C6880000}"/>
    <cellStyle name="메모 2 2" xfId="1241" xr:uid="{00000000-0005-0000-0000-0000C7880000}"/>
    <cellStyle name="메모 2 3" xfId="35675" xr:uid="{00000000-0005-0000-0000-0000C8880000}"/>
    <cellStyle name="메모 20" xfId="1242" xr:uid="{00000000-0005-0000-0000-0000C9880000}"/>
    <cellStyle name="메모 21" xfId="1243" xr:uid="{00000000-0005-0000-0000-0000CA880000}"/>
    <cellStyle name="메모 22" xfId="1244" xr:uid="{00000000-0005-0000-0000-0000CB880000}"/>
    <cellStyle name="메모 23" xfId="1245" xr:uid="{00000000-0005-0000-0000-0000CC880000}"/>
    <cellStyle name="메모 24" xfId="1246" xr:uid="{00000000-0005-0000-0000-0000CD880000}"/>
    <cellStyle name="메모 25" xfId="1247" xr:uid="{00000000-0005-0000-0000-0000CE880000}"/>
    <cellStyle name="메모 26" xfId="1248" xr:uid="{00000000-0005-0000-0000-0000CF880000}"/>
    <cellStyle name="메모 27" xfId="1249" xr:uid="{00000000-0005-0000-0000-0000D0880000}"/>
    <cellStyle name="메모 28" xfId="1250" xr:uid="{00000000-0005-0000-0000-0000D1880000}"/>
    <cellStyle name="메모 29" xfId="1251" xr:uid="{00000000-0005-0000-0000-0000D2880000}"/>
    <cellStyle name="메모 3" xfId="129" xr:uid="{00000000-0005-0000-0000-0000D3880000}"/>
    <cellStyle name="메모 3 2" xfId="1252" xr:uid="{00000000-0005-0000-0000-0000D4880000}"/>
    <cellStyle name="메모 3 3" xfId="35676" xr:uid="{00000000-0005-0000-0000-0000D5880000}"/>
    <cellStyle name="메모 30" xfId="1253" xr:uid="{00000000-0005-0000-0000-0000D6880000}"/>
    <cellStyle name="메모 31" xfId="1254" xr:uid="{00000000-0005-0000-0000-0000D7880000}"/>
    <cellStyle name="메모 32" xfId="1255" xr:uid="{00000000-0005-0000-0000-0000D8880000}"/>
    <cellStyle name="메모 33" xfId="1256" xr:uid="{00000000-0005-0000-0000-0000D9880000}"/>
    <cellStyle name="메모 34" xfId="1257" xr:uid="{00000000-0005-0000-0000-0000DA880000}"/>
    <cellStyle name="메모 35" xfId="1258" xr:uid="{00000000-0005-0000-0000-0000DB880000}"/>
    <cellStyle name="메모 36" xfId="1259" xr:uid="{00000000-0005-0000-0000-0000DC880000}"/>
    <cellStyle name="메모 37" xfId="1260" xr:uid="{00000000-0005-0000-0000-0000DD880000}"/>
    <cellStyle name="메모 38" xfId="1261" xr:uid="{00000000-0005-0000-0000-0000DE880000}"/>
    <cellStyle name="메모 39" xfId="1262" xr:uid="{00000000-0005-0000-0000-0000DF880000}"/>
    <cellStyle name="메모 4" xfId="130" xr:uid="{00000000-0005-0000-0000-0000E0880000}"/>
    <cellStyle name="메모 4 2" xfId="1263" xr:uid="{00000000-0005-0000-0000-0000E1880000}"/>
    <cellStyle name="메모 4 3" xfId="35677" xr:uid="{00000000-0005-0000-0000-0000E2880000}"/>
    <cellStyle name="메모 40" xfId="1264" xr:uid="{00000000-0005-0000-0000-0000E3880000}"/>
    <cellStyle name="메모 41" xfId="1265" xr:uid="{00000000-0005-0000-0000-0000E4880000}"/>
    <cellStyle name="메모 42" xfId="1266" xr:uid="{00000000-0005-0000-0000-0000E5880000}"/>
    <cellStyle name="메모 43" xfId="1267" xr:uid="{00000000-0005-0000-0000-0000E6880000}"/>
    <cellStyle name="메모 44" xfId="1844" xr:uid="{00000000-0005-0000-0000-0000E7880000}"/>
    <cellStyle name="메모 44 10" xfId="35678" xr:uid="{00000000-0005-0000-0000-0000E8880000}"/>
    <cellStyle name="메모 44 11" xfId="35679" xr:uid="{00000000-0005-0000-0000-0000E9880000}"/>
    <cellStyle name="메모 44 2" xfId="35680" xr:uid="{00000000-0005-0000-0000-0000EA880000}"/>
    <cellStyle name="메모 44 2 10" xfId="35681" xr:uid="{00000000-0005-0000-0000-0000EB880000}"/>
    <cellStyle name="메모 44 2 10 2" xfId="35682" xr:uid="{00000000-0005-0000-0000-0000EC880000}"/>
    <cellStyle name="메모 44 2 10 3" xfId="35683" xr:uid="{00000000-0005-0000-0000-0000ED880000}"/>
    <cellStyle name="메모 44 2 10 4" xfId="35684" xr:uid="{00000000-0005-0000-0000-0000EE880000}"/>
    <cellStyle name="메모 44 2 11" xfId="35685" xr:uid="{00000000-0005-0000-0000-0000EF880000}"/>
    <cellStyle name="메모 44 2 11 2" xfId="35686" xr:uid="{00000000-0005-0000-0000-0000F0880000}"/>
    <cellStyle name="메모 44 2 11 3" xfId="35687" xr:uid="{00000000-0005-0000-0000-0000F1880000}"/>
    <cellStyle name="메모 44 2 11 4" xfId="35688" xr:uid="{00000000-0005-0000-0000-0000F2880000}"/>
    <cellStyle name="메모 44 2 12" xfId="35689" xr:uid="{00000000-0005-0000-0000-0000F3880000}"/>
    <cellStyle name="메모 44 2 12 2" xfId="35690" xr:uid="{00000000-0005-0000-0000-0000F4880000}"/>
    <cellStyle name="메모 44 2 12 3" xfId="35691" xr:uid="{00000000-0005-0000-0000-0000F5880000}"/>
    <cellStyle name="메모 44 2 12 4" xfId="35692" xr:uid="{00000000-0005-0000-0000-0000F6880000}"/>
    <cellStyle name="메모 44 2 13" xfId="35693" xr:uid="{00000000-0005-0000-0000-0000F7880000}"/>
    <cellStyle name="메모 44 2 13 2" xfId="35694" xr:uid="{00000000-0005-0000-0000-0000F8880000}"/>
    <cellStyle name="메모 44 2 13 3" xfId="35695" xr:uid="{00000000-0005-0000-0000-0000F9880000}"/>
    <cellStyle name="메모 44 2 13 4" xfId="35696" xr:uid="{00000000-0005-0000-0000-0000FA880000}"/>
    <cellStyle name="메모 44 2 14" xfId="35697" xr:uid="{00000000-0005-0000-0000-0000FB880000}"/>
    <cellStyle name="메모 44 2 14 2" xfId="35698" xr:uid="{00000000-0005-0000-0000-0000FC880000}"/>
    <cellStyle name="메모 44 2 14 3" xfId="35699" xr:uid="{00000000-0005-0000-0000-0000FD880000}"/>
    <cellStyle name="메모 44 2 14 4" xfId="35700" xr:uid="{00000000-0005-0000-0000-0000FE880000}"/>
    <cellStyle name="메모 44 2 15" xfId="35701" xr:uid="{00000000-0005-0000-0000-0000FF880000}"/>
    <cellStyle name="메모 44 2 16" xfId="35702" xr:uid="{00000000-0005-0000-0000-000000890000}"/>
    <cellStyle name="메모 44 2 17" xfId="35703" xr:uid="{00000000-0005-0000-0000-000001890000}"/>
    <cellStyle name="메모 44 2 18" xfId="35704" xr:uid="{00000000-0005-0000-0000-000002890000}"/>
    <cellStyle name="메모 44 2 19" xfId="35705" xr:uid="{00000000-0005-0000-0000-000003890000}"/>
    <cellStyle name="메모 44 2 2" xfId="35706" xr:uid="{00000000-0005-0000-0000-000004890000}"/>
    <cellStyle name="메모 44 2 2 10" xfId="35707" xr:uid="{00000000-0005-0000-0000-000005890000}"/>
    <cellStyle name="메모 44 2 2 10 2" xfId="35708" xr:uid="{00000000-0005-0000-0000-000006890000}"/>
    <cellStyle name="메모 44 2 2 10 3" xfId="35709" xr:uid="{00000000-0005-0000-0000-000007890000}"/>
    <cellStyle name="메모 44 2 2 10 4" xfId="35710" xr:uid="{00000000-0005-0000-0000-000008890000}"/>
    <cellStyle name="메모 44 2 2 11" xfId="35711" xr:uid="{00000000-0005-0000-0000-000009890000}"/>
    <cellStyle name="메모 44 2 2 11 2" xfId="35712" xr:uid="{00000000-0005-0000-0000-00000A890000}"/>
    <cellStyle name="메모 44 2 2 11 3" xfId="35713" xr:uid="{00000000-0005-0000-0000-00000B890000}"/>
    <cellStyle name="메모 44 2 2 11 4" xfId="35714" xr:uid="{00000000-0005-0000-0000-00000C890000}"/>
    <cellStyle name="메모 44 2 2 12" xfId="35715" xr:uid="{00000000-0005-0000-0000-00000D890000}"/>
    <cellStyle name="메모 44 2 2 12 2" xfId="35716" xr:uid="{00000000-0005-0000-0000-00000E890000}"/>
    <cellStyle name="메모 44 2 2 12 3" xfId="35717" xr:uid="{00000000-0005-0000-0000-00000F890000}"/>
    <cellStyle name="메모 44 2 2 12 4" xfId="35718" xr:uid="{00000000-0005-0000-0000-000010890000}"/>
    <cellStyle name="메모 44 2 2 13" xfId="35719" xr:uid="{00000000-0005-0000-0000-000011890000}"/>
    <cellStyle name="메모 44 2 2 13 2" xfId="35720" xr:uid="{00000000-0005-0000-0000-000012890000}"/>
    <cellStyle name="메모 44 2 2 13 3" xfId="35721" xr:uid="{00000000-0005-0000-0000-000013890000}"/>
    <cellStyle name="메모 44 2 2 13 4" xfId="35722" xr:uid="{00000000-0005-0000-0000-000014890000}"/>
    <cellStyle name="메모 44 2 2 14" xfId="35723" xr:uid="{00000000-0005-0000-0000-000015890000}"/>
    <cellStyle name="메모 44 2 2 15" xfId="35724" xr:uid="{00000000-0005-0000-0000-000016890000}"/>
    <cellStyle name="메모 44 2 2 16" xfId="35725" xr:uid="{00000000-0005-0000-0000-000017890000}"/>
    <cellStyle name="메모 44 2 2 17" xfId="35726" xr:uid="{00000000-0005-0000-0000-000018890000}"/>
    <cellStyle name="메모 44 2 2 18" xfId="35727" xr:uid="{00000000-0005-0000-0000-000019890000}"/>
    <cellStyle name="메모 44 2 2 19" xfId="35728" xr:uid="{00000000-0005-0000-0000-00001A890000}"/>
    <cellStyle name="메모 44 2 2 2" xfId="35729" xr:uid="{00000000-0005-0000-0000-00001B890000}"/>
    <cellStyle name="메모 44 2 2 2 10" xfId="35730" xr:uid="{00000000-0005-0000-0000-00001C890000}"/>
    <cellStyle name="메모 44 2 2 2 10 2" xfId="35731" xr:uid="{00000000-0005-0000-0000-00001D890000}"/>
    <cellStyle name="메모 44 2 2 2 10 3" xfId="35732" xr:uid="{00000000-0005-0000-0000-00001E890000}"/>
    <cellStyle name="메모 44 2 2 2 10 4" xfId="35733" xr:uid="{00000000-0005-0000-0000-00001F890000}"/>
    <cellStyle name="메모 44 2 2 2 11" xfId="35734" xr:uid="{00000000-0005-0000-0000-000020890000}"/>
    <cellStyle name="메모 44 2 2 2 11 2" xfId="35735" xr:uid="{00000000-0005-0000-0000-000021890000}"/>
    <cellStyle name="메모 44 2 2 2 11 3" xfId="35736" xr:uid="{00000000-0005-0000-0000-000022890000}"/>
    <cellStyle name="메모 44 2 2 2 11 4" xfId="35737" xr:uid="{00000000-0005-0000-0000-000023890000}"/>
    <cellStyle name="메모 44 2 2 2 12" xfId="35738" xr:uid="{00000000-0005-0000-0000-000024890000}"/>
    <cellStyle name="메모 44 2 2 2 12 2" xfId="35739" xr:uid="{00000000-0005-0000-0000-000025890000}"/>
    <cellStyle name="메모 44 2 2 2 12 3" xfId="35740" xr:uid="{00000000-0005-0000-0000-000026890000}"/>
    <cellStyle name="메모 44 2 2 2 12 4" xfId="35741" xr:uid="{00000000-0005-0000-0000-000027890000}"/>
    <cellStyle name="메모 44 2 2 2 13" xfId="35742" xr:uid="{00000000-0005-0000-0000-000028890000}"/>
    <cellStyle name="메모 44 2 2 2 14" xfId="35743" xr:uid="{00000000-0005-0000-0000-000029890000}"/>
    <cellStyle name="메모 44 2 2 2 15" xfId="35744" xr:uid="{00000000-0005-0000-0000-00002A890000}"/>
    <cellStyle name="메모 44 2 2 2 16" xfId="35745" xr:uid="{00000000-0005-0000-0000-00002B890000}"/>
    <cellStyle name="메모 44 2 2 2 17" xfId="35746" xr:uid="{00000000-0005-0000-0000-00002C890000}"/>
    <cellStyle name="메모 44 2 2 2 18" xfId="35747" xr:uid="{00000000-0005-0000-0000-00002D890000}"/>
    <cellStyle name="메모 44 2 2 2 19" xfId="35748" xr:uid="{00000000-0005-0000-0000-00002E890000}"/>
    <cellStyle name="메모 44 2 2 2 2" xfId="35749" xr:uid="{00000000-0005-0000-0000-00002F890000}"/>
    <cellStyle name="메모 44 2 2 2 2 10" xfId="35750" xr:uid="{00000000-0005-0000-0000-000030890000}"/>
    <cellStyle name="메모 44 2 2 2 2 11" xfId="35751" xr:uid="{00000000-0005-0000-0000-000031890000}"/>
    <cellStyle name="메모 44 2 2 2 2 12" xfId="35752" xr:uid="{00000000-0005-0000-0000-000032890000}"/>
    <cellStyle name="메모 44 2 2 2 2 2" xfId="35753" xr:uid="{00000000-0005-0000-0000-000033890000}"/>
    <cellStyle name="메모 44 2 2 2 2 2 2" xfId="35754" xr:uid="{00000000-0005-0000-0000-000034890000}"/>
    <cellStyle name="메모 44 2 2 2 2 2 3" xfId="35755" xr:uid="{00000000-0005-0000-0000-000035890000}"/>
    <cellStyle name="메모 44 2 2 2 2 2 4" xfId="35756" xr:uid="{00000000-0005-0000-0000-000036890000}"/>
    <cellStyle name="메모 44 2 2 2 2 3" xfId="35757" xr:uid="{00000000-0005-0000-0000-000037890000}"/>
    <cellStyle name="메모 44 2 2 2 2 3 2" xfId="35758" xr:uid="{00000000-0005-0000-0000-000038890000}"/>
    <cellStyle name="메모 44 2 2 2 2 3 3" xfId="35759" xr:uid="{00000000-0005-0000-0000-000039890000}"/>
    <cellStyle name="메모 44 2 2 2 2 3 4" xfId="35760" xr:uid="{00000000-0005-0000-0000-00003A890000}"/>
    <cellStyle name="메모 44 2 2 2 2 4" xfId="35761" xr:uid="{00000000-0005-0000-0000-00003B890000}"/>
    <cellStyle name="메모 44 2 2 2 2 4 2" xfId="35762" xr:uid="{00000000-0005-0000-0000-00003C890000}"/>
    <cellStyle name="메모 44 2 2 2 2 4 3" xfId="35763" xr:uid="{00000000-0005-0000-0000-00003D890000}"/>
    <cellStyle name="메모 44 2 2 2 2 4 4" xfId="35764" xr:uid="{00000000-0005-0000-0000-00003E890000}"/>
    <cellStyle name="메모 44 2 2 2 2 5" xfId="35765" xr:uid="{00000000-0005-0000-0000-00003F890000}"/>
    <cellStyle name="메모 44 2 2 2 2 5 2" xfId="35766" xr:uid="{00000000-0005-0000-0000-000040890000}"/>
    <cellStyle name="메모 44 2 2 2 2 5 3" xfId="35767" xr:uid="{00000000-0005-0000-0000-000041890000}"/>
    <cellStyle name="메모 44 2 2 2 2 5 4" xfId="35768" xr:uid="{00000000-0005-0000-0000-000042890000}"/>
    <cellStyle name="메모 44 2 2 2 2 6" xfId="35769" xr:uid="{00000000-0005-0000-0000-000043890000}"/>
    <cellStyle name="메모 44 2 2 2 2 6 2" xfId="35770" xr:uid="{00000000-0005-0000-0000-000044890000}"/>
    <cellStyle name="메모 44 2 2 2 2 6 3" xfId="35771" xr:uid="{00000000-0005-0000-0000-000045890000}"/>
    <cellStyle name="메모 44 2 2 2 2 6 4" xfId="35772" xr:uid="{00000000-0005-0000-0000-000046890000}"/>
    <cellStyle name="메모 44 2 2 2 2 7" xfId="35773" xr:uid="{00000000-0005-0000-0000-000047890000}"/>
    <cellStyle name="메모 44 2 2 2 2 7 2" xfId="35774" xr:uid="{00000000-0005-0000-0000-000048890000}"/>
    <cellStyle name="메모 44 2 2 2 2 7 3" xfId="35775" xr:uid="{00000000-0005-0000-0000-000049890000}"/>
    <cellStyle name="메모 44 2 2 2 2 7 4" xfId="35776" xr:uid="{00000000-0005-0000-0000-00004A890000}"/>
    <cellStyle name="메모 44 2 2 2 2 8" xfId="35777" xr:uid="{00000000-0005-0000-0000-00004B890000}"/>
    <cellStyle name="메모 44 2 2 2 2 8 2" xfId="35778" xr:uid="{00000000-0005-0000-0000-00004C890000}"/>
    <cellStyle name="메모 44 2 2 2 2 8 3" xfId="35779" xr:uid="{00000000-0005-0000-0000-00004D890000}"/>
    <cellStyle name="메모 44 2 2 2 2 8 4" xfId="35780" xr:uid="{00000000-0005-0000-0000-00004E890000}"/>
    <cellStyle name="메모 44 2 2 2 2 9" xfId="35781" xr:uid="{00000000-0005-0000-0000-00004F890000}"/>
    <cellStyle name="메모 44 2 2 2 2 9 2" xfId="35782" xr:uid="{00000000-0005-0000-0000-000050890000}"/>
    <cellStyle name="메모 44 2 2 2 2 9 3" xfId="35783" xr:uid="{00000000-0005-0000-0000-000051890000}"/>
    <cellStyle name="메모 44 2 2 2 2 9 4" xfId="35784" xr:uid="{00000000-0005-0000-0000-000052890000}"/>
    <cellStyle name="메모 44 2 2 2 20" xfId="35785" xr:uid="{00000000-0005-0000-0000-000053890000}"/>
    <cellStyle name="메모 44 2 2 2 21" xfId="35786" xr:uid="{00000000-0005-0000-0000-000054890000}"/>
    <cellStyle name="메모 44 2 2 2 22" xfId="35787" xr:uid="{00000000-0005-0000-0000-000055890000}"/>
    <cellStyle name="메모 44 2 2 2 23" xfId="35788" xr:uid="{00000000-0005-0000-0000-000056890000}"/>
    <cellStyle name="메모 44 2 2 2 24" xfId="35789" xr:uid="{00000000-0005-0000-0000-000057890000}"/>
    <cellStyle name="메모 44 2 2 2 25" xfId="35790" xr:uid="{00000000-0005-0000-0000-000058890000}"/>
    <cellStyle name="메모 44 2 2 2 3" xfId="35791" xr:uid="{00000000-0005-0000-0000-000059890000}"/>
    <cellStyle name="메모 44 2 2 2 3 10" xfId="35792" xr:uid="{00000000-0005-0000-0000-00005A890000}"/>
    <cellStyle name="메모 44 2 2 2 3 11" xfId="35793" xr:uid="{00000000-0005-0000-0000-00005B890000}"/>
    <cellStyle name="메모 44 2 2 2 3 12" xfId="35794" xr:uid="{00000000-0005-0000-0000-00005C890000}"/>
    <cellStyle name="메모 44 2 2 2 3 2" xfId="35795" xr:uid="{00000000-0005-0000-0000-00005D890000}"/>
    <cellStyle name="메모 44 2 2 2 3 2 2" xfId="35796" xr:uid="{00000000-0005-0000-0000-00005E890000}"/>
    <cellStyle name="메모 44 2 2 2 3 2 3" xfId="35797" xr:uid="{00000000-0005-0000-0000-00005F890000}"/>
    <cellStyle name="메모 44 2 2 2 3 2 4" xfId="35798" xr:uid="{00000000-0005-0000-0000-000060890000}"/>
    <cellStyle name="메모 44 2 2 2 3 3" xfId="35799" xr:uid="{00000000-0005-0000-0000-000061890000}"/>
    <cellStyle name="메모 44 2 2 2 3 3 2" xfId="35800" xr:uid="{00000000-0005-0000-0000-000062890000}"/>
    <cellStyle name="메모 44 2 2 2 3 3 3" xfId="35801" xr:uid="{00000000-0005-0000-0000-000063890000}"/>
    <cellStyle name="메모 44 2 2 2 3 3 4" xfId="35802" xr:uid="{00000000-0005-0000-0000-000064890000}"/>
    <cellStyle name="메모 44 2 2 2 3 4" xfId="35803" xr:uid="{00000000-0005-0000-0000-000065890000}"/>
    <cellStyle name="메모 44 2 2 2 3 4 2" xfId="35804" xr:uid="{00000000-0005-0000-0000-000066890000}"/>
    <cellStyle name="메모 44 2 2 2 3 4 3" xfId="35805" xr:uid="{00000000-0005-0000-0000-000067890000}"/>
    <cellStyle name="메모 44 2 2 2 3 4 4" xfId="35806" xr:uid="{00000000-0005-0000-0000-000068890000}"/>
    <cellStyle name="메모 44 2 2 2 3 5" xfId="35807" xr:uid="{00000000-0005-0000-0000-000069890000}"/>
    <cellStyle name="메모 44 2 2 2 3 5 2" xfId="35808" xr:uid="{00000000-0005-0000-0000-00006A890000}"/>
    <cellStyle name="메모 44 2 2 2 3 5 3" xfId="35809" xr:uid="{00000000-0005-0000-0000-00006B890000}"/>
    <cellStyle name="메모 44 2 2 2 3 5 4" xfId="35810" xr:uid="{00000000-0005-0000-0000-00006C890000}"/>
    <cellStyle name="메모 44 2 2 2 3 6" xfId="35811" xr:uid="{00000000-0005-0000-0000-00006D890000}"/>
    <cellStyle name="메모 44 2 2 2 3 6 2" xfId="35812" xr:uid="{00000000-0005-0000-0000-00006E890000}"/>
    <cellStyle name="메모 44 2 2 2 3 6 3" xfId="35813" xr:uid="{00000000-0005-0000-0000-00006F890000}"/>
    <cellStyle name="메모 44 2 2 2 3 6 4" xfId="35814" xr:uid="{00000000-0005-0000-0000-000070890000}"/>
    <cellStyle name="메모 44 2 2 2 3 7" xfId="35815" xr:uid="{00000000-0005-0000-0000-000071890000}"/>
    <cellStyle name="메모 44 2 2 2 3 7 2" xfId="35816" xr:uid="{00000000-0005-0000-0000-000072890000}"/>
    <cellStyle name="메모 44 2 2 2 3 7 3" xfId="35817" xr:uid="{00000000-0005-0000-0000-000073890000}"/>
    <cellStyle name="메모 44 2 2 2 3 7 4" xfId="35818" xr:uid="{00000000-0005-0000-0000-000074890000}"/>
    <cellStyle name="메모 44 2 2 2 3 8" xfId="35819" xr:uid="{00000000-0005-0000-0000-000075890000}"/>
    <cellStyle name="메모 44 2 2 2 3 8 2" xfId="35820" xr:uid="{00000000-0005-0000-0000-000076890000}"/>
    <cellStyle name="메모 44 2 2 2 3 8 3" xfId="35821" xr:uid="{00000000-0005-0000-0000-000077890000}"/>
    <cellStyle name="메모 44 2 2 2 3 8 4" xfId="35822" xr:uid="{00000000-0005-0000-0000-000078890000}"/>
    <cellStyle name="메모 44 2 2 2 3 9" xfId="35823" xr:uid="{00000000-0005-0000-0000-000079890000}"/>
    <cellStyle name="메모 44 2 2 2 3 9 2" xfId="35824" xr:uid="{00000000-0005-0000-0000-00007A890000}"/>
    <cellStyle name="메모 44 2 2 2 3 9 3" xfId="35825" xr:uid="{00000000-0005-0000-0000-00007B890000}"/>
    <cellStyle name="메모 44 2 2 2 3 9 4" xfId="35826" xr:uid="{00000000-0005-0000-0000-00007C890000}"/>
    <cellStyle name="메모 44 2 2 2 4" xfId="35827" xr:uid="{00000000-0005-0000-0000-00007D890000}"/>
    <cellStyle name="메모 44 2 2 2 4 10" xfId="35828" xr:uid="{00000000-0005-0000-0000-00007E890000}"/>
    <cellStyle name="메모 44 2 2 2 4 11" xfId="35829" xr:uid="{00000000-0005-0000-0000-00007F890000}"/>
    <cellStyle name="메모 44 2 2 2 4 12" xfId="35830" xr:uid="{00000000-0005-0000-0000-000080890000}"/>
    <cellStyle name="메모 44 2 2 2 4 2" xfId="35831" xr:uid="{00000000-0005-0000-0000-000081890000}"/>
    <cellStyle name="메모 44 2 2 2 4 2 2" xfId="35832" xr:uid="{00000000-0005-0000-0000-000082890000}"/>
    <cellStyle name="메모 44 2 2 2 4 2 3" xfId="35833" xr:uid="{00000000-0005-0000-0000-000083890000}"/>
    <cellStyle name="메모 44 2 2 2 4 2 4" xfId="35834" xr:uid="{00000000-0005-0000-0000-000084890000}"/>
    <cellStyle name="메모 44 2 2 2 4 3" xfId="35835" xr:uid="{00000000-0005-0000-0000-000085890000}"/>
    <cellStyle name="메모 44 2 2 2 4 3 2" xfId="35836" xr:uid="{00000000-0005-0000-0000-000086890000}"/>
    <cellStyle name="메모 44 2 2 2 4 3 3" xfId="35837" xr:uid="{00000000-0005-0000-0000-000087890000}"/>
    <cellStyle name="메모 44 2 2 2 4 3 4" xfId="35838" xr:uid="{00000000-0005-0000-0000-000088890000}"/>
    <cellStyle name="메모 44 2 2 2 4 4" xfId="35839" xr:uid="{00000000-0005-0000-0000-000089890000}"/>
    <cellStyle name="메모 44 2 2 2 4 4 2" xfId="35840" xr:uid="{00000000-0005-0000-0000-00008A890000}"/>
    <cellStyle name="메모 44 2 2 2 4 4 3" xfId="35841" xr:uid="{00000000-0005-0000-0000-00008B890000}"/>
    <cellStyle name="메모 44 2 2 2 4 4 4" xfId="35842" xr:uid="{00000000-0005-0000-0000-00008C890000}"/>
    <cellStyle name="메모 44 2 2 2 4 5" xfId="35843" xr:uid="{00000000-0005-0000-0000-00008D890000}"/>
    <cellStyle name="메모 44 2 2 2 4 5 2" xfId="35844" xr:uid="{00000000-0005-0000-0000-00008E890000}"/>
    <cellStyle name="메모 44 2 2 2 4 5 3" xfId="35845" xr:uid="{00000000-0005-0000-0000-00008F890000}"/>
    <cellStyle name="메모 44 2 2 2 4 5 4" xfId="35846" xr:uid="{00000000-0005-0000-0000-000090890000}"/>
    <cellStyle name="메모 44 2 2 2 4 6" xfId="35847" xr:uid="{00000000-0005-0000-0000-000091890000}"/>
    <cellStyle name="메모 44 2 2 2 4 6 2" xfId="35848" xr:uid="{00000000-0005-0000-0000-000092890000}"/>
    <cellStyle name="메모 44 2 2 2 4 6 3" xfId="35849" xr:uid="{00000000-0005-0000-0000-000093890000}"/>
    <cellStyle name="메모 44 2 2 2 4 6 4" xfId="35850" xr:uid="{00000000-0005-0000-0000-000094890000}"/>
    <cellStyle name="메모 44 2 2 2 4 7" xfId="35851" xr:uid="{00000000-0005-0000-0000-000095890000}"/>
    <cellStyle name="메모 44 2 2 2 4 7 2" xfId="35852" xr:uid="{00000000-0005-0000-0000-000096890000}"/>
    <cellStyle name="메모 44 2 2 2 4 7 3" xfId="35853" xr:uid="{00000000-0005-0000-0000-000097890000}"/>
    <cellStyle name="메모 44 2 2 2 4 7 4" xfId="35854" xr:uid="{00000000-0005-0000-0000-000098890000}"/>
    <cellStyle name="메모 44 2 2 2 4 8" xfId="35855" xr:uid="{00000000-0005-0000-0000-000099890000}"/>
    <cellStyle name="메모 44 2 2 2 4 8 2" xfId="35856" xr:uid="{00000000-0005-0000-0000-00009A890000}"/>
    <cellStyle name="메모 44 2 2 2 4 8 3" xfId="35857" xr:uid="{00000000-0005-0000-0000-00009B890000}"/>
    <cellStyle name="메모 44 2 2 2 4 8 4" xfId="35858" xr:uid="{00000000-0005-0000-0000-00009C890000}"/>
    <cellStyle name="메모 44 2 2 2 4 9" xfId="35859" xr:uid="{00000000-0005-0000-0000-00009D890000}"/>
    <cellStyle name="메모 44 2 2 2 4 9 2" xfId="35860" xr:uid="{00000000-0005-0000-0000-00009E890000}"/>
    <cellStyle name="메모 44 2 2 2 4 9 3" xfId="35861" xr:uid="{00000000-0005-0000-0000-00009F890000}"/>
    <cellStyle name="메모 44 2 2 2 4 9 4" xfId="35862" xr:uid="{00000000-0005-0000-0000-0000A0890000}"/>
    <cellStyle name="메모 44 2 2 2 5" xfId="35863" xr:uid="{00000000-0005-0000-0000-0000A1890000}"/>
    <cellStyle name="메모 44 2 2 2 5 2" xfId="35864" xr:uid="{00000000-0005-0000-0000-0000A2890000}"/>
    <cellStyle name="메모 44 2 2 2 5 3" xfId="35865" xr:uid="{00000000-0005-0000-0000-0000A3890000}"/>
    <cellStyle name="메모 44 2 2 2 5 4" xfId="35866" xr:uid="{00000000-0005-0000-0000-0000A4890000}"/>
    <cellStyle name="메모 44 2 2 2 6" xfId="35867" xr:uid="{00000000-0005-0000-0000-0000A5890000}"/>
    <cellStyle name="메모 44 2 2 2 6 2" xfId="35868" xr:uid="{00000000-0005-0000-0000-0000A6890000}"/>
    <cellStyle name="메모 44 2 2 2 6 3" xfId="35869" xr:uid="{00000000-0005-0000-0000-0000A7890000}"/>
    <cellStyle name="메모 44 2 2 2 6 4" xfId="35870" xr:uid="{00000000-0005-0000-0000-0000A8890000}"/>
    <cellStyle name="메모 44 2 2 2 7" xfId="35871" xr:uid="{00000000-0005-0000-0000-0000A9890000}"/>
    <cellStyle name="메모 44 2 2 2 7 2" xfId="35872" xr:uid="{00000000-0005-0000-0000-0000AA890000}"/>
    <cellStyle name="메모 44 2 2 2 7 3" xfId="35873" xr:uid="{00000000-0005-0000-0000-0000AB890000}"/>
    <cellStyle name="메모 44 2 2 2 7 4" xfId="35874" xr:uid="{00000000-0005-0000-0000-0000AC890000}"/>
    <cellStyle name="메모 44 2 2 2 8" xfId="35875" xr:uid="{00000000-0005-0000-0000-0000AD890000}"/>
    <cellStyle name="메모 44 2 2 2 8 2" xfId="35876" xr:uid="{00000000-0005-0000-0000-0000AE890000}"/>
    <cellStyle name="메모 44 2 2 2 8 3" xfId="35877" xr:uid="{00000000-0005-0000-0000-0000AF890000}"/>
    <cellStyle name="메모 44 2 2 2 8 4" xfId="35878" xr:uid="{00000000-0005-0000-0000-0000B0890000}"/>
    <cellStyle name="메모 44 2 2 2 9" xfId="35879" xr:uid="{00000000-0005-0000-0000-0000B1890000}"/>
    <cellStyle name="메모 44 2 2 2 9 2" xfId="35880" xr:uid="{00000000-0005-0000-0000-0000B2890000}"/>
    <cellStyle name="메모 44 2 2 2 9 3" xfId="35881" xr:uid="{00000000-0005-0000-0000-0000B3890000}"/>
    <cellStyle name="메모 44 2 2 2 9 4" xfId="35882" xr:uid="{00000000-0005-0000-0000-0000B4890000}"/>
    <cellStyle name="메모 44 2 2 20" xfId="35883" xr:uid="{00000000-0005-0000-0000-0000B5890000}"/>
    <cellStyle name="메모 44 2 2 21" xfId="35884" xr:uid="{00000000-0005-0000-0000-0000B6890000}"/>
    <cellStyle name="메모 44 2 2 22" xfId="35885" xr:uid="{00000000-0005-0000-0000-0000B7890000}"/>
    <cellStyle name="메모 44 2 2 23" xfId="35886" xr:uid="{00000000-0005-0000-0000-0000B8890000}"/>
    <cellStyle name="메모 44 2 2 24" xfId="35887" xr:uid="{00000000-0005-0000-0000-0000B9890000}"/>
    <cellStyle name="메모 44 2 2 25" xfId="35888" xr:uid="{00000000-0005-0000-0000-0000BA890000}"/>
    <cellStyle name="메모 44 2 2 26" xfId="35889" xr:uid="{00000000-0005-0000-0000-0000BB890000}"/>
    <cellStyle name="메모 44 2 2 3" xfId="35890" xr:uid="{00000000-0005-0000-0000-0000BC890000}"/>
    <cellStyle name="메모 44 2 2 3 10" xfId="35891" xr:uid="{00000000-0005-0000-0000-0000BD890000}"/>
    <cellStyle name="메모 44 2 2 3 11" xfId="35892" xr:uid="{00000000-0005-0000-0000-0000BE890000}"/>
    <cellStyle name="메모 44 2 2 3 12" xfId="35893" xr:uid="{00000000-0005-0000-0000-0000BF890000}"/>
    <cellStyle name="메모 44 2 2 3 2" xfId="35894" xr:uid="{00000000-0005-0000-0000-0000C0890000}"/>
    <cellStyle name="메모 44 2 2 3 2 2" xfId="35895" xr:uid="{00000000-0005-0000-0000-0000C1890000}"/>
    <cellStyle name="메모 44 2 2 3 2 3" xfId="35896" xr:uid="{00000000-0005-0000-0000-0000C2890000}"/>
    <cellStyle name="메모 44 2 2 3 2 4" xfId="35897" xr:uid="{00000000-0005-0000-0000-0000C3890000}"/>
    <cellStyle name="메모 44 2 2 3 3" xfId="35898" xr:uid="{00000000-0005-0000-0000-0000C4890000}"/>
    <cellStyle name="메모 44 2 2 3 3 2" xfId="35899" xr:uid="{00000000-0005-0000-0000-0000C5890000}"/>
    <cellStyle name="메모 44 2 2 3 3 3" xfId="35900" xr:uid="{00000000-0005-0000-0000-0000C6890000}"/>
    <cellStyle name="메모 44 2 2 3 3 4" xfId="35901" xr:uid="{00000000-0005-0000-0000-0000C7890000}"/>
    <cellStyle name="메모 44 2 2 3 4" xfId="35902" xr:uid="{00000000-0005-0000-0000-0000C8890000}"/>
    <cellStyle name="메모 44 2 2 3 4 2" xfId="35903" xr:uid="{00000000-0005-0000-0000-0000C9890000}"/>
    <cellStyle name="메모 44 2 2 3 4 3" xfId="35904" xr:uid="{00000000-0005-0000-0000-0000CA890000}"/>
    <cellStyle name="메모 44 2 2 3 4 4" xfId="35905" xr:uid="{00000000-0005-0000-0000-0000CB890000}"/>
    <cellStyle name="메모 44 2 2 3 5" xfId="35906" xr:uid="{00000000-0005-0000-0000-0000CC890000}"/>
    <cellStyle name="메모 44 2 2 3 5 2" xfId="35907" xr:uid="{00000000-0005-0000-0000-0000CD890000}"/>
    <cellStyle name="메모 44 2 2 3 5 3" xfId="35908" xr:uid="{00000000-0005-0000-0000-0000CE890000}"/>
    <cellStyle name="메모 44 2 2 3 5 4" xfId="35909" xr:uid="{00000000-0005-0000-0000-0000CF890000}"/>
    <cellStyle name="메모 44 2 2 3 6" xfId="35910" xr:uid="{00000000-0005-0000-0000-0000D0890000}"/>
    <cellStyle name="메모 44 2 2 3 6 2" xfId="35911" xr:uid="{00000000-0005-0000-0000-0000D1890000}"/>
    <cellStyle name="메모 44 2 2 3 6 3" xfId="35912" xr:uid="{00000000-0005-0000-0000-0000D2890000}"/>
    <cellStyle name="메모 44 2 2 3 6 4" xfId="35913" xr:uid="{00000000-0005-0000-0000-0000D3890000}"/>
    <cellStyle name="메모 44 2 2 3 7" xfId="35914" xr:uid="{00000000-0005-0000-0000-0000D4890000}"/>
    <cellStyle name="메모 44 2 2 3 7 2" xfId="35915" xr:uid="{00000000-0005-0000-0000-0000D5890000}"/>
    <cellStyle name="메모 44 2 2 3 7 3" xfId="35916" xr:uid="{00000000-0005-0000-0000-0000D6890000}"/>
    <cellStyle name="메모 44 2 2 3 7 4" xfId="35917" xr:uid="{00000000-0005-0000-0000-0000D7890000}"/>
    <cellStyle name="메모 44 2 2 3 8" xfId="35918" xr:uid="{00000000-0005-0000-0000-0000D8890000}"/>
    <cellStyle name="메모 44 2 2 3 8 2" xfId="35919" xr:uid="{00000000-0005-0000-0000-0000D9890000}"/>
    <cellStyle name="메모 44 2 2 3 8 3" xfId="35920" xr:uid="{00000000-0005-0000-0000-0000DA890000}"/>
    <cellStyle name="메모 44 2 2 3 8 4" xfId="35921" xr:uid="{00000000-0005-0000-0000-0000DB890000}"/>
    <cellStyle name="메모 44 2 2 3 9" xfId="35922" xr:uid="{00000000-0005-0000-0000-0000DC890000}"/>
    <cellStyle name="메모 44 2 2 3 9 2" xfId="35923" xr:uid="{00000000-0005-0000-0000-0000DD890000}"/>
    <cellStyle name="메모 44 2 2 3 9 3" xfId="35924" xr:uid="{00000000-0005-0000-0000-0000DE890000}"/>
    <cellStyle name="메모 44 2 2 3 9 4" xfId="35925" xr:uid="{00000000-0005-0000-0000-0000DF890000}"/>
    <cellStyle name="메모 44 2 2 4" xfId="35926" xr:uid="{00000000-0005-0000-0000-0000E0890000}"/>
    <cellStyle name="메모 44 2 2 4 10" xfId="35927" xr:uid="{00000000-0005-0000-0000-0000E1890000}"/>
    <cellStyle name="메모 44 2 2 4 11" xfId="35928" xr:uid="{00000000-0005-0000-0000-0000E2890000}"/>
    <cellStyle name="메모 44 2 2 4 12" xfId="35929" xr:uid="{00000000-0005-0000-0000-0000E3890000}"/>
    <cellStyle name="메모 44 2 2 4 2" xfId="35930" xr:uid="{00000000-0005-0000-0000-0000E4890000}"/>
    <cellStyle name="메모 44 2 2 4 2 2" xfId="35931" xr:uid="{00000000-0005-0000-0000-0000E5890000}"/>
    <cellStyle name="메모 44 2 2 4 2 3" xfId="35932" xr:uid="{00000000-0005-0000-0000-0000E6890000}"/>
    <cellStyle name="메모 44 2 2 4 2 4" xfId="35933" xr:uid="{00000000-0005-0000-0000-0000E7890000}"/>
    <cellStyle name="메모 44 2 2 4 3" xfId="35934" xr:uid="{00000000-0005-0000-0000-0000E8890000}"/>
    <cellStyle name="메모 44 2 2 4 3 2" xfId="35935" xr:uid="{00000000-0005-0000-0000-0000E9890000}"/>
    <cellStyle name="메모 44 2 2 4 3 3" xfId="35936" xr:uid="{00000000-0005-0000-0000-0000EA890000}"/>
    <cellStyle name="메모 44 2 2 4 3 4" xfId="35937" xr:uid="{00000000-0005-0000-0000-0000EB890000}"/>
    <cellStyle name="메모 44 2 2 4 4" xfId="35938" xr:uid="{00000000-0005-0000-0000-0000EC890000}"/>
    <cellStyle name="메모 44 2 2 4 4 2" xfId="35939" xr:uid="{00000000-0005-0000-0000-0000ED890000}"/>
    <cellStyle name="메모 44 2 2 4 4 3" xfId="35940" xr:uid="{00000000-0005-0000-0000-0000EE890000}"/>
    <cellStyle name="메모 44 2 2 4 4 4" xfId="35941" xr:uid="{00000000-0005-0000-0000-0000EF890000}"/>
    <cellStyle name="메모 44 2 2 4 5" xfId="35942" xr:uid="{00000000-0005-0000-0000-0000F0890000}"/>
    <cellStyle name="메모 44 2 2 4 5 2" xfId="35943" xr:uid="{00000000-0005-0000-0000-0000F1890000}"/>
    <cellStyle name="메모 44 2 2 4 5 3" xfId="35944" xr:uid="{00000000-0005-0000-0000-0000F2890000}"/>
    <cellStyle name="메모 44 2 2 4 5 4" xfId="35945" xr:uid="{00000000-0005-0000-0000-0000F3890000}"/>
    <cellStyle name="메모 44 2 2 4 6" xfId="35946" xr:uid="{00000000-0005-0000-0000-0000F4890000}"/>
    <cellStyle name="메모 44 2 2 4 6 2" xfId="35947" xr:uid="{00000000-0005-0000-0000-0000F5890000}"/>
    <cellStyle name="메모 44 2 2 4 6 3" xfId="35948" xr:uid="{00000000-0005-0000-0000-0000F6890000}"/>
    <cellStyle name="메모 44 2 2 4 6 4" xfId="35949" xr:uid="{00000000-0005-0000-0000-0000F7890000}"/>
    <cellStyle name="메모 44 2 2 4 7" xfId="35950" xr:uid="{00000000-0005-0000-0000-0000F8890000}"/>
    <cellStyle name="메모 44 2 2 4 7 2" xfId="35951" xr:uid="{00000000-0005-0000-0000-0000F9890000}"/>
    <cellStyle name="메모 44 2 2 4 7 3" xfId="35952" xr:uid="{00000000-0005-0000-0000-0000FA890000}"/>
    <cellStyle name="메모 44 2 2 4 7 4" xfId="35953" xr:uid="{00000000-0005-0000-0000-0000FB890000}"/>
    <cellStyle name="메모 44 2 2 4 8" xfId="35954" xr:uid="{00000000-0005-0000-0000-0000FC890000}"/>
    <cellStyle name="메모 44 2 2 4 8 2" xfId="35955" xr:uid="{00000000-0005-0000-0000-0000FD890000}"/>
    <cellStyle name="메모 44 2 2 4 8 3" xfId="35956" xr:uid="{00000000-0005-0000-0000-0000FE890000}"/>
    <cellStyle name="메모 44 2 2 4 8 4" xfId="35957" xr:uid="{00000000-0005-0000-0000-0000FF890000}"/>
    <cellStyle name="메모 44 2 2 4 9" xfId="35958" xr:uid="{00000000-0005-0000-0000-0000008A0000}"/>
    <cellStyle name="메모 44 2 2 4 9 2" xfId="35959" xr:uid="{00000000-0005-0000-0000-0000018A0000}"/>
    <cellStyle name="메모 44 2 2 4 9 3" xfId="35960" xr:uid="{00000000-0005-0000-0000-0000028A0000}"/>
    <cellStyle name="메모 44 2 2 4 9 4" xfId="35961" xr:uid="{00000000-0005-0000-0000-0000038A0000}"/>
    <cellStyle name="메모 44 2 2 5" xfId="35962" xr:uid="{00000000-0005-0000-0000-0000048A0000}"/>
    <cellStyle name="메모 44 2 2 5 10" xfId="35963" xr:uid="{00000000-0005-0000-0000-0000058A0000}"/>
    <cellStyle name="메모 44 2 2 5 11" xfId="35964" xr:uid="{00000000-0005-0000-0000-0000068A0000}"/>
    <cellStyle name="메모 44 2 2 5 12" xfId="35965" xr:uid="{00000000-0005-0000-0000-0000078A0000}"/>
    <cellStyle name="메모 44 2 2 5 2" xfId="35966" xr:uid="{00000000-0005-0000-0000-0000088A0000}"/>
    <cellStyle name="메모 44 2 2 5 2 2" xfId="35967" xr:uid="{00000000-0005-0000-0000-0000098A0000}"/>
    <cellStyle name="메모 44 2 2 5 2 3" xfId="35968" xr:uid="{00000000-0005-0000-0000-00000A8A0000}"/>
    <cellStyle name="메모 44 2 2 5 2 4" xfId="35969" xr:uid="{00000000-0005-0000-0000-00000B8A0000}"/>
    <cellStyle name="메모 44 2 2 5 3" xfId="35970" xr:uid="{00000000-0005-0000-0000-00000C8A0000}"/>
    <cellStyle name="메모 44 2 2 5 3 2" xfId="35971" xr:uid="{00000000-0005-0000-0000-00000D8A0000}"/>
    <cellStyle name="메모 44 2 2 5 3 3" xfId="35972" xr:uid="{00000000-0005-0000-0000-00000E8A0000}"/>
    <cellStyle name="메모 44 2 2 5 3 4" xfId="35973" xr:uid="{00000000-0005-0000-0000-00000F8A0000}"/>
    <cellStyle name="메모 44 2 2 5 4" xfId="35974" xr:uid="{00000000-0005-0000-0000-0000108A0000}"/>
    <cellStyle name="메모 44 2 2 5 4 2" xfId="35975" xr:uid="{00000000-0005-0000-0000-0000118A0000}"/>
    <cellStyle name="메모 44 2 2 5 4 3" xfId="35976" xr:uid="{00000000-0005-0000-0000-0000128A0000}"/>
    <cellStyle name="메모 44 2 2 5 4 4" xfId="35977" xr:uid="{00000000-0005-0000-0000-0000138A0000}"/>
    <cellStyle name="메모 44 2 2 5 5" xfId="35978" xr:uid="{00000000-0005-0000-0000-0000148A0000}"/>
    <cellStyle name="메모 44 2 2 5 5 2" xfId="35979" xr:uid="{00000000-0005-0000-0000-0000158A0000}"/>
    <cellStyle name="메모 44 2 2 5 5 3" xfId="35980" xr:uid="{00000000-0005-0000-0000-0000168A0000}"/>
    <cellStyle name="메모 44 2 2 5 5 4" xfId="35981" xr:uid="{00000000-0005-0000-0000-0000178A0000}"/>
    <cellStyle name="메모 44 2 2 5 6" xfId="35982" xr:uid="{00000000-0005-0000-0000-0000188A0000}"/>
    <cellStyle name="메모 44 2 2 5 6 2" xfId="35983" xr:uid="{00000000-0005-0000-0000-0000198A0000}"/>
    <cellStyle name="메모 44 2 2 5 6 3" xfId="35984" xr:uid="{00000000-0005-0000-0000-00001A8A0000}"/>
    <cellStyle name="메모 44 2 2 5 6 4" xfId="35985" xr:uid="{00000000-0005-0000-0000-00001B8A0000}"/>
    <cellStyle name="메모 44 2 2 5 7" xfId="35986" xr:uid="{00000000-0005-0000-0000-00001C8A0000}"/>
    <cellStyle name="메모 44 2 2 5 7 2" xfId="35987" xr:uid="{00000000-0005-0000-0000-00001D8A0000}"/>
    <cellStyle name="메모 44 2 2 5 7 3" xfId="35988" xr:uid="{00000000-0005-0000-0000-00001E8A0000}"/>
    <cellStyle name="메모 44 2 2 5 7 4" xfId="35989" xr:uid="{00000000-0005-0000-0000-00001F8A0000}"/>
    <cellStyle name="메모 44 2 2 5 8" xfId="35990" xr:uid="{00000000-0005-0000-0000-0000208A0000}"/>
    <cellStyle name="메모 44 2 2 5 8 2" xfId="35991" xr:uid="{00000000-0005-0000-0000-0000218A0000}"/>
    <cellStyle name="메모 44 2 2 5 8 3" xfId="35992" xr:uid="{00000000-0005-0000-0000-0000228A0000}"/>
    <cellStyle name="메모 44 2 2 5 8 4" xfId="35993" xr:uid="{00000000-0005-0000-0000-0000238A0000}"/>
    <cellStyle name="메모 44 2 2 5 9" xfId="35994" xr:uid="{00000000-0005-0000-0000-0000248A0000}"/>
    <cellStyle name="메모 44 2 2 5 9 2" xfId="35995" xr:uid="{00000000-0005-0000-0000-0000258A0000}"/>
    <cellStyle name="메모 44 2 2 5 9 3" xfId="35996" xr:uid="{00000000-0005-0000-0000-0000268A0000}"/>
    <cellStyle name="메모 44 2 2 5 9 4" xfId="35997" xr:uid="{00000000-0005-0000-0000-0000278A0000}"/>
    <cellStyle name="메모 44 2 2 6" xfId="35998" xr:uid="{00000000-0005-0000-0000-0000288A0000}"/>
    <cellStyle name="메모 44 2 2 6 2" xfId="35999" xr:uid="{00000000-0005-0000-0000-0000298A0000}"/>
    <cellStyle name="메모 44 2 2 6 3" xfId="36000" xr:uid="{00000000-0005-0000-0000-00002A8A0000}"/>
    <cellStyle name="메모 44 2 2 6 4" xfId="36001" xr:uid="{00000000-0005-0000-0000-00002B8A0000}"/>
    <cellStyle name="메모 44 2 2 7" xfId="36002" xr:uid="{00000000-0005-0000-0000-00002C8A0000}"/>
    <cellStyle name="메모 44 2 2 7 2" xfId="36003" xr:uid="{00000000-0005-0000-0000-00002D8A0000}"/>
    <cellStyle name="메모 44 2 2 7 3" xfId="36004" xr:uid="{00000000-0005-0000-0000-00002E8A0000}"/>
    <cellStyle name="메모 44 2 2 7 4" xfId="36005" xr:uid="{00000000-0005-0000-0000-00002F8A0000}"/>
    <cellStyle name="메모 44 2 2 8" xfId="36006" xr:uid="{00000000-0005-0000-0000-0000308A0000}"/>
    <cellStyle name="메모 44 2 2 8 2" xfId="36007" xr:uid="{00000000-0005-0000-0000-0000318A0000}"/>
    <cellStyle name="메모 44 2 2 8 3" xfId="36008" xr:uid="{00000000-0005-0000-0000-0000328A0000}"/>
    <cellStyle name="메모 44 2 2 8 4" xfId="36009" xr:uid="{00000000-0005-0000-0000-0000338A0000}"/>
    <cellStyle name="메모 44 2 2 9" xfId="36010" xr:uid="{00000000-0005-0000-0000-0000348A0000}"/>
    <cellStyle name="메모 44 2 2 9 2" xfId="36011" xr:uid="{00000000-0005-0000-0000-0000358A0000}"/>
    <cellStyle name="메모 44 2 2 9 3" xfId="36012" xr:uid="{00000000-0005-0000-0000-0000368A0000}"/>
    <cellStyle name="메모 44 2 2 9 4" xfId="36013" xr:uid="{00000000-0005-0000-0000-0000378A0000}"/>
    <cellStyle name="메모 44 2 20" xfId="36014" xr:uid="{00000000-0005-0000-0000-0000388A0000}"/>
    <cellStyle name="메모 44 2 21" xfId="36015" xr:uid="{00000000-0005-0000-0000-0000398A0000}"/>
    <cellStyle name="메모 44 2 22" xfId="36016" xr:uid="{00000000-0005-0000-0000-00003A8A0000}"/>
    <cellStyle name="메모 44 2 23" xfId="36017" xr:uid="{00000000-0005-0000-0000-00003B8A0000}"/>
    <cellStyle name="메모 44 2 24" xfId="36018" xr:uid="{00000000-0005-0000-0000-00003C8A0000}"/>
    <cellStyle name="메모 44 2 25" xfId="36019" xr:uid="{00000000-0005-0000-0000-00003D8A0000}"/>
    <cellStyle name="메모 44 2 26" xfId="36020" xr:uid="{00000000-0005-0000-0000-00003E8A0000}"/>
    <cellStyle name="메모 44 2 3" xfId="36021" xr:uid="{00000000-0005-0000-0000-00003F8A0000}"/>
    <cellStyle name="메모 44 2 3 10" xfId="36022" xr:uid="{00000000-0005-0000-0000-0000408A0000}"/>
    <cellStyle name="메모 44 2 3 10 2" xfId="36023" xr:uid="{00000000-0005-0000-0000-0000418A0000}"/>
    <cellStyle name="메모 44 2 3 10 3" xfId="36024" xr:uid="{00000000-0005-0000-0000-0000428A0000}"/>
    <cellStyle name="메모 44 2 3 10 4" xfId="36025" xr:uid="{00000000-0005-0000-0000-0000438A0000}"/>
    <cellStyle name="메모 44 2 3 11" xfId="36026" xr:uid="{00000000-0005-0000-0000-0000448A0000}"/>
    <cellStyle name="메모 44 2 3 11 2" xfId="36027" xr:uid="{00000000-0005-0000-0000-0000458A0000}"/>
    <cellStyle name="메모 44 2 3 11 3" xfId="36028" xr:uid="{00000000-0005-0000-0000-0000468A0000}"/>
    <cellStyle name="메모 44 2 3 11 4" xfId="36029" xr:uid="{00000000-0005-0000-0000-0000478A0000}"/>
    <cellStyle name="메모 44 2 3 12" xfId="36030" xr:uid="{00000000-0005-0000-0000-0000488A0000}"/>
    <cellStyle name="메모 44 2 3 12 2" xfId="36031" xr:uid="{00000000-0005-0000-0000-0000498A0000}"/>
    <cellStyle name="메모 44 2 3 12 3" xfId="36032" xr:uid="{00000000-0005-0000-0000-00004A8A0000}"/>
    <cellStyle name="메모 44 2 3 12 4" xfId="36033" xr:uid="{00000000-0005-0000-0000-00004B8A0000}"/>
    <cellStyle name="메모 44 2 3 13" xfId="36034" xr:uid="{00000000-0005-0000-0000-00004C8A0000}"/>
    <cellStyle name="메모 44 2 3 14" xfId="36035" xr:uid="{00000000-0005-0000-0000-00004D8A0000}"/>
    <cellStyle name="메모 44 2 3 15" xfId="36036" xr:uid="{00000000-0005-0000-0000-00004E8A0000}"/>
    <cellStyle name="메모 44 2 3 16" xfId="36037" xr:uid="{00000000-0005-0000-0000-00004F8A0000}"/>
    <cellStyle name="메모 44 2 3 17" xfId="36038" xr:uid="{00000000-0005-0000-0000-0000508A0000}"/>
    <cellStyle name="메모 44 2 3 18" xfId="36039" xr:uid="{00000000-0005-0000-0000-0000518A0000}"/>
    <cellStyle name="메모 44 2 3 19" xfId="36040" xr:uid="{00000000-0005-0000-0000-0000528A0000}"/>
    <cellStyle name="메모 44 2 3 2" xfId="36041" xr:uid="{00000000-0005-0000-0000-0000538A0000}"/>
    <cellStyle name="메모 44 2 3 2 10" xfId="36042" xr:uid="{00000000-0005-0000-0000-0000548A0000}"/>
    <cellStyle name="메모 44 2 3 2 11" xfId="36043" xr:uid="{00000000-0005-0000-0000-0000558A0000}"/>
    <cellStyle name="메모 44 2 3 2 12" xfId="36044" xr:uid="{00000000-0005-0000-0000-0000568A0000}"/>
    <cellStyle name="메모 44 2 3 2 2" xfId="36045" xr:uid="{00000000-0005-0000-0000-0000578A0000}"/>
    <cellStyle name="메모 44 2 3 2 2 2" xfId="36046" xr:uid="{00000000-0005-0000-0000-0000588A0000}"/>
    <cellStyle name="메모 44 2 3 2 2 3" xfId="36047" xr:uid="{00000000-0005-0000-0000-0000598A0000}"/>
    <cellStyle name="메모 44 2 3 2 2 4" xfId="36048" xr:uid="{00000000-0005-0000-0000-00005A8A0000}"/>
    <cellStyle name="메모 44 2 3 2 3" xfId="36049" xr:uid="{00000000-0005-0000-0000-00005B8A0000}"/>
    <cellStyle name="메모 44 2 3 2 3 2" xfId="36050" xr:uid="{00000000-0005-0000-0000-00005C8A0000}"/>
    <cellStyle name="메모 44 2 3 2 3 3" xfId="36051" xr:uid="{00000000-0005-0000-0000-00005D8A0000}"/>
    <cellStyle name="메모 44 2 3 2 3 4" xfId="36052" xr:uid="{00000000-0005-0000-0000-00005E8A0000}"/>
    <cellStyle name="메모 44 2 3 2 4" xfId="36053" xr:uid="{00000000-0005-0000-0000-00005F8A0000}"/>
    <cellStyle name="메모 44 2 3 2 4 2" xfId="36054" xr:uid="{00000000-0005-0000-0000-0000608A0000}"/>
    <cellStyle name="메모 44 2 3 2 4 3" xfId="36055" xr:uid="{00000000-0005-0000-0000-0000618A0000}"/>
    <cellStyle name="메모 44 2 3 2 4 4" xfId="36056" xr:uid="{00000000-0005-0000-0000-0000628A0000}"/>
    <cellStyle name="메모 44 2 3 2 5" xfId="36057" xr:uid="{00000000-0005-0000-0000-0000638A0000}"/>
    <cellStyle name="메모 44 2 3 2 5 2" xfId="36058" xr:uid="{00000000-0005-0000-0000-0000648A0000}"/>
    <cellStyle name="메모 44 2 3 2 5 3" xfId="36059" xr:uid="{00000000-0005-0000-0000-0000658A0000}"/>
    <cellStyle name="메모 44 2 3 2 5 4" xfId="36060" xr:uid="{00000000-0005-0000-0000-0000668A0000}"/>
    <cellStyle name="메모 44 2 3 2 6" xfId="36061" xr:uid="{00000000-0005-0000-0000-0000678A0000}"/>
    <cellStyle name="메모 44 2 3 2 6 2" xfId="36062" xr:uid="{00000000-0005-0000-0000-0000688A0000}"/>
    <cellStyle name="메모 44 2 3 2 6 3" xfId="36063" xr:uid="{00000000-0005-0000-0000-0000698A0000}"/>
    <cellStyle name="메모 44 2 3 2 6 4" xfId="36064" xr:uid="{00000000-0005-0000-0000-00006A8A0000}"/>
    <cellStyle name="메모 44 2 3 2 7" xfId="36065" xr:uid="{00000000-0005-0000-0000-00006B8A0000}"/>
    <cellStyle name="메모 44 2 3 2 7 2" xfId="36066" xr:uid="{00000000-0005-0000-0000-00006C8A0000}"/>
    <cellStyle name="메모 44 2 3 2 7 3" xfId="36067" xr:uid="{00000000-0005-0000-0000-00006D8A0000}"/>
    <cellStyle name="메모 44 2 3 2 7 4" xfId="36068" xr:uid="{00000000-0005-0000-0000-00006E8A0000}"/>
    <cellStyle name="메모 44 2 3 2 8" xfId="36069" xr:uid="{00000000-0005-0000-0000-00006F8A0000}"/>
    <cellStyle name="메모 44 2 3 2 8 2" xfId="36070" xr:uid="{00000000-0005-0000-0000-0000708A0000}"/>
    <cellStyle name="메모 44 2 3 2 8 3" xfId="36071" xr:uid="{00000000-0005-0000-0000-0000718A0000}"/>
    <cellStyle name="메모 44 2 3 2 8 4" xfId="36072" xr:uid="{00000000-0005-0000-0000-0000728A0000}"/>
    <cellStyle name="메모 44 2 3 2 9" xfId="36073" xr:uid="{00000000-0005-0000-0000-0000738A0000}"/>
    <cellStyle name="메모 44 2 3 2 9 2" xfId="36074" xr:uid="{00000000-0005-0000-0000-0000748A0000}"/>
    <cellStyle name="메모 44 2 3 2 9 3" xfId="36075" xr:uid="{00000000-0005-0000-0000-0000758A0000}"/>
    <cellStyle name="메모 44 2 3 2 9 4" xfId="36076" xr:uid="{00000000-0005-0000-0000-0000768A0000}"/>
    <cellStyle name="메모 44 2 3 20" xfId="36077" xr:uid="{00000000-0005-0000-0000-0000778A0000}"/>
    <cellStyle name="메모 44 2 3 21" xfId="36078" xr:uid="{00000000-0005-0000-0000-0000788A0000}"/>
    <cellStyle name="메모 44 2 3 22" xfId="36079" xr:uid="{00000000-0005-0000-0000-0000798A0000}"/>
    <cellStyle name="메모 44 2 3 23" xfId="36080" xr:uid="{00000000-0005-0000-0000-00007A8A0000}"/>
    <cellStyle name="메모 44 2 3 24" xfId="36081" xr:uid="{00000000-0005-0000-0000-00007B8A0000}"/>
    <cellStyle name="메모 44 2 3 25" xfId="36082" xr:uid="{00000000-0005-0000-0000-00007C8A0000}"/>
    <cellStyle name="메모 44 2 3 3" xfId="36083" xr:uid="{00000000-0005-0000-0000-00007D8A0000}"/>
    <cellStyle name="메모 44 2 3 3 10" xfId="36084" xr:uid="{00000000-0005-0000-0000-00007E8A0000}"/>
    <cellStyle name="메모 44 2 3 3 11" xfId="36085" xr:uid="{00000000-0005-0000-0000-00007F8A0000}"/>
    <cellStyle name="메모 44 2 3 3 12" xfId="36086" xr:uid="{00000000-0005-0000-0000-0000808A0000}"/>
    <cellStyle name="메모 44 2 3 3 2" xfId="36087" xr:uid="{00000000-0005-0000-0000-0000818A0000}"/>
    <cellStyle name="메모 44 2 3 3 2 2" xfId="36088" xr:uid="{00000000-0005-0000-0000-0000828A0000}"/>
    <cellStyle name="메모 44 2 3 3 2 3" xfId="36089" xr:uid="{00000000-0005-0000-0000-0000838A0000}"/>
    <cellStyle name="메모 44 2 3 3 2 4" xfId="36090" xr:uid="{00000000-0005-0000-0000-0000848A0000}"/>
    <cellStyle name="메모 44 2 3 3 3" xfId="36091" xr:uid="{00000000-0005-0000-0000-0000858A0000}"/>
    <cellStyle name="메모 44 2 3 3 3 2" xfId="36092" xr:uid="{00000000-0005-0000-0000-0000868A0000}"/>
    <cellStyle name="메모 44 2 3 3 3 3" xfId="36093" xr:uid="{00000000-0005-0000-0000-0000878A0000}"/>
    <cellStyle name="메모 44 2 3 3 3 4" xfId="36094" xr:uid="{00000000-0005-0000-0000-0000888A0000}"/>
    <cellStyle name="메모 44 2 3 3 4" xfId="36095" xr:uid="{00000000-0005-0000-0000-0000898A0000}"/>
    <cellStyle name="메모 44 2 3 3 4 2" xfId="36096" xr:uid="{00000000-0005-0000-0000-00008A8A0000}"/>
    <cellStyle name="메모 44 2 3 3 4 3" xfId="36097" xr:uid="{00000000-0005-0000-0000-00008B8A0000}"/>
    <cellStyle name="메모 44 2 3 3 4 4" xfId="36098" xr:uid="{00000000-0005-0000-0000-00008C8A0000}"/>
    <cellStyle name="메모 44 2 3 3 5" xfId="36099" xr:uid="{00000000-0005-0000-0000-00008D8A0000}"/>
    <cellStyle name="메모 44 2 3 3 5 2" xfId="36100" xr:uid="{00000000-0005-0000-0000-00008E8A0000}"/>
    <cellStyle name="메모 44 2 3 3 5 3" xfId="36101" xr:uid="{00000000-0005-0000-0000-00008F8A0000}"/>
    <cellStyle name="메모 44 2 3 3 5 4" xfId="36102" xr:uid="{00000000-0005-0000-0000-0000908A0000}"/>
    <cellStyle name="메모 44 2 3 3 6" xfId="36103" xr:uid="{00000000-0005-0000-0000-0000918A0000}"/>
    <cellStyle name="메모 44 2 3 3 6 2" xfId="36104" xr:uid="{00000000-0005-0000-0000-0000928A0000}"/>
    <cellStyle name="메모 44 2 3 3 6 3" xfId="36105" xr:uid="{00000000-0005-0000-0000-0000938A0000}"/>
    <cellStyle name="메모 44 2 3 3 6 4" xfId="36106" xr:uid="{00000000-0005-0000-0000-0000948A0000}"/>
    <cellStyle name="메모 44 2 3 3 7" xfId="36107" xr:uid="{00000000-0005-0000-0000-0000958A0000}"/>
    <cellStyle name="메모 44 2 3 3 7 2" xfId="36108" xr:uid="{00000000-0005-0000-0000-0000968A0000}"/>
    <cellStyle name="메모 44 2 3 3 7 3" xfId="36109" xr:uid="{00000000-0005-0000-0000-0000978A0000}"/>
    <cellStyle name="메모 44 2 3 3 7 4" xfId="36110" xr:uid="{00000000-0005-0000-0000-0000988A0000}"/>
    <cellStyle name="메모 44 2 3 3 8" xfId="36111" xr:uid="{00000000-0005-0000-0000-0000998A0000}"/>
    <cellStyle name="메모 44 2 3 3 8 2" xfId="36112" xr:uid="{00000000-0005-0000-0000-00009A8A0000}"/>
    <cellStyle name="메모 44 2 3 3 8 3" xfId="36113" xr:uid="{00000000-0005-0000-0000-00009B8A0000}"/>
    <cellStyle name="메모 44 2 3 3 8 4" xfId="36114" xr:uid="{00000000-0005-0000-0000-00009C8A0000}"/>
    <cellStyle name="메모 44 2 3 3 9" xfId="36115" xr:uid="{00000000-0005-0000-0000-00009D8A0000}"/>
    <cellStyle name="메모 44 2 3 3 9 2" xfId="36116" xr:uid="{00000000-0005-0000-0000-00009E8A0000}"/>
    <cellStyle name="메모 44 2 3 3 9 3" xfId="36117" xr:uid="{00000000-0005-0000-0000-00009F8A0000}"/>
    <cellStyle name="메모 44 2 3 3 9 4" xfId="36118" xr:uid="{00000000-0005-0000-0000-0000A08A0000}"/>
    <cellStyle name="메모 44 2 3 4" xfId="36119" xr:uid="{00000000-0005-0000-0000-0000A18A0000}"/>
    <cellStyle name="메모 44 2 3 4 10" xfId="36120" xr:uid="{00000000-0005-0000-0000-0000A28A0000}"/>
    <cellStyle name="메모 44 2 3 4 11" xfId="36121" xr:uid="{00000000-0005-0000-0000-0000A38A0000}"/>
    <cellStyle name="메모 44 2 3 4 12" xfId="36122" xr:uid="{00000000-0005-0000-0000-0000A48A0000}"/>
    <cellStyle name="메모 44 2 3 4 2" xfId="36123" xr:uid="{00000000-0005-0000-0000-0000A58A0000}"/>
    <cellStyle name="메모 44 2 3 4 2 2" xfId="36124" xr:uid="{00000000-0005-0000-0000-0000A68A0000}"/>
    <cellStyle name="메모 44 2 3 4 2 3" xfId="36125" xr:uid="{00000000-0005-0000-0000-0000A78A0000}"/>
    <cellStyle name="메모 44 2 3 4 2 4" xfId="36126" xr:uid="{00000000-0005-0000-0000-0000A88A0000}"/>
    <cellStyle name="메모 44 2 3 4 3" xfId="36127" xr:uid="{00000000-0005-0000-0000-0000A98A0000}"/>
    <cellStyle name="메모 44 2 3 4 3 2" xfId="36128" xr:uid="{00000000-0005-0000-0000-0000AA8A0000}"/>
    <cellStyle name="메모 44 2 3 4 3 3" xfId="36129" xr:uid="{00000000-0005-0000-0000-0000AB8A0000}"/>
    <cellStyle name="메모 44 2 3 4 3 4" xfId="36130" xr:uid="{00000000-0005-0000-0000-0000AC8A0000}"/>
    <cellStyle name="메모 44 2 3 4 4" xfId="36131" xr:uid="{00000000-0005-0000-0000-0000AD8A0000}"/>
    <cellStyle name="메모 44 2 3 4 4 2" xfId="36132" xr:uid="{00000000-0005-0000-0000-0000AE8A0000}"/>
    <cellStyle name="메모 44 2 3 4 4 3" xfId="36133" xr:uid="{00000000-0005-0000-0000-0000AF8A0000}"/>
    <cellStyle name="메모 44 2 3 4 4 4" xfId="36134" xr:uid="{00000000-0005-0000-0000-0000B08A0000}"/>
    <cellStyle name="메모 44 2 3 4 5" xfId="36135" xr:uid="{00000000-0005-0000-0000-0000B18A0000}"/>
    <cellStyle name="메모 44 2 3 4 5 2" xfId="36136" xr:uid="{00000000-0005-0000-0000-0000B28A0000}"/>
    <cellStyle name="메모 44 2 3 4 5 3" xfId="36137" xr:uid="{00000000-0005-0000-0000-0000B38A0000}"/>
    <cellStyle name="메모 44 2 3 4 5 4" xfId="36138" xr:uid="{00000000-0005-0000-0000-0000B48A0000}"/>
    <cellStyle name="메모 44 2 3 4 6" xfId="36139" xr:uid="{00000000-0005-0000-0000-0000B58A0000}"/>
    <cellStyle name="메모 44 2 3 4 6 2" xfId="36140" xr:uid="{00000000-0005-0000-0000-0000B68A0000}"/>
    <cellStyle name="메모 44 2 3 4 6 3" xfId="36141" xr:uid="{00000000-0005-0000-0000-0000B78A0000}"/>
    <cellStyle name="메모 44 2 3 4 6 4" xfId="36142" xr:uid="{00000000-0005-0000-0000-0000B88A0000}"/>
    <cellStyle name="메모 44 2 3 4 7" xfId="36143" xr:uid="{00000000-0005-0000-0000-0000B98A0000}"/>
    <cellStyle name="메모 44 2 3 4 7 2" xfId="36144" xr:uid="{00000000-0005-0000-0000-0000BA8A0000}"/>
    <cellStyle name="메모 44 2 3 4 7 3" xfId="36145" xr:uid="{00000000-0005-0000-0000-0000BB8A0000}"/>
    <cellStyle name="메모 44 2 3 4 7 4" xfId="36146" xr:uid="{00000000-0005-0000-0000-0000BC8A0000}"/>
    <cellStyle name="메모 44 2 3 4 8" xfId="36147" xr:uid="{00000000-0005-0000-0000-0000BD8A0000}"/>
    <cellStyle name="메모 44 2 3 4 8 2" xfId="36148" xr:uid="{00000000-0005-0000-0000-0000BE8A0000}"/>
    <cellStyle name="메모 44 2 3 4 8 3" xfId="36149" xr:uid="{00000000-0005-0000-0000-0000BF8A0000}"/>
    <cellStyle name="메모 44 2 3 4 8 4" xfId="36150" xr:uid="{00000000-0005-0000-0000-0000C08A0000}"/>
    <cellStyle name="메모 44 2 3 4 9" xfId="36151" xr:uid="{00000000-0005-0000-0000-0000C18A0000}"/>
    <cellStyle name="메모 44 2 3 4 9 2" xfId="36152" xr:uid="{00000000-0005-0000-0000-0000C28A0000}"/>
    <cellStyle name="메모 44 2 3 4 9 3" xfId="36153" xr:uid="{00000000-0005-0000-0000-0000C38A0000}"/>
    <cellStyle name="메모 44 2 3 4 9 4" xfId="36154" xr:uid="{00000000-0005-0000-0000-0000C48A0000}"/>
    <cellStyle name="메모 44 2 3 5" xfId="36155" xr:uid="{00000000-0005-0000-0000-0000C58A0000}"/>
    <cellStyle name="메모 44 2 3 5 2" xfId="36156" xr:uid="{00000000-0005-0000-0000-0000C68A0000}"/>
    <cellStyle name="메모 44 2 3 5 3" xfId="36157" xr:uid="{00000000-0005-0000-0000-0000C78A0000}"/>
    <cellStyle name="메모 44 2 3 5 4" xfId="36158" xr:uid="{00000000-0005-0000-0000-0000C88A0000}"/>
    <cellStyle name="메모 44 2 3 6" xfId="36159" xr:uid="{00000000-0005-0000-0000-0000C98A0000}"/>
    <cellStyle name="메모 44 2 3 6 2" xfId="36160" xr:uid="{00000000-0005-0000-0000-0000CA8A0000}"/>
    <cellStyle name="메모 44 2 3 6 3" xfId="36161" xr:uid="{00000000-0005-0000-0000-0000CB8A0000}"/>
    <cellStyle name="메모 44 2 3 6 4" xfId="36162" xr:uid="{00000000-0005-0000-0000-0000CC8A0000}"/>
    <cellStyle name="메모 44 2 3 7" xfId="36163" xr:uid="{00000000-0005-0000-0000-0000CD8A0000}"/>
    <cellStyle name="메모 44 2 3 7 2" xfId="36164" xr:uid="{00000000-0005-0000-0000-0000CE8A0000}"/>
    <cellStyle name="메모 44 2 3 7 3" xfId="36165" xr:uid="{00000000-0005-0000-0000-0000CF8A0000}"/>
    <cellStyle name="메모 44 2 3 7 4" xfId="36166" xr:uid="{00000000-0005-0000-0000-0000D08A0000}"/>
    <cellStyle name="메모 44 2 3 8" xfId="36167" xr:uid="{00000000-0005-0000-0000-0000D18A0000}"/>
    <cellStyle name="메모 44 2 3 8 2" xfId="36168" xr:uid="{00000000-0005-0000-0000-0000D28A0000}"/>
    <cellStyle name="메모 44 2 3 8 3" xfId="36169" xr:uid="{00000000-0005-0000-0000-0000D38A0000}"/>
    <cellStyle name="메모 44 2 3 8 4" xfId="36170" xr:uid="{00000000-0005-0000-0000-0000D48A0000}"/>
    <cellStyle name="메모 44 2 3 9" xfId="36171" xr:uid="{00000000-0005-0000-0000-0000D58A0000}"/>
    <cellStyle name="메모 44 2 3 9 2" xfId="36172" xr:uid="{00000000-0005-0000-0000-0000D68A0000}"/>
    <cellStyle name="메모 44 2 3 9 3" xfId="36173" xr:uid="{00000000-0005-0000-0000-0000D78A0000}"/>
    <cellStyle name="메모 44 2 3 9 4" xfId="36174" xr:uid="{00000000-0005-0000-0000-0000D88A0000}"/>
    <cellStyle name="메모 44 2 4" xfId="36175" xr:uid="{00000000-0005-0000-0000-0000D98A0000}"/>
    <cellStyle name="메모 44 2 4 10" xfId="36176" xr:uid="{00000000-0005-0000-0000-0000DA8A0000}"/>
    <cellStyle name="메모 44 2 4 11" xfId="36177" xr:uid="{00000000-0005-0000-0000-0000DB8A0000}"/>
    <cellStyle name="메모 44 2 4 12" xfId="36178" xr:uid="{00000000-0005-0000-0000-0000DC8A0000}"/>
    <cellStyle name="메모 44 2 4 2" xfId="36179" xr:uid="{00000000-0005-0000-0000-0000DD8A0000}"/>
    <cellStyle name="메모 44 2 4 2 2" xfId="36180" xr:uid="{00000000-0005-0000-0000-0000DE8A0000}"/>
    <cellStyle name="메모 44 2 4 2 3" xfId="36181" xr:uid="{00000000-0005-0000-0000-0000DF8A0000}"/>
    <cellStyle name="메모 44 2 4 2 4" xfId="36182" xr:uid="{00000000-0005-0000-0000-0000E08A0000}"/>
    <cellStyle name="메모 44 2 4 3" xfId="36183" xr:uid="{00000000-0005-0000-0000-0000E18A0000}"/>
    <cellStyle name="메모 44 2 4 3 2" xfId="36184" xr:uid="{00000000-0005-0000-0000-0000E28A0000}"/>
    <cellStyle name="메모 44 2 4 3 3" xfId="36185" xr:uid="{00000000-0005-0000-0000-0000E38A0000}"/>
    <cellStyle name="메모 44 2 4 3 4" xfId="36186" xr:uid="{00000000-0005-0000-0000-0000E48A0000}"/>
    <cellStyle name="메모 44 2 4 4" xfId="36187" xr:uid="{00000000-0005-0000-0000-0000E58A0000}"/>
    <cellStyle name="메모 44 2 4 4 2" xfId="36188" xr:uid="{00000000-0005-0000-0000-0000E68A0000}"/>
    <cellStyle name="메모 44 2 4 4 3" xfId="36189" xr:uid="{00000000-0005-0000-0000-0000E78A0000}"/>
    <cellStyle name="메모 44 2 4 4 4" xfId="36190" xr:uid="{00000000-0005-0000-0000-0000E88A0000}"/>
    <cellStyle name="메모 44 2 4 5" xfId="36191" xr:uid="{00000000-0005-0000-0000-0000E98A0000}"/>
    <cellStyle name="메모 44 2 4 5 2" xfId="36192" xr:uid="{00000000-0005-0000-0000-0000EA8A0000}"/>
    <cellStyle name="메모 44 2 4 5 3" xfId="36193" xr:uid="{00000000-0005-0000-0000-0000EB8A0000}"/>
    <cellStyle name="메모 44 2 4 5 4" xfId="36194" xr:uid="{00000000-0005-0000-0000-0000EC8A0000}"/>
    <cellStyle name="메모 44 2 4 6" xfId="36195" xr:uid="{00000000-0005-0000-0000-0000ED8A0000}"/>
    <cellStyle name="메모 44 2 4 6 2" xfId="36196" xr:uid="{00000000-0005-0000-0000-0000EE8A0000}"/>
    <cellStyle name="메모 44 2 4 6 3" xfId="36197" xr:uid="{00000000-0005-0000-0000-0000EF8A0000}"/>
    <cellStyle name="메모 44 2 4 6 4" xfId="36198" xr:uid="{00000000-0005-0000-0000-0000F08A0000}"/>
    <cellStyle name="메모 44 2 4 7" xfId="36199" xr:uid="{00000000-0005-0000-0000-0000F18A0000}"/>
    <cellStyle name="메모 44 2 4 7 2" xfId="36200" xr:uid="{00000000-0005-0000-0000-0000F28A0000}"/>
    <cellStyle name="메모 44 2 4 7 3" xfId="36201" xr:uid="{00000000-0005-0000-0000-0000F38A0000}"/>
    <cellStyle name="메모 44 2 4 7 4" xfId="36202" xr:uid="{00000000-0005-0000-0000-0000F48A0000}"/>
    <cellStyle name="메모 44 2 4 8" xfId="36203" xr:uid="{00000000-0005-0000-0000-0000F58A0000}"/>
    <cellStyle name="메모 44 2 4 8 2" xfId="36204" xr:uid="{00000000-0005-0000-0000-0000F68A0000}"/>
    <cellStyle name="메모 44 2 4 8 3" xfId="36205" xr:uid="{00000000-0005-0000-0000-0000F78A0000}"/>
    <cellStyle name="메모 44 2 4 8 4" xfId="36206" xr:uid="{00000000-0005-0000-0000-0000F88A0000}"/>
    <cellStyle name="메모 44 2 4 9" xfId="36207" xr:uid="{00000000-0005-0000-0000-0000F98A0000}"/>
    <cellStyle name="메모 44 2 4 9 2" xfId="36208" xr:uid="{00000000-0005-0000-0000-0000FA8A0000}"/>
    <cellStyle name="메모 44 2 4 9 3" xfId="36209" xr:uid="{00000000-0005-0000-0000-0000FB8A0000}"/>
    <cellStyle name="메모 44 2 4 9 4" xfId="36210" xr:uid="{00000000-0005-0000-0000-0000FC8A0000}"/>
    <cellStyle name="메모 44 2 5" xfId="36211" xr:uid="{00000000-0005-0000-0000-0000FD8A0000}"/>
    <cellStyle name="메모 44 2 5 10" xfId="36212" xr:uid="{00000000-0005-0000-0000-0000FE8A0000}"/>
    <cellStyle name="메모 44 2 5 11" xfId="36213" xr:uid="{00000000-0005-0000-0000-0000FF8A0000}"/>
    <cellStyle name="메모 44 2 5 12" xfId="36214" xr:uid="{00000000-0005-0000-0000-0000008B0000}"/>
    <cellStyle name="메모 44 2 5 2" xfId="36215" xr:uid="{00000000-0005-0000-0000-0000018B0000}"/>
    <cellStyle name="메모 44 2 5 2 2" xfId="36216" xr:uid="{00000000-0005-0000-0000-0000028B0000}"/>
    <cellStyle name="메모 44 2 5 2 3" xfId="36217" xr:uid="{00000000-0005-0000-0000-0000038B0000}"/>
    <cellStyle name="메모 44 2 5 2 4" xfId="36218" xr:uid="{00000000-0005-0000-0000-0000048B0000}"/>
    <cellStyle name="메모 44 2 5 3" xfId="36219" xr:uid="{00000000-0005-0000-0000-0000058B0000}"/>
    <cellStyle name="메모 44 2 5 3 2" xfId="36220" xr:uid="{00000000-0005-0000-0000-0000068B0000}"/>
    <cellStyle name="메모 44 2 5 3 3" xfId="36221" xr:uid="{00000000-0005-0000-0000-0000078B0000}"/>
    <cellStyle name="메모 44 2 5 3 4" xfId="36222" xr:uid="{00000000-0005-0000-0000-0000088B0000}"/>
    <cellStyle name="메모 44 2 5 4" xfId="36223" xr:uid="{00000000-0005-0000-0000-0000098B0000}"/>
    <cellStyle name="메모 44 2 5 4 2" xfId="36224" xr:uid="{00000000-0005-0000-0000-00000A8B0000}"/>
    <cellStyle name="메모 44 2 5 4 3" xfId="36225" xr:uid="{00000000-0005-0000-0000-00000B8B0000}"/>
    <cellStyle name="메모 44 2 5 4 4" xfId="36226" xr:uid="{00000000-0005-0000-0000-00000C8B0000}"/>
    <cellStyle name="메모 44 2 5 5" xfId="36227" xr:uid="{00000000-0005-0000-0000-00000D8B0000}"/>
    <cellStyle name="메모 44 2 5 5 2" xfId="36228" xr:uid="{00000000-0005-0000-0000-00000E8B0000}"/>
    <cellStyle name="메모 44 2 5 5 3" xfId="36229" xr:uid="{00000000-0005-0000-0000-00000F8B0000}"/>
    <cellStyle name="메모 44 2 5 5 4" xfId="36230" xr:uid="{00000000-0005-0000-0000-0000108B0000}"/>
    <cellStyle name="메모 44 2 5 6" xfId="36231" xr:uid="{00000000-0005-0000-0000-0000118B0000}"/>
    <cellStyle name="메모 44 2 5 6 2" xfId="36232" xr:uid="{00000000-0005-0000-0000-0000128B0000}"/>
    <cellStyle name="메모 44 2 5 6 3" xfId="36233" xr:uid="{00000000-0005-0000-0000-0000138B0000}"/>
    <cellStyle name="메모 44 2 5 6 4" xfId="36234" xr:uid="{00000000-0005-0000-0000-0000148B0000}"/>
    <cellStyle name="메모 44 2 5 7" xfId="36235" xr:uid="{00000000-0005-0000-0000-0000158B0000}"/>
    <cellStyle name="메모 44 2 5 7 2" xfId="36236" xr:uid="{00000000-0005-0000-0000-0000168B0000}"/>
    <cellStyle name="메모 44 2 5 7 3" xfId="36237" xr:uid="{00000000-0005-0000-0000-0000178B0000}"/>
    <cellStyle name="메모 44 2 5 7 4" xfId="36238" xr:uid="{00000000-0005-0000-0000-0000188B0000}"/>
    <cellStyle name="메모 44 2 5 8" xfId="36239" xr:uid="{00000000-0005-0000-0000-0000198B0000}"/>
    <cellStyle name="메모 44 2 5 8 2" xfId="36240" xr:uid="{00000000-0005-0000-0000-00001A8B0000}"/>
    <cellStyle name="메모 44 2 5 8 3" xfId="36241" xr:uid="{00000000-0005-0000-0000-00001B8B0000}"/>
    <cellStyle name="메모 44 2 5 8 4" xfId="36242" xr:uid="{00000000-0005-0000-0000-00001C8B0000}"/>
    <cellStyle name="메모 44 2 5 9" xfId="36243" xr:uid="{00000000-0005-0000-0000-00001D8B0000}"/>
    <cellStyle name="메모 44 2 5 9 2" xfId="36244" xr:uid="{00000000-0005-0000-0000-00001E8B0000}"/>
    <cellStyle name="메모 44 2 5 9 3" xfId="36245" xr:uid="{00000000-0005-0000-0000-00001F8B0000}"/>
    <cellStyle name="메모 44 2 5 9 4" xfId="36246" xr:uid="{00000000-0005-0000-0000-0000208B0000}"/>
    <cellStyle name="메모 44 2 6" xfId="36247" xr:uid="{00000000-0005-0000-0000-0000218B0000}"/>
    <cellStyle name="메모 44 2 6 10" xfId="36248" xr:uid="{00000000-0005-0000-0000-0000228B0000}"/>
    <cellStyle name="메모 44 2 6 11" xfId="36249" xr:uid="{00000000-0005-0000-0000-0000238B0000}"/>
    <cellStyle name="메모 44 2 6 12" xfId="36250" xr:uid="{00000000-0005-0000-0000-0000248B0000}"/>
    <cellStyle name="메모 44 2 6 2" xfId="36251" xr:uid="{00000000-0005-0000-0000-0000258B0000}"/>
    <cellStyle name="메모 44 2 6 2 2" xfId="36252" xr:uid="{00000000-0005-0000-0000-0000268B0000}"/>
    <cellStyle name="메모 44 2 6 2 3" xfId="36253" xr:uid="{00000000-0005-0000-0000-0000278B0000}"/>
    <cellStyle name="메모 44 2 6 2 4" xfId="36254" xr:uid="{00000000-0005-0000-0000-0000288B0000}"/>
    <cellStyle name="메모 44 2 6 3" xfId="36255" xr:uid="{00000000-0005-0000-0000-0000298B0000}"/>
    <cellStyle name="메모 44 2 6 3 2" xfId="36256" xr:uid="{00000000-0005-0000-0000-00002A8B0000}"/>
    <cellStyle name="메모 44 2 6 3 3" xfId="36257" xr:uid="{00000000-0005-0000-0000-00002B8B0000}"/>
    <cellStyle name="메모 44 2 6 3 4" xfId="36258" xr:uid="{00000000-0005-0000-0000-00002C8B0000}"/>
    <cellStyle name="메모 44 2 6 4" xfId="36259" xr:uid="{00000000-0005-0000-0000-00002D8B0000}"/>
    <cellStyle name="메모 44 2 6 4 2" xfId="36260" xr:uid="{00000000-0005-0000-0000-00002E8B0000}"/>
    <cellStyle name="메모 44 2 6 4 3" xfId="36261" xr:uid="{00000000-0005-0000-0000-00002F8B0000}"/>
    <cellStyle name="메모 44 2 6 4 4" xfId="36262" xr:uid="{00000000-0005-0000-0000-0000308B0000}"/>
    <cellStyle name="메모 44 2 6 5" xfId="36263" xr:uid="{00000000-0005-0000-0000-0000318B0000}"/>
    <cellStyle name="메모 44 2 6 5 2" xfId="36264" xr:uid="{00000000-0005-0000-0000-0000328B0000}"/>
    <cellStyle name="메모 44 2 6 5 3" xfId="36265" xr:uid="{00000000-0005-0000-0000-0000338B0000}"/>
    <cellStyle name="메모 44 2 6 5 4" xfId="36266" xr:uid="{00000000-0005-0000-0000-0000348B0000}"/>
    <cellStyle name="메모 44 2 6 6" xfId="36267" xr:uid="{00000000-0005-0000-0000-0000358B0000}"/>
    <cellStyle name="메모 44 2 6 6 2" xfId="36268" xr:uid="{00000000-0005-0000-0000-0000368B0000}"/>
    <cellStyle name="메모 44 2 6 6 3" xfId="36269" xr:uid="{00000000-0005-0000-0000-0000378B0000}"/>
    <cellStyle name="메모 44 2 6 6 4" xfId="36270" xr:uid="{00000000-0005-0000-0000-0000388B0000}"/>
    <cellStyle name="메모 44 2 6 7" xfId="36271" xr:uid="{00000000-0005-0000-0000-0000398B0000}"/>
    <cellStyle name="메모 44 2 6 7 2" xfId="36272" xr:uid="{00000000-0005-0000-0000-00003A8B0000}"/>
    <cellStyle name="메모 44 2 6 7 3" xfId="36273" xr:uid="{00000000-0005-0000-0000-00003B8B0000}"/>
    <cellStyle name="메모 44 2 6 7 4" xfId="36274" xr:uid="{00000000-0005-0000-0000-00003C8B0000}"/>
    <cellStyle name="메모 44 2 6 8" xfId="36275" xr:uid="{00000000-0005-0000-0000-00003D8B0000}"/>
    <cellStyle name="메모 44 2 6 8 2" xfId="36276" xr:uid="{00000000-0005-0000-0000-00003E8B0000}"/>
    <cellStyle name="메모 44 2 6 8 3" xfId="36277" xr:uid="{00000000-0005-0000-0000-00003F8B0000}"/>
    <cellStyle name="메모 44 2 6 8 4" xfId="36278" xr:uid="{00000000-0005-0000-0000-0000408B0000}"/>
    <cellStyle name="메모 44 2 6 9" xfId="36279" xr:uid="{00000000-0005-0000-0000-0000418B0000}"/>
    <cellStyle name="메모 44 2 6 9 2" xfId="36280" xr:uid="{00000000-0005-0000-0000-0000428B0000}"/>
    <cellStyle name="메모 44 2 6 9 3" xfId="36281" xr:uid="{00000000-0005-0000-0000-0000438B0000}"/>
    <cellStyle name="메모 44 2 6 9 4" xfId="36282" xr:uid="{00000000-0005-0000-0000-0000448B0000}"/>
    <cellStyle name="메모 44 2 7" xfId="36283" xr:uid="{00000000-0005-0000-0000-0000458B0000}"/>
    <cellStyle name="메모 44 2 7 2" xfId="36284" xr:uid="{00000000-0005-0000-0000-0000468B0000}"/>
    <cellStyle name="메모 44 2 7 3" xfId="36285" xr:uid="{00000000-0005-0000-0000-0000478B0000}"/>
    <cellStyle name="메모 44 2 7 4" xfId="36286" xr:uid="{00000000-0005-0000-0000-0000488B0000}"/>
    <cellStyle name="메모 44 2 8" xfId="36287" xr:uid="{00000000-0005-0000-0000-0000498B0000}"/>
    <cellStyle name="메모 44 2 8 2" xfId="36288" xr:uid="{00000000-0005-0000-0000-00004A8B0000}"/>
    <cellStyle name="메모 44 2 8 3" xfId="36289" xr:uid="{00000000-0005-0000-0000-00004B8B0000}"/>
    <cellStyle name="메모 44 2 8 4" xfId="36290" xr:uid="{00000000-0005-0000-0000-00004C8B0000}"/>
    <cellStyle name="메모 44 2 9" xfId="36291" xr:uid="{00000000-0005-0000-0000-00004D8B0000}"/>
    <cellStyle name="메모 44 2 9 2" xfId="36292" xr:uid="{00000000-0005-0000-0000-00004E8B0000}"/>
    <cellStyle name="메모 44 2 9 3" xfId="36293" xr:uid="{00000000-0005-0000-0000-00004F8B0000}"/>
    <cellStyle name="메모 44 2 9 4" xfId="36294" xr:uid="{00000000-0005-0000-0000-0000508B0000}"/>
    <cellStyle name="메모 44 3" xfId="36295" xr:uid="{00000000-0005-0000-0000-0000518B0000}"/>
    <cellStyle name="메모 44 3 10" xfId="36296" xr:uid="{00000000-0005-0000-0000-0000528B0000}"/>
    <cellStyle name="메모 44 3 10 2" xfId="36297" xr:uid="{00000000-0005-0000-0000-0000538B0000}"/>
    <cellStyle name="메모 44 3 10 3" xfId="36298" xr:uid="{00000000-0005-0000-0000-0000548B0000}"/>
    <cellStyle name="메모 44 3 10 4" xfId="36299" xr:uid="{00000000-0005-0000-0000-0000558B0000}"/>
    <cellStyle name="메모 44 3 11" xfId="36300" xr:uid="{00000000-0005-0000-0000-0000568B0000}"/>
    <cellStyle name="메모 44 3 11 2" xfId="36301" xr:uid="{00000000-0005-0000-0000-0000578B0000}"/>
    <cellStyle name="메모 44 3 11 3" xfId="36302" xr:uid="{00000000-0005-0000-0000-0000588B0000}"/>
    <cellStyle name="메모 44 3 11 4" xfId="36303" xr:uid="{00000000-0005-0000-0000-0000598B0000}"/>
    <cellStyle name="메모 44 3 12" xfId="36304" xr:uid="{00000000-0005-0000-0000-00005A8B0000}"/>
    <cellStyle name="메모 44 3 12 2" xfId="36305" xr:uid="{00000000-0005-0000-0000-00005B8B0000}"/>
    <cellStyle name="메모 44 3 12 3" xfId="36306" xr:uid="{00000000-0005-0000-0000-00005C8B0000}"/>
    <cellStyle name="메모 44 3 12 4" xfId="36307" xr:uid="{00000000-0005-0000-0000-00005D8B0000}"/>
    <cellStyle name="메모 44 3 13" xfId="36308" xr:uid="{00000000-0005-0000-0000-00005E8B0000}"/>
    <cellStyle name="메모 44 3 14" xfId="36309" xr:uid="{00000000-0005-0000-0000-00005F8B0000}"/>
    <cellStyle name="메모 44 3 15" xfId="36310" xr:uid="{00000000-0005-0000-0000-0000608B0000}"/>
    <cellStyle name="메모 44 3 16" xfId="36311" xr:uid="{00000000-0005-0000-0000-0000618B0000}"/>
    <cellStyle name="메모 44 3 17" xfId="36312" xr:uid="{00000000-0005-0000-0000-0000628B0000}"/>
    <cellStyle name="메모 44 3 18" xfId="36313" xr:uid="{00000000-0005-0000-0000-0000638B0000}"/>
    <cellStyle name="메모 44 3 19" xfId="36314" xr:uid="{00000000-0005-0000-0000-0000648B0000}"/>
    <cellStyle name="메모 44 3 2" xfId="36315" xr:uid="{00000000-0005-0000-0000-0000658B0000}"/>
    <cellStyle name="메모 44 3 2 10" xfId="36316" xr:uid="{00000000-0005-0000-0000-0000668B0000}"/>
    <cellStyle name="메모 44 3 2 11" xfId="36317" xr:uid="{00000000-0005-0000-0000-0000678B0000}"/>
    <cellStyle name="메모 44 3 2 12" xfId="36318" xr:uid="{00000000-0005-0000-0000-0000688B0000}"/>
    <cellStyle name="메모 44 3 2 2" xfId="36319" xr:uid="{00000000-0005-0000-0000-0000698B0000}"/>
    <cellStyle name="메모 44 3 2 2 2" xfId="36320" xr:uid="{00000000-0005-0000-0000-00006A8B0000}"/>
    <cellStyle name="메모 44 3 2 2 3" xfId="36321" xr:uid="{00000000-0005-0000-0000-00006B8B0000}"/>
    <cellStyle name="메모 44 3 2 2 4" xfId="36322" xr:uid="{00000000-0005-0000-0000-00006C8B0000}"/>
    <cellStyle name="메모 44 3 2 3" xfId="36323" xr:uid="{00000000-0005-0000-0000-00006D8B0000}"/>
    <cellStyle name="메모 44 3 2 3 2" xfId="36324" xr:uid="{00000000-0005-0000-0000-00006E8B0000}"/>
    <cellStyle name="메모 44 3 2 3 3" xfId="36325" xr:uid="{00000000-0005-0000-0000-00006F8B0000}"/>
    <cellStyle name="메모 44 3 2 3 4" xfId="36326" xr:uid="{00000000-0005-0000-0000-0000708B0000}"/>
    <cellStyle name="메모 44 3 2 4" xfId="36327" xr:uid="{00000000-0005-0000-0000-0000718B0000}"/>
    <cellStyle name="메모 44 3 2 4 2" xfId="36328" xr:uid="{00000000-0005-0000-0000-0000728B0000}"/>
    <cellStyle name="메모 44 3 2 4 3" xfId="36329" xr:uid="{00000000-0005-0000-0000-0000738B0000}"/>
    <cellStyle name="메모 44 3 2 4 4" xfId="36330" xr:uid="{00000000-0005-0000-0000-0000748B0000}"/>
    <cellStyle name="메모 44 3 2 5" xfId="36331" xr:uid="{00000000-0005-0000-0000-0000758B0000}"/>
    <cellStyle name="메모 44 3 2 5 2" xfId="36332" xr:uid="{00000000-0005-0000-0000-0000768B0000}"/>
    <cellStyle name="메모 44 3 2 5 3" xfId="36333" xr:uid="{00000000-0005-0000-0000-0000778B0000}"/>
    <cellStyle name="메모 44 3 2 5 4" xfId="36334" xr:uid="{00000000-0005-0000-0000-0000788B0000}"/>
    <cellStyle name="메모 44 3 2 6" xfId="36335" xr:uid="{00000000-0005-0000-0000-0000798B0000}"/>
    <cellStyle name="메모 44 3 2 6 2" xfId="36336" xr:uid="{00000000-0005-0000-0000-00007A8B0000}"/>
    <cellStyle name="메모 44 3 2 6 3" xfId="36337" xr:uid="{00000000-0005-0000-0000-00007B8B0000}"/>
    <cellStyle name="메모 44 3 2 6 4" xfId="36338" xr:uid="{00000000-0005-0000-0000-00007C8B0000}"/>
    <cellStyle name="메모 44 3 2 7" xfId="36339" xr:uid="{00000000-0005-0000-0000-00007D8B0000}"/>
    <cellStyle name="메모 44 3 2 7 2" xfId="36340" xr:uid="{00000000-0005-0000-0000-00007E8B0000}"/>
    <cellStyle name="메모 44 3 2 7 3" xfId="36341" xr:uid="{00000000-0005-0000-0000-00007F8B0000}"/>
    <cellStyle name="메모 44 3 2 7 4" xfId="36342" xr:uid="{00000000-0005-0000-0000-0000808B0000}"/>
    <cellStyle name="메모 44 3 2 8" xfId="36343" xr:uid="{00000000-0005-0000-0000-0000818B0000}"/>
    <cellStyle name="메모 44 3 2 8 2" xfId="36344" xr:uid="{00000000-0005-0000-0000-0000828B0000}"/>
    <cellStyle name="메모 44 3 2 8 3" xfId="36345" xr:uid="{00000000-0005-0000-0000-0000838B0000}"/>
    <cellStyle name="메모 44 3 2 8 4" xfId="36346" xr:uid="{00000000-0005-0000-0000-0000848B0000}"/>
    <cellStyle name="메모 44 3 2 9" xfId="36347" xr:uid="{00000000-0005-0000-0000-0000858B0000}"/>
    <cellStyle name="메모 44 3 2 9 2" xfId="36348" xr:uid="{00000000-0005-0000-0000-0000868B0000}"/>
    <cellStyle name="메모 44 3 2 9 3" xfId="36349" xr:uid="{00000000-0005-0000-0000-0000878B0000}"/>
    <cellStyle name="메모 44 3 2 9 4" xfId="36350" xr:uid="{00000000-0005-0000-0000-0000888B0000}"/>
    <cellStyle name="메모 44 3 20" xfId="36351" xr:uid="{00000000-0005-0000-0000-0000898B0000}"/>
    <cellStyle name="메모 44 3 21" xfId="36352" xr:uid="{00000000-0005-0000-0000-00008A8B0000}"/>
    <cellStyle name="메모 44 3 22" xfId="36353" xr:uid="{00000000-0005-0000-0000-00008B8B0000}"/>
    <cellStyle name="메모 44 3 23" xfId="36354" xr:uid="{00000000-0005-0000-0000-00008C8B0000}"/>
    <cellStyle name="메모 44 3 24" xfId="36355" xr:uid="{00000000-0005-0000-0000-00008D8B0000}"/>
    <cellStyle name="메모 44 3 25" xfId="36356" xr:uid="{00000000-0005-0000-0000-00008E8B0000}"/>
    <cellStyle name="메모 44 3 3" xfId="36357" xr:uid="{00000000-0005-0000-0000-00008F8B0000}"/>
    <cellStyle name="메모 44 3 3 10" xfId="36358" xr:uid="{00000000-0005-0000-0000-0000908B0000}"/>
    <cellStyle name="메모 44 3 3 11" xfId="36359" xr:uid="{00000000-0005-0000-0000-0000918B0000}"/>
    <cellStyle name="메모 44 3 3 12" xfId="36360" xr:uid="{00000000-0005-0000-0000-0000928B0000}"/>
    <cellStyle name="메모 44 3 3 2" xfId="36361" xr:uid="{00000000-0005-0000-0000-0000938B0000}"/>
    <cellStyle name="메모 44 3 3 2 2" xfId="36362" xr:uid="{00000000-0005-0000-0000-0000948B0000}"/>
    <cellStyle name="메모 44 3 3 2 3" xfId="36363" xr:uid="{00000000-0005-0000-0000-0000958B0000}"/>
    <cellStyle name="메모 44 3 3 2 4" xfId="36364" xr:uid="{00000000-0005-0000-0000-0000968B0000}"/>
    <cellStyle name="메모 44 3 3 3" xfId="36365" xr:uid="{00000000-0005-0000-0000-0000978B0000}"/>
    <cellStyle name="메모 44 3 3 3 2" xfId="36366" xr:uid="{00000000-0005-0000-0000-0000988B0000}"/>
    <cellStyle name="메모 44 3 3 3 3" xfId="36367" xr:uid="{00000000-0005-0000-0000-0000998B0000}"/>
    <cellStyle name="메모 44 3 3 3 4" xfId="36368" xr:uid="{00000000-0005-0000-0000-00009A8B0000}"/>
    <cellStyle name="메모 44 3 3 4" xfId="36369" xr:uid="{00000000-0005-0000-0000-00009B8B0000}"/>
    <cellStyle name="메모 44 3 3 4 2" xfId="36370" xr:uid="{00000000-0005-0000-0000-00009C8B0000}"/>
    <cellStyle name="메모 44 3 3 4 3" xfId="36371" xr:uid="{00000000-0005-0000-0000-00009D8B0000}"/>
    <cellStyle name="메모 44 3 3 4 4" xfId="36372" xr:uid="{00000000-0005-0000-0000-00009E8B0000}"/>
    <cellStyle name="메모 44 3 3 5" xfId="36373" xr:uid="{00000000-0005-0000-0000-00009F8B0000}"/>
    <cellStyle name="메모 44 3 3 5 2" xfId="36374" xr:uid="{00000000-0005-0000-0000-0000A08B0000}"/>
    <cellStyle name="메모 44 3 3 5 3" xfId="36375" xr:uid="{00000000-0005-0000-0000-0000A18B0000}"/>
    <cellStyle name="메모 44 3 3 5 4" xfId="36376" xr:uid="{00000000-0005-0000-0000-0000A28B0000}"/>
    <cellStyle name="메모 44 3 3 6" xfId="36377" xr:uid="{00000000-0005-0000-0000-0000A38B0000}"/>
    <cellStyle name="메모 44 3 3 6 2" xfId="36378" xr:uid="{00000000-0005-0000-0000-0000A48B0000}"/>
    <cellStyle name="메모 44 3 3 6 3" xfId="36379" xr:uid="{00000000-0005-0000-0000-0000A58B0000}"/>
    <cellStyle name="메모 44 3 3 6 4" xfId="36380" xr:uid="{00000000-0005-0000-0000-0000A68B0000}"/>
    <cellStyle name="메모 44 3 3 7" xfId="36381" xr:uid="{00000000-0005-0000-0000-0000A78B0000}"/>
    <cellStyle name="메모 44 3 3 7 2" xfId="36382" xr:uid="{00000000-0005-0000-0000-0000A88B0000}"/>
    <cellStyle name="메모 44 3 3 7 3" xfId="36383" xr:uid="{00000000-0005-0000-0000-0000A98B0000}"/>
    <cellStyle name="메모 44 3 3 7 4" xfId="36384" xr:uid="{00000000-0005-0000-0000-0000AA8B0000}"/>
    <cellStyle name="메모 44 3 3 8" xfId="36385" xr:uid="{00000000-0005-0000-0000-0000AB8B0000}"/>
    <cellStyle name="메모 44 3 3 8 2" xfId="36386" xr:uid="{00000000-0005-0000-0000-0000AC8B0000}"/>
    <cellStyle name="메모 44 3 3 8 3" xfId="36387" xr:uid="{00000000-0005-0000-0000-0000AD8B0000}"/>
    <cellStyle name="메모 44 3 3 8 4" xfId="36388" xr:uid="{00000000-0005-0000-0000-0000AE8B0000}"/>
    <cellStyle name="메모 44 3 3 9" xfId="36389" xr:uid="{00000000-0005-0000-0000-0000AF8B0000}"/>
    <cellStyle name="메모 44 3 3 9 2" xfId="36390" xr:uid="{00000000-0005-0000-0000-0000B08B0000}"/>
    <cellStyle name="메모 44 3 3 9 3" xfId="36391" xr:uid="{00000000-0005-0000-0000-0000B18B0000}"/>
    <cellStyle name="메모 44 3 3 9 4" xfId="36392" xr:uid="{00000000-0005-0000-0000-0000B28B0000}"/>
    <cellStyle name="메모 44 3 4" xfId="36393" xr:uid="{00000000-0005-0000-0000-0000B38B0000}"/>
    <cellStyle name="메모 44 3 4 10" xfId="36394" xr:uid="{00000000-0005-0000-0000-0000B48B0000}"/>
    <cellStyle name="메모 44 3 4 11" xfId="36395" xr:uid="{00000000-0005-0000-0000-0000B58B0000}"/>
    <cellStyle name="메모 44 3 4 12" xfId="36396" xr:uid="{00000000-0005-0000-0000-0000B68B0000}"/>
    <cellStyle name="메모 44 3 4 2" xfId="36397" xr:uid="{00000000-0005-0000-0000-0000B78B0000}"/>
    <cellStyle name="메모 44 3 4 2 2" xfId="36398" xr:uid="{00000000-0005-0000-0000-0000B88B0000}"/>
    <cellStyle name="메모 44 3 4 2 3" xfId="36399" xr:uid="{00000000-0005-0000-0000-0000B98B0000}"/>
    <cellStyle name="메모 44 3 4 2 4" xfId="36400" xr:uid="{00000000-0005-0000-0000-0000BA8B0000}"/>
    <cellStyle name="메모 44 3 4 3" xfId="36401" xr:uid="{00000000-0005-0000-0000-0000BB8B0000}"/>
    <cellStyle name="메모 44 3 4 3 2" xfId="36402" xr:uid="{00000000-0005-0000-0000-0000BC8B0000}"/>
    <cellStyle name="메모 44 3 4 3 3" xfId="36403" xr:uid="{00000000-0005-0000-0000-0000BD8B0000}"/>
    <cellStyle name="메모 44 3 4 3 4" xfId="36404" xr:uid="{00000000-0005-0000-0000-0000BE8B0000}"/>
    <cellStyle name="메모 44 3 4 4" xfId="36405" xr:uid="{00000000-0005-0000-0000-0000BF8B0000}"/>
    <cellStyle name="메모 44 3 4 4 2" xfId="36406" xr:uid="{00000000-0005-0000-0000-0000C08B0000}"/>
    <cellStyle name="메모 44 3 4 4 3" xfId="36407" xr:uid="{00000000-0005-0000-0000-0000C18B0000}"/>
    <cellStyle name="메모 44 3 4 4 4" xfId="36408" xr:uid="{00000000-0005-0000-0000-0000C28B0000}"/>
    <cellStyle name="메모 44 3 4 5" xfId="36409" xr:uid="{00000000-0005-0000-0000-0000C38B0000}"/>
    <cellStyle name="메모 44 3 4 5 2" xfId="36410" xr:uid="{00000000-0005-0000-0000-0000C48B0000}"/>
    <cellStyle name="메모 44 3 4 5 3" xfId="36411" xr:uid="{00000000-0005-0000-0000-0000C58B0000}"/>
    <cellStyle name="메모 44 3 4 5 4" xfId="36412" xr:uid="{00000000-0005-0000-0000-0000C68B0000}"/>
    <cellStyle name="메모 44 3 4 6" xfId="36413" xr:uid="{00000000-0005-0000-0000-0000C78B0000}"/>
    <cellStyle name="메모 44 3 4 6 2" xfId="36414" xr:uid="{00000000-0005-0000-0000-0000C88B0000}"/>
    <cellStyle name="메모 44 3 4 6 3" xfId="36415" xr:uid="{00000000-0005-0000-0000-0000C98B0000}"/>
    <cellStyle name="메모 44 3 4 6 4" xfId="36416" xr:uid="{00000000-0005-0000-0000-0000CA8B0000}"/>
    <cellStyle name="메모 44 3 4 7" xfId="36417" xr:uid="{00000000-0005-0000-0000-0000CB8B0000}"/>
    <cellStyle name="메모 44 3 4 7 2" xfId="36418" xr:uid="{00000000-0005-0000-0000-0000CC8B0000}"/>
    <cellStyle name="메모 44 3 4 7 3" xfId="36419" xr:uid="{00000000-0005-0000-0000-0000CD8B0000}"/>
    <cellStyle name="메모 44 3 4 7 4" xfId="36420" xr:uid="{00000000-0005-0000-0000-0000CE8B0000}"/>
    <cellStyle name="메모 44 3 4 8" xfId="36421" xr:uid="{00000000-0005-0000-0000-0000CF8B0000}"/>
    <cellStyle name="메모 44 3 4 8 2" xfId="36422" xr:uid="{00000000-0005-0000-0000-0000D08B0000}"/>
    <cellStyle name="메모 44 3 4 8 3" xfId="36423" xr:uid="{00000000-0005-0000-0000-0000D18B0000}"/>
    <cellStyle name="메모 44 3 4 8 4" xfId="36424" xr:uid="{00000000-0005-0000-0000-0000D28B0000}"/>
    <cellStyle name="메모 44 3 4 9" xfId="36425" xr:uid="{00000000-0005-0000-0000-0000D38B0000}"/>
    <cellStyle name="메모 44 3 4 9 2" xfId="36426" xr:uid="{00000000-0005-0000-0000-0000D48B0000}"/>
    <cellStyle name="메모 44 3 4 9 3" xfId="36427" xr:uid="{00000000-0005-0000-0000-0000D58B0000}"/>
    <cellStyle name="메모 44 3 4 9 4" xfId="36428" xr:uid="{00000000-0005-0000-0000-0000D68B0000}"/>
    <cellStyle name="메모 44 3 5" xfId="36429" xr:uid="{00000000-0005-0000-0000-0000D78B0000}"/>
    <cellStyle name="메모 44 3 5 2" xfId="36430" xr:uid="{00000000-0005-0000-0000-0000D88B0000}"/>
    <cellStyle name="메모 44 3 5 3" xfId="36431" xr:uid="{00000000-0005-0000-0000-0000D98B0000}"/>
    <cellStyle name="메모 44 3 5 4" xfId="36432" xr:uid="{00000000-0005-0000-0000-0000DA8B0000}"/>
    <cellStyle name="메모 44 3 6" xfId="36433" xr:uid="{00000000-0005-0000-0000-0000DB8B0000}"/>
    <cellStyle name="메모 44 3 6 2" xfId="36434" xr:uid="{00000000-0005-0000-0000-0000DC8B0000}"/>
    <cellStyle name="메모 44 3 6 3" xfId="36435" xr:uid="{00000000-0005-0000-0000-0000DD8B0000}"/>
    <cellStyle name="메모 44 3 6 4" xfId="36436" xr:uid="{00000000-0005-0000-0000-0000DE8B0000}"/>
    <cellStyle name="메모 44 3 7" xfId="36437" xr:uid="{00000000-0005-0000-0000-0000DF8B0000}"/>
    <cellStyle name="메모 44 3 7 2" xfId="36438" xr:uid="{00000000-0005-0000-0000-0000E08B0000}"/>
    <cellStyle name="메모 44 3 7 3" xfId="36439" xr:uid="{00000000-0005-0000-0000-0000E18B0000}"/>
    <cellStyle name="메모 44 3 7 4" xfId="36440" xr:uid="{00000000-0005-0000-0000-0000E28B0000}"/>
    <cellStyle name="메모 44 3 8" xfId="36441" xr:uid="{00000000-0005-0000-0000-0000E38B0000}"/>
    <cellStyle name="메모 44 3 8 2" xfId="36442" xr:uid="{00000000-0005-0000-0000-0000E48B0000}"/>
    <cellStyle name="메모 44 3 8 3" xfId="36443" xr:uid="{00000000-0005-0000-0000-0000E58B0000}"/>
    <cellStyle name="메모 44 3 8 4" xfId="36444" xr:uid="{00000000-0005-0000-0000-0000E68B0000}"/>
    <cellStyle name="메모 44 3 9" xfId="36445" xr:uid="{00000000-0005-0000-0000-0000E78B0000}"/>
    <cellStyle name="메모 44 3 9 2" xfId="36446" xr:uid="{00000000-0005-0000-0000-0000E88B0000}"/>
    <cellStyle name="메모 44 3 9 3" xfId="36447" xr:uid="{00000000-0005-0000-0000-0000E98B0000}"/>
    <cellStyle name="메모 44 3 9 4" xfId="36448" xr:uid="{00000000-0005-0000-0000-0000EA8B0000}"/>
    <cellStyle name="메모 44 4" xfId="36449" xr:uid="{00000000-0005-0000-0000-0000EB8B0000}"/>
    <cellStyle name="메모 44 4 10" xfId="36450" xr:uid="{00000000-0005-0000-0000-0000EC8B0000}"/>
    <cellStyle name="메모 44 4 10 2" xfId="36451" xr:uid="{00000000-0005-0000-0000-0000ED8B0000}"/>
    <cellStyle name="메모 44 4 10 3" xfId="36452" xr:uid="{00000000-0005-0000-0000-0000EE8B0000}"/>
    <cellStyle name="메모 44 4 10 4" xfId="36453" xr:uid="{00000000-0005-0000-0000-0000EF8B0000}"/>
    <cellStyle name="메모 44 4 11" xfId="36454" xr:uid="{00000000-0005-0000-0000-0000F08B0000}"/>
    <cellStyle name="메모 44 4 12" xfId="36455" xr:uid="{00000000-0005-0000-0000-0000F18B0000}"/>
    <cellStyle name="메모 44 4 13" xfId="36456" xr:uid="{00000000-0005-0000-0000-0000F28B0000}"/>
    <cellStyle name="메모 44 4 14" xfId="36457" xr:uid="{00000000-0005-0000-0000-0000F38B0000}"/>
    <cellStyle name="메모 44 4 15" xfId="36458" xr:uid="{00000000-0005-0000-0000-0000F48B0000}"/>
    <cellStyle name="메모 44 4 16" xfId="36459" xr:uid="{00000000-0005-0000-0000-0000F58B0000}"/>
    <cellStyle name="메모 44 4 17" xfId="36460" xr:uid="{00000000-0005-0000-0000-0000F68B0000}"/>
    <cellStyle name="메모 44 4 18" xfId="36461" xr:uid="{00000000-0005-0000-0000-0000F78B0000}"/>
    <cellStyle name="메모 44 4 19" xfId="36462" xr:uid="{00000000-0005-0000-0000-0000F88B0000}"/>
    <cellStyle name="메모 44 4 2" xfId="36463" xr:uid="{00000000-0005-0000-0000-0000F98B0000}"/>
    <cellStyle name="메모 44 4 2 10" xfId="36464" xr:uid="{00000000-0005-0000-0000-0000FA8B0000}"/>
    <cellStyle name="메모 44 4 2 11" xfId="36465" xr:uid="{00000000-0005-0000-0000-0000FB8B0000}"/>
    <cellStyle name="메모 44 4 2 12" xfId="36466" xr:uid="{00000000-0005-0000-0000-0000FC8B0000}"/>
    <cellStyle name="메모 44 4 2 2" xfId="36467" xr:uid="{00000000-0005-0000-0000-0000FD8B0000}"/>
    <cellStyle name="메모 44 4 2 2 2" xfId="36468" xr:uid="{00000000-0005-0000-0000-0000FE8B0000}"/>
    <cellStyle name="메모 44 4 2 2 3" xfId="36469" xr:uid="{00000000-0005-0000-0000-0000FF8B0000}"/>
    <cellStyle name="메모 44 4 2 2 4" xfId="36470" xr:uid="{00000000-0005-0000-0000-0000008C0000}"/>
    <cellStyle name="메모 44 4 2 3" xfId="36471" xr:uid="{00000000-0005-0000-0000-0000018C0000}"/>
    <cellStyle name="메모 44 4 2 3 2" xfId="36472" xr:uid="{00000000-0005-0000-0000-0000028C0000}"/>
    <cellStyle name="메모 44 4 2 3 3" xfId="36473" xr:uid="{00000000-0005-0000-0000-0000038C0000}"/>
    <cellStyle name="메모 44 4 2 3 4" xfId="36474" xr:uid="{00000000-0005-0000-0000-0000048C0000}"/>
    <cellStyle name="메모 44 4 2 4" xfId="36475" xr:uid="{00000000-0005-0000-0000-0000058C0000}"/>
    <cellStyle name="메모 44 4 2 4 2" xfId="36476" xr:uid="{00000000-0005-0000-0000-0000068C0000}"/>
    <cellStyle name="메모 44 4 2 4 3" xfId="36477" xr:uid="{00000000-0005-0000-0000-0000078C0000}"/>
    <cellStyle name="메모 44 4 2 4 4" xfId="36478" xr:uid="{00000000-0005-0000-0000-0000088C0000}"/>
    <cellStyle name="메모 44 4 2 5" xfId="36479" xr:uid="{00000000-0005-0000-0000-0000098C0000}"/>
    <cellStyle name="메모 44 4 2 5 2" xfId="36480" xr:uid="{00000000-0005-0000-0000-00000A8C0000}"/>
    <cellStyle name="메모 44 4 2 5 3" xfId="36481" xr:uid="{00000000-0005-0000-0000-00000B8C0000}"/>
    <cellStyle name="메모 44 4 2 5 4" xfId="36482" xr:uid="{00000000-0005-0000-0000-00000C8C0000}"/>
    <cellStyle name="메모 44 4 2 6" xfId="36483" xr:uid="{00000000-0005-0000-0000-00000D8C0000}"/>
    <cellStyle name="메모 44 4 2 6 2" xfId="36484" xr:uid="{00000000-0005-0000-0000-00000E8C0000}"/>
    <cellStyle name="메모 44 4 2 6 3" xfId="36485" xr:uid="{00000000-0005-0000-0000-00000F8C0000}"/>
    <cellStyle name="메모 44 4 2 6 4" xfId="36486" xr:uid="{00000000-0005-0000-0000-0000108C0000}"/>
    <cellStyle name="메모 44 4 2 7" xfId="36487" xr:uid="{00000000-0005-0000-0000-0000118C0000}"/>
    <cellStyle name="메모 44 4 2 7 2" xfId="36488" xr:uid="{00000000-0005-0000-0000-0000128C0000}"/>
    <cellStyle name="메모 44 4 2 7 3" xfId="36489" xr:uid="{00000000-0005-0000-0000-0000138C0000}"/>
    <cellStyle name="메모 44 4 2 7 4" xfId="36490" xr:uid="{00000000-0005-0000-0000-0000148C0000}"/>
    <cellStyle name="메모 44 4 2 8" xfId="36491" xr:uid="{00000000-0005-0000-0000-0000158C0000}"/>
    <cellStyle name="메모 44 4 2 8 2" xfId="36492" xr:uid="{00000000-0005-0000-0000-0000168C0000}"/>
    <cellStyle name="메모 44 4 2 8 3" xfId="36493" xr:uid="{00000000-0005-0000-0000-0000178C0000}"/>
    <cellStyle name="메모 44 4 2 8 4" xfId="36494" xr:uid="{00000000-0005-0000-0000-0000188C0000}"/>
    <cellStyle name="메모 44 4 2 9" xfId="36495" xr:uid="{00000000-0005-0000-0000-0000198C0000}"/>
    <cellStyle name="메모 44 4 2 9 2" xfId="36496" xr:uid="{00000000-0005-0000-0000-00001A8C0000}"/>
    <cellStyle name="메모 44 4 2 9 3" xfId="36497" xr:uid="{00000000-0005-0000-0000-00001B8C0000}"/>
    <cellStyle name="메모 44 4 2 9 4" xfId="36498" xr:uid="{00000000-0005-0000-0000-00001C8C0000}"/>
    <cellStyle name="메모 44 4 20" xfId="36499" xr:uid="{00000000-0005-0000-0000-00001D8C0000}"/>
    <cellStyle name="메모 44 4 21" xfId="36500" xr:uid="{00000000-0005-0000-0000-00001E8C0000}"/>
    <cellStyle name="메모 44 4 22" xfId="36501" xr:uid="{00000000-0005-0000-0000-00001F8C0000}"/>
    <cellStyle name="메모 44 4 23" xfId="36502" xr:uid="{00000000-0005-0000-0000-0000208C0000}"/>
    <cellStyle name="메모 44 4 3" xfId="36503" xr:uid="{00000000-0005-0000-0000-0000218C0000}"/>
    <cellStyle name="메모 44 4 3 2" xfId="36504" xr:uid="{00000000-0005-0000-0000-0000228C0000}"/>
    <cellStyle name="메모 44 4 3 3" xfId="36505" xr:uid="{00000000-0005-0000-0000-0000238C0000}"/>
    <cellStyle name="메모 44 4 3 4" xfId="36506" xr:uid="{00000000-0005-0000-0000-0000248C0000}"/>
    <cellStyle name="메모 44 4 4" xfId="36507" xr:uid="{00000000-0005-0000-0000-0000258C0000}"/>
    <cellStyle name="메모 44 4 4 2" xfId="36508" xr:uid="{00000000-0005-0000-0000-0000268C0000}"/>
    <cellStyle name="메모 44 4 4 3" xfId="36509" xr:uid="{00000000-0005-0000-0000-0000278C0000}"/>
    <cellStyle name="메모 44 4 4 4" xfId="36510" xr:uid="{00000000-0005-0000-0000-0000288C0000}"/>
    <cellStyle name="메모 44 4 5" xfId="36511" xr:uid="{00000000-0005-0000-0000-0000298C0000}"/>
    <cellStyle name="메모 44 4 5 2" xfId="36512" xr:uid="{00000000-0005-0000-0000-00002A8C0000}"/>
    <cellStyle name="메모 44 4 5 3" xfId="36513" xr:uid="{00000000-0005-0000-0000-00002B8C0000}"/>
    <cellStyle name="메모 44 4 5 4" xfId="36514" xr:uid="{00000000-0005-0000-0000-00002C8C0000}"/>
    <cellStyle name="메모 44 4 6" xfId="36515" xr:uid="{00000000-0005-0000-0000-00002D8C0000}"/>
    <cellStyle name="메모 44 4 6 2" xfId="36516" xr:uid="{00000000-0005-0000-0000-00002E8C0000}"/>
    <cellStyle name="메모 44 4 6 3" xfId="36517" xr:uid="{00000000-0005-0000-0000-00002F8C0000}"/>
    <cellStyle name="메모 44 4 6 4" xfId="36518" xr:uid="{00000000-0005-0000-0000-0000308C0000}"/>
    <cellStyle name="메모 44 4 7" xfId="36519" xr:uid="{00000000-0005-0000-0000-0000318C0000}"/>
    <cellStyle name="메모 44 4 7 2" xfId="36520" xr:uid="{00000000-0005-0000-0000-0000328C0000}"/>
    <cellStyle name="메모 44 4 7 3" xfId="36521" xr:uid="{00000000-0005-0000-0000-0000338C0000}"/>
    <cellStyle name="메모 44 4 7 4" xfId="36522" xr:uid="{00000000-0005-0000-0000-0000348C0000}"/>
    <cellStyle name="메모 44 4 8" xfId="36523" xr:uid="{00000000-0005-0000-0000-0000358C0000}"/>
    <cellStyle name="메모 44 4 8 2" xfId="36524" xr:uid="{00000000-0005-0000-0000-0000368C0000}"/>
    <cellStyle name="메모 44 4 8 3" xfId="36525" xr:uid="{00000000-0005-0000-0000-0000378C0000}"/>
    <cellStyle name="메모 44 4 8 4" xfId="36526" xr:uid="{00000000-0005-0000-0000-0000388C0000}"/>
    <cellStyle name="메모 44 4 9" xfId="36527" xr:uid="{00000000-0005-0000-0000-0000398C0000}"/>
    <cellStyle name="메모 44 4 9 2" xfId="36528" xr:uid="{00000000-0005-0000-0000-00003A8C0000}"/>
    <cellStyle name="메모 44 4 9 3" xfId="36529" xr:uid="{00000000-0005-0000-0000-00003B8C0000}"/>
    <cellStyle name="메모 44 4 9 4" xfId="36530" xr:uid="{00000000-0005-0000-0000-00003C8C0000}"/>
    <cellStyle name="메모 44 5" xfId="36531" xr:uid="{00000000-0005-0000-0000-00003D8C0000}"/>
    <cellStyle name="메모 44 5 10" xfId="36532" xr:uid="{00000000-0005-0000-0000-00003E8C0000}"/>
    <cellStyle name="메모 44 5 11" xfId="36533" xr:uid="{00000000-0005-0000-0000-00003F8C0000}"/>
    <cellStyle name="메모 44 5 12" xfId="36534" xr:uid="{00000000-0005-0000-0000-0000408C0000}"/>
    <cellStyle name="메모 44 5 13" xfId="36535" xr:uid="{00000000-0005-0000-0000-0000418C0000}"/>
    <cellStyle name="메모 44 5 14" xfId="36536" xr:uid="{00000000-0005-0000-0000-0000428C0000}"/>
    <cellStyle name="메모 44 5 15" xfId="36537" xr:uid="{00000000-0005-0000-0000-0000438C0000}"/>
    <cellStyle name="메모 44 5 16" xfId="36538" xr:uid="{00000000-0005-0000-0000-0000448C0000}"/>
    <cellStyle name="메모 44 5 17" xfId="36539" xr:uid="{00000000-0005-0000-0000-0000458C0000}"/>
    <cellStyle name="메모 44 5 18" xfId="36540" xr:uid="{00000000-0005-0000-0000-0000468C0000}"/>
    <cellStyle name="메모 44 5 19" xfId="36541" xr:uid="{00000000-0005-0000-0000-0000478C0000}"/>
    <cellStyle name="메모 44 5 2" xfId="36542" xr:uid="{00000000-0005-0000-0000-0000488C0000}"/>
    <cellStyle name="메모 44 5 2 2" xfId="36543" xr:uid="{00000000-0005-0000-0000-0000498C0000}"/>
    <cellStyle name="메모 44 5 2 3" xfId="36544" xr:uid="{00000000-0005-0000-0000-00004A8C0000}"/>
    <cellStyle name="메모 44 5 2 4" xfId="36545" xr:uid="{00000000-0005-0000-0000-00004B8C0000}"/>
    <cellStyle name="메모 44 5 20" xfId="36546" xr:uid="{00000000-0005-0000-0000-00004C8C0000}"/>
    <cellStyle name="메모 44 5 3" xfId="36547" xr:uid="{00000000-0005-0000-0000-00004D8C0000}"/>
    <cellStyle name="메모 44 5 3 2" xfId="36548" xr:uid="{00000000-0005-0000-0000-00004E8C0000}"/>
    <cellStyle name="메모 44 5 3 3" xfId="36549" xr:uid="{00000000-0005-0000-0000-00004F8C0000}"/>
    <cellStyle name="메모 44 5 3 4" xfId="36550" xr:uid="{00000000-0005-0000-0000-0000508C0000}"/>
    <cellStyle name="메모 44 5 4" xfId="36551" xr:uid="{00000000-0005-0000-0000-0000518C0000}"/>
    <cellStyle name="메모 44 5 4 2" xfId="36552" xr:uid="{00000000-0005-0000-0000-0000528C0000}"/>
    <cellStyle name="메모 44 5 4 3" xfId="36553" xr:uid="{00000000-0005-0000-0000-0000538C0000}"/>
    <cellStyle name="메모 44 5 4 4" xfId="36554" xr:uid="{00000000-0005-0000-0000-0000548C0000}"/>
    <cellStyle name="메모 44 5 5" xfId="36555" xr:uid="{00000000-0005-0000-0000-0000558C0000}"/>
    <cellStyle name="메모 44 5 5 2" xfId="36556" xr:uid="{00000000-0005-0000-0000-0000568C0000}"/>
    <cellStyle name="메모 44 5 5 3" xfId="36557" xr:uid="{00000000-0005-0000-0000-0000578C0000}"/>
    <cellStyle name="메모 44 5 5 4" xfId="36558" xr:uid="{00000000-0005-0000-0000-0000588C0000}"/>
    <cellStyle name="메모 44 5 6" xfId="36559" xr:uid="{00000000-0005-0000-0000-0000598C0000}"/>
    <cellStyle name="메모 44 5 6 2" xfId="36560" xr:uid="{00000000-0005-0000-0000-00005A8C0000}"/>
    <cellStyle name="메모 44 5 6 3" xfId="36561" xr:uid="{00000000-0005-0000-0000-00005B8C0000}"/>
    <cellStyle name="메모 44 5 6 4" xfId="36562" xr:uid="{00000000-0005-0000-0000-00005C8C0000}"/>
    <cellStyle name="메모 44 5 7" xfId="36563" xr:uid="{00000000-0005-0000-0000-00005D8C0000}"/>
    <cellStyle name="메모 44 5 7 2" xfId="36564" xr:uid="{00000000-0005-0000-0000-00005E8C0000}"/>
    <cellStyle name="메모 44 5 7 3" xfId="36565" xr:uid="{00000000-0005-0000-0000-00005F8C0000}"/>
    <cellStyle name="메모 44 5 7 4" xfId="36566" xr:uid="{00000000-0005-0000-0000-0000608C0000}"/>
    <cellStyle name="메모 44 5 8" xfId="36567" xr:uid="{00000000-0005-0000-0000-0000618C0000}"/>
    <cellStyle name="메모 44 5 9" xfId="36568" xr:uid="{00000000-0005-0000-0000-0000628C0000}"/>
    <cellStyle name="메모 44 6" xfId="36569" xr:uid="{00000000-0005-0000-0000-0000638C0000}"/>
    <cellStyle name="메모 44 6 10" xfId="36570" xr:uid="{00000000-0005-0000-0000-0000648C0000}"/>
    <cellStyle name="메모 44 6 11" xfId="36571" xr:uid="{00000000-0005-0000-0000-0000658C0000}"/>
    <cellStyle name="메모 44 6 12" xfId="36572" xr:uid="{00000000-0005-0000-0000-0000668C0000}"/>
    <cellStyle name="메모 44 6 13" xfId="36573" xr:uid="{00000000-0005-0000-0000-0000678C0000}"/>
    <cellStyle name="메모 44 6 14" xfId="36574" xr:uid="{00000000-0005-0000-0000-0000688C0000}"/>
    <cellStyle name="메모 44 6 15" xfId="36575" xr:uid="{00000000-0005-0000-0000-0000698C0000}"/>
    <cellStyle name="메모 44 6 16" xfId="36576" xr:uid="{00000000-0005-0000-0000-00006A8C0000}"/>
    <cellStyle name="메모 44 6 17" xfId="36577" xr:uid="{00000000-0005-0000-0000-00006B8C0000}"/>
    <cellStyle name="메모 44 6 2" xfId="36578" xr:uid="{00000000-0005-0000-0000-00006C8C0000}"/>
    <cellStyle name="메모 44 6 2 2" xfId="36579" xr:uid="{00000000-0005-0000-0000-00006D8C0000}"/>
    <cellStyle name="메모 44 6 2 3" xfId="36580" xr:uid="{00000000-0005-0000-0000-00006E8C0000}"/>
    <cellStyle name="메모 44 6 2 4" xfId="36581" xr:uid="{00000000-0005-0000-0000-00006F8C0000}"/>
    <cellStyle name="메모 44 6 3" xfId="36582" xr:uid="{00000000-0005-0000-0000-0000708C0000}"/>
    <cellStyle name="메모 44 6 3 2" xfId="36583" xr:uid="{00000000-0005-0000-0000-0000718C0000}"/>
    <cellStyle name="메모 44 6 3 3" xfId="36584" xr:uid="{00000000-0005-0000-0000-0000728C0000}"/>
    <cellStyle name="메모 44 6 3 4" xfId="36585" xr:uid="{00000000-0005-0000-0000-0000738C0000}"/>
    <cellStyle name="메모 44 6 4" xfId="36586" xr:uid="{00000000-0005-0000-0000-0000748C0000}"/>
    <cellStyle name="메모 44 6 4 2" xfId="36587" xr:uid="{00000000-0005-0000-0000-0000758C0000}"/>
    <cellStyle name="메모 44 6 4 3" xfId="36588" xr:uid="{00000000-0005-0000-0000-0000768C0000}"/>
    <cellStyle name="메모 44 6 4 4" xfId="36589" xr:uid="{00000000-0005-0000-0000-0000778C0000}"/>
    <cellStyle name="메모 44 6 5" xfId="36590" xr:uid="{00000000-0005-0000-0000-0000788C0000}"/>
    <cellStyle name="메모 44 6 6" xfId="36591" xr:uid="{00000000-0005-0000-0000-0000798C0000}"/>
    <cellStyle name="메모 44 6 7" xfId="36592" xr:uid="{00000000-0005-0000-0000-00007A8C0000}"/>
    <cellStyle name="메모 44 6 8" xfId="36593" xr:uid="{00000000-0005-0000-0000-00007B8C0000}"/>
    <cellStyle name="메모 44 6 9" xfId="36594" xr:uid="{00000000-0005-0000-0000-00007C8C0000}"/>
    <cellStyle name="메모 44 7" xfId="36595" xr:uid="{00000000-0005-0000-0000-00007D8C0000}"/>
    <cellStyle name="메모 44 7 10" xfId="36596" xr:uid="{00000000-0005-0000-0000-00007E8C0000}"/>
    <cellStyle name="메모 44 7 11" xfId="36597" xr:uid="{00000000-0005-0000-0000-00007F8C0000}"/>
    <cellStyle name="메모 44 7 12" xfId="36598" xr:uid="{00000000-0005-0000-0000-0000808C0000}"/>
    <cellStyle name="메모 44 7 13" xfId="36599" xr:uid="{00000000-0005-0000-0000-0000818C0000}"/>
    <cellStyle name="메모 44 7 14" xfId="36600" xr:uid="{00000000-0005-0000-0000-0000828C0000}"/>
    <cellStyle name="메모 44 7 2" xfId="36601" xr:uid="{00000000-0005-0000-0000-0000838C0000}"/>
    <cellStyle name="메모 44 7 3" xfId="36602" xr:uid="{00000000-0005-0000-0000-0000848C0000}"/>
    <cellStyle name="메모 44 7 4" xfId="36603" xr:uid="{00000000-0005-0000-0000-0000858C0000}"/>
    <cellStyle name="메모 44 7 5" xfId="36604" xr:uid="{00000000-0005-0000-0000-0000868C0000}"/>
    <cellStyle name="메모 44 7 6" xfId="36605" xr:uid="{00000000-0005-0000-0000-0000878C0000}"/>
    <cellStyle name="메모 44 7 7" xfId="36606" xr:uid="{00000000-0005-0000-0000-0000888C0000}"/>
    <cellStyle name="메모 44 7 8" xfId="36607" xr:uid="{00000000-0005-0000-0000-0000898C0000}"/>
    <cellStyle name="메모 44 7 9" xfId="36608" xr:uid="{00000000-0005-0000-0000-00008A8C0000}"/>
    <cellStyle name="메모 44 8" xfId="36609" xr:uid="{00000000-0005-0000-0000-00008B8C0000}"/>
    <cellStyle name="메모 44 8 2" xfId="36610" xr:uid="{00000000-0005-0000-0000-00008C8C0000}"/>
    <cellStyle name="메모 44 8 3" xfId="36611" xr:uid="{00000000-0005-0000-0000-00008D8C0000}"/>
    <cellStyle name="메모 44 8 4" xfId="36612" xr:uid="{00000000-0005-0000-0000-00008E8C0000}"/>
    <cellStyle name="메모 44 9" xfId="36613" xr:uid="{00000000-0005-0000-0000-00008F8C0000}"/>
    <cellStyle name="메모 44 9 2" xfId="36614" xr:uid="{00000000-0005-0000-0000-0000908C0000}"/>
    <cellStyle name="메모 44 9 3" xfId="36615" xr:uid="{00000000-0005-0000-0000-0000918C0000}"/>
    <cellStyle name="메모 45" xfId="36616" xr:uid="{00000000-0005-0000-0000-0000928C0000}"/>
    <cellStyle name="메모 45 10" xfId="36617" xr:uid="{00000000-0005-0000-0000-0000938C0000}"/>
    <cellStyle name="메모 45 11" xfId="36618" xr:uid="{00000000-0005-0000-0000-0000948C0000}"/>
    <cellStyle name="메모 45 2" xfId="36619" xr:uid="{00000000-0005-0000-0000-0000958C0000}"/>
    <cellStyle name="메모 45 2 10" xfId="36620" xr:uid="{00000000-0005-0000-0000-0000968C0000}"/>
    <cellStyle name="메모 45 2 10 2" xfId="36621" xr:uid="{00000000-0005-0000-0000-0000978C0000}"/>
    <cellStyle name="메모 45 2 10 3" xfId="36622" xr:uid="{00000000-0005-0000-0000-0000988C0000}"/>
    <cellStyle name="메모 45 2 10 4" xfId="36623" xr:uid="{00000000-0005-0000-0000-0000998C0000}"/>
    <cellStyle name="메모 45 2 11" xfId="36624" xr:uid="{00000000-0005-0000-0000-00009A8C0000}"/>
    <cellStyle name="메모 45 2 11 2" xfId="36625" xr:uid="{00000000-0005-0000-0000-00009B8C0000}"/>
    <cellStyle name="메모 45 2 11 3" xfId="36626" xr:uid="{00000000-0005-0000-0000-00009C8C0000}"/>
    <cellStyle name="메모 45 2 11 4" xfId="36627" xr:uid="{00000000-0005-0000-0000-00009D8C0000}"/>
    <cellStyle name="메모 45 2 12" xfId="36628" xr:uid="{00000000-0005-0000-0000-00009E8C0000}"/>
    <cellStyle name="메모 45 2 12 2" xfId="36629" xr:uid="{00000000-0005-0000-0000-00009F8C0000}"/>
    <cellStyle name="메모 45 2 12 3" xfId="36630" xr:uid="{00000000-0005-0000-0000-0000A08C0000}"/>
    <cellStyle name="메모 45 2 12 4" xfId="36631" xr:uid="{00000000-0005-0000-0000-0000A18C0000}"/>
    <cellStyle name="메모 45 2 13" xfId="36632" xr:uid="{00000000-0005-0000-0000-0000A28C0000}"/>
    <cellStyle name="메모 45 2 13 2" xfId="36633" xr:uid="{00000000-0005-0000-0000-0000A38C0000}"/>
    <cellStyle name="메모 45 2 13 3" xfId="36634" xr:uid="{00000000-0005-0000-0000-0000A48C0000}"/>
    <cellStyle name="메모 45 2 13 4" xfId="36635" xr:uid="{00000000-0005-0000-0000-0000A58C0000}"/>
    <cellStyle name="메모 45 2 14" xfId="36636" xr:uid="{00000000-0005-0000-0000-0000A68C0000}"/>
    <cellStyle name="메모 45 2 14 2" xfId="36637" xr:uid="{00000000-0005-0000-0000-0000A78C0000}"/>
    <cellStyle name="메모 45 2 14 3" xfId="36638" xr:uid="{00000000-0005-0000-0000-0000A88C0000}"/>
    <cellStyle name="메모 45 2 14 4" xfId="36639" xr:uid="{00000000-0005-0000-0000-0000A98C0000}"/>
    <cellStyle name="메모 45 2 15" xfId="36640" xr:uid="{00000000-0005-0000-0000-0000AA8C0000}"/>
    <cellStyle name="메모 45 2 16" xfId="36641" xr:uid="{00000000-0005-0000-0000-0000AB8C0000}"/>
    <cellStyle name="메모 45 2 17" xfId="36642" xr:uid="{00000000-0005-0000-0000-0000AC8C0000}"/>
    <cellStyle name="메모 45 2 18" xfId="36643" xr:uid="{00000000-0005-0000-0000-0000AD8C0000}"/>
    <cellStyle name="메모 45 2 19" xfId="36644" xr:uid="{00000000-0005-0000-0000-0000AE8C0000}"/>
    <cellStyle name="메모 45 2 2" xfId="36645" xr:uid="{00000000-0005-0000-0000-0000AF8C0000}"/>
    <cellStyle name="메모 45 2 2 10" xfId="36646" xr:uid="{00000000-0005-0000-0000-0000B08C0000}"/>
    <cellStyle name="메모 45 2 2 10 2" xfId="36647" xr:uid="{00000000-0005-0000-0000-0000B18C0000}"/>
    <cellStyle name="메모 45 2 2 10 3" xfId="36648" xr:uid="{00000000-0005-0000-0000-0000B28C0000}"/>
    <cellStyle name="메모 45 2 2 10 4" xfId="36649" xr:uid="{00000000-0005-0000-0000-0000B38C0000}"/>
    <cellStyle name="메모 45 2 2 11" xfId="36650" xr:uid="{00000000-0005-0000-0000-0000B48C0000}"/>
    <cellStyle name="메모 45 2 2 11 2" xfId="36651" xr:uid="{00000000-0005-0000-0000-0000B58C0000}"/>
    <cellStyle name="메모 45 2 2 11 3" xfId="36652" xr:uid="{00000000-0005-0000-0000-0000B68C0000}"/>
    <cellStyle name="메모 45 2 2 11 4" xfId="36653" xr:uid="{00000000-0005-0000-0000-0000B78C0000}"/>
    <cellStyle name="메모 45 2 2 12" xfId="36654" xr:uid="{00000000-0005-0000-0000-0000B88C0000}"/>
    <cellStyle name="메모 45 2 2 12 2" xfId="36655" xr:uid="{00000000-0005-0000-0000-0000B98C0000}"/>
    <cellStyle name="메모 45 2 2 12 3" xfId="36656" xr:uid="{00000000-0005-0000-0000-0000BA8C0000}"/>
    <cellStyle name="메모 45 2 2 12 4" xfId="36657" xr:uid="{00000000-0005-0000-0000-0000BB8C0000}"/>
    <cellStyle name="메모 45 2 2 13" xfId="36658" xr:uid="{00000000-0005-0000-0000-0000BC8C0000}"/>
    <cellStyle name="메모 45 2 2 13 2" xfId="36659" xr:uid="{00000000-0005-0000-0000-0000BD8C0000}"/>
    <cellStyle name="메모 45 2 2 13 3" xfId="36660" xr:uid="{00000000-0005-0000-0000-0000BE8C0000}"/>
    <cellStyle name="메모 45 2 2 13 4" xfId="36661" xr:uid="{00000000-0005-0000-0000-0000BF8C0000}"/>
    <cellStyle name="메모 45 2 2 14" xfId="36662" xr:uid="{00000000-0005-0000-0000-0000C08C0000}"/>
    <cellStyle name="메모 45 2 2 15" xfId="36663" xr:uid="{00000000-0005-0000-0000-0000C18C0000}"/>
    <cellStyle name="메모 45 2 2 16" xfId="36664" xr:uid="{00000000-0005-0000-0000-0000C28C0000}"/>
    <cellStyle name="메모 45 2 2 17" xfId="36665" xr:uid="{00000000-0005-0000-0000-0000C38C0000}"/>
    <cellStyle name="메모 45 2 2 18" xfId="36666" xr:uid="{00000000-0005-0000-0000-0000C48C0000}"/>
    <cellStyle name="메모 45 2 2 19" xfId="36667" xr:uid="{00000000-0005-0000-0000-0000C58C0000}"/>
    <cellStyle name="메모 45 2 2 2" xfId="36668" xr:uid="{00000000-0005-0000-0000-0000C68C0000}"/>
    <cellStyle name="메모 45 2 2 2 10" xfId="36669" xr:uid="{00000000-0005-0000-0000-0000C78C0000}"/>
    <cellStyle name="메모 45 2 2 2 10 2" xfId="36670" xr:uid="{00000000-0005-0000-0000-0000C88C0000}"/>
    <cellStyle name="메모 45 2 2 2 10 3" xfId="36671" xr:uid="{00000000-0005-0000-0000-0000C98C0000}"/>
    <cellStyle name="메모 45 2 2 2 10 4" xfId="36672" xr:uid="{00000000-0005-0000-0000-0000CA8C0000}"/>
    <cellStyle name="메모 45 2 2 2 11" xfId="36673" xr:uid="{00000000-0005-0000-0000-0000CB8C0000}"/>
    <cellStyle name="메모 45 2 2 2 11 2" xfId="36674" xr:uid="{00000000-0005-0000-0000-0000CC8C0000}"/>
    <cellStyle name="메모 45 2 2 2 11 3" xfId="36675" xr:uid="{00000000-0005-0000-0000-0000CD8C0000}"/>
    <cellStyle name="메모 45 2 2 2 11 4" xfId="36676" xr:uid="{00000000-0005-0000-0000-0000CE8C0000}"/>
    <cellStyle name="메모 45 2 2 2 12" xfId="36677" xr:uid="{00000000-0005-0000-0000-0000CF8C0000}"/>
    <cellStyle name="메모 45 2 2 2 12 2" xfId="36678" xr:uid="{00000000-0005-0000-0000-0000D08C0000}"/>
    <cellStyle name="메모 45 2 2 2 12 3" xfId="36679" xr:uid="{00000000-0005-0000-0000-0000D18C0000}"/>
    <cellStyle name="메모 45 2 2 2 12 4" xfId="36680" xr:uid="{00000000-0005-0000-0000-0000D28C0000}"/>
    <cellStyle name="메모 45 2 2 2 13" xfId="36681" xr:uid="{00000000-0005-0000-0000-0000D38C0000}"/>
    <cellStyle name="메모 45 2 2 2 14" xfId="36682" xr:uid="{00000000-0005-0000-0000-0000D48C0000}"/>
    <cellStyle name="메모 45 2 2 2 15" xfId="36683" xr:uid="{00000000-0005-0000-0000-0000D58C0000}"/>
    <cellStyle name="메모 45 2 2 2 16" xfId="36684" xr:uid="{00000000-0005-0000-0000-0000D68C0000}"/>
    <cellStyle name="메모 45 2 2 2 17" xfId="36685" xr:uid="{00000000-0005-0000-0000-0000D78C0000}"/>
    <cellStyle name="메모 45 2 2 2 18" xfId="36686" xr:uid="{00000000-0005-0000-0000-0000D88C0000}"/>
    <cellStyle name="메모 45 2 2 2 19" xfId="36687" xr:uid="{00000000-0005-0000-0000-0000D98C0000}"/>
    <cellStyle name="메모 45 2 2 2 2" xfId="36688" xr:uid="{00000000-0005-0000-0000-0000DA8C0000}"/>
    <cellStyle name="메모 45 2 2 2 2 10" xfId="36689" xr:uid="{00000000-0005-0000-0000-0000DB8C0000}"/>
    <cellStyle name="메모 45 2 2 2 2 11" xfId="36690" xr:uid="{00000000-0005-0000-0000-0000DC8C0000}"/>
    <cellStyle name="메모 45 2 2 2 2 12" xfId="36691" xr:uid="{00000000-0005-0000-0000-0000DD8C0000}"/>
    <cellStyle name="메모 45 2 2 2 2 2" xfId="36692" xr:uid="{00000000-0005-0000-0000-0000DE8C0000}"/>
    <cellStyle name="메모 45 2 2 2 2 2 2" xfId="36693" xr:uid="{00000000-0005-0000-0000-0000DF8C0000}"/>
    <cellStyle name="메모 45 2 2 2 2 2 3" xfId="36694" xr:uid="{00000000-0005-0000-0000-0000E08C0000}"/>
    <cellStyle name="메모 45 2 2 2 2 2 4" xfId="36695" xr:uid="{00000000-0005-0000-0000-0000E18C0000}"/>
    <cellStyle name="메모 45 2 2 2 2 3" xfId="36696" xr:uid="{00000000-0005-0000-0000-0000E28C0000}"/>
    <cellStyle name="메모 45 2 2 2 2 3 2" xfId="36697" xr:uid="{00000000-0005-0000-0000-0000E38C0000}"/>
    <cellStyle name="메모 45 2 2 2 2 3 3" xfId="36698" xr:uid="{00000000-0005-0000-0000-0000E48C0000}"/>
    <cellStyle name="메모 45 2 2 2 2 3 4" xfId="36699" xr:uid="{00000000-0005-0000-0000-0000E58C0000}"/>
    <cellStyle name="메모 45 2 2 2 2 4" xfId="36700" xr:uid="{00000000-0005-0000-0000-0000E68C0000}"/>
    <cellStyle name="메모 45 2 2 2 2 4 2" xfId="36701" xr:uid="{00000000-0005-0000-0000-0000E78C0000}"/>
    <cellStyle name="메모 45 2 2 2 2 4 3" xfId="36702" xr:uid="{00000000-0005-0000-0000-0000E88C0000}"/>
    <cellStyle name="메모 45 2 2 2 2 4 4" xfId="36703" xr:uid="{00000000-0005-0000-0000-0000E98C0000}"/>
    <cellStyle name="메모 45 2 2 2 2 5" xfId="36704" xr:uid="{00000000-0005-0000-0000-0000EA8C0000}"/>
    <cellStyle name="메모 45 2 2 2 2 5 2" xfId="36705" xr:uid="{00000000-0005-0000-0000-0000EB8C0000}"/>
    <cellStyle name="메모 45 2 2 2 2 5 3" xfId="36706" xr:uid="{00000000-0005-0000-0000-0000EC8C0000}"/>
    <cellStyle name="메모 45 2 2 2 2 5 4" xfId="36707" xr:uid="{00000000-0005-0000-0000-0000ED8C0000}"/>
    <cellStyle name="메모 45 2 2 2 2 6" xfId="36708" xr:uid="{00000000-0005-0000-0000-0000EE8C0000}"/>
    <cellStyle name="메모 45 2 2 2 2 6 2" xfId="36709" xr:uid="{00000000-0005-0000-0000-0000EF8C0000}"/>
    <cellStyle name="메모 45 2 2 2 2 6 3" xfId="36710" xr:uid="{00000000-0005-0000-0000-0000F08C0000}"/>
    <cellStyle name="메모 45 2 2 2 2 6 4" xfId="36711" xr:uid="{00000000-0005-0000-0000-0000F18C0000}"/>
    <cellStyle name="메모 45 2 2 2 2 7" xfId="36712" xr:uid="{00000000-0005-0000-0000-0000F28C0000}"/>
    <cellStyle name="메모 45 2 2 2 2 7 2" xfId="36713" xr:uid="{00000000-0005-0000-0000-0000F38C0000}"/>
    <cellStyle name="메모 45 2 2 2 2 7 3" xfId="36714" xr:uid="{00000000-0005-0000-0000-0000F48C0000}"/>
    <cellStyle name="메모 45 2 2 2 2 7 4" xfId="36715" xr:uid="{00000000-0005-0000-0000-0000F58C0000}"/>
    <cellStyle name="메모 45 2 2 2 2 8" xfId="36716" xr:uid="{00000000-0005-0000-0000-0000F68C0000}"/>
    <cellStyle name="메모 45 2 2 2 2 8 2" xfId="36717" xr:uid="{00000000-0005-0000-0000-0000F78C0000}"/>
    <cellStyle name="메모 45 2 2 2 2 8 3" xfId="36718" xr:uid="{00000000-0005-0000-0000-0000F88C0000}"/>
    <cellStyle name="메모 45 2 2 2 2 8 4" xfId="36719" xr:uid="{00000000-0005-0000-0000-0000F98C0000}"/>
    <cellStyle name="메모 45 2 2 2 2 9" xfId="36720" xr:uid="{00000000-0005-0000-0000-0000FA8C0000}"/>
    <cellStyle name="메모 45 2 2 2 2 9 2" xfId="36721" xr:uid="{00000000-0005-0000-0000-0000FB8C0000}"/>
    <cellStyle name="메모 45 2 2 2 2 9 3" xfId="36722" xr:uid="{00000000-0005-0000-0000-0000FC8C0000}"/>
    <cellStyle name="메모 45 2 2 2 2 9 4" xfId="36723" xr:uid="{00000000-0005-0000-0000-0000FD8C0000}"/>
    <cellStyle name="메모 45 2 2 2 20" xfId="36724" xr:uid="{00000000-0005-0000-0000-0000FE8C0000}"/>
    <cellStyle name="메모 45 2 2 2 21" xfId="36725" xr:uid="{00000000-0005-0000-0000-0000FF8C0000}"/>
    <cellStyle name="메모 45 2 2 2 22" xfId="36726" xr:uid="{00000000-0005-0000-0000-0000008D0000}"/>
    <cellStyle name="메모 45 2 2 2 23" xfId="36727" xr:uid="{00000000-0005-0000-0000-0000018D0000}"/>
    <cellStyle name="메모 45 2 2 2 24" xfId="36728" xr:uid="{00000000-0005-0000-0000-0000028D0000}"/>
    <cellStyle name="메모 45 2 2 2 25" xfId="36729" xr:uid="{00000000-0005-0000-0000-0000038D0000}"/>
    <cellStyle name="메모 45 2 2 2 3" xfId="36730" xr:uid="{00000000-0005-0000-0000-0000048D0000}"/>
    <cellStyle name="메모 45 2 2 2 3 10" xfId="36731" xr:uid="{00000000-0005-0000-0000-0000058D0000}"/>
    <cellStyle name="메모 45 2 2 2 3 11" xfId="36732" xr:uid="{00000000-0005-0000-0000-0000068D0000}"/>
    <cellStyle name="메모 45 2 2 2 3 12" xfId="36733" xr:uid="{00000000-0005-0000-0000-0000078D0000}"/>
    <cellStyle name="메모 45 2 2 2 3 2" xfId="36734" xr:uid="{00000000-0005-0000-0000-0000088D0000}"/>
    <cellStyle name="메모 45 2 2 2 3 2 2" xfId="36735" xr:uid="{00000000-0005-0000-0000-0000098D0000}"/>
    <cellStyle name="메모 45 2 2 2 3 2 3" xfId="36736" xr:uid="{00000000-0005-0000-0000-00000A8D0000}"/>
    <cellStyle name="메모 45 2 2 2 3 2 4" xfId="36737" xr:uid="{00000000-0005-0000-0000-00000B8D0000}"/>
    <cellStyle name="메모 45 2 2 2 3 3" xfId="36738" xr:uid="{00000000-0005-0000-0000-00000C8D0000}"/>
    <cellStyle name="메모 45 2 2 2 3 3 2" xfId="36739" xr:uid="{00000000-0005-0000-0000-00000D8D0000}"/>
    <cellStyle name="메모 45 2 2 2 3 3 3" xfId="36740" xr:uid="{00000000-0005-0000-0000-00000E8D0000}"/>
    <cellStyle name="메모 45 2 2 2 3 3 4" xfId="36741" xr:uid="{00000000-0005-0000-0000-00000F8D0000}"/>
    <cellStyle name="메모 45 2 2 2 3 4" xfId="36742" xr:uid="{00000000-0005-0000-0000-0000108D0000}"/>
    <cellStyle name="메모 45 2 2 2 3 4 2" xfId="36743" xr:uid="{00000000-0005-0000-0000-0000118D0000}"/>
    <cellStyle name="메모 45 2 2 2 3 4 3" xfId="36744" xr:uid="{00000000-0005-0000-0000-0000128D0000}"/>
    <cellStyle name="메모 45 2 2 2 3 4 4" xfId="36745" xr:uid="{00000000-0005-0000-0000-0000138D0000}"/>
    <cellStyle name="메모 45 2 2 2 3 5" xfId="36746" xr:uid="{00000000-0005-0000-0000-0000148D0000}"/>
    <cellStyle name="메모 45 2 2 2 3 5 2" xfId="36747" xr:uid="{00000000-0005-0000-0000-0000158D0000}"/>
    <cellStyle name="메모 45 2 2 2 3 5 3" xfId="36748" xr:uid="{00000000-0005-0000-0000-0000168D0000}"/>
    <cellStyle name="메모 45 2 2 2 3 5 4" xfId="36749" xr:uid="{00000000-0005-0000-0000-0000178D0000}"/>
    <cellStyle name="메모 45 2 2 2 3 6" xfId="36750" xr:uid="{00000000-0005-0000-0000-0000188D0000}"/>
    <cellStyle name="메모 45 2 2 2 3 6 2" xfId="36751" xr:uid="{00000000-0005-0000-0000-0000198D0000}"/>
    <cellStyle name="메모 45 2 2 2 3 6 3" xfId="36752" xr:uid="{00000000-0005-0000-0000-00001A8D0000}"/>
    <cellStyle name="메모 45 2 2 2 3 6 4" xfId="36753" xr:uid="{00000000-0005-0000-0000-00001B8D0000}"/>
    <cellStyle name="메모 45 2 2 2 3 7" xfId="36754" xr:uid="{00000000-0005-0000-0000-00001C8D0000}"/>
    <cellStyle name="메모 45 2 2 2 3 7 2" xfId="36755" xr:uid="{00000000-0005-0000-0000-00001D8D0000}"/>
    <cellStyle name="메모 45 2 2 2 3 7 3" xfId="36756" xr:uid="{00000000-0005-0000-0000-00001E8D0000}"/>
    <cellStyle name="메모 45 2 2 2 3 7 4" xfId="36757" xr:uid="{00000000-0005-0000-0000-00001F8D0000}"/>
    <cellStyle name="메모 45 2 2 2 3 8" xfId="36758" xr:uid="{00000000-0005-0000-0000-0000208D0000}"/>
    <cellStyle name="메모 45 2 2 2 3 8 2" xfId="36759" xr:uid="{00000000-0005-0000-0000-0000218D0000}"/>
    <cellStyle name="메모 45 2 2 2 3 8 3" xfId="36760" xr:uid="{00000000-0005-0000-0000-0000228D0000}"/>
    <cellStyle name="메모 45 2 2 2 3 8 4" xfId="36761" xr:uid="{00000000-0005-0000-0000-0000238D0000}"/>
    <cellStyle name="메모 45 2 2 2 3 9" xfId="36762" xr:uid="{00000000-0005-0000-0000-0000248D0000}"/>
    <cellStyle name="메모 45 2 2 2 3 9 2" xfId="36763" xr:uid="{00000000-0005-0000-0000-0000258D0000}"/>
    <cellStyle name="메모 45 2 2 2 3 9 3" xfId="36764" xr:uid="{00000000-0005-0000-0000-0000268D0000}"/>
    <cellStyle name="메모 45 2 2 2 3 9 4" xfId="36765" xr:uid="{00000000-0005-0000-0000-0000278D0000}"/>
    <cellStyle name="메모 45 2 2 2 4" xfId="36766" xr:uid="{00000000-0005-0000-0000-0000288D0000}"/>
    <cellStyle name="메모 45 2 2 2 4 10" xfId="36767" xr:uid="{00000000-0005-0000-0000-0000298D0000}"/>
    <cellStyle name="메모 45 2 2 2 4 11" xfId="36768" xr:uid="{00000000-0005-0000-0000-00002A8D0000}"/>
    <cellStyle name="메모 45 2 2 2 4 12" xfId="36769" xr:uid="{00000000-0005-0000-0000-00002B8D0000}"/>
    <cellStyle name="메모 45 2 2 2 4 2" xfId="36770" xr:uid="{00000000-0005-0000-0000-00002C8D0000}"/>
    <cellStyle name="메모 45 2 2 2 4 2 2" xfId="36771" xr:uid="{00000000-0005-0000-0000-00002D8D0000}"/>
    <cellStyle name="메모 45 2 2 2 4 2 3" xfId="36772" xr:uid="{00000000-0005-0000-0000-00002E8D0000}"/>
    <cellStyle name="메모 45 2 2 2 4 2 4" xfId="36773" xr:uid="{00000000-0005-0000-0000-00002F8D0000}"/>
    <cellStyle name="메모 45 2 2 2 4 3" xfId="36774" xr:uid="{00000000-0005-0000-0000-0000308D0000}"/>
    <cellStyle name="메모 45 2 2 2 4 3 2" xfId="36775" xr:uid="{00000000-0005-0000-0000-0000318D0000}"/>
    <cellStyle name="메모 45 2 2 2 4 3 3" xfId="36776" xr:uid="{00000000-0005-0000-0000-0000328D0000}"/>
    <cellStyle name="메모 45 2 2 2 4 3 4" xfId="36777" xr:uid="{00000000-0005-0000-0000-0000338D0000}"/>
    <cellStyle name="메모 45 2 2 2 4 4" xfId="36778" xr:uid="{00000000-0005-0000-0000-0000348D0000}"/>
    <cellStyle name="메모 45 2 2 2 4 4 2" xfId="36779" xr:uid="{00000000-0005-0000-0000-0000358D0000}"/>
    <cellStyle name="메모 45 2 2 2 4 4 3" xfId="36780" xr:uid="{00000000-0005-0000-0000-0000368D0000}"/>
    <cellStyle name="메모 45 2 2 2 4 4 4" xfId="36781" xr:uid="{00000000-0005-0000-0000-0000378D0000}"/>
    <cellStyle name="메모 45 2 2 2 4 5" xfId="36782" xr:uid="{00000000-0005-0000-0000-0000388D0000}"/>
    <cellStyle name="메모 45 2 2 2 4 5 2" xfId="36783" xr:uid="{00000000-0005-0000-0000-0000398D0000}"/>
    <cellStyle name="메모 45 2 2 2 4 5 3" xfId="36784" xr:uid="{00000000-0005-0000-0000-00003A8D0000}"/>
    <cellStyle name="메모 45 2 2 2 4 5 4" xfId="36785" xr:uid="{00000000-0005-0000-0000-00003B8D0000}"/>
    <cellStyle name="메모 45 2 2 2 4 6" xfId="36786" xr:uid="{00000000-0005-0000-0000-00003C8D0000}"/>
    <cellStyle name="메모 45 2 2 2 4 6 2" xfId="36787" xr:uid="{00000000-0005-0000-0000-00003D8D0000}"/>
    <cellStyle name="메모 45 2 2 2 4 6 3" xfId="36788" xr:uid="{00000000-0005-0000-0000-00003E8D0000}"/>
    <cellStyle name="메모 45 2 2 2 4 6 4" xfId="36789" xr:uid="{00000000-0005-0000-0000-00003F8D0000}"/>
    <cellStyle name="메모 45 2 2 2 4 7" xfId="36790" xr:uid="{00000000-0005-0000-0000-0000408D0000}"/>
    <cellStyle name="메모 45 2 2 2 4 7 2" xfId="36791" xr:uid="{00000000-0005-0000-0000-0000418D0000}"/>
    <cellStyle name="메모 45 2 2 2 4 7 3" xfId="36792" xr:uid="{00000000-0005-0000-0000-0000428D0000}"/>
    <cellStyle name="메모 45 2 2 2 4 7 4" xfId="36793" xr:uid="{00000000-0005-0000-0000-0000438D0000}"/>
    <cellStyle name="메모 45 2 2 2 4 8" xfId="36794" xr:uid="{00000000-0005-0000-0000-0000448D0000}"/>
    <cellStyle name="메모 45 2 2 2 4 8 2" xfId="36795" xr:uid="{00000000-0005-0000-0000-0000458D0000}"/>
    <cellStyle name="메모 45 2 2 2 4 8 3" xfId="36796" xr:uid="{00000000-0005-0000-0000-0000468D0000}"/>
    <cellStyle name="메모 45 2 2 2 4 8 4" xfId="36797" xr:uid="{00000000-0005-0000-0000-0000478D0000}"/>
    <cellStyle name="메모 45 2 2 2 4 9" xfId="36798" xr:uid="{00000000-0005-0000-0000-0000488D0000}"/>
    <cellStyle name="메모 45 2 2 2 4 9 2" xfId="36799" xr:uid="{00000000-0005-0000-0000-0000498D0000}"/>
    <cellStyle name="메모 45 2 2 2 4 9 3" xfId="36800" xr:uid="{00000000-0005-0000-0000-00004A8D0000}"/>
    <cellStyle name="메모 45 2 2 2 4 9 4" xfId="36801" xr:uid="{00000000-0005-0000-0000-00004B8D0000}"/>
    <cellStyle name="메모 45 2 2 2 5" xfId="36802" xr:uid="{00000000-0005-0000-0000-00004C8D0000}"/>
    <cellStyle name="메모 45 2 2 2 5 2" xfId="36803" xr:uid="{00000000-0005-0000-0000-00004D8D0000}"/>
    <cellStyle name="메모 45 2 2 2 5 3" xfId="36804" xr:uid="{00000000-0005-0000-0000-00004E8D0000}"/>
    <cellStyle name="메모 45 2 2 2 5 4" xfId="36805" xr:uid="{00000000-0005-0000-0000-00004F8D0000}"/>
    <cellStyle name="메모 45 2 2 2 6" xfId="36806" xr:uid="{00000000-0005-0000-0000-0000508D0000}"/>
    <cellStyle name="메모 45 2 2 2 6 2" xfId="36807" xr:uid="{00000000-0005-0000-0000-0000518D0000}"/>
    <cellStyle name="메모 45 2 2 2 6 3" xfId="36808" xr:uid="{00000000-0005-0000-0000-0000528D0000}"/>
    <cellStyle name="메모 45 2 2 2 6 4" xfId="36809" xr:uid="{00000000-0005-0000-0000-0000538D0000}"/>
    <cellStyle name="메모 45 2 2 2 7" xfId="36810" xr:uid="{00000000-0005-0000-0000-0000548D0000}"/>
    <cellStyle name="메모 45 2 2 2 7 2" xfId="36811" xr:uid="{00000000-0005-0000-0000-0000558D0000}"/>
    <cellStyle name="메모 45 2 2 2 7 3" xfId="36812" xr:uid="{00000000-0005-0000-0000-0000568D0000}"/>
    <cellStyle name="메모 45 2 2 2 7 4" xfId="36813" xr:uid="{00000000-0005-0000-0000-0000578D0000}"/>
    <cellStyle name="메모 45 2 2 2 8" xfId="36814" xr:uid="{00000000-0005-0000-0000-0000588D0000}"/>
    <cellStyle name="메모 45 2 2 2 8 2" xfId="36815" xr:uid="{00000000-0005-0000-0000-0000598D0000}"/>
    <cellStyle name="메모 45 2 2 2 8 3" xfId="36816" xr:uid="{00000000-0005-0000-0000-00005A8D0000}"/>
    <cellStyle name="메모 45 2 2 2 8 4" xfId="36817" xr:uid="{00000000-0005-0000-0000-00005B8D0000}"/>
    <cellStyle name="메모 45 2 2 2 9" xfId="36818" xr:uid="{00000000-0005-0000-0000-00005C8D0000}"/>
    <cellStyle name="메모 45 2 2 2 9 2" xfId="36819" xr:uid="{00000000-0005-0000-0000-00005D8D0000}"/>
    <cellStyle name="메모 45 2 2 2 9 3" xfId="36820" xr:uid="{00000000-0005-0000-0000-00005E8D0000}"/>
    <cellStyle name="메모 45 2 2 2 9 4" xfId="36821" xr:uid="{00000000-0005-0000-0000-00005F8D0000}"/>
    <cellStyle name="메모 45 2 2 20" xfId="36822" xr:uid="{00000000-0005-0000-0000-0000608D0000}"/>
    <cellStyle name="메모 45 2 2 21" xfId="36823" xr:uid="{00000000-0005-0000-0000-0000618D0000}"/>
    <cellStyle name="메모 45 2 2 22" xfId="36824" xr:uid="{00000000-0005-0000-0000-0000628D0000}"/>
    <cellStyle name="메모 45 2 2 23" xfId="36825" xr:uid="{00000000-0005-0000-0000-0000638D0000}"/>
    <cellStyle name="메모 45 2 2 24" xfId="36826" xr:uid="{00000000-0005-0000-0000-0000648D0000}"/>
    <cellStyle name="메모 45 2 2 25" xfId="36827" xr:uid="{00000000-0005-0000-0000-0000658D0000}"/>
    <cellStyle name="메모 45 2 2 26" xfId="36828" xr:uid="{00000000-0005-0000-0000-0000668D0000}"/>
    <cellStyle name="메모 45 2 2 3" xfId="36829" xr:uid="{00000000-0005-0000-0000-0000678D0000}"/>
    <cellStyle name="메모 45 2 2 3 10" xfId="36830" xr:uid="{00000000-0005-0000-0000-0000688D0000}"/>
    <cellStyle name="메모 45 2 2 3 11" xfId="36831" xr:uid="{00000000-0005-0000-0000-0000698D0000}"/>
    <cellStyle name="메모 45 2 2 3 12" xfId="36832" xr:uid="{00000000-0005-0000-0000-00006A8D0000}"/>
    <cellStyle name="메모 45 2 2 3 2" xfId="36833" xr:uid="{00000000-0005-0000-0000-00006B8D0000}"/>
    <cellStyle name="메모 45 2 2 3 2 2" xfId="36834" xr:uid="{00000000-0005-0000-0000-00006C8D0000}"/>
    <cellStyle name="메모 45 2 2 3 2 3" xfId="36835" xr:uid="{00000000-0005-0000-0000-00006D8D0000}"/>
    <cellStyle name="메모 45 2 2 3 2 4" xfId="36836" xr:uid="{00000000-0005-0000-0000-00006E8D0000}"/>
    <cellStyle name="메모 45 2 2 3 3" xfId="36837" xr:uid="{00000000-0005-0000-0000-00006F8D0000}"/>
    <cellStyle name="메모 45 2 2 3 3 2" xfId="36838" xr:uid="{00000000-0005-0000-0000-0000708D0000}"/>
    <cellStyle name="메모 45 2 2 3 3 3" xfId="36839" xr:uid="{00000000-0005-0000-0000-0000718D0000}"/>
    <cellStyle name="메모 45 2 2 3 3 4" xfId="36840" xr:uid="{00000000-0005-0000-0000-0000728D0000}"/>
    <cellStyle name="메모 45 2 2 3 4" xfId="36841" xr:uid="{00000000-0005-0000-0000-0000738D0000}"/>
    <cellStyle name="메모 45 2 2 3 4 2" xfId="36842" xr:uid="{00000000-0005-0000-0000-0000748D0000}"/>
    <cellStyle name="메모 45 2 2 3 4 3" xfId="36843" xr:uid="{00000000-0005-0000-0000-0000758D0000}"/>
    <cellStyle name="메모 45 2 2 3 4 4" xfId="36844" xr:uid="{00000000-0005-0000-0000-0000768D0000}"/>
    <cellStyle name="메모 45 2 2 3 5" xfId="36845" xr:uid="{00000000-0005-0000-0000-0000778D0000}"/>
    <cellStyle name="메모 45 2 2 3 5 2" xfId="36846" xr:uid="{00000000-0005-0000-0000-0000788D0000}"/>
    <cellStyle name="메모 45 2 2 3 5 3" xfId="36847" xr:uid="{00000000-0005-0000-0000-0000798D0000}"/>
    <cellStyle name="메모 45 2 2 3 5 4" xfId="36848" xr:uid="{00000000-0005-0000-0000-00007A8D0000}"/>
    <cellStyle name="메모 45 2 2 3 6" xfId="36849" xr:uid="{00000000-0005-0000-0000-00007B8D0000}"/>
    <cellStyle name="메모 45 2 2 3 6 2" xfId="36850" xr:uid="{00000000-0005-0000-0000-00007C8D0000}"/>
    <cellStyle name="메모 45 2 2 3 6 3" xfId="36851" xr:uid="{00000000-0005-0000-0000-00007D8D0000}"/>
    <cellStyle name="메모 45 2 2 3 6 4" xfId="36852" xr:uid="{00000000-0005-0000-0000-00007E8D0000}"/>
    <cellStyle name="메모 45 2 2 3 7" xfId="36853" xr:uid="{00000000-0005-0000-0000-00007F8D0000}"/>
    <cellStyle name="메모 45 2 2 3 7 2" xfId="36854" xr:uid="{00000000-0005-0000-0000-0000808D0000}"/>
    <cellStyle name="메모 45 2 2 3 7 3" xfId="36855" xr:uid="{00000000-0005-0000-0000-0000818D0000}"/>
    <cellStyle name="메모 45 2 2 3 7 4" xfId="36856" xr:uid="{00000000-0005-0000-0000-0000828D0000}"/>
    <cellStyle name="메모 45 2 2 3 8" xfId="36857" xr:uid="{00000000-0005-0000-0000-0000838D0000}"/>
    <cellStyle name="메모 45 2 2 3 8 2" xfId="36858" xr:uid="{00000000-0005-0000-0000-0000848D0000}"/>
    <cellStyle name="메모 45 2 2 3 8 3" xfId="36859" xr:uid="{00000000-0005-0000-0000-0000858D0000}"/>
    <cellStyle name="메모 45 2 2 3 8 4" xfId="36860" xr:uid="{00000000-0005-0000-0000-0000868D0000}"/>
    <cellStyle name="메모 45 2 2 3 9" xfId="36861" xr:uid="{00000000-0005-0000-0000-0000878D0000}"/>
    <cellStyle name="메모 45 2 2 3 9 2" xfId="36862" xr:uid="{00000000-0005-0000-0000-0000888D0000}"/>
    <cellStyle name="메모 45 2 2 3 9 3" xfId="36863" xr:uid="{00000000-0005-0000-0000-0000898D0000}"/>
    <cellStyle name="메모 45 2 2 3 9 4" xfId="36864" xr:uid="{00000000-0005-0000-0000-00008A8D0000}"/>
    <cellStyle name="메모 45 2 2 4" xfId="36865" xr:uid="{00000000-0005-0000-0000-00008B8D0000}"/>
    <cellStyle name="메모 45 2 2 4 10" xfId="36866" xr:uid="{00000000-0005-0000-0000-00008C8D0000}"/>
    <cellStyle name="메모 45 2 2 4 11" xfId="36867" xr:uid="{00000000-0005-0000-0000-00008D8D0000}"/>
    <cellStyle name="메모 45 2 2 4 12" xfId="36868" xr:uid="{00000000-0005-0000-0000-00008E8D0000}"/>
    <cellStyle name="메모 45 2 2 4 2" xfId="36869" xr:uid="{00000000-0005-0000-0000-00008F8D0000}"/>
    <cellStyle name="메모 45 2 2 4 2 2" xfId="36870" xr:uid="{00000000-0005-0000-0000-0000908D0000}"/>
    <cellStyle name="메모 45 2 2 4 2 3" xfId="36871" xr:uid="{00000000-0005-0000-0000-0000918D0000}"/>
    <cellStyle name="메모 45 2 2 4 2 4" xfId="36872" xr:uid="{00000000-0005-0000-0000-0000928D0000}"/>
    <cellStyle name="메모 45 2 2 4 3" xfId="36873" xr:uid="{00000000-0005-0000-0000-0000938D0000}"/>
    <cellStyle name="메모 45 2 2 4 3 2" xfId="36874" xr:uid="{00000000-0005-0000-0000-0000948D0000}"/>
    <cellStyle name="메모 45 2 2 4 3 3" xfId="36875" xr:uid="{00000000-0005-0000-0000-0000958D0000}"/>
    <cellStyle name="메모 45 2 2 4 3 4" xfId="36876" xr:uid="{00000000-0005-0000-0000-0000968D0000}"/>
    <cellStyle name="메모 45 2 2 4 4" xfId="36877" xr:uid="{00000000-0005-0000-0000-0000978D0000}"/>
    <cellStyle name="메모 45 2 2 4 4 2" xfId="36878" xr:uid="{00000000-0005-0000-0000-0000988D0000}"/>
    <cellStyle name="메모 45 2 2 4 4 3" xfId="36879" xr:uid="{00000000-0005-0000-0000-0000998D0000}"/>
    <cellStyle name="메모 45 2 2 4 4 4" xfId="36880" xr:uid="{00000000-0005-0000-0000-00009A8D0000}"/>
    <cellStyle name="메모 45 2 2 4 5" xfId="36881" xr:uid="{00000000-0005-0000-0000-00009B8D0000}"/>
    <cellStyle name="메모 45 2 2 4 5 2" xfId="36882" xr:uid="{00000000-0005-0000-0000-00009C8D0000}"/>
    <cellStyle name="메모 45 2 2 4 5 3" xfId="36883" xr:uid="{00000000-0005-0000-0000-00009D8D0000}"/>
    <cellStyle name="메모 45 2 2 4 5 4" xfId="36884" xr:uid="{00000000-0005-0000-0000-00009E8D0000}"/>
    <cellStyle name="메모 45 2 2 4 6" xfId="36885" xr:uid="{00000000-0005-0000-0000-00009F8D0000}"/>
    <cellStyle name="메모 45 2 2 4 6 2" xfId="36886" xr:uid="{00000000-0005-0000-0000-0000A08D0000}"/>
    <cellStyle name="메모 45 2 2 4 6 3" xfId="36887" xr:uid="{00000000-0005-0000-0000-0000A18D0000}"/>
    <cellStyle name="메모 45 2 2 4 6 4" xfId="36888" xr:uid="{00000000-0005-0000-0000-0000A28D0000}"/>
    <cellStyle name="메모 45 2 2 4 7" xfId="36889" xr:uid="{00000000-0005-0000-0000-0000A38D0000}"/>
    <cellStyle name="메모 45 2 2 4 7 2" xfId="36890" xr:uid="{00000000-0005-0000-0000-0000A48D0000}"/>
    <cellStyle name="메모 45 2 2 4 7 3" xfId="36891" xr:uid="{00000000-0005-0000-0000-0000A58D0000}"/>
    <cellStyle name="메모 45 2 2 4 7 4" xfId="36892" xr:uid="{00000000-0005-0000-0000-0000A68D0000}"/>
    <cellStyle name="메모 45 2 2 4 8" xfId="36893" xr:uid="{00000000-0005-0000-0000-0000A78D0000}"/>
    <cellStyle name="메모 45 2 2 4 8 2" xfId="36894" xr:uid="{00000000-0005-0000-0000-0000A88D0000}"/>
    <cellStyle name="메모 45 2 2 4 8 3" xfId="36895" xr:uid="{00000000-0005-0000-0000-0000A98D0000}"/>
    <cellStyle name="메모 45 2 2 4 8 4" xfId="36896" xr:uid="{00000000-0005-0000-0000-0000AA8D0000}"/>
    <cellStyle name="메모 45 2 2 4 9" xfId="36897" xr:uid="{00000000-0005-0000-0000-0000AB8D0000}"/>
    <cellStyle name="메모 45 2 2 4 9 2" xfId="36898" xr:uid="{00000000-0005-0000-0000-0000AC8D0000}"/>
    <cellStyle name="메모 45 2 2 4 9 3" xfId="36899" xr:uid="{00000000-0005-0000-0000-0000AD8D0000}"/>
    <cellStyle name="메모 45 2 2 4 9 4" xfId="36900" xr:uid="{00000000-0005-0000-0000-0000AE8D0000}"/>
    <cellStyle name="메모 45 2 2 5" xfId="36901" xr:uid="{00000000-0005-0000-0000-0000AF8D0000}"/>
    <cellStyle name="메모 45 2 2 5 10" xfId="36902" xr:uid="{00000000-0005-0000-0000-0000B08D0000}"/>
    <cellStyle name="메모 45 2 2 5 11" xfId="36903" xr:uid="{00000000-0005-0000-0000-0000B18D0000}"/>
    <cellStyle name="메모 45 2 2 5 12" xfId="36904" xr:uid="{00000000-0005-0000-0000-0000B28D0000}"/>
    <cellStyle name="메모 45 2 2 5 2" xfId="36905" xr:uid="{00000000-0005-0000-0000-0000B38D0000}"/>
    <cellStyle name="메모 45 2 2 5 2 2" xfId="36906" xr:uid="{00000000-0005-0000-0000-0000B48D0000}"/>
    <cellStyle name="메모 45 2 2 5 2 3" xfId="36907" xr:uid="{00000000-0005-0000-0000-0000B58D0000}"/>
    <cellStyle name="메모 45 2 2 5 2 4" xfId="36908" xr:uid="{00000000-0005-0000-0000-0000B68D0000}"/>
    <cellStyle name="메모 45 2 2 5 3" xfId="36909" xr:uid="{00000000-0005-0000-0000-0000B78D0000}"/>
    <cellStyle name="메모 45 2 2 5 3 2" xfId="36910" xr:uid="{00000000-0005-0000-0000-0000B88D0000}"/>
    <cellStyle name="메모 45 2 2 5 3 3" xfId="36911" xr:uid="{00000000-0005-0000-0000-0000B98D0000}"/>
    <cellStyle name="메모 45 2 2 5 3 4" xfId="36912" xr:uid="{00000000-0005-0000-0000-0000BA8D0000}"/>
    <cellStyle name="메모 45 2 2 5 4" xfId="36913" xr:uid="{00000000-0005-0000-0000-0000BB8D0000}"/>
    <cellStyle name="메모 45 2 2 5 4 2" xfId="36914" xr:uid="{00000000-0005-0000-0000-0000BC8D0000}"/>
    <cellStyle name="메모 45 2 2 5 4 3" xfId="36915" xr:uid="{00000000-0005-0000-0000-0000BD8D0000}"/>
    <cellStyle name="메모 45 2 2 5 4 4" xfId="36916" xr:uid="{00000000-0005-0000-0000-0000BE8D0000}"/>
    <cellStyle name="메모 45 2 2 5 5" xfId="36917" xr:uid="{00000000-0005-0000-0000-0000BF8D0000}"/>
    <cellStyle name="메모 45 2 2 5 5 2" xfId="36918" xr:uid="{00000000-0005-0000-0000-0000C08D0000}"/>
    <cellStyle name="메모 45 2 2 5 5 3" xfId="36919" xr:uid="{00000000-0005-0000-0000-0000C18D0000}"/>
    <cellStyle name="메모 45 2 2 5 5 4" xfId="36920" xr:uid="{00000000-0005-0000-0000-0000C28D0000}"/>
    <cellStyle name="메모 45 2 2 5 6" xfId="36921" xr:uid="{00000000-0005-0000-0000-0000C38D0000}"/>
    <cellStyle name="메모 45 2 2 5 6 2" xfId="36922" xr:uid="{00000000-0005-0000-0000-0000C48D0000}"/>
    <cellStyle name="메모 45 2 2 5 6 3" xfId="36923" xr:uid="{00000000-0005-0000-0000-0000C58D0000}"/>
    <cellStyle name="메모 45 2 2 5 6 4" xfId="36924" xr:uid="{00000000-0005-0000-0000-0000C68D0000}"/>
    <cellStyle name="메모 45 2 2 5 7" xfId="36925" xr:uid="{00000000-0005-0000-0000-0000C78D0000}"/>
    <cellStyle name="메모 45 2 2 5 7 2" xfId="36926" xr:uid="{00000000-0005-0000-0000-0000C88D0000}"/>
    <cellStyle name="메모 45 2 2 5 7 3" xfId="36927" xr:uid="{00000000-0005-0000-0000-0000C98D0000}"/>
    <cellStyle name="메모 45 2 2 5 7 4" xfId="36928" xr:uid="{00000000-0005-0000-0000-0000CA8D0000}"/>
    <cellStyle name="메모 45 2 2 5 8" xfId="36929" xr:uid="{00000000-0005-0000-0000-0000CB8D0000}"/>
    <cellStyle name="메모 45 2 2 5 8 2" xfId="36930" xr:uid="{00000000-0005-0000-0000-0000CC8D0000}"/>
    <cellStyle name="메모 45 2 2 5 8 3" xfId="36931" xr:uid="{00000000-0005-0000-0000-0000CD8D0000}"/>
    <cellStyle name="메모 45 2 2 5 8 4" xfId="36932" xr:uid="{00000000-0005-0000-0000-0000CE8D0000}"/>
    <cellStyle name="메모 45 2 2 5 9" xfId="36933" xr:uid="{00000000-0005-0000-0000-0000CF8D0000}"/>
    <cellStyle name="메모 45 2 2 5 9 2" xfId="36934" xr:uid="{00000000-0005-0000-0000-0000D08D0000}"/>
    <cellStyle name="메모 45 2 2 5 9 3" xfId="36935" xr:uid="{00000000-0005-0000-0000-0000D18D0000}"/>
    <cellStyle name="메모 45 2 2 5 9 4" xfId="36936" xr:uid="{00000000-0005-0000-0000-0000D28D0000}"/>
    <cellStyle name="메모 45 2 2 6" xfId="36937" xr:uid="{00000000-0005-0000-0000-0000D38D0000}"/>
    <cellStyle name="메모 45 2 2 6 2" xfId="36938" xr:uid="{00000000-0005-0000-0000-0000D48D0000}"/>
    <cellStyle name="메모 45 2 2 6 3" xfId="36939" xr:uid="{00000000-0005-0000-0000-0000D58D0000}"/>
    <cellStyle name="메모 45 2 2 6 4" xfId="36940" xr:uid="{00000000-0005-0000-0000-0000D68D0000}"/>
    <cellStyle name="메모 45 2 2 7" xfId="36941" xr:uid="{00000000-0005-0000-0000-0000D78D0000}"/>
    <cellStyle name="메모 45 2 2 7 2" xfId="36942" xr:uid="{00000000-0005-0000-0000-0000D88D0000}"/>
    <cellStyle name="메모 45 2 2 7 3" xfId="36943" xr:uid="{00000000-0005-0000-0000-0000D98D0000}"/>
    <cellStyle name="메모 45 2 2 7 4" xfId="36944" xr:uid="{00000000-0005-0000-0000-0000DA8D0000}"/>
    <cellStyle name="메모 45 2 2 8" xfId="36945" xr:uid="{00000000-0005-0000-0000-0000DB8D0000}"/>
    <cellStyle name="메모 45 2 2 8 2" xfId="36946" xr:uid="{00000000-0005-0000-0000-0000DC8D0000}"/>
    <cellStyle name="메모 45 2 2 8 3" xfId="36947" xr:uid="{00000000-0005-0000-0000-0000DD8D0000}"/>
    <cellStyle name="메모 45 2 2 8 4" xfId="36948" xr:uid="{00000000-0005-0000-0000-0000DE8D0000}"/>
    <cellStyle name="메모 45 2 2 9" xfId="36949" xr:uid="{00000000-0005-0000-0000-0000DF8D0000}"/>
    <cellStyle name="메모 45 2 2 9 2" xfId="36950" xr:uid="{00000000-0005-0000-0000-0000E08D0000}"/>
    <cellStyle name="메모 45 2 2 9 3" xfId="36951" xr:uid="{00000000-0005-0000-0000-0000E18D0000}"/>
    <cellStyle name="메모 45 2 2 9 4" xfId="36952" xr:uid="{00000000-0005-0000-0000-0000E28D0000}"/>
    <cellStyle name="메모 45 2 20" xfId="36953" xr:uid="{00000000-0005-0000-0000-0000E38D0000}"/>
    <cellStyle name="메모 45 2 21" xfId="36954" xr:uid="{00000000-0005-0000-0000-0000E48D0000}"/>
    <cellStyle name="메모 45 2 22" xfId="36955" xr:uid="{00000000-0005-0000-0000-0000E58D0000}"/>
    <cellStyle name="메모 45 2 23" xfId="36956" xr:uid="{00000000-0005-0000-0000-0000E68D0000}"/>
    <cellStyle name="메모 45 2 24" xfId="36957" xr:uid="{00000000-0005-0000-0000-0000E78D0000}"/>
    <cellStyle name="메모 45 2 25" xfId="36958" xr:uid="{00000000-0005-0000-0000-0000E88D0000}"/>
    <cellStyle name="메모 45 2 26" xfId="36959" xr:uid="{00000000-0005-0000-0000-0000E98D0000}"/>
    <cellStyle name="메모 45 2 3" xfId="36960" xr:uid="{00000000-0005-0000-0000-0000EA8D0000}"/>
    <cellStyle name="메모 45 2 3 10" xfId="36961" xr:uid="{00000000-0005-0000-0000-0000EB8D0000}"/>
    <cellStyle name="메모 45 2 3 10 2" xfId="36962" xr:uid="{00000000-0005-0000-0000-0000EC8D0000}"/>
    <cellStyle name="메모 45 2 3 10 3" xfId="36963" xr:uid="{00000000-0005-0000-0000-0000ED8D0000}"/>
    <cellStyle name="메모 45 2 3 10 4" xfId="36964" xr:uid="{00000000-0005-0000-0000-0000EE8D0000}"/>
    <cellStyle name="메모 45 2 3 11" xfId="36965" xr:uid="{00000000-0005-0000-0000-0000EF8D0000}"/>
    <cellStyle name="메모 45 2 3 11 2" xfId="36966" xr:uid="{00000000-0005-0000-0000-0000F08D0000}"/>
    <cellStyle name="메모 45 2 3 11 3" xfId="36967" xr:uid="{00000000-0005-0000-0000-0000F18D0000}"/>
    <cellStyle name="메모 45 2 3 11 4" xfId="36968" xr:uid="{00000000-0005-0000-0000-0000F28D0000}"/>
    <cellStyle name="메모 45 2 3 12" xfId="36969" xr:uid="{00000000-0005-0000-0000-0000F38D0000}"/>
    <cellStyle name="메모 45 2 3 12 2" xfId="36970" xr:uid="{00000000-0005-0000-0000-0000F48D0000}"/>
    <cellStyle name="메모 45 2 3 12 3" xfId="36971" xr:uid="{00000000-0005-0000-0000-0000F58D0000}"/>
    <cellStyle name="메모 45 2 3 12 4" xfId="36972" xr:uid="{00000000-0005-0000-0000-0000F68D0000}"/>
    <cellStyle name="메모 45 2 3 13" xfId="36973" xr:uid="{00000000-0005-0000-0000-0000F78D0000}"/>
    <cellStyle name="메모 45 2 3 14" xfId="36974" xr:uid="{00000000-0005-0000-0000-0000F88D0000}"/>
    <cellStyle name="메모 45 2 3 15" xfId="36975" xr:uid="{00000000-0005-0000-0000-0000F98D0000}"/>
    <cellStyle name="메모 45 2 3 16" xfId="36976" xr:uid="{00000000-0005-0000-0000-0000FA8D0000}"/>
    <cellStyle name="메모 45 2 3 17" xfId="36977" xr:uid="{00000000-0005-0000-0000-0000FB8D0000}"/>
    <cellStyle name="메모 45 2 3 18" xfId="36978" xr:uid="{00000000-0005-0000-0000-0000FC8D0000}"/>
    <cellStyle name="메모 45 2 3 19" xfId="36979" xr:uid="{00000000-0005-0000-0000-0000FD8D0000}"/>
    <cellStyle name="메모 45 2 3 2" xfId="36980" xr:uid="{00000000-0005-0000-0000-0000FE8D0000}"/>
    <cellStyle name="메모 45 2 3 2 10" xfId="36981" xr:uid="{00000000-0005-0000-0000-0000FF8D0000}"/>
    <cellStyle name="메모 45 2 3 2 11" xfId="36982" xr:uid="{00000000-0005-0000-0000-0000008E0000}"/>
    <cellStyle name="메모 45 2 3 2 12" xfId="36983" xr:uid="{00000000-0005-0000-0000-0000018E0000}"/>
    <cellStyle name="메모 45 2 3 2 2" xfId="36984" xr:uid="{00000000-0005-0000-0000-0000028E0000}"/>
    <cellStyle name="메모 45 2 3 2 2 2" xfId="36985" xr:uid="{00000000-0005-0000-0000-0000038E0000}"/>
    <cellStyle name="메모 45 2 3 2 2 3" xfId="36986" xr:uid="{00000000-0005-0000-0000-0000048E0000}"/>
    <cellStyle name="메모 45 2 3 2 2 4" xfId="36987" xr:uid="{00000000-0005-0000-0000-0000058E0000}"/>
    <cellStyle name="메모 45 2 3 2 3" xfId="36988" xr:uid="{00000000-0005-0000-0000-0000068E0000}"/>
    <cellStyle name="메모 45 2 3 2 3 2" xfId="36989" xr:uid="{00000000-0005-0000-0000-0000078E0000}"/>
    <cellStyle name="메모 45 2 3 2 3 3" xfId="36990" xr:uid="{00000000-0005-0000-0000-0000088E0000}"/>
    <cellStyle name="메모 45 2 3 2 3 4" xfId="36991" xr:uid="{00000000-0005-0000-0000-0000098E0000}"/>
    <cellStyle name="메모 45 2 3 2 4" xfId="36992" xr:uid="{00000000-0005-0000-0000-00000A8E0000}"/>
    <cellStyle name="메모 45 2 3 2 4 2" xfId="36993" xr:uid="{00000000-0005-0000-0000-00000B8E0000}"/>
    <cellStyle name="메모 45 2 3 2 4 3" xfId="36994" xr:uid="{00000000-0005-0000-0000-00000C8E0000}"/>
    <cellStyle name="메모 45 2 3 2 4 4" xfId="36995" xr:uid="{00000000-0005-0000-0000-00000D8E0000}"/>
    <cellStyle name="메모 45 2 3 2 5" xfId="36996" xr:uid="{00000000-0005-0000-0000-00000E8E0000}"/>
    <cellStyle name="메모 45 2 3 2 5 2" xfId="36997" xr:uid="{00000000-0005-0000-0000-00000F8E0000}"/>
    <cellStyle name="메모 45 2 3 2 5 3" xfId="36998" xr:uid="{00000000-0005-0000-0000-0000108E0000}"/>
    <cellStyle name="메모 45 2 3 2 5 4" xfId="36999" xr:uid="{00000000-0005-0000-0000-0000118E0000}"/>
    <cellStyle name="메모 45 2 3 2 6" xfId="37000" xr:uid="{00000000-0005-0000-0000-0000128E0000}"/>
    <cellStyle name="메모 45 2 3 2 6 2" xfId="37001" xr:uid="{00000000-0005-0000-0000-0000138E0000}"/>
    <cellStyle name="메모 45 2 3 2 6 3" xfId="37002" xr:uid="{00000000-0005-0000-0000-0000148E0000}"/>
    <cellStyle name="메모 45 2 3 2 6 4" xfId="37003" xr:uid="{00000000-0005-0000-0000-0000158E0000}"/>
    <cellStyle name="메모 45 2 3 2 7" xfId="37004" xr:uid="{00000000-0005-0000-0000-0000168E0000}"/>
    <cellStyle name="메모 45 2 3 2 7 2" xfId="37005" xr:uid="{00000000-0005-0000-0000-0000178E0000}"/>
    <cellStyle name="메모 45 2 3 2 7 3" xfId="37006" xr:uid="{00000000-0005-0000-0000-0000188E0000}"/>
    <cellStyle name="메모 45 2 3 2 7 4" xfId="37007" xr:uid="{00000000-0005-0000-0000-0000198E0000}"/>
    <cellStyle name="메모 45 2 3 2 8" xfId="37008" xr:uid="{00000000-0005-0000-0000-00001A8E0000}"/>
    <cellStyle name="메모 45 2 3 2 8 2" xfId="37009" xr:uid="{00000000-0005-0000-0000-00001B8E0000}"/>
    <cellStyle name="메모 45 2 3 2 8 3" xfId="37010" xr:uid="{00000000-0005-0000-0000-00001C8E0000}"/>
    <cellStyle name="메모 45 2 3 2 8 4" xfId="37011" xr:uid="{00000000-0005-0000-0000-00001D8E0000}"/>
    <cellStyle name="메모 45 2 3 2 9" xfId="37012" xr:uid="{00000000-0005-0000-0000-00001E8E0000}"/>
    <cellStyle name="메모 45 2 3 2 9 2" xfId="37013" xr:uid="{00000000-0005-0000-0000-00001F8E0000}"/>
    <cellStyle name="메모 45 2 3 2 9 3" xfId="37014" xr:uid="{00000000-0005-0000-0000-0000208E0000}"/>
    <cellStyle name="메모 45 2 3 2 9 4" xfId="37015" xr:uid="{00000000-0005-0000-0000-0000218E0000}"/>
    <cellStyle name="메모 45 2 3 20" xfId="37016" xr:uid="{00000000-0005-0000-0000-0000228E0000}"/>
    <cellStyle name="메모 45 2 3 21" xfId="37017" xr:uid="{00000000-0005-0000-0000-0000238E0000}"/>
    <cellStyle name="메모 45 2 3 22" xfId="37018" xr:uid="{00000000-0005-0000-0000-0000248E0000}"/>
    <cellStyle name="메모 45 2 3 23" xfId="37019" xr:uid="{00000000-0005-0000-0000-0000258E0000}"/>
    <cellStyle name="메모 45 2 3 24" xfId="37020" xr:uid="{00000000-0005-0000-0000-0000268E0000}"/>
    <cellStyle name="메모 45 2 3 25" xfId="37021" xr:uid="{00000000-0005-0000-0000-0000278E0000}"/>
    <cellStyle name="메모 45 2 3 3" xfId="37022" xr:uid="{00000000-0005-0000-0000-0000288E0000}"/>
    <cellStyle name="메모 45 2 3 3 10" xfId="37023" xr:uid="{00000000-0005-0000-0000-0000298E0000}"/>
    <cellStyle name="메모 45 2 3 3 11" xfId="37024" xr:uid="{00000000-0005-0000-0000-00002A8E0000}"/>
    <cellStyle name="메모 45 2 3 3 12" xfId="37025" xr:uid="{00000000-0005-0000-0000-00002B8E0000}"/>
    <cellStyle name="메모 45 2 3 3 2" xfId="37026" xr:uid="{00000000-0005-0000-0000-00002C8E0000}"/>
    <cellStyle name="메모 45 2 3 3 2 2" xfId="37027" xr:uid="{00000000-0005-0000-0000-00002D8E0000}"/>
    <cellStyle name="메모 45 2 3 3 2 3" xfId="37028" xr:uid="{00000000-0005-0000-0000-00002E8E0000}"/>
    <cellStyle name="메모 45 2 3 3 2 4" xfId="37029" xr:uid="{00000000-0005-0000-0000-00002F8E0000}"/>
    <cellStyle name="메모 45 2 3 3 3" xfId="37030" xr:uid="{00000000-0005-0000-0000-0000308E0000}"/>
    <cellStyle name="메모 45 2 3 3 3 2" xfId="37031" xr:uid="{00000000-0005-0000-0000-0000318E0000}"/>
    <cellStyle name="메모 45 2 3 3 3 3" xfId="37032" xr:uid="{00000000-0005-0000-0000-0000328E0000}"/>
    <cellStyle name="메모 45 2 3 3 3 4" xfId="37033" xr:uid="{00000000-0005-0000-0000-0000338E0000}"/>
    <cellStyle name="메모 45 2 3 3 4" xfId="37034" xr:uid="{00000000-0005-0000-0000-0000348E0000}"/>
    <cellStyle name="메모 45 2 3 3 4 2" xfId="37035" xr:uid="{00000000-0005-0000-0000-0000358E0000}"/>
    <cellStyle name="메모 45 2 3 3 4 3" xfId="37036" xr:uid="{00000000-0005-0000-0000-0000368E0000}"/>
    <cellStyle name="메모 45 2 3 3 4 4" xfId="37037" xr:uid="{00000000-0005-0000-0000-0000378E0000}"/>
    <cellStyle name="메모 45 2 3 3 5" xfId="37038" xr:uid="{00000000-0005-0000-0000-0000388E0000}"/>
    <cellStyle name="메모 45 2 3 3 5 2" xfId="37039" xr:uid="{00000000-0005-0000-0000-0000398E0000}"/>
    <cellStyle name="메모 45 2 3 3 5 3" xfId="37040" xr:uid="{00000000-0005-0000-0000-00003A8E0000}"/>
    <cellStyle name="메모 45 2 3 3 5 4" xfId="37041" xr:uid="{00000000-0005-0000-0000-00003B8E0000}"/>
    <cellStyle name="메모 45 2 3 3 6" xfId="37042" xr:uid="{00000000-0005-0000-0000-00003C8E0000}"/>
    <cellStyle name="메모 45 2 3 3 6 2" xfId="37043" xr:uid="{00000000-0005-0000-0000-00003D8E0000}"/>
    <cellStyle name="메모 45 2 3 3 6 3" xfId="37044" xr:uid="{00000000-0005-0000-0000-00003E8E0000}"/>
    <cellStyle name="메모 45 2 3 3 6 4" xfId="37045" xr:uid="{00000000-0005-0000-0000-00003F8E0000}"/>
    <cellStyle name="메모 45 2 3 3 7" xfId="37046" xr:uid="{00000000-0005-0000-0000-0000408E0000}"/>
    <cellStyle name="메모 45 2 3 3 7 2" xfId="37047" xr:uid="{00000000-0005-0000-0000-0000418E0000}"/>
    <cellStyle name="메모 45 2 3 3 7 3" xfId="37048" xr:uid="{00000000-0005-0000-0000-0000428E0000}"/>
    <cellStyle name="메모 45 2 3 3 7 4" xfId="37049" xr:uid="{00000000-0005-0000-0000-0000438E0000}"/>
    <cellStyle name="메모 45 2 3 3 8" xfId="37050" xr:uid="{00000000-0005-0000-0000-0000448E0000}"/>
    <cellStyle name="메모 45 2 3 3 8 2" xfId="37051" xr:uid="{00000000-0005-0000-0000-0000458E0000}"/>
    <cellStyle name="메모 45 2 3 3 8 3" xfId="37052" xr:uid="{00000000-0005-0000-0000-0000468E0000}"/>
    <cellStyle name="메모 45 2 3 3 8 4" xfId="37053" xr:uid="{00000000-0005-0000-0000-0000478E0000}"/>
    <cellStyle name="메모 45 2 3 3 9" xfId="37054" xr:uid="{00000000-0005-0000-0000-0000488E0000}"/>
    <cellStyle name="메모 45 2 3 3 9 2" xfId="37055" xr:uid="{00000000-0005-0000-0000-0000498E0000}"/>
    <cellStyle name="메모 45 2 3 3 9 3" xfId="37056" xr:uid="{00000000-0005-0000-0000-00004A8E0000}"/>
    <cellStyle name="메모 45 2 3 3 9 4" xfId="37057" xr:uid="{00000000-0005-0000-0000-00004B8E0000}"/>
    <cellStyle name="메모 45 2 3 4" xfId="37058" xr:uid="{00000000-0005-0000-0000-00004C8E0000}"/>
    <cellStyle name="메모 45 2 3 4 10" xfId="37059" xr:uid="{00000000-0005-0000-0000-00004D8E0000}"/>
    <cellStyle name="메모 45 2 3 4 11" xfId="37060" xr:uid="{00000000-0005-0000-0000-00004E8E0000}"/>
    <cellStyle name="메모 45 2 3 4 12" xfId="37061" xr:uid="{00000000-0005-0000-0000-00004F8E0000}"/>
    <cellStyle name="메모 45 2 3 4 2" xfId="37062" xr:uid="{00000000-0005-0000-0000-0000508E0000}"/>
    <cellStyle name="메모 45 2 3 4 2 2" xfId="37063" xr:uid="{00000000-0005-0000-0000-0000518E0000}"/>
    <cellStyle name="메모 45 2 3 4 2 3" xfId="37064" xr:uid="{00000000-0005-0000-0000-0000528E0000}"/>
    <cellStyle name="메모 45 2 3 4 2 4" xfId="37065" xr:uid="{00000000-0005-0000-0000-0000538E0000}"/>
    <cellStyle name="메모 45 2 3 4 3" xfId="37066" xr:uid="{00000000-0005-0000-0000-0000548E0000}"/>
    <cellStyle name="메모 45 2 3 4 3 2" xfId="37067" xr:uid="{00000000-0005-0000-0000-0000558E0000}"/>
    <cellStyle name="메모 45 2 3 4 3 3" xfId="37068" xr:uid="{00000000-0005-0000-0000-0000568E0000}"/>
    <cellStyle name="메모 45 2 3 4 3 4" xfId="37069" xr:uid="{00000000-0005-0000-0000-0000578E0000}"/>
    <cellStyle name="메모 45 2 3 4 4" xfId="37070" xr:uid="{00000000-0005-0000-0000-0000588E0000}"/>
    <cellStyle name="메모 45 2 3 4 4 2" xfId="37071" xr:uid="{00000000-0005-0000-0000-0000598E0000}"/>
    <cellStyle name="메모 45 2 3 4 4 3" xfId="37072" xr:uid="{00000000-0005-0000-0000-00005A8E0000}"/>
    <cellStyle name="메모 45 2 3 4 4 4" xfId="37073" xr:uid="{00000000-0005-0000-0000-00005B8E0000}"/>
    <cellStyle name="메모 45 2 3 4 5" xfId="37074" xr:uid="{00000000-0005-0000-0000-00005C8E0000}"/>
    <cellStyle name="메모 45 2 3 4 5 2" xfId="37075" xr:uid="{00000000-0005-0000-0000-00005D8E0000}"/>
    <cellStyle name="메모 45 2 3 4 5 3" xfId="37076" xr:uid="{00000000-0005-0000-0000-00005E8E0000}"/>
    <cellStyle name="메모 45 2 3 4 5 4" xfId="37077" xr:uid="{00000000-0005-0000-0000-00005F8E0000}"/>
    <cellStyle name="메모 45 2 3 4 6" xfId="37078" xr:uid="{00000000-0005-0000-0000-0000608E0000}"/>
    <cellStyle name="메모 45 2 3 4 6 2" xfId="37079" xr:uid="{00000000-0005-0000-0000-0000618E0000}"/>
    <cellStyle name="메모 45 2 3 4 6 3" xfId="37080" xr:uid="{00000000-0005-0000-0000-0000628E0000}"/>
    <cellStyle name="메모 45 2 3 4 6 4" xfId="37081" xr:uid="{00000000-0005-0000-0000-0000638E0000}"/>
    <cellStyle name="메모 45 2 3 4 7" xfId="37082" xr:uid="{00000000-0005-0000-0000-0000648E0000}"/>
    <cellStyle name="메모 45 2 3 4 7 2" xfId="37083" xr:uid="{00000000-0005-0000-0000-0000658E0000}"/>
    <cellStyle name="메모 45 2 3 4 7 3" xfId="37084" xr:uid="{00000000-0005-0000-0000-0000668E0000}"/>
    <cellStyle name="메모 45 2 3 4 7 4" xfId="37085" xr:uid="{00000000-0005-0000-0000-0000678E0000}"/>
    <cellStyle name="메모 45 2 3 4 8" xfId="37086" xr:uid="{00000000-0005-0000-0000-0000688E0000}"/>
    <cellStyle name="메모 45 2 3 4 8 2" xfId="37087" xr:uid="{00000000-0005-0000-0000-0000698E0000}"/>
    <cellStyle name="메모 45 2 3 4 8 3" xfId="37088" xr:uid="{00000000-0005-0000-0000-00006A8E0000}"/>
    <cellStyle name="메모 45 2 3 4 8 4" xfId="37089" xr:uid="{00000000-0005-0000-0000-00006B8E0000}"/>
    <cellStyle name="메모 45 2 3 4 9" xfId="37090" xr:uid="{00000000-0005-0000-0000-00006C8E0000}"/>
    <cellStyle name="메모 45 2 3 4 9 2" xfId="37091" xr:uid="{00000000-0005-0000-0000-00006D8E0000}"/>
    <cellStyle name="메모 45 2 3 4 9 3" xfId="37092" xr:uid="{00000000-0005-0000-0000-00006E8E0000}"/>
    <cellStyle name="메모 45 2 3 4 9 4" xfId="37093" xr:uid="{00000000-0005-0000-0000-00006F8E0000}"/>
    <cellStyle name="메모 45 2 3 5" xfId="37094" xr:uid="{00000000-0005-0000-0000-0000708E0000}"/>
    <cellStyle name="메모 45 2 3 5 2" xfId="37095" xr:uid="{00000000-0005-0000-0000-0000718E0000}"/>
    <cellStyle name="메모 45 2 3 5 3" xfId="37096" xr:uid="{00000000-0005-0000-0000-0000728E0000}"/>
    <cellStyle name="메모 45 2 3 5 4" xfId="37097" xr:uid="{00000000-0005-0000-0000-0000738E0000}"/>
    <cellStyle name="메모 45 2 3 6" xfId="37098" xr:uid="{00000000-0005-0000-0000-0000748E0000}"/>
    <cellStyle name="메모 45 2 3 6 2" xfId="37099" xr:uid="{00000000-0005-0000-0000-0000758E0000}"/>
    <cellStyle name="메모 45 2 3 6 3" xfId="37100" xr:uid="{00000000-0005-0000-0000-0000768E0000}"/>
    <cellStyle name="메모 45 2 3 6 4" xfId="37101" xr:uid="{00000000-0005-0000-0000-0000778E0000}"/>
    <cellStyle name="메모 45 2 3 7" xfId="37102" xr:uid="{00000000-0005-0000-0000-0000788E0000}"/>
    <cellStyle name="메모 45 2 3 7 2" xfId="37103" xr:uid="{00000000-0005-0000-0000-0000798E0000}"/>
    <cellStyle name="메모 45 2 3 7 3" xfId="37104" xr:uid="{00000000-0005-0000-0000-00007A8E0000}"/>
    <cellStyle name="메모 45 2 3 7 4" xfId="37105" xr:uid="{00000000-0005-0000-0000-00007B8E0000}"/>
    <cellStyle name="메모 45 2 3 8" xfId="37106" xr:uid="{00000000-0005-0000-0000-00007C8E0000}"/>
    <cellStyle name="메모 45 2 3 8 2" xfId="37107" xr:uid="{00000000-0005-0000-0000-00007D8E0000}"/>
    <cellStyle name="메모 45 2 3 8 3" xfId="37108" xr:uid="{00000000-0005-0000-0000-00007E8E0000}"/>
    <cellStyle name="메모 45 2 3 8 4" xfId="37109" xr:uid="{00000000-0005-0000-0000-00007F8E0000}"/>
    <cellStyle name="메모 45 2 3 9" xfId="37110" xr:uid="{00000000-0005-0000-0000-0000808E0000}"/>
    <cellStyle name="메모 45 2 3 9 2" xfId="37111" xr:uid="{00000000-0005-0000-0000-0000818E0000}"/>
    <cellStyle name="메모 45 2 3 9 3" xfId="37112" xr:uid="{00000000-0005-0000-0000-0000828E0000}"/>
    <cellStyle name="메모 45 2 3 9 4" xfId="37113" xr:uid="{00000000-0005-0000-0000-0000838E0000}"/>
    <cellStyle name="메모 45 2 4" xfId="37114" xr:uid="{00000000-0005-0000-0000-0000848E0000}"/>
    <cellStyle name="메모 45 2 4 10" xfId="37115" xr:uid="{00000000-0005-0000-0000-0000858E0000}"/>
    <cellStyle name="메모 45 2 4 11" xfId="37116" xr:uid="{00000000-0005-0000-0000-0000868E0000}"/>
    <cellStyle name="메모 45 2 4 12" xfId="37117" xr:uid="{00000000-0005-0000-0000-0000878E0000}"/>
    <cellStyle name="메모 45 2 4 2" xfId="37118" xr:uid="{00000000-0005-0000-0000-0000888E0000}"/>
    <cellStyle name="메모 45 2 4 2 2" xfId="37119" xr:uid="{00000000-0005-0000-0000-0000898E0000}"/>
    <cellStyle name="메모 45 2 4 2 3" xfId="37120" xr:uid="{00000000-0005-0000-0000-00008A8E0000}"/>
    <cellStyle name="메모 45 2 4 2 4" xfId="37121" xr:uid="{00000000-0005-0000-0000-00008B8E0000}"/>
    <cellStyle name="메모 45 2 4 3" xfId="37122" xr:uid="{00000000-0005-0000-0000-00008C8E0000}"/>
    <cellStyle name="메모 45 2 4 3 2" xfId="37123" xr:uid="{00000000-0005-0000-0000-00008D8E0000}"/>
    <cellStyle name="메모 45 2 4 3 3" xfId="37124" xr:uid="{00000000-0005-0000-0000-00008E8E0000}"/>
    <cellStyle name="메모 45 2 4 3 4" xfId="37125" xr:uid="{00000000-0005-0000-0000-00008F8E0000}"/>
    <cellStyle name="메모 45 2 4 4" xfId="37126" xr:uid="{00000000-0005-0000-0000-0000908E0000}"/>
    <cellStyle name="메모 45 2 4 4 2" xfId="37127" xr:uid="{00000000-0005-0000-0000-0000918E0000}"/>
    <cellStyle name="메모 45 2 4 4 3" xfId="37128" xr:uid="{00000000-0005-0000-0000-0000928E0000}"/>
    <cellStyle name="메모 45 2 4 4 4" xfId="37129" xr:uid="{00000000-0005-0000-0000-0000938E0000}"/>
    <cellStyle name="메모 45 2 4 5" xfId="37130" xr:uid="{00000000-0005-0000-0000-0000948E0000}"/>
    <cellStyle name="메모 45 2 4 5 2" xfId="37131" xr:uid="{00000000-0005-0000-0000-0000958E0000}"/>
    <cellStyle name="메모 45 2 4 5 3" xfId="37132" xr:uid="{00000000-0005-0000-0000-0000968E0000}"/>
    <cellStyle name="메모 45 2 4 5 4" xfId="37133" xr:uid="{00000000-0005-0000-0000-0000978E0000}"/>
    <cellStyle name="메모 45 2 4 6" xfId="37134" xr:uid="{00000000-0005-0000-0000-0000988E0000}"/>
    <cellStyle name="메모 45 2 4 6 2" xfId="37135" xr:uid="{00000000-0005-0000-0000-0000998E0000}"/>
    <cellStyle name="메모 45 2 4 6 3" xfId="37136" xr:uid="{00000000-0005-0000-0000-00009A8E0000}"/>
    <cellStyle name="메모 45 2 4 6 4" xfId="37137" xr:uid="{00000000-0005-0000-0000-00009B8E0000}"/>
    <cellStyle name="메모 45 2 4 7" xfId="37138" xr:uid="{00000000-0005-0000-0000-00009C8E0000}"/>
    <cellStyle name="메모 45 2 4 7 2" xfId="37139" xr:uid="{00000000-0005-0000-0000-00009D8E0000}"/>
    <cellStyle name="메모 45 2 4 7 3" xfId="37140" xr:uid="{00000000-0005-0000-0000-00009E8E0000}"/>
    <cellStyle name="메모 45 2 4 7 4" xfId="37141" xr:uid="{00000000-0005-0000-0000-00009F8E0000}"/>
    <cellStyle name="메모 45 2 4 8" xfId="37142" xr:uid="{00000000-0005-0000-0000-0000A08E0000}"/>
    <cellStyle name="메모 45 2 4 8 2" xfId="37143" xr:uid="{00000000-0005-0000-0000-0000A18E0000}"/>
    <cellStyle name="메모 45 2 4 8 3" xfId="37144" xr:uid="{00000000-0005-0000-0000-0000A28E0000}"/>
    <cellStyle name="메모 45 2 4 8 4" xfId="37145" xr:uid="{00000000-0005-0000-0000-0000A38E0000}"/>
    <cellStyle name="메모 45 2 4 9" xfId="37146" xr:uid="{00000000-0005-0000-0000-0000A48E0000}"/>
    <cellStyle name="메모 45 2 4 9 2" xfId="37147" xr:uid="{00000000-0005-0000-0000-0000A58E0000}"/>
    <cellStyle name="메모 45 2 4 9 3" xfId="37148" xr:uid="{00000000-0005-0000-0000-0000A68E0000}"/>
    <cellStyle name="메모 45 2 4 9 4" xfId="37149" xr:uid="{00000000-0005-0000-0000-0000A78E0000}"/>
    <cellStyle name="메모 45 2 5" xfId="37150" xr:uid="{00000000-0005-0000-0000-0000A88E0000}"/>
    <cellStyle name="메모 45 2 5 10" xfId="37151" xr:uid="{00000000-0005-0000-0000-0000A98E0000}"/>
    <cellStyle name="메모 45 2 5 11" xfId="37152" xr:uid="{00000000-0005-0000-0000-0000AA8E0000}"/>
    <cellStyle name="메모 45 2 5 12" xfId="37153" xr:uid="{00000000-0005-0000-0000-0000AB8E0000}"/>
    <cellStyle name="메모 45 2 5 2" xfId="37154" xr:uid="{00000000-0005-0000-0000-0000AC8E0000}"/>
    <cellStyle name="메모 45 2 5 2 2" xfId="37155" xr:uid="{00000000-0005-0000-0000-0000AD8E0000}"/>
    <cellStyle name="메모 45 2 5 2 3" xfId="37156" xr:uid="{00000000-0005-0000-0000-0000AE8E0000}"/>
    <cellStyle name="메모 45 2 5 2 4" xfId="37157" xr:uid="{00000000-0005-0000-0000-0000AF8E0000}"/>
    <cellStyle name="메모 45 2 5 3" xfId="37158" xr:uid="{00000000-0005-0000-0000-0000B08E0000}"/>
    <cellStyle name="메모 45 2 5 3 2" xfId="37159" xr:uid="{00000000-0005-0000-0000-0000B18E0000}"/>
    <cellStyle name="메모 45 2 5 3 3" xfId="37160" xr:uid="{00000000-0005-0000-0000-0000B28E0000}"/>
    <cellStyle name="메모 45 2 5 3 4" xfId="37161" xr:uid="{00000000-0005-0000-0000-0000B38E0000}"/>
    <cellStyle name="메모 45 2 5 4" xfId="37162" xr:uid="{00000000-0005-0000-0000-0000B48E0000}"/>
    <cellStyle name="메모 45 2 5 4 2" xfId="37163" xr:uid="{00000000-0005-0000-0000-0000B58E0000}"/>
    <cellStyle name="메모 45 2 5 4 3" xfId="37164" xr:uid="{00000000-0005-0000-0000-0000B68E0000}"/>
    <cellStyle name="메모 45 2 5 4 4" xfId="37165" xr:uid="{00000000-0005-0000-0000-0000B78E0000}"/>
    <cellStyle name="메모 45 2 5 5" xfId="37166" xr:uid="{00000000-0005-0000-0000-0000B88E0000}"/>
    <cellStyle name="메모 45 2 5 5 2" xfId="37167" xr:uid="{00000000-0005-0000-0000-0000B98E0000}"/>
    <cellStyle name="메모 45 2 5 5 3" xfId="37168" xr:uid="{00000000-0005-0000-0000-0000BA8E0000}"/>
    <cellStyle name="메모 45 2 5 5 4" xfId="37169" xr:uid="{00000000-0005-0000-0000-0000BB8E0000}"/>
    <cellStyle name="메모 45 2 5 6" xfId="37170" xr:uid="{00000000-0005-0000-0000-0000BC8E0000}"/>
    <cellStyle name="메모 45 2 5 6 2" xfId="37171" xr:uid="{00000000-0005-0000-0000-0000BD8E0000}"/>
    <cellStyle name="메모 45 2 5 6 3" xfId="37172" xr:uid="{00000000-0005-0000-0000-0000BE8E0000}"/>
    <cellStyle name="메모 45 2 5 6 4" xfId="37173" xr:uid="{00000000-0005-0000-0000-0000BF8E0000}"/>
    <cellStyle name="메모 45 2 5 7" xfId="37174" xr:uid="{00000000-0005-0000-0000-0000C08E0000}"/>
    <cellStyle name="메모 45 2 5 7 2" xfId="37175" xr:uid="{00000000-0005-0000-0000-0000C18E0000}"/>
    <cellStyle name="메모 45 2 5 7 3" xfId="37176" xr:uid="{00000000-0005-0000-0000-0000C28E0000}"/>
    <cellStyle name="메모 45 2 5 7 4" xfId="37177" xr:uid="{00000000-0005-0000-0000-0000C38E0000}"/>
    <cellStyle name="메모 45 2 5 8" xfId="37178" xr:uid="{00000000-0005-0000-0000-0000C48E0000}"/>
    <cellStyle name="메모 45 2 5 8 2" xfId="37179" xr:uid="{00000000-0005-0000-0000-0000C58E0000}"/>
    <cellStyle name="메모 45 2 5 8 3" xfId="37180" xr:uid="{00000000-0005-0000-0000-0000C68E0000}"/>
    <cellStyle name="메모 45 2 5 8 4" xfId="37181" xr:uid="{00000000-0005-0000-0000-0000C78E0000}"/>
    <cellStyle name="메모 45 2 5 9" xfId="37182" xr:uid="{00000000-0005-0000-0000-0000C88E0000}"/>
    <cellStyle name="메모 45 2 5 9 2" xfId="37183" xr:uid="{00000000-0005-0000-0000-0000C98E0000}"/>
    <cellStyle name="메모 45 2 5 9 3" xfId="37184" xr:uid="{00000000-0005-0000-0000-0000CA8E0000}"/>
    <cellStyle name="메모 45 2 5 9 4" xfId="37185" xr:uid="{00000000-0005-0000-0000-0000CB8E0000}"/>
    <cellStyle name="메모 45 2 6" xfId="37186" xr:uid="{00000000-0005-0000-0000-0000CC8E0000}"/>
    <cellStyle name="메모 45 2 6 10" xfId="37187" xr:uid="{00000000-0005-0000-0000-0000CD8E0000}"/>
    <cellStyle name="메모 45 2 6 11" xfId="37188" xr:uid="{00000000-0005-0000-0000-0000CE8E0000}"/>
    <cellStyle name="메모 45 2 6 12" xfId="37189" xr:uid="{00000000-0005-0000-0000-0000CF8E0000}"/>
    <cellStyle name="메모 45 2 6 2" xfId="37190" xr:uid="{00000000-0005-0000-0000-0000D08E0000}"/>
    <cellStyle name="메모 45 2 6 2 2" xfId="37191" xr:uid="{00000000-0005-0000-0000-0000D18E0000}"/>
    <cellStyle name="메모 45 2 6 2 3" xfId="37192" xr:uid="{00000000-0005-0000-0000-0000D28E0000}"/>
    <cellStyle name="메모 45 2 6 2 4" xfId="37193" xr:uid="{00000000-0005-0000-0000-0000D38E0000}"/>
    <cellStyle name="메모 45 2 6 3" xfId="37194" xr:uid="{00000000-0005-0000-0000-0000D48E0000}"/>
    <cellStyle name="메모 45 2 6 3 2" xfId="37195" xr:uid="{00000000-0005-0000-0000-0000D58E0000}"/>
    <cellStyle name="메모 45 2 6 3 3" xfId="37196" xr:uid="{00000000-0005-0000-0000-0000D68E0000}"/>
    <cellStyle name="메모 45 2 6 3 4" xfId="37197" xr:uid="{00000000-0005-0000-0000-0000D78E0000}"/>
    <cellStyle name="메모 45 2 6 4" xfId="37198" xr:uid="{00000000-0005-0000-0000-0000D88E0000}"/>
    <cellStyle name="메모 45 2 6 4 2" xfId="37199" xr:uid="{00000000-0005-0000-0000-0000D98E0000}"/>
    <cellStyle name="메모 45 2 6 4 3" xfId="37200" xr:uid="{00000000-0005-0000-0000-0000DA8E0000}"/>
    <cellStyle name="메모 45 2 6 4 4" xfId="37201" xr:uid="{00000000-0005-0000-0000-0000DB8E0000}"/>
    <cellStyle name="메모 45 2 6 5" xfId="37202" xr:uid="{00000000-0005-0000-0000-0000DC8E0000}"/>
    <cellStyle name="메모 45 2 6 5 2" xfId="37203" xr:uid="{00000000-0005-0000-0000-0000DD8E0000}"/>
    <cellStyle name="메모 45 2 6 5 3" xfId="37204" xr:uid="{00000000-0005-0000-0000-0000DE8E0000}"/>
    <cellStyle name="메모 45 2 6 5 4" xfId="37205" xr:uid="{00000000-0005-0000-0000-0000DF8E0000}"/>
    <cellStyle name="메모 45 2 6 6" xfId="37206" xr:uid="{00000000-0005-0000-0000-0000E08E0000}"/>
    <cellStyle name="메모 45 2 6 6 2" xfId="37207" xr:uid="{00000000-0005-0000-0000-0000E18E0000}"/>
    <cellStyle name="메모 45 2 6 6 3" xfId="37208" xr:uid="{00000000-0005-0000-0000-0000E28E0000}"/>
    <cellStyle name="메모 45 2 6 6 4" xfId="37209" xr:uid="{00000000-0005-0000-0000-0000E38E0000}"/>
    <cellStyle name="메모 45 2 6 7" xfId="37210" xr:uid="{00000000-0005-0000-0000-0000E48E0000}"/>
    <cellStyle name="메모 45 2 6 7 2" xfId="37211" xr:uid="{00000000-0005-0000-0000-0000E58E0000}"/>
    <cellStyle name="메모 45 2 6 7 3" xfId="37212" xr:uid="{00000000-0005-0000-0000-0000E68E0000}"/>
    <cellStyle name="메모 45 2 6 7 4" xfId="37213" xr:uid="{00000000-0005-0000-0000-0000E78E0000}"/>
    <cellStyle name="메모 45 2 6 8" xfId="37214" xr:uid="{00000000-0005-0000-0000-0000E88E0000}"/>
    <cellStyle name="메모 45 2 6 8 2" xfId="37215" xr:uid="{00000000-0005-0000-0000-0000E98E0000}"/>
    <cellStyle name="메모 45 2 6 8 3" xfId="37216" xr:uid="{00000000-0005-0000-0000-0000EA8E0000}"/>
    <cellStyle name="메모 45 2 6 8 4" xfId="37217" xr:uid="{00000000-0005-0000-0000-0000EB8E0000}"/>
    <cellStyle name="메모 45 2 6 9" xfId="37218" xr:uid="{00000000-0005-0000-0000-0000EC8E0000}"/>
    <cellStyle name="메모 45 2 6 9 2" xfId="37219" xr:uid="{00000000-0005-0000-0000-0000ED8E0000}"/>
    <cellStyle name="메모 45 2 6 9 3" xfId="37220" xr:uid="{00000000-0005-0000-0000-0000EE8E0000}"/>
    <cellStyle name="메모 45 2 6 9 4" xfId="37221" xr:uid="{00000000-0005-0000-0000-0000EF8E0000}"/>
    <cellStyle name="메모 45 2 7" xfId="37222" xr:uid="{00000000-0005-0000-0000-0000F08E0000}"/>
    <cellStyle name="메모 45 2 7 2" xfId="37223" xr:uid="{00000000-0005-0000-0000-0000F18E0000}"/>
    <cellStyle name="메모 45 2 7 3" xfId="37224" xr:uid="{00000000-0005-0000-0000-0000F28E0000}"/>
    <cellStyle name="메모 45 2 7 4" xfId="37225" xr:uid="{00000000-0005-0000-0000-0000F38E0000}"/>
    <cellStyle name="메모 45 2 8" xfId="37226" xr:uid="{00000000-0005-0000-0000-0000F48E0000}"/>
    <cellStyle name="메모 45 2 8 2" xfId="37227" xr:uid="{00000000-0005-0000-0000-0000F58E0000}"/>
    <cellStyle name="메모 45 2 8 3" xfId="37228" xr:uid="{00000000-0005-0000-0000-0000F68E0000}"/>
    <cellStyle name="메모 45 2 8 4" xfId="37229" xr:uid="{00000000-0005-0000-0000-0000F78E0000}"/>
    <cellStyle name="메모 45 2 9" xfId="37230" xr:uid="{00000000-0005-0000-0000-0000F88E0000}"/>
    <cellStyle name="메모 45 2 9 2" xfId="37231" xr:uid="{00000000-0005-0000-0000-0000F98E0000}"/>
    <cellStyle name="메모 45 2 9 3" xfId="37232" xr:uid="{00000000-0005-0000-0000-0000FA8E0000}"/>
    <cellStyle name="메모 45 2 9 4" xfId="37233" xr:uid="{00000000-0005-0000-0000-0000FB8E0000}"/>
    <cellStyle name="메모 45 3" xfId="37234" xr:uid="{00000000-0005-0000-0000-0000FC8E0000}"/>
    <cellStyle name="메모 45 3 10" xfId="37235" xr:uid="{00000000-0005-0000-0000-0000FD8E0000}"/>
    <cellStyle name="메모 45 3 10 2" xfId="37236" xr:uid="{00000000-0005-0000-0000-0000FE8E0000}"/>
    <cellStyle name="메모 45 3 10 3" xfId="37237" xr:uid="{00000000-0005-0000-0000-0000FF8E0000}"/>
    <cellStyle name="메모 45 3 10 4" xfId="37238" xr:uid="{00000000-0005-0000-0000-0000008F0000}"/>
    <cellStyle name="메모 45 3 11" xfId="37239" xr:uid="{00000000-0005-0000-0000-0000018F0000}"/>
    <cellStyle name="메모 45 3 11 2" xfId="37240" xr:uid="{00000000-0005-0000-0000-0000028F0000}"/>
    <cellStyle name="메모 45 3 11 3" xfId="37241" xr:uid="{00000000-0005-0000-0000-0000038F0000}"/>
    <cellStyle name="메모 45 3 11 4" xfId="37242" xr:uid="{00000000-0005-0000-0000-0000048F0000}"/>
    <cellStyle name="메모 45 3 12" xfId="37243" xr:uid="{00000000-0005-0000-0000-0000058F0000}"/>
    <cellStyle name="메모 45 3 12 2" xfId="37244" xr:uid="{00000000-0005-0000-0000-0000068F0000}"/>
    <cellStyle name="메모 45 3 12 3" xfId="37245" xr:uid="{00000000-0005-0000-0000-0000078F0000}"/>
    <cellStyle name="메모 45 3 12 4" xfId="37246" xr:uid="{00000000-0005-0000-0000-0000088F0000}"/>
    <cellStyle name="메모 45 3 13" xfId="37247" xr:uid="{00000000-0005-0000-0000-0000098F0000}"/>
    <cellStyle name="메모 45 3 14" xfId="37248" xr:uid="{00000000-0005-0000-0000-00000A8F0000}"/>
    <cellStyle name="메모 45 3 15" xfId="37249" xr:uid="{00000000-0005-0000-0000-00000B8F0000}"/>
    <cellStyle name="메모 45 3 16" xfId="37250" xr:uid="{00000000-0005-0000-0000-00000C8F0000}"/>
    <cellStyle name="메모 45 3 17" xfId="37251" xr:uid="{00000000-0005-0000-0000-00000D8F0000}"/>
    <cellStyle name="메모 45 3 18" xfId="37252" xr:uid="{00000000-0005-0000-0000-00000E8F0000}"/>
    <cellStyle name="메모 45 3 19" xfId="37253" xr:uid="{00000000-0005-0000-0000-00000F8F0000}"/>
    <cellStyle name="메모 45 3 2" xfId="37254" xr:uid="{00000000-0005-0000-0000-0000108F0000}"/>
    <cellStyle name="메모 45 3 2 10" xfId="37255" xr:uid="{00000000-0005-0000-0000-0000118F0000}"/>
    <cellStyle name="메모 45 3 2 11" xfId="37256" xr:uid="{00000000-0005-0000-0000-0000128F0000}"/>
    <cellStyle name="메모 45 3 2 12" xfId="37257" xr:uid="{00000000-0005-0000-0000-0000138F0000}"/>
    <cellStyle name="메모 45 3 2 2" xfId="37258" xr:uid="{00000000-0005-0000-0000-0000148F0000}"/>
    <cellStyle name="메모 45 3 2 2 2" xfId="37259" xr:uid="{00000000-0005-0000-0000-0000158F0000}"/>
    <cellStyle name="메모 45 3 2 2 3" xfId="37260" xr:uid="{00000000-0005-0000-0000-0000168F0000}"/>
    <cellStyle name="메모 45 3 2 2 4" xfId="37261" xr:uid="{00000000-0005-0000-0000-0000178F0000}"/>
    <cellStyle name="메모 45 3 2 3" xfId="37262" xr:uid="{00000000-0005-0000-0000-0000188F0000}"/>
    <cellStyle name="메모 45 3 2 3 2" xfId="37263" xr:uid="{00000000-0005-0000-0000-0000198F0000}"/>
    <cellStyle name="메모 45 3 2 3 3" xfId="37264" xr:uid="{00000000-0005-0000-0000-00001A8F0000}"/>
    <cellStyle name="메모 45 3 2 3 4" xfId="37265" xr:uid="{00000000-0005-0000-0000-00001B8F0000}"/>
    <cellStyle name="메모 45 3 2 4" xfId="37266" xr:uid="{00000000-0005-0000-0000-00001C8F0000}"/>
    <cellStyle name="메모 45 3 2 4 2" xfId="37267" xr:uid="{00000000-0005-0000-0000-00001D8F0000}"/>
    <cellStyle name="메모 45 3 2 4 3" xfId="37268" xr:uid="{00000000-0005-0000-0000-00001E8F0000}"/>
    <cellStyle name="메모 45 3 2 4 4" xfId="37269" xr:uid="{00000000-0005-0000-0000-00001F8F0000}"/>
    <cellStyle name="메모 45 3 2 5" xfId="37270" xr:uid="{00000000-0005-0000-0000-0000208F0000}"/>
    <cellStyle name="메모 45 3 2 5 2" xfId="37271" xr:uid="{00000000-0005-0000-0000-0000218F0000}"/>
    <cellStyle name="메모 45 3 2 5 3" xfId="37272" xr:uid="{00000000-0005-0000-0000-0000228F0000}"/>
    <cellStyle name="메모 45 3 2 5 4" xfId="37273" xr:uid="{00000000-0005-0000-0000-0000238F0000}"/>
    <cellStyle name="메모 45 3 2 6" xfId="37274" xr:uid="{00000000-0005-0000-0000-0000248F0000}"/>
    <cellStyle name="메모 45 3 2 6 2" xfId="37275" xr:uid="{00000000-0005-0000-0000-0000258F0000}"/>
    <cellStyle name="메모 45 3 2 6 3" xfId="37276" xr:uid="{00000000-0005-0000-0000-0000268F0000}"/>
    <cellStyle name="메모 45 3 2 6 4" xfId="37277" xr:uid="{00000000-0005-0000-0000-0000278F0000}"/>
    <cellStyle name="메모 45 3 2 7" xfId="37278" xr:uid="{00000000-0005-0000-0000-0000288F0000}"/>
    <cellStyle name="메모 45 3 2 7 2" xfId="37279" xr:uid="{00000000-0005-0000-0000-0000298F0000}"/>
    <cellStyle name="메모 45 3 2 7 3" xfId="37280" xr:uid="{00000000-0005-0000-0000-00002A8F0000}"/>
    <cellStyle name="메모 45 3 2 7 4" xfId="37281" xr:uid="{00000000-0005-0000-0000-00002B8F0000}"/>
    <cellStyle name="메모 45 3 2 8" xfId="37282" xr:uid="{00000000-0005-0000-0000-00002C8F0000}"/>
    <cellStyle name="메모 45 3 2 8 2" xfId="37283" xr:uid="{00000000-0005-0000-0000-00002D8F0000}"/>
    <cellStyle name="메모 45 3 2 8 3" xfId="37284" xr:uid="{00000000-0005-0000-0000-00002E8F0000}"/>
    <cellStyle name="메모 45 3 2 8 4" xfId="37285" xr:uid="{00000000-0005-0000-0000-00002F8F0000}"/>
    <cellStyle name="메모 45 3 2 9" xfId="37286" xr:uid="{00000000-0005-0000-0000-0000308F0000}"/>
    <cellStyle name="메모 45 3 2 9 2" xfId="37287" xr:uid="{00000000-0005-0000-0000-0000318F0000}"/>
    <cellStyle name="메모 45 3 2 9 3" xfId="37288" xr:uid="{00000000-0005-0000-0000-0000328F0000}"/>
    <cellStyle name="메모 45 3 2 9 4" xfId="37289" xr:uid="{00000000-0005-0000-0000-0000338F0000}"/>
    <cellStyle name="메모 45 3 20" xfId="37290" xr:uid="{00000000-0005-0000-0000-0000348F0000}"/>
    <cellStyle name="메모 45 3 21" xfId="37291" xr:uid="{00000000-0005-0000-0000-0000358F0000}"/>
    <cellStyle name="메모 45 3 22" xfId="37292" xr:uid="{00000000-0005-0000-0000-0000368F0000}"/>
    <cellStyle name="메모 45 3 23" xfId="37293" xr:uid="{00000000-0005-0000-0000-0000378F0000}"/>
    <cellStyle name="메모 45 3 24" xfId="37294" xr:uid="{00000000-0005-0000-0000-0000388F0000}"/>
    <cellStyle name="메모 45 3 25" xfId="37295" xr:uid="{00000000-0005-0000-0000-0000398F0000}"/>
    <cellStyle name="메모 45 3 3" xfId="37296" xr:uid="{00000000-0005-0000-0000-00003A8F0000}"/>
    <cellStyle name="메모 45 3 3 10" xfId="37297" xr:uid="{00000000-0005-0000-0000-00003B8F0000}"/>
    <cellStyle name="메모 45 3 3 11" xfId="37298" xr:uid="{00000000-0005-0000-0000-00003C8F0000}"/>
    <cellStyle name="메모 45 3 3 12" xfId="37299" xr:uid="{00000000-0005-0000-0000-00003D8F0000}"/>
    <cellStyle name="메모 45 3 3 2" xfId="37300" xr:uid="{00000000-0005-0000-0000-00003E8F0000}"/>
    <cellStyle name="메모 45 3 3 2 2" xfId="37301" xr:uid="{00000000-0005-0000-0000-00003F8F0000}"/>
    <cellStyle name="메모 45 3 3 2 3" xfId="37302" xr:uid="{00000000-0005-0000-0000-0000408F0000}"/>
    <cellStyle name="메모 45 3 3 2 4" xfId="37303" xr:uid="{00000000-0005-0000-0000-0000418F0000}"/>
    <cellStyle name="메모 45 3 3 3" xfId="37304" xr:uid="{00000000-0005-0000-0000-0000428F0000}"/>
    <cellStyle name="메모 45 3 3 3 2" xfId="37305" xr:uid="{00000000-0005-0000-0000-0000438F0000}"/>
    <cellStyle name="메모 45 3 3 3 3" xfId="37306" xr:uid="{00000000-0005-0000-0000-0000448F0000}"/>
    <cellStyle name="메모 45 3 3 3 4" xfId="37307" xr:uid="{00000000-0005-0000-0000-0000458F0000}"/>
    <cellStyle name="메모 45 3 3 4" xfId="37308" xr:uid="{00000000-0005-0000-0000-0000468F0000}"/>
    <cellStyle name="메모 45 3 3 4 2" xfId="37309" xr:uid="{00000000-0005-0000-0000-0000478F0000}"/>
    <cellStyle name="메모 45 3 3 4 3" xfId="37310" xr:uid="{00000000-0005-0000-0000-0000488F0000}"/>
    <cellStyle name="메모 45 3 3 4 4" xfId="37311" xr:uid="{00000000-0005-0000-0000-0000498F0000}"/>
    <cellStyle name="메모 45 3 3 5" xfId="37312" xr:uid="{00000000-0005-0000-0000-00004A8F0000}"/>
    <cellStyle name="메모 45 3 3 5 2" xfId="37313" xr:uid="{00000000-0005-0000-0000-00004B8F0000}"/>
    <cellStyle name="메모 45 3 3 5 3" xfId="37314" xr:uid="{00000000-0005-0000-0000-00004C8F0000}"/>
    <cellStyle name="메모 45 3 3 5 4" xfId="37315" xr:uid="{00000000-0005-0000-0000-00004D8F0000}"/>
    <cellStyle name="메모 45 3 3 6" xfId="37316" xr:uid="{00000000-0005-0000-0000-00004E8F0000}"/>
    <cellStyle name="메모 45 3 3 6 2" xfId="37317" xr:uid="{00000000-0005-0000-0000-00004F8F0000}"/>
    <cellStyle name="메모 45 3 3 6 3" xfId="37318" xr:uid="{00000000-0005-0000-0000-0000508F0000}"/>
    <cellStyle name="메모 45 3 3 6 4" xfId="37319" xr:uid="{00000000-0005-0000-0000-0000518F0000}"/>
    <cellStyle name="메모 45 3 3 7" xfId="37320" xr:uid="{00000000-0005-0000-0000-0000528F0000}"/>
    <cellStyle name="메모 45 3 3 7 2" xfId="37321" xr:uid="{00000000-0005-0000-0000-0000538F0000}"/>
    <cellStyle name="메모 45 3 3 7 3" xfId="37322" xr:uid="{00000000-0005-0000-0000-0000548F0000}"/>
    <cellStyle name="메모 45 3 3 7 4" xfId="37323" xr:uid="{00000000-0005-0000-0000-0000558F0000}"/>
    <cellStyle name="메모 45 3 3 8" xfId="37324" xr:uid="{00000000-0005-0000-0000-0000568F0000}"/>
    <cellStyle name="메모 45 3 3 8 2" xfId="37325" xr:uid="{00000000-0005-0000-0000-0000578F0000}"/>
    <cellStyle name="메모 45 3 3 8 3" xfId="37326" xr:uid="{00000000-0005-0000-0000-0000588F0000}"/>
    <cellStyle name="메모 45 3 3 8 4" xfId="37327" xr:uid="{00000000-0005-0000-0000-0000598F0000}"/>
    <cellStyle name="메모 45 3 3 9" xfId="37328" xr:uid="{00000000-0005-0000-0000-00005A8F0000}"/>
    <cellStyle name="메모 45 3 3 9 2" xfId="37329" xr:uid="{00000000-0005-0000-0000-00005B8F0000}"/>
    <cellStyle name="메모 45 3 3 9 3" xfId="37330" xr:uid="{00000000-0005-0000-0000-00005C8F0000}"/>
    <cellStyle name="메모 45 3 3 9 4" xfId="37331" xr:uid="{00000000-0005-0000-0000-00005D8F0000}"/>
    <cellStyle name="메모 45 3 4" xfId="37332" xr:uid="{00000000-0005-0000-0000-00005E8F0000}"/>
    <cellStyle name="메모 45 3 4 10" xfId="37333" xr:uid="{00000000-0005-0000-0000-00005F8F0000}"/>
    <cellStyle name="메모 45 3 4 11" xfId="37334" xr:uid="{00000000-0005-0000-0000-0000608F0000}"/>
    <cellStyle name="메모 45 3 4 12" xfId="37335" xr:uid="{00000000-0005-0000-0000-0000618F0000}"/>
    <cellStyle name="메모 45 3 4 2" xfId="37336" xr:uid="{00000000-0005-0000-0000-0000628F0000}"/>
    <cellStyle name="메모 45 3 4 2 2" xfId="37337" xr:uid="{00000000-0005-0000-0000-0000638F0000}"/>
    <cellStyle name="메모 45 3 4 2 3" xfId="37338" xr:uid="{00000000-0005-0000-0000-0000648F0000}"/>
    <cellStyle name="메모 45 3 4 2 4" xfId="37339" xr:uid="{00000000-0005-0000-0000-0000658F0000}"/>
    <cellStyle name="메모 45 3 4 3" xfId="37340" xr:uid="{00000000-0005-0000-0000-0000668F0000}"/>
    <cellStyle name="메모 45 3 4 3 2" xfId="37341" xr:uid="{00000000-0005-0000-0000-0000678F0000}"/>
    <cellStyle name="메모 45 3 4 3 3" xfId="37342" xr:uid="{00000000-0005-0000-0000-0000688F0000}"/>
    <cellStyle name="메모 45 3 4 3 4" xfId="37343" xr:uid="{00000000-0005-0000-0000-0000698F0000}"/>
    <cellStyle name="메모 45 3 4 4" xfId="37344" xr:uid="{00000000-0005-0000-0000-00006A8F0000}"/>
    <cellStyle name="메모 45 3 4 4 2" xfId="37345" xr:uid="{00000000-0005-0000-0000-00006B8F0000}"/>
    <cellStyle name="메모 45 3 4 4 3" xfId="37346" xr:uid="{00000000-0005-0000-0000-00006C8F0000}"/>
    <cellStyle name="메모 45 3 4 4 4" xfId="37347" xr:uid="{00000000-0005-0000-0000-00006D8F0000}"/>
    <cellStyle name="메모 45 3 4 5" xfId="37348" xr:uid="{00000000-0005-0000-0000-00006E8F0000}"/>
    <cellStyle name="메모 45 3 4 5 2" xfId="37349" xr:uid="{00000000-0005-0000-0000-00006F8F0000}"/>
    <cellStyle name="메모 45 3 4 5 3" xfId="37350" xr:uid="{00000000-0005-0000-0000-0000708F0000}"/>
    <cellStyle name="메모 45 3 4 5 4" xfId="37351" xr:uid="{00000000-0005-0000-0000-0000718F0000}"/>
    <cellStyle name="메모 45 3 4 6" xfId="37352" xr:uid="{00000000-0005-0000-0000-0000728F0000}"/>
    <cellStyle name="메모 45 3 4 6 2" xfId="37353" xr:uid="{00000000-0005-0000-0000-0000738F0000}"/>
    <cellStyle name="메모 45 3 4 6 3" xfId="37354" xr:uid="{00000000-0005-0000-0000-0000748F0000}"/>
    <cellStyle name="메모 45 3 4 6 4" xfId="37355" xr:uid="{00000000-0005-0000-0000-0000758F0000}"/>
    <cellStyle name="메모 45 3 4 7" xfId="37356" xr:uid="{00000000-0005-0000-0000-0000768F0000}"/>
    <cellStyle name="메모 45 3 4 7 2" xfId="37357" xr:uid="{00000000-0005-0000-0000-0000778F0000}"/>
    <cellStyle name="메모 45 3 4 7 3" xfId="37358" xr:uid="{00000000-0005-0000-0000-0000788F0000}"/>
    <cellStyle name="메모 45 3 4 7 4" xfId="37359" xr:uid="{00000000-0005-0000-0000-0000798F0000}"/>
    <cellStyle name="메모 45 3 4 8" xfId="37360" xr:uid="{00000000-0005-0000-0000-00007A8F0000}"/>
    <cellStyle name="메모 45 3 4 8 2" xfId="37361" xr:uid="{00000000-0005-0000-0000-00007B8F0000}"/>
    <cellStyle name="메모 45 3 4 8 3" xfId="37362" xr:uid="{00000000-0005-0000-0000-00007C8F0000}"/>
    <cellStyle name="메모 45 3 4 8 4" xfId="37363" xr:uid="{00000000-0005-0000-0000-00007D8F0000}"/>
    <cellStyle name="메모 45 3 4 9" xfId="37364" xr:uid="{00000000-0005-0000-0000-00007E8F0000}"/>
    <cellStyle name="메모 45 3 4 9 2" xfId="37365" xr:uid="{00000000-0005-0000-0000-00007F8F0000}"/>
    <cellStyle name="메모 45 3 4 9 3" xfId="37366" xr:uid="{00000000-0005-0000-0000-0000808F0000}"/>
    <cellStyle name="메모 45 3 4 9 4" xfId="37367" xr:uid="{00000000-0005-0000-0000-0000818F0000}"/>
    <cellStyle name="메모 45 3 5" xfId="37368" xr:uid="{00000000-0005-0000-0000-0000828F0000}"/>
    <cellStyle name="메모 45 3 5 2" xfId="37369" xr:uid="{00000000-0005-0000-0000-0000838F0000}"/>
    <cellStyle name="메모 45 3 5 3" xfId="37370" xr:uid="{00000000-0005-0000-0000-0000848F0000}"/>
    <cellStyle name="메모 45 3 5 4" xfId="37371" xr:uid="{00000000-0005-0000-0000-0000858F0000}"/>
    <cellStyle name="메모 45 3 6" xfId="37372" xr:uid="{00000000-0005-0000-0000-0000868F0000}"/>
    <cellStyle name="메모 45 3 6 2" xfId="37373" xr:uid="{00000000-0005-0000-0000-0000878F0000}"/>
    <cellStyle name="메모 45 3 6 3" xfId="37374" xr:uid="{00000000-0005-0000-0000-0000888F0000}"/>
    <cellStyle name="메모 45 3 6 4" xfId="37375" xr:uid="{00000000-0005-0000-0000-0000898F0000}"/>
    <cellStyle name="메모 45 3 7" xfId="37376" xr:uid="{00000000-0005-0000-0000-00008A8F0000}"/>
    <cellStyle name="메모 45 3 7 2" xfId="37377" xr:uid="{00000000-0005-0000-0000-00008B8F0000}"/>
    <cellStyle name="메모 45 3 7 3" xfId="37378" xr:uid="{00000000-0005-0000-0000-00008C8F0000}"/>
    <cellStyle name="메모 45 3 7 4" xfId="37379" xr:uid="{00000000-0005-0000-0000-00008D8F0000}"/>
    <cellStyle name="메모 45 3 8" xfId="37380" xr:uid="{00000000-0005-0000-0000-00008E8F0000}"/>
    <cellStyle name="메모 45 3 8 2" xfId="37381" xr:uid="{00000000-0005-0000-0000-00008F8F0000}"/>
    <cellStyle name="메모 45 3 8 3" xfId="37382" xr:uid="{00000000-0005-0000-0000-0000908F0000}"/>
    <cellStyle name="메모 45 3 8 4" xfId="37383" xr:uid="{00000000-0005-0000-0000-0000918F0000}"/>
    <cellStyle name="메모 45 3 9" xfId="37384" xr:uid="{00000000-0005-0000-0000-0000928F0000}"/>
    <cellStyle name="메모 45 3 9 2" xfId="37385" xr:uid="{00000000-0005-0000-0000-0000938F0000}"/>
    <cellStyle name="메모 45 3 9 3" xfId="37386" xr:uid="{00000000-0005-0000-0000-0000948F0000}"/>
    <cellStyle name="메모 45 3 9 4" xfId="37387" xr:uid="{00000000-0005-0000-0000-0000958F0000}"/>
    <cellStyle name="메모 45 4" xfId="37388" xr:uid="{00000000-0005-0000-0000-0000968F0000}"/>
    <cellStyle name="메모 45 4 10" xfId="37389" xr:uid="{00000000-0005-0000-0000-0000978F0000}"/>
    <cellStyle name="메모 45 4 10 2" xfId="37390" xr:uid="{00000000-0005-0000-0000-0000988F0000}"/>
    <cellStyle name="메모 45 4 10 3" xfId="37391" xr:uid="{00000000-0005-0000-0000-0000998F0000}"/>
    <cellStyle name="메모 45 4 10 4" xfId="37392" xr:uid="{00000000-0005-0000-0000-00009A8F0000}"/>
    <cellStyle name="메모 45 4 11" xfId="37393" xr:uid="{00000000-0005-0000-0000-00009B8F0000}"/>
    <cellStyle name="메모 45 4 12" xfId="37394" xr:uid="{00000000-0005-0000-0000-00009C8F0000}"/>
    <cellStyle name="메모 45 4 13" xfId="37395" xr:uid="{00000000-0005-0000-0000-00009D8F0000}"/>
    <cellStyle name="메모 45 4 14" xfId="37396" xr:uid="{00000000-0005-0000-0000-00009E8F0000}"/>
    <cellStyle name="메모 45 4 15" xfId="37397" xr:uid="{00000000-0005-0000-0000-00009F8F0000}"/>
    <cellStyle name="메모 45 4 16" xfId="37398" xr:uid="{00000000-0005-0000-0000-0000A08F0000}"/>
    <cellStyle name="메모 45 4 17" xfId="37399" xr:uid="{00000000-0005-0000-0000-0000A18F0000}"/>
    <cellStyle name="메모 45 4 18" xfId="37400" xr:uid="{00000000-0005-0000-0000-0000A28F0000}"/>
    <cellStyle name="메모 45 4 19" xfId="37401" xr:uid="{00000000-0005-0000-0000-0000A38F0000}"/>
    <cellStyle name="메모 45 4 2" xfId="37402" xr:uid="{00000000-0005-0000-0000-0000A48F0000}"/>
    <cellStyle name="메모 45 4 2 10" xfId="37403" xr:uid="{00000000-0005-0000-0000-0000A58F0000}"/>
    <cellStyle name="메모 45 4 2 11" xfId="37404" xr:uid="{00000000-0005-0000-0000-0000A68F0000}"/>
    <cellStyle name="메모 45 4 2 12" xfId="37405" xr:uid="{00000000-0005-0000-0000-0000A78F0000}"/>
    <cellStyle name="메모 45 4 2 2" xfId="37406" xr:uid="{00000000-0005-0000-0000-0000A88F0000}"/>
    <cellStyle name="메모 45 4 2 2 2" xfId="37407" xr:uid="{00000000-0005-0000-0000-0000A98F0000}"/>
    <cellStyle name="메모 45 4 2 2 3" xfId="37408" xr:uid="{00000000-0005-0000-0000-0000AA8F0000}"/>
    <cellStyle name="메모 45 4 2 2 4" xfId="37409" xr:uid="{00000000-0005-0000-0000-0000AB8F0000}"/>
    <cellStyle name="메모 45 4 2 3" xfId="37410" xr:uid="{00000000-0005-0000-0000-0000AC8F0000}"/>
    <cellStyle name="메모 45 4 2 3 2" xfId="37411" xr:uid="{00000000-0005-0000-0000-0000AD8F0000}"/>
    <cellStyle name="메모 45 4 2 3 3" xfId="37412" xr:uid="{00000000-0005-0000-0000-0000AE8F0000}"/>
    <cellStyle name="메모 45 4 2 3 4" xfId="37413" xr:uid="{00000000-0005-0000-0000-0000AF8F0000}"/>
    <cellStyle name="메모 45 4 2 4" xfId="37414" xr:uid="{00000000-0005-0000-0000-0000B08F0000}"/>
    <cellStyle name="메모 45 4 2 4 2" xfId="37415" xr:uid="{00000000-0005-0000-0000-0000B18F0000}"/>
    <cellStyle name="메모 45 4 2 4 3" xfId="37416" xr:uid="{00000000-0005-0000-0000-0000B28F0000}"/>
    <cellStyle name="메모 45 4 2 4 4" xfId="37417" xr:uid="{00000000-0005-0000-0000-0000B38F0000}"/>
    <cellStyle name="메모 45 4 2 5" xfId="37418" xr:uid="{00000000-0005-0000-0000-0000B48F0000}"/>
    <cellStyle name="메모 45 4 2 5 2" xfId="37419" xr:uid="{00000000-0005-0000-0000-0000B58F0000}"/>
    <cellStyle name="메모 45 4 2 5 3" xfId="37420" xr:uid="{00000000-0005-0000-0000-0000B68F0000}"/>
    <cellStyle name="메모 45 4 2 5 4" xfId="37421" xr:uid="{00000000-0005-0000-0000-0000B78F0000}"/>
    <cellStyle name="메모 45 4 2 6" xfId="37422" xr:uid="{00000000-0005-0000-0000-0000B88F0000}"/>
    <cellStyle name="메모 45 4 2 6 2" xfId="37423" xr:uid="{00000000-0005-0000-0000-0000B98F0000}"/>
    <cellStyle name="메모 45 4 2 6 3" xfId="37424" xr:uid="{00000000-0005-0000-0000-0000BA8F0000}"/>
    <cellStyle name="메모 45 4 2 6 4" xfId="37425" xr:uid="{00000000-0005-0000-0000-0000BB8F0000}"/>
    <cellStyle name="메모 45 4 2 7" xfId="37426" xr:uid="{00000000-0005-0000-0000-0000BC8F0000}"/>
    <cellStyle name="메모 45 4 2 7 2" xfId="37427" xr:uid="{00000000-0005-0000-0000-0000BD8F0000}"/>
    <cellStyle name="메모 45 4 2 7 3" xfId="37428" xr:uid="{00000000-0005-0000-0000-0000BE8F0000}"/>
    <cellStyle name="메모 45 4 2 7 4" xfId="37429" xr:uid="{00000000-0005-0000-0000-0000BF8F0000}"/>
    <cellStyle name="메모 45 4 2 8" xfId="37430" xr:uid="{00000000-0005-0000-0000-0000C08F0000}"/>
    <cellStyle name="메모 45 4 2 8 2" xfId="37431" xr:uid="{00000000-0005-0000-0000-0000C18F0000}"/>
    <cellStyle name="메모 45 4 2 8 3" xfId="37432" xr:uid="{00000000-0005-0000-0000-0000C28F0000}"/>
    <cellStyle name="메모 45 4 2 8 4" xfId="37433" xr:uid="{00000000-0005-0000-0000-0000C38F0000}"/>
    <cellStyle name="메모 45 4 2 9" xfId="37434" xr:uid="{00000000-0005-0000-0000-0000C48F0000}"/>
    <cellStyle name="메모 45 4 2 9 2" xfId="37435" xr:uid="{00000000-0005-0000-0000-0000C58F0000}"/>
    <cellStyle name="메모 45 4 2 9 3" xfId="37436" xr:uid="{00000000-0005-0000-0000-0000C68F0000}"/>
    <cellStyle name="메모 45 4 2 9 4" xfId="37437" xr:uid="{00000000-0005-0000-0000-0000C78F0000}"/>
    <cellStyle name="메모 45 4 20" xfId="37438" xr:uid="{00000000-0005-0000-0000-0000C88F0000}"/>
    <cellStyle name="메모 45 4 21" xfId="37439" xr:uid="{00000000-0005-0000-0000-0000C98F0000}"/>
    <cellStyle name="메모 45 4 22" xfId="37440" xr:uid="{00000000-0005-0000-0000-0000CA8F0000}"/>
    <cellStyle name="메모 45 4 23" xfId="37441" xr:uid="{00000000-0005-0000-0000-0000CB8F0000}"/>
    <cellStyle name="메모 45 4 3" xfId="37442" xr:uid="{00000000-0005-0000-0000-0000CC8F0000}"/>
    <cellStyle name="메모 45 4 3 2" xfId="37443" xr:uid="{00000000-0005-0000-0000-0000CD8F0000}"/>
    <cellStyle name="메모 45 4 3 3" xfId="37444" xr:uid="{00000000-0005-0000-0000-0000CE8F0000}"/>
    <cellStyle name="메모 45 4 3 4" xfId="37445" xr:uid="{00000000-0005-0000-0000-0000CF8F0000}"/>
    <cellStyle name="메모 45 4 4" xfId="37446" xr:uid="{00000000-0005-0000-0000-0000D08F0000}"/>
    <cellStyle name="메모 45 4 4 2" xfId="37447" xr:uid="{00000000-0005-0000-0000-0000D18F0000}"/>
    <cellStyle name="메모 45 4 4 3" xfId="37448" xr:uid="{00000000-0005-0000-0000-0000D28F0000}"/>
    <cellStyle name="메모 45 4 4 4" xfId="37449" xr:uid="{00000000-0005-0000-0000-0000D38F0000}"/>
    <cellStyle name="메모 45 4 5" xfId="37450" xr:uid="{00000000-0005-0000-0000-0000D48F0000}"/>
    <cellStyle name="메모 45 4 5 2" xfId="37451" xr:uid="{00000000-0005-0000-0000-0000D58F0000}"/>
    <cellStyle name="메모 45 4 5 3" xfId="37452" xr:uid="{00000000-0005-0000-0000-0000D68F0000}"/>
    <cellStyle name="메모 45 4 5 4" xfId="37453" xr:uid="{00000000-0005-0000-0000-0000D78F0000}"/>
    <cellStyle name="메모 45 4 6" xfId="37454" xr:uid="{00000000-0005-0000-0000-0000D88F0000}"/>
    <cellStyle name="메모 45 4 6 2" xfId="37455" xr:uid="{00000000-0005-0000-0000-0000D98F0000}"/>
    <cellStyle name="메모 45 4 6 3" xfId="37456" xr:uid="{00000000-0005-0000-0000-0000DA8F0000}"/>
    <cellStyle name="메모 45 4 6 4" xfId="37457" xr:uid="{00000000-0005-0000-0000-0000DB8F0000}"/>
    <cellStyle name="메모 45 4 7" xfId="37458" xr:uid="{00000000-0005-0000-0000-0000DC8F0000}"/>
    <cellStyle name="메모 45 4 7 2" xfId="37459" xr:uid="{00000000-0005-0000-0000-0000DD8F0000}"/>
    <cellStyle name="메모 45 4 7 3" xfId="37460" xr:uid="{00000000-0005-0000-0000-0000DE8F0000}"/>
    <cellStyle name="메모 45 4 7 4" xfId="37461" xr:uid="{00000000-0005-0000-0000-0000DF8F0000}"/>
    <cellStyle name="메모 45 4 8" xfId="37462" xr:uid="{00000000-0005-0000-0000-0000E08F0000}"/>
    <cellStyle name="메모 45 4 8 2" xfId="37463" xr:uid="{00000000-0005-0000-0000-0000E18F0000}"/>
    <cellStyle name="메모 45 4 8 3" xfId="37464" xr:uid="{00000000-0005-0000-0000-0000E28F0000}"/>
    <cellStyle name="메모 45 4 8 4" xfId="37465" xr:uid="{00000000-0005-0000-0000-0000E38F0000}"/>
    <cellStyle name="메모 45 4 9" xfId="37466" xr:uid="{00000000-0005-0000-0000-0000E48F0000}"/>
    <cellStyle name="메모 45 4 9 2" xfId="37467" xr:uid="{00000000-0005-0000-0000-0000E58F0000}"/>
    <cellStyle name="메모 45 4 9 3" xfId="37468" xr:uid="{00000000-0005-0000-0000-0000E68F0000}"/>
    <cellStyle name="메모 45 4 9 4" xfId="37469" xr:uid="{00000000-0005-0000-0000-0000E78F0000}"/>
    <cellStyle name="메모 45 5" xfId="37470" xr:uid="{00000000-0005-0000-0000-0000E88F0000}"/>
    <cellStyle name="메모 45 5 10" xfId="37471" xr:uid="{00000000-0005-0000-0000-0000E98F0000}"/>
    <cellStyle name="메모 45 5 11" xfId="37472" xr:uid="{00000000-0005-0000-0000-0000EA8F0000}"/>
    <cellStyle name="메모 45 5 12" xfId="37473" xr:uid="{00000000-0005-0000-0000-0000EB8F0000}"/>
    <cellStyle name="메모 45 5 13" xfId="37474" xr:uid="{00000000-0005-0000-0000-0000EC8F0000}"/>
    <cellStyle name="메모 45 5 14" xfId="37475" xr:uid="{00000000-0005-0000-0000-0000ED8F0000}"/>
    <cellStyle name="메모 45 5 15" xfId="37476" xr:uid="{00000000-0005-0000-0000-0000EE8F0000}"/>
    <cellStyle name="메모 45 5 16" xfId="37477" xr:uid="{00000000-0005-0000-0000-0000EF8F0000}"/>
    <cellStyle name="메모 45 5 17" xfId="37478" xr:uid="{00000000-0005-0000-0000-0000F08F0000}"/>
    <cellStyle name="메모 45 5 18" xfId="37479" xr:uid="{00000000-0005-0000-0000-0000F18F0000}"/>
    <cellStyle name="메모 45 5 19" xfId="37480" xr:uid="{00000000-0005-0000-0000-0000F28F0000}"/>
    <cellStyle name="메모 45 5 2" xfId="37481" xr:uid="{00000000-0005-0000-0000-0000F38F0000}"/>
    <cellStyle name="메모 45 5 2 2" xfId="37482" xr:uid="{00000000-0005-0000-0000-0000F48F0000}"/>
    <cellStyle name="메모 45 5 2 3" xfId="37483" xr:uid="{00000000-0005-0000-0000-0000F58F0000}"/>
    <cellStyle name="메모 45 5 2 4" xfId="37484" xr:uid="{00000000-0005-0000-0000-0000F68F0000}"/>
    <cellStyle name="메모 45 5 20" xfId="37485" xr:uid="{00000000-0005-0000-0000-0000F78F0000}"/>
    <cellStyle name="메모 45 5 3" xfId="37486" xr:uid="{00000000-0005-0000-0000-0000F88F0000}"/>
    <cellStyle name="메모 45 5 3 2" xfId="37487" xr:uid="{00000000-0005-0000-0000-0000F98F0000}"/>
    <cellStyle name="메모 45 5 3 3" xfId="37488" xr:uid="{00000000-0005-0000-0000-0000FA8F0000}"/>
    <cellStyle name="메모 45 5 3 4" xfId="37489" xr:uid="{00000000-0005-0000-0000-0000FB8F0000}"/>
    <cellStyle name="메모 45 5 4" xfId="37490" xr:uid="{00000000-0005-0000-0000-0000FC8F0000}"/>
    <cellStyle name="메모 45 5 4 2" xfId="37491" xr:uid="{00000000-0005-0000-0000-0000FD8F0000}"/>
    <cellStyle name="메모 45 5 4 3" xfId="37492" xr:uid="{00000000-0005-0000-0000-0000FE8F0000}"/>
    <cellStyle name="메모 45 5 4 4" xfId="37493" xr:uid="{00000000-0005-0000-0000-0000FF8F0000}"/>
    <cellStyle name="메모 45 5 5" xfId="37494" xr:uid="{00000000-0005-0000-0000-000000900000}"/>
    <cellStyle name="메모 45 5 5 2" xfId="37495" xr:uid="{00000000-0005-0000-0000-000001900000}"/>
    <cellStyle name="메모 45 5 5 3" xfId="37496" xr:uid="{00000000-0005-0000-0000-000002900000}"/>
    <cellStyle name="메모 45 5 5 4" xfId="37497" xr:uid="{00000000-0005-0000-0000-000003900000}"/>
    <cellStyle name="메모 45 5 6" xfId="37498" xr:uid="{00000000-0005-0000-0000-000004900000}"/>
    <cellStyle name="메모 45 5 6 2" xfId="37499" xr:uid="{00000000-0005-0000-0000-000005900000}"/>
    <cellStyle name="메모 45 5 6 3" xfId="37500" xr:uid="{00000000-0005-0000-0000-000006900000}"/>
    <cellStyle name="메모 45 5 6 4" xfId="37501" xr:uid="{00000000-0005-0000-0000-000007900000}"/>
    <cellStyle name="메모 45 5 7" xfId="37502" xr:uid="{00000000-0005-0000-0000-000008900000}"/>
    <cellStyle name="메모 45 5 7 2" xfId="37503" xr:uid="{00000000-0005-0000-0000-000009900000}"/>
    <cellStyle name="메모 45 5 7 3" xfId="37504" xr:uid="{00000000-0005-0000-0000-00000A900000}"/>
    <cellStyle name="메모 45 5 7 4" xfId="37505" xr:uid="{00000000-0005-0000-0000-00000B900000}"/>
    <cellStyle name="메모 45 5 8" xfId="37506" xr:uid="{00000000-0005-0000-0000-00000C900000}"/>
    <cellStyle name="메모 45 5 9" xfId="37507" xr:uid="{00000000-0005-0000-0000-00000D900000}"/>
    <cellStyle name="메모 45 6" xfId="37508" xr:uid="{00000000-0005-0000-0000-00000E900000}"/>
    <cellStyle name="메모 45 6 10" xfId="37509" xr:uid="{00000000-0005-0000-0000-00000F900000}"/>
    <cellStyle name="메모 45 6 11" xfId="37510" xr:uid="{00000000-0005-0000-0000-000010900000}"/>
    <cellStyle name="메모 45 6 12" xfId="37511" xr:uid="{00000000-0005-0000-0000-000011900000}"/>
    <cellStyle name="메모 45 6 13" xfId="37512" xr:uid="{00000000-0005-0000-0000-000012900000}"/>
    <cellStyle name="메모 45 6 14" xfId="37513" xr:uid="{00000000-0005-0000-0000-000013900000}"/>
    <cellStyle name="메모 45 6 15" xfId="37514" xr:uid="{00000000-0005-0000-0000-000014900000}"/>
    <cellStyle name="메모 45 6 16" xfId="37515" xr:uid="{00000000-0005-0000-0000-000015900000}"/>
    <cellStyle name="메모 45 6 17" xfId="37516" xr:uid="{00000000-0005-0000-0000-000016900000}"/>
    <cellStyle name="메모 45 6 2" xfId="37517" xr:uid="{00000000-0005-0000-0000-000017900000}"/>
    <cellStyle name="메모 45 6 2 2" xfId="37518" xr:uid="{00000000-0005-0000-0000-000018900000}"/>
    <cellStyle name="메모 45 6 2 3" xfId="37519" xr:uid="{00000000-0005-0000-0000-000019900000}"/>
    <cellStyle name="메모 45 6 2 4" xfId="37520" xr:uid="{00000000-0005-0000-0000-00001A900000}"/>
    <cellStyle name="메모 45 6 3" xfId="37521" xr:uid="{00000000-0005-0000-0000-00001B900000}"/>
    <cellStyle name="메모 45 6 3 2" xfId="37522" xr:uid="{00000000-0005-0000-0000-00001C900000}"/>
    <cellStyle name="메모 45 6 3 3" xfId="37523" xr:uid="{00000000-0005-0000-0000-00001D900000}"/>
    <cellStyle name="메모 45 6 3 4" xfId="37524" xr:uid="{00000000-0005-0000-0000-00001E900000}"/>
    <cellStyle name="메모 45 6 4" xfId="37525" xr:uid="{00000000-0005-0000-0000-00001F900000}"/>
    <cellStyle name="메모 45 6 4 2" xfId="37526" xr:uid="{00000000-0005-0000-0000-000020900000}"/>
    <cellStyle name="메모 45 6 4 3" xfId="37527" xr:uid="{00000000-0005-0000-0000-000021900000}"/>
    <cellStyle name="메모 45 6 4 4" xfId="37528" xr:uid="{00000000-0005-0000-0000-000022900000}"/>
    <cellStyle name="메모 45 6 5" xfId="37529" xr:uid="{00000000-0005-0000-0000-000023900000}"/>
    <cellStyle name="메모 45 6 6" xfId="37530" xr:uid="{00000000-0005-0000-0000-000024900000}"/>
    <cellStyle name="메모 45 6 7" xfId="37531" xr:uid="{00000000-0005-0000-0000-000025900000}"/>
    <cellStyle name="메모 45 6 8" xfId="37532" xr:uid="{00000000-0005-0000-0000-000026900000}"/>
    <cellStyle name="메모 45 6 9" xfId="37533" xr:uid="{00000000-0005-0000-0000-000027900000}"/>
    <cellStyle name="메모 45 7" xfId="37534" xr:uid="{00000000-0005-0000-0000-000028900000}"/>
    <cellStyle name="메모 45 7 10" xfId="37535" xr:uid="{00000000-0005-0000-0000-000029900000}"/>
    <cellStyle name="메모 45 7 11" xfId="37536" xr:uid="{00000000-0005-0000-0000-00002A900000}"/>
    <cellStyle name="메모 45 7 12" xfId="37537" xr:uid="{00000000-0005-0000-0000-00002B900000}"/>
    <cellStyle name="메모 45 7 13" xfId="37538" xr:uid="{00000000-0005-0000-0000-00002C900000}"/>
    <cellStyle name="메모 45 7 14" xfId="37539" xr:uid="{00000000-0005-0000-0000-00002D900000}"/>
    <cellStyle name="메모 45 7 2" xfId="37540" xr:uid="{00000000-0005-0000-0000-00002E900000}"/>
    <cellStyle name="메모 45 7 3" xfId="37541" xr:uid="{00000000-0005-0000-0000-00002F900000}"/>
    <cellStyle name="메모 45 7 4" xfId="37542" xr:uid="{00000000-0005-0000-0000-000030900000}"/>
    <cellStyle name="메모 45 7 5" xfId="37543" xr:uid="{00000000-0005-0000-0000-000031900000}"/>
    <cellStyle name="메모 45 7 6" xfId="37544" xr:uid="{00000000-0005-0000-0000-000032900000}"/>
    <cellStyle name="메모 45 7 7" xfId="37545" xr:uid="{00000000-0005-0000-0000-000033900000}"/>
    <cellStyle name="메모 45 7 8" xfId="37546" xr:uid="{00000000-0005-0000-0000-000034900000}"/>
    <cellStyle name="메모 45 7 9" xfId="37547" xr:uid="{00000000-0005-0000-0000-000035900000}"/>
    <cellStyle name="메모 45 8" xfId="37548" xr:uid="{00000000-0005-0000-0000-000036900000}"/>
    <cellStyle name="메모 45 8 2" xfId="37549" xr:uid="{00000000-0005-0000-0000-000037900000}"/>
    <cellStyle name="메모 45 8 3" xfId="37550" xr:uid="{00000000-0005-0000-0000-000038900000}"/>
    <cellStyle name="메모 45 8 4" xfId="37551" xr:uid="{00000000-0005-0000-0000-000039900000}"/>
    <cellStyle name="메모 45 9" xfId="37552" xr:uid="{00000000-0005-0000-0000-00003A900000}"/>
    <cellStyle name="메모 45 9 2" xfId="37553" xr:uid="{00000000-0005-0000-0000-00003B900000}"/>
    <cellStyle name="메모 45 9 3" xfId="37554" xr:uid="{00000000-0005-0000-0000-00003C900000}"/>
    <cellStyle name="메모 46" xfId="37555" xr:uid="{00000000-0005-0000-0000-00003D900000}"/>
    <cellStyle name="메모 46 10" xfId="37556" xr:uid="{00000000-0005-0000-0000-00003E900000}"/>
    <cellStyle name="메모 46 10 2" xfId="37557" xr:uid="{00000000-0005-0000-0000-00003F900000}"/>
    <cellStyle name="메모 46 10 3" xfId="37558" xr:uid="{00000000-0005-0000-0000-000040900000}"/>
    <cellStyle name="메모 46 10 4" xfId="37559" xr:uid="{00000000-0005-0000-0000-000041900000}"/>
    <cellStyle name="메모 46 11" xfId="37560" xr:uid="{00000000-0005-0000-0000-000042900000}"/>
    <cellStyle name="메모 46 11 2" xfId="37561" xr:uid="{00000000-0005-0000-0000-000043900000}"/>
    <cellStyle name="메모 46 11 3" xfId="37562" xr:uid="{00000000-0005-0000-0000-000044900000}"/>
    <cellStyle name="메모 46 11 4" xfId="37563" xr:uid="{00000000-0005-0000-0000-000045900000}"/>
    <cellStyle name="메모 46 12" xfId="37564" xr:uid="{00000000-0005-0000-0000-000046900000}"/>
    <cellStyle name="메모 46 12 2" xfId="37565" xr:uid="{00000000-0005-0000-0000-000047900000}"/>
    <cellStyle name="메모 46 12 3" xfId="37566" xr:uid="{00000000-0005-0000-0000-000048900000}"/>
    <cellStyle name="메모 46 12 4" xfId="37567" xr:uid="{00000000-0005-0000-0000-000049900000}"/>
    <cellStyle name="메모 46 13" xfId="37568" xr:uid="{00000000-0005-0000-0000-00004A900000}"/>
    <cellStyle name="메모 46 13 2" xfId="37569" xr:uid="{00000000-0005-0000-0000-00004B900000}"/>
    <cellStyle name="메모 46 13 3" xfId="37570" xr:uid="{00000000-0005-0000-0000-00004C900000}"/>
    <cellStyle name="메모 46 13 4" xfId="37571" xr:uid="{00000000-0005-0000-0000-00004D900000}"/>
    <cellStyle name="메모 46 14" xfId="37572" xr:uid="{00000000-0005-0000-0000-00004E900000}"/>
    <cellStyle name="메모 46 14 2" xfId="37573" xr:uid="{00000000-0005-0000-0000-00004F900000}"/>
    <cellStyle name="메모 46 14 3" xfId="37574" xr:uid="{00000000-0005-0000-0000-000050900000}"/>
    <cellStyle name="메모 46 14 4" xfId="37575" xr:uid="{00000000-0005-0000-0000-000051900000}"/>
    <cellStyle name="메모 46 15" xfId="37576" xr:uid="{00000000-0005-0000-0000-000052900000}"/>
    <cellStyle name="메모 46 16" xfId="37577" xr:uid="{00000000-0005-0000-0000-000053900000}"/>
    <cellStyle name="메모 46 17" xfId="37578" xr:uid="{00000000-0005-0000-0000-000054900000}"/>
    <cellStyle name="메모 46 18" xfId="37579" xr:uid="{00000000-0005-0000-0000-000055900000}"/>
    <cellStyle name="메모 46 19" xfId="37580" xr:uid="{00000000-0005-0000-0000-000056900000}"/>
    <cellStyle name="메모 46 2" xfId="37581" xr:uid="{00000000-0005-0000-0000-000057900000}"/>
    <cellStyle name="메모 46 2 10" xfId="37582" xr:uid="{00000000-0005-0000-0000-000058900000}"/>
    <cellStyle name="메모 46 2 10 2" xfId="37583" xr:uid="{00000000-0005-0000-0000-000059900000}"/>
    <cellStyle name="메모 46 2 10 3" xfId="37584" xr:uid="{00000000-0005-0000-0000-00005A900000}"/>
    <cellStyle name="메모 46 2 10 4" xfId="37585" xr:uid="{00000000-0005-0000-0000-00005B900000}"/>
    <cellStyle name="메모 46 2 11" xfId="37586" xr:uid="{00000000-0005-0000-0000-00005C900000}"/>
    <cellStyle name="메모 46 2 11 2" xfId="37587" xr:uid="{00000000-0005-0000-0000-00005D900000}"/>
    <cellStyle name="메모 46 2 11 3" xfId="37588" xr:uid="{00000000-0005-0000-0000-00005E900000}"/>
    <cellStyle name="메모 46 2 11 4" xfId="37589" xr:uid="{00000000-0005-0000-0000-00005F900000}"/>
    <cellStyle name="메모 46 2 12" xfId="37590" xr:uid="{00000000-0005-0000-0000-000060900000}"/>
    <cellStyle name="메모 46 2 12 2" xfId="37591" xr:uid="{00000000-0005-0000-0000-000061900000}"/>
    <cellStyle name="메모 46 2 12 3" xfId="37592" xr:uid="{00000000-0005-0000-0000-000062900000}"/>
    <cellStyle name="메모 46 2 12 4" xfId="37593" xr:uid="{00000000-0005-0000-0000-000063900000}"/>
    <cellStyle name="메모 46 2 13" xfId="37594" xr:uid="{00000000-0005-0000-0000-000064900000}"/>
    <cellStyle name="메모 46 2 13 2" xfId="37595" xr:uid="{00000000-0005-0000-0000-000065900000}"/>
    <cellStyle name="메모 46 2 13 3" xfId="37596" xr:uid="{00000000-0005-0000-0000-000066900000}"/>
    <cellStyle name="메모 46 2 13 4" xfId="37597" xr:uid="{00000000-0005-0000-0000-000067900000}"/>
    <cellStyle name="메모 46 2 14" xfId="37598" xr:uid="{00000000-0005-0000-0000-000068900000}"/>
    <cellStyle name="메모 46 2 15" xfId="37599" xr:uid="{00000000-0005-0000-0000-000069900000}"/>
    <cellStyle name="메모 46 2 16" xfId="37600" xr:uid="{00000000-0005-0000-0000-00006A900000}"/>
    <cellStyle name="메모 46 2 17" xfId="37601" xr:uid="{00000000-0005-0000-0000-00006B900000}"/>
    <cellStyle name="메모 46 2 18" xfId="37602" xr:uid="{00000000-0005-0000-0000-00006C900000}"/>
    <cellStyle name="메모 46 2 19" xfId="37603" xr:uid="{00000000-0005-0000-0000-00006D900000}"/>
    <cellStyle name="메모 46 2 2" xfId="37604" xr:uid="{00000000-0005-0000-0000-00006E900000}"/>
    <cellStyle name="메모 46 2 2 10" xfId="37605" xr:uid="{00000000-0005-0000-0000-00006F900000}"/>
    <cellStyle name="메모 46 2 2 10 2" xfId="37606" xr:uid="{00000000-0005-0000-0000-000070900000}"/>
    <cellStyle name="메모 46 2 2 10 3" xfId="37607" xr:uid="{00000000-0005-0000-0000-000071900000}"/>
    <cellStyle name="메모 46 2 2 10 4" xfId="37608" xr:uid="{00000000-0005-0000-0000-000072900000}"/>
    <cellStyle name="메모 46 2 2 11" xfId="37609" xr:uid="{00000000-0005-0000-0000-000073900000}"/>
    <cellStyle name="메모 46 2 2 11 2" xfId="37610" xr:uid="{00000000-0005-0000-0000-000074900000}"/>
    <cellStyle name="메모 46 2 2 11 3" xfId="37611" xr:uid="{00000000-0005-0000-0000-000075900000}"/>
    <cellStyle name="메모 46 2 2 11 4" xfId="37612" xr:uid="{00000000-0005-0000-0000-000076900000}"/>
    <cellStyle name="메모 46 2 2 12" xfId="37613" xr:uid="{00000000-0005-0000-0000-000077900000}"/>
    <cellStyle name="메모 46 2 2 12 2" xfId="37614" xr:uid="{00000000-0005-0000-0000-000078900000}"/>
    <cellStyle name="메모 46 2 2 12 3" xfId="37615" xr:uid="{00000000-0005-0000-0000-000079900000}"/>
    <cellStyle name="메모 46 2 2 12 4" xfId="37616" xr:uid="{00000000-0005-0000-0000-00007A900000}"/>
    <cellStyle name="메모 46 2 2 13" xfId="37617" xr:uid="{00000000-0005-0000-0000-00007B900000}"/>
    <cellStyle name="메모 46 2 2 14" xfId="37618" xr:uid="{00000000-0005-0000-0000-00007C900000}"/>
    <cellStyle name="메모 46 2 2 15" xfId="37619" xr:uid="{00000000-0005-0000-0000-00007D900000}"/>
    <cellStyle name="메모 46 2 2 16" xfId="37620" xr:uid="{00000000-0005-0000-0000-00007E900000}"/>
    <cellStyle name="메모 46 2 2 17" xfId="37621" xr:uid="{00000000-0005-0000-0000-00007F900000}"/>
    <cellStyle name="메모 46 2 2 18" xfId="37622" xr:uid="{00000000-0005-0000-0000-000080900000}"/>
    <cellStyle name="메모 46 2 2 19" xfId="37623" xr:uid="{00000000-0005-0000-0000-000081900000}"/>
    <cellStyle name="메모 46 2 2 2" xfId="37624" xr:uid="{00000000-0005-0000-0000-000082900000}"/>
    <cellStyle name="메모 46 2 2 2 10" xfId="37625" xr:uid="{00000000-0005-0000-0000-000083900000}"/>
    <cellStyle name="메모 46 2 2 2 11" xfId="37626" xr:uid="{00000000-0005-0000-0000-000084900000}"/>
    <cellStyle name="메모 46 2 2 2 12" xfId="37627" xr:uid="{00000000-0005-0000-0000-000085900000}"/>
    <cellStyle name="메모 46 2 2 2 2" xfId="37628" xr:uid="{00000000-0005-0000-0000-000086900000}"/>
    <cellStyle name="메모 46 2 2 2 2 2" xfId="37629" xr:uid="{00000000-0005-0000-0000-000087900000}"/>
    <cellStyle name="메모 46 2 2 2 2 3" xfId="37630" xr:uid="{00000000-0005-0000-0000-000088900000}"/>
    <cellStyle name="메모 46 2 2 2 2 4" xfId="37631" xr:uid="{00000000-0005-0000-0000-000089900000}"/>
    <cellStyle name="메모 46 2 2 2 3" xfId="37632" xr:uid="{00000000-0005-0000-0000-00008A900000}"/>
    <cellStyle name="메모 46 2 2 2 3 2" xfId="37633" xr:uid="{00000000-0005-0000-0000-00008B900000}"/>
    <cellStyle name="메모 46 2 2 2 3 3" xfId="37634" xr:uid="{00000000-0005-0000-0000-00008C900000}"/>
    <cellStyle name="메모 46 2 2 2 3 4" xfId="37635" xr:uid="{00000000-0005-0000-0000-00008D900000}"/>
    <cellStyle name="메모 46 2 2 2 4" xfId="37636" xr:uid="{00000000-0005-0000-0000-00008E900000}"/>
    <cellStyle name="메모 46 2 2 2 4 2" xfId="37637" xr:uid="{00000000-0005-0000-0000-00008F900000}"/>
    <cellStyle name="메모 46 2 2 2 4 3" xfId="37638" xr:uid="{00000000-0005-0000-0000-000090900000}"/>
    <cellStyle name="메모 46 2 2 2 4 4" xfId="37639" xr:uid="{00000000-0005-0000-0000-000091900000}"/>
    <cellStyle name="메모 46 2 2 2 5" xfId="37640" xr:uid="{00000000-0005-0000-0000-000092900000}"/>
    <cellStyle name="메모 46 2 2 2 5 2" xfId="37641" xr:uid="{00000000-0005-0000-0000-000093900000}"/>
    <cellStyle name="메모 46 2 2 2 5 3" xfId="37642" xr:uid="{00000000-0005-0000-0000-000094900000}"/>
    <cellStyle name="메모 46 2 2 2 5 4" xfId="37643" xr:uid="{00000000-0005-0000-0000-000095900000}"/>
    <cellStyle name="메모 46 2 2 2 6" xfId="37644" xr:uid="{00000000-0005-0000-0000-000096900000}"/>
    <cellStyle name="메모 46 2 2 2 6 2" xfId="37645" xr:uid="{00000000-0005-0000-0000-000097900000}"/>
    <cellStyle name="메모 46 2 2 2 6 3" xfId="37646" xr:uid="{00000000-0005-0000-0000-000098900000}"/>
    <cellStyle name="메모 46 2 2 2 6 4" xfId="37647" xr:uid="{00000000-0005-0000-0000-000099900000}"/>
    <cellStyle name="메모 46 2 2 2 7" xfId="37648" xr:uid="{00000000-0005-0000-0000-00009A900000}"/>
    <cellStyle name="메모 46 2 2 2 7 2" xfId="37649" xr:uid="{00000000-0005-0000-0000-00009B900000}"/>
    <cellStyle name="메모 46 2 2 2 7 3" xfId="37650" xr:uid="{00000000-0005-0000-0000-00009C900000}"/>
    <cellStyle name="메모 46 2 2 2 7 4" xfId="37651" xr:uid="{00000000-0005-0000-0000-00009D900000}"/>
    <cellStyle name="메모 46 2 2 2 8" xfId="37652" xr:uid="{00000000-0005-0000-0000-00009E900000}"/>
    <cellStyle name="메모 46 2 2 2 8 2" xfId="37653" xr:uid="{00000000-0005-0000-0000-00009F900000}"/>
    <cellStyle name="메모 46 2 2 2 8 3" xfId="37654" xr:uid="{00000000-0005-0000-0000-0000A0900000}"/>
    <cellStyle name="메모 46 2 2 2 8 4" xfId="37655" xr:uid="{00000000-0005-0000-0000-0000A1900000}"/>
    <cellStyle name="메모 46 2 2 2 9" xfId="37656" xr:uid="{00000000-0005-0000-0000-0000A2900000}"/>
    <cellStyle name="메모 46 2 2 2 9 2" xfId="37657" xr:uid="{00000000-0005-0000-0000-0000A3900000}"/>
    <cellStyle name="메모 46 2 2 2 9 3" xfId="37658" xr:uid="{00000000-0005-0000-0000-0000A4900000}"/>
    <cellStyle name="메모 46 2 2 2 9 4" xfId="37659" xr:uid="{00000000-0005-0000-0000-0000A5900000}"/>
    <cellStyle name="메모 46 2 2 20" xfId="37660" xr:uid="{00000000-0005-0000-0000-0000A6900000}"/>
    <cellStyle name="메모 46 2 2 21" xfId="37661" xr:uid="{00000000-0005-0000-0000-0000A7900000}"/>
    <cellStyle name="메모 46 2 2 22" xfId="37662" xr:uid="{00000000-0005-0000-0000-0000A8900000}"/>
    <cellStyle name="메모 46 2 2 23" xfId="37663" xr:uid="{00000000-0005-0000-0000-0000A9900000}"/>
    <cellStyle name="메모 46 2 2 24" xfId="37664" xr:uid="{00000000-0005-0000-0000-0000AA900000}"/>
    <cellStyle name="메모 46 2 2 25" xfId="37665" xr:uid="{00000000-0005-0000-0000-0000AB900000}"/>
    <cellStyle name="메모 46 2 2 3" xfId="37666" xr:uid="{00000000-0005-0000-0000-0000AC900000}"/>
    <cellStyle name="메모 46 2 2 3 10" xfId="37667" xr:uid="{00000000-0005-0000-0000-0000AD900000}"/>
    <cellStyle name="메모 46 2 2 3 11" xfId="37668" xr:uid="{00000000-0005-0000-0000-0000AE900000}"/>
    <cellStyle name="메모 46 2 2 3 12" xfId="37669" xr:uid="{00000000-0005-0000-0000-0000AF900000}"/>
    <cellStyle name="메모 46 2 2 3 2" xfId="37670" xr:uid="{00000000-0005-0000-0000-0000B0900000}"/>
    <cellStyle name="메모 46 2 2 3 2 2" xfId="37671" xr:uid="{00000000-0005-0000-0000-0000B1900000}"/>
    <cellStyle name="메모 46 2 2 3 2 3" xfId="37672" xr:uid="{00000000-0005-0000-0000-0000B2900000}"/>
    <cellStyle name="메모 46 2 2 3 2 4" xfId="37673" xr:uid="{00000000-0005-0000-0000-0000B3900000}"/>
    <cellStyle name="메모 46 2 2 3 3" xfId="37674" xr:uid="{00000000-0005-0000-0000-0000B4900000}"/>
    <cellStyle name="메모 46 2 2 3 3 2" xfId="37675" xr:uid="{00000000-0005-0000-0000-0000B5900000}"/>
    <cellStyle name="메모 46 2 2 3 3 3" xfId="37676" xr:uid="{00000000-0005-0000-0000-0000B6900000}"/>
    <cellStyle name="메모 46 2 2 3 3 4" xfId="37677" xr:uid="{00000000-0005-0000-0000-0000B7900000}"/>
    <cellStyle name="메모 46 2 2 3 4" xfId="37678" xr:uid="{00000000-0005-0000-0000-0000B8900000}"/>
    <cellStyle name="메모 46 2 2 3 4 2" xfId="37679" xr:uid="{00000000-0005-0000-0000-0000B9900000}"/>
    <cellStyle name="메모 46 2 2 3 4 3" xfId="37680" xr:uid="{00000000-0005-0000-0000-0000BA900000}"/>
    <cellStyle name="메모 46 2 2 3 4 4" xfId="37681" xr:uid="{00000000-0005-0000-0000-0000BB900000}"/>
    <cellStyle name="메모 46 2 2 3 5" xfId="37682" xr:uid="{00000000-0005-0000-0000-0000BC900000}"/>
    <cellStyle name="메모 46 2 2 3 5 2" xfId="37683" xr:uid="{00000000-0005-0000-0000-0000BD900000}"/>
    <cellStyle name="메모 46 2 2 3 5 3" xfId="37684" xr:uid="{00000000-0005-0000-0000-0000BE900000}"/>
    <cellStyle name="메모 46 2 2 3 5 4" xfId="37685" xr:uid="{00000000-0005-0000-0000-0000BF900000}"/>
    <cellStyle name="메모 46 2 2 3 6" xfId="37686" xr:uid="{00000000-0005-0000-0000-0000C0900000}"/>
    <cellStyle name="메모 46 2 2 3 6 2" xfId="37687" xr:uid="{00000000-0005-0000-0000-0000C1900000}"/>
    <cellStyle name="메모 46 2 2 3 6 3" xfId="37688" xr:uid="{00000000-0005-0000-0000-0000C2900000}"/>
    <cellStyle name="메모 46 2 2 3 6 4" xfId="37689" xr:uid="{00000000-0005-0000-0000-0000C3900000}"/>
    <cellStyle name="메모 46 2 2 3 7" xfId="37690" xr:uid="{00000000-0005-0000-0000-0000C4900000}"/>
    <cellStyle name="메모 46 2 2 3 7 2" xfId="37691" xr:uid="{00000000-0005-0000-0000-0000C5900000}"/>
    <cellStyle name="메모 46 2 2 3 7 3" xfId="37692" xr:uid="{00000000-0005-0000-0000-0000C6900000}"/>
    <cellStyle name="메모 46 2 2 3 7 4" xfId="37693" xr:uid="{00000000-0005-0000-0000-0000C7900000}"/>
    <cellStyle name="메모 46 2 2 3 8" xfId="37694" xr:uid="{00000000-0005-0000-0000-0000C8900000}"/>
    <cellStyle name="메모 46 2 2 3 8 2" xfId="37695" xr:uid="{00000000-0005-0000-0000-0000C9900000}"/>
    <cellStyle name="메모 46 2 2 3 8 3" xfId="37696" xr:uid="{00000000-0005-0000-0000-0000CA900000}"/>
    <cellStyle name="메모 46 2 2 3 8 4" xfId="37697" xr:uid="{00000000-0005-0000-0000-0000CB900000}"/>
    <cellStyle name="메모 46 2 2 3 9" xfId="37698" xr:uid="{00000000-0005-0000-0000-0000CC900000}"/>
    <cellStyle name="메모 46 2 2 3 9 2" xfId="37699" xr:uid="{00000000-0005-0000-0000-0000CD900000}"/>
    <cellStyle name="메모 46 2 2 3 9 3" xfId="37700" xr:uid="{00000000-0005-0000-0000-0000CE900000}"/>
    <cellStyle name="메모 46 2 2 3 9 4" xfId="37701" xr:uid="{00000000-0005-0000-0000-0000CF900000}"/>
    <cellStyle name="메모 46 2 2 4" xfId="37702" xr:uid="{00000000-0005-0000-0000-0000D0900000}"/>
    <cellStyle name="메모 46 2 2 4 10" xfId="37703" xr:uid="{00000000-0005-0000-0000-0000D1900000}"/>
    <cellStyle name="메모 46 2 2 4 11" xfId="37704" xr:uid="{00000000-0005-0000-0000-0000D2900000}"/>
    <cellStyle name="메모 46 2 2 4 12" xfId="37705" xr:uid="{00000000-0005-0000-0000-0000D3900000}"/>
    <cellStyle name="메모 46 2 2 4 2" xfId="37706" xr:uid="{00000000-0005-0000-0000-0000D4900000}"/>
    <cellStyle name="메모 46 2 2 4 2 2" xfId="37707" xr:uid="{00000000-0005-0000-0000-0000D5900000}"/>
    <cellStyle name="메모 46 2 2 4 2 3" xfId="37708" xr:uid="{00000000-0005-0000-0000-0000D6900000}"/>
    <cellStyle name="메모 46 2 2 4 2 4" xfId="37709" xr:uid="{00000000-0005-0000-0000-0000D7900000}"/>
    <cellStyle name="메모 46 2 2 4 3" xfId="37710" xr:uid="{00000000-0005-0000-0000-0000D8900000}"/>
    <cellStyle name="메모 46 2 2 4 3 2" xfId="37711" xr:uid="{00000000-0005-0000-0000-0000D9900000}"/>
    <cellStyle name="메모 46 2 2 4 3 3" xfId="37712" xr:uid="{00000000-0005-0000-0000-0000DA900000}"/>
    <cellStyle name="메모 46 2 2 4 3 4" xfId="37713" xr:uid="{00000000-0005-0000-0000-0000DB900000}"/>
    <cellStyle name="메모 46 2 2 4 4" xfId="37714" xr:uid="{00000000-0005-0000-0000-0000DC900000}"/>
    <cellStyle name="메모 46 2 2 4 4 2" xfId="37715" xr:uid="{00000000-0005-0000-0000-0000DD900000}"/>
    <cellStyle name="메모 46 2 2 4 4 3" xfId="37716" xr:uid="{00000000-0005-0000-0000-0000DE900000}"/>
    <cellStyle name="메모 46 2 2 4 4 4" xfId="37717" xr:uid="{00000000-0005-0000-0000-0000DF900000}"/>
    <cellStyle name="메모 46 2 2 4 5" xfId="37718" xr:uid="{00000000-0005-0000-0000-0000E0900000}"/>
    <cellStyle name="메모 46 2 2 4 5 2" xfId="37719" xr:uid="{00000000-0005-0000-0000-0000E1900000}"/>
    <cellStyle name="메모 46 2 2 4 5 3" xfId="37720" xr:uid="{00000000-0005-0000-0000-0000E2900000}"/>
    <cellStyle name="메모 46 2 2 4 5 4" xfId="37721" xr:uid="{00000000-0005-0000-0000-0000E3900000}"/>
    <cellStyle name="메모 46 2 2 4 6" xfId="37722" xr:uid="{00000000-0005-0000-0000-0000E4900000}"/>
    <cellStyle name="메모 46 2 2 4 6 2" xfId="37723" xr:uid="{00000000-0005-0000-0000-0000E5900000}"/>
    <cellStyle name="메모 46 2 2 4 6 3" xfId="37724" xr:uid="{00000000-0005-0000-0000-0000E6900000}"/>
    <cellStyle name="메모 46 2 2 4 6 4" xfId="37725" xr:uid="{00000000-0005-0000-0000-0000E7900000}"/>
    <cellStyle name="메모 46 2 2 4 7" xfId="37726" xr:uid="{00000000-0005-0000-0000-0000E8900000}"/>
    <cellStyle name="메모 46 2 2 4 7 2" xfId="37727" xr:uid="{00000000-0005-0000-0000-0000E9900000}"/>
    <cellStyle name="메모 46 2 2 4 7 3" xfId="37728" xr:uid="{00000000-0005-0000-0000-0000EA900000}"/>
    <cellStyle name="메모 46 2 2 4 7 4" xfId="37729" xr:uid="{00000000-0005-0000-0000-0000EB900000}"/>
    <cellStyle name="메모 46 2 2 4 8" xfId="37730" xr:uid="{00000000-0005-0000-0000-0000EC900000}"/>
    <cellStyle name="메모 46 2 2 4 8 2" xfId="37731" xr:uid="{00000000-0005-0000-0000-0000ED900000}"/>
    <cellStyle name="메모 46 2 2 4 8 3" xfId="37732" xr:uid="{00000000-0005-0000-0000-0000EE900000}"/>
    <cellStyle name="메모 46 2 2 4 8 4" xfId="37733" xr:uid="{00000000-0005-0000-0000-0000EF900000}"/>
    <cellStyle name="메모 46 2 2 4 9" xfId="37734" xr:uid="{00000000-0005-0000-0000-0000F0900000}"/>
    <cellStyle name="메모 46 2 2 4 9 2" xfId="37735" xr:uid="{00000000-0005-0000-0000-0000F1900000}"/>
    <cellStyle name="메모 46 2 2 4 9 3" xfId="37736" xr:uid="{00000000-0005-0000-0000-0000F2900000}"/>
    <cellStyle name="메모 46 2 2 4 9 4" xfId="37737" xr:uid="{00000000-0005-0000-0000-0000F3900000}"/>
    <cellStyle name="메모 46 2 2 5" xfId="37738" xr:uid="{00000000-0005-0000-0000-0000F4900000}"/>
    <cellStyle name="메모 46 2 2 5 2" xfId="37739" xr:uid="{00000000-0005-0000-0000-0000F5900000}"/>
    <cellStyle name="메모 46 2 2 5 3" xfId="37740" xr:uid="{00000000-0005-0000-0000-0000F6900000}"/>
    <cellStyle name="메모 46 2 2 5 4" xfId="37741" xr:uid="{00000000-0005-0000-0000-0000F7900000}"/>
    <cellStyle name="메모 46 2 2 6" xfId="37742" xr:uid="{00000000-0005-0000-0000-0000F8900000}"/>
    <cellStyle name="메모 46 2 2 6 2" xfId="37743" xr:uid="{00000000-0005-0000-0000-0000F9900000}"/>
    <cellStyle name="메모 46 2 2 6 3" xfId="37744" xr:uid="{00000000-0005-0000-0000-0000FA900000}"/>
    <cellStyle name="메모 46 2 2 6 4" xfId="37745" xr:uid="{00000000-0005-0000-0000-0000FB900000}"/>
    <cellStyle name="메모 46 2 2 7" xfId="37746" xr:uid="{00000000-0005-0000-0000-0000FC900000}"/>
    <cellStyle name="메모 46 2 2 7 2" xfId="37747" xr:uid="{00000000-0005-0000-0000-0000FD900000}"/>
    <cellStyle name="메모 46 2 2 7 3" xfId="37748" xr:uid="{00000000-0005-0000-0000-0000FE900000}"/>
    <cellStyle name="메모 46 2 2 7 4" xfId="37749" xr:uid="{00000000-0005-0000-0000-0000FF900000}"/>
    <cellStyle name="메모 46 2 2 8" xfId="37750" xr:uid="{00000000-0005-0000-0000-000000910000}"/>
    <cellStyle name="메모 46 2 2 8 2" xfId="37751" xr:uid="{00000000-0005-0000-0000-000001910000}"/>
    <cellStyle name="메모 46 2 2 8 3" xfId="37752" xr:uid="{00000000-0005-0000-0000-000002910000}"/>
    <cellStyle name="메모 46 2 2 8 4" xfId="37753" xr:uid="{00000000-0005-0000-0000-000003910000}"/>
    <cellStyle name="메모 46 2 2 9" xfId="37754" xr:uid="{00000000-0005-0000-0000-000004910000}"/>
    <cellStyle name="메모 46 2 2 9 2" xfId="37755" xr:uid="{00000000-0005-0000-0000-000005910000}"/>
    <cellStyle name="메모 46 2 2 9 3" xfId="37756" xr:uid="{00000000-0005-0000-0000-000006910000}"/>
    <cellStyle name="메모 46 2 2 9 4" xfId="37757" xr:uid="{00000000-0005-0000-0000-000007910000}"/>
    <cellStyle name="메모 46 2 20" xfId="37758" xr:uid="{00000000-0005-0000-0000-000008910000}"/>
    <cellStyle name="메모 46 2 21" xfId="37759" xr:uid="{00000000-0005-0000-0000-000009910000}"/>
    <cellStyle name="메모 46 2 22" xfId="37760" xr:uid="{00000000-0005-0000-0000-00000A910000}"/>
    <cellStyle name="메모 46 2 23" xfId="37761" xr:uid="{00000000-0005-0000-0000-00000B910000}"/>
    <cellStyle name="메모 46 2 24" xfId="37762" xr:uid="{00000000-0005-0000-0000-00000C910000}"/>
    <cellStyle name="메모 46 2 25" xfId="37763" xr:uid="{00000000-0005-0000-0000-00000D910000}"/>
    <cellStyle name="메모 46 2 26" xfId="37764" xr:uid="{00000000-0005-0000-0000-00000E910000}"/>
    <cellStyle name="메모 46 2 3" xfId="37765" xr:uid="{00000000-0005-0000-0000-00000F910000}"/>
    <cellStyle name="메모 46 2 3 10" xfId="37766" xr:uid="{00000000-0005-0000-0000-000010910000}"/>
    <cellStyle name="메모 46 2 3 11" xfId="37767" xr:uid="{00000000-0005-0000-0000-000011910000}"/>
    <cellStyle name="메모 46 2 3 12" xfId="37768" xr:uid="{00000000-0005-0000-0000-000012910000}"/>
    <cellStyle name="메모 46 2 3 2" xfId="37769" xr:uid="{00000000-0005-0000-0000-000013910000}"/>
    <cellStyle name="메모 46 2 3 2 2" xfId="37770" xr:uid="{00000000-0005-0000-0000-000014910000}"/>
    <cellStyle name="메모 46 2 3 2 3" xfId="37771" xr:uid="{00000000-0005-0000-0000-000015910000}"/>
    <cellStyle name="메모 46 2 3 2 4" xfId="37772" xr:uid="{00000000-0005-0000-0000-000016910000}"/>
    <cellStyle name="메모 46 2 3 3" xfId="37773" xr:uid="{00000000-0005-0000-0000-000017910000}"/>
    <cellStyle name="메모 46 2 3 3 2" xfId="37774" xr:uid="{00000000-0005-0000-0000-000018910000}"/>
    <cellStyle name="메모 46 2 3 3 3" xfId="37775" xr:uid="{00000000-0005-0000-0000-000019910000}"/>
    <cellStyle name="메모 46 2 3 3 4" xfId="37776" xr:uid="{00000000-0005-0000-0000-00001A910000}"/>
    <cellStyle name="메모 46 2 3 4" xfId="37777" xr:uid="{00000000-0005-0000-0000-00001B910000}"/>
    <cellStyle name="메모 46 2 3 4 2" xfId="37778" xr:uid="{00000000-0005-0000-0000-00001C910000}"/>
    <cellStyle name="메모 46 2 3 4 3" xfId="37779" xr:uid="{00000000-0005-0000-0000-00001D910000}"/>
    <cellStyle name="메모 46 2 3 4 4" xfId="37780" xr:uid="{00000000-0005-0000-0000-00001E910000}"/>
    <cellStyle name="메모 46 2 3 5" xfId="37781" xr:uid="{00000000-0005-0000-0000-00001F910000}"/>
    <cellStyle name="메모 46 2 3 5 2" xfId="37782" xr:uid="{00000000-0005-0000-0000-000020910000}"/>
    <cellStyle name="메모 46 2 3 5 3" xfId="37783" xr:uid="{00000000-0005-0000-0000-000021910000}"/>
    <cellStyle name="메모 46 2 3 5 4" xfId="37784" xr:uid="{00000000-0005-0000-0000-000022910000}"/>
    <cellStyle name="메모 46 2 3 6" xfId="37785" xr:uid="{00000000-0005-0000-0000-000023910000}"/>
    <cellStyle name="메모 46 2 3 6 2" xfId="37786" xr:uid="{00000000-0005-0000-0000-000024910000}"/>
    <cellStyle name="메모 46 2 3 6 3" xfId="37787" xr:uid="{00000000-0005-0000-0000-000025910000}"/>
    <cellStyle name="메모 46 2 3 6 4" xfId="37788" xr:uid="{00000000-0005-0000-0000-000026910000}"/>
    <cellStyle name="메모 46 2 3 7" xfId="37789" xr:uid="{00000000-0005-0000-0000-000027910000}"/>
    <cellStyle name="메모 46 2 3 7 2" xfId="37790" xr:uid="{00000000-0005-0000-0000-000028910000}"/>
    <cellStyle name="메모 46 2 3 7 3" xfId="37791" xr:uid="{00000000-0005-0000-0000-000029910000}"/>
    <cellStyle name="메모 46 2 3 7 4" xfId="37792" xr:uid="{00000000-0005-0000-0000-00002A910000}"/>
    <cellStyle name="메모 46 2 3 8" xfId="37793" xr:uid="{00000000-0005-0000-0000-00002B910000}"/>
    <cellStyle name="메모 46 2 3 8 2" xfId="37794" xr:uid="{00000000-0005-0000-0000-00002C910000}"/>
    <cellStyle name="메모 46 2 3 8 3" xfId="37795" xr:uid="{00000000-0005-0000-0000-00002D910000}"/>
    <cellStyle name="메모 46 2 3 8 4" xfId="37796" xr:uid="{00000000-0005-0000-0000-00002E910000}"/>
    <cellStyle name="메모 46 2 3 9" xfId="37797" xr:uid="{00000000-0005-0000-0000-00002F910000}"/>
    <cellStyle name="메모 46 2 3 9 2" xfId="37798" xr:uid="{00000000-0005-0000-0000-000030910000}"/>
    <cellStyle name="메모 46 2 3 9 3" xfId="37799" xr:uid="{00000000-0005-0000-0000-000031910000}"/>
    <cellStyle name="메모 46 2 3 9 4" xfId="37800" xr:uid="{00000000-0005-0000-0000-000032910000}"/>
    <cellStyle name="메모 46 2 4" xfId="37801" xr:uid="{00000000-0005-0000-0000-000033910000}"/>
    <cellStyle name="메모 46 2 4 10" xfId="37802" xr:uid="{00000000-0005-0000-0000-000034910000}"/>
    <cellStyle name="메모 46 2 4 11" xfId="37803" xr:uid="{00000000-0005-0000-0000-000035910000}"/>
    <cellStyle name="메모 46 2 4 12" xfId="37804" xr:uid="{00000000-0005-0000-0000-000036910000}"/>
    <cellStyle name="메모 46 2 4 2" xfId="37805" xr:uid="{00000000-0005-0000-0000-000037910000}"/>
    <cellStyle name="메모 46 2 4 2 2" xfId="37806" xr:uid="{00000000-0005-0000-0000-000038910000}"/>
    <cellStyle name="메모 46 2 4 2 3" xfId="37807" xr:uid="{00000000-0005-0000-0000-000039910000}"/>
    <cellStyle name="메모 46 2 4 2 4" xfId="37808" xr:uid="{00000000-0005-0000-0000-00003A910000}"/>
    <cellStyle name="메모 46 2 4 3" xfId="37809" xr:uid="{00000000-0005-0000-0000-00003B910000}"/>
    <cellStyle name="메모 46 2 4 3 2" xfId="37810" xr:uid="{00000000-0005-0000-0000-00003C910000}"/>
    <cellStyle name="메모 46 2 4 3 3" xfId="37811" xr:uid="{00000000-0005-0000-0000-00003D910000}"/>
    <cellStyle name="메모 46 2 4 3 4" xfId="37812" xr:uid="{00000000-0005-0000-0000-00003E910000}"/>
    <cellStyle name="메모 46 2 4 4" xfId="37813" xr:uid="{00000000-0005-0000-0000-00003F910000}"/>
    <cellStyle name="메모 46 2 4 4 2" xfId="37814" xr:uid="{00000000-0005-0000-0000-000040910000}"/>
    <cellStyle name="메모 46 2 4 4 3" xfId="37815" xr:uid="{00000000-0005-0000-0000-000041910000}"/>
    <cellStyle name="메모 46 2 4 4 4" xfId="37816" xr:uid="{00000000-0005-0000-0000-000042910000}"/>
    <cellStyle name="메모 46 2 4 5" xfId="37817" xr:uid="{00000000-0005-0000-0000-000043910000}"/>
    <cellStyle name="메모 46 2 4 5 2" xfId="37818" xr:uid="{00000000-0005-0000-0000-000044910000}"/>
    <cellStyle name="메모 46 2 4 5 3" xfId="37819" xr:uid="{00000000-0005-0000-0000-000045910000}"/>
    <cellStyle name="메모 46 2 4 5 4" xfId="37820" xr:uid="{00000000-0005-0000-0000-000046910000}"/>
    <cellStyle name="메모 46 2 4 6" xfId="37821" xr:uid="{00000000-0005-0000-0000-000047910000}"/>
    <cellStyle name="메모 46 2 4 6 2" xfId="37822" xr:uid="{00000000-0005-0000-0000-000048910000}"/>
    <cellStyle name="메모 46 2 4 6 3" xfId="37823" xr:uid="{00000000-0005-0000-0000-000049910000}"/>
    <cellStyle name="메모 46 2 4 6 4" xfId="37824" xr:uid="{00000000-0005-0000-0000-00004A910000}"/>
    <cellStyle name="메모 46 2 4 7" xfId="37825" xr:uid="{00000000-0005-0000-0000-00004B910000}"/>
    <cellStyle name="메모 46 2 4 7 2" xfId="37826" xr:uid="{00000000-0005-0000-0000-00004C910000}"/>
    <cellStyle name="메모 46 2 4 7 3" xfId="37827" xr:uid="{00000000-0005-0000-0000-00004D910000}"/>
    <cellStyle name="메모 46 2 4 7 4" xfId="37828" xr:uid="{00000000-0005-0000-0000-00004E910000}"/>
    <cellStyle name="메모 46 2 4 8" xfId="37829" xr:uid="{00000000-0005-0000-0000-00004F910000}"/>
    <cellStyle name="메모 46 2 4 8 2" xfId="37830" xr:uid="{00000000-0005-0000-0000-000050910000}"/>
    <cellStyle name="메모 46 2 4 8 3" xfId="37831" xr:uid="{00000000-0005-0000-0000-000051910000}"/>
    <cellStyle name="메모 46 2 4 8 4" xfId="37832" xr:uid="{00000000-0005-0000-0000-000052910000}"/>
    <cellStyle name="메모 46 2 4 9" xfId="37833" xr:uid="{00000000-0005-0000-0000-000053910000}"/>
    <cellStyle name="메모 46 2 4 9 2" xfId="37834" xr:uid="{00000000-0005-0000-0000-000054910000}"/>
    <cellStyle name="메모 46 2 4 9 3" xfId="37835" xr:uid="{00000000-0005-0000-0000-000055910000}"/>
    <cellStyle name="메모 46 2 4 9 4" xfId="37836" xr:uid="{00000000-0005-0000-0000-000056910000}"/>
    <cellStyle name="메모 46 2 5" xfId="37837" xr:uid="{00000000-0005-0000-0000-000057910000}"/>
    <cellStyle name="메모 46 2 5 10" xfId="37838" xr:uid="{00000000-0005-0000-0000-000058910000}"/>
    <cellStyle name="메모 46 2 5 11" xfId="37839" xr:uid="{00000000-0005-0000-0000-000059910000}"/>
    <cellStyle name="메모 46 2 5 12" xfId="37840" xr:uid="{00000000-0005-0000-0000-00005A910000}"/>
    <cellStyle name="메모 46 2 5 2" xfId="37841" xr:uid="{00000000-0005-0000-0000-00005B910000}"/>
    <cellStyle name="메모 46 2 5 2 2" xfId="37842" xr:uid="{00000000-0005-0000-0000-00005C910000}"/>
    <cellStyle name="메모 46 2 5 2 3" xfId="37843" xr:uid="{00000000-0005-0000-0000-00005D910000}"/>
    <cellStyle name="메모 46 2 5 2 4" xfId="37844" xr:uid="{00000000-0005-0000-0000-00005E910000}"/>
    <cellStyle name="메모 46 2 5 3" xfId="37845" xr:uid="{00000000-0005-0000-0000-00005F910000}"/>
    <cellStyle name="메모 46 2 5 3 2" xfId="37846" xr:uid="{00000000-0005-0000-0000-000060910000}"/>
    <cellStyle name="메모 46 2 5 3 3" xfId="37847" xr:uid="{00000000-0005-0000-0000-000061910000}"/>
    <cellStyle name="메모 46 2 5 3 4" xfId="37848" xr:uid="{00000000-0005-0000-0000-000062910000}"/>
    <cellStyle name="메모 46 2 5 4" xfId="37849" xr:uid="{00000000-0005-0000-0000-000063910000}"/>
    <cellStyle name="메모 46 2 5 4 2" xfId="37850" xr:uid="{00000000-0005-0000-0000-000064910000}"/>
    <cellStyle name="메모 46 2 5 4 3" xfId="37851" xr:uid="{00000000-0005-0000-0000-000065910000}"/>
    <cellStyle name="메모 46 2 5 4 4" xfId="37852" xr:uid="{00000000-0005-0000-0000-000066910000}"/>
    <cellStyle name="메모 46 2 5 5" xfId="37853" xr:uid="{00000000-0005-0000-0000-000067910000}"/>
    <cellStyle name="메모 46 2 5 5 2" xfId="37854" xr:uid="{00000000-0005-0000-0000-000068910000}"/>
    <cellStyle name="메모 46 2 5 5 3" xfId="37855" xr:uid="{00000000-0005-0000-0000-000069910000}"/>
    <cellStyle name="메모 46 2 5 5 4" xfId="37856" xr:uid="{00000000-0005-0000-0000-00006A910000}"/>
    <cellStyle name="메모 46 2 5 6" xfId="37857" xr:uid="{00000000-0005-0000-0000-00006B910000}"/>
    <cellStyle name="메모 46 2 5 6 2" xfId="37858" xr:uid="{00000000-0005-0000-0000-00006C910000}"/>
    <cellStyle name="메모 46 2 5 6 3" xfId="37859" xr:uid="{00000000-0005-0000-0000-00006D910000}"/>
    <cellStyle name="메모 46 2 5 6 4" xfId="37860" xr:uid="{00000000-0005-0000-0000-00006E910000}"/>
    <cellStyle name="메모 46 2 5 7" xfId="37861" xr:uid="{00000000-0005-0000-0000-00006F910000}"/>
    <cellStyle name="메모 46 2 5 7 2" xfId="37862" xr:uid="{00000000-0005-0000-0000-000070910000}"/>
    <cellStyle name="메모 46 2 5 7 3" xfId="37863" xr:uid="{00000000-0005-0000-0000-000071910000}"/>
    <cellStyle name="메모 46 2 5 7 4" xfId="37864" xr:uid="{00000000-0005-0000-0000-000072910000}"/>
    <cellStyle name="메모 46 2 5 8" xfId="37865" xr:uid="{00000000-0005-0000-0000-000073910000}"/>
    <cellStyle name="메모 46 2 5 8 2" xfId="37866" xr:uid="{00000000-0005-0000-0000-000074910000}"/>
    <cellStyle name="메모 46 2 5 8 3" xfId="37867" xr:uid="{00000000-0005-0000-0000-000075910000}"/>
    <cellStyle name="메모 46 2 5 8 4" xfId="37868" xr:uid="{00000000-0005-0000-0000-000076910000}"/>
    <cellStyle name="메모 46 2 5 9" xfId="37869" xr:uid="{00000000-0005-0000-0000-000077910000}"/>
    <cellStyle name="메모 46 2 5 9 2" xfId="37870" xr:uid="{00000000-0005-0000-0000-000078910000}"/>
    <cellStyle name="메모 46 2 5 9 3" xfId="37871" xr:uid="{00000000-0005-0000-0000-000079910000}"/>
    <cellStyle name="메모 46 2 5 9 4" xfId="37872" xr:uid="{00000000-0005-0000-0000-00007A910000}"/>
    <cellStyle name="메모 46 2 6" xfId="37873" xr:uid="{00000000-0005-0000-0000-00007B910000}"/>
    <cellStyle name="메모 46 2 6 2" xfId="37874" xr:uid="{00000000-0005-0000-0000-00007C910000}"/>
    <cellStyle name="메모 46 2 6 3" xfId="37875" xr:uid="{00000000-0005-0000-0000-00007D910000}"/>
    <cellStyle name="메모 46 2 6 4" xfId="37876" xr:uid="{00000000-0005-0000-0000-00007E910000}"/>
    <cellStyle name="메모 46 2 7" xfId="37877" xr:uid="{00000000-0005-0000-0000-00007F910000}"/>
    <cellStyle name="메모 46 2 7 2" xfId="37878" xr:uid="{00000000-0005-0000-0000-000080910000}"/>
    <cellStyle name="메모 46 2 7 3" xfId="37879" xr:uid="{00000000-0005-0000-0000-000081910000}"/>
    <cellStyle name="메모 46 2 7 4" xfId="37880" xr:uid="{00000000-0005-0000-0000-000082910000}"/>
    <cellStyle name="메모 46 2 8" xfId="37881" xr:uid="{00000000-0005-0000-0000-000083910000}"/>
    <cellStyle name="메모 46 2 8 2" xfId="37882" xr:uid="{00000000-0005-0000-0000-000084910000}"/>
    <cellStyle name="메모 46 2 8 3" xfId="37883" xr:uid="{00000000-0005-0000-0000-000085910000}"/>
    <cellStyle name="메모 46 2 8 4" xfId="37884" xr:uid="{00000000-0005-0000-0000-000086910000}"/>
    <cellStyle name="메모 46 2 9" xfId="37885" xr:uid="{00000000-0005-0000-0000-000087910000}"/>
    <cellStyle name="메모 46 2 9 2" xfId="37886" xr:uid="{00000000-0005-0000-0000-000088910000}"/>
    <cellStyle name="메모 46 2 9 3" xfId="37887" xr:uid="{00000000-0005-0000-0000-000089910000}"/>
    <cellStyle name="메모 46 2 9 4" xfId="37888" xr:uid="{00000000-0005-0000-0000-00008A910000}"/>
    <cellStyle name="메모 46 20" xfId="37889" xr:uid="{00000000-0005-0000-0000-00008B910000}"/>
    <cellStyle name="메모 46 21" xfId="37890" xr:uid="{00000000-0005-0000-0000-00008C910000}"/>
    <cellStyle name="메모 46 22" xfId="37891" xr:uid="{00000000-0005-0000-0000-00008D910000}"/>
    <cellStyle name="메모 46 23" xfId="37892" xr:uid="{00000000-0005-0000-0000-00008E910000}"/>
    <cellStyle name="메모 46 24" xfId="37893" xr:uid="{00000000-0005-0000-0000-00008F910000}"/>
    <cellStyle name="메모 46 25" xfId="37894" xr:uid="{00000000-0005-0000-0000-000090910000}"/>
    <cellStyle name="메모 46 26" xfId="37895" xr:uid="{00000000-0005-0000-0000-000091910000}"/>
    <cellStyle name="메모 46 27" xfId="37896" xr:uid="{00000000-0005-0000-0000-000092910000}"/>
    <cellStyle name="메모 46 3" xfId="37897" xr:uid="{00000000-0005-0000-0000-000093910000}"/>
    <cellStyle name="메모 46 3 10" xfId="37898" xr:uid="{00000000-0005-0000-0000-000094910000}"/>
    <cellStyle name="메모 46 3 10 2" xfId="37899" xr:uid="{00000000-0005-0000-0000-000095910000}"/>
    <cellStyle name="메모 46 3 10 3" xfId="37900" xr:uid="{00000000-0005-0000-0000-000096910000}"/>
    <cellStyle name="메모 46 3 10 4" xfId="37901" xr:uid="{00000000-0005-0000-0000-000097910000}"/>
    <cellStyle name="메모 46 3 11" xfId="37902" xr:uid="{00000000-0005-0000-0000-000098910000}"/>
    <cellStyle name="메모 46 3 11 2" xfId="37903" xr:uid="{00000000-0005-0000-0000-000099910000}"/>
    <cellStyle name="메모 46 3 11 3" xfId="37904" xr:uid="{00000000-0005-0000-0000-00009A910000}"/>
    <cellStyle name="메모 46 3 11 4" xfId="37905" xr:uid="{00000000-0005-0000-0000-00009B910000}"/>
    <cellStyle name="메모 46 3 12" xfId="37906" xr:uid="{00000000-0005-0000-0000-00009C910000}"/>
    <cellStyle name="메모 46 3 12 2" xfId="37907" xr:uid="{00000000-0005-0000-0000-00009D910000}"/>
    <cellStyle name="메모 46 3 12 3" xfId="37908" xr:uid="{00000000-0005-0000-0000-00009E910000}"/>
    <cellStyle name="메모 46 3 12 4" xfId="37909" xr:uid="{00000000-0005-0000-0000-00009F910000}"/>
    <cellStyle name="메모 46 3 13" xfId="37910" xr:uid="{00000000-0005-0000-0000-0000A0910000}"/>
    <cellStyle name="메모 46 3 14" xfId="37911" xr:uid="{00000000-0005-0000-0000-0000A1910000}"/>
    <cellStyle name="메모 46 3 15" xfId="37912" xr:uid="{00000000-0005-0000-0000-0000A2910000}"/>
    <cellStyle name="메모 46 3 16" xfId="37913" xr:uid="{00000000-0005-0000-0000-0000A3910000}"/>
    <cellStyle name="메모 46 3 17" xfId="37914" xr:uid="{00000000-0005-0000-0000-0000A4910000}"/>
    <cellStyle name="메모 46 3 18" xfId="37915" xr:uid="{00000000-0005-0000-0000-0000A5910000}"/>
    <cellStyle name="메모 46 3 19" xfId="37916" xr:uid="{00000000-0005-0000-0000-0000A6910000}"/>
    <cellStyle name="메모 46 3 2" xfId="37917" xr:uid="{00000000-0005-0000-0000-0000A7910000}"/>
    <cellStyle name="메모 46 3 2 10" xfId="37918" xr:uid="{00000000-0005-0000-0000-0000A8910000}"/>
    <cellStyle name="메모 46 3 2 11" xfId="37919" xr:uid="{00000000-0005-0000-0000-0000A9910000}"/>
    <cellStyle name="메모 46 3 2 12" xfId="37920" xr:uid="{00000000-0005-0000-0000-0000AA910000}"/>
    <cellStyle name="메모 46 3 2 2" xfId="37921" xr:uid="{00000000-0005-0000-0000-0000AB910000}"/>
    <cellStyle name="메모 46 3 2 2 2" xfId="37922" xr:uid="{00000000-0005-0000-0000-0000AC910000}"/>
    <cellStyle name="메모 46 3 2 2 3" xfId="37923" xr:uid="{00000000-0005-0000-0000-0000AD910000}"/>
    <cellStyle name="메모 46 3 2 2 4" xfId="37924" xr:uid="{00000000-0005-0000-0000-0000AE910000}"/>
    <cellStyle name="메모 46 3 2 3" xfId="37925" xr:uid="{00000000-0005-0000-0000-0000AF910000}"/>
    <cellStyle name="메모 46 3 2 3 2" xfId="37926" xr:uid="{00000000-0005-0000-0000-0000B0910000}"/>
    <cellStyle name="메모 46 3 2 3 3" xfId="37927" xr:uid="{00000000-0005-0000-0000-0000B1910000}"/>
    <cellStyle name="메모 46 3 2 3 4" xfId="37928" xr:uid="{00000000-0005-0000-0000-0000B2910000}"/>
    <cellStyle name="메모 46 3 2 4" xfId="37929" xr:uid="{00000000-0005-0000-0000-0000B3910000}"/>
    <cellStyle name="메모 46 3 2 4 2" xfId="37930" xr:uid="{00000000-0005-0000-0000-0000B4910000}"/>
    <cellStyle name="메모 46 3 2 4 3" xfId="37931" xr:uid="{00000000-0005-0000-0000-0000B5910000}"/>
    <cellStyle name="메모 46 3 2 4 4" xfId="37932" xr:uid="{00000000-0005-0000-0000-0000B6910000}"/>
    <cellStyle name="메모 46 3 2 5" xfId="37933" xr:uid="{00000000-0005-0000-0000-0000B7910000}"/>
    <cellStyle name="메모 46 3 2 5 2" xfId="37934" xr:uid="{00000000-0005-0000-0000-0000B8910000}"/>
    <cellStyle name="메모 46 3 2 5 3" xfId="37935" xr:uid="{00000000-0005-0000-0000-0000B9910000}"/>
    <cellStyle name="메모 46 3 2 5 4" xfId="37936" xr:uid="{00000000-0005-0000-0000-0000BA910000}"/>
    <cellStyle name="메모 46 3 2 6" xfId="37937" xr:uid="{00000000-0005-0000-0000-0000BB910000}"/>
    <cellStyle name="메모 46 3 2 6 2" xfId="37938" xr:uid="{00000000-0005-0000-0000-0000BC910000}"/>
    <cellStyle name="메모 46 3 2 6 3" xfId="37939" xr:uid="{00000000-0005-0000-0000-0000BD910000}"/>
    <cellStyle name="메모 46 3 2 6 4" xfId="37940" xr:uid="{00000000-0005-0000-0000-0000BE910000}"/>
    <cellStyle name="메모 46 3 2 7" xfId="37941" xr:uid="{00000000-0005-0000-0000-0000BF910000}"/>
    <cellStyle name="메모 46 3 2 7 2" xfId="37942" xr:uid="{00000000-0005-0000-0000-0000C0910000}"/>
    <cellStyle name="메모 46 3 2 7 3" xfId="37943" xr:uid="{00000000-0005-0000-0000-0000C1910000}"/>
    <cellStyle name="메모 46 3 2 7 4" xfId="37944" xr:uid="{00000000-0005-0000-0000-0000C2910000}"/>
    <cellStyle name="메모 46 3 2 8" xfId="37945" xr:uid="{00000000-0005-0000-0000-0000C3910000}"/>
    <cellStyle name="메모 46 3 2 8 2" xfId="37946" xr:uid="{00000000-0005-0000-0000-0000C4910000}"/>
    <cellStyle name="메모 46 3 2 8 3" xfId="37947" xr:uid="{00000000-0005-0000-0000-0000C5910000}"/>
    <cellStyle name="메모 46 3 2 8 4" xfId="37948" xr:uid="{00000000-0005-0000-0000-0000C6910000}"/>
    <cellStyle name="메모 46 3 2 9" xfId="37949" xr:uid="{00000000-0005-0000-0000-0000C7910000}"/>
    <cellStyle name="메모 46 3 2 9 2" xfId="37950" xr:uid="{00000000-0005-0000-0000-0000C8910000}"/>
    <cellStyle name="메모 46 3 2 9 3" xfId="37951" xr:uid="{00000000-0005-0000-0000-0000C9910000}"/>
    <cellStyle name="메모 46 3 2 9 4" xfId="37952" xr:uid="{00000000-0005-0000-0000-0000CA910000}"/>
    <cellStyle name="메모 46 3 20" xfId="37953" xr:uid="{00000000-0005-0000-0000-0000CB910000}"/>
    <cellStyle name="메모 46 3 21" xfId="37954" xr:uid="{00000000-0005-0000-0000-0000CC910000}"/>
    <cellStyle name="메모 46 3 22" xfId="37955" xr:uid="{00000000-0005-0000-0000-0000CD910000}"/>
    <cellStyle name="메모 46 3 23" xfId="37956" xr:uid="{00000000-0005-0000-0000-0000CE910000}"/>
    <cellStyle name="메모 46 3 24" xfId="37957" xr:uid="{00000000-0005-0000-0000-0000CF910000}"/>
    <cellStyle name="메모 46 3 25" xfId="37958" xr:uid="{00000000-0005-0000-0000-0000D0910000}"/>
    <cellStyle name="메모 46 3 3" xfId="37959" xr:uid="{00000000-0005-0000-0000-0000D1910000}"/>
    <cellStyle name="메모 46 3 3 10" xfId="37960" xr:uid="{00000000-0005-0000-0000-0000D2910000}"/>
    <cellStyle name="메모 46 3 3 11" xfId="37961" xr:uid="{00000000-0005-0000-0000-0000D3910000}"/>
    <cellStyle name="메모 46 3 3 12" xfId="37962" xr:uid="{00000000-0005-0000-0000-0000D4910000}"/>
    <cellStyle name="메모 46 3 3 2" xfId="37963" xr:uid="{00000000-0005-0000-0000-0000D5910000}"/>
    <cellStyle name="메모 46 3 3 2 2" xfId="37964" xr:uid="{00000000-0005-0000-0000-0000D6910000}"/>
    <cellStyle name="메모 46 3 3 2 3" xfId="37965" xr:uid="{00000000-0005-0000-0000-0000D7910000}"/>
    <cellStyle name="메모 46 3 3 2 4" xfId="37966" xr:uid="{00000000-0005-0000-0000-0000D8910000}"/>
    <cellStyle name="메모 46 3 3 3" xfId="37967" xr:uid="{00000000-0005-0000-0000-0000D9910000}"/>
    <cellStyle name="메모 46 3 3 3 2" xfId="37968" xr:uid="{00000000-0005-0000-0000-0000DA910000}"/>
    <cellStyle name="메모 46 3 3 3 3" xfId="37969" xr:uid="{00000000-0005-0000-0000-0000DB910000}"/>
    <cellStyle name="메모 46 3 3 3 4" xfId="37970" xr:uid="{00000000-0005-0000-0000-0000DC910000}"/>
    <cellStyle name="메모 46 3 3 4" xfId="37971" xr:uid="{00000000-0005-0000-0000-0000DD910000}"/>
    <cellStyle name="메모 46 3 3 4 2" xfId="37972" xr:uid="{00000000-0005-0000-0000-0000DE910000}"/>
    <cellStyle name="메모 46 3 3 4 3" xfId="37973" xr:uid="{00000000-0005-0000-0000-0000DF910000}"/>
    <cellStyle name="메모 46 3 3 4 4" xfId="37974" xr:uid="{00000000-0005-0000-0000-0000E0910000}"/>
    <cellStyle name="메모 46 3 3 5" xfId="37975" xr:uid="{00000000-0005-0000-0000-0000E1910000}"/>
    <cellStyle name="메모 46 3 3 5 2" xfId="37976" xr:uid="{00000000-0005-0000-0000-0000E2910000}"/>
    <cellStyle name="메모 46 3 3 5 3" xfId="37977" xr:uid="{00000000-0005-0000-0000-0000E3910000}"/>
    <cellStyle name="메모 46 3 3 5 4" xfId="37978" xr:uid="{00000000-0005-0000-0000-0000E4910000}"/>
    <cellStyle name="메모 46 3 3 6" xfId="37979" xr:uid="{00000000-0005-0000-0000-0000E5910000}"/>
    <cellStyle name="메모 46 3 3 6 2" xfId="37980" xr:uid="{00000000-0005-0000-0000-0000E6910000}"/>
    <cellStyle name="메모 46 3 3 6 3" xfId="37981" xr:uid="{00000000-0005-0000-0000-0000E7910000}"/>
    <cellStyle name="메모 46 3 3 6 4" xfId="37982" xr:uid="{00000000-0005-0000-0000-0000E8910000}"/>
    <cellStyle name="메모 46 3 3 7" xfId="37983" xr:uid="{00000000-0005-0000-0000-0000E9910000}"/>
    <cellStyle name="메모 46 3 3 7 2" xfId="37984" xr:uid="{00000000-0005-0000-0000-0000EA910000}"/>
    <cellStyle name="메모 46 3 3 7 3" xfId="37985" xr:uid="{00000000-0005-0000-0000-0000EB910000}"/>
    <cellStyle name="메모 46 3 3 7 4" xfId="37986" xr:uid="{00000000-0005-0000-0000-0000EC910000}"/>
    <cellStyle name="메모 46 3 3 8" xfId="37987" xr:uid="{00000000-0005-0000-0000-0000ED910000}"/>
    <cellStyle name="메모 46 3 3 8 2" xfId="37988" xr:uid="{00000000-0005-0000-0000-0000EE910000}"/>
    <cellStyle name="메모 46 3 3 8 3" xfId="37989" xr:uid="{00000000-0005-0000-0000-0000EF910000}"/>
    <cellStyle name="메모 46 3 3 8 4" xfId="37990" xr:uid="{00000000-0005-0000-0000-0000F0910000}"/>
    <cellStyle name="메모 46 3 3 9" xfId="37991" xr:uid="{00000000-0005-0000-0000-0000F1910000}"/>
    <cellStyle name="메모 46 3 3 9 2" xfId="37992" xr:uid="{00000000-0005-0000-0000-0000F2910000}"/>
    <cellStyle name="메모 46 3 3 9 3" xfId="37993" xr:uid="{00000000-0005-0000-0000-0000F3910000}"/>
    <cellStyle name="메모 46 3 3 9 4" xfId="37994" xr:uid="{00000000-0005-0000-0000-0000F4910000}"/>
    <cellStyle name="메모 46 3 4" xfId="37995" xr:uid="{00000000-0005-0000-0000-0000F5910000}"/>
    <cellStyle name="메모 46 3 4 10" xfId="37996" xr:uid="{00000000-0005-0000-0000-0000F6910000}"/>
    <cellStyle name="메모 46 3 4 11" xfId="37997" xr:uid="{00000000-0005-0000-0000-0000F7910000}"/>
    <cellStyle name="메모 46 3 4 12" xfId="37998" xr:uid="{00000000-0005-0000-0000-0000F8910000}"/>
    <cellStyle name="메모 46 3 4 2" xfId="37999" xr:uid="{00000000-0005-0000-0000-0000F9910000}"/>
    <cellStyle name="메모 46 3 4 2 2" xfId="38000" xr:uid="{00000000-0005-0000-0000-0000FA910000}"/>
    <cellStyle name="메모 46 3 4 2 3" xfId="38001" xr:uid="{00000000-0005-0000-0000-0000FB910000}"/>
    <cellStyle name="메모 46 3 4 2 4" xfId="38002" xr:uid="{00000000-0005-0000-0000-0000FC910000}"/>
    <cellStyle name="메모 46 3 4 3" xfId="38003" xr:uid="{00000000-0005-0000-0000-0000FD910000}"/>
    <cellStyle name="메모 46 3 4 3 2" xfId="38004" xr:uid="{00000000-0005-0000-0000-0000FE910000}"/>
    <cellStyle name="메모 46 3 4 3 3" xfId="38005" xr:uid="{00000000-0005-0000-0000-0000FF910000}"/>
    <cellStyle name="메모 46 3 4 3 4" xfId="38006" xr:uid="{00000000-0005-0000-0000-000000920000}"/>
    <cellStyle name="메모 46 3 4 4" xfId="38007" xr:uid="{00000000-0005-0000-0000-000001920000}"/>
    <cellStyle name="메모 46 3 4 4 2" xfId="38008" xr:uid="{00000000-0005-0000-0000-000002920000}"/>
    <cellStyle name="메모 46 3 4 4 3" xfId="38009" xr:uid="{00000000-0005-0000-0000-000003920000}"/>
    <cellStyle name="메모 46 3 4 4 4" xfId="38010" xr:uid="{00000000-0005-0000-0000-000004920000}"/>
    <cellStyle name="메모 46 3 4 5" xfId="38011" xr:uid="{00000000-0005-0000-0000-000005920000}"/>
    <cellStyle name="메모 46 3 4 5 2" xfId="38012" xr:uid="{00000000-0005-0000-0000-000006920000}"/>
    <cellStyle name="메모 46 3 4 5 3" xfId="38013" xr:uid="{00000000-0005-0000-0000-000007920000}"/>
    <cellStyle name="메모 46 3 4 5 4" xfId="38014" xr:uid="{00000000-0005-0000-0000-000008920000}"/>
    <cellStyle name="메모 46 3 4 6" xfId="38015" xr:uid="{00000000-0005-0000-0000-000009920000}"/>
    <cellStyle name="메모 46 3 4 6 2" xfId="38016" xr:uid="{00000000-0005-0000-0000-00000A920000}"/>
    <cellStyle name="메모 46 3 4 6 3" xfId="38017" xr:uid="{00000000-0005-0000-0000-00000B920000}"/>
    <cellStyle name="메모 46 3 4 6 4" xfId="38018" xr:uid="{00000000-0005-0000-0000-00000C920000}"/>
    <cellStyle name="메모 46 3 4 7" xfId="38019" xr:uid="{00000000-0005-0000-0000-00000D920000}"/>
    <cellStyle name="메모 46 3 4 7 2" xfId="38020" xr:uid="{00000000-0005-0000-0000-00000E920000}"/>
    <cellStyle name="메모 46 3 4 7 3" xfId="38021" xr:uid="{00000000-0005-0000-0000-00000F920000}"/>
    <cellStyle name="메모 46 3 4 7 4" xfId="38022" xr:uid="{00000000-0005-0000-0000-000010920000}"/>
    <cellStyle name="메모 46 3 4 8" xfId="38023" xr:uid="{00000000-0005-0000-0000-000011920000}"/>
    <cellStyle name="메모 46 3 4 8 2" xfId="38024" xr:uid="{00000000-0005-0000-0000-000012920000}"/>
    <cellStyle name="메모 46 3 4 8 3" xfId="38025" xr:uid="{00000000-0005-0000-0000-000013920000}"/>
    <cellStyle name="메모 46 3 4 8 4" xfId="38026" xr:uid="{00000000-0005-0000-0000-000014920000}"/>
    <cellStyle name="메모 46 3 4 9" xfId="38027" xr:uid="{00000000-0005-0000-0000-000015920000}"/>
    <cellStyle name="메모 46 3 4 9 2" xfId="38028" xr:uid="{00000000-0005-0000-0000-000016920000}"/>
    <cellStyle name="메모 46 3 4 9 3" xfId="38029" xr:uid="{00000000-0005-0000-0000-000017920000}"/>
    <cellStyle name="메모 46 3 4 9 4" xfId="38030" xr:uid="{00000000-0005-0000-0000-000018920000}"/>
    <cellStyle name="메모 46 3 5" xfId="38031" xr:uid="{00000000-0005-0000-0000-000019920000}"/>
    <cellStyle name="메모 46 3 5 2" xfId="38032" xr:uid="{00000000-0005-0000-0000-00001A920000}"/>
    <cellStyle name="메모 46 3 5 3" xfId="38033" xr:uid="{00000000-0005-0000-0000-00001B920000}"/>
    <cellStyle name="메모 46 3 5 4" xfId="38034" xr:uid="{00000000-0005-0000-0000-00001C920000}"/>
    <cellStyle name="메모 46 3 6" xfId="38035" xr:uid="{00000000-0005-0000-0000-00001D920000}"/>
    <cellStyle name="메모 46 3 6 2" xfId="38036" xr:uid="{00000000-0005-0000-0000-00001E920000}"/>
    <cellStyle name="메모 46 3 6 3" xfId="38037" xr:uid="{00000000-0005-0000-0000-00001F920000}"/>
    <cellStyle name="메모 46 3 6 4" xfId="38038" xr:uid="{00000000-0005-0000-0000-000020920000}"/>
    <cellStyle name="메모 46 3 7" xfId="38039" xr:uid="{00000000-0005-0000-0000-000021920000}"/>
    <cellStyle name="메모 46 3 7 2" xfId="38040" xr:uid="{00000000-0005-0000-0000-000022920000}"/>
    <cellStyle name="메모 46 3 7 3" xfId="38041" xr:uid="{00000000-0005-0000-0000-000023920000}"/>
    <cellStyle name="메모 46 3 7 4" xfId="38042" xr:uid="{00000000-0005-0000-0000-000024920000}"/>
    <cellStyle name="메모 46 3 8" xfId="38043" xr:uid="{00000000-0005-0000-0000-000025920000}"/>
    <cellStyle name="메모 46 3 8 2" xfId="38044" xr:uid="{00000000-0005-0000-0000-000026920000}"/>
    <cellStyle name="메모 46 3 8 3" xfId="38045" xr:uid="{00000000-0005-0000-0000-000027920000}"/>
    <cellStyle name="메모 46 3 8 4" xfId="38046" xr:uid="{00000000-0005-0000-0000-000028920000}"/>
    <cellStyle name="메모 46 3 9" xfId="38047" xr:uid="{00000000-0005-0000-0000-000029920000}"/>
    <cellStyle name="메모 46 3 9 2" xfId="38048" xr:uid="{00000000-0005-0000-0000-00002A920000}"/>
    <cellStyle name="메모 46 3 9 3" xfId="38049" xr:uid="{00000000-0005-0000-0000-00002B920000}"/>
    <cellStyle name="메모 46 3 9 4" xfId="38050" xr:uid="{00000000-0005-0000-0000-00002C920000}"/>
    <cellStyle name="메모 46 4" xfId="38051" xr:uid="{00000000-0005-0000-0000-00002D920000}"/>
    <cellStyle name="메모 46 4 10" xfId="38052" xr:uid="{00000000-0005-0000-0000-00002E920000}"/>
    <cellStyle name="메모 46 4 11" xfId="38053" xr:uid="{00000000-0005-0000-0000-00002F920000}"/>
    <cellStyle name="메모 46 4 12" xfId="38054" xr:uid="{00000000-0005-0000-0000-000030920000}"/>
    <cellStyle name="메모 46 4 2" xfId="38055" xr:uid="{00000000-0005-0000-0000-000031920000}"/>
    <cellStyle name="메모 46 4 2 2" xfId="38056" xr:uid="{00000000-0005-0000-0000-000032920000}"/>
    <cellStyle name="메모 46 4 2 3" xfId="38057" xr:uid="{00000000-0005-0000-0000-000033920000}"/>
    <cellStyle name="메모 46 4 2 4" xfId="38058" xr:uid="{00000000-0005-0000-0000-000034920000}"/>
    <cellStyle name="메모 46 4 3" xfId="38059" xr:uid="{00000000-0005-0000-0000-000035920000}"/>
    <cellStyle name="메모 46 4 3 2" xfId="38060" xr:uid="{00000000-0005-0000-0000-000036920000}"/>
    <cellStyle name="메모 46 4 3 3" xfId="38061" xr:uid="{00000000-0005-0000-0000-000037920000}"/>
    <cellStyle name="메모 46 4 3 4" xfId="38062" xr:uid="{00000000-0005-0000-0000-000038920000}"/>
    <cellStyle name="메모 46 4 4" xfId="38063" xr:uid="{00000000-0005-0000-0000-000039920000}"/>
    <cellStyle name="메모 46 4 4 2" xfId="38064" xr:uid="{00000000-0005-0000-0000-00003A920000}"/>
    <cellStyle name="메모 46 4 4 3" xfId="38065" xr:uid="{00000000-0005-0000-0000-00003B920000}"/>
    <cellStyle name="메모 46 4 4 4" xfId="38066" xr:uid="{00000000-0005-0000-0000-00003C920000}"/>
    <cellStyle name="메모 46 4 5" xfId="38067" xr:uid="{00000000-0005-0000-0000-00003D920000}"/>
    <cellStyle name="메모 46 4 5 2" xfId="38068" xr:uid="{00000000-0005-0000-0000-00003E920000}"/>
    <cellStyle name="메모 46 4 5 3" xfId="38069" xr:uid="{00000000-0005-0000-0000-00003F920000}"/>
    <cellStyle name="메모 46 4 5 4" xfId="38070" xr:uid="{00000000-0005-0000-0000-000040920000}"/>
    <cellStyle name="메모 46 4 6" xfId="38071" xr:uid="{00000000-0005-0000-0000-000041920000}"/>
    <cellStyle name="메모 46 4 6 2" xfId="38072" xr:uid="{00000000-0005-0000-0000-000042920000}"/>
    <cellStyle name="메모 46 4 6 3" xfId="38073" xr:uid="{00000000-0005-0000-0000-000043920000}"/>
    <cellStyle name="메모 46 4 6 4" xfId="38074" xr:uid="{00000000-0005-0000-0000-000044920000}"/>
    <cellStyle name="메모 46 4 7" xfId="38075" xr:uid="{00000000-0005-0000-0000-000045920000}"/>
    <cellStyle name="메모 46 4 7 2" xfId="38076" xr:uid="{00000000-0005-0000-0000-000046920000}"/>
    <cellStyle name="메모 46 4 7 3" xfId="38077" xr:uid="{00000000-0005-0000-0000-000047920000}"/>
    <cellStyle name="메모 46 4 7 4" xfId="38078" xr:uid="{00000000-0005-0000-0000-000048920000}"/>
    <cellStyle name="메모 46 4 8" xfId="38079" xr:uid="{00000000-0005-0000-0000-000049920000}"/>
    <cellStyle name="메모 46 4 8 2" xfId="38080" xr:uid="{00000000-0005-0000-0000-00004A920000}"/>
    <cellStyle name="메모 46 4 8 3" xfId="38081" xr:uid="{00000000-0005-0000-0000-00004B920000}"/>
    <cellStyle name="메모 46 4 8 4" xfId="38082" xr:uid="{00000000-0005-0000-0000-00004C920000}"/>
    <cellStyle name="메모 46 4 9" xfId="38083" xr:uid="{00000000-0005-0000-0000-00004D920000}"/>
    <cellStyle name="메모 46 4 9 2" xfId="38084" xr:uid="{00000000-0005-0000-0000-00004E920000}"/>
    <cellStyle name="메모 46 4 9 3" xfId="38085" xr:uid="{00000000-0005-0000-0000-00004F920000}"/>
    <cellStyle name="메모 46 4 9 4" xfId="38086" xr:uid="{00000000-0005-0000-0000-000050920000}"/>
    <cellStyle name="메모 46 5" xfId="38087" xr:uid="{00000000-0005-0000-0000-000051920000}"/>
    <cellStyle name="메모 46 5 10" xfId="38088" xr:uid="{00000000-0005-0000-0000-000052920000}"/>
    <cellStyle name="메모 46 5 11" xfId="38089" xr:uid="{00000000-0005-0000-0000-000053920000}"/>
    <cellStyle name="메모 46 5 12" xfId="38090" xr:uid="{00000000-0005-0000-0000-000054920000}"/>
    <cellStyle name="메모 46 5 2" xfId="38091" xr:uid="{00000000-0005-0000-0000-000055920000}"/>
    <cellStyle name="메모 46 5 2 2" xfId="38092" xr:uid="{00000000-0005-0000-0000-000056920000}"/>
    <cellStyle name="메모 46 5 2 3" xfId="38093" xr:uid="{00000000-0005-0000-0000-000057920000}"/>
    <cellStyle name="메모 46 5 2 4" xfId="38094" xr:uid="{00000000-0005-0000-0000-000058920000}"/>
    <cellStyle name="메모 46 5 3" xfId="38095" xr:uid="{00000000-0005-0000-0000-000059920000}"/>
    <cellStyle name="메모 46 5 3 2" xfId="38096" xr:uid="{00000000-0005-0000-0000-00005A920000}"/>
    <cellStyle name="메모 46 5 3 3" xfId="38097" xr:uid="{00000000-0005-0000-0000-00005B920000}"/>
    <cellStyle name="메모 46 5 3 4" xfId="38098" xr:uid="{00000000-0005-0000-0000-00005C920000}"/>
    <cellStyle name="메모 46 5 4" xfId="38099" xr:uid="{00000000-0005-0000-0000-00005D920000}"/>
    <cellStyle name="메모 46 5 4 2" xfId="38100" xr:uid="{00000000-0005-0000-0000-00005E920000}"/>
    <cellStyle name="메모 46 5 4 3" xfId="38101" xr:uid="{00000000-0005-0000-0000-00005F920000}"/>
    <cellStyle name="메모 46 5 4 4" xfId="38102" xr:uid="{00000000-0005-0000-0000-000060920000}"/>
    <cellStyle name="메모 46 5 5" xfId="38103" xr:uid="{00000000-0005-0000-0000-000061920000}"/>
    <cellStyle name="메모 46 5 5 2" xfId="38104" xr:uid="{00000000-0005-0000-0000-000062920000}"/>
    <cellStyle name="메모 46 5 5 3" xfId="38105" xr:uid="{00000000-0005-0000-0000-000063920000}"/>
    <cellStyle name="메모 46 5 5 4" xfId="38106" xr:uid="{00000000-0005-0000-0000-000064920000}"/>
    <cellStyle name="메모 46 5 6" xfId="38107" xr:uid="{00000000-0005-0000-0000-000065920000}"/>
    <cellStyle name="메모 46 5 6 2" xfId="38108" xr:uid="{00000000-0005-0000-0000-000066920000}"/>
    <cellStyle name="메모 46 5 6 3" xfId="38109" xr:uid="{00000000-0005-0000-0000-000067920000}"/>
    <cellStyle name="메모 46 5 6 4" xfId="38110" xr:uid="{00000000-0005-0000-0000-000068920000}"/>
    <cellStyle name="메모 46 5 7" xfId="38111" xr:uid="{00000000-0005-0000-0000-000069920000}"/>
    <cellStyle name="메모 46 5 7 2" xfId="38112" xr:uid="{00000000-0005-0000-0000-00006A920000}"/>
    <cellStyle name="메모 46 5 7 3" xfId="38113" xr:uid="{00000000-0005-0000-0000-00006B920000}"/>
    <cellStyle name="메모 46 5 7 4" xfId="38114" xr:uid="{00000000-0005-0000-0000-00006C920000}"/>
    <cellStyle name="메모 46 5 8" xfId="38115" xr:uid="{00000000-0005-0000-0000-00006D920000}"/>
    <cellStyle name="메모 46 5 8 2" xfId="38116" xr:uid="{00000000-0005-0000-0000-00006E920000}"/>
    <cellStyle name="메모 46 5 8 3" xfId="38117" xr:uid="{00000000-0005-0000-0000-00006F920000}"/>
    <cellStyle name="메모 46 5 8 4" xfId="38118" xr:uid="{00000000-0005-0000-0000-000070920000}"/>
    <cellStyle name="메모 46 5 9" xfId="38119" xr:uid="{00000000-0005-0000-0000-000071920000}"/>
    <cellStyle name="메모 46 5 9 2" xfId="38120" xr:uid="{00000000-0005-0000-0000-000072920000}"/>
    <cellStyle name="메모 46 5 9 3" xfId="38121" xr:uid="{00000000-0005-0000-0000-000073920000}"/>
    <cellStyle name="메모 46 5 9 4" xfId="38122" xr:uid="{00000000-0005-0000-0000-000074920000}"/>
    <cellStyle name="메모 46 6" xfId="38123" xr:uid="{00000000-0005-0000-0000-000075920000}"/>
    <cellStyle name="메모 46 6 10" xfId="38124" xr:uid="{00000000-0005-0000-0000-000076920000}"/>
    <cellStyle name="메모 46 6 11" xfId="38125" xr:uid="{00000000-0005-0000-0000-000077920000}"/>
    <cellStyle name="메모 46 6 12" xfId="38126" xr:uid="{00000000-0005-0000-0000-000078920000}"/>
    <cellStyle name="메모 46 6 2" xfId="38127" xr:uid="{00000000-0005-0000-0000-000079920000}"/>
    <cellStyle name="메모 46 6 2 2" xfId="38128" xr:uid="{00000000-0005-0000-0000-00007A920000}"/>
    <cellStyle name="메모 46 6 2 3" xfId="38129" xr:uid="{00000000-0005-0000-0000-00007B920000}"/>
    <cellStyle name="메모 46 6 2 4" xfId="38130" xr:uid="{00000000-0005-0000-0000-00007C920000}"/>
    <cellStyle name="메모 46 6 3" xfId="38131" xr:uid="{00000000-0005-0000-0000-00007D920000}"/>
    <cellStyle name="메모 46 6 3 2" xfId="38132" xr:uid="{00000000-0005-0000-0000-00007E920000}"/>
    <cellStyle name="메모 46 6 3 3" xfId="38133" xr:uid="{00000000-0005-0000-0000-00007F920000}"/>
    <cellStyle name="메모 46 6 3 4" xfId="38134" xr:uid="{00000000-0005-0000-0000-000080920000}"/>
    <cellStyle name="메모 46 6 4" xfId="38135" xr:uid="{00000000-0005-0000-0000-000081920000}"/>
    <cellStyle name="메모 46 6 4 2" xfId="38136" xr:uid="{00000000-0005-0000-0000-000082920000}"/>
    <cellStyle name="메모 46 6 4 3" xfId="38137" xr:uid="{00000000-0005-0000-0000-000083920000}"/>
    <cellStyle name="메모 46 6 4 4" xfId="38138" xr:uid="{00000000-0005-0000-0000-000084920000}"/>
    <cellStyle name="메모 46 6 5" xfId="38139" xr:uid="{00000000-0005-0000-0000-000085920000}"/>
    <cellStyle name="메모 46 6 5 2" xfId="38140" xr:uid="{00000000-0005-0000-0000-000086920000}"/>
    <cellStyle name="메모 46 6 5 3" xfId="38141" xr:uid="{00000000-0005-0000-0000-000087920000}"/>
    <cellStyle name="메모 46 6 5 4" xfId="38142" xr:uid="{00000000-0005-0000-0000-000088920000}"/>
    <cellStyle name="메모 46 6 6" xfId="38143" xr:uid="{00000000-0005-0000-0000-000089920000}"/>
    <cellStyle name="메모 46 6 6 2" xfId="38144" xr:uid="{00000000-0005-0000-0000-00008A920000}"/>
    <cellStyle name="메모 46 6 6 3" xfId="38145" xr:uid="{00000000-0005-0000-0000-00008B920000}"/>
    <cellStyle name="메모 46 6 6 4" xfId="38146" xr:uid="{00000000-0005-0000-0000-00008C920000}"/>
    <cellStyle name="메모 46 6 7" xfId="38147" xr:uid="{00000000-0005-0000-0000-00008D920000}"/>
    <cellStyle name="메모 46 6 7 2" xfId="38148" xr:uid="{00000000-0005-0000-0000-00008E920000}"/>
    <cellStyle name="메모 46 6 7 3" xfId="38149" xr:uid="{00000000-0005-0000-0000-00008F920000}"/>
    <cellStyle name="메모 46 6 7 4" xfId="38150" xr:uid="{00000000-0005-0000-0000-000090920000}"/>
    <cellStyle name="메모 46 6 8" xfId="38151" xr:uid="{00000000-0005-0000-0000-000091920000}"/>
    <cellStyle name="메모 46 6 8 2" xfId="38152" xr:uid="{00000000-0005-0000-0000-000092920000}"/>
    <cellStyle name="메모 46 6 8 3" xfId="38153" xr:uid="{00000000-0005-0000-0000-000093920000}"/>
    <cellStyle name="메모 46 6 8 4" xfId="38154" xr:uid="{00000000-0005-0000-0000-000094920000}"/>
    <cellStyle name="메모 46 6 9" xfId="38155" xr:uid="{00000000-0005-0000-0000-000095920000}"/>
    <cellStyle name="메모 46 6 9 2" xfId="38156" xr:uid="{00000000-0005-0000-0000-000096920000}"/>
    <cellStyle name="메모 46 6 9 3" xfId="38157" xr:uid="{00000000-0005-0000-0000-000097920000}"/>
    <cellStyle name="메모 46 6 9 4" xfId="38158" xr:uid="{00000000-0005-0000-0000-000098920000}"/>
    <cellStyle name="메모 46 7" xfId="38159" xr:uid="{00000000-0005-0000-0000-000099920000}"/>
    <cellStyle name="메모 46 7 2" xfId="38160" xr:uid="{00000000-0005-0000-0000-00009A920000}"/>
    <cellStyle name="메모 46 7 3" xfId="38161" xr:uid="{00000000-0005-0000-0000-00009B920000}"/>
    <cellStyle name="메모 46 7 4" xfId="38162" xr:uid="{00000000-0005-0000-0000-00009C920000}"/>
    <cellStyle name="메모 46 8" xfId="38163" xr:uid="{00000000-0005-0000-0000-00009D920000}"/>
    <cellStyle name="메모 46 8 2" xfId="38164" xr:uid="{00000000-0005-0000-0000-00009E920000}"/>
    <cellStyle name="메모 46 8 3" xfId="38165" xr:uid="{00000000-0005-0000-0000-00009F920000}"/>
    <cellStyle name="메모 46 8 4" xfId="38166" xr:uid="{00000000-0005-0000-0000-0000A0920000}"/>
    <cellStyle name="메모 46 9" xfId="38167" xr:uid="{00000000-0005-0000-0000-0000A1920000}"/>
    <cellStyle name="메모 46 9 2" xfId="38168" xr:uid="{00000000-0005-0000-0000-0000A2920000}"/>
    <cellStyle name="메모 46 9 3" xfId="38169" xr:uid="{00000000-0005-0000-0000-0000A3920000}"/>
    <cellStyle name="메모 46 9 4" xfId="38170" xr:uid="{00000000-0005-0000-0000-0000A4920000}"/>
    <cellStyle name="메모 47" xfId="38171" xr:uid="{00000000-0005-0000-0000-0000A5920000}"/>
    <cellStyle name="메모 47 10" xfId="38172" xr:uid="{00000000-0005-0000-0000-0000A6920000}"/>
    <cellStyle name="메모 47 10 2" xfId="38173" xr:uid="{00000000-0005-0000-0000-0000A7920000}"/>
    <cellStyle name="메모 47 10 3" xfId="38174" xr:uid="{00000000-0005-0000-0000-0000A8920000}"/>
    <cellStyle name="메모 47 10 4" xfId="38175" xr:uid="{00000000-0005-0000-0000-0000A9920000}"/>
    <cellStyle name="메모 47 11" xfId="38176" xr:uid="{00000000-0005-0000-0000-0000AA920000}"/>
    <cellStyle name="메모 47 11 2" xfId="38177" xr:uid="{00000000-0005-0000-0000-0000AB920000}"/>
    <cellStyle name="메모 47 11 3" xfId="38178" xr:uid="{00000000-0005-0000-0000-0000AC920000}"/>
    <cellStyle name="메모 47 11 4" xfId="38179" xr:uid="{00000000-0005-0000-0000-0000AD920000}"/>
    <cellStyle name="메모 47 12" xfId="38180" xr:uid="{00000000-0005-0000-0000-0000AE920000}"/>
    <cellStyle name="메모 47 12 2" xfId="38181" xr:uid="{00000000-0005-0000-0000-0000AF920000}"/>
    <cellStyle name="메모 47 12 3" xfId="38182" xr:uid="{00000000-0005-0000-0000-0000B0920000}"/>
    <cellStyle name="메모 47 12 4" xfId="38183" xr:uid="{00000000-0005-0000-0000-0000B1920000}"/>
    <cellStyle name="메모 47 13" xfId="38184" xr:uid="{00000000-0005-0000-0000-0000B2920000}"/>
    <cellStyle name="메모 47 14" xfId="38185" xr:uid="{00000000-0005-0000-0000-0000B3920000}"/>
    <cellStyle name="메모 47 15" xfId="38186" xr:uid="{00000000-0005-0000-0000-0000B4920000}"/>
    <cellStyle name="메모 47 16" xfId="38187" xr:uid="{00000000-0005-0000-0000-0000B5920000}"/>
    <cellStyle name="메모 47 17" xfId="38188" xr:uid="{00000000-0005-0000-0000-0000B6920000}"/>
    <cellStyle name="메모 47 18" xfId="38189" xr:uid="{00000000-0005-0000-0000-0000B7920000}"/>
    <cellStyle name="메모 47 19" xfId="38190" xr:uid="{00000000-0005-0000-0000-0000B8920000}"/>
    <cellStyle name="메모 47 2" xfId="38191" xr:uid="{00000000-0005-0000-0000-0000B9920000}"/>
    <cellStyle name="메모 47 2 10" xfId="38192" xr:uid="{00000000-0005-0000-0000-0000BA920000}"/>
    <cellStyle name="메모 47 2 11" xfId="38193" xr:uid="{00000000-0005-0000-0000-0000BB920000}"/>
    <cellStyle name="메모 47 2 12" xfId="38194" xr:uid="{00000000-0005-0000-0000-0000BC920000}"/>
    <cellStyle name="메모 47 2 2" xfId="38195" xr:uid="{00000000-0005-0000-0000-0000BD920000}"/>
    <cellStyle name="메모 47 2 2 2" xfId="38196" xr:uid="{00000000-0005-0000-0000-0000BE920000}"/>
    <cellStyle name="메모 47 2 2 3" xfId="38197" xr:uid="{00000000-0005-0000-0000-0000BF920000}"/>
    <cellStyle name="메모 47 2 2 4" xfId="38198" xr:uid="{00000000-0005-0000-0000-0000C0920000}"/>
    <cellStyle name="메모 47 2 3" xfId="38199" xr:uid="{00000000-0005-0000-0000-0000C1920000}"/>
    <cellStyle name="메모 47 2 3 2" xfId="38200" xr:uid="{00000000-0005-0000-0000-0000C2920000}"/>
    <cellStyle name="메모 47 2 3 3" xfId="38201" xr:uid="{00000000-0005-0000-0000-0000C3920000}"/>
    <cellStyle name="메모 47 2 3 4" xfId="38202" xr:uid="{00000000-0005-0000-0000-0000C4920000}"/>
    <cellStyle name="메모 47 2 4" xfId="38203" xr:uid="{00000000-0005-0000-0000-0000C5920000}"/>
    <cellStyle name="메모 47 2 4 2" xfId="38204" xr:uid="{00000000-0005-0000-0000-0000C6920000}"/>
    <cellStyle name="메모 47 2 4 3" xfId="38205" xr:uid="{00000000-0005-0000-0000-0000C7920000}"/>
    <cellStyle name="메모 47 2 4 4" xfId="38206" xr:uid="{00000000-0005-0000-0000-0000C8920000}"/>
    <cellStyle name="메모 47 2 5" xfId="38207" xr:uid="{00000000-0005-0000-0000-0000C9920000}"/>
    <cellStyle name="메모 47 2 5 2" xfId="38208" xr:uid="{00000000-0005-0000-0000-0000CA920000}"/>
    <cellStyle name="메모 47 2 5 3" xfId="38209" xr:uid="{00000000-0005-0000-0000-0000CB920000}"/>
    <cellStyle name="메모 47 2 5 4" xfId="38210" xr:uid="{00000000-0005-0000-0000-0000CC920000}"/>
    <cellStyle name="메모 47 2 6" xfId="38211" xr:uid="{00000000-0005-0000-0000-0000CD920000}"/>
    <cellStyle name="메모 47 2 6 2" xfId="38212" xr:uid="{00000000-0005-0000-0000-0000CE920000}"/>
    <cellStyle name="메모 47 2 6 3" xfId="38213" xr:uid="{00000000-0005-0000-0000-0000CF920000}"/>
    <cellStyle name="메모 47 2 6 4" xfId="38214" xr:uid="{00000000-0005-0000-0000-0000D0920000}"/>
    <cellStyle name="메모 47 2 7" xfId="38215" xr:uid="{00000000-0005-0000-0000-0000D1920000}"/>
    <cellStyle name="메모 47 2 7 2" xfId="38216" xr:uid="{00000000-0005-0000-0000-0000D2920000}"/>
    <cellStyle name="메모 47 2 7 3" xfId="38217" xr:uid="{00000000-0005-0000-0000-0000D3920000}"/>
    <cellStyle name="메모 47 2 7 4" xfId="38218" xr:uid="{00000000-0005-0000-0000-0000D4920000}"/>
    <cellStyle name="메모 47 2 8" xfId="38219" xr:uid="{00000000-0005-0000-0000-0000D5920000}"/>
    <cellStyle name="메모 47 2 8 2" xfId="38220" xr:uid="{00000000-0005-0000-0000-0000D6920000}"/>
    <cellStyle name="메모 47 2 8 3" xfId="38221" xr:uid="{00000000-0005-0000-0000-0000D7920000}"/>
    <cellStyle name="메모 47 2 8 4" xfId="38222" xr:uid="{00000000-0005-0000-0000-0000D8920000}"/>
    <cellStyle name="메모 47 2 9" xfId="38223" xr:uid="{00000000-0005-0000-0000-0000D9920000}"/>
    <cellStyle name="메모 47 2 9 2" xfId="38224" xr:uid="{00000000-0005-0000-0000-0000DA920000}"/>
    <cellStyle name="메모 47 2 9 3" xfId="38225" xr:uid="{00000000-0005-0000-0000-0000DB920000}"/>
    <cellStyle name="메모 47 2 9 4" xfId="38226" xr:uid="{00000000-0005-0000-0000-0000DC920000}"/>
    <cellStyle name="메모 47 20" xfId="38227" xr:uid="{00000000-0005-0000-0000-0000DD920000}"/>
    <cellStyle name="메모 47 21" xfId="38228" xr:uid="{00000000-0005-0000-0000-0000DE920000}"/>
    <cellStyle name="메모 47 22" xfId="38229" xr:uid="{00000000-0005-0000-0000-0000DF920000}"/>
    <cellStyle name="메모 47 23" xfId="38230" xr:uid="{00000000-0005-0000-0000-0000E0920000}"/>
    <cellStyle name="메모 47 24" xfId="38231" xr:uid="{00000000-0005-0000-0000-0000E1920000}"/>
    <cellStyle name="메모 47 25" xfId="38232" xr:uid="{00000000-0005-0000-0000-0000E2920000}"/>
    <cellStyle name="메모 47 3" xfId="38233" xr:uid="{00000000-0005-0000-0000-0000E3920000}"/>
    <cellStyle name="메모 47 3 10" xfId="38234" xr:uid="{00000000-0005-0000-0000-0000E4920000}"/>
    <cellStyle name="메모 47 3 11" xfId="38235" xr:uid="{00000000-0005-0000-0000-0000E5920000}"/>
    <cellStyle name="메모 47 3 12" xfId="38236" xr:uid="{00000000-0005-0000-0000-0000E6920000}"/>
    <cellStyle name="메모 47 3 2" xfId="38237" xr:uid="{00000000-0005-0000-0000-0000E7920000}"/>
    <cellStyle name="메모 47 3 2 2" xfId="38238" xr:uid="{00000000-0005-0000-0000-0000E8920000}"/>
    <cellStyle name="메모 47 3 2 3" xfId="38239" xr:uid="{00000000-0005-0000-0000-0000E9920000}"/>
    <cellStyle name="메모 47 3 2 4" xfId="38240" xr:uid="{00000000-0005-0000-0000-0000EA920000}"/>
    <cellStyle name="메모 47 3 3" xfId="38241" xr:uid="{00000000-0005-0000-0000-0000EB920000}"/>
    <cellStyle name="메모 47 3 3 2" xfId="38242" xr:uid="{00000000-0005-0000-0000-0000EC920000}"/>
    <cellStyle name="메모 47 3 3 3" xfId="38243" xr:uid="{00000000-0005-0000-0000-0000ED920000}"/>
    <cellStyle name="메모 47 3 3 4" xfId="38244" xr:uid="{00000000-0005-0000-0000-0000EE920000}"/>
    <cellStyle name="메모 47 3 4" xfId="38245" xr:uid="{00000000-0005-0000-0000-0000EF920000}"/>
    <cellStyle name="메모 47 3 4 2" xfId="38246" xr:uid="{00000000-0005-0000-0000-0000F0920000}"/>
    <cellStyle name="메모 47 3 4 3" xfId="38247" xr:uid="{00000000-0005-0000-0000-0000F1920000}"/>
    <cellStyle name="메모 47 3 4 4" xfId="38248" xr:uid="{00000000-0005-0000-0000-0000F2920000}"/>
    <cellStyle name="메모 47 3 5" xfId="38249" xr:uid="{00000000-0005-0000-0000-0000F3920000}"/>
    <cellStyle name="메모 47 3 5 2" xfId="38250" xr:uid="{00000000-0005-0000-0000-0000F4920000}"/>
    <cellStyle name="메모 47 3 5 3" xfId="38251" xr:uid="{00000000-0005-0000-0000-0000F5920000}"/>
    <cellStyle name="메모 47 3 5 4" xfId="38252" xr:uid="{00000000-0005-0000-0000-0000F6920000}"/>
    <cellStyle name="메모 47 3 6" xfId="38253" xr:uid="{00000000-0005-0000-0000-0000F7920000}"/>
    <cellStyle name="메모 47 3 6 2" xfId="38254" xr:uid="{00000000-0005-0000-0000-0000F8920000}"/>
    <cellStyle name="메모 47 3 6 3" xfId="38255" xr:uid="{00000000-0005-0000-0000-0000F9920000}"/>
    <cellStyle name="메모 47 3 6 4" xfId="38256" xr:uid="{00000000-0005-0000-0000-0000FA920000}"/>
    <cellStyle name="메모 47 3 7" xfId="38257" xr:uid="{00000000-0005-0000-0000-0000FB920000}"/>
    <cellStyle name="메모 47 3 7 2" xfId="38258" xr:uid="{00000000-0005-0000-0000-0000FC920000}"/>
    <cellStyle name="메모 47 3 7 3" xfId="38259" xr:uid="{00000000-0005-0000-0000-0000FD920000}"/>
    <cellStyle name="메모 47 3 7 4" xfId="38260" xr:uid="{00000000-0005-0000-0000-0000FE920000}"/>
    <cellStyle name="메모 47 3 8" xfId="38261" xr:uid="{00000000-0005-0000-0000-0000FF920000}"/>
    <cellStyle name="메모 47 3 8 2" xfId="38262" xr:uid="{00000000-0005-0000-0000-000000930000}"/>
    <cellStyle name="메모 47 3 8 3" xfId="38263" xr:uid="{00000000-0005-0000-0000-000001930000}"/>
    <cellStyle name="메모 47 3 8 4" xfId="38264" xr:uid="{00000000-0005-0000-0000-000002930000}"/>
    <cellStyle name="메모 47 3 9" xfId="38265" xr:uid="{00000000-0005-0000-0000-000003930000}"/>
    <cellStyle name="메모 47 3 9 2" xfId="38266" xr:uid="{00000000-0005-0000-0000-000004930000}"/>
    <cellStyle name="메모 47 3 9 3" xfId="38267" xr:uid="{00000000-0005-0000-0000-000005930000}"/>
    <cellStyle name="메모 47 3 9 4" xfId="38268" xr:uid="{00000000-0005-0000-0000-000006930000}"/>
    <cellStyle name="메모 47 4" xfId="38269" xr:uid="{00000000-0005-0000-0000-000007930000}"/>
    <cellStyle name="메모 47 4 10" xfId="38270" xr:uid="{00000000-0005-0000-0000-000008930000}"/>
    <cellStyle name="메모 47 4 11" xfId="38271" xr:uid="{00000000-0005-0000-0000-000009930000}"/>
    <cellStyle name="메모 47 4 12" xfId="38272" xr:uid="{00000000-0005-0000-0000-00000A930000}"/>
    <cellStyle name="메모 47 4 2" xfId="38273" xr:uid="{00000000-0005-0000-0000-00000B930000}"/>
    <cellStyle name="메모 47 4 2 2" xfId="38274" xr:uid="{00000000-0005-0000-0000-00000C930000}"/>
    <cellStyle name="메모 47 4 2 3" xfId="38275" xr:uid="{00000000-0005-0000-0000-00000D930000}"/>
    <cellStyle name="메모 47 4 2 4" xfId="38276" xr:uid="{00000000-0005-0000-0000-00000E930000}"/>
    <cellStyle name="메모 47 4 3" xfId="38277" xr:uid="{00000000-0005-0000-0000-00000F930000}"/>
    <cellStyle name="메모 47 4 3 2" xfId="38278" xr:uid="{00000000-0005-0000-0000-000010930000}"/>
    <cellStyle name="메모 47 4 3 3" xfId="38279" xr:uid="{00000000-0005-0000-0000-000011930000}"/>
    <cellStyle name="메모 47 4 3 4" xfId="38280" xr:uid="{00000000-0005-0000-0000-000012930000}"/>
    <cellStyle name="메모 47 4 4" xfId="38281" xr:uid="{00000000-0005-0000-0000-000013930000}"/>
    <cellStyle name="메모 47 4 4 2" xfId="38282" xr:uid="{00000000-0005-0000-0000-000014930000}"/>
    <cellStyle name="메모 47 4 4 3" xfId="38283" xr:uid="{00000000-0005-0000-0000-000015930000}"/>
    <cellStyle name="메모 47 4 4 4" xfId="38284" xr:uid="{00000000-0005-0000-0000-000016930000}"/>
    <cellStyle name="메모 47 4 5" xfId="38285" xr:uid="{00000000-0005-0000-0000-000017930000}"/>
    <cellStyle name="메모 47 4 5 2" xfId="38286" xr:uid="{00000000-0005-0000-0000-000018930000}"/>
    <cellStyle name="메모 47 4 5 3" xfId="38287" xr:uid="{00000000-0005-0000-0000-000019930000}"/>
    <cellStyle name="메모 47 4 5 4" xfId="38288" xr:uid="{00000000-0005-0000-0000-00001A930000}"/>
    <cellStyle name="메모 47 4 6" xfId="38289" xr:uid="{00000000-0005-0000-0000-00001B930000}"/>
    <cellStyle name="메모 47 4 6 2" xfId="38290" xr:uid="{00000000-0005-0000-0000-00001C930000}"/>
    <cellStyle name="메모 47 4 6 3" xfId="38291" xr:uid="{00000000-0005-0000-0000-00001D930000}"/>
    <cellStyle name="메모 47 4 6 4" xfId="38292" xr:uid="{00000000-0005-0000-0000-00001E930000}"/>
    <cellStyle name="메모 47 4 7" xfId="38293" xr:uid="{00000000-0005-0000-0000-00001F930000}"/>
    <cellStyle name="메모 47 4 7 2" xfId="38294" xr:uid="{00000000-0005-0000-0000-000020930000}"/>
    <cellStyle name="메모 47 4 7 3" xfId="38295" xr:uid="{00000000-0005-0000-0000-000021930000}"/>
    <cellStyle name="메모 47 4 7 4" xfId="38296" xr:uid="{00000000-0005-0000-0000-000022930000}"/>
    <cellStyle name="메모 47 4 8" xfId="38297" xr:uid="{00000000-0005-0000-0000-000023930000}"/>
    <cellStyle name="메모 47 4 8 2" xfId="38298" xr:uid="{00000000-0005-0000-0000-000024930000}"/>
    <cellStyle name="메모 47 4 8 3" xfId="38299" xr:uid="{00000000-0005-0000-0000-000025930000}"/>
    <cellStyle name="메모 47 4 8 4" xfId="38300" xr:uid="{00000000-0005-0000-0000-000026930000}"/>
    <cellStyle name="메모 47 4 9" xfId="38301" xr:uid="{00000000-0005-0000-0000-000027930000}"/>
    <cellStyle name="메모 47 4 9 2" xfId="38302" xr:uid="{00000000-0005-0000-0000-000028930000}"/>
    <cellStyle name="메모 47 4 9 3" xfId="38303" xr:uid="{00000000-0005-0000-0000-000029930000}"/>
    <cellStyle name="메모 47 4 9 4" xfId="38304" xr:uid="{00000000-0005-0000-0000-00002A930000}"/>
    <cellStyle name="메모 47 5" xfId="38305" xr:uid="{00000000-0005-0000-0000-00002B930000}"/>
    <cellStyle name="메모 47 5 2" xfId="38306" xr:uid="{00000000-0005-0000-0000-00002C930000}"/>
    <cellStyle name="메모 47 5 3" xfId="38307" xr:uid="{00000000-0005-0000-0000-00002D930000}"/>
    <cellStyle name="메모 47 5 4" xfId="38308" xr:uid="{00000000-0005-0000-0000-00002E930000}"/>
    <cellStyle name="메모 47 6" xfId="38309" xr:uid="{00000000-0005-0000-0000-00002F930000}"/>
    <cellStyle name="메모 47 6 2" xfId="38310" xr:uid="{00000000-0005-0000-0000-000030930000}"/>
    <cellStyle name="메모 47 6 3" xfId="38311" xr:uid="{00000000-0005-0000-0000-000031930000}"/>
    <cellStyle name="메모 47 6 4" xfId="38312" xr:uid="{00000000-0005-0000-0000-000032930000}"/>
    <cellStyle name="메모 47 7" xfId="38313" xr:uid="{00000000-0005-0000-0000-000033930000}"/>
    <cellStyle name="메모 47 7 2" xfId="38314" xr:uid="{00000000-0005-0000-0000-000034930000}"/>
    <cellStyle name="메모 47 7 3" xfId="38315" xr:uid="{00000000-0005-0000-0000-000035930000}"/>
    <cellStyle name="메모 47 7 4" xfId="38316" xr:uid="{00000000-0005-0000-0000-000036930000}"/>
    <cellStyle name="메모 47 8" xfId="38317" xr:uid="{00000000-0005-0000-0000-000037930000}"/>
    <cellStyle name="메모 47 8 2" xfId="38318" xr:uid="{00000000-0005-0000-0000-000038930000}"/>
    <cellStyle name="메모 47 8 3" xfId="38319" xr:uid="{00000000-0005-0000-0000-000039930000}"/>
    <cellStyle name="메모 47 8 4" xfId="38320" xr:uid="{00000000-0005-0000-0000-00003A930000}"/>
    <cellStyle name="메모 47 9" xfId="38321" xr:uid="{00000000-0005-0000-0000-00003B930000}"/>
    <cellStyle name="메모 47 9 2" xfId="38322" xr:uid="{00000000-0005-0000-0000-00003C930000}"/>
    <cellStyle name="메모 47 9 3" xfId="38323" xr:uid="{00000000-0005-0000-0000-00003D930000}"/>
    <cellStyle name="메모 47 9 4" xfId="38324" xr:uid="{00000000-0005-0000-0000-00003E930000}"/>
    <cellStyle name="메모 48" xfId="38325" xr:uid="{00000000-0005-0000-0000-00003F930000}"/>
    <cellStyle name="메모 48 10" xfId="38326" xr:uid="{00000000-0005-0000-0000-000040930000}"/>
    <cellStyle name="메모 48 10 2" xfId="38327" xr:uid="{00000000-0005-0000-0000-000041930000}"/>
    <cellStyle name="메모 48 10 3" xfId="38328" xr:uid="{00000000-0005-0000-0000-000042930000}"/>
    <cellStyle name="메모 48 10 4" xfId="38329" xr:uid="{00000000-0005-0000-0000-000043930000}"/>
    <cellStyle name="메모 48 11" xfId="38330" xr:uid="{00000000-0005-0000-0000-000044930000}"/>
    <cellStyle name="메모 48 12" xfId="38331" xr:uid="{00000000-0005-0000-0000-000045930000}"/>
    <cellStyle name="메모 48 13" xfId="38332" xr:uid="{00000000-0005-0000-0000-000046930000}"/>
    <cellStyle name="메모 48 14" xfId="38333" xr:uid="{00000000-0005-0000-0000-000047930000}"/>
    <cellStyle name="메모 48 15" xfId="38334" xr:uid="{00000000-0005-0000-0000-000048930000}"/>
    <cellStyle name="메모 48 16" xfId="38335" xr:uid="{00000000-0005-0000-0000-000049930000}"/>
    <cellStyle name="메모 48 17" xfId="38336" xr:uid="{00000000-0005-0000-0000-00004A930000}"/>
    <cellStyle name="메모 48 18" xfId="38337" xr:uid="{00000000-0005-0000-0000-00004B930000}"/>
    <cellStyle name="메모 48 19" xfId="38338" xr:uid="{00000000-0005-0000-0000-00004C930000}"/>
    <cellStyle name="메모 48 2" xfId="38339" xr:uid="{00000000-0005-0000-0000-00004D930000}"/>
    <cellStyle name="메모 48 2 10" xfId="38340" xr:uid="{00000000-0005-0000-0000-00004E930000}"/>
    <cellStyle name="메모 48 2 11" xfId="38341" xr:uid="{00000000-0005-0000-0000-00004F930000}"/>
    <cellStyle name="메모 48 2 12" xfId="38342" xr:uid="{00000000-0005-0000-0000-000050930000}"/>
    <cellStyle name="메모 48 2 2" xfId="38343" xr:uid="{00000000-0005-0000-0000-000051930000}"/>
    <cellStyle name="메모 48 2 2 2" xfId="38344" xr:uid="{00000000-0005-0000-0000-000052930000}"/>
    <cellStyle name="메모 48 2 2 3" xfId="38345" xr:uid="{00000000-0005-0000-0000-000053930000}"/>
    <cellStyle name="메모 48 2 2 4" xfId="38346" xr:uid="{00000000-0005-0000-0000-000054930000}"/>
    <cellStyle name="메모 48 2 3" xfId="38347" xr:uid="{00000000-0005-0000-0000-000055930000}"/>
    <cellStyle name="메모 48 2 3 2" xfId="38348" xr:uid="{00000000-0005-0000-0000-000056930000}"/>
    <cellStyle name="메모 48 2 3 3" xfId="38349" xr:uid="{00000000-0005-0000-0000-000057930000}"/>
    <cellStyle name="메모 48 2 3 4" xfId="38350" xr:uid="{00000000-0005-0000-0000-000058930000}"/>
    <cellStyle name="메모 48 2 4" xfId="38351" xr:uid="{00000000-0005-0000-0000-000059930000}"/>
    <cellStyle name="메모 48 2 4 2" xfId="38352" xr:uid="{00000000-0005-0000-0000-00005A930000}"/>
    <cellStyle name="메모 48 2 4 3" xfId="38353" xr:uid="{00000000-0005-0000-0000-00005B930000}"/>
    <cellStyle name="메모 48 2 4 4" xfId="38354" xr:uid="{00000000-0005-0000-0000-00005C930000}"/>
    <cellStyle name="메모 48 2 5" xfId="38355" xr:uid="{00000000-0005-0000-0000-00005D930000}"/>
    <cellStyle name="메모 48 2 5 2" xfId="38356" xr:uid="{00000000-0005-0000-0000-00005E930000}"/>
    <cellStyle name="메모 48 2 5 3" xfId="38357" xr:uid="{00000000-0005-0000-0000-00005F930000}"/>
    <cellStyle name="메모 48 2 5 4" xfId="38358" xr:uid="{00000000-0005-0000-0000-000060930000}"/>
    <cellStyle name="메모 48 2 6" xfId="38359" xr:uid="{00000000-0005-0000-0000-000061930000}"/>
    <cellStyle name="메모 48 2 6 2" xfId="38360" xr:uid="{00000000-0005-0000-0000-000062930000}"/>
    <cellStyle name="메모 48 2 6 3" xfId="38361" xr:uid="{00000000-0005-0000-0000-000063930000}"/>
    <cellStyle name="메모 48 2 6 4" xfId="38362" xr:uid="{00000000-0005-0000-0000-000064930000}"/>
    <cellStyle name="메모 48 2 7" xfId="38363" xr:uid="{00000000-0005-0000-0000-000065930000}"/>
    <cellStyle name="메모 48 2 7 2" xfId="38364" xr:uid="{00000000-0005-0000-0000-000066930000}"/>
    <cellStyle name="메모 48 2 7 3" xfId="38365" xr:uid="{00000000-0005-0000-0000-000067930000}"/>
    <cellStyle name="메모 48 2 7 4" xfId="38366" xr:uid="{00000000-0005-0000-0000-000068930000}"/>
    <cellStyle name="메모 48 2 8" xfId="38367" xr:uid="{00000000-0005-0000-0000-000069930000}"/>
    <cellStyle name="메모 48 2 8 2" xfId="38368" xr:uid="{00000000-0005-0000-0000-00006A930000}"/>
    <cellStyle name="메모 48 2 8 3" xfId="38369" xr:uid="{00000000-0005-0000-0000-00006B930000}"/>
    <cellStyle name="메모 48 2 8 4" xfId="38370" xr:uid="{00000000-0005-0000-0000-00006C930000}"/>
    <cellStyle name="메모 48 2 9" xfId="38371" xr:uid="{00000000-0005-0000-0000-00006D930000}"/>
    <cellStyle name="메모 48 2 9 2" xfId="38372" xr:uid="{00000000-0005-0000-0000-00006E930000}"/>
    <cellStyle name="메모 48 2 9 3" xfId="38373" xr:uid="{00000000-0005-0000-0000-00006F930000}"/>
    <cellStyle name="메모 48 2 9 4" xfId="38374" xr:uid="{00000000-0005-0000-0000-000070930000}"/>
    <cellStyle name="메모 48 20" xfId="38375" xr:uid="{00000000-0005-0000-0000-000071930000}"/>
    <cellStyle name="메모 48 21" xfId="38376" xr:uid="{00000000-0005-0000-0000-000072930000}"/>
    <cellStyle name="메모 48 22" xfId="38377" xr:uid="{00000000-0005-0000-0000-000073930000}"/>
    <cellStyle name="메모 48 23" xfId="38378" xr:uid="{00000000-0005-0000-0000-000074930000}"/>
    <cellStyle name="메모 48 3" xfId="38379" xr:uid="{00000000-0005-0000-0000-000075930000}"/>
    <cellStyle name="메모 48 3 2" xfId="38380" xr:uid="{00000000-0005-0000-0000-000076930000}"/>
    <cellStyle name="메모 48 3 3" xfId="38381" xr:uid="{00000000-0005-0000-0000-000077930000}"/>
    <cellStyle name="메모 48 3 4" xfId="38382" xr:uid="{00000000-0005-0000-0000-000078930000}"/>
    <cellStyle name="메모 48 4" xfId="38383" xr:uid="{00000000-0005-0000-0000-000079930000}"/>
    <cellStyle name="메모 48 4 2" xfId="38384" xr:uid="{00000000-0005-0000-0000-00007A930000}"/>
    <cellStyle name="메모 48 4 3" xfId="38385" xr:uid="{00000000-0005-0000-0000-00007B930000}"/>
    <cellStyle name="메모 48 4 4" xfId="38386" xr:uid="{00000000-0005-0000-0000-00007C930000}"/>
    <cellStyle name="메모 48 5" xfId="38387" xr:uid="{00000000-0005-0000-0000-00007D930000}"/>
    <cellStyle name="메모 48 5 2" xfId="38388" xr:uid="{00000000-0005-0000-0000-00007E930000}"/>
    <cellStyle name="메모 48 5 3" xfId="38389" xr:uid="{00000000-0005-0000-0000-00007F930000}"/>
    <cellStyle name="메모 48 5 4" xfId="38390" xr:uid="{00000000-0005-0000-0000-000080930000}"/>
    <cellStyle name="메모 48 6" xfId="38391" xr:uid="{00000000-0005-0000-0000-000081930000}"/>
    <cellStyle name="메모 48 6 2" xfId="38392" xr:uid="{00000000-0005-0000-0000-000082930000}"/>
    <cellStyle name="메모 48 6 3" xfId="38393" xr:uid="{00000000-0005-0000-0000-000083930000}"/>
    <cellStyle name="메모 48 6 4" xfId="38394" xr:uid="{00000000-0005-0000-0000-000084930000}"/>
    <cellStyle name="메모 48 7" xfId="38395" xr:uid="{00000000-0005-0000-0000-000085930000}"/>
    <cellStyle name="메모 48 7 2" xfId="38396" xr:uid="{00000000-0005-0000-0000-000086930000}"/>
    <cellStyle name="메모 48 7 3" xfId="38397" xr:uid="{00000000-0005-0000-0000-000087930000}"/>
    <cellStyle name="메모 48 7 4" xfId="38398" xr:uid="{00000000-0005-0000-0000-000088930000}"/>
    <cellStyle name="메모 48 8" xfId="38399" xr:uid="{00000000-0005-0000-0000-000089930000}"/>
    <cellStyle name="메모 48 8 2" xfId="38400" xr:uid="{00000000-0005-0000-0000-00008A930000}"/>
    <cellStyle name="메모 48 8 3" xfId="38401" xr:uid="{00000000-0005-0000-0000-00008B930000}"/>
    <cellStyle name="메모 48 8 4" xfId="38402" xr:uid="{00000000-0005-0000-0000-00008C930000}"/>
    <cellStyle name="메모 48 9" xfId="38403" xr:uid="{00000000-0005-0000-0000-00008D930000}"/>
    <cellStyle name="메모 48 9 2" xfId="38404" xr:uid="{00000000-0005-0000-0000-00008E930000}"/>
    <cellStyle name="메모 48 9 3" xfId="38405" xr:uid="{00000000-0005-0000-0000-00008F930000}"/>
    <cellStyle name="메모 48 9 4" xfId="38406" xr:uid="{00000000-0005-0000-0000-000090930000}"/>
    <cellStyle name="메모 49" xfId="38407" xr:uid="{00000000-0005-0000-0000-000091930000}"/>
    <cellStyle name="메모 49 10" xfId="38408" xr:uid="{00000000-0005-0000-0000-000092930000}"/>
    <cellStyle name="메모 49 11" xfId="38409" xr:uid="{00000000-0005-0000-0000-000093930000}"/>
    <cellStyle name="메모 49 12" xfId="38410" xr:uid="{00000000-0005-0000-0000-000094930000}"/>
    <cellStyle name="메모 49 13" xfId="38411" xr:uid="{00000000-0005-0000-0000-000095930000}"/>
    <cellStyle name="메모 49 14" xfId="38412" xr:uid="{00000000-0005-0000-0000-000096930000}"/>
    <cellStyle name="메모 49 15" xfId="38413" xr:uid="{00000000-0005-0000-0000-000097930000}"/>
    <cellStyle name="메모 49 16" xfId="38414" xr:uid="{00000000-0005-0000-0000-000098930000}"/>
    <cellStyle name="메모 49 17" xfId="38415" xr:uid="{00000000-0005-0000-0000-000099930000}"/>
    <cellStyle name="메모 49 18" xfId="38416" xr:uid="{00000000-0005-0000-0000-00009A930000}"/>
    <cellStyle name="메모 49 19" xfId="38417" xr:uid="{00000000-0005-0000-0000-00009B930000}"/>
    <cellStyle name="메모 49 2" xfId="38418" xr:uid="{00000000-0005-0000-0000-00009C930000}"/>
    <cellStyle name="메모 49 2 2" xfId="38419" xr:uid="{00000000-0005-0000-0000-00009D930000}"/>
    <cellStyle name="메모 49 2 3" xfId="38420" xr:uid="{00000000-0005-0000-0000-00009E930000}"/>
    <cellStyle name="메모 49 2 4" xfId="38421" xr:uid="{00000000-0005-0000-0000-00009F930000}"/>
    <cellStyle name="메모 49 20" xfId="38422" xr:uid="{00000000-0005-0000-0000-0000A0930000}"/>
    <cellStyle name="메모 49 3" xfId="38423" xr:uid="{00000000-0005-0000-0000-0000A1930000}"/>
    <cellStyle name="메모 49 3 2" xfId="38424" xr:uid="{00000000-0005-0000-0000-0000A2930000}"/>
    <cellStyle name="메모 49 3 3" xfId="38425" xr:uid="{00000000-0005-0000-0000-0000A3930000}"/>
    <cellStyle name="메모 49 3 4" xfId="38426" xr:uid="{00000000-0005-0000-0000-0000A4930000}"/>
    <cellStyle name="메모 49 4" xfId="38427" xr:uid="{00000000-0005-0000-0000-0000A5930000}"/>
    <cellStyle name="메모 49 4 2" xfId="38428" xr:uid="{00000000-0005-0000-0000-0000A6930000}"/>
    <cellStyle name="메모 49 4 3" xfId="38429" xr:uid="{00000000-0005-0000-0000-0000A7930000}"/>
    <cellStyle name="메모 49 4 4" xfId="38430" xr:uid="{00000000-0005-0000-0000-0000A8930000}"/>
    <cellStyle name="메모 49 5" xfId="38431" xr:uid="{00000000-0005-0000-0000-0000A9930000}"/>
    <cellStyle name="메모 49 5 2" xfId="38432" xr:uid="{00000000-0005-0000-0000-0000AA930000}"/>
    <cellStyle name="메모 49 5 3" xfId="38433" xr:uid="{00000000-0005-0000-0000-0000AB930000}"/>
    <cellStyle name="메모 49 5 4" xfId="38434" xr:uid="{00000000-0005-0000-0000-0000AC930000}"/>
    <cellStyle name="메모 49 6" xfId="38435" xr:uid="{00000000-0005-0000-0000-0000AD930000}"/>
    <cellStyle name="메모 49 6 2" xfId="38436" xr:uid="{00000000-0005-0000-0000-0000AE930000}"/>
    <cellStyle name="메모 49 6 3" xfId="38437" xr:uid="{00000000-0005-0000-0000-0000AF930000}"/>
    <cellStyle name="메모 49 6 4" xfId="38438" xr:uid="{00000000-0005-0000-0000-0000B0930000}"/>
    <cellStyle name="메모 49 7" xfId="38439" xr:uid="{00000000-0005-0000-0000-0000B1930000}"/>
    <cellStyle name="메모 49 7 2" xfId="38440" xr:uid="{00000000-0005-0000-0000-0000B2930000}"/>
    <cellStyle name="메모 49 7 3" xfId="38441" xr:uid="{00000000-0005-0000-0000-0000B3930000}"/>
    <cellStyle name="메모 49 7 4" xfId="38442" xr:uid="{00000000-0005-0000-0000-0000B4930000}"/>
    <cellStyle name="메모 49 8" xfId="38443" xr:uid="{00000000-0005-0000-0000-0000B5930000}"/>
    <cellStyle name="메모 49 9" xfId="38444" xr:uid="{00000000-0005-0000-0000-0000B6930000}"/>
    <cellStyle name="메모 5" xfId="1268" xr:uid="{00000000-0005-0000-0000-0000B7930000}"/>
    <cellStyle name="메모 50" xfId="38445" xr:uid="{00000000-0005-0000-0000-0000B8930000}"/>
    <cellStyle name="메모 50 10" xfId="38446" xr:uid="{00000000-0005-0000-0000-0000B9930000}"/>
    <cellStyle name="메모 50 11" xfId="38447" xr:uid="{00000000-0005-0000-0000-0000BA930000}"/>
    <cellStyle name="메모 50 12" xfId="38448" xr:uid="{00000000-0005-0000-0000-0000BB930000}"/>
    <cellStyle name="메모 50 13" xfId="38449" xr:uid="{00000000-0005-0000-0000-0000BC930000}"/>
    <cellStyle name="메모 50 14" xfId="38450" xr:uid="{00000000-0005-0000-0000-0000BD930000}"/>
    <cellStyle name="메모 50 15" xfId="38451" xr:uid="{00000000-0005-0000-0000-0000BE930000}"/>
    <cellStyle name="메모 50 16" xfId="38452" xr:uid="{00000000-0005-0000-0000-0000BF930000}"/>
    <cellStyle name="메모 50 17" xfId="38453" xr:uid="{00000000-0005-0000-0000-0000C0930000}"/>
    <cellStyle name="메모 50 2" xfId="38454" xr:uid="{00000000-0005-0000-0000-0000C1930000}"/>
    <cellStyle name="메모 50 2 2" xfId="38455" xr:uid="{00000000-0005-0000-0000-0000C2930000}"/>
    <cellStyle name="메모 50 2 3" xfId="38456" xr:uid="{00000000-0005-0000-0000-0000C3930000}"/>
    <cellStyle name="메모 50 2 4" xfId="38457" xr:uid="{00000000-0005-0000-0000-0000C4930000}"/>
    <cellStyle name="메모 50 3" xfId="38458" xr:uid="{00000000-0005-0000-0000-0000C5930000}"/>
    <cellStyle name="메모 50 3 2" xfId="38459" xr:uid="{00000000-0005-0000-0000-0000C6930000}"/>
    <cellStyle name="메모 50 3 3" xfId="38460" xr:uid="{00000000-0005-0000-0000-0000C7930000}"/>
    <cellStyle name="메모 50 3 4" xfId="38461" xr:uid="{00000000-0005-0000-0000-0000C8930000}"/>
    <cellStyle name="메모 50 4" xfId="38462" xr:uid="{00000000-0005-0000-0000-0000C9930000}"/>
    <cellStyle name="메모 50 4 2" xfId="38463" xr:uid="{00000000-0005-0000-0000-0000CA930000}"/>
    <cellStyle name="메모 50 4 3" xfId="38464" xr:uid="{00000000-0005-0000-0000-0000CB930000}"/>
    <cellStyle name="메모 50 4 4" xfId="38465" xr:uid="{00000000-0005-0000-0000-0000CC930000}"/>
    <cellStyle name="메모 50 5" xfId="38466" xr:uid="{00000000-0005-0000-0000-0000CD930000}"/>
    <cellStyle name="메모 50 6" xfId="38467" xr:uid="{00000000-0005-0000-0000-0000CE930000}"/>
    <cellStyle name="메모 50 7" xfId="38468" xr:uid="{00000000-0005-0000-0000-0000CF930000}"/>
    <cellStyle name="메모 50 8" xfId="38469" xr:uid="{00000000-0005-0000-0000-0000D0930000}"/>
    <cellStyle name="메모 50 9" xfId="38470" xr:uid="{00000000-0005-0000-0000-0000D1930000}"/>
    <cellStyle name="메모 51" xfId="38471" xr:uid="{00000000-0005-0000-0000-0000D2930000}"/>
    <cellStyle name="메모 51 10" xfId="38472" xr:uid="{00000000-0005-0000-0000-0000D3930000}"/>
    <cellStyle name="메모 51 11" xfId="38473" xr:uid="{00000000-0005-0000-0000-0000D4930000}"/>
    <cellStyle name="메모 51 12" xfId="38474" xr:uid="{00000000-0005-0000-0000-0000D5930000}"/>
    <cellStyle name="메모 51 13" xfId="38475" xr:uid="{00000000-0005-0000-0000-0000D6930000}"/>
    <cellStyle name="메모 51 14" xfId="38476" xr:uid="{00000000-0005-0000-0000-0000D7930000}"/>
    <cellStyle name="메모 51 2" xfId="38477" xr:uid="{00000000-0005-0000-0000-0000D8930000}"/>
    <cellStyle name="메모 51 3" xfId="38478" xr:uid="{00000000-0005-0000-0000-0000D9930000}"/>
    <cellStyle name="메모 51 4" xfId="38479" xr:uid="{00000000-0005-0000-0000-0000DA930000}"/>
    <cellStyle name="메모 51 5" xfId="38480" xr:uid="{00000000-0005-0000-0000-0000DB930000}"/>
    <cellStyle name="메모 51 6" xfId="38481" xr:uid="{00000000-0005-0000-0000-0000DC930000}"/>
    <cellStyle name="메모 51 7" xfId="38482" xr:uid="{00000000-0005-0000-0000-0000DD930000}"/>
    <cellStyle name="메모 51 8" xfId="38483" xr:uid="{00000000-0005-0000-0000-0000DE930000}"/>
    <cellStyle name="메모 51 9" xfId="38484" xr:uid="{00000000-0005-0000-0000-0000DF930000}"/>
    <cellStyle name="메모 52" xfId="38485" xr:uid="{00000000-0005-0000-0000-0000E0930000}"/>
    <cellStyle name="메모 52 2" xfId="38486" xr:uid="{00000000-0005-0000-0000-0000E1930000}"/>
    <cellStyle name="메모 52 3" xfId="38487" xr:uid="{00000000-0005-0000-0000-0000E2930000}"/>
    <cellStyle name="메모 52 4" xfId="38488" xr:uid="{00000000-0005-0000-0000-0000E3930000}"/>
    <cellStyle name="메모 53" xfId="38489" xr:uid="{00000000-0005-0000-0000-0000E4930000}"/>
    <cellStyle name="메모 53 2" xfId="38490" xr:uid="{00000000-0005-0000-0000-0000E5930000}"/>
    <cellStyle name="메모 53 3" xfId="38491" xr:uid="{00000000-0005-0000-0000-0000E6930000}"/>
    <cellStyle name="메모 54" xfId="38492" xr:uid="{00000000-0005-0000-0000-0000E7930000}"/>
    <cellStyle name="메모 55" xfId="38493" xr:uid="{00000000-0005-0000-0000-0000E8930000}"/>
    <cellStyle name="메모 56" xfId="38494" xr:uid="{00000000-0005-0000-0000-0000E9930000}"/>
    <cellStyle name="메모 57" xfId="42" xr:uid="{00000000-0005-0000-0000-0000EA930000}"/>
    <cellStyle name="메모 58" xfId="54553" xr:uid="{534AF852-3349-4C74-9DB3-74BDE6026885}"/>
    <cellStyle name="메모 6" xfId="1269" xr:uid="{00000000-0005-0000-0000-0000EB930000}"/>
    <cellStyle name="메모 7" xfId="1270" xr:uid="{00000000-0005-0000-0000-0000EC930000}"/>
    <cellStyle name="메모 8" xfId="1271" xr:uid="{00000000-0005-0000-0000-0000ED930000}"/>
    <cellStyle name="메모 9" xfId="1272" xr:uid="{00000000-0005-0000-0000-0000EE930000}"/>
    <cellStyle name="보통 10" xfId="1273" xr:uid="{00000000-0005-0000-0000-0000F1930000}"/>
    <cellStyle name="보통 11" xfId="1274" xr:uid="{00000000-0005-0000-0000-0000F2930000}"/>
    <cellStyle name="보통 12" xfId="1275" xr:uid="{00000000-0005-0000-0000-0000F3930000}"/>
    <cellStyle name="보통 13" xfId="1276" xr:uid="{00000000-0005-0000-0000-0000F4930000}"/>
    <cellStyle name="보통 14" xfId="1277" xr:uid="{00000000-0005-0000-0000-0000F5930000}"/>
    <cellStyle name="보통 15" xfId="1278" xr:uid="{00000000-0005-0000-0000-0000F6930000}"/>
    <cellStyle name="보통 16" xfId="1279" xr:uid="{00000000-0005-0000-0000-0000F7930000}"/>
    <cellStyle name="보통 17" xfId="1280" xr:uid="{00000000-0005-0000-0000-0000F8930000}"/>
    <cellStyle name="보통 18" xfId="1281" xr:uid="{00000000-0005-0000-0000-0000F9930000}"/>
    <cellStyle name="보통 19" xfId="1282" xr:uid="{00000000-0005-0000-0000-0000FA930000}"/>
    <cellStyle name="보통 2" xfId="131" xr:uid="{00000000-0005-0000-0000-0000FB930000}"/>
    <cellStyle name="보통 20" xfId="1283" xr:uid="{00000000-0005-0000-0000-0000FC930000}"/>
    <cellStyle name="보통 21" xfId="1284" xr:uid="{00000000-0005-0000-0000-0000FD930000}"/>
    <cellStyle name="보통 22" xfId="1285" xr:uid="{00000000-0005-0000-0000-0000FE930000}"/>
    <cellStyle name="보통 23" xfId="1286" xr:uid="{00000000-0005-0000-0000-0000FF930000}"/>
    <cellStyle name="보통 24" xfId="1287" xr:uid="{00000000-0005-0000-0000-000000940000}"/>
    <cellStyle name="보통 25" xfId="1288" xr:uid="{00000000-0005-0000-0000-000001940000}"/>
    <cellStyle name="보통 26" xfId="1289" xr:uid="{00000000-0005-0000-0000-000002940000}"/>
    <cellStyle name="보통 27" xfId="1290" xr:uid="{00000000-0005-0000-0000-000003940000}"/>
    <cellStyle name="보통 28" xfId="1291" xr:uid="{00000000-0005-0000-0000-000004940000}"/>
    <cellStyle name="보통 29" xfId="1292" xr:uid="{00000000-0005-0000-0000-000005940000}"/>
    <cellStyle name="보통 3" xfId="132" xr:uid="{00000000-0005-0000-0000-000006940000}"/>
    <cellStyle name="보통 30" xfId="1293" xr:uid="{00000000-0005-0000-0000-000007940000}"/>
    <cellStyle name="보통 31" xfId="1294" xr:uid="{00000000-0005-0000-0000-000008940000}"/>
    <cellStyle name="보통 32" xfId="1295" xr:uid="{00000000-0005-0000-0000-000009940000}"/>
    <cellStyle name="보통 33" xfId="1296" xr:uid="{00000000-0005-0000-0000-00000A940000}"/>
    <cellStyle name="보통 34" xfId="1297" xr:uid="{00000000-0005-0000-0000-00000B940000}"/>
    <cellStyle name="보통 35" xfId="1298" xr:uid="{00000000-0005-0000-0000-00000C940000}"/>
    <cellStyle name="보통 36" xfId="1299" xr:uid="{00000000-0005-0000-0000-00000D940000}"/>
    <cellStyle name="보통 37" xfId="1300" xr:uid="{00000000-0005-0000-0000-00000E940000}"/>
    <cellStyle name="보통 38" xfId="1301" xr:uid="{00000000-0005-0000-0000-00000F940000}"/>
    <cellStyle name="보통 39" xfId="1302" xr:uid="{00000000-0005-0000-0000-000010940000}"/>
    <cellStyle name="보통 4" xfId="133" xr:uid="{00000000-0005-0000-0000-000011940000}"/>
    <cellStyle name="보통 40" xfId="1303" xr:uid="{00000000-0005-0000-0000-000012940000}"/>
    <cellStyle name="보통 41" xfId="1304" xr:uid="{00000000-0005-0000-0000-000013940000}"/>
    <cellStyle name="보통 42" xfId="1305" xr:uid="{00000000-0005-0000-0000-000014940000}"/>
    <cellStyle name="보통 43" xfId="1306" xr:uid="{00000000-0005-0000-0000-000015940000}"/>
    <cellStyle name="보통 44" xfId="1845" xr:uid="{00000000-0005-0000-0000-000016940000}"/>
    <cellStyle name="보통 44 2" xfId="38495" xr:uid="{00000000-0005-0000-0000-000017940000}"/>
    <cellStyle name="보통 44 2 2" xfId="38496" xr:uid="{00000000-0005-0000-0000-000018940000}"/>
    <cellStyle name="보통 44 2 3" xfId="38497" xr:uid="{00000000-0005-0000-0000-000019940000}"/>
    <cellStyle name="보통 44 2 4" xfId="38498" xr:uid="{00000000-0005-0000-0000-00001A940000}"/>
    <cellStyle name="보통 45" xfId="38499" xr:uid="{00000000-0005-0000-0000-00001B940000}"/>
    <cellStyle name="보통 46" xfId="54552" xr:uid="{37D21CAB-71CF-4B06-B193-4EAEA3BBCFBC}"/>
    <cellStyle name="보통 5" xfId="1307" xr:uid="{00000000-0005-0000-0000-00001C940000}"/>
    <cellStyle name="보통 6" xfId="1308" xr:uid="{00000000-0005-0000-0000-00001D940000}"/>
    <cellStyle name="보통 7" xfId="1309" xr:uid="{00000000-0005-0000-0000-00001E940000}"/>
    <cellStyle name="보통 8" xfId="1310" xr:uid="{00000000-0005-0000-0000-00001F940000}"/>
    <cellStyle name="보통 9" xfId="1311" xr:uid="{00000000-0005-0000-0000-000020940000}"/>
    <cellStyle name="설명 텍스트 10" xfId="1312" xr:uid="{00000000-0005-0000-0000-000022940000}"/>
    <cellStyle name="설명 텍스트 11" xfId="1313" xr:uid="{00000000-0005-0000-0000-000023940000}"/>
    <cellStyle name="설명 텍스트 12" xfId="1314" xr:uid="{00000000-0005-0000-0000-000024940000}"/>
    <cellStyle name="설명 텍스트 13" xfId="1315" xr:uid="{00000000-0005-0000-0000-000025940000}"/>
    <cellStyle name="설명 텍스트 14" xfId="1316" xr:uid="{00000000-0005-0000-0000-000026940000}"/>
    <cellStyle name="설명 텍스트 15" xfId="1317" xr:uid="{00000000-0005-0000-0000-000027940000}"/>
    <cellStyle name="설명 텍스트 16" xfId="1318" xr:uid="{00000000-0005-0000-0000-000028940000}"/>
    <cellStyle name="설명 텍스트 17" xfId="1319" xr:uid="{00000000-0005-0000-0000-000029940000}"/>
    <cellStyle name="설명 텍스트 18" xfId="1320" xr:uid="{00000000-0005-0000-0000-00002A940000}"/>
    <cellStyle name="설명 텍스트 19" xfId="1321" xr:uid="{00000000-0005-0000-0000-00002B940000}"/>
    <cellStyle name="설명 텍스트 2" xfId="134" xr:uid="{00000000-0005-0000-0000-00002C940000}"/>
    <cellStyle name="설명 텍스트 20" xfId="1322" xr:uid="{00000000-0005-0000-0000-00002D940000}"/>
    <cellStyle name="설명 텍스트 21" xfId="1323" xr:uid="{00000000-0005-0000-0000-00002E940000}"/>
    <cellStyle name="설명 텍스트 22" xfId="1324" xr:uid="{00000000-0005-0000-0000-00002F940000}"/>
    <cellStyle name="설명 텍스트 23" xfId="1325" xr:uid="{00000000-0005-0000-0000-000030940000}"/>
    <cellStyle name="설명 텍스트 24" xfId="1326" xr:uid="{00000000-0005-0000-0000-000031940000}"/>
    <cellStyle name="설명 텍스트 25" xfId="1327" xr:uid="{00000000-0005-0000-0000-000032940000}"/>
    <cellStyle name="설명 텍스트 26" xfId="1328" xr:uid="{00000000-0005-0000-0000-000033940000}"/>
    <cellStyle name="설명 텍스트 27" xfId="1329" xr:uid="{00000000-0005-0000-0000-000034940000}"/>
    <cellStyle name="설명 텍스트 28" xfId="1330" xr:uid="{00000000-0005-0000-0000-000035940000}"/>
    <cellStyle name="설명 텍스트 29" xfId="1331" xr:uid="{00000000-0005-0000-0000-000036940000}"/>
    <cellStyle name="설명 텍스트 3" xfId="135" xr:uid="{00000000-0005-0000-0000-000037940000}"/>
    <cellStyle name="설명 텍스트 30" xfId="1332" xr:uid="{00000000-0005-0000-0000-000038940000}"/>
    <cellStyle name="설명 텍스트 31" xfId="1333" xr:uid="{00000000-0005-0000-0000-000039940000}"/>
    <cellStyle name="설명 텍스트 32" xfId="1334" xr:uid="{00000000-0005-0000-0000-00003A940000}"/>
    <cellStyle name="설명 텍스트 33" xfId="1335" xr:uid="{00000000-0005-0000-0000-00003B940000}"/>
    <cellStyle name="설명 텍스트 34" xfId="1336" xr:uid="{00000000-0005-0000-0000-00003C940000}"/>
    <cellStyle name="설명 텍스트 35" xfId="1337" xr:uid="{00000000-0005-0000-0000-00003D940000}"/>
    <cellStyle name="설명 텍스트 36" xfId="1338" xr:uid="{00000000-0005-0000-0000-00003E940000}"/>
    <cellStyle name="설명 텍스트 37" xfId="1339" xr:uid="{00000000-0005-0000-0000-00003F940000}"/>
    <cellStyle name="설명 텍스트 38" xfId="1340" xr:uid="{00000000-0005-0000-0000-000040940000}"/>
    <cellStyle name="설명 텍스트 39" xfId="1341" xr:uid="{00000000-0005-0000-0000-000041940000}"/>
    <cellStyle name="설명 텍스트 4" xfId="136" xr:uid="{00000000-0005-0000-0000-000042940000}"/>
    <cellStyle name="설명 텍스트 40" xfId="1342" xr:uid="{00000000-0005-0000-0000-000043940000}"/>
    <cellStyle name="설명 텍스트 41" xfId="1343" xr:uid="{00000000-0005-0000-0000-000044940000}"/>
    <cellStyle name="설명 텍스트 42" xfId="1344" xr:uid="{00000000-0005-0000-0000-000045940000}"/>
    <cellStyle name="설명 텍스트 43" xfId="1345" xr:uid="{00000000-0005-0000-0000-000046940000}"/>
    <cellStyle name="설명 텍스트 44" xfId="1846" xr:uid="{00000000-0005-0000-0000-000047940000}"/>
    <cellStyle name="설명 텍스트 44 2" xfId="38500" xr:uid="{00000000-0005-0000-0000-000048940000}"/>
    <cellStyle name="설명 텍스트 44 2 2" xfId="38501" xr:uid="{00000000-0005-0000-0000-000049940000}"/>
    <cellStyle name="설명 텍스트 44 2 3" xfId="38502" xr:uid="{00000000-0005-0000-0000-00004A940000}"/>
    <cellStyle name="설명 텍스트 44 2 4" xfId="38503" xr:uid="{00000000-0005-0000-0000-00004B940000}"/>
    <cellStyle name="설명 텍스트 45" xfId="38504" xr:uid="{00000000-0005-0000-0000-00004C940000}"/>
    <cellStyle name="설명 텍스트 5" xfId="1346" xr:uid="{00000000-0005-0000-0000-00004D940000}"/>
    <cellStyle name="설명 텍스트 6" xfId="1347" xr:uid="{00000000-0005-0000-0000-00004E940000}"/>
    <cellStyle name="설명 텍스트 7" xfId="1348" xr:uid="{00000000-0005-0000-0000-00004F940000}"/>
    <cellStyle name="설명 텍스트 8" xfId="1349" xr:uid="{00000000-0005-0000-0000-000050940000}"/>
    <cellStyle name="설명 텍스트 9" xfId="1350" xr:uid="{00000000-0005-0000-0000-000051940000}"/>
    <cellStyle name="셀 확인 10" xfId="1351" xr:uid="{00000000-0005-0000-0000-000053940000}"/>
    <cellStyle name="셀 확인 11" xfId="1352" xr:uid="{00000000-0005-0000-0000-000054940000}"/>
    <cellStyle name="셀 확인 12" xfId="1353" xr:uid="{00000000-0005-0000-0000-000055940000}"/>
    <cellStyle name="셀 확인 13" xfId="1354" xr:uid="{00000000-0005-0000-0000-000056940000}"/>
    <cellStyle name="셀 확인 14" xfId="1355" xr:uid="{00000000-0005-0000-0000-000057940000}"/>
    <cellStyle name="셀 확인 15" xfId="1356" xr:uid="{00000000-0005-0000-0000-000058940000}"/>
    <cellStyle name="셀 확인 16" xfId="1357" xr:uid="{00000000-0005-0000-0000-000059940000}"/>
    <cellStyle name="셀 확인 17" xfId="1358" xr:uid="{00000000-0005-0000-0000-00005A940000}"/>
    <cellStyle name="셀 확인 18" xfId="1359" xr:uid="{00000000-0005-0000-0000-00005B940000}"/>
    <cellStyle name="셀 확인 19" xfId="1360" xr:uid="{00000000-0005-0000-0000-00005C940000}"/>
    <cellStyle name="셀 확인 2" xfId="137" xr:uid="{00000000-0005-0000-0000-00005D940000}"/>
    <cellStyle name="셀 확인 20" xfId="1361" xr:uid="{00000000-0005-0000-0000-00005E940000}"/>
    <cellStyle name="셀 확인 21" xfId="1362" xr:uid="{00000000-0005-0000-0000-00005F940000}"/>
    <cellStyle name="셀 확인 22" xfId="1363" xr:uid="{00000000-0005-0000-0000-000060940000}"/>
    <cellStyle name="셀 확인 23" xfId="1364" xr:uid="{00000000-0005-0000-0000-000061940000}"/>
    <cellStyle name="셀 확인 24" xfId="1365" xr:uid="{00000000-0005-0000-0000-000062940000}"/>
    <cellStyle name="셀 확인 25" xfId="1366" xr:uid="{00000000-0005-0000-0000-000063940000}"/>
    <cellStyle name="셀 확인 26" xfId="1367" xr:uid="{00000000-0005-0000-0000-000064940000}"/>
    <cellStyle name="셀 확인 27" xfId="1368" xr:uid="{00000000-0005-0000-0000-000065940000}"/>
    <cellStyle name="셀 확인 28" xfId="1369" xr:uid="{00000000-0005-0000-0000-000066940000}"/>
    <cellStyle name="셀 확인 29" xfId="1370" xr:uid="{00000000-0005-0000-0000-000067940000}"/>
    <cellStyle name="셀 확인 3" xfId="138" xr:uid="{00000000-0005-0000-0000-000068940000}"/>
    <cellStyle name="셀 확인 30" xfId="1371" xr:uid="{00000000-0005-0000-0000-000069940000}"/>
    <cellStyle name="셀 확인 31" xfId="1372" xr:uid="{00000000-0005-0000-0000-00006A940000}"/>
    <cellStyle name="셀 확인 32" xfId="1373" xr:uid="{00000000-0005-0000-0000-00006B940000}"/>
    <cellStyle name="셀 확인 33" xfId="1374" xr:uid="{00000000-0005-0000-0000-00006C940000}"/>
    <cellStyle name="셀 확인 34" xfId="1375" xr:uid="{00000000-0005-0000-0000-00006D940000}"/>
    <cellStyle name="셀 확인 35" xfId="1376" xr:uid="{00000000-0005-0000-0000-00006E940000}"/>
    <cellStyle name="셀 확인 36" xfId="1377" xr:uid="{00000000-0005-0000-0000-00006F940000}"/>
    <cellStyle name="셀 확인 37" xfId="1378" xr:uid="{00000000-0005-0000-0000-000070940000}"/>
    <cellStyle name="셀 확인 38" xfId="1379" xr:uid="{00000000-0005-0000-0000-000071940000}"/>
    <cellStyle name="셀 확인 39" xfId="1380" xr:uid="{00000000-0005-0000-0000-000072940000}"/>
    <cellStyle name="셀 확인 4" xfId="139" xr:uid="{00000000-0005-0000-0000-000073940000}"/>
    <cellStyle name="셀 확인 40" xfId="1381" xr:uid="{00000000-0005-0000-0000-000074940000}"/>
    <cellStyle name="셀 확인 41" xfId="1382" xr:uid="{00000000-0005-0000-0000-000075940000}"/>
    <cellStyle name="셀 확인 42" xfId="1383" xr:uid="{00000000-0005-0000-0000-000076940000}"/>
    <cellStyle name="셀 확인 43" xfId="1384" xr:uid="{00000000-0005-0000-0000-000077940000}"/>
    <cellStyle name="셀 확인 44" xfId="1847" xr:uid="{00000000-0005-0000-0000-000078940000}"/>
    <cellStyle name="셀 확인 44 2" xfId="38505" xr:uid="{00000000-0005-0000-0000-000079940000}"/>
    <cellStyle name="셀 확인 44 2 2" xfId="38506" xr:uid="{00000000-0005-0000-0000-00007A940000}"/>
    <cellStyle name="셀 확인 44 2 3" xfId="38507" xr:uid="{00000000-0005-0000-0000-00007B940000}"/>
    <cellStyle name="셀 확인 44 2 4" xfId="38508" xr:uid="{00000000-0005-0000-0000-00007C940000}"/>
    <cellStyle name="셀 확인 45" xfId="38509" xr:uid="{00000000-0005-0000-0000-00007D940000}"/>
    <cellStyle name="셀 확인 5" xfId="1385" xr:uid="{00000000-0005-0000-0000-00007E940000}"/>
    <cellStyle name="셀 확인 6" xfId="1386" xr:uid="{00000000-0005-0000-0000-00007F940000}"/>
    <cellStyle name="셀 확인 7" xfId="1387" xr:uid="{00000000-0005-0000-0000-000080940000}"/>
    <cellStyle name="셀 확인 8" xfId="1388" xr:uid="{00000000-0005-0000-0000-000081940000}"/>
    <cellStyle name="셀 확인 9" xfId="1389" xr:uid="{00000000-0005-0000-0000-000082940000}"/>
    <cellStyle name="쉼표 [0] 10" xfId="38510" xr:uid="{00000000-0005-0000-0000-000083940000}"/>
    <cellStyle name="쉼표 [0] 10 2" xfId="38511" xr:uid="{00000000-0005-0000-0000-000084940000}"/>
    <cellStyle name="쉼표 [0] 10 2 10" xfId="38512" xr:uid="{00000000-0005-0000-0000-000085940000}"/>
    <cellStyle name="쉼표 [0] 10 2 10 2" xfId="38513" xr:uid="{00000000-0005-0000-0000-000086940000}"/>
    <cellStyle name="쉼표 [0] 10 2 10 3" xfId="38514" xr:uid="{00000000-0005-0000-0000-000087940000}"/>
    <cellStyle name="쉼표 [0] 10 2 10 4" xfId="38515" xr:uid="{00000000-0005-0000-0000-000088940000}"/>
    <cellStyle name="쉼표 [0] 10 2 11" xfId="38516" xr:uid="{00000000-0005-0000-0000-000089940000}"/>
    <cellStyle name="쉼표 [0] 10 2 11 2" xfId="38517" xr:uid="{00000000-0005-0000-0000-00008A940000}"/>
    <cellStyle name="쉼표 [0] 10 2 11 3" xfId="38518" xr:uid="{00000000-0005-0000-0000-00008B940000}"/>
    <cellStyle name="쉼표 [0] 10 2 11 4" xfId="38519" xr:uid="{00000000-0005-0000-0000-00008C940000}"/>
    <cellStyle name="쉼표 [0] 10 2 12" xfId="38520" xr:uid="{00000000-0005-0000-0000-00008D940000}"/>
    <cellStyle name="쉼표 [0] 10 2 12 2" xfId="38521" xr:uid="{00000000-0005-0000-0000-00008E940000}"/>
    <cellStyle name="쉼표 [0] 10 2 12 3" xfId="38522" xr:uid="{00000000-0005-0000-0000-00008F940000}"/>
    <cellStyle name="쉼표 [0] 10 2 12 4" xfId="38523" xr:uid="{00000000-0005-0000-0000-000090940000}"/>
    <cellStyle name="쉼표 [0] 10 2 13" xfId="38524" xr:uid="{00000000-0005-0000-0000-000091940000}"/>
    <cellStyle name="쉼표 [0] 10 2 13 2" xfId="38525" xr:uid="{00000000-0005-0000-0000-000092940000}"/>
    <cellStyle name="쉼표 [0] 10 2 13 3" xfId="38526" xr:uid="{00000000-0005-0000-0000-000093940000}"/>
    <cellStyle name="쉼표 [0] 10 2 13 4" xfId="38527" xr:uid="{00000000-0005-0000-0000-000094940000}"/>
    <cellStyle name="쉼표 [0] 10 2 14" xfId="38528" xr:uid="{00000000-0005-0000-0000-000095940000}"/>
    <cellStyle name="쉼표 [0] 10 2 14 2" xfId="38529" xr:uid="{00000000-0005-0000-0000-000096940000}"/>
    <cellStyle name="쉼표 [0] 10 2 14 3" xfId="38530" xr:uid="{00000000-0005-0000-0000-000097940000}"/>
    <cellStyle name="쉼표 [0] 10 2 14 4" xfId="38531" xr:uid="{00000000-0005-0000-0000-000098940000}"/>
    <cellStyle name="쉼표 [0] 10 2 15" xfId="38532" xr:uid="{00000000-0005-0000-0000-000099940000}"/>
    <cellStyle name="쉼표 [0] 10 2 16" xfId="38533" xr:uid="{00000000-0005-0000-0000-00009A940000}"/>
    <cellStyle name="쉼표 [0] 10 2 17" xfId="38534" xr:uid="{00000000-0005-0000-0000-00009B940000}"/>
    <cellStyle name="쉼표 [0] 10 2 18" xfId="38535" xr:uid="{00000000-0005-0000-0000-00009C940000}"/>
    <cellStyle name="쉼표 [0] 10 2 19" xfId="38536" xr:uid="{00000000-0005-0000-0000-00009D940000}"/>
    <cellStyle name="쉼표 [0] 10 2 2" xfId="38537" xr:uid="{00000000-0005-0000-0000-00009E940000}"/>
    <cellStyle name="쉼표 [0] 10 2 2 10" xfId="38538" xr:uid="{00000000-0005-0000-0000-00009F940000}"/>
    <cellStyle name="쉼표 [0] 10 2 2 10 2" xfId="38539" xr:uid="{00000000-0005-0000-0000-0000A0940000}"/>
    <cellStyle name="쉼표 [0] 10 2 2 10 3" xfId="38540" xr:uid="{00000000-0005-0000-0000-0000A1940000}"/>
    <cellStyle name="쉼표 [0] 10 2 2 10 4" xfId="38541" xr:uid="{00000000-0005-0000-0000-0000A2940000}"/>
    <cellStyle name="쉼표 [0] 10 2 2 11" xfId="38542" xr:uid="{00000000-0005-0000-0000-0000A3940000}"/>
    <cellStyle name="쉼표 [0] 10 2 2 11 2" xfId="38543" xr:uid="{00000000-0005-0000-0000-0000A4940000}"/>
    <cellStyle name="쉼표 [0] 10 2 2 11 3" xfId="38544" xr:uid="{00000000-0005-0000-0000-0000A5940000}"/>
    <cellStyle name="쉼표 [0] 10 2 2 11 4" xfId="38545" xr:uid="{00000000-0005-0000-0000-0000A6940000}"/>
    <cellStyle name="쉼표 [0] 10 2 2 12" xfId="38546" xr:uid="{00000000-0005-0000-0000-0000A7940000}"/>
    <cellStyle name="쉼표 [0] 10 2 2 12 2" xfId="38547" xr:uid="{00000000-0005-0000-0000-0000A8940000}"/>
    <cellStyle name="쉼표 [0] 10 2 2 12 3" xfId="38548" xr:uid="{00000000-0005-0000-0000-0000A9940000}"/>
    <cellStyle name="쉼표 [0] 10 2 2 12 4" xfId="38549" xr:uid="{00000000-0005-0000-0000-0000AA940000}"/>
    <cellStyle name="쉼표 [0] 10 2 2 13" xfId="38550" xr:uid="{00000000-0005-0000-0000-0000AB940000}"/>
    <cellStyle name="쉼표 [0] 10 2 2 13 2" xfId="38551" xr:uid="{00000000-0005-0000-0000-0000AC940000}"/>
    <cellStyle name="쉼표 [0] 10 2 2 13 3" xfId="38552" xr:uid="{00000000-0005-0000-0000-0000AD940000}"/>
    <cellStyle name="쉼표 [0] 10 2 2 13 4" xfId="38553" xr:uid="{00000000-0005-0000-0000-0000AE940000}"/>
    <cellStyle name="쉼표 [0] 10 2 2 14" xfId="38554" xr:uid="{00000000-0005-0000-0000-0000AF940000}"/>
    <cellStyle name="쉼표 [0] 10 2 2 15" xfId="38555" xr:uid="{00000000-0005-0000-0000-0000B0940000}"/>
    <cellStyle name="쉼표 [0] 10 2 2 16" xfId="38556" xr:uid="{00000000-0005-0000-0000-0000B1940000}"/>
    <cellStyle name="쉼표 [0] 10 2 2 17" xfId="38557" xr:uid="{00000000-0005-0000-0000-0000B2940000}"/>
    <cellStyle name="쉼표 [0] 10 2 2 18" xfId="38558" xr:uid="{00000000-0005-0000-0000-0000B3940000}"/>
    <cellStyle name="쉼표 [0] 10 2 2 19" xfId="38559" xr:uid="{00000000-0005-0000-0000-0000B4940000}"/>
    <cellStyle name="쉼표 [0] 10 2 2 2" xfId="38560" xr:uid="{00000000-0005-0000-0000-0000B5940000}"/>
    <cellStyle name="쉼표 [0] 10 2 2 2 10" xfId="38561" xr:uid="{00000000-0005-0000-0000-0000B6940000}"/>
    <cellStyle name="쉼표 [0] 10 2 2 2 10 2" xfId="38562" xr:uid="{00000000-0005-0000-0000-0000B7940000}"/>
    <cellStyle name="쉼표 [0] 10 2 2 2 10 3" xfId="38563" xr:uid="{00000000-0005-0000-0000-0000B8940000}"/>
    <cellStyle name="쉼표 [0] 10 2 2 2 10 4" xfId="38564" xr:uid="{00000000-0005-0000-0000-0000B9940000}"/>
    <cellStyle name="쉼표 [0] 10 2 2 2 11" xfId="38565" xr:uid="{00000000-0005-0000-0000-0000BA940000}"/>
    <cellStyle name="쉼표 [0] 10 2 2 2 11 2" xfId="38566" xr:uid="{00000000-0005-0000-0000-0000BB940000}"/>
    <cellStyle name="쉼표 [0] 10 2 2 2 11 3" xfId="38567" xr:uid="{00000000-0005-0000-0000-0000BC940000}"/>
    <cellStyle name="쉼표 [0] 10 2 2 2 11 4" xfId="38568" xr:uid="{00000000-0005-0000-0000-0000BD940000}"/>
    <cellStyle name="쉼표 [0] 10 2 2 2 12" xfId="38569" xr:uid="{00000000-0005-0000-0000-0000BE940000}"/>
    <cellStyle name="쉼표 [0] 10 2 2 2 12 2" xfId="38570" xr:uid="{00000000-0005-0000-0000-0000BF940000}"/>
    <cellStyle name="쉼표 [0] 10 2 2 2 12 3" xfId="38571" xr:uid="{00000000-0005-0000-0000-0000C0940000}"/>
    <cellStyle name="쉼표 [0] 10 2 2 2 12 4" xfId="38572" xr:uid="{00000000-0005-0000-0000-0000C1940000}"/>
    <cellStyle name="쉼표 [0] 10 2 2 2 13" xfId="38573" xr:uid="{00000000-0005-0000-0000-0000C2940000}"/>
    <cellStyle name="쉼표 [0] 10 2 2 2 14" xfId="38574" xr:uid="{00000000-0005-0000-0000-0000C3940000}"/>
    <cellStyle name="쉼표 [0] 10 2 2 2 15" xfId="38575" xr:uid="{00000000-0005-0000-0000-0000C4940000}"/>
    <cellStyle name="쉼표 [0] 10 2 2 2 16" xfId="38576" xr:uid="{00000000-0005-0000-0000-0000C5940000}"/>
    <cellStyle name="쉼표 [0] 10 2 2 2 17" xfId="38577" xr:uid="{00000000-0005-0000-0000-0000C6940000}"/>
    <cellStyle name="쉼표 [0] 10 2 2 2 18" xfId="38578" xr:uid="{00000000-0005-0000-0000-0000C7940000}"/>
    <cellStyle name="쉼표 [0] 10 2 2 2 19" xfId="38579" xr:uid="{00000000-0005-0000-0000-0000C8940000}"/>
    <cellStyle name="쉼표 [0] 10 2 2 2 2" xfId="38580" xr:uid="{00000000-0005-0000-0000-0000C9940000}"/>
    <cellStyle name="쉼표 [0] 10 2 2 2 2 10" xfId="38581" xr:uid="{00000000-0005-0000-0000-0000CA940000}"/>
    <cellStyle name="쉼표 [0] 10 2 2 2 2 11" xfId="38582" xr:uid="{00000000-0005-0000-0000-0000CB940000}"/>
    <cellStyle name="쉼표 [0] 10 2 2 2 2 12" xfId="38583" xr:uid="{00000000-0005-0000-0000-0000CC940000}"/>
    <cellStyle name="쉼표 [0] 10 2 2 2 2 2" xfId="38584" xr:uid="{00000000-0005-0000-0000-0000CD940000}"/>
    <cellStyle name="쉼표 [0] 10 2 2 2 2 2 2" xfId="38585" xr:uid="{00000000-0005-0000-0000-0000CE940000}"/>
    <cellStyle name="쉼표 [0] 10 2 2 2 2 2 3" xfId="38586" xr:uid="{00000000-0005-0000-0000-0000CF940000}"/>
    <cellStyle name="쉼표 [0] 10 2 2 2 2 2 4" xfId="38587" xr:uid="{00000000-0005-0000-0000-0000D0940000}"/>
    <cellStyle name="쉼표 [0] 10 2 2 2 2 3" xfId="38588" xr:uid="{00000000-0005-0000-0000-0000D1940000}"/>
    <cellStyle name="쉼표 [0] 10 2 2 2 2 3 2" xfId="38589" xr:uid="{00000000-0005-0000-0000-0000D2940000}"/>
    <cellStyle name="쉼표 [0] 10 2 2 2 2 3 3" xfId="38590" xr:uid="{00000000-0005-0000-0000-0000D3940000}"/>
    <cellStyle name="쉼표 [0] 10 2 2 2 2 3 4" xfId="38591" xr:uid="{00000000-0005-0000-0000-0000D4940000}"/>
    <cellStyle name="쉼표 [0] 10 2 2 2 2 4" xfId="38592" xr:uid="{00000000-0005-0000-0000-0000D5940000}"/>
    <cellStyle name="쉼표 [0] 10 2 2 2 2 4 2" xfId="38593" xr:uid="{00000000-0005-0000-0000-0000D6940000}"/>
    <cellStyle name="쉼표 [0] 10 2 2 2 2 4 3" xfId="38594" xr:uid="{00000000-0005-0000-0000-0000D7940000}"/>
    <cellStyle name="쉼표 [0] 10 2 2 2 2 4 4" xfId="38595" xr:uid="{00000000-0005-0000-0000-0000D8940000}"/>
    <cellStyle name="쉼표 [0] 10 2 2 2 2 5" xfId="38596" xr:uid="{00000000-0005-0000-0000-0000D9940000}"/>
    <cellStyle name="쉼표 [0] 10 2 2 2 2 5 2" xfId="38597" xr:uid="{00000000-0005-0000-0000-0000DA940000}"/>
    <cellStyle name="쉼표 [0] 10 2 2 2 2 5 3" xfId="38598" xr:uid="{00000000-0005-0000-0000-0000DB940000}"/>
    <cellStyle name="쉼표 [0] 10 2 2 2 2 5 4" xfId="38599" xr:uid="{00000000-0005-0000-0000-0000DC940000}"/>
    <cellStyle name="쉼표 [0] 10 2 2 2 2 6" xfId="38600" xr:uid="{00000000-0005-0000-0000-0000DD940000}"/>
    <cellStyle name="쉼표 [0] 10 2 2 2 2 6 2" xfId="38601" xr:uid="{00000000-0005-0000-0000-0000DE940000}"/>
    <cellStyle name="쉼표 [0] 10 2 2 2 2 6 3" xfId="38602" xr:uid="{00000000-0005-0000-0000-0000DF940000}"/>
    <cellStyle name="쉼표 [0] 10 2 2 2 2 6 4" xfId="38603" xr:uid="{00000000-0005-0000-0000-0000E0940000}"/>
    <cellStyle name="쉼표 [0] 10 2 2 2 2 7" xfId="38604" xr:uid="{00000000-0005-0000-0000-0000E1940000}"/>
    <cellStyle name="쉼표 [0] 10 2 2 2 2 7 2" xfId="38605" xr:uid="{00000000-0005-0000-0000-0000E2940000}"/>
    <cellStyle name="쉼표 [0] 10 2 2 2 2 7 3" xfId="38606" xr:uid="{00000000-0005-0000-0000-0000E3940000}"/>
    <cellStyle name="쉼표 [0] 10 2 2 2 2 7 4" xfId="38607" xr:uid="{00000000-0005-0000-0000-0000E4940000}"/>
    <cellStyle name="쉼표 [0] 10 2 2 2 2 8" xfId="38608" xr:uid="{00000000-0005-0000-0000-0000E5940000}"/>
    <cellStyle name="쉼표 [0] 10 2 2 2 2 8 2" xfId="38609" xr:uid="{00000000-0005-0000-0000-0000E6940000}"/>
    <cellStyle name="쉼표 [0] 10 2 2 2 2 8 3" xfId="38610" xr:uid="{00000000-0005-0000-0000-0000E7940000}"/>
    <cellStyle name="쉼표 [0] 10 2 2 2 2 8 4" xfId="38611" xr:uid="{00000000-0005-0000-0000-0000E8940000}"/>
    <cellStyle name="쉼표 [0] 10 2 2 2 2 9" xfId="38612" xr:uid="{00000000-0005-0000-0000-0000E9940000}"/>
    <cellStyle name="쉼표 [0] 10 2 2 2 2 9 2" xfId="38613" xr:uid="{00000000-0005-0000-0000-0000EA940000}"/>
    <cellStyle name="쉼표 [0] 10 2 2 2 2 9 3" xfId="38614" xr:uid="{00000000-0005-0000-0000-0000EB940000}"/>
    <cellStyle name="쉼표 [0] 10 2 2 2 2 9 4" xfId="38615" xr:uid="{00000000-0005-0000-0000-0000EC940000}"/>
    <cellStyle name="쉼표 [0] 10 2 2 2 20" xfId="38616" xr:uid="{00000000-0005-0000-0000-0000ED940000}"/>
    <cellStyle name="쉼표 [0] 10 2 2 2 21" xfId="38617" xr:uid="{00000000-0005-0000-0000-0000EE940000}"/>
    <cellStyle name="쉼표 [0] 10 2 2 2 22" xfId="38618" xr:uid="{00000000-0005-0000-0000-0000EF940000}"/>
    <cellStyle name="쉼표 [0] 10 2 2 2 23" xfId="38619" xr:uid="{00000000-0005-0000-0000-0000F0940000}"/>
    <cellStyle name="쉼표 [0] 10 2 2 2 24" xfId="38620" xr:uid="{00000000-0005-0000-0000-0000F1940000}"/>
    <cellStyle name="쉼표 [0] 10 2 2 2 25" xfId="38621" xr:uid="{00000000-0005-0000-0000-0000F2940000}"/>
    <cellStyle name="쉼표 [0] 10 2 2 2 3" xfId="38622" xr:uid="{00000000-0005-0000-0000-0000F3940000}"/>
    <cellStyle name="쉼표 [0] 10 2 2 2 3 10" xfId="38623" xr:uid="{00000000-0005-0000-0000-0000F4940000}"/>
    <cellStyle name="쉼표 [0] 10 2 2 2 3 11" xfId="38624" xr:uid="{00000000-0005-0000-0000-0000F5940000}"/>
    <cellStyle name="쉼표 [0] 10 2 2 2 3 12" xfId="38625" xr:uid="{00000000-0005-0000-0000-0000F6940000}"/>
    <cellStyle name="쉼표 [0] 10 2 2 2 3 2" xfId="38626" xr:uid="{00000000-0005-0000-0000-0000F7940000}"/>
    <cellStyle name="쉼표 [0] 10 2 2 2 3 2 2" xfId="38627" xr:uid="{00000000-0005-0000-0000-0000F8940000}"/>
    <cellStyle name="쉼표 [0] 10 2 2 2 3 2 3" xfId="38628" xr:uid="{00000000-0005-0000-0000-0000F9940000}"/>
    <cellStyle name="쉼표 [0] 10 2 2 2 3 2 4" xfId="38629" xr:uid="{00000000-0005-0000-0000-0000FA940000}"/>
    <cellStyle name="쉼표 [0] 10 2 2 2 3 3" xfId="38630" xr:uid="{00000000-0005-0000-0000-0000FB940000}"/>
    <cellStyle name="쉼표 [0] 10 2 2 2 3 3 2" xfId="38631" xr:uid="{00000000-0005-0000-0000-0000FC940000}"/>
    <cellStyle name="쉼표 [0] 10 2 2 2 3 3 3" xfId="38632" xr:uid="{00000000-0005-0000-0000-0000FD940000}"/>
    <cellStyle name="쉼표 [0] 10 2 2 2 3 3 4" xfId="38633" xr:uid="{00000000-0005-0000-0000-0000FE940000}"/>
    <cellStyle name="쉼표 [0] 10 2 2 2 3 4" xfId="38634" xr:uid="{00000000-0005-0000-0000-0000FF940000}"/>
    <cellStyle name="쉼표 [0] 10 2 2 2 3 4 2" xfId="38635" xr:uid="{00000000-0005-0000-0000-000000950000}"/>
    <cellStyle name="쉼표 [0] 10 2 2 2 3 4 3" xfId="38636" xr:uid="{00000000-0005-0000-0000-000001950000}"/>
    <cellStyle name="쉼표 [0] 10 2 2 2 3 4 4" xfId="38637" xr:uid="{00000000-0005-0000-0000-000002950000}"/>
    <cellStyle name="쉼표 [0] 10 2 2 2 3 5" xfId="38638" xr:uid="{00000000-0005-0000-0000-000003950000}"/>
    <cellStyle name="쉼표 [0] 10 2 2 2 3 5 2" xfId="38639" xr:uid="{00000000-0005-0000-0000-000004950000}"/>
    <cellStyle name="쉼표 [0] 10 2 2 2 3 5 3" xfId="38640" xr:uid="{00000000-0005-0000-0000-000005950000}"/>
    <cellStyle name="쉼표 [0] 10 2 2 2 3 5 4" xfId="38641" xr:uid="{00000000-0005-0000-0000-000006950000}"/>
    <cellStyle name="쉼표 [0] 10 2 2 2 3 6" xfId="38642" xr:uid="{00000000-0005-0000-0000-000007950000}"/>
    <cellStyle name="쉼표 [0] 10 2 2 2 3 6 2" xfId="38643" xr:uid="{00000000-0005-0000-0000-000008950000}"/>
    <cellStyle name="쉼표 [0] 10 2 2 2 3 6 3" xfId="38644" xr:uid="{00000000-0005-0000-0000-000009950000}"/>
    <cellStyle name="쉼표 [0] 10 2 2 2 3 6 4" xfId="38645" xr:uid="{00000000-0005-0000-0000-00000A950000}"/>
    <cellStyle name="쉼표 [0] 10 2 2 2 3 7" xfId="38646" xr:uid="{00000000-0005-0000-0000-00000B950000}"/>
    <cellStyle name="쉼표 [0] 10 2 2 2 3 7 2" xfId="38647" xr:uid="{00000000-0005-0000-0000-00000C950000}"/>
    <cellStyle name="쉼표 [0] 10 2 2 2 3 7 3" xfId="38648" xr:uid="{00000000-0005-0000-0000-00000D950000}"/>
    <cellStyle name="쉼표 [0] 10 2 2 2 3 7 4" xfId="38649" xr:uid="{00000000-0005-0000-0000-00000E950000}"/>
    <cellStyle name="쉼표 [0] 10 2 2 2 3 8" xfId="38650" xr:uid="{00000000-0005-0000-0000-00000F950000}"/>
    <cellStyle name="쉼표 [0] 10 2 2 2 3 8 2" xfId="38651" xr:uid="{00000000-0005-0000-0000-000010950000}"/>
    <cellStyle name="쉼표 [0] 10 2 2 2 3 8 3" xfId="38652" xr:uid="{00000000-0005-0000-0000-000011950000}"/>
    <cellStyle name="쉼표 [0] 10 2 2 2 3 8 4" xfId="38653" xr:uid="{00000000-0005-0000-0000-000012950000}"/>
    <cellStyle name="쉼표 [0] 10 2 2 2 3 9" xfId="38654" xr:uid="{00000000-0005-0000-0000-000013950000}"/>
    <cellStyle name="쉼표 [0] 10 2 2 2 3 9 2" xfId="38655" xr:uid="{00000000-0005-0000-0000-000014950000}"/>
    <cellStyle name="쉼표 [0] 10 2 2 2 3 9 3" xfId="38656" xr:uid="{00000000-0005-0000-0000-000015950000}"/>
    <cellStyle name="쉼표 [0] 10 2 2 2 3 9 4" xfId="38657" xr:uid="{00000000-0005-0000-0000-000016950000}"/>
    <cellStyle name="쉼표 [0] 10 2 2 2 4" xfId="38658" xr:uid="{00000000-0005-0000-0000-000017950000}"/>
    <cellStyle name="쉼표 [0] 10 2 2 2 4 10" xfId="38659" xr:uid="{00000000-0005-0000-0000-000018950000}"/>
    <cellStyle name="쉼표 [0] 10 2 2 2 4 11" xfId="38660" xr:uid="{00000000-0005-0000-0000-000019950000}"/>
    <cellStyle name="쉼표 [0] 10 2 2 2 4 12" xfId="38661" xr:uid="{00000000-0005-0000-0000-00001A950000}"/>
    <cellStyle name="쉼표 [0] 10 2 2 2 4 2" xfId="38662" xr:uid="{00000000-0005-0000-0000-00001B950000}"/>
    <cellStyle name="쉼표 [0] 10 2 2 2 4 2 2" xfId="38663" xr:uid="{00000000-0005-0000-0000-00001C950000}"/>
    <cellStyle name="쉼표 [0] 10 2 2 2 4 2 3" xfId="38664" xr:uid="{00000000-0005-0000-0000-00001D950000}"/>
    <cellStyle name="쉼표 [0] 10 2 2 2 4 2 4" xfId="38665" xr:uid="{00000000-0005-0000-0000-00001E950000}"/>
    <cellStyle name="쉼표 [0] 10 2 2 2 4 3" xfId="38666" xr:uid="{00000000-0005-0000-0000-00001F950000}"/>
    <cellStyle name="쉼표 [0] 10 2 2 2 4 3 2" xfId="38667" xr:uid="{00000000-0005-0000-0000-000020950000}"/>
    <cellStyle name="쉼표 [0] 10 2 2 2 4 3 3" xfId="38668" xr:uid="{00000000-0005-0000-0000-000021950000}"/>
    <cellStyle name="쉼표 [0] 10 2 2 2 4 3 4" xfId="38669" xr:uid="{00000000-0005-0000-0000-000022950000}"/>
    <cellStyle name="쉼표 [0] 10 2 2 2 4 4" xfId="38670" xr:uid="{00000000-0005-0000-0000-000023950000}"/>
    <cellStyle name="쉼표 [0] 10 2 2 2 4 4 2" xfId="38671" xr:uid="{00000000-0005-0000-0000-000024950000}"/>
    <cellStyle name="쉼표 [0] 10 2 2 2 4 4 3" xfId="38672" xr:uid="{00000000-0005-0000-0000-000025950000}"/>
    <cellStyle name="쉼표 [0] 10 2 2 2 4 4 4" xfId="38673" xr:uid="{00000000-0005-0000-0000-000026950000}"/>
    <cellStyle name="쉼표 [0] 10 2 2 2 4 5" xfId="38674" xr:uid="{00000000-0005-0000-0000-000027950000}"/>
    <cellStyle name="쉼표 [0] 10 2 2 2 4 5 2" xfId="38675" xr:uid="{00000000-0005-0000-0000-000028950000}"/>
    <cellStyle name="쉼표 [0] 10 2 2 2 4 5 3" xfId="38676" xr:uid="{00000000-0005-0000-0000-000029950000}"/>
    <cellStyle name="쉼표 [0] 10 2 2 2 4 5 4" xfId="38677" xr:uid="{00000000-0005-0000-0000-00002A950000}"/>
    <cellStyle name="쉼표 [0] 10 2 2 2 4 6" xfId="38678" xr:uid="{00000000-0005-0000-0000-00002B950000}"/>
    <cellStyle name="쉼표 [0] 10 2 2 2 4 6 2" xfId="38679" xr:uid="{00000000-0005-0000-0000-00002C950000}"/>
    <cellStyle name="쉼표 [0] 10 2 2 2 4 6 3" xfId="38680" xr:uid="{00000000-0005-0000-0000-00002D950000}"/>
    <cellStyle name="쉼표 [0] 10 2 2 2 4 6 4" xfId="38681" xr:uid="{00000000-0005-0000-0000-00002E950000}"/>
    <cellStyle name="쉼표 [0] 10 2 2 2 4 7" xfId="38682" xr:uid="{00000000-0005-0000-0000-00002F950000}"/>
    <cellStyle name="쉼표 [0] 10 2 2 2 4 7 2" xfId="38683" xr:uid="{00000000-0005-0000-0000-000030950000}"/>
    <cellStyle name="쉼표 [0] 10 2 2 2 4 7 3" xfId="38684" xr:uid="{00000000-0005-0000-0000-000031950000}"/>
    <cellStyle name="쉼표 [0] 10 2 2 2 4 7 4" xfId="38685" xr:uid="{00000000-0005-0000-0000-000032950000}"/>
    <cellStyle name="쉼표 [0] 10 2 2 2 4 8" xfId="38686" xr:uid="{00000000-0005-0000-0000-000033950000}"/>
    <cellStyle name="쉼표 [0] 10 2 2 2 4 8 2" xfId="38687" xr:uid="{00000000-0005-0000-0000-000034950000}"/>
    <cellStyle name="쉼표 [0] 10 2 2 2 4 8 3" xfId="38688" xr:uid="{00000000-0005-0000-0000-000035950000}"/>
    <cellStyle name="쉼표 [0] 10 2 2 2 4 8 4" xfId="38689" xr:uid="{00000000-0005-0000-0000-000036950000}"/>
    <cellStyle name="쉼표 [0] 10 2 2 2 4 9" xfId="38690" xr:uid="{00000000-0005-0000-0000-000037950000}"/>
    <cellStyle name="쉼표 [0] 10 2 2 2 4 9 2" xfId="38691" xr:uid="{00000000-0005-0000-0000-000038950000}"/>
    <cellStyle name="쉼표 [0] 10 2 2 2 4 9 3" xfId="38692" xr:uid="{00000000-0005-0000-0000-000039950000}"/>
    <cellStyle name="쉼표 [0] 10 2 2 2 4 9 4" xfId="38693" xr:uid="{00000000-0005-0000-0000-00003A950000}"/>
    <cellStyle name="쉼표 [0] 10 2 2 2 5" xfId="38694" xr:uid="{00000000-0005-0000-0000-00003B950000}"/>
    <cellStyle name="쉼표 [0] 10 2 2 2 5 2" xfId="38695" xr:uid="{00000000-0005-0000-0000-00003C950000}"/>
    <cellStyle name="쉼표 [0] 10 2 2 2 5 3" xfId="38696" xr:uid="{00000000-0005-0000-0000-00003D950000}"/>
    <cellStyle name="쉼표 [0] 10 2 2 2 5 4" xfId="38697" xr:uid="{00000000-0005-0000-0000-00003E950000}"/>
    <cellStyle name="쉼표 [0] 10 2 2 2 6" xfId="38698" xr:uid="{00000000-0005-0000-0000-00003F950000}"/>
    <cellStyle name="쉼표 [0] 10 2 2 2 6 2" xfId="38699" xr:uid="{00000000-0005-0000-0000-000040950000}"/>
    <cellStyle name="쉼표 [0] 10 2 2 2 6 3" xfId="38700" xr:uid="{00000000-0005-0000-0000-000041950000}"/>
    <cellStyle name="쉼표 [0] 10 2 2 2 6 4" xfId="38701" xr:uid="{00000000-0005-0000-0000-000042950000}"/>
    <cellStyle name="쉼표 [0] 10 2 2 2 7" xfId="38702" xr:uid="{00000000-0005-0000-0000-000043950000}"/>
    <cellStyle name="쉼표 [0] 10 2 2 2 7 2" xfId="38703" xr:uid="{00000000-0005-0000-0000-000044950000}"/>
    <cellStyle name="쉼표 [0] 10 2 2 2 7 3" xfId="38704" xr:uid="{00000000-0005-0000-0000-000045950000}"/>
    <cellStyle name="쉼표 [0] 10 2 2 2 7 4" xfId="38705" xr:uid="{00000000-0005-0000-0000-000046950000}"/>
    <cellStyle name="쉼표 [0] 10 2 2 2 8" xfId="38706" xr:uid="{00000000-0005-0000-0000-000047950000}"/>
    <cellStyle name="쉼표 [0] 10 2 2 2 8 2" xfId="38707" xr:uid="{00000000-0005-0000-0000-000048950000}"/>
    <cellStyle name="쉼표 [0] 10 2 2 2 8 3" xfId="38708" xr:uid="{00000000-0005-0000-0000-000049950000}"/>
    <cellStyle name="쉼표 [0] 10 2 2 2 8 4" xfId="38709" xr:uid="{00000000-0005-0000-0000-00004A950000}"/>
    <cellStyle name="쉼표 [0] 10 2 2 2 9" xfId="38710" xr:uid="{00000000-0005-0000-0000-00004B950000}"/>
    <cellStyle name="쉼표 [0] 10 2 2 2 9 2" xfId="38711" xr:uid="{00000000-0005-0000-0000-00004C950000}"/>
    <cellStyle name="쉼표 [0] 10 2 2 2 9 3" xfId="38712" xr:uid="{00000000-0005-0000-0000-00004D950000}"/>
    <cellStyle name="쉼표 [0] 10 2 2 2 9 4" xfId="38713" xr:uid="{00000000-0005-0000-0000-00004E950000}"/>
    <cellStyle name="쉼표 [0] 10 2 2 20" xfId="38714" xr:uid="{00000000-0005-0000-0000-00004F950000}"/>
    <cellStyle name="쉼표 [0] 10 2 2 21" xfId="38715" xr:uid="{00000000-0005-0000-0000-000050950000}"/>
    <cellStyle name="쉼표 [0] 10 2 2 22" xfId="38716" xr:uid="{00000000-0005-0000-0000-000051950000}"/>
    <cellStyle name="쉼표 [0] 10 2 2 23" xfId="38717" xr:uid="{00000000-0005-0000-0000-000052950000}"/>
    <cellStyle name="쉼표 [0] 10 2 2 24" xfId="38718" xr:uid="{00000000-0005-0000-0000-000053950000}"/>
    <cellStyle name="쉼표 [0] 10 2 2 25" xfId="38719" xr:uid="{00000000-0005-0000-0000-000054950000}"/>
    <cellStyle name="쉼표 [0] 10 2 2 26" xfId="38720" xr:uid="{00000000-0005-0000-0000-000055950000}"/>
    <cellStyle name="쉼표 [0] 10 2 2 3" xfId="38721" xr:uid="{00000000-0005-0000-0000-000056950000}"/>
    <cellStyle name="쉼표 [0] 10 2 2 3 10" xfId="38722" xr:uid="{00000000-0005-0000-0000-000057950000}"/>
    <cellStyle name="쉼표 [0] 10 2 2 3 11" xfId="38723" xr:uid="{00000000-0005-0000-0000-000058950000}"/>
    <cellStyle name="쉼표 [0] 10 2 2 3 12" xfId="38724" xr:uid="{00000000-0005-0000-0000-000059950000}"/>
    <cellStyle name="쉼표 [0] 10 2 2 3 2" xfId="38725" xr:uid="{00000000-0005-0000-0000-00005A950000}"/>
    <cellStyle name="쉼표 [0] 10 2 2 3 2 2" xfId="38726" xr:uid="{00000000-0005-0000-0000-00005B950000}"/>
    <cellStyle name="쉼표 [0] 10 2 2 3 2 3" xfId="38727" xr:uid="{00000000-0005-0000-0000-00005C950000}"/>
    <cellStyle name="쉼표 [0] 10 2 2 3 2 4" xfId="38728" xr:uid="{00000000-0005-0000-0000-00005D950000}"/>
    <cellStyle name="쉼표 [0] 10 2 2 3 3" xfId="38729" xr:uid="{00000000-0005-0000-0000-00005E950000}"/>
    <cellStyle name="쉼표 [0] 10 2 2 3 3 2" xfId="38730" xr:uid="{00000000-0005-0000-0000-00005F950000}"/>
    <cellStyle name="쉼표 [0] 10 2 2 3 3 3" xfId="38731" xr:uid="{00000000-0005-0000-0000-000060950000}"/>
    <cellStyle name="쉼표 [0] 10 2 2 3 3 4" xfId="38732" xr:uid="{00000000-0005-0000-0000-000061950000}"/>
    <cellStyle name="쉼표 [0] 10 2 2 3 4" xfId="38733" xr:uid="{00000000-0005-0000-0000-000062950000}"/>
    <cellStyle name="쉼표 [0] 10 2 2 3 4 2" xfId="38734" xr:uid="{00000000-0005-0000-0000-000063950000}"/>
    <cellStyle name="쉼표 [0] 10 2 2 3 4 3" xfId="38735" xr:uid="{00000000-0005-0000-0000-000064950000}"/>
    <cellStyle name="쉼표 [0] 10 2 2 3 4 4" xfId="38736" xr:uid="{00000000-0005-0000-0000-000065950000}"/>
    <cellStyle name="쉼표 [0] 10 2 2 3 5" xfId="38737" xr:uid="{00000000-0005-0000-0000-000066950000}"/>
    <cellStyle name="쉼표 [0] 10 2 2 3 5 2" xfId="38738" xr:uid="{00000000-0005-0000-0000-000067950000}"/>
    <cellStyle name="쉼표 [0] 10 2 2 3 5 3" xfId="38739" xr:uid="{00000000-0005-0000-0000-000068950000}"/>
    <cellStyle name="쉼표 [0] 10 2 2 3 5 4" xfId="38740" xr:uid="{00000000-0005-0000-0000-000069950000}"/>
    <cellStyle name="쉼표 [0] 10 2 2 3 6" xfId="38741" xr:uid="{00000000-0005-0000-0000-00006A950000}"/>
    <cellStyle name="쉼표 [0] 10 2 2 3 6 2" xfId="38742" xr:uid="{00000000-0005-0000-0000-00006B950000}"/>
    <cellStyle name="쉼표 [0] 10 2 2 3 6 3" xfId="38743" xr:uid="{00000000-0005-0000-0000-00006C950000}"/>
    <cellStyle name="쉼표 [0] 10 2 2 3 6 4" xfId="38744" xr:uid="{00000000-0005-0000-0000-00006D950000}"/>
    <cellStyle name="쉼표 [0] 10 2 2 3 7" xfId="38745" xr:uid="{00000000-0005-0000-0000-00006E950000}"/>
    <cellStyle name="쉼표 [0] 10 2 2 3 7 2" xfId="38746" xr:uid="{00000000-0005-0000-0000-00006F950000}"/>
    <cellStyle name="쉼표 [0] 10 2 2 3 7 3" xfId="38747" xr:uid="{00000000-0005-0000-0000-000070950000}"/>
    <cellStyle name="쉼표 [0] 10 2 2 3 7 4" xfId="38748" xr:uid="{00000000-0005-0000-0000-000071950000}"/>
    <cellStyle name="쉼표 [0] 10 2 2 3 8" xfId="38749" xr:uid="{00000000-0005-0000-0000-000072950000}"/>
    <cellStyle name="쉼표 [0] 10 2 2 3 8 2" xfId="38750" xr:uid="{00000000-0005-0000-0000-000073950000}"/>
    <cellStyle name="쉼표 [0] 10 2 2 3 8 3" xfId="38751" xr:uid="{00000000-0005-0000-0000-000074950000}"/>
    <cellStyle name="쉼표 [0] 10 2 2 3 8 4" xfId="38752" xr:uid="{00000000-0005-0000-0000-000075950000}"/>
    <cellStyle name="쉼표 [0] 10 2 2 3 9" xfId="38753" xr:uid="{00000000-0005-0000-0000-000076950000}"/>
    <cellStyle name="쉼표 [0] 10 2 2 3 9 2" xfId="38754" xr:uid="{00000000-0005-0000-0000-000077950000}"/>
    <cellStyle name="쉼표 [0] 10 2 2 3 9 3" xfId="38755" xr:uid="{00000000-0005-0000-0000-000078950000}"/>
    <cellStyle name="쉼표 [0] 10 2 2 3 9 4" xfId="38756" xr:uid="{00000000-0005-0000-0000-000079950000}"/>
    <cellStyle name="쉼표 [0] 10 2 2 4" xfId="38757" xr:uid="{00000000-0005-0000-0000-00007A950000}"/>
    <cellStyle name="쉼표 [0] 10 2 2 4 10" xfId="38758" xr:uid="{00000000-0005-0000-0000-00007B950000}"/>
    <cellStyle name="쉼표 [0] 10 2 2 4 11" xfId="38759" xr:uid="{00000000-0005-0000-0000-00007C950000}"/>
    <cellStyle name="쉼표 [0] 10 2 2 4 12" xfId="38760" xr:uid="{00000000-0005-0000-0000-00007D950000}"/>
    <cellStyle name="쉼표 [0] 10 2 2 4 2" xfId="38761" xr:uid="{00000000-0005-0000-0000-00007E950000}"/>
    <cellStyle name="쉼표 [0] 10 2 2 4 2 2" xfId="38762" xr:uid="{00000000-0005-0000-0000-00007F950000}"/>
    <cellStyle name="쉼표 [0] 10 2 2 4 2 3" xfId="38763" xr:uid="{00000000-0005-0000-0000-000080950000}"/>
    <cellStyle name="쉼표 [0] 10 2 2 4 2 4" xfId="38764" xr:uid="{00000000-0005-0000-0000-000081950000}"/>
    <cellStyle name="쉼표 [0] 10 2 2 4 3" xfId="38765" xr:uid="{00000000-0005-0000-0000-000082950000}"/>
    <cellStyle name="쉼표 [0] 10 2 2 4 3 2" xfId="38766" xr:uid="{00000000-0005-0000-0000-000083950000}"/>
    <cellStyle name="쉼표 [0] 10 2 2 4 3 3" xfId="38767" xr:uid="{00000000-0005-0000-0000-000084950000}"/>
    <cellStyle name="쉼표 [0] 10 2 2 4 3 4" xfId="38768" xr:uid="{00000000-0005-0000-0000-000085950000}"/>
    <cellStyle name="쉼표 [0] 10 2 2 4 4" xfId="38769" xr:uid="{00000000-0005-0000-0000-000086950000}"/>
    <cellStyle name="쉼표 [0] 10 2 2 4 4 2" xfId="38770" xr:uid="{00000000-0005-0000-0000-000087950000}"/>
    <cellStyle name="쉼표 [0] 10 2 2 4 4 3" xfId="38771" xr:uid="{00000000-0005-0000-0000-000088950000}"/>
    <cellStyle name="쉼표 [0] 10 2 2 4 4 4" xfId="38772" xr:uid="{00000000-0005-0000-0000-000089950000}"/>
    <cellStyle name="쉼표 [0] 10 2 2 4 5" xfId="38773" xr:uid="{00000000-0005-0000-0000-00008A950000}"/>
    <cellStyle name="쉼표 [0] 10 2 2 4 5 2" xfId="38774" xr:uid="{00000000-0005-0000-0000-00008B950000}"/>
    <cellStyle name="쉼표 [0] 10 2 2 4 5 3" xfId="38775" xr:uid="{00000000-0005-0000-0000-00008C950000}"/>
    <cellStyle name="쉼표 [0] 10 2 2 4 5 4" xfId="38776" xr:uid="{00000000-0005-0000-0000-00008D950000}"/>
    <cellStyle name="쉼표 [0] 10 2 2 4 6" xfId="38777" xr:uid="{00000000-0005-0000-0000-00008E950000}"/>
    <cellStyle name="쉼표 [0] 10 2 2 4 6 2" xfId="38778" xr:uid="{00000000-0005-0000-0000-00008F950000}"/>
    <cellStyle name="쉼표 [0] 10 2 2 4 6 3" xfId="38779" xr:uid="{00000000-0005-0000-0000-000090950000}"/>
    <cellStyle name="쉼표 [0] 10 2 2 4 6 4" xfId="38780" xr:uid="{00000000-0005-0000-0000-000091950000}"/>
    <cellStyle name="쉼표 [0] 10 2 2 4 7" xfId="38781" xr:uid="{00000000-0005-0000-0000-000092950000}"/>
    <cellStyle name="쉼표 [0] 10 2 2 4 7 2" xfId="38782" xr:uid="{00000000-0005-0000-0000-000093950000}"/>
    <cellStyle name="쉼표 [0] 10 2 2 4 7 3" xfId="38783" xr:uid="{00000000-0005-0000-0000-000094950000}"/>
    <cellStyle name="쉼표 [0] 10 2 2 4 7 4" xfId="38784" xr:uid="{00000000-0005-0000-0000-000095950000}"/>
    <cellStyle name="쉼표 [0] 10 2 2 4 8" xfId="38785" xr:uid="{00000000-0005-0000-0000-000096950000}"/>
    <cellStyle name="쉼표 [0] 10 2 2 4 8 2" xfId="38786" xr:uid="{00000000-0005-0000-0000-000097950000}"/>
    <cellStyle name="쉼표 [0] 10 2 2 4 8 3" xfId="38787" xr:uid="{00000000-0005-0000-0000-000098950000}"/>
    <cellStyle name="쉼표 [0] 10 2 2 4 8 4" xfId="38788" xr:uid="{00000000-0005-0000-0000-000099950000}"/>
    <cellStyle name="쉼표 [0] 10 2 2 4 9" xfId="38789" xr:uid="{00000000-0005-0000-0000-00009A950000}"/>
    <cellStyle name="쉼표 [0] 10 2 2 4 9 2" xfId="38790" xr:uid="{00000000-0005-0000-0000-00009B950000}"/>
    <cellStyle name="쉼표 [0] 10 2 2 4 9 3" xfId="38791" xr:uid="{00000000-0005-0000-0000-00009C950000}"/>
    <cellStyle name="쉼표 [0] 10 2 2 4 9 4" xfId="38792" xr:uid="{00000000-0005-0000-0000-00009D950000}"/>
    <cellStyle name="쉼표 [0] 10 2 2 5" xfId="38793" xr:uid="{00000000-0005-0000-0000-00009E950000}"/>
    <cellStyle name="쉼표 [0] 10 2 2 5 10" xfId="38794" xr:uid="{00000000-0005-0000-0000-00009F950000}"/>
    <cellStyle name="쉼표 [0] 10 2 2 5 11" xfId="38795" xr:uid="{00000000-0005-0000-0000-0000A0950000}"/>
    <cellStyle name="쉼표 [0] 10 2 2 5 12" xfId="38796" xr:uid="{00000000-0005-0000-0000-0000A1950000}"/>
    <cellStyle name="쉼표 [0] 10 2 2 5 2" xfId="38797" xr:uid="{00000000-0005-0000-0000-0000A2950000}"/>
    <cellStyle name="쉼표 [0] 10 2 2 5 2 2" xfId="38798" xr:uid="{00000000-0005-0000-0000-0000A3950000}"/>
    <cellStyle name="쉼표 [0] 10 2 2 5 2 3" xfId="38799" xr:uid="{00000000-0005-0000-0000-0000A4950000}"/>
    <cellStyle name="쉼표 [0] 10 2 2 5 2 4" xfId="38800" xr:uid="{00000000-0005-0000-0000-0000A5950000}"/>
    <cellStyle name="쉼표 [0] 10 2 2 5 3" xfId="38801" xr:uid="{00000000-0005-0000-0000-0000A6950000}"/>
    <cellStyle name="쉼표 [0] 10 2 2 5 3 2" xfId="38802" xr:uid="{00000000-0005-0000-0000-0000A7950000}"/>
    <cellStyle name="쉼표 [0] 10 2 2 5 3 3" xfId="38803" xr:uid="{00000000-0005-0000-0000-0000A8950000}"/>
    <cellStyle name="쉼표 [0] 10 2 2 5 3 4" xfId="38804" xr:uid="{00000000-0005-0000-0000-0000A9950000}"/>
    <cellStyle name="쉼표 [0] 10 2 2 5 4" xfId="38805" xr:uid="{00000000-0005-0000-0000-0000AA950000}"/>
    <cellStyle name="쉼표 [0] 10 2 2 5 4 2" xfId="38806" xr:uid="{00000000-0005-0000-0000-0000AB950000}"/>
    <cellStyle name="쉼표 [0] 10 2 2 5 4 3" xfId="38807" xr:uid="{00000000-0005-0000-0000-0000AC950000}"/>
    <cellStyle name="쉼표 [0] 10 2 2 5 4 4" xfId="38808" xr:uid="{00000000-0005-0000-0000-0000AD950000}"/>
    <cellStyle name="쉼표 [0] 10 2 2 5 5" xfId="38809" xr:uid="{00000000-0005-0000-0000-0000AE950000}"/>
    <cellStyle name="쉼표 [0] 10 2 2 5 5 2" xfId="38810" xr:uid="{00000000-0005-0000-0000-0000AF950000}"/>
    <cellStyle name="쉼표 [0] 10 2 2 5 5 3" xfId="38811" xr:uid="{00000000-0005-0000-0000-0000B0950000}"/>
    <cellStyle name="쉼표 [0] 10 2 2 5 5 4" xfId="38812" xr:uid="{00000000-0005-0000-0000-0000B1950000}"/>
    <cellStyle name="쉼표 [0] 10 2 2 5 6" xfId="38813" xr:uid="{00000000-0005-0000-0000-0000B2950000}"/>
    <cellStyle name="쉼표 [0] 10 2 2 5 6 2" xfId="38814" xr:uid="{00000000-0005-0000-0000-0000B3950000}"/>
    <cellStyle name="쉼표 [0] 10 2 2 5 6 3" xfId="38815" xr:uid="{00000000-0005-0000-0000-0000B4950000}"/>
    <cellStyle name="쉼표 [0] 10 2 2 5 6 4" xfId="38816" xr:uid="{00000000-0005-0000-0000-0000B5950000}"/>
    <cellStyle name="쉼표 [0] 10 2 2 5 7" xfId="38817" xr:uid="{00000000-0005-0000-0000-0000B6950000}"/>
    <cellStyle name="쉼표 [0] 10 2 2 5 7 2" xfId="38818" xr:uid="{00000000-0005-0000-0000-0000B7950000}"/>
    <cellStyle name="쉼표 [0] 10 2 2 5 7 3" xfId="38819" xr:uid="{00000000-0005-0000-0000-0000B8950000}"/>
    <cellStyle name="쉼표 [0] 10 2 2 5 7 4" xfId="38820" xr:uid="{00000000-0005-0000-0000-0000B9950000}"/>
    <cellStyle name="쉼표 [0] 10 2 2 5 8" xfId="38821" xr:uid="{00000000-0005-0000-0000-0000BA950000}"/>
    <cellStyle name="쉼표 [0] 10 2 2 5 8 2" xfId="38822" xr:uid="{00000000-0005-0000-0000-0000BB950000}"/>
    <cellStyle name="쉼표 [0] 10 2 2 5 8 3" xfId="38823" xr:uid="{00000000-0005-0000-0000-0000BC950000}"/>
    <cellStyle name="쉼표 [0] 10 2 2 5 8 4" xfId="38824" xr:uid="{00000000-0005-0000-0000-0000BD950000}"/>
    <cellStyle name="쉼표 [0] 10 2 2 5 9" xfId="38825" xr:uid="{00000000-0005-0000-0000-0000BE950000}"/>
    <cellStyle name="쉼표 [0] 10 2 2 5 9 2" xfId="38826" xr:uid="{00000000-0005-0000-0000-0000BF950000}"/>
    <cellStyle name="쉼표 [0] 10 2 2 5 9 3" xfId="38827" xr:uid="{00000000-0005-0000-0000-0000C0950000}"/>
    <cellStyle name="쉼표 [0] 10 2 2 5 9 4" xfId="38828" xr:uid="{00000000-0005-0000-0000-0000C1950000}"/>
    <cellStyle name="쉼표 [0] 10 2 2 6" xfId="38829" xr:uid="{00000000-0005-0000-0000-0000C2950000}"/>
    <cellStyle name="쉼표 [0] 10 2 2 6 2" xfId="38830" xr:uid="{00000000-0005-0000-0000-0000C3950000}"/>
    <cellStyle name="쉼표 [0] 10 2 2 6 3" xfId="38831" xr:uid="{00000000-0005-0000-0000-0000C4950000}"/>
    <cellStyle name="쉼표 [0] 10 2 2 6 4" xfId="38832" xr:uid="{00000000-0005-0000-0000-0000C5950000}"/>
    <cellStyle name="쉼표 [0] 10 2 2 7" xfId="38833" xr:uid="{00000000-0005-0000-0000-0000C6950000}"/>
    <cellStyle name="쉼표 [0] 10 2 2 7 2" xfId="38834" xr:uid="{00000000-0005-0000-0000-0000C7950000}"/>
    <cellStyle name="쉼표 [0] 10 2 2 7 3" xfId="38835" xr:uid="{00000000-0005-0000-0000-0000C8950000}"/>
    <cellStyle name="쉼표 [0] 10 2 2 7 4" xfId="38836" xr:uid="{00000000-0005-0000-0000-0000C9950000}"/>
    <cellStyle name="쉼표 [0] 10 2 2 8" xfId="38837" xr:uid="{00000000-0005-0000-0000-0000CA950000}"/>
    <cellStyle name="쉼표 [0] 10 2 2 8 2" xfId="38838" xr:uid="{00000000-0005-0000-0000-0000CB950000}"/>
    <cellStyle name="쉼표 [0] 10 2 2 8 3" xfId="38839" xr:uid="{00000000-0005-0000-0000-0000CC950000}"/>
    <cellStyle name="쉼표 [0] 10 2 2 8 4" xfId="38840" xr:uid="{00000000-0005-0000-0000-0000CD950000}"/>
    <cellStyle name="쉼표 [0] 10 2 2 9" xfId="38841" xr:uid="{00000000-0005-0000-0000-0000CE950000}"/>
    <cellStyle name="쉼표 [0] 10 2 2 9 2" xfId="38842" xr:uid="{00000000-0005-0000-0000-0000CF950000}"/>
    <cellStyle name="쉼표 [0] 10 2 2 9 3" xfId="38843" xr:uid="{00000000-0005-0000-0000-0000D0950000}"/>
    <cellStyle name="쉼표 [0] 10 2 2 9 4" xfId="38844" xr:uid="{00000000-0005-0000-0000-0000D1950000}"/>
    <cellStyle name="쉼표 [0] 10 2 20" xfId="38845" xr:uid="{00000000-0005-0000-0000-0000D2950000}"/>
    <cellStyle name="쉼표 [0] 10 2 21" xfId="38846" xr:uid="{00000000-0005-0000-0000-0000D3950000}"/>
    <cellStyle name="쉼표 [0] 10 2 22" xfId="38847" xr:uid="{00000000-0005-0000-0000-0000D4950000}"/>
    <cellStyle name="쉼표 [0] 10 2 23" xfId="38848" xr:uid="{00000000-0005-0000-0000-0000D5950000}"/>
    <cellStyle name="쉼표 [0] 10 2 24" xfId="38849" xr:uid="{00000000-0005-0000-0000-0000D6950000}"/>
    <cellStyle name="쉼표 [0] 10 2 25" xfId="38850" xr:uid="{00000000-0005-0000-0000-0000D7950000}"/>
    <cellStyle name="쉼표 [0] 10 2 3" xfId="38851" xr:uid="{00000000-0005-0000-0000-0000D8950000}"/>
    <cellStyle name="쉼표 [0] 10 2 3 10" xfId="38852" xr:uid="{00000000-0005-0000-0000-0000D9950000}"/>
    <cellStyle name="쉼표 [0] 10 2 3 10 2" xfId="38853" xr:uid="{00000000-0005-0000-0000-0000DA950000}"/>
    <cellStyle name="쉼표 [0] 10 2 3 10 3" xfId="38854" xr:uid="{00000000-0005-0000-0000-0000DB950000}"/>
    <cellStyle name="쉼표 [0] 10 2 3 10 4" xfId="38855" xr:uid="{00000000-0005-0000-0000-0000DC950000}"/>
    <cellStyle name="쉼표 [0] 10 2 3 11" xfId="38856" xr:uid="{00000000-0005-0000-0000-0000DD950000}"/>
    <cellStyle name="쉼표 [0] 10 2 3 11 2" xfId="38857" xr:uid="{00000000-0005-0000-0000-0000DE950000}"/>
    <cellStyle name="쉼표 [0] 10 2 3 11 3" xfId="38858" xr:uid="{00000000-0005-0000-0000-0000DF950000}"/>
    <cellStyle name="쉼표 [0] 10 2 3 11 4" xfId="38859" xr:uid="{00000000-0005-0000-0000-0000E0950000}"/>
    <cellStyle name="쉼표 [0] 10 2 3 12" xfId="38860" xr:uid="{00000000-0005-0000-0000-0000E1950000}"/>
    <cellStyle name="쉼표 [0] 10 2 3 12 2" xfId="38861" xr:uid="{00000000-0005-0000-0000-0000E2950000}"/>
    <cellStyle name="쉼표 [0] 10 2 3 12 3" xfId="38862" xr:uid="{00000000-0005-0000-0000-0000E3950000}"/>
    <cellStyle name="쉼표 [0] 10 2 3 12 4" xfId="38863" xr:uid="{00000000-0005-0000-0000-0000E4950000}"/>
    <cellStyle name="쉼표 [0] 10 2 3 13" xfId="38864" xr:uid="{00000000-0005-0000-0000-0000E5950000}"/>
    <cellStyle name="쉼표 [0] 10 2 3 14" xfId="38865" xr:uid="{00000000-0005-0000-0000-0000E6950000}"/>
    <cellStyle name="쉼표 [0] 10 2 3 15" xfId="38866" xr:uid="{00000000-0005-0000-0000-0000E7950000}"/>
    <cellStyle name="쉼표 [0] 10 2 3 16" xfId="38867" xr:uid="{00000000-0005-0000-0000-0000E8950000}"/>
    <cellStyle name="쉼표 [0] 10 2 3 17" xfId="38868" xr:uid="{00000000-0005-0000-0000-0000E9950000}"/>
    <cellStyle name="쉼표 [0] 10 2 3 18" xfId="38869" xr:uid="{00000000-0005-0000-0000-0000EA950000}"/>
    <cellStyle name="쉼표 [0] 10 2 3 19" xfId="38870" xr:uid="{00000000-0005-0000-0000-0000EB950000}"/>
    <cellStyle name="쉼표 [0] 10 2 3 2" xfId="38871" xr:uid="{00000000-0005-0000-0000-0000EC950000}"/>
    <cellStyle name="쉼표 [0] 10 2 3 2 10" xfId="38872" xr:uid="{00000000-0005-0000-0000-0000ED950000}"/>
    <cellStyle name="쉼표 [0] 10 2 3 2 11" xfId="38873" xr:uid="{00000000-0005-0000-0000-0000EE950000}"/>
    <cellStyle name="쉼표 [0] 10 2 3 2 12" xfId="38874" xr:uid="{00000000-0005-0000-0000-0000EF950000}"/>
    <cellStyle name="쉼표 [0] 10 2 3 2 2" xfId="38875" xr:uid="{00000000-0005-0000-0000-0000F0950000}"/>
    <cellStyle name="쉼표 [0] 10 2 3 2 2 2" xfId="38876" xr:uid="{00000000-0005-0000-0000-0000F1950000}"/>
    <cellStyle name="쉼표 [0] 10 2 3 2 2 3" xfId="38877" xr:uid="{00000000-0005-0000-0000-0000F2950000}"/>
    <cellStyle name="쉼표 [0] 10 2 3 2 2 4" xfId="38878" xr:uid="{00000000-0005-0000-0000-0000F3950000}"/>
    <cellStyle name="쉼표 [0] 10 2 3 2 3" xfId="38879" xr:uid="{00000000-0005-0000-0000-0000F4950000}"/>
    <cellStyle name="쉼표 [0] 10 2 3 2 3 2" xfId="38880" xr:uid="{00000000-0005-0000-0000-0000F5950000}"/>
    <cellStyle name="쉼표 [0] 10 2 3 2 3 3" xfId="38881" xr:uid="{00000000-0005-0000-0000-0000F6950000}"/>
    <cellStyle name="쉼표 [0] 10 2 3 2 3 4" xfId="38882" xr:uid="{00000000-0005-0000-0000-0000F7950000}"/>
    <cellStyle name="쉼표 [0] 10 2 3 2 4" xfId="38883" xr:uid="{00000000-0005-0000-0000-0000F8950000}"/>
    <cellStyle name="쉼표 [0] 10 2 3 2 4 2" xfId="38884" xr:uid="{00000000-0005-0000-0000-0000F9950000}"/>
    <cellStyle name="쉼표 [0] 10 2 3 2 4 3" xfId="38885" xr:uid="{00000000-0005-0000-0000-0000FA950000}"/>
    <cellStyle name="쉼표 [0] 10 2 3 2 4 4" xfId="38886" xr:uid="{00000000-0005-0000-0000-0000FB950000}"/>
    <cellStyle name="쉼표 [0] 10 2 3 2 5" xfId="38887" xr:uid="{00000000-0005-0000-0000-0000FC950000}"/>
    <cellStyle name="쉼표 [0] 10 2 3 2 5 2" xfId="38888" xr:uid="{00000000-0005-0000-0000-0000FD950000}"/>
    <cellStyle name="쉼표 [0] 10 2 3 2 5 3" xfId="38889" xr:uid="{00000000-0005-0000-0000-0000FE950000}"/>
    <cellStyle name="쉼표 [0] 10 2 3 2 5 4" xfId="38890" xr:uid="{00000000-0005-0000-0000-0000FF950000}"/>
    <cellStyle name="쉼표 [0] 10 2 3 2 6" xfId="38891" xr:uid="{00000000-0005-0000-0000-000000960000}"/>
    <cellStyle name="쉼표 [0] 10 2 3 2 6 2" xfId="38892" xr:uid="{00000000-0005-0000-0000-000001960000}"/>
    <cellStyle name="쉼표 [0] 10 2 3 2 6 3" xfId="38893" xr:uid="{00000000-0005-0000-0000-000002960000}"/>
    <cellStyle name="쉼표 [0] 10 2 3 2 6 4" xfId="38894" xr:uid="{00000000-0005-0000-0000-000003960000}"/>
    <cellStyle name="쉼표 [0] 10 2 3 2 7" xfId="38895" xr:uid="{00000000-0005-0000-0000-000004960000}"/>
    <cellStyle name="쉼표 [0] 10 2 3 2 7 2" xfId="38896" xr:uid="{00000000-0005-0000-0000-000005960000}"/>
    <cellStyle name="쉼표 [0] 10 2 3 2 7 3" xfId="38897" xr:uid="{00000000-0005-0000-0000-000006960000}"/>
    <cellStyle name="쉼표 [0] 10 2 3 2 7 4" xfId="38898" xr:uid="{00000000-0005-0000-0000-000007960000}"/>
    <cellStyle name="쉼표 [0] 10 2 3 2 8" xfId="38899" xr:uid="{00000000-0005-0000-0000-000008960000}"/>
    <cellStyle name="쉼표 [0] 10 2 3 2 8 2" xfId="38900" xr:uid="{00000000-0005-0000-0000-000009960000}"/>
    <cellStyle name="쉼표 [0] 10 2 3 2 8 3" xfId="38901" xr:uid="{00000000-0005-0000-0000-00000A960000}"/>
    <cellStyle name="쉼표 [0] 10 2 3 2 8 4" xfId="38902" xr:uid="{00000000-0005-0000-0000-00000B960000}"/>
    <cellStyle name="쉼표 [0] 10 2 3 2 9" xfId="38903" xr:uid="{00000000-0005-0000-0000-00000C960000}"/>
    <cellStyle name="쉼표 [0] 10 2 3 2 9 2" xfId="38904" xr:uid="{00000000-0005-0000-0000-00000D960000}"/>
    <cellStyle name="쉼표 [0] 10 2 3 2 9 3" xfId="38905" xr:uid="{00000000-0005-0000-0000-00000E960000}"/>
    <cellStyle name="쉼표 [0] 10 2 3 2 9 4" xfId="38906" xr:uid="{00000000-0005-0000-0000-00000F960000}"/>
    <cellStyle name="쉼표 [0] 10 2 3 20" xfId="38907" xr:uid="{00000000-0005-0000-0000-000010960000}"/>
    <cellStyle name="쉼표 [0] 10 2 3 21" xfId="38908" xr:uid="{00000000-0005-0000-0000-000011960000}"/>
    <cellStyle name="쉼표 [0] 10 2 3 22" xfId="38909" xr:uid="{00000000-0005-0000-0000-000012960000}"/>
    <cellStyle name="쉼표 [0] 10 2 3 23" xfId="38910" xr:uid="{00000000-0005-0000-0000-000013960000}"/>
    <cellStyle name="쉼표 [0] 10 2 3 24" xfId="38911" xr:uid="{00000000-0005-0000-0000-000014960000}"/>
    <cellStyle name="쉼표 [0] 10 2 3 25" xfId="38912" xr:uid="{00000000-0005-0000-0000-000015960000}"/>
    <cellStyle name="쉼표 [0] 10 2 3 3" xfId="38913" xr:uid="{00000000-0005-0000-0000-000016960000}"/>
    <cellStyle name="쉼표 [0] 10 2 3 3 10" xfId="38914" xr:uid="{00000000-0005-0000-0000-000017960000}"/>
    <cellStyle name="쉼표 [0] 10 2 3 3 11" xfId="38915" xr:uid="{00000000-0005-0000-0000-000018960000}"/>
    <cellStyle name="쉼표 [0] 10 2 3 3 12" xfId="38916" xr:uid="{00000000-0005-0000-0000-000019960000}"/>
    <cellStyle name="쉼표 [0] 10 2 3 3 2" xfId="38917" xr:uid="{00000000-0005-0000-0000-00001A960000}"/>
    <cellStyle name="쉼표 [0] 10 2 3 3 2 2" xfId="38918" xr:uid="{00000000-0005-0000-0000-00001B960000}"/>
    <cellStyle name="쉼표 [0] 10 2 3 3 2 3" xfId="38919" xr:uid="{00000000-0005-0000-0000-00001C960000}"/>
    <cellStyle name="쉼표 [0] 10 2 3 3 2 4" xfId="38920" xr:uid="{00000000-0005-0000-0000-00001D960000}"/>
    <cellStyle name="쉼표 [0] 10 2 3 3 3" xfId="38921" xr:uid="{00000000-0005-0000-0000-00001E960000}"/>
    <cellStyle name="쉼표 [0] 10 2 3 3 3 2" xfId="38922" xr:uid="{00000000-0005-0000-0000-00001F960000}"/>
    <cellStyle name="쉼표 [0] 10 2 3 3 3 3" xfId="38923" xr:uid="{00000000-0005-0000-0000-000020960000}"/>
    <cellStyle name="쉼표 [0] 10 2 3 3 3 4" xfId="38924" xr:uid="{00000000-0005-0000-0000-000021960000}"/>
    <cellStyle name="쉼표 [0] 10 2 3 3 4" xfId="38925" xr:uid="{00000000-0005-0000-0000-000022960000}"/>
    <cellStyle name="쉼표 [0] 10 2 3 3 4 2" xfId="38926" xr:uid="{00000000-0005-0000-0000-000023960000}"/>
    <cellStyle name="쉼표 [0] 10 2 3 3 4 3" xfId="38927" xr:uid="{00000000-0005-0000-0000-000024960000}"/>
    <cellStyle name="쉼표 [0] 10 2 3 3 4 4" xfId="38928" xr:uid="{00000000-0005-0000-0000-000025960000}"/>
    <cellStyle name="쉼표 [0] 10 2 3 3 5" xfId="38929" xr:uid="{00000000-0005-0000-0000-000026960000}"/>
    <cellStyle name="쉼표 [0] 10 2 3 3 5 2" xfId="38930" xr:uid="{00000000-0005-0000-0000-000027960000}"/>
    <cellStyle name="쉼표 [0] 10 2 3 3 5 3" xfId="38931" xr:uid="{00000000-0005-0000-0000-000028960000}"/>
    <cellStyle name="쉼표 [0] 10 2 3 3 5 4" xfId="38932" xr:uid="{00000000-0005-0000-0000-000029960000}"/>
    <cellStyle name="쉼표 [0] 10 2 3 3 6" xfId="38933" xr:uid="{00000000-0005-0000-0000-00002A960000}"/>
    <cellStyle name="쉼표 [0] 10 2 3 3 6 2" xfId="38934" xr:uid="{00000000-0005-0000-0000-00002B960000}"/>
    <cellStyle name="쉼표 [0] 10 2 3 3 6 3" xfId="38935" xr:uid="{00000000-0005-0000-0000-00002C960000}"/>
    <cellStyle name="쉼표 [0] 10 2 3 3 6 4" xfId="38936" xr:uid="{00000000-0005-0000-0000-00002D960000}"/>
    <cellStyle name="쉼표 [0] 10 2 3 3 7" xfId="38937" xr:uid="{00000000-0005-0000-0000-00002E960000}"/>
    <cellStyle name="쉼표 [0] 10 2 3 3 7 2" xfId="38938" xr:uid="{00000000-0005-0000-0000-00002F960000}"/>
    <cellStyle name="쉼표 [0] 10 2 3 3 7 3" xfId="38939" xr:uid="{00000000-0005-0000-0000-000030960000}"/>
    <cellStyle name="쉼표 [0] 10 2 3 3 7 4" xfId="38940" xr:uid="{00000000-0005-0000-0000-000031960000}"/>
    <cellStyle name="쉼표 [0] 10 2 3 3 8" xfId="38941" xr:uid="{00000000-0005-0000-0000-000032960000}"/>
    <cellStyle name="쉼표 [0] 10 2 3 3 8 2" xfId="38942" xr:uid="{00000000-0005-0000-0000-000033960000}"/>
    <cellStyle name="쉼표 [0] 10 2 3 3 8 3" xfId="38943" xr:uid="{00000000-0005-0000-0000-000034960000}"/>
    <cellStyle name="쉼표 [0] 10 2 3 3 8 4" xfId="38944" xr:uid="{00000000-0005-0000-0000-000035960000}"/>
    <cellStyle name="쉼표 [0] 10 2 3 3 9" xfId="38945" xr:uid="{00000000-0005-0000-0000-000036960000}"/>
    <cellStyle name="쉼표 [0] 10 2 3 3 9 2" xfId="38946" xr:uid="{00000000-0005-0000-0000-000037960000}"/>
    <cellStyle name="쉼표 [0] 10 2 3 3 9 3" xfId="38947" xr:uid="{00000000-0005-0000-0000-000038960000}"/>
    <cellStyle name="쉼표 [0] 10 2 3 3 9 4" xfId="38948" xr:uid="{00000000-0005-0000-0000-000039960000}"/>
    <cellStyle name="쉼표 [0] 10 2 3 4" xfId="38949" xr:uid="{00000000-0005-0000-0000-00003A960000}"/>
    <cellStyle name="쉼표 [0] 10 2 3 4 10" xfId="38950" xr:uid="{00000000-0005-0000-0000-00003B960000}"/>
    <cellStyle name="쉼표 [0] 10 2 3 4 11" xfId="38951" xr:uid="{00000000-0005-0000-0000-00003C960000}"/>
    <cellStyle name="쉼표 [0] 10 2 3 4 12" xfId="38952" xr:uid="{00000000-0005-0000-0000-00003D960000}"/>
    <cellStyle name="쉼표 [0] 10 2 3 4 2" xfId="38953" xr:uid="{00000000-0005-0000-0000-00003E960000}"/>
    <cellStyle name="쉼표 [0] 10 2 3 4 2 2" xfId="38954" xr:uid="{00000000-0005-0000-0000-00003F960000}"/>
    <cellStyle name="쉼표 [0] 10 2 3 4 2 3" xfId="38955" xr:uid="{00000000-0005-0000-0000-000040960000}"/>
    <cellStyle name="쉼표 [0] 10 2 3 4 2 4" xfId="38956" xr:uid="{00000000-0005-0000-0000-000041960000}"/>
    <cellStyle name="쉼표 [0] 10 2 3 4 3" xfId="38957" xr:uid="{00000000-0005-0000-0000-000042960000}"/>
    <cellStyle name="쉼표 [0] 10 2 3 4 3 2" xfId="38958" xr:uid="{00000000-0005-0000-0000-000043960000}"/>
    <cellStyle name="쉼표 [0] 10 2 3 4 3 3" xfId="38959" xr:uid="{00000000-0005-0000-0000-000044960000}"/>
    <cellStyle name="쉼표 [0] 10 2 3 4 3 4" xfId="38960" xr:uid="{00000000-0005-0000-0000-000045960000}"/>
    <cellStyle name="쉼표 [0] 10 2 3 4 4" xfId="38961" xr:uid="{00000000-0005-0000-0000-000046960000}"/>
    <cellStyle name="쉼표 [0] 10 2 3 4 4 2" xfId="38962" xr:uid="{00000000-0005-0000-0000-000047960000}"/>
    <cellStyle name="쉼표 [0] 10 2 3 4 4 3" xfId="38963" xr:uid="{00000000-0005-0000-0000-000048960000}"/>
    <cellStyle name="쉼표 [0] 10 2 3 4 4 4" xfId="38964" xr:uid="{00000000-0005-0000-0000-000049960000}"/>
    <cellStyle name="쉼표 [0] 10 2 3 4 5" xfId="38965" xr:uid="{00000000-0005-0000-0000-00004A960000}"/>
    <cellStyle name="쉼표 [0] 10 2 3 4 5 2" xfId="38966" xr:uid="{00000000-0005-0000-0000-00004B960000}"/>
    <cellStyle name="쉼표 [0] 10 2 3 4 5 3" xfId="38967" xr:uid="{00000000-0005-0000-0000-00004C960000}"/>
    <cellStyle name="쉼표 [0] 10 2 3 4 5 4" xfId="38968" xr:uid="{00000000-0005-0000-0000-00004D960000}"/>
    <cellStyle name="쉼표 [0] 10 2 3 4 6" xfId="38969" xr:uid="{00000000-0005-0000-0000-00004E960000}"/>
    <cellStyle name="쉼표 [0] 10 2 3 4 6 2" xfId="38970" xr:uid="{00000000-0005-0000-0000-00004F960000}"/>
    <cellStyle name="쉼표 [0] 10 2 3 4 6 3" xfId="38971" xr:uid="{00000000-0005-0000-0000-000050960000}"/>
    <cellStyle name="쉼표 [0] 10 2 3 4 6 4" xfId="38972" xr:uid="{00000000-0005-0000-0000-000051960000}"/>
    <cellStyle name="쉼표 [0] 10 2 3 4 7" xfId="38973" xr:uid="{00000000-0005-0000-0000-000052960000}"/>
    <cellStyle name="쉼표 [0] 10 2 3 4 7 2" xfId="38974" xr:uid="{00000000-0005-0000-0000-000053960000}"/>
    <cellStyle name="쉼표 [0] 10 2 3 4 7 3" xfId="38975" xr:uid="{00000000-0005-0000-0000-000054960000}"/>
    <cellStyle name="쉼표 [0] 10 2 3 4 7 4" xfId="38976" xr:uid="{00000000-0005-0000-0000-000055960000}"/>
    <cellStyle name="쉼표 [0] 10 2 3 4 8" xfId="38977" xr:uid="{00000000-0005-0000-0000-000056960000}"/>
    <cellStyle name="쉼표 [0] 10 2 3 4 8 2" xfId="38978" xr:uid="{00000000-0005-0000-0000-000057960000}"/>
    <cellStyle name="쉼표 [0] 10 2 3 4 8 3" xfId="38979" xr:uid="{00000000-0005-0000-0000-000058960000}"/>
    <cellStyle name="쉼표 [0] 10 2 3 4 8 4" xfId="38980" xr:uid="{00000000-0005-0000-0000-000059960000}"/>
    <cellStyle name="쉼표 [0] 10 2 3 4 9" xfId="38981" xr:uid="{00000000-0005-0000-0000-00005A960000}"/>
    <cellStyle name="쉼표 [0] 10 2 3 4 9 2" xfId="38982" xr:uid="{00000000-0005-0000-0000-00005B960000}"/>
    <cellStyle name="쉼표 [0] 10 2 3 4 9 3" xfId="38983" xr:uid="{00000000-0005-0000-0000-00005C960000}"/>
    <cellStyle name="쉼표 [0] 10 2 3 4 9 4" xfId="38984" xr:uid="{00000000-0005-0000-0000-00005D960000}"/>
    <cellStyle name="쉼표 [0] 10 2 3 5" xfId="38985" xr:uid="{00000000-0005-0000-0000-00005E960000}"/>
    <cellStyle name="쉼표 [0] 10 2 3 5 2" xfId="38986" xr:uid="{00000000-0005-0000-0000-00005F960000}"/>
    <cellStyle name="쉼표 [0] 10 2 3 5 3" xfId="38987" xr:uid="{00000000-0005-0000-0000-000060960000}"/>
    <cellStyle name="쉼표 [0] 10 2 3 5 4" xfId="38988" xr:uid="{00000000-0005-0000-0000-000061960000}"/>
    <cellStyle name="쉼표 [0] 10 2 3 6" xfId="38989" xr:uid="{00000000-0005-0000-0000-000062960000}"/>
    <cellStyle name="쉼표 [0] 10 2 3 6 2" xfId="38990" xr:uid="{00000000-0005-0000-0000-000063960000}"/>
    <cellStyle name="쉼표 [0] 10 2 3 6 3" xfId="38991" xr:uid="{00000000-0005-0000-0000-000064960000}"/>
    <cellStyle name="쉼표 [0] 10 2 3 6 4" xfId="38992" xr:uid="{00000000-0005-0000-0000-000065960000}"/>
    <cellStyle name="쉼표 [0] 10 2 3 7" xfId="38993" xr:uid="{00000000-0005-0000-0000-000066960000}"/>
    <cellStyle name="쉼표 [0] 10 2 3 7 2" xfId="38994" xr:uid="{00000000-0005-0000-0000-000067960000}"/>
    <cellStyle name="쉼표 [0] 10 2 3 7 3" xfId="38995" xr:uid="{00000000-0005-0000-0000-000068960000}"/>
    <cellStyle name="쉼표 [0] 10 2 3 7 4" xfId="38996" xr:uid="{00000000-0005-0000-0000-000069960000}"/>
    <cellStyle name="쉼표 [0] 10 2 3 8" xfId="38997" xr:uid="{00000000-0005-0000-0000-00006A960000}"/>
    <cellStyle name="쉼표 [0] 10 2 3 8 2" xfId="38998" xr:uid="{00000000-0005-0000-0000-00006B960000}"/>
    <cellStyle name="쉼표 [0] 10 2 3 8 3" xfId="38999" xr:uid="{00000000-0005-0000-0000-00006C960000}"/>
    <cellStyle name="쉼표 [0] 10 2 3 8 4" xfId="39000" xr:uid="{00000000-0005-0000-0000-00006D960000}"/>
    <cellStyle name="쉼표 [0] 10 2 3 9" xfId="39001" xr:uid="{00000000-0005-0000-0000-00006E960000}"/>
    <cellStyle name="쉼표 [0] 10 2 3 9 2" xfId="39002" xr:uid="{00000000-0005-0000-0000-00006F960000}"/>
    <cellStyle name="쉼표 [0] 10 2 3 9 3" xfId="39003" xr:uid="{00000000-0005-0000-0000-000070960000}"/>
    <cellStyle name="쉼표 [0] 10 2 3 9 4" xfId="39004" xr:uid="{00000000-0005-0000-0000-000071960000}"/>
    <cellStyle name="쉼표 [0] 10 2 4" xfId="39005" xr:uid="{00000000-0005-0000-0000-000072960000}"/>
    <cellStyle name="쉼표 [0] 10 2 4 10" xfId="39006" xr:uid="{00000000-0005-0000-0000-000073960000}"/>
    <cellStyle name="쉼표 [0] 10 2 4 11" xfId="39007" xr:uid="{00000000-0005-0000-0000-000074960000}"/>
    <cellStyle name="쉼표 [0] 10 2 4 12" xfId="39008" xr:uid="{00000000-0005-0000-0000-000075960000}"/>
    <cellStyle name="쉼표 [0] 10 2 4 2" xfId="39009" xr:uid="{00000000-0005-0000-0000-000076960000}"/>
    <cellStyle name="쉼표 [0] 10 2 4 2 2" xfId="39010" xr:uid="{00000000-0005-0000-0000-000077960000}"/>
    <cellStyle name="쉼표 [0] 10 2 4 2 3" xfId="39011" xr:uid="{00000000-0005-0000-0000-000078960000}"/>
    <cellStyle name="쉼표 [0] 10 2 4 2 4" xfId="39012" xr:uid="{00000000-0005-0000-0000-000079960000}"/>
    <cellStyle name="쉼표 [0] 10 2 4 3" xfId="39013" xr:uid="{00000000-0005-0000-0000-00007A960000}"/>
    <cellStyle name="쉼표 [0] 10 2 4 3 2" xfId="39014" xr:uid="{00000000-0005-0000-0000-00007B960000}"/>
    <cellStyle name="쉼표 [0] 10 2 4 3 3" xfId="39015" xr:uid="{00000000-0005-0000-0000-00007C960000}"/>
    <cellStyle name="쉼표 [0] 10 2 4 3 4" xfId="39016" xr:uid="{00000000-0005-0000-0000-00007D960000}"/>
    <cellStyle name="쉼표 [0] 10 2 4 4" xfId="39017" xr:uid="{00000000-0005-0000-0000-00007E960000}"/>
    <cellStyle name="쉼표 [0] 10 2 4 4 2" xfId="39018" xr:uid="{00000000-0005-0000-0000-00007F960000}"/>
    <cellStyle name="쉼표 [0] 10 2 4 4 3" xfId="39019" xr:uid="{00000000-0005-0000-0000-000080960000}"/>
    <cellStyle name="쉼표 [0] 10 2 4 4 4" xfId="39020" xr:uid="{00000000-0005-0000-0000-000081960000}"/>
    <cellStyle name="쉼표 [0] 10 2 4 5" xfId="39021" xr:uid="{00000000-0005-0000-0000-000082960000}"/>
    <cellStyle name="쉼표 [0] 10 2 4 5 2" xfId="39022" xr:uid="{00000000-0005-0000-0000-000083960000}"/>
    <cellStyle name="쉼표 [0] 10 2 4 5 3" xfId="39023" xr:uid="{00000000-0005-0000-0000-000084960000}"/>
    <cellStyle name="쉼표 [0] 10 2 4 5 4" xfId="39024" xr:uid="{00000000-0005-0000-0000-000085960000}"/>
    <cellStyle name="쉼표 [0] 10 2 4 6" xfId="39025" xr:uid="{00000000-0005-0000-0000-000086960000}"/>
    <cellStyle name="쉼표 [0] 10 2 4 6 2" xfId="39026" xr:uid="{00000000-0005-0000-0000-000087960000}"/>
    <cellStyle name="쉼표 [0] 10 2 4 6 3" xfId="39027" xr:uid="{00000000-0005-0000-0000-000088960000}"/>
    <cellStyle name="쉼표 [0] 10 2 4 6 4" xfId="39028" xr:uid="{00000000-0005-0000-0000-000089960000}"/>
    <cellStyle name="쉼표 [0] 10 2 4 7" xfId="39029" xr:uid="{00000000-0005-0000-0000-00008A960000}"/>
    <cellStyle name="쉼표 [0] 10 2 4 7 2" xfId="39030" xr:uid="{00000000-0005-0000-0000-00008B960000}"/>
    <cellStyle name="쉼표 [0] 10 2 4 7 3" xfId="39031" xr:uid="{00000000-0005-0000-0000-00008C960000}"/>
    <cellStyle name="쉼표 [0] 10 2 4 7 4" xfId="39032" xr:uid="{00000000-0005-0000-0000-00008D960000}"/>
    <cellStyle name="쉼표 [0] 10 2 4 8" xfId="39033" xr:uid="{00000000-0005-0000-0000-00008E960000}"/>
    <cellStyle name="쉼표 [0] 10 2 4 8 2" xfId="39034" xr:uid="{00000000-0005-0000-0000-00008F960000}"/>
    <cellStyle name="쉼표 [0] 10 2 4 8 3" xfId="39035" xr:uid="{00000000-0005-0000-0000-000090960000}"/>
    <cellStyle name="쉼표 [0] 10 2 4 8 4" xfId="39036" xr:uid="{00000000-0005-0000-0000-000091960000}"/>
    <cellStyle name="쉼표 [0] 10 2 4 9" xfId="39037" xr:uid="{00000000-0005-0000-0000-000092960000}"/>
    <cellStyle name="쉼표 [0] 10 2 4 9 2" xfId="39038" xr:uid="{00000000-0005-0000-0000-000093960000}"/>
    <cellStyle name="쉼표 [0] 10 2 4 9 3" xfId="39039" xr:uid="{00000000-0005-0000-0000-000094960000}"/>
    <cellStyle name="쉼표 [0] 10 2 4 9 4" xfId="39040" xr:uid="{00000000-0005-0000-0000-000095960000}"/>
    <cellStyle name="쉼표 [0] 10 2 5" xfId="39041" xr:uid="{00000000-0005-0000-0000-000096960000}"/>
    <cellStyle name="쉼표 [0] 10 2 5 10" xfId="39042" xr:uid="{00000000-0005-0000-0000-000097960000}"/>
    <cellStyle name="쉼표 [0] 10 2 5 11" xfId="39043" xr:uid="{00000000-0005-0000-0000-000098960000}"/>
    <cellStyle name="쉼표 [0] 10 2 5 12" xfId="39044" xr:uid="{00000000-0005-0000-0000-000099960000}"/>
    <cellStyle name="쉼표 [0] 10 2 5 2" xfId="39045" xr:uid="{00000000-0005-0000-0000-00009A960000}"/>
    <cellStyle name="쉼표 [0] 10 2 5 2 2" xfId="39046" xr:uid="{00000000-0005-0000-0000-00009B960000}"/>
    <cellStyle name="쉼표 [0] 10 2 5 2 3" xfId="39047" xr:uid="{00000000-0005-0000-0000-00009C960000}"/>
    <cellStyle name="쉼표 [0] 10 2 5 2 4" xfId="39048" xr:uid="{00000000-0005-0000-0000-00009D960000}"/>
    <cellStyle name="쉼표 [0] 10 2 5 3" xfId="39049" xr:uid="{00000000-0005-0000-0000-00009E960000}"/>
    <cellStyle name="쉼표 [0] 10 2 5 3 2" xfId="39050" xr:uid="{00000000-0005-0000-0000-00009F960000}"/>
    <cellStyle name="쉼표 [0] 10 2 5 3 3" xfId="39051" xr:uid="{00000000-0005-0000-0000-0000A0960000}"/>
    <cellStyle name="쉼표 [0] 10 2 5 3 4" xfId="39052" xr:uid="{00000000-0005-0000-0000-0000A1960000}"/>
    <cellStyle name="쉼표 [0] 10 2 5 4" xfId="39053" xr:uid="{00000000-0005-0000-0000-0000A2960000}"/>
    <cellStyle name="쉼표 [0] 10 2 5 4 2" xfId="39054" xr:uid="{00000000-0005-0000-0000-0000A3960000}"/>
    <cellStyle name="쉼표 [0] 10 2 5 4 3" xfId="39055" xr:uid="{00000000-0005-0000-0000-0000A4960000}"/>
    <cellStyle name="쉼표 [0] 10 2 5 4 4" xfId="39056" xr:uid="{00000000-0005-0000-0000-0000A5960000}"/>
    <cellStyle name="쉼표 [0] 10 2 5 5" xfId="39057" xr:uid="{00000000-0005-0000-0000-0000A6960000}"/>
    <cellStyle name="쉼표 [0] 10 2 5 5 2" xfId="39058" xr:uid="{00000000-0005-0000-0000-0000A7960000}"/>
    <cellStyle name="쉼표 [0] 10 2 5 5 3" xfId="39059" xr:uid="{00000000-0005-0000-0000-0000A8960000}"/>
    <cellStyle name="쉼표 [0] 10 2 5 5 4" xfId="39060" xr:uid="{00000000-0005-0000-0000-0000A9960000}"/>
    <cellStyle name="쉼표 [0] 10 2 5 6" xfId="39061" xr:uid="{00000000-0005-0000-0000-0000AA960000}"/>
    <cellStyle name="쉼표 [0] 10 2 5 6 2" xfId="39062" xr:uid="{00000000-0005-0000-0000-0000AB960000}"/>
    <cellStyle name="쉼표 [0] 10 2 5 6 3" xfId="39063" xr:uid="{00000000-0005-0000-0000-0000AC960000}"/>
    <cellStyle name="쉼표 [0] 10 2 5 6 4" xfId="39064" xr:uid="{00000000-0005-0000-0000-0000AD960000}"/>
    <cellStyle name="쉼표 [0] 10 2 5 7" xfId="39065" xr:uid="{00000000-0005-0000-0000-0000AE960000}"/>
    <cellStyle name="쉼표 [0] 10 2 5 7 2" xfId="39066" xr:uid="{00000000-0005-0000-0000-0000AF960000}"/>
    <cellStyle name="쉼표 [0] 10 2 5 7 3" xfId="39067" xr:uid="{00000000-0005-0000-0000-0000B0960000}"/>
    <cellStyle name="쉼표 [0] 10 2 5 7 4" xfId="39068" xr:uid="{00000000-0005-0000-0000-0000B1960000}"/>
    <cellStyle name="쉼표 [0] 10 2 5 8" xfId="39069" xr:uid="{00000000-0005-0000-0000-0000B2960000}"/>
    <cellStyle name="쉼표 [0] 10 2 5 8 2" xfId="39070" xr:uid="{00000000-0005-0000-0000-0000B3960000}"/>
    <cellStyle name="쉼표 [0] 10 2 5 8 3" xfId="39071" xr:uid="{00000000-0005-0000-0000-0000B4960000}"/>
    <cellStyle name="쉼표 [0] 10 2 5 8 4" xfId="39072" xr:uid="{00000000-0005-0000-0000-0000B5960000}"/>
    <cellStyle name="쉼표 [0] 10 2 5 9" xfId="39073" xr:uid="{00000000-0005-0000-0000-0000B6960000}"/>
    <cellStyle name="쉼표 [0] 10 2 5 9 2" xfId="39074" xr:uid="{00000000-0005-0000-0000-0000B7960000}"/>
    <cellStyle name="쉼표 [0] 10 2 5 9 3" xfId="39075" xr:uid="{00000000-0005-0000-0000-0000B8960000}"/>
    <cellStyle name="쉼표 [0] 10 2 5 9 4" xfId="39076" xr:uid="{00000000-0005-0000-0000-0000B9960000}"/>
    <cellStyle name="쉼표 [0] 10 2 6" xfId="39077" xr:uid="{00000000-0005-0000-0000-0000BA960000}"/>
    <cellStyle name="쉼표 [0] 10 2 6 10" xfId="39078" xr:uid="{00000000-0005-0000-0000-0000BB960000}"/>
    <cellStyle name="쉼표 [0] 10 2 6 11" xfId="39079" xr:uid="{00000000-0005-0000-0000-0000BC960000}"/>
    <cellStyle name="쉼표 [0] 10 2 6 12" xfId="39080" xr:uid="{00000000-0005-0000-0000-0000BD960000}"/>
    <cellStyle name="쉼표 [0] 10 2 6 2" xfId="39081" xr:uid="{00000000-0005-0000-0000-0000BE960000}"/>
    <cellStyle name="쉼표 [0] 10 2 6 2 2" xfId="39082" xr:uid="{00000000-0005-0000-0000-0000BF960000}"/>
    <cellStyle name="쉼표 [0] 10 2 6 2 3" xfId="39083" xr:uid="{00000000-0005-0000-0000-0000C0960000}"/>
    <cellStyle name="쉼표 [0] 10 2 6 2 4" xfId="39084" xr:uid="{00000000-0005-0000-0000-0000C1960000}"/>
    <cellStyle name="쉼표 [0] 10 2 6 3" xfId="39085" xr:uid="{00000000-0005-0000-0000-0000C2960000}"/>
    <cellStyle name="쉼표 [0] 10 2 6 3 2" xfId="39086" xr:uid="{00000000-0005-0000-0000-0000C3960000}"/>
    <cellStyle name="쉼표 [0] 10 2 6 3 3" xfId="39087" xr:uid="{00000000-0005-0000-0000-0000C4960000}"/>
    <cellStyle name="쉼표 [0] 10 2 6 3 4" xfId="39088" xr:uid="{00000000-0005-0000-0000-0000C5960000}"/>
    <cellStyle name="쉼표 [0] 10 2 6 4" xfId="39089" xr:uid="{00000000-0005-0000-0000-0000C6960000}"/>
    <cellStyle name="쉼표 [0] 10 2 6 4 2" xfId="39090" xr:uid="{00000000-0005-0000-0000-0000C7960000}"/>
    <cellStyle name="쉼표 [0] 10 2 6 4 3" xfId="39091" xr:uid="{00000000-0005-0000-0000-0000C8960000}"/>
    <cellStyle name="쉼표 [0] 10 2 6 4 4" xfId="39092" xr:uid="{00000000-0005-0000-0000-0000C9960000}"/>
    <cellStyle name="쉼표 [0] 10 2 6 5" xfId="39093" xr:uid="{00000000-0005-0000-0000-0000CA960000}"/>
    <cellStyle name="쉼표 [0] 10 2 6 5 2" xfId="39094" xr:uid="{00000000-0005-0000-0000-0000CB960000}"/>
    <cellStyle name="쉼표 [0] 10 2 6 5 3" xfId="39095" xr:uid="{00000000-0005-0000-0000-0000CC960000}"/>
    <cellStyle name="쉼표 [0] 10 2 6 5 4" xfId="39096" xr:uid="{00000000-0005-0000-0000-0000CD960000}"/>
    <cellStyle name="쉼표 [0] 10 2 6 6" xfId="39097" xr:uid="{00000000-0005-0000-0000-0000CE960000}"/>
    <cellStyle name="쉼표 [0] 10 2 6 6 2" xfId="39098" xr:uid="{00000000-0005-0000-0000-0000CF960000}"/>
    <cellStyle name="쉼표 [0] 10 2 6 6 3" xfId="39099" xr:uid="{00000000-0005-0000-0000-0000D0960000}"/>
    <cellStyle name="쉼표 [0] 10 2 6 6 4" xfId="39100" xr:uid="{00000000-0005-0000-0000-0000D1960000}"/>
    <cellStyle name="쉼표 [0] 10 2 6 7" xfId="39101" xr:uid="{00000000-0005-0000-0000-0000D2960000}"/>
    <cellStyle name="쉼표 [0] 10 2 6 7 2" xfId="39102" xr:uid="{00000000-0005-0000-0000-0000D3960000}"/>
    <cellStyle name="쉼표 [0] 10 2 6 7 3" xfId="39103" xr:uid="{00000000-0005-0000-0000-0000D4960000}"/>
    <cellStyle name="쉼표 [0] 10 2 6 7 4" xfId="39104" xr:uid="{00000000-0005-0000-0000-0000D5960000}"/>
    <cellStyle name="쉼표 [0] 10 2 6 8" xfId="39105" xr:uid="{00000000-0005-0000-0000-0000D6960000}"/>
    <cellStyle name="쉼표 [0] 10 2 6 8 2" xfId="39106" xr:uid="{00000000-0005-0000-0000-0000D7960000}"/>
    <cellStyle name="쉼표 [0] 10 2 6 8 3" xfId="39107" xr:uid="{00000000-0005-0000-0000-0000D8960000}"/>
    <cellStyle name="쉼표 [0] 10 2 6 8 4" xfId="39108" xr:uid="{00000000-0005-0000-0000-0000D9960000}"/>
    <cellStyle name="쉼표 [0] 10 2 6 9" xfId="39109" xr:uid="{00000000-0005-0000-0000-0000DA960000}"/>
    <cellStyle name="쉼표 [0] 10 2 6 9 2" xfId="39110" xr:uid="{00000000-0005-0000-0000-0000DB960000}"/>
    <cellStyle name="쉼표 [0] 10 2 6 9 3" xfId="39111" xr:uid="{00000000-0005-0000-0000-0000DC960000}"/>
    <cellStyle name="쉼표 [0] 10 2 6 9 4" xfId="39112" xr:uid="{00000000-0005-0000-0000-0000DD960000}"/>
    <cellStyle name="쉼표 [0] 10 2 7" xfId="39113" xr:uid="{00000000-0005-0000-0000-0000DE960000}"/>
    <cellStyle name="쉼표 [0] 10 2 7 2" xfId="39114" xr:uid="{00000000-0005-0000-0000-0000DF960000}"/>
    <cellStyle name="쉼표 [0] 10 2 7 3" xfId="39115" xr:uid="{00000000-0005-0000-0000-0000E0960000}"/>
    <cellStyle name="쉼표 [0] 10 2 7 4" xfId="39116" xr:uid="{00000000-0005-0000-0000-0000E1960000}"/>
    <cellStyle name="쉼표 [0] 10 2 8" xfId="39117" xr:uid="{00000000-0005-0000-0000-0000E2960000}"/>
    <cellStyle name="쉼표 [0] 10 2 8 2" xfId="39118" xr:uid="{00000000-0005-0000-0000-0000E3960000}"/>
    <cellStyle name="쉼표 [0] 10 2 8 3" xfId="39119" xr:uid="{00000000-0005-0000-0000-0000E4960000}"/>
    <cellStyle name="쉼표 [0] 10 2 8 4" xfId="39120" xr:uid="{00000000-0005-0000-0000-0000E5960000}"/>
    <cellStyle name="쉼표 [0] 10 2 9" xfId="39121" xr:uid="{00000000-0005-0000-0000-0000E6960000}"/>
    <cellStyle name="쉼표 [0] 10 2 9 2" xfId="39122" xr:uid="{00000000-0005-0000-0000-0000E7960000}"/>
    <cellStyle name="쉼표 [0] 10 2 9 3" xfId="39123" xr:uid="{00000000-0005-0000-0000-0000E8960000}"/>
    <cellStyle name="쉼표 [0] 10 2 9 4" xfId="39124" xr:uid="{00000000-0005-0000-0000-0000E9960000}"/>
    <cellStyle name="쉼표 [0] 10 3" xfId="39125" xr:uid="{00000000-0005-0000-0000-0000EA960000}"/>
    <cellStyle name="쉼표 [0] 10 4" xfId="39126" xr:uid="{00000000-0005-0000-0000-0000EB960000}"/>
    <cellStyle name="쉼표 [0] 10 5" xfId="39127" xr:uid="{00000000-0005-0000-0000-0000EC960000}"/>
    <cellStyle name="쉼표 [0] 10 6" xfId="39128" xr:uid="{00000000-0005-0000-0000-0000ED960000}"/>
    <cellStyle name="쉼표 [0] 11" xfId="39129" xr:uid="{00000000-0005-0000-0000-0000EE960000}"/>
    <cellStyle name="쉼표 [0] 11 2" xfId="39130" xr:uid="{00000000-0005-0000-0000-0000EF960000}"/>
    <cellStyle name="쉼표 [0] 11 2 10" xfId="39131" xr:uid="{00000000-0005-0000-0000-0000F0960000}"/>
    <cellStyle name="쉼표 [0] 11 2 10 2" xfId="39132" xr:uid="{00000000-0005-0000-0000-0000F1960000}"/>
    <cellStyle name="쉼표 [0] 11 2 10 3" xfId="39133" xr:uid="{00000000-0005-0000-0000-0000F2960000}"/>
    <cellStyle name="쉼표 [0] 11 2 10 4" xfId="39134" xr:uid="{00000000-0005-0000-0000-0000F3960000}"/>
    <cellStyle name="쉼표 [0] 11 2 11" xfId="39135" xr:uid="{00000000-0005-0000-0000-0000F4960000}"/>
    <cellStyle name="쉼표 [0] 11 2 11 2" xfId="39136" xr:uid="{00000000-0005-0000-0000-0000F5960000}"/>
    <cellStyle name="쉼표 [0] 11 2 11 3" xfId="39137" xr:uid="{00000000-0005-0000-0000-0000F6960000}"/>
    <cellStyle name="쉼표 [0] 11 2 11 4" xfId="39138" xr:uid="{00000000-0005-0000-0000-0000F7960000}"/>
    <cellStyle name="쉼표 [0] 11 2 12" xfId="39139" xr:uid="{00000000-0005-0000-0000-0000F8960000}"/>
    <cellStyle name="쉼표 [0] 11 2 12 2" xfId="39140" xr:uid="{00000000-0005-0000-0000-0000F9960000}"/>
    <cellStyle name="쉼표 [0] 11 2 12 3" xfId="39141" xr:uid="{00000000-0005-0000-0000-0000FA960000}"/>
    <cellStyle name="쉼표 [0] 11 2 12 4" xfId="39142" xr:uid="{00000000-0005-0000-0000-0000FB960000}"/>
    <cellStyle name="쉼표 [0] 11 2 13" xfId="39143" xr:uid="{00000000-0005-0000-0000-0000FC960000}"/>
    <cellStyle name="쉼표 [0] 11 2 13 2" xfId="39144" xr:uid="{00000000-0005-0000-0000-0000FD960000}"/>
    <cellStyle name="쉼표 [0] 11 2 13 3" xfId="39145" xr:uid="{00000000-0005-0000-0000-0000FE960000}"/>
    <cellStyle name="쉼표 [0] 11 2 13 4" xfId="39146" xr:uid="{00000000-0005-0000-0000-0000FF960000}"/>
    <cellStyle name="쉼표 [0] 11 2 14" xfId="39147" xr:uid="{00000000-0005-0000-0000-000000970000}"/>
    <cellStyle name="쉼표 [0] 11 2 14 2" xfId="39148" xr:uid="{00000000-0005-0000-0000-000001970000}"/>
    <cellStyle name="쉼표 [0] 11 2 14 3" xfId="39149" xr:uid="{00000000-0005-0000-0000-000002970000}"/>
    <cellStyle name="쉼표 [0] 11 2 14 4" xfId="39150" xr:uid="{00000000-0005-0000-0000-000003970000}"/>
    <cellStyle name="쉼표 [0] 11 2 15" xfId="39151" xr:uid="{00000000-0005-0000-0000-000004970000}"/>
    <cellStyle name="쉼표 [0] 11 2 16" xfId="39152" xr:uid="{00000000-0005-0000-0000-000005970000}"/>
    <cellStyle name="쉼표 [0] 11 2 17" xfId="39153" xr:uid="{00000000-0005-0000-0000-000006970000}"/>
    <cellStyle name="쉼표 [0] 11 2 18" xfId="39154" xr:uid="{00000000-0005-0000-0000-000007970000}"/>
    <cellStyle name="쉼표 [0] 11 2 19" xfId="39155" xr:uid="{00000000-0005-0000-0000-000008970000}"/>
    <cellStyle name="쉼표 [0] 11 2 2" xfId="39156" xr:uid="{00000000-0005-0000-0000-000009970000}"/>
    <cellStyle name="쉼표 [0] 11 2 2 10" xfId="39157" xr:uid="{00000000-0005-0000-0000-00000A970000}"/>
    <cellStyle name="쉼표 [0] 11 2 2 10 2" xfId="39158" xr:uid="{00000000-0005-0000-0000-00000B970000}"/>
    <cellStyle name="쉼표 [0] 11 2 2 10 3" xfId="39159" xr:uid="{00000000-0005-0000-0000-00000C970000}"/>
    <cellStyle name="쉼표 [0] 11 2 2 10 4" xfId="39160" xr:uid="{00000000-0005-0000-0000-00000D970000}"/>
    <cellStyle name="쉼표 [0] 11 2 2 11" xfId="39161" xr:uid="{00000000-0005-0000-0000-00000E970000}"/>
    <cellStyle name="쉼표 [0] 11 2 2 11 2" xfId="39162" xr:uid="{00000000-0005-0000-0000-00000F970000}"/>
    <cellStyle name="쉼표 [0] 11 2 2 11 3" xfId="39163" xr:uid="{00000000-0005-0000-0000-000010970000}"/>
    <cellStyle name="쉼표 [0] 11 2 2 11 4" xfId="39164" xr:uid="{00000000-0005-0000-0000-000011970000}"/>
    <cellStyle name="쉼표 [0] 11 2 2 12" xfId="39165" xr:uid="{00000000-0005-0000-0000-000012970000}"/>
    <cellStyle name="쉼표 [0] 11 2 2 12 2" xfId="39166" xr:uid="{00000000-0005-0000-0000-000013970000}"/>
    <cellStyle name="쉼표 [0] 11 2 2 12 3" xfId="39167" xr:uid="{00000000-0005-0000-0000-000014970000}"/>
    <cellStyle name="쉼표 [0] 11 2 2 12 4" xfId="39168" xr:uid="{00000000-0005-0000-0000-000015970000}"/>
    <cellStyle name="쉼표 [0] 11 2 2 13" xfId="39169" xr:uid="{00000000-0005-0000-0000-000016970000}"/>
    <cellStyle name="쉼표 [0] 11 2 2 13 2" xfId="39170" xr:uid="{00000000-0005-0000-0000-000017970000}"/>
    <cellStyle name="쉼표 [0] 11 2 2 13 3" xfId="39171" xr:uid="{00000000-0005-0000-0000-000018970000}"/>
    <cellStyle name="쉼표 [0] 11 2 2 13 4" xfId="39172" xr:uid="{00000000-0005-0000-0000-000019970000}"/>
    <cellStyle name="쉼표 [0] 11 2 2 14" xfId="39173" xr:uid="{00000000-0005-0000-0000-00001A970000}"/>
    <cellStyle name="쉼표 [0] 11 2 2 15" xfId="39174" xr:uid="{00000000-0005-0000-0000-00001B970000}"/>
    <cellStyle name="쉼표 [0] 11 2 2 16" xfId="39175" xr:uid="{00000000-0005-0000-0000-00001C970000}"/>
    <cellStyle name="쉼표 [0] 11 2 2 17" xfId="39176" xr:uid="{00000000-0005-0000-0000-00001D970000}"/>
    <cellStyle name="쉼표 [0] 11 2 2 18" xfId="39177" xr:uid="{00000000-0005-0000-0000-00001E970000}"/>
    <cellStyle name="쉼표 [0] 11 2 2 19" xfId="39178" xr:uid="{00000000-0005-0000-0000-00001F970000}"/>
    <cellStyle name="쉼표 [0] 11 2 2 2" xfId="39179" xr:uid="{00000000-0005-0000-0000-000020970000}"/>
    <cellStyle name="쉼표 [0] 11 2 2 2 10" xfId="39180" xr:uid="{00000000-0005-0000-0000-000021970000}"/>
    <cellStyle name="쉼표 [0] 11 2 2 2 10 2" xfId="39181" xr:uid="{00000000-0005-0000-0000-000022970000}"/>
    <cellStyle name="쉼표 [0] 11 2 2 2 10 3" xfId="39182" xr:uid="{00000000-0005-0000-0000-000023970000}"/>
    <cellStyle name="쉼표 [0] 11 2 2 2 10 4" xfId="39183" xr:uid="{00000000-0005-0000-0000-000024970000}"/>
    <cellStyle name="쉼표 [0] 11 2 2 2 11" xfId="39184" xr:uid="{00000000-0005-0000-0000-000025970000}"/>
    <cellStyle name="쉼표 [0] 11 2 2 2 11 2" xfId="39185" xr:uid="{00000000-0005-0000-0000-000026970000}"/>
    <cellStyle name="쉼표 [0] 11 2 2 2 11 3" xfId="39186" xr:uid="{00000000-0005-0000-0000-000027970000}"/>
    <cellStyle name="쉼표 [0] 11 2 2 2 11 4" xfId="39187" xr:uid="{00000000-0005-0000-0000-000028970000}"/>
    <cellStyle name="쉼표 [0] 11 2 2 2 12" xfId="39188" xr:uid="{00000000-0005-0000-0000-000029970000}"/>
    <cellStyle name="쉼표 [0] 11 2 2 2 12 2" xfId="39189" xr:uid="{00000000-0005-0000-0000-00002A970000}"/>
    <cellStyle name="쉼표 [0] 11 2 2 2 12 3" xfId="39190" xr:uid="{00000000-0005-0000-0000-00002B970000}"/>
    <cellStyle name="쉼표 [0] 11 2 2 2 12 4" xfId="39191" xr:uid="{00000000-0005-0000-0000-00002C970000}"/>
    <cellStyle name="쉼표 [0] 11 2 2 2 13" xfId="39192" xr:uid="{00000000-0005-0000-0000-00002D970000}"/>
    <cellStyle name="쉼표 [0] 11 2 2 2 14" xfId="39193" xr:uid="{00000000-0005-0000-0000-00002E970000}"/>
    <cellStyle name="쉼표 [0] 11 2 2 2 15" xfId="39194" xr:uid="{00000000-0005-0000-0000-00002F970000}"/>
    <cellStyle name="쉼표 [0] 11 2 2 2 16" xfId="39195" xr:uid="{00000000-0005-0000-0000-000030970000}"/>
    <cellStyle name="쉼표 [0] 11 2 2 2 17" xfId="39196" xr:uid="{00000000-0005-0000-0000-000031970000}"/>
    <cellStyle name="쉼표 [0] 11 2 2 2 18" xfId="39197" xr:uid="{00000000-0005-0000-0000-000032970000}"/>
    <cellStyle name="쉼표 [0] 11 2 2 2 19" xfId="39198" xr:uid="{00000000-0005-0000-0000-000033970000}"/>
    <cellStyle name="쉼표 [0] 11 2 2 2 2" xfId="39199" xr:uid="{00000000-0005-0000-0000-000034970000}"/>
    <cellStyle name="쉼표 [0] 11 2 2 2 2 10" xfId="39200" xr:uid="{00000000-0005-0000-0000-000035970000}"/>
    <cellStyle name="쉼표 [0] 11 2 2 2 2 11" xfId="39201" xr:uid="{00000000-0005-0000-0000-000036970000}"/>
    <cellStyle name="쉼표 [0] 11 2 2 2 2 12" xfId="39202" xr:uid="{00000000-0005-0000-0000-000037970000}"/>
    <cellStyle name="쉼표 [0] 11 2 2 2 2 2" xfId="39203" xr:uid="{00000000-0005-0000-0000-000038970000}"/>
    <cellStyle name="쉼표 [0] 11 2 2 2 2 2 2" xfId="39204" xr:uid="{00000000-0005-0000-0000-000039970000}"/>
    <cellStyle name="쉼표 [0] 11 2 2 2 2 2 3" xfId="39205" xr:uid="{00000000-0005-0000-0000-00003A970000}"/>
    <cellStyle name="쉼표 [0] 11 2 2 2 2 2 4" xfId="39206" xr:uid="{00000000-0005-0000-0000-00003B970000}"/>
    <cellStyle name="쉼표 [0] 11 2 2 2 2 3" xfId="39207" xr:uid="{00000000-0005-0000-0000-00003C970000}"/>
    <cellStyle name="쉼표 [0] 11 2 2 2 2 3 2" xfId="39208" xr:uid="{00000000-0005-0000-0000-00003D970000}"/>
    <cellStyle name="쉼표 [0] 11 2 2 2 2 3 3" xfId="39209" xr:uid="{00000000-0005-0000-0000-00003E970000}"/>
    <cellStyle name="쉼표 [0] 11 2 2 2 2 3 4" xfId="39210" xr:uid="{00000000-0005-0000-0000-00003F970000}"/>
    <cellStyle name="쉼표 [0] 11 2 2 2 2 4" xfId="39211" xr:uid="{00000000-0005-0000-0000-000040970000}"/>
    <cellStyle name="쉼표 [0] 11 2 2 2 2 4 2" xfId="39212" xr:uid="{00000000-0005-0000-0000-000041970000}"/>
    <cellStyle name="쉼표 [0] 11 2 2 2 2 4 3" xfId="39213" xr:uid="{00000000-0005-0000-0000-000042970000}"/>
    <cellStyle name="쉼표 [0] 11 2 2 2 2 4 4" xfId="39214" xr:uid="{00000000-0005-0000-0000-000043970000}"/>
    <cellStyle name="쉼표 [0] 11 2 2 2 2 5" xfId="39215" xr:uid="{00000000-0005-0000-0000-000044970000}"/>
    <cellStyle name="쉼표 [0] 11 2 2 2 2 5 2" xfId="39216" xr:uid="{00000000-0005-0000-0000-000045970000}"/>
    <cellStyle name="쉼표 [0] 11 2 2 2 2 5 3" xfId="39217" xr:uid="{00000000-0005-0000-0000-000046970000}"/>
    <cellStyle name="쉼표 [0] 11 2 2 2 2 5 4" xfId="39218" xr:uid="{00000000-0005-0000-0000-000047970000}"/>
    <cellStyle name="쉼표 [0] 11 2 2 2 2 6" xfId="39219" xr:uid="{00000000-0005-0000-0000-000048970000}"/>
    <cellStyle name="쉼표 [0] 11 2 2 2 2 6 2" xfId="39220" xr:uid="{00000000-0005-0000-0000-000049970000}"/>
    <cellStyle name="쉼표 [0] 11 2 2 2 2 6 3" xfId="39221" xr:uid="{00000000-0005-0000-0000-00004A970000}"/>
    <cellStyle name="쉼표 [0] 11 2 2 2 2 6 4" xfId="39222" xr:uid="{00000000-0005-0000-0000-00004B970000}"/>
    <cellStyle name="쉼표 [0] 11 2 2 2 2 7" xfId="39223" xr:uid="{00000000-0005-0000-0000-00004C970000}"/>
    <cellStyle name="쉼표 [0] 11 2 2 2 2 7 2" xfId="39224" xr:uid="{00000000-0005-0000-0000-00004D970000}"/>
    <cellStyle name="쉼표 [0] 11 2 2 2 2 7 3" xfId="39225" xr:uid="{00000000-0005-0000-0000-00004E970000}"/>
    <cellStyle name="쉼표 [0] 11 2 2 2 2 7 4" xfId="39226" xr:uid="{00000000-0005-0000-0000-00004F970000}"/>
    <cellStyle name="쉼표 [0] 11 2 2 2 2 8" xfId="39227" xr:uid="{00000000-0005-0000-0000-000050970000}"/>
    <cellStyle name="쉼표 [0] 11 2 2 2 2 8 2" xfId="39228" xr:uid="{00000000-0005-0000-0000-000051970000}"/>
    <cellStyle name="쉼표 [0] 11 2 2 2 2 8 3" xfId="39229" xr:uid="{00000000-0005-0000-0000-000052970000}"/>
    <cellStyle name="쉼표 [0] 11 2 2 2 2 8 4" xfId="39230" xr:uid="{00000000-0005-0000-0000-000053970000}"/>
    <cellStyle name="쉼표 [0] 11 2 2 2 2 9" xfId="39231" xr:uid="{00000000-0005-0000-0000-000054970000}"/>
    <cellStyle name="쉼표 [0] 11 2 2 2 2 9 2" xfId="39232" xr:uid="{00000000-0005-0000-0000-000055970000}"/>
    <cellStyle name="쉼표 [0] 11 2 2 2 2 9 3" xfId="39233" xr:uid="{00000000-0005-0000-0000-000056970000}"/>
    <cellStyle name="쉼표 [0] 11 2 2 2 2 9 4" xfId="39234" xr:uid="{00000000-0005-0000-0000-000057970000}"/>
    <cellStyle name="쉼표 [0] 11 2 2 2 20" xfId="39235" xr:uid="{00000000-0005-0000-0000-000058970000}"/>
    <cellStyle name="쉼표 [0] 11 2 2 2 21" xfId="39236" xr:uid="{00000000-0005-0000-0000-000059970000}"/>
    <cellStyle name="쉼표 [0] 11 2 2 2 22" xfId="39237" xr:uid="{00000000-0005-0000-0000-00005A970000}"/>
    <cellStyle name="쉼표 [0] 11 2 2 2 23" xfId="39238" xr:uid="{00000000-0005-0000-0000-00005B970000}"/>
    <cellStyle name="쉼표 [0] 11 2 2 2 24" xfId="39239" xr:uid="{00000000-0005-0000-0000-00005C970000}"/>
    <cellStyle name="쉼표 [0] 11 2 2 2 25" xfId="39240" xr:uid="{00000000-0005-0000-0000-00005D970000}"/>
    <cellStyle name="쉼표 [0] 11 2 2 2 3" xfId="39241" xr:uid="{00000000-0005-0000-0000-00005E970000}"/>
    <cellStyle name="쉼표 [0] 11 2 2 2 3 10" xfId="39242" xr:uid="{00000000-0005-0000-0000-00005F970000}"/>
    <cellStyle name="쉼표 [0] 11 2 2 2 3 11" xfId="39243" xr:uid="{00000000-0005-0000-0000-000060970000}"/>
    <cellStyle name="쉼표 [0] 11 2 2 2 3 12" xfId="39244" xr:uid="{00000000-0005-0000-0000-000061970000}"/>
    <cellStyle name="쉼표 [0] 11 2 2 2 3 2" xfId="39245" xr:uid="{00000000-0005-0000-0000-000062970000}"/>
    <cellStyle name="쉼표 [0] 11 2 2 2 3 2 2" xfId="39246" xr:uid="{00000000-0005-0000-0000-000063970000}"/>
    <cellStyle name="쉼표 [0] 11 2 2 2 3 2 3" xfId="39247" xr:uid="{00000000-0005-0000-0000-000064970000}"/>
    <cellStyle name="쉼표 [0] 11 2 2 2 3 2 4" xfId="39248" xr:uid="{00000000-0005-0000-0000-000065970000}"/>
    <cellStyle name="쉼표 [0] 11 2 2 2 3 3" xfId="39249" xr:uid="{00000000-0005-0000-0000-000066970000}"/>
    <cellStyle name="쉼표 [0] 11 2 2 2 3 3 2" xfId="39250" xr:uid="{00000000-0005-0000-0000-000067970000}"/>
    <cellStyle name="쉼표 [0] 11 2 2 2 3 3 3" xfId="39251" xr:uid="{00000000-0005-0000-0000-000068970000}"/>
    <cellStyle name="쉼표 [0] 11 2 2 2 3 3 4" xfId="39252" xr:uid="{00000000-0005-0000-0000-000069970000}"/>
    <cellStyle name="쉼표 [0] 11 2 2 2 3 4" xfId="39253" xr:uid="{00000000-0005-0000-0000-00006A970000}"/>
    <cellStyle name="쉼표 [0] 11 2 2 2 3 4 2" xfId="39254" xr:uid="{00000000-0005-0000-0000-00006B970000}"/>
    <cellStyle name="쉼표 [0] 11 2 2 2 3 4 3" xfId="39255" xr:uid="{00000000-0005-0000-0000-00006C970000}"/>
    <cellStyle name="쉼표 [0] 11 2 2 2 3 4 4" xfId="39256" xr:uid="{00000000-0005-0000-0000-00006D970000}"/>
    <cellStyle name="쉼표 [0] 11 2 2 2 3 5" xfId="39257" xr:uid="{00000000-0005-0000-0000-00006E970000}"/>
    <cellStyle name="쉼표 [0] 11 2 2 2 3 5 2" xfId="39258" xr:uid="{00000000-0005-0000-0000-00006F970000}"/>
    <cellStyle name="쉼표 [0] 11 2 2 2 3 5 3" xfId="39259" xr:uid="{00000000-0005-0000-0000-000070970000}"/>
    <cellStyle name="쉼표 [0] 11 2 2 2 3 5 4" xfId="39260" xr:uid="{00000000-0005-0000-0000-000071970000}"/>
    <cellStyle name="쉼표 [0] 11 2 2 2 3 6" xfId="39261" xr:uid="{00000000-0005-0000-0000-000072970000}"/>
    <cellStyle name="쉼표 [0] 11 2 2 2 3 6 2" xfId="39262" xr:uid="{00000000-0005-0000-0000-000073970000}"/>
    <cellStyle name="쉼표 [0] 11 2 2 2 3 6 3" xfId="39263" xr:uid="{00000000-0005-0000-0000-000074970000}"/>
    <cellStyle name="쉼표 [0] 11 2 2 2 3 6 4" xfId="39264" xr:uid="{00000000-0005-0000-0000-000075970000}"/>
    <cellStyle name="쉼표 [0] 11 2 2 2 3 7" xfId="39265" xr:uid="{00000000-0005-0000-0000-000076970000}"/>
    <cellStyle name="쉼표 [0] 11 2 2 2 3 7 2" xfId="39266" xr:uid="{00000000-0005-0000-0000-000077970000}"/>
    <cellStyle name="쉼표 [0] 11 2 2 2 3 7 3" xfId="39267" xr:uid="{00000000-0005-0000-0000-000078970000}"/>
    <cellStyle name="쉼표 [0] 11 2 2 2 3 7 4" xfId="39268" xr:uid="{00000000-0005-0000-0000-000079970000}"/>
    <cellStyle name="쉼표 [0] 11 2 2 2 3 8" xfId="39269" xr:uid="{00000000-0005-0000-0000-00007A970000}"/>
    <cellStyle name="쉼표 [0] 11 2 2 2 3 8 2" xfId="39270" xr:uid="{00000000-0005-0000-0000-00007B970000}"/>
    <cellStyle name="쉼표 [0] 11 2 2 2 3 8 3" xfId="39271" xr:uid="{00000000-0005-0000-0000-00007C970000}"/>
    <cellStyle name="쉼표 [0] 11 2 2 2 3 8 4" xfId="39272" xr:uid="{00000000-0005-0000-0000-00007D970000}"/>
    <cellStyle name="쉼표 [0] 11 2 2 2 3 9" xfId="39273" xr:uid="{00000000-0005-0000-0000-00007E970000}"/>
    <cellStyle name="쉼표 [0] 11 2 2 2 3 9 2" xfId="39274" xr:uid="{00000000-0005-0000-0000-00007F970000}"/>
    <cellStyle name="쉼표 [0] 11 2 2 2 3 9 3" xfId="39275" xr:uid="{00000000-0005-0000-0000-000080970000}"/>
    <cellStyle name="쉼표 [0] 11 2 2 2 3 9 4" xfId="39276" xr:uid="{00000000-0005-0000-0000-000081970000}"/>
    <cellStyle name="쉼표 [0] 11 2 2 2 4" xfId="39277" xr:uid="{00000000-0005-0000-0000-000082970000}"/>
    <cellStyle name="쉼표 [0] 11 2 2 2 4 10" xfId="39278" xr:uid="{00000000-0005-0000-0000-000083970000}"/>
    <cellStyle name="쉼표 [0] 11 2 2 2 4 11" xfId="39279" xr:uid="{00000000-0005-0000-0000-000084970000}"/>
    <cellStyle name="쉼표 [0] 11 2 2 2 4 12" xfId="39280" xr:uid="{00000000-0005-0000-0000-000085970000}"/>
    <cellStyle name="쉼표 [0] 11 2 2 2 4 2" xfId="39281" xr:uid="{00000000-0005-0000-0000-000086970000}"/>
    <cellStyle name="쉼표 [0] 11 2 2 2 4 2 2" xfId="39282" xr:uid="{00000000-0005-0000-0000-000087970000}"/>
    <cellStyle name="쉼표 [0] 11 2 2 2 4 2 3" xfId="39283" xr:uid="{00000000-0005-0000-0000-000088970000}"/>
    <cellStyle name="쉼표 [0] 11 2 2 2 4 2 4" xfId="39284" xr:uid="{00000000-0005-0000-0000-000089970000}"/>
    <cellStyle name="쉼표 [0] 11 2 2 2 4 3" xfId="39285" xr:uid="{00000000-0005-0000-0000-00008A970000}"/>
    <cellStyle name="쉼표 [0] 11 2 2 2 4 3 2" xfId="39286" xr:uid="{00000000-0005-0000-0000-00008B970000}"/>
    <cellStyle name="쉼표 [0] 11 2 2 2 4 3 3" xfId="39287" xr:uid="{00000000-0005-0000-0000-00008C970000}"/>
    <cellStyle name="쉼표 [0] 11 2 2 2 4 3 4" xfId="39288" xr:uid="{00000000-0005-0000-0000-00008D970000}"/>
    <cellStyle name="쉼표 [0] 11 2 2 2 4 4" xfId="39289" xr:uid="{00000000-0005-0000-0000-00008E970000}"/>
    <cellStyle name="쉼표 [0] 11 2 2 2 4 4 2" xfId="39290" xr:uid="{00000000-0005-0000-0000-00008F970000}"/>
    <cellStyle name="쉼표 [0] 11 2 2 2 4 4 3" xfId="39291" xr:uid="{00000000-0005-0000-0000-000090970000}"/>
    <cellStyle name="쉼표 [0] 11 2 2 2 4 4 4" xfId="39292" xr:uid="{00000000-0005-0000-0000-000091970000}"/>
    <cellStyle name="쉼표 [0] 11 2 2 2 4 5" xfId="39293" xr:uid="{00000000-0005-0000-0000-000092970000}"/>
    <cellStyle name="쉼표 [0] 11 2 2 2 4 5 2" xfId="39294" xr:uid="{00000000-0005-0000-0000-000093970000}"/>
    <cellStyle name="쉼표 [0] 11 2 2 2 4 5 3" xfId="39295" xr:uid="{00000000-0005-0000-0000-000094970000}"/>
    <cellStyle name="쉼표 [0] 11 2 2 2 4 5 4" xfId="39296" xr:uid="{00000000-0005-0000-0000-000095970000}"/>
    <cellStyle name="쉼표 [0] 11 2 2 2 4 6" xfId="39297" xr:uid="{00000000-0005-0000-0000-000096970000}"/>
    <cellStyle name="쉼표 [0] 11 2 2 2 4 6 2" xfId="39298" xr:uid="{00000000-0005-0000-0000-000097970000}"/>
    <cellStyle name="쉼표 [0] 11 2 2 2 4 6 3" xfId="39299" xr:uid="{00000000-0005-0000-0000-000098970000}"/>
    <cellStyle name="쉼표 [0] 11 2 2 2 4 6 4" xfId="39300" xr:uid="{00000000-0005-0000-0000-000099970000}"/>
    <cellStyle name="쉼표 [0] 11 2 2 2 4 7" xfId="39301" xr:uid="{00000000-0005-0000-0000-00009A970000}"/>
    <cellStyle name="쉼표 [0] 11 2 2 2 4 7 2" xfId="39302" xr:uid="{00000000-0005-0000-0000-00009B970000}"/>
    <cellStyle name="쉼표 [0] 11 2 2 2 4 7 3" xfId="39303" xr:uid="{00000000-0005-0000-0000-00009C970000}"/>
    <cellStyle name="쉼표 [0] 11 2 2 2 4 7 4" xfId="39304" xr:uid="{00000000-0005-0000-0000-00009D970000}"/>
    <cellStyle name="쉼표 [0] 11 2 2 2 4 8" xfId="39305" xr:uid="{00000000-0005-0000-0000-00009E970000}"/>
    <cellStyle name="쉼표 [0] 11 2 2 2 4 8 2" xfId="39306" xr:uid="{00000000-0005-0000-0000-00009F970000}"/>
    <cellStyle name="쉼표 [0] 11 2 2 2 4 8 3" xfId="39307" xr:uid="{00000000-0005-0000-0000-0000A0970000}"/>
    <cellStyle name="쉼표 [0] 11 2 2 2 4 8 4" xfId="39308" xr:uid="{00000000-0005-0000-0000-0000A1970000}"/>
    <cellStyle name="쉼표 [0] 11 2 2 2 4 9" xfId="39309" xr:uid="{00000000-0005-0000-0000-0000A2970000}"/>
    <cellStyle name="쉼표 [0] 11 2 2 2 4 9 2" xfId="39310" xr:uid="{00000000-0005-0000-0000-0000A3970000}"/>
    <cellStyle name="쉼표 [0] 11 2 2 2 4 9 3" xfId="39311" xr:uid="{00000000-0005-0000-0000-0000A4970000}"/>
    <cellStyle name="쉼표 [0] 11 2 2 2 4 9 4" xfId="39312" xr:uid="{00000000-0005-0000-0000-0000A5970000}"/>
    <cellStyle name="쉼표 [0] 11 2 2 2 5" xfId="39313" xr:uid="{00000000-0005-0000-0000-0000A6970000}"/>
    <cellStyle name="쉼표 [0] 11 2 2 2 5 2" xfId="39314" xr:uid="{00000000-0005-0000-0000-0000A7970000}"/>
    <cellStyle name="쉼표 [0] 11 2 2 2 5 3" xfId="39315" xr:uid="{00000000-0005-0000-0000-0000A8970000}"/>
    <cellStyle name="쉼표 [0] 11 2 2 2 5 4" xfId="39316" xr:uid="{00000000-0005-0000-0000-0000A9970000}"/>
    <cellStyle name="쉼표 [0] 11 2 2 2 6" xfId="39317" xr:uid="{00000000-0005-0000-0000-0000AA970000}"/>
    <cellStyle name="쉼표 [0] 11 2 2 2 6 2" xfId="39318" xr:uid="{00000000-0005-0000-0000-0000AB970000}"/>
    <cellStyle name="쉼표 [0] 11 2 2 2 6 3" xfId="39319" xr:uid="{00000000-0005-0000-0000-0000AC970000}"/>
    <cellStyle name="쉼표 [0] 11 2 2 2 6 4" xfId="39320" xr:uid="{00000000-0005-0000-0000-0000AD970000}"/>
    <cellStyle name="쉼표 [0] 11 2 2 2 7" xfId="39321" xr:uid="{00000000-0005-0000-0000-0000AE970000}"/>
    <cellStyle name="쉼표 [0] 11 2 2 2 7 2" xfId="39322" xr:uid="{00000000-0005-0000-0000-0000AF970000}"/>
    <cellStyle name="쉼표 [0] 11 2 2 2 7 3" xfId="39323" xr:uid="{00000000-0005-0000-0000-0000B0970000}"/>
    <cellStyle name="쉼표 [0] 11 2 2 2 7 4" xfId="39324" xr:uid="{00000000-0005-0000-0000-0000B1970000}"/>
    <cellStyle name="쉼표 [0] 11 2 2 2 8" xfId="39325" xr:uid="{00000000-0005-0000-0000-0000B2970000}"/>
    <cellStyle name="쉼표 [0] 11 2 2 2 8 2" xfId="39326" xr:uid="{00000000-0005-0000-0000-0000B3970000}"/>
    <cellStyle name="쉼표 [0] 11 2 2 2 8 3" xfId="39327" xr:uid="{00000000-0005-0000-0000-0000B4970000}"/>
    <cellStyle name="쉼표 [0] 11 2 2 2 8 4" xfId="39328" xr:uid="{00000000-0005-0000-0000-0000B5970000}"/>
    <cellStyle name="쉼표 [0] 11 2 2 2 9" xfId="39329" xr:uid="{00000000-0005-0000-0000-0000B6970000}"/>
    <cellStyle name="쉼표 [0] 11 2 2 2 9 2" xfId="39330" xr:uid="{00000000-0005-0000-0000-0000B7970000}"/>
    <cellStyle name="쉼표 [0] 11 2 2 2 9 3" xfId="39331" xr:uid="{00000000-0005-0000-0000-0000B8970000}"/>
    <cellStyle name="쉼표 [0] 11 2 2 2 9 4" xfId="39332" xr:uid="{00000000-0005-0000-0000-0000B9970000}"/>
    <cellStyle name="쉼표 [0] 11 2 2 20" xfId="39333" xr:uid="{00000000-0005-0000-0000-0000BA970000}"/>
    <cellStyle name="쉼표 [0] 11 2 2 21" xfId="39334" xr:uid="{00000000-0005-0000-0000-0000BB970000}"/>
    <cellStyle name="쉼표 [0] 11 2 2 22" xfId="39335" xr:uid="{00000000-0005-0000-0000-0000BC970000}"/>
    <cellStyle name="쉼표 [0] 11 2 2 23" xfId="39336" xr:uid="{00000000-0005-0000-0000-0000BD970000}"/>
    <cellStyle name="쉼표 [0] 11 2 2 24" xfId="39337" xr:uid="{00000000-0005-0000-0000-0000BE970000}"/>
    <cellStyle name="쉼표 [0] 11 2 2 25" xfId="39338" xr:uid="{00000000-0005-0000-0000-0000BF970000}"/>
    <cellStyle name="쉼표 [0] 11 2 2 26" xfId="39339" xr:uid="{00000000-0005-0000-0000-0000C0970000}"/>
    <cellStyle name="쉼표 [0] 11 2 2 3" xfId="39340" xr:uid="{00000000-0005-0000-0000-0000C1970000}"/>
    <cellStyle name="쉼표 [0] 11 2 2 3 10" xfId="39341" xr:uid="{00000000-0005-0000-0000-0000C2970000}"/>
    <cellStyle name="쉼표 [0] 11 2 2 3 11" xfId="39342" xr:uid="{00000000-0005-0000-0000-0000C3970000}"/>
    <cellStyle name="쉼표 [0] 11 2 2 3 12" xfId="39343" xr:uid="{00000000-0005-0000-0000-0000C4970000}"/>
    <cellStyle name="쉼표 [0] 11 2 2 3 2" xfId="39344" xr:uid="{00000000-0005-0000-0000-0000C5970000}"/>
    <cellStyle name="쉼표 [0] 11 2 2 3 2 2" xfId="39345" xr:uid="{00000000-0005-0000-0000-0000C6970000}"/>
    <cellStyle name="쉼표 [0] 11 2 2 3 2 3" xfId="39346" xr:uid="{00000000-0005-0000-0000-0000C7970000}"/>
    <cellStyle name="쉼표 [0] 11 2 2 3 2 4" xfId="39347" xr:uid="{00000000-0005-0000-0000-0000C8970000}"/>
    <cellStyle name="쉼표 [0] 11 2 2 3 3" xfId="39348" xr:uid="{00000000-0005-0000-0000-0000C9970000}"/>
    <cellStyle name="쉼표 [0] 11 2 2 3 3 2" xfId="39349" xr:uid="{00000000-0005-0000-0000-0000CA970000}"/>
    <cellStyle name="쉼표 [0] 11 2 2 3 3 3" xfId="39350" xr:uid="{00000000-0005-0000-0000-0000CB970000}"/>
    <cellStyle name="쉼표 [0] 11 2 2 3 3 4" xfId="39351" xr:uid="{00000000-0005-0000-0000-0000CC970000}"/>
    <cellStyle name="쉼표 [0] 11 2 2 3 4" xfId="39352" xr:uid="{00000000-0005-0000-0000-0000CD970000}"/>
    <cellStyle name="쉼표 [0] 11 2 2 3 4 2" xfId="39353" xr:uid="{00000000-0005-0000-0000-0000CE970000}"/>
    <cellStyle name="쉼표 [0] 11 2 2 3 4 3" xfId="39354" xr:uid="{00000000-0005-0000-0000-0000CF970000}"/>
    <cellStyle name="쉼표 [0] 11 2 2 3 4 4" xfId="39355" xr:uid="{00000000-0005-0000-0000-0000D0970000}"/>
    <cellStyle name="쉼표 [0] 11 2 2 3 5" xfId="39356" xr:uid="{00000000-0005-0000-0000-0000D1970000}"/>
    <cellStyle name="쉼표 [0] 11 2 2 3 5 2" xfId="39357" xr:uid="{00000000-0005-0000-0000-0000D2970000}"/>
    <cellStyle name="쉼표 [0] 11 2 2 3 5 3" xfId="39358" xr:uid="{00000000-0005-0000-0000-0000D3970000}"/>
    <cellStyle name="쉼표 [0] 11 2 2 3 5 4" xfId="39359" xr:uid="{00000000-0005-0000-0000-0000D4970000}"/>
    <cellStyle name="쉼표 [0] 11 2 2 3 6" xfId="39360" xr:uid="{00000000-0005-0000-0000-0000D5970000}"/>
    <cellStyle name="쉼표 [0] 11 2 2 3 6 2" xfId="39361" xr:uid="{00000000-0005-0000-0000-0000D6970000}"/>
    <cellStyle name="쉼표 [0] 11 2 2 3 6 3" xfId="39362" xr:uid="{00000000-0005-0000-0000-0000D7970000}"/>
    <cellStyle name="쉼표 [0] 11 2 2 3 6 4" xfId="39363" xr:uid="{00000000-0005-0000-0000-0000D8970000}"/>
    <cellStyle name="쉼표 [0] 11 2 2 3 7" xfId="39364" xr:uid="{00000000-0005-0000-0000-0000D9970000}"/>
    <cellStyle name="쉼표 [0] 11 2 2 3 7 2" xfId="39365" xr:uid="{00000000-0005-0000-0000-0000DA970000}"/>
    <cellStyle name="쉼표 [0] 11 2 2 3 7 3" xfId="39366" xr:uid="{00000000-0005-0000-0000-0000DB970000}"/>
    <cellStyle name="쉼표 [0] 11 2 2 3 7 4" xfId="39367" xr:uid="{00000000-0005-0000-0000-0000DC970000}"/>
    <cellStyle name="쉼표 [0] 11 2 2 3 8" xfId="39368" xr:uid="{00000000-0005-0000-0000-0000DD970000}"/>
    <cellStyle name="쉼표 [0] 11 2 2 3 8 2" xfId="39369" xr:uid="{00000000-0005-0000-0000-0000DE970000}"/>
    <cellStyle name="쉼표 [0] 11 2 2 3 8 3" xfId="39370" xr:uid="{00000000-0005-0000-0000-0000DF970000}"/>
    <cellStyle name="쉼표 [0] 11 2 2 3 8 4" xfId="39371" xr:uid="{00000000-0005-0000-0000-0000E0970000}"/>
    <cellStyle name="쉼표 [0] 11 2 2 3 9" xfId="39372" xr:uid="{00000000-0005-0000-0000-0000E1970000}"/>
    <cellStyle name="쉼표 [0] 11 2 2 3 9 2" xfId="39373" xr:uid="{00000000-0005-0000-0000-0000E2970000}"/>
    <cellStyle name="쉼표 [0] 11 2 2 3 9 3" xfId="39374" xr:uid="{00000000-0005-0000-0000-0000E3970000}"/>
    <cellStyle name="쉼표 [0] 11 2 2 3 9 4" xfId="39375" xr:uid="{00000000-0005-0000-0000-0000E4970000}"/>
    <cellStyle name="쉼표 [0] 11 2 2 4" xfId="39376" xr:uid="{00000000-0005-0000-0000-0000E5970000}"/>
    <cellStyle name="쉼표 [0] 11 2 2 4 10" xfId="39377" xr:uid="{00000000-0005-0000-0000-0000E6970000}"/>
    <cellStyle name="쉼표 [0] 11 2 2 4 11" xfId="39378" xr:uid="{00000000-0005-0000-0000-0000E7970000}"/>
    <cellStyle name="쉼표 [0] 11 2 2 4 12" xfId="39379" xr:uid="{00000000-0005-0000-0000-0000E8970000}"/>
    <cellStyle name="쉼표 [0] 11 2 2 4 2" xfId="39380" xr:uid="{00000000-0005-0000-0000-0000E9970000}"/>
    <cellStyle name="쉼표 [0] 11 2 2 4 2 2" xfId="39381" xr:uid="{00000000-0005-0000-0000-0000EA970000}"/>
    <cellStyle name="쉼표 [0] 11 2 2 4 2 3" xfId="39382" xr:uid="{00000000-0005-0000-0000-0000EB970000}"/>
    <cellStyle name="쉼표 [0] 11 2 2 4 2 4" xfId="39383" xr:uid="{00000000-0005-0000-0000-0000EC970000}"/>
    <cellStyle name="쉼표 [0] 11 2 2 4 3" xfId="39384" xr:uid="{00000000-0005-0000-0000-0000ED970000}"/>
    <cellStyle name="쉼표 [0] 11 2 2 4 3 2" xfId="39385" xr:uid="{00000000-0005-0000-0000-0000EE970000}"/>
    <cellStyle name="쉼표 [0] 11 2 2 4 3 3" xfId="39386" xr:uid="{00000000-0005-0000-0000-0000EF970000}"/>
    <cellStyle name="쉼표 [0] 11 2 2 4 3 4" xfId="39387" xr:uid="{00000000-0005-0000-0000-0000F0970000}"/>
    <cellStyle name="쉼표 [0] 11 2 2 4 4" xfId="39388" xr:uid="{00000000-0005-0000-0000-0000F1970000}"/>
    <cellStyle name="쉼표 [0] 11 2 2 4 4 2" xfId="39389" xr:uid="{00000000-0005-0000-0000-0000F2970000}"/>
    <cellStyle name="쉼표 [0] 11 2 2 4 4 3" xfId="39390" xr:uid="{00000000-0005-0000-0000-0000F3970000}"/>
    <cellStyle name="쉼표 [0] 11 2 2 4 4 4" xfId="39391" xr:uid="{00000000-0005-0000-0000-0000F4970000}"/>
    <cellStyle name="쉼표 [0] 11 2 2 4 5" xfId="39392" xr:uid="{00000000-0005-0000-0000-0000F5970000}"/>
    <cellStyle name="쉼표 [0] 11 2 2 4 5 2" xfId="39393" xr:uid="{00000000-0005-0000-0000-0000F6970000}"/>
    <cellStyle name="쉼표 [0] 11 2 2 4 5 3" xfId="39394" xr:uid="{00000000-0005-0000-0000-0000F7970000}"/>
    <cellStyle name="쉼표 [0] 11 2 2 4 5 4" xfId="39395" xr:uid="{00000000-0005-0000-0000-0000F8970000}"/>
    <cellStyle name="쉼표 [0] 11 2 2 4 6" xfId="39396" xr:uid="{00000000-0005-0000-0000-0000F9970000}"/>
    <cellStyle name="쉼표 [0] 11 2 2 4 6 2" xfId="39397" xr:uid="{00000000-0005-0000-0000-0000FA970000}"/>
    <cellStyle name="쉼표 [0] 11 2 2 4 6 3" xfId="39398" xr:uid="{00000000-0005-0000-0000-0000FB970000}"/>
    <cellStyle name="쉼표 [0] 11 2 2 4 6 4" xfId="39399" xr:uid="{00000000-0005-0000-0000-0000FC970000}"/>
    <cellStyle name="쉼표 [0] 11 2 2 4 7" xfId="39400" xr:uid="{00000000-0005-0000-0000-0000FD970000}"/>
    <cellStyle name="쉼표 [0] 11 2 2 4 7 2" xfId="39401" xr:uid="{00000000-0005-0000-0000-0000FE970000}"/>
    <cellStyle name="쉼표 [0] 11 2 2 4 7 3" xfId="39402" xr:uid="{00000000-0005-0000-0000-0000FF970000}"/>
    <cellStyle name="쉼표 [0] 11 2 2 4 7 4" xfId="39403" xr:uid="{00000000-0005-0000-0000-000000980000}"/>
    <cellStyle name="쉼표 [0] 11 2 2 4 8" xfId="39404" xr:uid="{00000000-0005-0000-0000-000001980000}"/>
    <cellStyle name="쉼표 [0] 11 2 2 4 8 2" xfId="39405" xr:uid="{00000000-0005-0000-0000-000002980000}"/>
    <cellStyle name="쉼표 [0] 11 2 2 4 8 3" xfId="39406" xr:uid="{00000000-0005-0000-0000-000003980000}"/>
    <cellStyle name="쉼표 [0] 11 2 2 4 8 4" xfId="39407" xr:uid="{00000000-0005-0000-0000-000004980000}"/>
    <cellStyle name="쉼표 [0] 11 2 2 4 9" xfId="39408" xr:uid="{00000000-0005-0000-0000-000005980000}"/>
    <cellStyle name="쉼표 [0] 11 2 2 4 9 2" xfId="39409" xr:uid="{00000000-0005-0000-0000-000006980000}"/>
    <cellStyle name="쉼표 [0] 11 2 2 4 9 3" xfId="39410" xr:uid="{00000000-0005-0000-0000-000007980000}"/>
    <cellStyle name="쉼표 [0] 11 2 2 4 9 4" xfId="39411" xr:uid="{00000000-0005-0000-0000-000008980000}"/>
    <cellStyle name="쉼표 [0] 11 2 2 5" xfId="39412" xr:uid="{00000000-0005-0000-0000-000009980000}"/>
    <cellStyle name="쉼표 [0] 11 2 2 5 10" xfId="39413" xr:uid="{00000000-0005-0000-0000-00000A980000}"/>
    <cellStyle name="쉼표 [0] 11 2 2 5 11" xfId="39414" xr:uid="{00000000-0005-0000-0000-00000B980000}"/>
    <cellStyle name="쉼표 [0] 11 2 2 5 12" xfId="39415" xr:uid="{00000000-0005-0000-0000-00000C980000}"/>
    <cellStyle name="쉼표 [0] 11 2 2 5 2" xfId="39416" xr:uid="{00000000-0005-0000-0000-00000D980000}"/>
    <cellStyle name="쉼표 [0] 11 2 2 5 2 2" xfId="39417" xr:uid="{00000000-0005-0000-0000-00000E980000}"/>
    <cellStyle name="쉼표 [0] 11 2 2 5 2 3" xfId="39418" xr:uid="{00000000-0005-0000-0000-00000F980000}"/>
    <cellStyle name="쉼표 [0] 11 2 2 5 2 4" xfId="39419" xr:uid="{00000000-0005-0000-0000-000010980000}"/>
    <cellStyle name="쉼표 [0] 11 2 2 5 3" xfId="39420" xr:uid="{00000000-0005-0000-0000-000011980000}"/>
    <cellStyle name="쉼표 [0] 11 2 2 5 3 2" xfId="39421" xr:uid="{00000000-0005-0000-0000-000012980000}"/>
    <cellStyle name="쉼표 [0] 11 2 2 5 3 3" xfId="39422" xr:uid="{00000000-0005-0000-0000-000013980000}"/>
    <cellStyle name="쉼표 [0] 11 2 2 5 3 4" xfId="39423" xr:uid="{00000000-0005-0000-0000-000014980000}"/>
    <cellStyle name="쉼표 [0] 11 2 2 5 4" xfId="39424" xr:uid="{00000000-0005-0000-0000-000015980000}"/>
    <cellStyle name="쉼표 [0] 11 2 2 5 4 2" xfId="39425" xr:uid="{00000000-0005-0000-0000-000016980000}"/>
    <cellStyle name="쉼표 [0] 11 2 2 5 4 3" xfId="39426" xr:uid="{00000000-0005-0000-0000-000017980000}"/>
    <cellStyle name="쉼표 [0] 11 2 2 5 4 4" xfId="39427" xr:uid="{00000000-0005-0000-0000-000018980000}"/>
    <cellStyle name="쉼표 [0] 11 2 2 5 5" xfId="39428" xr:uid="{00000000-0005-0000-0000-000019980000}"/>
    <cellStyle name="쉼표 [0] 11 2 2 5 5 2" xfId="39429" xr:uid="{00000000-0005-0000-0000-00001A980000}"/>
    <cellStyle name="쉼표 [0] 11 2 2 5 5 3" xfId="39430" xr:uid="{00000000-0005-0000-0000-00001B980000}"/>
    <cellStyle name="쉼표 [0] 11 2 2 5 5 4" xfId="39431" xr:uid="{00000000-0005-0000-0000-00001C980000}"/>
    <cellStyle name="쉼표 [0] 11 2 2 5 6" xfId="39432" xr:uid="{00000000-0005-0000-0000-00001D980000}"/>
    <cellStyle name="쉼표 [0] 11 2 2 5 6 2" xfId="39433" xr:uid="{00000000-0005-0000-0000-00001E980000}"/>
    <cellStyle name="쉼표 [0] 11 2 2 5 6 3" xfId="39434" xr:uid="{00000000-0005-0000-0000-00001F980000}"/>
    <cellStyle name="쉼표 [0] 11 2 2 5 6 4" xfId="39435" xr:uid="{00000000-0005-0000-0000-000020980000}"/>
    <cellStyle name="쉼표 [0] 11 2 2 5 7" xfId="39436" xr:uid="{00000000-0005-0000-0000-000021980000}"/>
    <cellStyle name="쉼표 [0] 11 2 2 5 7 2" xfId="39437" xr:uid="{00000000-0005-0000-0000-000022980000}"/>
    <cellStyle name="쉼표 [0] 11 2 2 5 7 3" xfId="39438" xr:uid="{00000000-0005-0000-0000-000023980000}"/>
    <cellStyle name="쉼표 [0] 11 2 2 5 7 4" xfId="39439" xr:uid="{00000000-0005-0000-0000-000024980000}"/>
    <cellStyle name="쉼표 [0] 11 2 2 5 8" xfId="39440" xr:uid="{00000000-0005-0000-0000-000025980000}"/>
    <cellStyle name="쉼표 [0] 11 2 2 5 8 2" xfId="39441" xr:uid="{00000000-0005-0000-0000-000026980000}"/>
    <cellStyle name="쉼표 [0] 11 2 2 5 8 3" xfId="39442" xr:uid="{00000000-0005-0000-0000-000027980000}"/>
    <cellStyle name="쉼표 [0] 11 2 2 5 8 4" xfId="39443" xr:uid="{00000000-0005-0000-0000-000028980000}"/>
    <cellStyle name="쉼표 [0] 11 2 2 5 9" xfId="39444" xr:uid="{00000000-0005-0000-0000-000029980000}"/>
    <cellStyle name="쉼표 [0] 11 2 2 5 9 2" xfId="39445" xr:uid="{00000000-0005-0000-0000-00002A980000}"/>
    <cellStyle name="쉼표 [0] 11 2 2 5 9 3" xfId="39446" xr:uid="{00000000-0005-0000-0000-00002B980000}"/>
    <cellStyle name="쉼표 [0] 11 2 2 5 9 4" xfId="39447" xr:uid="{00000000-0005-0000-0000-00002C980000}"/>
    <cellStyle name="쉼표 [0] 11 2 2 6" xfId="39448" xr:uid="{00000000-0005-0000-0000-00002D980000}"/>
    <cellStyle name="쉼표 [0] 11 2 2 6 2" xfId="39449" xr:uid="{00000000-0005-0000-0000-00002E980000}"/>
    <cellStyle name="쉼표 [0] 11 2 2 6 3" xfId="39450" xr:uid="{00000000-0005-0000-0000-00002F980000}"/>
    <cellStyle name="쉼표 [0] 11 2 2 6 4" xfId="39451" xr:uid="{00000000-0005-0000-0000-000030980000}"/>
    <cellStyle name="쉼표 [0] 11 2 2 7" xfId="39452" xr:uid="{00000000-0005-0000-0000-000031980000}"/>
    <cellStyle name="쉼표 [0] 11 2 2 7 2" xfId="39453" xr:uid="{00000000-0005-0000-0000-000032980000}"/>
    <cellStyle name="쉼표 [0] 11 2 2 7 3" xfId="39454" xr:uid="{00000000-0005-0000-0000-000033980000}"/>
    <cellStyle name="쉼표 [0] 11 2 2 7 4" xfId="39455" xr:uid="{00000000-0005-0000-0000-000034980000}"/>
    <cellStyle name="쉼표 [0] 11 2 2 8" xfId="39456" xr:uid="{00000000-0005-0000-0000-000035980000}"/>
    <cellStyle name="쉼표 [0] 11 2 2 8 2" xfId="39457" xr:uid="{00000000-0005-0000-0000-000036980000}"/>
    <cellStyle name="쉼표 [0] 11 2 2 8 3" xfId="39458" xr:uid="{00000000-0005-0000-0000-000037980000}"/>
    <cellStyle name="쉼표 [0] 11 2 2 8 4" xfId="39459" xr:uid="{00000000-0005-0000-0000-000038980000}"/>
    <cellStyle name="쉼표 [0] 11 2 2 9" xfId="39460" xr:uid="{00000000-0005-0000-0000-000039980000}"/>
    <cellStyle name="쉼표 [0] 11 2 2 9 2" xfId="39461" xr:uid="{00000000-0005-0000-0000-00003A980000}"/>
    <cellStyle name="쉼표 [0] 11 2 2 9 3" xfId="39462" xr:uid="{00000000-0005-0000-0000-00003B980000}"/>
    <cellStyle name="쉼표 [0] 11 2 2 9 4" xfId="39463" xr:uid="{00000000-0005-0000-0000-00003C980000}"/>
    <cellStyle name="쉼표 [0] 11 2 20" xfId="39464" xr:uid="{00000000-0005-0000-0000-00003D980000}"/>
    <cellStyle name="쉼표 [0] 11 2 21" xfId="39465" xr:uid="{00000000-0005-0000-0000-00003E980000}"/>
    <cellStyle name="쉼표 [0] 11 2 22" xfId="39466" xr:uid="{00000000-0005-0000-0000-00003F980000}"/>
    <cellStyle name="쉼표 [0] 11 2 23" xfId="39467" xr:uid="{00000000-0005-0000-0000-000040980000}"/>
    <cellStyle name="쉼표 [0] 11 2 24" xfId="39468" xr:uid="{00000000-0005-0000-0000-000041980000}"/>
    <cellStyle name="쉼표 [0] 11 2 25" xfId="39469" xr:uid="{00000000-0005-0000-0000-000042980000}"/>
    <cellStyle name="쉼표 [0] 11 2 26" xfId="39470" xr:uid="{00000000-0005-0000-0000-000043980000}"/>
    <cellStyle name="쉼표 [0] 11 2 3" xfId="39471" xr:uid="{00000000-0005-0000-0000-000044980000}"/>
    <cellStyle name="쉼표 [0] 11 2 3 10" xfId="39472" xr:uid="{00000000-0005-0000-0000-000045980000}"/>
    <cellStyle name="쉼표 [0] 11 2 3 10 2" xfId="39473" xr:uid="{00000000-0005-0000-0000-000046980000}"/>
    <cellStyle name="쉼표 [0] 11 2 3 10 3" xfId="39474" xr:uid="{00000000-0005-0000-0000-000047980000}"/>
    <cellStyle name="쉼표 [0] 11 2 3 10 4" xfId="39475" xr:uid="{00000000-0005-0000-0000-000048980000}"/>
    <cellStyle name="쉼표 [0] 11 2 3 11" xfId="39476" xr:uid="{00000000-0005-0000-0000-000049980000}"/>
    <cellStyle name="쉼표 [0] 11 2 3 11 2" xfId="39477" xr:uid="{00000000-0005-0000-0000-00004A980000}"/>
    <cellStyle name="쉼표 [0] 11 2 3 11 3" xfId="39478" xr:uid="{00000000-0005-0000-0000-00004B980000}"/>
    <cellStyle name="쉼표 [0] 11 2 3 11 4" xfId="39479" xr:uid="{00000000-0005-0000-0000-00004C980000}"/>
    <cellStyle name="쉼표 [0] 11 2 3 12" xfId="39480" xr:uid="{00000000-0005-0000-0000-00004D980000}"/>
    <cellStyle name="쉼표 [0] 11 2 3 12 2" xfId="39481" xr:uid="{00000000-0005-0000-0000-00004E980000}"/>
    <cellStyle name="쉼표 [0] 11 2 3 12 3" xfId="39482" xr:uid="{00000000-0005-0000-0000-00004F980000}"/>
    <cellStyle name="쉼표 [0] 11 2 3 12 4" xfId="39483" xr:uid="{00000000-0005-0000-0000-000050980000}"/>
    <cellStyle name="쉼표 [0] 11 2 3 13" xfId="39484" xr:uid="{00000000-0005-0000-0000-000051980000}"/>
    <cellStyle name="쉼표 [0] 11 2 3 14" xfId="39485" xr:uid="{00000000-0005-0000-0000-000052980000}"/>
    <cellStyle name="쉼표 [0] 11 2 3 15" xfId="39486" xr:uid="{00000000-0005-0000-0000-000053980000}"/>
    <cellStyle name="쉼표 [0] 11 2 3 16" xfId="39487" xr:uid="{00000000-0005-0000-0000-000054980000}"/>
    <cellStyle name="쉼표 [0] 11 2 3 17" xfId="39488" xr:uid="{00000000-0005-0000-0000-000055980000}"/>
    <cellStyle name="쉼표 [0] 11 2 3 18" xfId="39489" xr:uid="{00000000-0005-0000-0000-000056980000}"/>
    <cellStyle name="쉼표 [0] 11 2 3 19" xfId="39490" xr:uid="{00000000-0005-0000-0000-000057980000}"/>
    <cellStyle name="쉼표 [0] 11 2 3 2" xfId="39491" xr:uid="{00000000-0005-0000-0000-000058980000}"/>
    <cellStyle name="쉼표 [0] 11 2 3 2 10" xfId="39492" xr:uid="{00000000-0005-0000-0000-000059980000}"/>
    <cellStyle name="쉼표 [0] 11 2 3 2 11" xfId="39493" xr:uid="{00000000-0005-0000-0000-00005A980000}"/>
    <cellStyle name="쉼표 [0] 11 2 3 2 12" xfId="39494" xr:uid="{00000000-0005-0000-0000-00005B980000}"/>
    <cellStyle name="쉼표 [0] 11 2 3 2 2" xfId="39495" xr:uid="{00000000-0005-0000-0000-00005C980000}"/>
    <cellStyle name="쉼표 [0] 11 2 3 2 2 2" xfId="39496" xr:uid="{00000000-0005-0000-0000-00005D980000}"/>
    <cellStyle name="쉼표 [0] 11 2 3 2 2 3" xfId="39497" xr:uid="{00000000-0005-0000-0000-00005E980000}"/>
    <cellStyle name="쉼표 [0] 11 2 3 2 2 4" xfId="39498" xr:uid="{00000000-0005-0000-0000-00005F980000}"/>
    <cellStyle name="쉼표 [0] 11 2 3 2 3" xfId="39499" xr:uid="{00000000-0005-0000-0000-000060980000}"/>
    <cellStyle name="쉼표 [0] 11 2 3 2 3 2" xfId="39500" xr:uid="{00000000-0005-0000-0000-000061980000}"/>
    <cellStyle name="쉼표 [0] 11 2 3 2 3 3" xfId="39501" xr:uid="{00000000-0005-0000-0000-000062980000}"/>
    <cellStyle name="쉼표 [0] 11 2 3 2 3 4" xfId="39502" xr:uid="{00000000-0005-0000-0000-000063980000}"/>
    <cellStyle name="쉼표 [0] 11 2 3 2 4" xfId="39503" xr:uid="{00000000-0005-0000-0000-000064980000}"/>
    <cellStyle name="쉼표 [0] 11 2 3 2 4 2" xfId="39504" xr:uid="{00000000-0005-0000-0000-000065980000}"/>
    <cellStyle name="쉼표 [0] 11 2 3 2 4 3" xfId="39505" xr:uid="{00000000-0005-0000-0000-000066980000}"/>
    <cellStyle name="쉼표 [0] 11 2 3 2 4 4" xfId="39506" xr:uid="{00000000-0005-0000-0000-000067980000}"/>
    <cellStyle name="쉼표 [0] 11 2 3 2 5" xfId="39507" xr:uid="{00000000-0005-0000-0000-000068980000}"/>
    <cellStyle name="쉼표 [0] 11 2 3 2 5 2" xfId="39508" xr:uid="{00000000-0005-0000-0000-000069980000}"/>
    <cellStyle name="쉼표 [0] 11 2 3 2 5 3" xfId="39509" xr:uid="{00000000-0005-0000-0000-00006A980000}"/>
    <cellStyle name="쉼표 [0] 11 2 3 2 5 4" xfId="39510" xr:uid="{00000000-0005-0000-0000-00006B980000}"/>
    <cellStyle name="쉼표 [0] 11 2 3 2 6" xfId="39511" xr:uid="{00000000-0005-0000-0000-00006C980000}"/>
    <cellStyle name="쉼표 [0] 11 2 3 2 6 2" xfId="39512" xr:uid="{00000000-0005-0000-0000-00006D980000}"/>
    <cellStyle name="쉼표 [0] 11 2 3 2 6 3" xfId="39513" xr:uid="{00000000-0005-0000-0000-00006E980000}"/>
    <cellStyle name="쉼표 [0] 11 2 3 2 6 4" xfId="39514" xr:uid="{00000000-0005-0000-0000-00006F980000}"/>
    <cellStyle name="쉼표 [0] 11 2 3 2 7" xfId="39515" xr:uid="{00000000-0005-0000-0000-000070980000}"/>
    <cellStyle name="쉼표 [0] 11 2 3 2 7 2" xfId="39516" xr:uid="{00000000-0005-0000-0000-000071980000}"/>
    <cellStyle name="쉼표 [0] 11 2 3 2 7 3" xfId="39517" xr:uid="{00000000-0005-0000-0000-000072980000}"/>
    <cellStyle name="쉼표 [0] 11 2 3 2 7 4" xfId="39518" xr:uid="{00000000-0005-0000-0000-000073980000}"/>
    <cellStyle name="쉼표 [0] 11 2 3 2 8" xfId="39519" xr:uid="{00000000-0005-0000-0000-000074980000}"/>
    <cellStyle name="쉼표 [0] 11 2 3 2 8 2" xfId="39520" xr:uid="{00000000-0005-0000-0000-000075980000}"/>
    <cellStyle name="쉼표 [0] 11 2 3 2 8 3" xfId="39521" xr:uid="{00000000-0005-0000-0000-000076980000}"/>
    <cellStyle name="쉼표 [0] 11 2 3 2 8 4" xfId="39522" xr:uid="{00000000-0005-0000-0000-000077980000}"/>
    <cellStyle name="쉼표 [0] 11 2 3 2 9" xfId="39523" xr:uid="{00000000-0005-0000-0000-000078980000}"/>
    <cellStyle name="쉼표 [0] 11 2 3 2 9 2" xfId="39524" xr:uid="{00000000-0005-0000-0000-000079980000}"/>
    <cellStyle name="쉼표 [0] 11 2 3 2 9 3" xfId="39525" xr:uid="{00000000-0005-0000-0000-00007A980000}"/>
    <cellStyle name="쉼표 [0] 11 2 3 2 9 4" xfId="39526" xr:uid="{00000000-0005-0000-0000-00007B980000}"/>
    <cellStyle name="쉼표 [0] 11 2 3 20" xfId="39527" xr:uid="{00000000-0005-0000-0000-00007C980000}"/>
    <cellStyle name="쉼표 [0] 11 2 3 21" xfId="39528" xr:uid="{00000000-0005-0000-0000-00007D980000}"/>
    <cellStyle name="쉼표 [0] 11 2 3 22" xfId="39529" xr:uid="{00000000-0005-0000-0000-00007E980000}"/>
    <cellStyle name="쉼표 [0] 11 2 3 23" xfId="39530" xr:uid="{00000000-0005-0000-0000-00007F980000}"/>
    <cellStyle name="쉼표 [0] 11 2 3 24" xfId="39531" xr:uid="{00000000-0005-0000-0000-000080980000}"/>
    <cellStyle name="쉼표 [0] 11 2 3 25" xfId="39532" xr:uid="{00000000-0005-0000-0000-000081980000}"/>
    <cellStyle name="쉼표 [0] 11 2 3 3" xfId="39533" xr:uid="{00000000-0005-0000-0000-000082980000}"/>
    <cellStyle name="쉼표 [0] 11 2 3 3 10" xfId="39534" xr:uid="{00000000-0005-0000-0000-000083980000}"/>
    <cellStyle name="쉼표 [0] 11 2 3 3 11" xfId="39535" xr:uid="{00000000-0005-0000-0000-000084980000}"/>
    <cellStyle name="쉼표 [0] 11 2 3 3 12" xfId="39536" xr:uid="{00000000-0005-0000-0000-000085980000}"/>
    <cellStyle name="쉼표 [0] 11 2 3 3 2" xfId="39537" xr:uid="{00000000-0005-0000-0000-000086980000}"/>
    <cellStyle name="쉼표 [0] 11 2 3 3 2 2" xfId="39538" xr:uid="{00000000-0005-0000-0000-000087980000}"/>
    <cellStyle name="쉼표 [0] 11 2 3 3 2 3" xfId="39539" xr:uid="{00000000-0005-0000-0000-000088980000}"/>
    <cellStyle name="쉼표 [0] 11 2 3 3 2 4" xfId="39540" xr:uid="{00000000-0005-0000-0000-000089980000}"/>
    <cellStyle name="쉼표 [0] 11 2 3 3 3" xfId="39541" xr:uid="{00000000-0005-0000-0000-00008A980000}"/>
    <cellStyle name="쉼표 [0] 11 2 3 3 3 2" xfId="39542" xr:uid="{00000000-0005-0000-0000-00008B980000}"/>
    <cellStyle name="쉼표 [0] 11 2 3 3 3 3" xfId="39543" xr:uid="{00000000-0005-0000-0000-00008C980000}"/>
    <cellStyle name="쉼표 [0] 11 2 3 3 3 4" xfId="39544" xr:uid="{00000000-0005-0000-0000-00008D980000}"/>
    <cellStyle name="쉼표 [0] 11 2 3 3 4" xfId="39545" xr:uid="{00000000-0005-0000-0000-00008E980000}"/>
    <cellStyle name="쉼표 [0] 11 2 3 3 4 2" xfId="39546" xr:uid="{00000000-0005-0000-0000-00008F980000}"/>
    <cellStyle name="쉼표 [0] 11 2 3 3 4 3" xfId="39547" xr:uid="{00000000-0005-0000-0000-000090980000}"/>
    <cellStyle name="쉼표 [0] 11 2 3 3 4 4" xfId="39548" xr:uid="{00000000-0005-0000-0000-000091980000}"/>
    <cellStyle name="쉼표 [0] 11 2 3 3 5" xfId="39549" xr:uid="{00000000-0005-0000-0000-000092980000}"/>
    <cellStyle name="쉼표 [0] 11 2 3 3 5 2" xfId="39550" xr:uid="{00000000-0005-0000-0000-000093980000}"/>
    <cellStyle name="쉼표 [0] 11 2 3 3 5 3" xfId="39551" xr:uid="{00000000-0005-0000-0000-000094980000}"/>
    <cellStyle name="쉼표 [0] 11 2 3 3 5 4" xfId="39552" xr:uid="{00000000-0005-0000-0000-000095980000}"/>
    <cellStyle name="쉼표 [0] 11 2 3 3 6" xfId="39553" xr:uid="{00000000-0005-0000-0000-000096980000}"/>
    <cellStyle name="쉼표 [0] 11 2 3 3 6 2" xfId="39554" xr:uid="{00000000-0005-0000-0000-000097980000}"/>
    <cellStyle name="쉼표 [0] 11 2 3 3 6 3" xfId="39555" xr:uid="{00000000-0005-0000-0000-000098980000}"/>
    <cellStyle name="쉼표 [0] 11 2 3 3 6 4" xfId="39556" xr:uid="{00000000-0005-0000-0000-000099980000}"/>
    <cellStyle name="쉼표 [0] 11 2 3 3 7" xfId="39557" xr:uid="{00000000-0005-0000-0000-00009A980000}"/>
    <cellStyle name="쉼표 [0] 11 2 3 3 7 2" xfId="39558" xr:uid="{00000000-0005-0000-0000-00009B980000}"/>
    <cellStyle name="쉼표 [0] 11 2 3 3 7 3" xfId="39559" xr:uid="{00000000-0005-0000-0000-00009C980000}"/>
    <cellStyle name="쉼표 [0] 11 2 3 3 7 4" xfId="39560" xr:uid="{00000000-0005-0000-0000-00009D980000}"/>
    <cellStyle name="쉼표 [0] 11 2 3 3 8" xfId="39561" xr:uid="{00000000-0005-0000-0000-00009E980000}"/>
    <cellStyle name="쉼표 [0] 11 2 3 3 8 2" xfId="39562" xr:uid="{00000000-0005-0000-0000-00009F980000}"/>
    <cellStyle name="쉼표 [0] 11 2 3 3 8 3" xfId="39563" xr:uid="{00000000-0005-0000-0000-0000A0980000}"/>
    <cellStyle name="쉼표 [0] 11 2 3 3 8 4" xfId="39564" xr:uid="{00000000-0005-0000-0000-0000A1980000}"/>
    <cellStyle name="쉼표 [0] 11 2 3 3 9" xfId="39565" xr:uid="{00000000-0005-0000-0000-0000A2980000}"/>
    <cellStyle name="쉼표 [0] 11 2 3 3 9 2" xfId="39566" xr:uid="{00000000-0005-0000-0000-0000A3980000}"/>
    <cellStyle name="쉼표 [0] 11 2 3 3 9 3" xfId="39567" xr:uid="{00000000-0005-0000-0000-0000A4980000}"/>
    <cellStyle name="쉼표 [0] 11 2 3 3 9 4" xfId="39568" xr:uid="{00000000-0005-0000-0000-0000A5980000}"/>
    <cellStyle name="쉼표 [0] 11 2 3 4" xfId="39569" xr:uid="{00000000-0005-0000-0000-0000A6980000}"/>
    <cellStyle name="쉼표 [0] 11 2 3 4 10" xfId="39570" xr:uid="{00000000-0005-0000-0000-0000A7980000}"/>
    <cellStyle name="쉼표 [0] 11 2 3 4 11" xfId="39571" xr:uid="{00000000-0005-0000-0000-0000A8980000}"/>
    <cellStyle name="쉼표 [0] 11 2 3 4 12" xfId="39572" xr:uid="{00000000-0005-0000-0000-0000A9980000}"/>
    <cellStyle name="쉼표 [0] 11 2 3 4 2" xfId="39573" xr:uid="{00000000-0005-0000-0000-0000AA980000}"/>
    <cellStyle name="쉼표 [0] 11 2 3 4 2 2" xfId="39574" xr:uid="{00000000-0005-0000-0000-0000AB980000}"/>
    <cellStyle name="쉼표 [0] 11 2 3 4 2 3" xfId="39575" xr:uid="{00000000-0005-0000-0000-0000AC980000}"/>
    <cellStyle name="쉼표 [0] 11 2 3 4 2 4" xfId="39576" xr:uid="{00000000-0005-0000-0000-0000AD980000}"/>
    <cellStyle name="쉼표 [0] 11 2 3 4 3" xfId="39577" xr:uid="{00000000-0005-0000-0000-0000AE980000}"/>
    <cellStyle name="쉼표 [0] 11 2 3 4 3 2" xfId="39578" xr:uid="{00000000-0005-0000-0000-0000AF980000}"/>
    <cellStyle name="쉼표 [0] 11 2 3 4 3 3" xfId="39579" xr:uid="{00000000-0005-0000-0000-0000B0980000}"/>
    <cellStyle name="쉼표 [0] 11 2 3 4 3 4" xfId="39580" xr:uid="{00000000-0005-0000-0000-0000B1980000}"/>
    <cellStyle name="쉼표 [0] 11 2 3 4 4" xfId="39581" xr:uid="{00000000-0005-0000-0000-0000B2980000}"/>
    <cellStyle name="쉼표 [0] 11 2 3 4 4 2" xfId="39582" xr:uid="{00000000-0005-0000-0000-0000B3980000}"/>
    <cellStyle name="쉼표 [0] 11 2 3 4 4 3" xfId="39583" xr:uid="{00000000-0005-0000-0000-0000B4980000}"/>
    <cellStyle name="쉼표 [0] 11 2 3 4 4 4" xfId="39584" xr:uid="{00000000-0005-0000-0000-0000B5980000}"/>
    <cellStyle name="쉼표 [0] 11 2 3 4 5" xfId="39585" xr:uid="{00000000-0005-0000-0000-0000B6980000}"/>
    <cellStyle name="쉼표 [0] 11 2 3 4 5 2" xfId="39586" xr:uid="{00000000-0005-0000-0000-0000B7980000}"/>
    <cellStyle name="쉼표 [0] 11 2 3 4 5 3" xfId="39587" xr:uid="{00000000-0005-0000-0000-0000B8980000}"/>
    <cellStyle name="쉼표 [0] 11 2 3 4 5 4" xfId="39588" xr:uid="{00000000-0005-0000-0000-0000B9980000}"/>
    <cellStyle name="쉼표 [0] 11 2 3 4 6" xfId="39589" xr:uid="{00000000-0005-0000-0000-0000BA980000}"/>
    <cellStyle name="쉼표 [0] 11 2 3 4 6 2" xfId="39590" xr:uid="{00000000-0005-0000-0000-0000BB980000}"/>
    <cellStyle name="쉼표 [0] 11 2 3 4 6 3" xfId="39591" xr:uid="{00000000-0005-0000-0000-0000BC980000}"/>
    <cellStyle name="쉼표 [0] 11 2 3 4 6 4" xfId="39592" xr:uid="{00000000-0005-0000-0000-0000BD980000}"/>
    <cellStyle name="쉼표 [0] 11 2 3 4 7" xfId="39593" xr:uid="{00000000-0005-0000-0000-0000BE980000}"/>
    <cellStyle name="쉼표 [0] 11 2 3 4 7 2" xfId="39594" xr:uid="{00000000-0005-0000-0000-0000BF980000}"/>
    <cellStyle name="쉼표 [0] 11 2 3 4 7 3" xfId="39595" xr:uid="{00000000-0005-0000-0000-0000C0980000}"/>
    <cellStyle name="쉼표 [0] 11 2 3 4 7 4" xfId="39596" xr:uid="{00000000-0005-0000-0000-0000C1980000}"/>
    <cellStyle name="쉼표 [0] 11 2 3 4 8" xfId="39597" xr:uid="{00000000-0005-0000-0000-0000C2980000}"/>
    <cellStyle name="쉼표 [0] 11 2 3 4 8 2" xfId="39598" xr:uid="{00000000-0005-0000-0000-0000C3980000}"/>
    <cellStyle name="쉼표 [0] 11 2 3 4 8 3" xfId="39599" xr:uid="{00000000-0005-0000-0000-0000C4980000}"/>
    <cellStyle name="쉼표 [0] 11 2 3 4 8 4" xfId="39600" xr:uid="{00000000-0005-0000-0000-0000C5980000}"/>
    <cellStyle name="쉼표 [0] 11 2 3 4 9" xfId="39601" xr:uid="{00000000-0005-0000-0000-0000C6980000}"/>
    <cellStyle name="쉼표 [0] 11 2 3 4 9 2" xfId="39602" xr:uid="{00000000-0005-0000-0000-0000C7980000}"/>
    <cellStyle name="쉼표 [0] 11 2 3 4 9 3" xfId="39603" xr:uid="{00000000-0005-0000-0000-0000C8980000}"/>
    <cellStyle name="쉼표 [0] 11 2 3 4 9 4" xfId="39604" xr:uid="{00000000-0005-0000-0000-0000C9980000}"/>
    <cellStyle name="쉼표 [0] 11 2 3 5" xfId="39605" xr:uid="{00000000-0005-0000-0000-0000CA980000}"/>
    <cellStyle name="쉼표 [0] 11 2 3 5 2" xfId="39606" xr:uid="{00000000-0005-0000-0000-0000CB980000}"/>
    <cellStyle name="쉼표 [0] 11 2 3 5 3" xfId="39607" xr:uid="{00000000-0005-0000-0000-0000CC980000}"/>
    <cellStyle name="쉼표 [0] 11 2 3 5 4" xfId="39608" xr:uid="{00000000-0005-0000-0000-0000CD980000}"/>
    <cellStyle name="쉼표 [0] 11 2 3 6" xfId="39609" xr:uid="{00000000-0005-0000-0000-0000CE980000}"/>
    <cellStyle name="쉼표 [0] 11 2 3 6 2" xfId="39610" xr:uid="{00000000-0005-0000-0000-0000CF980000}"/>
    <cellStyle name="쉼표 [0] 11 2 3 6 3" xfId="39611" xr:uid="{00000000-0005-0000-0000-0000D0980000}"/>
    <cellStyle name="쉼표 [0] 11 2 3 6 4" xfId="39612" xr:uid="{00000000-0005-0000-0000-0000D1980000}"/>
    <cellStyle name="쉼표 [0] 11 2 3 7" xfId="39613" xr:uid="{00000000-0005-0000-0000-0000D2980000}"/>
    <cellStyle name="쉼표 [0] 11 2 3 7 2" xfId="39614" xr:uid="{00000000-0005-0000-0000-0000D3980000}"/>
    <cellStyle name="쉼표 [0] 11 2 3 7 3" xfId="39615" xr:uid="{00000000-0005-0000-0000-0000D4980000}"/>
    <cellStyle name="쉼표 [0] 11 2 3 7 4" xfId="39616" xr:uid="{00000000-0005-0000-0000-0000D5980000}"/>
    <cellStyle name="쉼표 [0] 11 2 3 8" xfId="39617" xr:uid="{00000000-0005-0000-0000-0000D6980000}"/>
    <cellStyle name="쉼표 [0] 11 2 3 8 2" xfId="39618" xr:uid="{00000000-0005-0000-0000-0000D7980000}"/>
    <cellStyle name="쉼표 [0] 11 2 3 8 3" xfId="39619" xr:uid="{00000000-0005-0000-0000-0000D8980000}"/>
    <cellStyle name="쉼표 [0] 11 2 3 8 4" xfId="39620" xr:uid="{00000000-0005-0000-0000-0000D9980000}"/>
    <cellStyle name="쉼표 [0] 11 2 3 9" xfId="39621" xr:uid="{00000000-0005-0000-0000-0000DA980000}"/>
    <cellStyle name="쉼표 [0] 11 2 3 9 2" xfId="39622" xr:uid="{00000000-0005-0000-0000-0000DB980000}"/>
    <cellStyle name="쉼표 [0] 11 2 3 9 3" xfId="39623" xr:uid="{00000000-0005-0000-0000-0000DC980000}"/>
    <cellStyle name="쉼표 [0] 11 2 3 9 4" xfId="39624" xr:uid="{00000000-0005-0000-0000-0000DD980000}"/>
    <cellStyle name="쉼표 [0] 11 2 4" xfId="39625" xr:uid="{00000000-0005-0000-0000-0000DE980000}"/>
    <cellStyle name="쉼표 [0] 11 2 4 10" xfId="39626" xr:uid="{00000000-0005-0000-0000-0000DF980000}"/>
    <cellStyle name="쉼표 [0] 11 2 4 11" xfId="39627" xr:uid="{00000000-0005-0000-0000-0000E0980000}"/>
    <cellStyle name="쉼표 [0] 11 2 4 12" xfId="39628" xr:uid="{00000000-0005-0000-0000-0000E1980000}"/>
    <cellStyle name="쉼표 [0] 11 2 4 2" xfId="39629" xr:uid="{00000000-0005-0000-0000-0000E2980000}"/>
    <cellStyle name="쉼표 [0] 11 2 4 2 2" xfId="39630" xr:uid="{00000000-0005-0000-0000-0000E3980000}"/>
    <cellStyle name="쉼표 [0] 11 2 4 2 3" xfId="39631" xr:uid="{00000000-0005-0000-0000-0000E4980000}"/>
    <cellStyle name="쉼표 [0] 11 2 4 2 4" xfId="39632" xr:uid="{00000000-0005-0000-0000-0000E5980000}"/>
    <cellStyle name="쉼표 [0] 11 2 4 3" xfId="39633" xr:uid="{00000000-0005-0000-0000-0000E6980000}"/>
    <cellStyle name="쉼표 [0] 11 2 4 3 2" xfId="39634" xr:uid="{00000000-0005-0000-0000-0000E7980000}"/>
    <cellStyle name="쉼표 [0] 11 2 4 3 3" xfId="39635" xr:uid="{00000000-0005-0000-0000-0000E8980000}"/>
    <cellStyle name="쉼표 [0] 11 2 4 3 4" xfId="39636" xr:uid="{00000000-0005-0000-0000-0000E9980000}"/>
    <cellStyle name="쉼표 [0] 11 2 4 4" xfId="39637" xr:uid="{00000000-0005-0000-0000-0000EA980000}"/>
    <cellStyle name="쉼표 [0] 11 2 4 4 2" xfId="39638" xr:uid="{00000000-0005-0000-0000-0000EB980000}"/>
    <cellStyle name="쉼표 [0] 11 2 4 4 3" xfId="39639" xr:uid="{00000000-0005-0000-0000-0000EC980000}"/>
    <cellStyle name="쉼표 [0] 11 2 4 4 4" xfId="39640" xr:uid="{00000000-0005-0000-0000-0000ED980000}"/>
    <cellStyle name="쉼표 [0] 11 2 4 5" xfId="39641" xr:uid="{00000000-0005-0000-0000-0000EE980000}"/>
    <cellStyle name="쉼표 [0] 11 2 4 5 2" xfId="39642" xr:uid="{00000000-0005-0000-0000-0000EF980000}"/>
    <cellStyle name="쉼표 [0] 11 2 4 5 3" xfId="39643" xr:uid="{00000000-0005-0000-0000-0000F0980000}"/>
    <cellStyle name="쉼표 [0] 11 2 4 5 4" xfId="39644" xr:uid="{00000000-0005-0000-0000-0000F1980000}"/>
    <cellStyle name="쉼표 [0] 11 2 4 6" xfId="39645" xr:uid="{00000000-0005-0000-0000-0000F2980000}"/>
    <cellStyle name="쉼표 [0] 11 2 4 6 2" xfId="39646" xr:uid="{00000000-0005-0000-0000-0000F3980000}"/>
    <cellStyle name="쉼표 [0] 11 2 4 6 3" xfId="39647" xr:uid="{00000000-0005-0000-0000-0000F4980000}"/>
    <cellStyle name="쉼표 [0] 11 2 4 6 4" xfId="39648" xr:uid="{00000000-0005-0000-0000-0000F5980000}"/>
    <cellStyle name="쉼표 [0] 11 2 4 7" xfId="39649" xr:uid="{00000000-0005-0000-0000-0000F6980000}"/>
    <cellStyle name="쉼표 [0] 11 2 4 7 2" xfId="39650" xr:uid="{00000000-0005-0000-0000-0000F7980000}"/>
    <cellStyle name="쉼표 [0] 11 2 4 7 3" xfId="39651" xr:uid="{00000000-0005-0000-0000-0000F8980000}"/>
    <cellStyle name="쉼표 [0] 11 2 4 7 4" xfId="39652" xr:uid="{00000000-0005-0000-0000-0000F9980000}"/>
    <cellStyle name="쉼표 [0] 11 2 4 8" xfId="39653" xr:uid="{00000000-0005-0000-0000-0000FA980000}"/>
    <cellStyle name="쉼표 [0] 11 2 4 8 2" xfId="39654" xr:uid="{00000000-0005-0000-0000-0000FB980000}"/>
    <cellStyle name="쉼표 [0] 11 2 4 8 3" xfId="39655" xr:uid="{00000000-0005-0000-0000-0000FC980000}"/>
    <cellStyle name="쉼표 [0] 11 2 4 8 4" xfId="39656" xr:uid="{00000000-0005-0000-0000-0000FD980000}"/>
    <cellStyle name="쉼표 [0] 11 2 4 9" xfId="39657" xr:uid="{00000000-0005-0000-0000-0000FE980000}"/>
    <cellStyle name="쉼표 [0] 11 2 4 9 2" xfId="39658" xr:uid="{00000000-0005-0000-0000-0000FF980000}"/>
    <cellStyle name="쉼표 [0] 11 2 4 9 3" xfId="39659" xr:uid="{00000000-0005-0000-0000-000000990000}"/>
    <cellStyle name="쉼표 [0] 11 2 4 9 4" xfId="39660" xr:uid="{00000000-0005-0000-0000-000001990000}"/>
    <cellStyle name="쉼표 [0] 11 2 5" xfId="39661" xr:uid="{00000000-0005-0000-0000-000002990000}"/>
    <cellStyle name="쉼표 [0] 11 2 5 10" xfId="39662" xr:uid="{00000000-0005-0000-0000-000003990000}"/>
    <cellStyle name="쉼표 [0] 11 2 5 11" xfId="39663" xr:uid="{00000000-0005-0000-0000-000004990000}"/>
    <cellStyle name="쉼표 [0] 11 2 5 12" xfId="39664" xr:uid="{00000000-0005-0000-0000-000005990000}"/>
    <cellStyle name="쉼표 [0] 11 2 5 2" xfId="39665" xr:uid="{00000000-0005-0000-0000-000006990000}"/>
    <cellStyle name="쉼표 [0] 11 2 5 2 2" xfId="39666" xr:uid="{00000000-0005-0000-0000-000007990000}"/>
    <cellStyle name="쉼표 [0] 11 2 5 2 3" xfId="39667" xr:uid="{00000000-0005-0000-0000-000008990000}"/>
    <cellStyle name="쉼표 [0] 11 2 5 2 4" xfId="39668" xr:uid="{00000000-0005-0000-0000-000009990000}"/>
    <cellStyle name="쉼표 [0] 11 2 5 3" xfId="39669" xr:uid="{00000000-0005-0000-0000-00000A990000}"/>
    <cellStyle name="쉼표 [0] 11 2 5 3 2" xfId="39670" xr:uid="{00000000-0005-0000-0000-00000B990000}"/>
    <cellStyle name="쉼표 [0] 11 2 5 3 3" xfId="39671" xr:uid="{00000000-0005-0000-0000-00000C990000}"/>
    <cellStyle name="쉼표 [0] 11 2 5 3 4" xfId="39672" xr:uid="{00000000-0005-0000-0000-00000D990000}"/>
    <cellStyle name="쉼표 [0] 11 2 5 4" xfId="39673" xr:uid="{00000000-0005-0000-0000-00000E990000}"/>
    <cellStyle name="쉼표 [0] 11 2 5 4 2" xfId="39674" xr:uid="{00000000-0005-0000-0000-00000F990000}"/>
    <cellStyle name="쉼표 [0] 11 2 5 4 3" xfId="39675" xr:uid="{00000000-0005-0000-0000-000010990000}"/>
    <cellStyle name="쉼표 [0] 11 2 5 4 4" xfId="39676" xr:uid="{00000000-0005-0000-0000-000011990000}"/>
    <cellStyle name="쉼표 [0] 11 2 5 5" xfId="39677" xr:uid="{00000000-0005-0000-0000-000012990000}"/>
    <cellStyle name="쉼표 [0] 11 2 5 5 2" xfId="39678" xr:uid="{00000000-0005-0000-0000-000013990000}"/>
    <cellStyle name="쉼표 [0] 11 2 5 5 3" xfId="39679" xr:uid="{00000000-0005-0000-0000-000014990000}"/>
    <cellStyle name="쉼표 [0] 11 2 5 5 4" xfId="39680" xr:uid="{00000000-0005-0000-0000-000015990000}"/>
    <cellStyle name="쉼표 [0] 11 2 5 6" xfId="39681" xr:uid="{00000000-0005-0000-0000-000016990000}"/>
    <cellStyle name="쉼표 [0] 11 2 5 6 2" xfId="39682" xr:uid="{00000000-0005-0000-0000-000017990000}"/>
    <cellStyle name="쉼표 [0] 11 2 5 6 3" xfId="39683" xr:uid="{00000000-0005-0000-0000-000018990000}"/>
    <cellStyle name="쉼표 [0] 11 2 5 6 4" xfId="39684" xr:uid="{00000000-0005-0000-0000-000019990000}"/>
    <cellStyle name="쉼표 [0] 11 2 5 7" xfId="39685" xr:uid="{00000000-0005-0000-0000-00001A990000}"/>
    <cellStyle name="쉼표 [0] 11 2 5 7 2" xfId="39686" xr:uid="{00000000-0005-0000-0000-00001B990000}"/>
    <cellStyle name="쉼표 [0] 11 2 5 7 3" xfId="39687" xr:uid="{00000000-0005-0000-0000-00001C990000}"/>
    <cellStyle name="쉼표 [0] 11 2 5 7 4" xfId="39688" xr:uid="{00000000-0005-0000-0000-00001D990000}"/>
    <cellStyle name="쉼표 [0] 11 2 5 8" xfId="39689" xr:uid="{00000000-0005-0000-0000-00001E990000}"/>
    <cellStyle name="쉼표 [0] 11 2 5 8 2" xfId="39690" xr:uid="{00000000-0005-0000-0000-00001F990000}"/>
    <cellStyle name="쉼표 [0] 11 2 5 8 3" xfId="39691" xr:uid="{00000000-0005-0000-0000-000020990000}"/>
    <cellStyle name="쉼표 [0] 11 2 5 8 4" xfId="39692" xr:uid="{00000000-0005-0000-0000-000021990000}"/>
    <cellStyle name="쉼표 [0] 11 2 5 9" xfId="39693" xr:uid="{00000000-0005-0000-0000-000022990000}"/>
    <cellStyle name="쉼표 [0] 11 2 5 9 2" xfId="39694" xr:uid="{00000000-0005-0000-0000-000023990000}"/>
    <cellStyle name="쉼표 [0] 11 2 5 9 3" xfId="39695" xr:uid="{00000000-0005-0000-0000-000024990000}"/>
    <cellStyle name="쉼표 [0] 11 2 5 9 4" xfId="39696" xr:uid="{00000000-0005-0000-0000-000025990000}"/>
    <cellStyle name="쉼표 [0] 11 2 6" xfId="39697" xr:uid="{00000000-0005-0000-0000-000026990000}"/>
    <cellStyle name="쉼표 [0] 11 2 6 10" xfId="39698" xr:uid="{00000000-0005-0000-0000-000027990000}"/>
    <cellStyle name="쉼표 [0] 11 2 6 11" xfId="39699" xr:uid="{00000000-0005-0000-0000-000028990000}"/>
    <cellStyle name="쉼표 [0] 11 2 6 12" xfId="39700" xr:uid="{00000000-0005-0000-0000-000029990000}"/>
    <cellStyle name="쉼표 [0] 11 2 6 2" xfId="39701" xr:uid="{00000000-0005-0000-0000-00002A990000}"/>
    <cellStyle name="쉼표 [0] 11 2 6 2 2" xfId="39702" xr:uid="{00000000-0005-0000-0000-00002B990000}"/>
    <cellStyle name="쉼표 [0] 11 2 6 2 3" xfId="39703" xr:uid="{00000000-0005-0000-0000-00002C990000}"/>
    <cellStyle name="쉼표 [0] 11 2 6 2 4" xfId="39704" xr:uid="{00000000-0005-0000-0000-00002D990000}"/>
    <cellStyle name="쉼표 [0] 11 2 6 3" xfId="39705" xr:uid="{00000000-0005-0000-0000-00002E990000}"/>
    <cellStyle name="쉼표 [0] 11 2 6 3 2" xfId="39706" xr:uid="{00000000-0005-0000-0000-00002F990000}"/>
    <cellStyle name="쉼표 [0] 11 2 6 3 3" xfId="39707" xr:uid="{00000000-0005-0000-0000-000030990000}"/>
    <cellStyle name="쉼표 [0] 11 2 6 3 4" xfId="39708" xr:uid="{00000000-0005-0000-0000-000031990000}"/>
    <cellStyle name="쉼표 [0] 11 2 6 4" xfId="39709" xr:uid="{00000000-0005-0000-0000-000032990000}"/>
    <cellStyle name="쉼표 [0] 11 2 6 4 2" xfId="39710" xr:uid="{00000000-0005-0000-0000-000033990000}"/>
    <cellStyle name="쉼표 [0] 11 2 6 4 3" xfId="39711" xr:uid="{00000000-0005-0000-0000-000034990000}"/>
    <cellStyle name="쉼표 [0] 11 2 6 4 4" xfId="39712" xr:uid="{00000000-0005-0000-0000-000035990000}"/>
    <cellStyle name="쉼표 [0] 11 2 6 5" xfId="39713" xr:uid="{00000000-0005-0000-0000-000036990000}"/>
    <cellStyle name="쉼표 [0] 11 2 6 5 2" xfId="39714" xr:uid="{00000000-0005-0000-0000-000037990000}"/>
    <cellStyle name="쉼표 [0] 11 2 6 5 3" xfId="39715" xr:uid="{00000000-0005-0000-0000-000038990000}"/>
    <cellStyle name="쉼표 [0] 11 2 6 5 4" xfId="39716" xr:uid="{00000000-0005-0000-0000-000039990000}"/>
    <cellStyle name="쉼표 [0] 11 2 6 6" xfId="39717" xr:uid="{00000000-0005-0000-0000-00003A990000}"/>
    <cellStyle name="쉼표 [0] 11 2 6 6 2" xfId="39718" xr:uid="{00000000-0005-0000-0000-00003B990000}"/>
    <cellStyle name="쉼표 [0] 11 2 6 6 3" xfId="39719" xr:uid="{00000000-0005-0000-0000-00003C990000}"/>
    <cellStyle name="쉼표 [0] 11 2 6 6 4" xfId="39720" xr:uid="{00000000-0005-0000-0000-00003D990000}"/>
    <cellStyle name="쉼표 [0] 11 2 6 7" xfId="39721" xr:uid="{00000000-0005-0000-0000-00003E990000}"/>
    <cellStyle name="쉼표 [0] 11 2 6 7 2" xfId="39722" xr:uid="{00000000-0005-0000-0000-00003F990000}"/>
    <cellStyle name="쉼표 [0] 11 2 6 7 3" xfId="39723" xr:uid="{00000000-0005-0000-0000-000040990000}"/>
    <cellStyle name="쉼표 [0] 11 2 6 7 4" xfId="39724" xr:uid="{00000000-0005-0000-0000-000041990000}"/>
    <cellStyle name="쉼표 [0] 11 2 6 8" xfId="39725" xr:uid="{00000000-0005-0000-0000-000042990000}"/>
    <cellStyle name="쉼표 [0] 11 2 6 8 2" xfId="39726" xr:uid="{00000000-0005-0000-0000-000043990000}"/>
    <cellStyle name="쉼표 [0] 11 2 6 8 3" xfId="39727" xr:uid="{00000000-0005-0000-0000-000044990000}"/>
    <cellStyle name="쉼표 [0] 11 2 6 8 4" xfId="39728" xr:uid="{00000000-0005-0000-0000-000045990000}"/>
    <cellStyle name="쉼표 [0] 11 2 6 9" xfId="39729" xr:uid="{00000000-0005-0000-0000-000046990000}"/>
    <cellStyle name="쉼표 [0] 11 2 6 9 2" xfId="39730" xr:uid="{00000000-0005-0000-0000-000047990000}"/>
    <cellStyle name="쉼표 [0] 11 2 6 9 3" xfId="39731" xr:uid="{00000000-0005-0000-0000-000048990000}"/>
    <cellStyle name="쉼표 [0] 11 2 6 9 4" xfId="39732" xr:uid="{00000000-0005-0000-0000-000049990000}"/>
    <cellStyle name="쉼표 [0] 11 2 7" xfId="39733" xr:uid="{00000000-0005-0000-0000-00004A990000}"/>
    <cellStyle name="쉼표 [0] 11 2 7 2" xfId="39734" xr:uid="{00000000-0005-0000-0000-00004B990000}"/>
    <cellStyle name="쉼표 [0] 11 2 7 3" xfId="39735" xr:uid="{00000000-0005-0000-0000-00004C990000}"/>
    <cellStyle name="쉼표 [0] 11 2 7 4" xfId="39736" xr:uid="{00000000-0005-0000-0000-00004D990000}"/>
    <cellStyle name="쉼표 [0] 11 2 8" xfId="39737" xr:uid="{00000000-0005-0000-0000-00004E990000}"/>
    <cellStyle name="쉼표 [0] 11 2 8 2" xfId="39738" xr:uid="{00000000-0005-0000-0000-00004F990000}"/>
    <cellStyle name="쉼표 [0] 11 2 8 3" xfId="39739" xr:uid="{00000000-0005-0000-0000-000050990000}"/>
    <cellStyle name="쉼표 [0] 11 2 8 4" xfId="39740" xr:uid="{00000000-0005-0000-0000-000051990000}"/>
    <cellStyle name="쉼표 [0] 11 2 9" xfId="39741" xr:uid="{00000000-0005-0000-0000-000052990000}"/>
    <cellStyle name="쉼표 [0] 11 2 9 2" xfId="39742" xr:uid="{00000000-0005-0000-0000-000053990000}"/>
    <cellStyle name="쉼표 [0] 11 2 9 3" xfId="39743" xr:uid="{00000000-0005-0000-0000-000054990000}"/>
    <cellStyle name="쉼표 [0] 11 2 9 4" xfId="39744" xr:uid="{00000000-0005-0000-0000-000055990000}"/>
    <cellStyle name="쉼표 [0] 11 3" xfId="39745" xr:uid="{00000000-0005-0000-0000-000056990000}"/>
    <cellStyle name="쉼표 [0] 11 4" xfId="39746" xr:uid="{00000000-0005-0000-0000-000057990000}"/>
    <cellStyle name="쉼표 [0] 11 5" xfId="39747" xr:uid="{00000000-0005-0000-0000-000058990000}"/>
    <cellStyle name="쉼표 [0] 11 6" xfId="39748" xr:uid="{00000000-0005-0000-0000-000059990000}"/>
    <cellStyle name="쉼표 [0] 12" xfId="39749" xr:uid="{00000000-0005-0000-0000-00005A990000}"/>
    <cellStyle name="쉼표 [0] 12 2" xfId="39750" xr:uid="{00000000-0005-0000-0000-00005B990000}"/>
    <cellStyle name="쉼표 [0] 12 2 10" xfId="39751" xr:uid="{00000000-0005-0000-0000-00005C990000}"/>
    <cellStyle name="쉼표 [0] 12 2 10 2" xfId="39752" xr:uid="{00000000-0005-0000-0000-00005D990000}"/>
    <cellStyle name="쉼표 [0] 12 2 10 3" xfId="39753" xr:uid="{00000000-0005-0000-0000-00005E990000}"/>
    <cellStyle name="쉼표 [0] 12 2 10 4" xfId="39754" xr:uid="{00000000-0005-0000-0000-00005F990000}"/>
    <cellStyle name="쉼표 [0] 12 2 11" xfId="39755" xr:uid="{00000000-0005-0000-0000-000060990000}"/>
    <cellStyle name="쉼표 [0] 12 2 11 2" xfId="39756" xr:uid="{00000000-0005-0000-0000-000061990000}"/>
    <cellStyle name="쉼표 [0] 12 2 11 3" xfId="39757" xr:uid="{00000000-0005-0000-0000-000062990000}"/>
    <cellStyle name="쉼표 [0] 12 2 11 4" xfId="39758" xr:uid="{00000000-0005-0000-0000-000063990000}"/>
    <cellStyle name="쉼표 [0] 12 2 12" xfId="39759" xr:uid="{00000000-0005-0000-0000-000064990000}"/>
    <cellStyle name="쉼표 [0] 12 2 12 2" xfId="39760" xr:uid="{00000000-0005-0000-0000-000065990000}"/>
    <cellStyle name="쉼표 [0] 12 2 12 3" xfId="39761" xr:uid="{00000000-0005-0000-0000-000066990000}"/>
    <cellStyle name="쉼표 [0] 12 2 12 4" xfId="39762" xr:uid="{00000000-0005-0000-0000-000067990000}"/>
    <cellStyle name="쉼표 [0] 12 2 13" xfId="39763" xr:uid="{00000000-0005-0000-0000-000068990000}"/>
    <cellStyle name="쉼표 [0] 12 2 13 2" xfId="39764" xr:uid="{00000000-0005-0000-0000-000069990000}"/>
    <cellStyle name="쉼표 [0] 12 2 13 3" xfId="39765" xr:uid="{00000000-0005-0000-0000-00006A990000}"/>
    <cellStyle name="쉼표 [0] 12 2 13 4" xfId="39766" xr:uid="{00000000-0005-0000-0000-00006B990000}"/>
    <cellStyle name="쉼표 [0] 12 2 14" xfId="39767" xr:uid="{00000000-0005-0000-0000-00006C990000}"/>
    <cellStyle name="쉼표 [0] 12 2 14 2" xfId="39768" xr:uid="{00000000-0005-0000-0000-00006D990000}"/>
    <cellStyle name="쉼표 [0] 12 2 14 3" xfId="39769" xr:uid="{00000000-0005-0000-0000-00006E990000}"/>
    <cellStyle name="쉼표 [0] 12 2 14 4" xfId="39770" xr:uid="{00000000-0005-0000-0000-00006F990000}"/>
    <cellStyle name="쉼표 [0] 12 2 15" xfId="39771" xr:uid="{00000000-0005-0000-0000-000070990000}"/>
    <cellStyle name="쉼표 [0] 12 2 16" xfId="39772" xr:uid="{00000000-0005-0000-0000-000071990000}"/>
    <cellStyle name="쉼표 [0] 12 2 17" xfId="39773" xr:uid="{00000000-0005-0000-0000-000072990000}"/>
    <cellStyle name="쉼표 [0] 12 2 18" xfId="39774" xr:uid="{00000000-0005-0000-0000-000073990000}"/>
    <cellStyle name="쉼표 [0] 12 2 19" xfId="39775" xr:uid="{00000000-0005-0000-0000-000074990000}"/>
    <cellStyle name="쉼표 [0] 12 2 2" xfId="39776" xr:uid="{00000000-0005-0000-0000-000075990000}"/>
    <cellStyle name="쉼표 [0] 12 2 2 10" xfId="39777" xr:uid="{00000000-0005-0000-0000-000076990000}"/>
    <cellStyle name="쉼표 [0] 12 2 2 10 2" xfId="39778" xr:uid="{00000000-0005-0000-0000-000077990000}"/>
    <cellStyle name="쉼표 [0] 12 2 2 10 3" xfId="39779" xr:uid="{00000000-0005-0000-0000-000078990000}"/>
    <cellStyle name="쉼표 [0] 12 2 2 10 4" xfId="39780" xr:uid="{00000000-0005-0000-0000-000079990000}"/>
    <cellStyle name="쉼표 [0] 12 2 2 11" xfId="39781" xr:uid="{00000000-0005-0000-0000-00007A990000}"/>
    <cellStyle name="쉼표 [0] 12 2 2 11 2" xfId="39782" xr:uid="{00000000-0005-0000-0000-00007B990000}"/>
    <cellStyle name="쉼표 [0] 12 2 2 11 3" xfId="39783" xr:uid="{00000000-0005-0000-0000-00007C990000}"/>
    <cellStyle name="쉼표 [0] 12 2 2 11 4" xfId="39784" xr:uid="{00000000-0005-0000-0000-00007D990000}"/>
    <cellStyle name="쉼표 [0] 12 2 2 12" xfId="39785" xr:uid="{00000000-0005-0000-0000-00007E990000}"/>
    <cellStyle name="쉼표 [0] 12 2 2 12 2" xfId="39786" xr:uid="{00000000-0005-0000-0000-00007F990000}"/>
    <cellStyle name="쉼표 [0] 12 2 2 12 3" xfId="39787" xr:uid="{00000000-0005-0000-0000-000080990000}"/>
    <cellStyle name="쉼표 [0] 12 2 2 12 4" xfId="39788" xr:uid="{00000000-0005-0000-0000-000081990000}"/>
    <cellStyle name="쉼표 [0] 12 2 2 13" xfId="39789" xr:uid="{00000000-0005-0000-0000-000082990000}"/>
    <cellStyle name="쉼표 [0] 12 2 2 13 2" xfId="39790" xr:uid="{00000000-0005-0000-0000-000083990000}"/>
    <cellStyle name="쉼표 [0] 12 2 2 13 3" xfId="39791" xr:uid="{00000000-0005-0000-0000-000084990000}"/>
    <cellStyle name="쉼표 [0] 12 2 2 13 4" xfId="39792" xr:uid="{00000000-0005-0000-0000-000085990000}"/>
    <cellStyle name="쉼표 [0] 12 2 2 14" xfId="39793" xr:uid="{00000000-0005-0000-0000-000086990000}"/>
    <cellStyle name="쉼표 [0] 12 2 2 15" xfId="39794" xr:uid="{00000000-0005-0000-0000-000087990000}"/>
    <cellStyle name="쉼표 [0] 12 2 2 16" xfId="39795" xr:uid="{00000000-0005-0000-0000-000088990000}"/>
    <cellStyle name="쉼표 [0] 12 2 2 17" xfId="39796" xr:uid="{00000000-0005-0000-0000-000089990000}"/>
    <cellStyle name="쉼표 [0] 12 2 2 18" xfId="39797" xr:uid="{00000000-0005-0000-0000-00008A990000}"/>
    <cellStyle name="쉼표 [0] 12 2 2 19" xfId="39798" xr:uid="{00000000-0005-0000-0000-00008B990000}"/>
    <cellStyle name="쉼표 [0] 12 2 2 2" xfId="39799" xr:uid="{00000000-0005-0000-0000-00008C990000}"/>
    <cellStyle name="쉼표 [0] 12 2 2 2 10" xfId="39800" xr:uid="{00000000-0005-0000-0000-00008D990000}"/>
    <cellStyle name="쉼표 [0] 12 2 2 2 10 2" xfId="39801" xr:uid="{00000000-0005-0000-0000-00008E990000}"/>
    <cellStyle name="쉼표 [0] 12 2 2 2 10 3" xfId="39802" xr:uid="{00000000-0005-0000-0000-00008F990000}"/>
    <cellStyle name="쉼표 [0] 12 2 2 2 10 4" xfId="39803" xr:uid="{00000000-0005-0000-0000-000090990000}"/>
    <cellStyle name="쉼표 [0] 12 2 2 2 11" xfId="39804" xr:uid="{00000000-0005-0000-0000-000091990000}"/>
    <cellStyle name="쉼표 [0] 12 2 2 2 11 2" xfId="39805" xr:uid="{00000000-0005-0000-0000-000092990000}"/>
    <cellStyle name="쉼표 [0] 12 2 2 2 11 3" xfId="39806" xr:uid="{00000000-0005-0000-0000-000093990000}"/>
    <cellStyle name="쉼표 [0] 12 2 2 2 11 4" xfId="39807" xr:uid="{00000000-0005-0000-0000-000094990000}"/>
    <cellStyle name="쉼표 [0] 12 2 2 2 12" xfId="39808" xr:uid="{00000000-0005-0000-0000-000095990000}"/>
    <cellStyle name="쉼표 [0] 12 2 2 2 12 2" xfId="39809" xr:uid="{00000000-0005-0000-0000-000096990000}"/>
    <cellStyle name="쉼표 [0] 12 2 2 2 12 3" xfId="39810" xr:uid="{00000000-0005-0000-0000-000097990000}"/>
    <cellStyle name="쉼표 [0] 12 2 2 2 12 4" xfId="39811" xr:uid="{00000000-0005-0000-0000-000098990000}"/>
    <cellStyle name="쉼표 [0] 12 2 2 2 13" xfId="39812" xr:uid="{00000000-0005-0000-0000-000099990000}"/>
    <cellStyle name="쉼표 [0] 12 2 2 2 14" xfId="39813" xr:uid="{00000000-0005-0000-0000-00009A990000}"/>
    <cellStyle name="쉼표 [0] 12 2 2 2 15" xfId="39814" xr:uid="{00000000-0005-0000-0000-00009B990000}"/>
    <cellStyle name="쉼표 [0] 12 2 2 2 16" xfId="39815" xr:uid="{00000000-0005-0000-0000-00009C990000}"/>
    <cellStyle name="쉼표 [0] 12 2 2 2 17" xfId="39816" xr:uid="{00000000-0005-0000-0000-00009D990000}"/>
    <cellStyle name="쉼표 [0] 12 2 2 2 18" xfId="39817" xr:uid="{00000000-0005-0000-0000-00009E990000}"/>
    <cellStyle name="쉼표 [0] 12 2 2 2 19" xfId="39818" xr:uid="{00000000-0005-0000-0000-00009F990000}"/>
    <cellStyle name="쉼표 [0] 12 2 2 2 2" xfId="39819" xr:uid="{00000000-0005-0000-0000-0000A0990000}"/>
    <cellStyle name="쉼표 [0] 12 2 2 2 2 10" xfId="39820" xr:uid="{00000000-0005-0000-0000-0000A1990000}"/>
    <cellStyle name="쉼표 [0] 12 2 2 2 2 11" xfId="39821" xr:uid="{00000000-0005-0000-0000-0000A2990000}"/>
    <cellStyle name="쉼표 [0] 12 2 2 2 2 12" xfId="39822" xr:uid="{00000000-0005-0000-0000-0000A3990000}"/>
    <cellStyle name="쉼표 [0] 12 2 2 2 2 2" xfId="39823" xr:uid="{00000000-0005-0000-0000-0000A4990000}"/>
    <cellStyle name="쉼표 [0] 12 2 2 2 2 2 2" xfId="39824" xr:uid="{00000000-0005-0000-0000-0000A5990000}"/>
    <cellStyle name="쉼표 [0] 12 2 2 2 2 2 3" xfId="39825" xr:uid="{00000000-0005-0000-0000-0000A6990000}"/>
    <cellStyle name="쉼표 [0] 12 2 2 2 2 2 4" xfId="39826" xr:uid="{00000000-0005-0000-0000-0000A7990000}"/>
    <cellStyle name="쉼표 [0] 12 2 2 2 2 3" xfId="39827" xr:uid="{00000000-0005-0000-0000-0000A8990000}"/>
    <cellStyle name="쉼표 [0] 12 2 2 2 2 3 2" xfId="39828" xr:uid="{00000000-0005-0000-0000-0000A9990000}"/>
    <cellStyle name="쉼표 [0] 12 2 2 2 2 3 3" xfId="39829" xr:uid="{00000000-0005-0000-0000-0000AA990000}"/>
    <cellStyle name="쉼표 [0] 12 2 2 2 2 3 4" xfId="39830" xr:uid="{00000000-0005-0000-0000-0000AB990000}"/>
    <cellStyle name="쉼표 [0] 12 2 2 2 2 4" xfId="39831" xr:uid="{00000000-0005-0000-0000-0000AC990000}"/>
    <cellStyle name="쉼표 [0] 12 2 2 2 2 4 2" xfId="39832" xr:uid="{00000000-0005-0000-0000-0000AD990000}"/>
    <cellStyle name="쉼표 [0] 12 2 2 2 2 4 3" xfId="39833" xr:uid="{00000000-0005-0000-0000-0000AE990000}"/>
    <cellStyle name="쉼표 [0] 12 2 2 2 2 4 4" xfId="39834" xr:uid="{00000000-0005-0000-0000-0000AF990000}"/>
    <cellStyle name="쉼표 [0] 12 2 2 2 2 5" xfId="39835" xr:uid="{00000000-0005-0000-0000-0000B0990000}"/>
    <cellStyle name="쉼표 [0] 12 2 2 2 2 5 2" xfId="39836" xr:uid="{00000000-0005-0000-0000-0000B1990000}"/>
    <cellStyle name="쉼표 [0] 12 2 2 2 2 5 3" xfId="39837" xr:uid="{00000000-0005-0000-0000-0000B2990000}"/>
    <cellStyle name="쉼표 [0] 12 2 2 2 2 5 4" xfId="39838" xr:uid="{00000000-0005-0000-0000-0000B3990000}"/>
    <cellStyle name="쉼표 [0] 12 2 2 2 2 6" xfId="39839" xr:uid="{00000000-0005-0000-0000-0000B4990000}"/>
    <cellStyle name="쉼표 [0] 12 2 2 2 2 6 2" xfId="39840" xr:uid="{00000000-0005-0000-0000-0000B5990000}"/>
    <cellStyle name="쉼표 [0] 12 2 2 2 2 6 3" xfId="39841" xr:uid="{00000000-0005-0000-0000-0000B6990000}"/>
    <cellStyle name="쉼표 [0] 12 2 2 2 2 6 4" xfId="39842" xr:uid="{00000000-0005-0000-0000-0000B7990000}"/>
    <cellStyle name="쉼표 [0] 12 2 2 2 2 7" xfId="39843" xr:uid="{00000000-0005-0000-0000-0000B8990000}"/>
    <cellStyle name="쉼표 [0] 12 2 2 2 2 7 2" xfId="39844" xr:uid="{00000000-0005-0000-0000-0000B9990000}"/>
    <cellStyle name="쉼표 [0] 12 2 2 2 2 7 3" xfId="39845" xr:uid="{00000000-0005-0000-0000-0000BA990000}"/>
    <cellStyle name="쉼표 [0] 12 2 2 2 2 7 4" xfId="39846" xr:uid="{00000000-0005-0000-0000-0000BB990000}"/>
    <cellStyle name="쉼표 [0] 12 2 2 2 2 8" xfId="39847" xr:uid="{00000000-0005-0000-0000-0000BC990000}"/>
    <cellStyle name="쉼표 [0] 12 2 2 2 2 8 2" xfId="39848" xr:uid="{00000000-0005-0000-0000-0000BD990000}"/>
    <cellStyle name="쉼표 [0] 12 2 2 2 2 8 3" xfId="39849" xr:uid="{00000000-0005-0000-0000-0000BE990000}"/>
    <cellStyle name="쉼표 [0] 12 2 2 2 2 8 4" xfId="39850" xr:uid="{00000000-0005-0000-0000-0000BF990000}"/>
    <cellStyle name="쉼표 [0] 12 2 2 2 2 9" xfId="39851" xr:uid="{00000000-0005-0000-0000-0000C0990000}"/>
    <cellStyle name="쉼표 [0] 12 2 2 2 2 9 2" xfId="39852" xr:uid="{00000000-0005-0000-0000-0000C1990000}"/>
    <cellStyle name="쉼표 [0] 12 2 2 2 2 9 3" xfId="39853" xr:uid="{00000000-0005-0000-0000-0000C2990000}"/>
    <cellStyle name="쉼표 [0] 12 2 2 2 2 9 4" xfId="39854" xr:uid="{00000000-0005-0000-0000-0000C3990000}"/>
    <cellStyle name="쉼표 [0] 12 2 2 2 20" xfId="39855" xr:uid="{00000000-0005-0000-0000-0000C4990000}"/>
    <cellStyle name="쉼표 [0] 12 2 2 2 21" xfId="39856" xr:uid="{00000000-0005-0000-0000-0000C5990000}"/>
    <cellStyle name="쉼표 [0] 12 2 2 2 22" xfId="39857" xr:uid="{00000000-0005-0000-0000-0000C6990000}"/>
    <cellStyle name="쉼표 [0] 12 2 2 2 23" xfId="39858" xr:uid="{00000000-0005-0000-0000-0000C7990000}"/>
    <cellStyle name="쉼표 [0] 12 2 2 2 24" xfId="39859" xr:uid="{00000000-0005-0000-0000-0000C8990000}"/>
    <cellStyle name="쉼표 [0] 12 2 2 2 25" xfId="39860" xr:uid="{00000000-0005-0000-0000-0000C9990000}"/>
    <cellStyle name="쉼표 [0] 12 2 2 2 3" xfId="39861" xr:uid="{00000000-0005-0000-0000-0000CA990000}"/>
    <cellStyle name="쉼표 [0] 12 2 2 2 3 10" xfId="39862" xr:uid="{00000000-0005-0000-0000-0000CB990000}"/>
    <cellStyle name="쉼표 [0] 12 2 2 2 3 11" xfId="39863" xr:uid="{00000000-0005-0000-0000-0000CC990000}"/>
    <cellStyle name="쉼표 [0] 12 2 2 2 3 12" xfId="39864" xr:uid="{00000000-0005-0000-0000-0000CD990000}"/>
    <cellStyle name="쉼표 [0] 12 2 2 2 3 2" xfId="39865" xr:uid="{00000000-0005-0000-0000-0000CE990000}"/>
    <cellStyle name="쉼표 [0] 12 2 2 2 3 2 2" xfId="39866" xr:uid="{00000000-0005-0000-0000-0000CF990000}"/>
    <cellStyle name="쉼표 [0] 12 2 2 2 3 2 3" xfId="39867" xr:uid="{00000000-0005-0000-0000-0000D0990000}"/>
    <cellStyle name="쉼표 [0] 12 2 2 2 3 2 4" xfId="39868" xr:uid="{00000000-0005-0000-0000-0000D1990000}"/>
    <cellStyle name="쉼표 [0] 12 2 2 2 3 3" xfId="39869" xr:uid="{00000000-0005-0000-0000-0000D2990000}"/>
    <cellStyle name="쉼표 [0] 12 2 2 2 3 3 2" xfId="39870" xr:uid="{00000000-0005-0000-0000-0000D3990000}"/>
    <cellStyle name="쉼표 [0] 12 2 2 2 3 3 3" xfId="39871" xr:uid="{00000000-0005-0000-0000-0000D4990000}"/>
    <cellStyle name="쉼표 [0] 12 2 2 2 3 3 4" xfId="39872" xr:uid="{00000000-0005-0000-0000-0000D5990000}"/>
    <cellStyle name="쉼표 [0] 12 2 2 2 3 4" xfId="39873" xr:uid="{00000000-0005-0000-0000-0000D6990000}"/>
    <cellStyle name="쉼표 [0] 12 2 2 2 3 4 2" xfId="39874" xr:uid="{00000000-0005-0000-0000-0000D7990000}"/>
    <cellStyle name="쉼표 [0] 12 2 2 2 3 4 3" xfId="39875" xr:uid="{00000000-0005-0000-0000-0000D8990000}"/>
    <cellStyle name="쉼표 [0] 12 2 2 2 3 4 4" xfId="39876" xr:uid="{00000000-0005-0000-0000-0000D9990000}"/>
    <cellStyle name="쉼표 [0] 12 2 2 2 3 5" xfId="39877" xr:uid="{00000000-0005-0000-0000-0000DA990000}"/>
    <cellStyle name="쉼표 [0] 12 2 2 2 3 5 2" xfId="39878" xr:uid="{00000000-0005-0000-0000-0000DB990000}"/>
    <cellStyle name="쉼표 [0] 12 2 2 2 3 5 3" xfId="39879" xr:uid="{00000000-0005-0000-0000-0000DC990000}"/>
    <cellStyle name="쉼표 [0] 12 2 2 2 3 5 4" xfId="39880" xr:uid="{00000000-0005-0000-0000-0000DD990000}"/>
    <cellStyle name="쉼표 [0] 12 2 2 2 3 6" xfId="39881" xr:uid="{00000000-0005-0000-0000-0000DE990000}"/>
    <cellStyle name="쉼표 [0] 12 2 2 2 3 6 2" xfId="39882" xr:uid="{00000000-0005-0000-0000-0000DF990000}"/>
    <cellStyle name="쉼표 [0] 12 2 2 2 3 6 3" xfId="39883" xr:uid="{00000000-0005-0000-0000-0000E0990000}"/>
    <cellStyle name="쉼표 [0] 12 2 2 2 3 6 4" xfId="39884" xr:uid="{00000000-0005-0000-0000-0000E1990000}"/>
    <cellStyle name="쉼표 [0] 12 2 2 2 3 7" xfId="39885" xr:uid="{00000000-0005-0000-0000-0000E2990000}"/>
    <cellStyle name="쉼표 [0] 12 2 2 2 3 7 2" xfId="39886" xr:uid="{00000000-0005-0000-0000-0000E3990000}"/>
    <cellStyle name="쉼표 [0] 12 2 2 2 3 7 3" xfId="39887" xr:uid="{00000000-0005-0000-0000-0000E4990000}"/>
    <cellStyle name="쉼표 [0] 12 2 2 2 3 7 4" xfId="39888" xr:uid="{00000000-0005-0000-0000-0000E5990000}"/>
    <cellStyle name="쉼표 [0] 12 2 2 2 3 8" xfId="39889" xr:uid="{00000000-0005-0000-0000-0000E6990000}"/>
    <cellStyle name="쉼표 [0] 12 2 2 2 3 8 2" xfId="39890" xr:uid="{00000000-0005-0000-0000-0000E7990000}"/>
    <cellStyle name="쉼표 [0] 12 2 2 2 3 8 3" xfId="39891" xr:uid="{00000000-0005-0000-0000-0000E8990000}"/>
    <cellStyle name="쉼표 [0] 12 2 2 2 3 8 4" xfId="39892" xr:uid="{00000000-0005-0000-0000-0000E9990000}"/>
    <cellStyle name="쉼표 [0] 12 2 2 2 3 9" xfId="39893" xr:uid="{00000000-0005-0000-0000-0000EA990000}"/>
    <cellStyle name="쉼표 [0] 12 2 2 2 3 9 2" xfId="39894" xr:uid="{00000000-0005-0000-0000-0000EB990000}"/>
    <cellStyle name="쉼표 [0] 12 2 2 2 3 9 3" xfId="39895" xr:uid="{00000000-0005-0000-0000-0000EC990000}"/>
    <cellStyle name="쉼표 [0] 12 2 2 2 3 9 4" xfId="39896" xr:uid="{00000000-0005-0000-0000-0000ED990000}"/>
    <cellStyle name="쉼표 [0] 12 2 2 2 4" xfId="39897" xr:uid="{00000000-0005-0000-0000-0000EE990000}"/>
    <cellStyle name="쉼표 [0] 12 2 2 2 4 10" xfId="39898" xr:uid="{00000000-0005-0000-0000-0000EF990000}"/>
    <cellStyle name="쉼표 [0] 12 2 2 2 4 11" xfId="39899" xr:uid="{00000000-0005-0000-0000-0000F0990000}"/>
    <cellStyle name="쉼표 [0] 12 2 2 2 4 12" xfId="39900" xr:uid="{00000000-0005-0000-0000-0000F1990000}"/>
    <cellStyle name="쉼표 [0] 12 2 2 2 4 2" xfId="39901" xr:uid="{00000000-0005-0000-0000-0000F2990000}"/>
    <cellStyle name="쉼표 [0] 12 2 2 2 4 2 2" xfId="39902" xr:uid="{00000000-0005-0000-0000-0000F3990000}"/>
    <cellStyle name="쉼표 [0] 12 2 2 2 4 2 3" xfId="39903" xr:uid="{00000000-0005-0000-0000-0000F4990000}"/>
    <cellStyle name="쉼표 [0] 12 2 2 2 4 2 4" xfId="39904" xr:uid="{00000000-0005-0000-0000-0000F5990000}"/>
    <cellStyle name="쉼표 [0] 12 2 2 2 4 3" xfId="39905" xr:uid="{00000000-0005-0000-0000-0000F6990000}"/>
    <cellStyle name="쉼표 [0] 12 2 2 2 4 3 2" xfId="39906" xr:uid="{00000000-0005-0000-0000-0000F7990000}"/>
    <cellStyle name="쉼표 [0] 12 2 2 2 4 3 3" xfId="39907" xr:uid="{00000000-0005-0000-0000-0000F8990000}"/>
    <cellStyle name="쉼표 [0] 12 2 2 2 4 3 4" xfId="39908" xr:uid="{00000000-0005-0000-0000-0000F9990000}"/>
    <cellStyle name="쉼표 [0] 12 2 2 2 4 4" xfId="39909" xr:uid="{00000000-0005-0000-0000-0000FA990000}"/>
    <cellStyle name="쉼표 [0] 12 2 2 2 4 4 2" xfId="39910" xr:uid="{00000000-0005-0000-0000-0000FB990000}"/>
    <cellStyle name="쉼표 [0] 12 2 2 2 4 4 3" xfId="39911" xr:uid="{00000000-0005-0000-0000-0000FC990000}"/>
    <cellStyle name="쉼표 [0] 12 2 2 2 4 4 4" xfId="39912" xr:uid="{00000000-0005-0000-0000-0000FD990000}"/>
    <cellStyle name="쉼표 [0] 12 2 2 2 4 5" xfId="39913" xr:uid="{00000000-0005-0000-0000-0000FE990000}"/>
    <cellStyle name="쉼표 [0] 12 2 2 2 4 5 2" xfId="39914" xr:uid="{00000000-0005-0000-0000-0000FF990000}"/>
    <cellStyle name="쉼표 [0] 12 2 2 2 4 5 3" xfId="39915" xr:uid="{00000000-0005-0000-0000-0000009A0000}"/>
    <cellStyle name="쉼표 [0] 12 2 2 2 4 5 4" xfId="39916" xr:uid="{00000000-0005-0000-0000-0000019A0000}"/>
    <cellStyle name="쉼표 [0] 12 2 2 2 4 6" xfId="39917" xr:uid="{00000000-0005-0000-0000-0000029A0000}"/>
    <cellStyle name="쉼표 [0] 12 2 2 2 4 6 2" xfId="39918" xr:uid="{00000000-0005-0000-0000-0000039A0000}"/>
    <cellStyle name="쉼표 [0] 12 2 2 2 4 6 3" xfId="39919" xr:uid="{00000000-0005-0000-0000-0000049A0000}"/>
    <cellStyle name="쉼표 [0] 12 2 2 2 4 6 4" xfId="39920" xr:uid="{00000000-0005-0000-0000-0000059A0000}"/>
    <cellStyle name="쉼표 [0] 12 2 2 2 4 7" xfId="39921" xr:uid="{00000000-0005-0000-0000-0000069A0000}"/>
    <cellStyle name="쉼표 [0] 12 2 2 2 4 7 2" xfId="39922" xr:uid="{00000000-0005-0000-0000-0000079A0000}"/>
    <cellStyle name="쉼표 [0] 12 2 2 2 4 7 3" xfId="39923" xr:uid="{00000000-0005-0000-0000-0000089A0000}"/>
    <cellStyle name="쉼표 [0] 12 2 2 2 4 7 4" xfId="39924" xr:uid="{00000000-0005-0000-0000-0000099A0000}"/>
    <cellStyle name="쉼표 [0] 12 2 2 2 4 8" xfId="39925" xr:uid="{00000000-0005-0000-0000-00000A9A0000}"/>
    <cellStyle name="쉼표 [0] 12 2 2 2 4 8 2" xfId="39926" xr:uid="{00000000-0005-0000-0000-00000B9A0000}"/>
    <cellStyle name="쉼표 [0] 12 2 2 2 4 8 3" xfId="39927" xr:uid="{00000000-0005-0000-0000-00000C9A0000}"/>
    <cellStyle name="쉼표 [0] 12 2 2 2 4 8 4" xfId="39928" xr:uid="{00000000-0005-0000-0000-00000D9A0000}"/>
    <cellStyle name="쉼표 [0] 12 2 2 2 4 9" xfId="39929" xr:uid="{00000000-0005-0000-0000-00000E9A0000}"/>
    <cellStyle name="쉼표 [0] 12 2 2 2 4 9 2" xfId="39930" xr:uid="{00000000-0005-0000-0000-00000F9A0000}"/>
    <cellStyle name="쉼표 [0] 12 2 2 2 4 9 3" xfId="39931" xr:uid="{00000000-0005-0000-0000-0000109A0000}"/>
    <cellStyle name="쉼표 [0] 12 2 2 2 4 9 4" xfId="39932" xr:uid="{00000000-0005-0000-0000-0000119A0000}"/>
    <cellStyle name="쉼표 [0] 12 2 2 2 5" xfId="39933" xr:uid="{00000000-0005-0000-0000-0000129A0000}"/>
    <cellStyle name="쉼표 [0] 12 2 2 2 5 2" xfId="39934" xr:uid="{00000000-0005-0000-0000-0000139A0000}"/>
    <cellStyle name="쉼표 [0] 12 2 2 2 5 3" xfId="39935" xr:uid="{00000000-0005-0000-0000-0000149A0000}"/>
    <cellStyle name="쉼표 [0] 12 2 2 2 5 4" xfId="39936" xr:uid="{00000000-0005-0000-0000-0000159A0000}"/>
    <cellStyle name="쉼표 [0] 12 2 2 2 6" xfId="39937" xr:uid="{00000000-0005-0000-0000-0000169A0000}"/>
    <cellStyle name="쉼표 [0] 12 2 2 2 6 2" xfId="39938" xr:uid="{00000000-0005-0000-0000-0000179A0000}"/>
    <cellStyle name="쉼표 [0] 12 2 2 2 6 3" xfId="39939" xr:uid="{00000000-0005-0000-0000-0000189A0000}"/>
    <cellStyle name="쉼표 [0] 12 2 2 2 6 4" xfId="39940" xr:uid="{00000000-0005-0000-0000-0000199A0000}"/>
    <cellStyle name="쉼표 [0] 12 2 2 2 7" xfId="39941" xr:uid="{00000000-0005-0000-0000-00001A9A0000}"/>
    <cellStyle name="쉼표 [0] 12 2 2 2 7 2" xfId="39942" xr:uid="{00000000-0005-0000-0000-00001B9A0000}"/>
    <cellStyle name="쉼표 [0] 12 2 2 2 7 3" xfId="39943" xr:uid="{00000000-0005-0000-0000-00001C9A0000}"/>
    <cellStyle name="쉼표 [0] 12 2 2 2 7 4" xfId="39944" xr:uid="{00000000-0005-0000-0000-00001D9A0000}"/>
    <cellStyle name="쉼표 [0] 12 2 2 2 8" xfId="39945" xr:uid="{00000000-0005-0000-0000-00001E9A0000}"/>
    <cellStyle name="쉼표 [0] 12 2 2 2 8 2" xfId="39946" xr:uid="{00000000-0005-0000-0000-00001F9A0000}"/>
    <cellStyle name="쉼표 [0] 12 2 2 2 8 3" xfId="39947" xr:uid="{00000000-0005-0000-0000-0000209A0000}"/>
    <cellStyle name="쉼표 [0] 12 2 2 2 8 4" xfId="39948" xr:uid="{00000000-0005-0000-0000-0000219A0000}"/>
    <cellStyle name="쉼표 [0] 12 2 2 2 9" xfId="39949" xr:uid="{00000000-0005-0000-0000-0000229A0000}"/>
    <cellStyle name="쉼표 [0] 12 2 2 2 9 2" xfId="39950" xr:uid="{00000000-0005-0000-0000-0000239A0000}"/>
    <cellStyle name="쉼표 [0] 12 2 2 2 9 3" xfId="39951" xr:uid="{00000000-0005-0000-0000-0000249A0000}"/>
    <cellStyle name="쉼표 [0] 12 2 2 2 9 4" xfId="39952" xr:uid="{00000000-0005-0000-0000-0000259A0000}"/>
    <cellStyle name="쉼표 [0] 12 2 2 20" xfId="39953" xr:uid="{00000000-0005-0000-0000-0000269A0000}"/>
    <cellStyle name="쉼표 [0] 12 2 2 21" xfId="39954" xr:uid="{00000000-0005-0000-0000-0000279A0000}"/>
    <cellStyle name="쉼표 [0] 12 2 2 22" xfId="39955" xr:uid="{00000000-0005-0000-0000-0000289A0000}"/>
    <cellStyle name="쉼표 [0] 12 2 2 23" xfId="39956" xr:uid="{00000000-0005-0000-0000-0000299A0000}"/>
    <cellStyle name="쉼표 [0] 12 2 2 24" xfId="39957" xr:uid="{00000000-0005-0000-0000-00002A9A0000}"/>
    <cellStyle name="쉼표 [0] 12 2 2 25" xfId="39958" xr:uid="{00000000-0005-0000-0000-00002B9A0000}"/>
    <cellStyle name="쉼표 [0] 12 2 2 26" xfId="39959" xr:uid="{00000000-0005-0000-0000-00002C9A0000}"/>
    <cellStyle name="쉼표 [0] 12 2 2 3" xfId="39960" xr:uid="{00000000-0005-0000-0000-00002D9A0000}"/>
    <cellStyle name="쉼표 [0] 12 2 2 3 10" xfId="39961" xr:uid="{00000000-0005-0000-0000-00002E9A0000}"/>
    <cellStyle name="쉼표 [0] 12 2 2 3 11" xfId="39962" xr:uid="{00000000-0005-0000-0000-00002F9A0000}"/>
    <cellStyle name="쉼표 [0] 12 2 2 3 12" xfId="39963" xr:uid="{00000000-0005-0000-0000-0000309A0000}"/>
    <cellStyle name="쉼표 [0] 12 2 2 3 2" xfId="39964" xr:uid="{00000000-0005-0000-0000-0000319A0000}"/>
    <cellStyle name="쉼표 [0] 12 2 2 3 2 2" xfId="39965" xr:uid="{00000000-0005-0000-0000-0000329A0000}"/>
    <cellStyle name="쉼표 [0] 12 2 2 3 2 3" xfId="39966" xr:uid="{00000000-0005-0000-0000-0000339A0000}"/>
    <cellStyle name="쉼표 [0] 12 2 2 3 2 4" xfId="39967" xr:uid="{00000000-0005-0000-0000-0000349A0000}"/>
    <cellStyle name="쉼표 [0] 12 2 2 3 3" xfId="39968" xr:uid="{00000000-0005-0000-0000-0000359A0000}"/>
    <cellStyle name="쉼표 [0] 12 2 2 3 3 2" xfId="39969" xr:uid="{00000000-0005-0000-0000-0000369A0000}"/>
    <cellStyle name="쉼표 [0] 12 2 2 3 3 3" xfId="39970" xr:uid="{00000000-0005-0000-0000-0000379A0000}"/>
    <cellStyle name="쉼표 [0] 12 2 2 3 3 4" xfId="39971" xr:uid="{00000000-0005-0000-0000-0000389A0000}"/>
    <cellStyle name="쉼표 [0] 12 2 2 3 4" xfId="39972" xr:uid="{00000000-0005-0000-0000-0000399A0000}"/>
    <cellStyle name="쉼표 [0] 12 2 2 3 4 2" xfId="39973" xr:uid="{00000000-0005-0000-0000-00003A9A0000}"/>
    <cellStyle name="쉼표 [0] 12 2 2 3 4 3" xfId="39974" xr:uid="{00000000-0005-0000-0000-00003B9A0000}"/>
    <cellStyle name="쉼표 [0] 12 2 2 3 4 4" xfId="39975" xr:uid="{00000000-0005-0000-0000-00003C9A0000}"/>
    <cellStyle name="쉼표 [0] 12 2 2 3 5" xfId="39976" xr:uid="{00000000-0005-0000-0000-00003D9A0000}"/>
    <cellStyle name="쉼표 [0] 12 2 2 3 5 2" xfId="39977" xr:uid="{00000000-0005-0000-0000-00003E9A0000}"/>
    <cellStyle name="쉼표 [0] 12 2 2 3 5 3" xfId="39978" xr:uid="{00000000-0005-0000-0000-00003F9A0000}"/>
    <cellStyle name="쉼표 [0] 12 2 2 3 5 4" xfId="39979" xr:uid="{00000000-0005-0000-0000-0000409A0000}"/>
    <cellStyle name="쉼표 [0] 12 2 2 3 6" xfId="39980" xr:uid="{00000000-0005-0000-0000-0000419A0000}"/>
    <cellStyle name="쉼표 [0] 12 2 2 3 6 2" xfId="39981" xr:uid="{00000000-0005-0000-0000-0000429A0000}"/>
    <cellStyle name="쉼표 [0] 12 2 2 3 6 3" xfId="39982" xr:uid="{00000000-0005-0000-0000-0000439A0000}"/>
    <cellStyle name="쉼표 [0] 12 2 2 3 6 4" xfId="39983" xr:uid="{00000000-0005-0000-0000-0000449A0000}"/>
    <cellStyle name="쉼표 [0] 12 2 2 3 7" xfId="39984" xr:uid="{00000000-0005-0000-0000-0000459A0000}"/>
    <cellStyle name="쉼표 [0] 12 2 2 3 7 2" xfId="39985" xr:uid="{00000000-0005-0000-0000-0000469A0000}"/>
    <cellStyle name="쉼표 [0] 12 2 2 3 7 3" xfId="39986" xr:uid="{00000000-0005-0000-0000-0000479A0000}"/>
    <cellStyle name="쉼표 [0] 12 2 2 3 7 4" xfId="39987" xr:uid="{00000000-0005-0000-0000-0000489A0000}"/>
    <cellStyle name="쉼표 [0] 12 2 2 3 8" xfId="39988" xr:uid="{00000000-0005-0000-0000-0000499A0000}"/>
    <cellStyle name="쉼표 [0] 12 2 2 3 8 2" xfId="39989" xr:uid="{00000000-0005-0000-0000-00004A9A0000}"/>
    <cellStyle name="쉼표 [0] 12 2 2 3 8 3" xfId="39990" xr:uid="{00000000-0005-0000-0000-00004B9A0000}"/>
    <cellStyle name="쉼표 [0] 12 2 2 3 8 4" xfId="39991" xr:uid="{00000000-0005-0000-0000-00004C9A0000}"/>
    <cellStyle name="쉼표 [0] 12 2 2 3 9" xfId="39992" xr:uid="{00000000-0005-0000-0000-00004D9A0000}"/>
    <cellStyle name="쉼표 [0] 12 2 2 3 9 2" xfId="39993" xr:uid="{00000000-0005-0000-0000-00004E9A0000}"/>
    <cellStyle name="쉼표 [0] 12 2 2 3 9 3" xfId="39994" xr:uid="{00000000-0005-0000-0000-00004F9A0000}"/>
    <cellStyle name="쉼표 [0] 12 2 2 3 9 4" xfId="39995" xr:uid="{00000000-0005-0000-0000-0000509A0000}"/>
    <cellStyle name="쉼표 [0] 12 2 2 4" xfId="39996" xr:uid="{00000000-0005-0000-0000-0000519A0000}"/>
    <cellStyle name="쉼표 [0] 12 2 2 4 10" xfId="39997" xr:uid="{00000000-0005-0000-0000-0000529A0000}"/>
    <cellStyle name="쉼표 [0] 12 2 2 4 11" xfId="39998" xr:uid="{00000000-0005-0000-0000-0000539A0000}"/>
    <cellStyle name="쉼표 [0] 12 2 2 4 12" xfId="39999" xr:uid="{00000000-0005-0000-0000-0000549A0000}"/>
    <cellStyle name="쉼표 [0] 12 2 2 4 2" xfId="40000" xr:uid="{00000000-0005-0000-0000-0000559A0000}"/>
    <cellStyle name="쉼표 [0] 12 2 2 4 2 2" xfId="40001" xr:uid="{00000000-0005-0000-0000-0000569A0000}"/>
    <cellStyle name="쉼표 [0] 12 2 2 4 2 3" xfId="40002" xr:uid="{00000000-0005-0000-0000-0000579A0000}"/>
    <cellStyle name="쉼표 [0] 12 2 2 4 2 4" xfId="40003" xr:uid="{00000000-0005-0000-0000-0000589A0000}"/>
    <cellStyle name="쉼표 [0] 12 2 2 4 3" xfId="40004" xr:uid="{00000000-0005-0000-0000-0000599A0000}"/>
    <cellStyle name="쉼표 [0] 12 2 2 4 3 2" xfId="40005" xr:uid="{00000000-0005-0000-0000-00005A9A0000}"/>
    <cellStyle name="쉼표 [0] 12 2 2 4 3 3" xfId="40006" xr:uid="{00000000-0005-0000-0000-00005B9A0000}"/>
    <cellStyle name="쉼표 [0] 12 2 2 4 3 4" xfId="40007" xr:uid="{00000000-0005-0000-0000-00005C9A0000}"/>
    <cellStyle name="쉼표 [0] 12 2 2 4 4" xfId="40008" xr:uid="{00000000-0005-0000-0000-00005D9A0000}"/>
    <cellStyle name="쉼표 [0] 12 2 2 4 4 2" xfId="40009" xr:uid="{00000000-0005-0000-0000-00005E9A0000}"/>
    <cellStyle name="쉼표 [0] 12 2 2 4 4 3" xfId="40010" xr:uid="{00000000-0005-0000-0000-00005F9A0000}"/>
    <cellStyle name="쉼표 [0] 12 2 2 4 4 4" xfId="40011" xr:uid="{00000000-0005-0000-0000-0000609A0000}"/>
    <cellStyle name="쉼표 [0] 12 2 2 4 5" xfId="40012" xr:uid="{00000000-0005-0000-0000-0000619A0000}"/>
    <cellStyle name="쉼표 [0] 12 2 2 4 5 2" xfId="40013" xr:uid="{00000000-0005-0000-0000-0000629A0000}"/>
    <cellStyle name="쉼표 [0] 12 2 2 4 5 3" xfId="40014" xr:uid="{00000000-0005-0000-0000-0000639A0000}"/>
    <cellStyle name="쉼표 [0] 12 2 2 4 5 4" xfId="40015" xr:uid="{00000000-0005-0000-0000-0000649A0000}"/>
    <cellStyle name="쉼표 [0] 12 2 2 4 6" xfId="40016" xr:uid="{00000000-0005-0000-0000-0000659A0000}"/>
    <cellStyle name="쉼표 [0] 12 2 2 4 6 2" xfId="40017" xr:uid="{00000000-0005-0000-0000-0000669A0000}"/>
    <cellStyle name="쉼표 [0] 12 2 2 4 6 3" xfId="40018" xr:uid="{00000000-0005-0000-0000-0000679A0000}"/>
    <cellStyle name="쉼표 [0] 12 2 2 4 6 4" xfId="40019" xr:uid="{00000000-0005-0000-0000-0000689A0000}"/>
    <cellStyle name="쉼표 [0] 12 2 2 4 7" xfId="40020" xr:uid="{00000000-0005-0000-0000-0000699A0000}"/>
    <cellStyle name="쉼표 [0] 12 2 2 4 7 2" xfId="40021" xr:uid="{00000000-0005-0000-0000-00006A9A0000}"/>
    <cellStyle name="쉼표 [0] 12 2 2 4 7 3" xfId="40022" xr:uid="{00000000-0005-0000-0000-00006B9A0000}"/>
    <cellStyle name="쉼표 [0] 12 2 2 4 7 4" xfId="40023" xr:uid="{00000000-0005-0000-0000-00006C9A0000}"/>
    <cellStyle name="쉼표 [0] 12 2 2 4 8" xfId="40024" xr:uid="{00000000-0005-0000-0000-00006D9A0000}"/>
    <cellStyle name="쉼표 [0] 12 2 2 4 8 2" xfId="40025" xr:uid="{00000000-0005-0000-0000-00006E9A0000}"/>
    <cellStyle name="쉼표 [0] 12 2 2 4 8 3" xfId="40026" xr:uid="{00000000-0005-0000-0000-00006F9A0000}"/>
    <cellStyle name="쉼표 [0] 12 2 2 4 8 4" xfId="40027" xr:uid="{00000000-0005-0000-0000-0000709A0000}"/>
    <cellStyle name="쉼표 [0] 12 2 2 4 9" xfId="40028" xr:uid="{00000000-0005-0000-0000-0000719A0000}"/>
    <cellStyle name="쉼표 [0] 12 2 2 4 9 2" xfId="40029" xr:uid="{00000000-0005-0000-0000-0000729A0000}"/>
    <cellStyle name="쉼표 [0] 12 2 2 4 9 3" xfId="40030" xr:uid="{00000000-0005-0000-0000-0000739A0000}"/>
    <cellStyle name="쉼표 [0] 12 2 2 4 9 4" xfId="40031" xr:uid="{00000000-0005-0000-0000-0000749A0000}"/>
    <cellStyle name="쉼표 [0] 12 2 2 5" xfId="40032" xr:uid="{00000000-0005-0000-0000-0000759A0000}"/>
    <cellStyle name="쉼표 [0] 12 2 2 5 10" xfId="40033" xr:uid="{00000000-0005-0000-0000-0000769A0000}"/>
    <cellStyle name="쉼표 [0] 12 2 2 5 11" xfId="40034" xr:uid="{00000000-0005-0000-0000-0000779A0000}"/>
    <cellStyle name="쉼표 [0] 12 2 2 5 12" xfId="40035" xr:uid="{00000000-0005-0000-0000-0000789A0000}"/>
    <cellStyle name="쉼표 [0] 12 2 2 5 2" xfId="40036" xr:uid="{00000000-0005-0000-0000-0000799A0000}"/>
    <cellStyle name="쉼표 [0] 12 2 2 5 2 2" xfId="40037" xr:uid="{00000000-0005-0000-0000-00007A9A0000}"/>
    <cellStyle name="쉼표 [0] 12 2 2 5 2 3" xfId="40038" xr:uid="{00000000-0005-0000-0000-00007B9A0000}"/>
    <cellStyle name="쉼표 [0] 12 2 2 5 2 4" xfId="40039" xr:uid="{00000000-0005-0000-0000-00007C9A0000}"/>
    <cellStyle name="쉼표 [0] 12 2 2 5 3" xfId="40040" xr:uid="{00000000-0005-0000-0000-00007D9A0000}"/>
    <cellStyle name="쉼표 [0] 12 2 2 5 3 2" xfId="40041" xr:uid="{00000000-0005-0000-0000-00007E9A0000}"/>
    <cellStyle name="쉼표 [0] 12 2 2 5 3 3" xfId="40042" xr:uid="{00000000-0005-0000-0000-00007F9A0000}"/>
    <cellStyle name="쉼표 [0] 12 2 2 5 3 4" xfId="40043" xr:uid="{00000000-0005-0000-0000-0000809A0000}"/>
    <cellStyle name="쉼표 [0] 12 2 2 5 4" xfId="40044" xr:uid="{00000000-0005-0000-0000-0000819A0000}"/>
    <cellStyle name="쉼표 [0] 12 2 2 5 4 2" xfId="40045" xr:uid="{00000000-0005-0000-0000-0000829A0000}"/>
    <cellStyle name="쉼표 [0] 12 2 2 5 4 3" xfId="40046" xr:uid="{00000000-0005-0000-0000-0000839A0000}"/>
    <cellStyle name="쉼표 [0] 12 2 2 5 4 4" xfId="40047" xr:uid="{00000000-0005-0000-0000-0000849A0000}"/>
    <cellStyle name="쉼표 [0] 12 2 2 5 5" xfId="40048" xr:uid="{00000000-0005-0000-0000-0000859A0000}"/>
    <cellStyle name="쉼표 [0] 12 2 2 5 5 2" xfId="40049" xr:uid="{00000000-0005-0000-0000-0000869A0000}"/>
    <cellStyle name="쉼표 [0] 12 2 2 5 5 3" xfId="40050" xr:uid="{00000000-0005-0000-0000-0000879A0000}"/>
    <cellStyle name="쉼표 [0] 12 2 2 5 5 4" xfId="40051" xr:uid="{00000000-0005-0000-0000-0000889A0000}"/>
    <cellStyle name="쉼표 [0] 12 2 2 5 6" xfId="40052" xr:uid="{00000000-0005-0000-0000-0000899A0000}"/>
    <cellStyle name="쉼표 [0] 12 2 2 5 6 2" xfId="40053" xr:uid="{00000000-0005-0000-0000-00008A9A0000}"/>
    <cellStyle name="쉼표 [0] 12 2 2 5 6 3" xfId="40054" xr:uid="{00000000-0005-0000-0000-00008B9A0000}"/>
    <cellStyle name="쉼표 [0] 12 2 2 5 6 4" xfId="40055" xr:uid="{00000000-0005-0000-0000-00008C9A0000}"/>
    <cellStyle name="쉼표 [0] 12 2 2 5 7" xfId="40056" xr:uid="{00000000-0005-0000-0000-00008D9A0000}"/>
    <cellStyle name="쉼표 [0] 12 2 2 5 7 2" xfId="40057" xr:uid="{00000000-0005-0000-0000-00008E9A0000}"/>
    <cellStyle name="쉼표 [0] 12 2 2 5 7 3" xfId="40058" xr:uid="{00000000-0005-0000-0000-00008F9A0000}"/>
    <cellStyle name="쉼표 [0] 12 2 2 5 7 4" xfId="40059" xr:uid="{00000000-0005-0000-0000-0000909A0000}"/>
    <cellStyle name="쉼표 [0] 12 2 2 5 8" xfId="40060" xr:uid="{00000000-0005-0000-0000-0000919A0000}"/>
    <cellStyle name="쉼표 [0] 12 2 2 5 8 2" xfId="40061" xr:uid="{00000000-0005-0000-0000-0000929A0000}"/>
    <cellStyle name="쉼표 [0] 12 2 2 5 8 3" xfId="40062" xr:uid="{00000000-0005-0000-0000-0000939A0000}"/>
    <cellStyle name="쉼표 [0] 12 2 2 5 8 4" xfId="40063" xr:uid="{00000000-0005-0000-0000-0000949A0000}"/>
    <cellStyle name="쉼표 [0] 12 2 2 5 9" xfId="40064" xr:uid="{00000000-0005-0000-0000-0000959A0000}"/>
    <cellStyle name="쉼표 [0] 12 2 2 5 9 2" xfId="40065" xr:uid="{00000000-0005-0000-0000-0000969A0000}"/>
    <cellStyle name="쉼표 [0] 12 2 2 5 9 3" xfId="40066" xr:uid="{00000000-0005-0000-0000-0000979A0000}"/>
    <cellStyle name="쉼표 [0] 12 2 2 5 9 4" xfId="40067" xr:uid="{00000000-0005-0000-0000-0000989A0000}"/>
    <cellStyle name="쉼표 [0] 12 2 2 6" xfId="40068" xr:uid="{00000000-0005-0000-0000-0000999A0000}"/>
    <cellStyle name="쉼표 [0] 12 2 2 6 2" xfId="40069" xr:uid="{00000000-0005-0000-0000-00009A9A0000}"/>
    <cellStyle name="쉼표 [0] 12 2 2 6 3" xfId="40070" xr:uid="{00000000-0005-0000-0000-00009B9A0000}"/>
    <cellStyle name="쉼표 [0] 12 2 2 6 4" xfId="40071" xr:uid="{00000000-0005-0000-0000-00009C9A0000}"/>
    <cellStyle name="쉼표 [0] 12 2 2 7" xfId="40072" xr:uid="{00000000-0005-0000-0000-00009D9A0000}"/>
    <cellStyle name="쉼표 [0] 12 2 2 7 2" xfId="40073" xr:uid="{00000000-0005-0000-0000-00009E9A0000}"/>
    <cellStyle name="쉼표 [0] 12 2 2 7 3" xfId="40074" xr:uid="{00000000-0005-0000-0000-00009F9A0000}"/>
    <cellStyle name="쉼표 [0] 12 2 2 7 4" xfId="40075" xr:uid="{00000000-0005-0000-0000-0000A09A0000}"/>
    <cellStyle name="쉼표 [0] 12 2 2 8" xfId="40076" xr:uid="{00000000-0005-0000-0000-0000A19A0000}"/>
    <cellStyle name="쉼표 [0] 12 2 2 8 2" xfId="40077" xr:uid="{00000000-0005-0000-0000-0000A29A0000}"/>
    <cellStyle name="쉼표 [0] 12 2 2 8 3" xfId="40078" xr:uid="{00000000-0005-0000-0000-0000A39A0000}"/>
    <cellStyle name="쉼표 [0] 12 2 2 8 4" xfId="40079" xr:uid="{00000000-0005-0000-0000-0000A49A0000}"/>
    <cellStyle name="쉼표 [0] 12 2 2 9" xfId="40080" xr:uid="{00000000-0005-0000-0000-0000A59A0000}"/>
    <cellStyle name="쉼표 [0] 12 2 2 9 2" xfId="40081" xr:uid="{00000000-0005-0000-0000-0000A69A0000}"/>
    <cellStyle name="쉼표 [0] 12 2 2 9 3" xfId="40082" xr:uid="{00000000-0005-0000-0000-0000A79A0000}"/>
    <cellStyle name="쉼표 [0] 12 2 2 9 4" xfId="40083" xr:uid="{00000000-0005-0000-0000-0000A89A0000}"/>
    <cellStyle name="쉼표 [0] 12 2 20" xfId="40084" xr:uid="{00000000-0005-0000-0000-0000A99A0000}"/>
    <cellStyle name="쉼표 [0] 12 2 21" xfId="40085" xr:uid="{00000000-0005-0000-0000-0000AA9A0000}"/>
    <cellStyle name="쉼표 [0] 12 2 22" xfId="40086" xr:uid="{00000000-0005-0000-0000-0000AB9A0000}"/>
    <cellStyle name="쉼표 [0] 12 2 23" xfId="40087" xr:uid="{00000000-0005-0000-0000-0000AC9A0000}"/>
    <cellStyle name="쉼표 [0] 12 2 24" xfId="40088" xr:uid="{00000000-0005-0000-0000-0000AD9A0000}"/>
    <cellStyle name="쉼표 [0] 12 2 25" xfId="40089" xr:uid="{00000000-0005-0000-0000-0000AE9A0000}"/>
    <cellStyle name="쉼표 [0] 12 2 26" xfId="40090" xr:uid="{00000000-0005-0000-0000-0000AF9A0000}"/>
    <cellStyle name="쉼표 [0] 12 2 3" xfId="40091" xr:uid="{00000000-0005-0000-0000-0000B09A0000}"/>
    <cellStyle name="쉼표 [0] 12 2 3 10" xfId="40092" xr:uid="{00000000-0005-0000-0000-0000B19A0000}"/>
    <cellStyle name="쉼표 [0] 12 2 3 10 2" xfId="40093" xr:uid="{00000000-0005-0000-0000-0000B29A0000}"/>
    <cellStyle name="쉼표 [0] 12 2 3 10 3" xfId="40094" xr:uid="{00000000-0005-0000-0000-0000B39A0000}"/>
    <cellStyle name="쉼표 [0] 12 2 3 10 4" xfId="40095" xr:uid="{00000000-0005-0000-0000-0000B49A0000}"/>
    <cellStyle name="쉼표 [0] 12 2 3 11" xfId="40096" xr:uid="{00000000-0005-0000-0000-0000B59A0000}"/>
    <cellStyle name="쉼표 [0] 12 2 3 11 2" xfId="40097" xr:uid="{00000000-0005-0000-0000-0000B69A0000}"/>
    <cellStyle name="쉼표 [0] 12 2 3 11 3" xfId="40098" xr:uid="{00000000-0005-0000-0000-0000B79A0000}"/>
    <cellStyle name="쉼표 [0] 12 2 3 11 4" xfId="40099" xr:uid="{00000000-0005-0000-0000-0000B89A0000}"/>
    <cellStyle name="쉼표 [0] 12 2 3 12" xfId="40100" xr:uid="{00000000-0005-0000-0000-0000B99A0000}"/>
    <cellStyle name="쉼표 [0] 12 2 3 12 2" xfId="40101" xr:uid="{00000000-0005-0000-0000-0000BA9A0000}"/>
    <cellStyle name="쉼표 [0] 12 2 3 12 3" xfId="40102" xr:uid="{00000000-0005-0000-0000-0000BB9A0000}"/>
    <cellStyle name="쉼표 [0] 12 2 3 12 4" xfId="40103" xr:uid="{00000000-0005-0000-0000-0000BC9A0000}"/>
    <cellStyle name="쉼표 [0] 12 2 3 13" xfId="40104" xr:uid="{00000000-0005-0000-0000-0000BD9A0000}"/>
    <cellStyle name="쉼표 [0] 12 2 3 14" xfId="40105" xr:uid="{00000000-0005-0000-0000-0000BE9A0000}"/>
    <cellStyle name="쉼표 [0] 12 2 3 15" xfId="40106" xr:uid="{00000000-0005-0000-0000-0000BF9A0000}"/>
    <cellStyle name="쉼표 [0] 12 2 3 16" xfId="40107" xr:uid="{00000000-0005-0000-0000-0000C09A0000}"/>
    <cellStyle name="쉼표 [0] 12 2 3 17" xfId="40108" xr:uid="{00000000-0005-0000-0000-0000C19A0000}"/>
    <cellStyle name="쉼표 [0] 12 2 3 18" xfId="40109" xr:uid="{00000000-0005-0000-0000-0000C29A0000}"/>
    <cellStyle name="쉼표 [0] 12 2 3 19" xfId="40110" xr:uid="{00000000-0005-0000-0000-0000C39A0000}"/>
    <cellStyle name="쉼표 [0] 12 2 3 2" xfId="40111" xr:uid="{00000000-0005-0000-0000-0000C49A0000}"/>
    <cellStyle name="쉼표 [0] 12 2 3 2 10" xfId="40112" xr:uid="{00000000-0005-0000-0000-0000C59A0000}"/>
    <cellStyle name="쉼표 [0] 12 2 3 2 11" xfId="40113" xr:uid="{00000000-0005-0000-0000-0000C69A0000}"/>
    <cellStyle name="쉼표 [0] 12 2 3 2 12" xfId="40114" xr:uid="{00000000-0005-0000-0000-0000C79A0000}"/>
    <cellStyle name="쉼표 [0] 12 2 3 2 2" xfId="40115" xr:uid="{00000000-0005-0000-0000-0000C89A0000}"/>
    <cellStyle name="쉼표 [0] 12 2 3 2 2 2" xfId="40116" xr:uid="{00000000-0005-0000-0000-0000C99A0000}"/>
    <cellStyle name="쉼표 [0] 12 2 3 2 2 3" xfId="40117" xr:uid="{00000000-0005-0000-0000-0000CA9A0000}"/>
    <cellStyle name="쉼표 [0] 12 2 3 2 2 4" xfId="40118" xr:uid="{00000000-0005-0000-0000-0000CB9A0000}"/>
    <cellStyle name="쉼표 [0] 12 2 3 2 3" xfId="40119" xr:uid="{00000000-0005-0000-0000-0000CC9A0000}"/>
    <cellStyle name="쉼표 [0] 12 2 3 2 3 2" xfId="40120" xr:uid="{00000000-0005-0000-0000-0000CD9A0000}"/>
    <cellStyle name="쉼표 [0] 12 2 3 2 3 3" xfId="40121" xr:uid="{00000000-0005-0000-0000-0000CE9A0000}"/>
    <cellStyle name="쉼표 [0] 12 2 3 2 3 4" xfId="40122" xr:uid="{00000000-0005-0000-0000-0000CF9A0000}"/>
    <cellStyle name="쉼표 [0] 12 2 3 2 4" xfId="40123" xr:uid="{00000000-0005-0000-0000-0000D09A0000}"/>
    <cellStyle name="쉼표 [0] 12 2 3 2 4 2" xfId="40124" xr:uid="{00000000-0005-0000-0000-0000D19A0000}"/>
    <cellStyle name="쉼표 [0] 12 2 3 2 4 3" xfId="40125" xr:uid="{00000000-0005-0000-0000-0000D29A0000}"/>
    <cellStyle name="쉼표 [0] 12 2 3 2 4 4" xfId="40126" xr:uid="{00000000-0005-0000-0000-0000D39A0000}"/>
    <cellStyle name="쉼표 [0] 12 2 3 2 5" xfId="40127" xr:uid="{00000000-0005-0000-0000-0000D49A0000}"/>
    <cellStyle name="쉼표 [0] 12 2 3 2 5 2" xfId="40128" xr:uid="{00000000-0005-0000-0000-0000D59A0000}"/>
    <cellStyle name="쉼표 [0] 12 2 3 2 5 3" xfId="40129" xr:uid="{00000000-0005-0000-0000-0000D69A0000}"/>
    <cellStyle name="쉼표 [0] 12 2 3 2 5 4" xfId="40130" xr:uid="{00000000-0005-0000-0000-0000D79A0000}"/>
    <cellStyle name="쉼표 [0] 12 2 3 2 6" xfId="40131" xr:uid="{00000000-0005-0000-0000-0000D89A0000}"/>
    <cellStyle name="쉼표 [0] 12 2 3 2 6 2" xfId="40132" xr:uid="{00000000-0005-0000-0000-0000D99A0000}"/>
    <cellStyle name="쉼표 [0] 12 2 3 2 6 3" xfId="40133" xr:uid="{00000000-0005-0000-0000-0000DA9A0000}"/>
    <cellStyle name="쉼표 [0] 12 2 3 2 6 4" xfId="40134" xr:uid="{00000000-0005-0000-0000-0000DB9A0000}"/>
    <cellStyle name="쉼표 [0] 12 2 3 2 7" xfId="40135" xr:uid="{00000000-0005-0000-0000-0000DC9A0000}"/>
    <cellStyle name="쉼표 [0] 12 2 3 2 7 2" xfId="40136" xr:uid="{00000000-0005-0000-0000-0000DD9A0000}"/>
    <cellStyle name="쉼표 [0] 12 2 3 2 7 3" xfId="40137" xr:uid="{00000000-0005-0000-0000-0000DE9A0000}"/>
    <cellStyle name="쉼표 [0] 12 2 3 2 7 4" xfId="40138" xr:uid="{00000000-0005-0000-0000-0000DF9A0000}"/>
    <cellStyle name="쉼표 [0] 12 2 3 2 8" xfId="40139" xr:uid="{00000000-0005-0000-0000-0000E09A0000}"/>
    <cellStyle name="쉼표 [0] 12 2 3 2 8 2" xfId="40140" xr:uid="{00000000-0005-0000-0000-0000E19A0000}"/>
    <cellStyle name="쉼표 [0] 12 2 3 2 8 3" xfId="40141" xr:uid="{00000000-0005-0000-0000-0000E29A0000}"/>
    <cellStyle name="쉼표 [0] 12 2 3 2 8 4" xfId="40142" xr:uid="{00000000-0005-0000-0000-0000E39A0000}"/>
    <cellStyle name="쉼표 [0] 12 2 3 2 9" xfId="40143" xr:uid="{00000000-0005-0000-0000-0000E49A0000}"/>
    <cellStyle name="쉼표 [0] 12 2 3 2 9 2" xfId="40144" xr:uid="{00000000-0005-0000-0000-0000E59A0000}"/>
    <cellStyle name="쉼표 [0] 12 2 3 2 9 3" xfId="40145" xr:uid="{00000000-0005-0000-0000-0000E69A0000}"/>
    <cellStyle name="쉼표 [0] 12 2 3 2 9 4" xfId="40146" xr:uid="{00000000-0005-0000-0000-0000E79A0000}"/>
    <cellStyle name="쉼표 [0] 12 2 3 20" xfId="40147" xr:uid="{00000000-0005-0000-0000-0000E89A0000}"/>
    <cellStyle name="쉼표 [0] 12 2 3 21" xfId="40148" xr:uid="{00000000-0005-0000-0000-0000E99A0000}"/>
    <cellStyle name="쉼표 [0] 12 2 3 22" xfId="40149" xr:uid="{00000000-0005-0000-0000-0000EA9A0000}"/>
    <cellStyle name="쉼표 [0] 12 2 3 23" xfId="40150" xr:uid="{00000000-0005-0000-0000-0000EB9A0000}"/>
    <cellStyle name="쉼표 [0] 12 2 3 24" xfId="40151" xr:uid="{00000000-0005-0000-0000-0000EC9A0000}"/>
    <cellStyle name="쉼표 [0] 12 2 3 25" xfId="40152" xr:uid="{00000000-0005-0000-0000-0000ED9A0000}"/>
    <cellStyle name="쉼표 [0] 12 2 3 3" xfId="40153" xr:uid="{00000000-0005-0000-0000-0000EE9A0000}"/>
    <cellStyle name="쉼표 [0] 12 2 3 3 10" xfId="40154" xr:uid="{00000000-0005-0000-0000-0000EF9A0000}"/>
    <cellStyle name="쉼표 [0] 12 2 3 3 11" xfId="40155" xr:uid="{00000000-0005-0000-0000-0000F09A0000}"/>
    <cellStyle name="쉼표 [0] 12 2 3 3 12" xfId="40156" xr:uid="{00000000-0005-0000-0000-0000F19A0000}"/>
    <cellStyle name="쉼표 [0] 12 2 3 3 2" xfId="40157" xr:uid="{00000000-0005-0000-0000-0000F29A0000}"/>
    <cellStyle name="쉼표 [0] 12 2 3 3 2 2" xfId="40158" xr:uid="{00000000-0005-0000-0000-0000F39A0000}"/>
    <cellStyle name="쉼표 [0] 12 2 3 3 2 3" xfId="40159" xr:uid="{00000000-0005-0000-0000-0000F49A0000}"/>
    <cellStyle name="쉼표 [0] 12 2 3 3 2 4" xfId="40160" xr:uid="{00000000-0005-0000-0000-0000F59A0000}"/>
    <cellStyle name="쉼표 [0] 12 2 3 3 3" xfId="40161" xr:uid="{00000000-0005-0000-0000-0000F69A0000}"/>
    <cellStyle name="쉼표 [0] 12 2 3 3 3 2" xfId="40162" xr:uid="{00000000-0005-0000-0000-0000F79A0000}"/>
    <cellStyle name="쉼표 [0] 12 2 3 3 3 3" xfId="40163" xr:uid="{00000000-0005-0000-0000-0000F89A0000}"/>
    <cellStyle name="쉼표 [0] 12 2 3 3 3 4" xfId="40164" xr:uid="{00000000-0005-0000-0000-0000F99A0000}"/>
    <cellStyle name="쉼표 [0] 12 2 3 3 4" xfId="40165" xr:uid="{00000000-0005-0000-0000-0000FA9A0000}"/>
    <cellStyle name="쉼표 [0] 12 2 3 3 4 2" xfId="40166" xr:uid="{00000000-0005-0000-0000-0000FB9A0000}"/>
    <cellStyle name="쉼표 [0] 12 2 3 3 4 3" xfId="40167" xr:uid="{00000000-0005-0000-0000-0000FC9A0000}"/>
    <cellStyle name="쉼표 [0] 12 2 3 3 4 4" xfId="40168" xr:uid="{00000000-0005-0000-0000-0000FD9A0000}"/>
    <cellStyle name="쉼표 [0] 12 2 3 3 5" xfId="40169" xr:uid="{00000000-0005-0000-0000-0000FE9A0000}"/>
    <cellStyle name="쉼표 [0] 12 2 3 3 5 2" xfId="40170" xr:uid="{00000000-0005-0000-0000-0000FF9A0000}"/>
    <cellStyle name="쉼표 [0] 12 2 3 3 5 3" xfId="40171" xr:uid="{00000000-0005-0000-0000-0000009B0000}"/>
    <cellStyle name="쉼표 [0] 12 2 3 3 5 4" xfId="40172" xr:uid="{00000000-0005-0000-0000-0000019B0000}"/>
    <cellStyle name="쉼표 [0] 12 2 3 3 6" xfId="40173" xr:uid="{00000000-0005-0000-0000-0000029B0000}"/>
    <cellStyle name="쉼표 [0] 12 2 3 3 6 2" xfId="40174" xr:uid="{00000000-0005-0000-0000-0000039B0000}"/>
    <cellStyle name="쉼표 [0] 12 2 3 3 6 3" xfId="40175" xr:uid="{00000000-0005-0000-0000-0000049B0000}"/>
    <cellStyle name="쉼표 [0] 12 2 3 3 6 4" xfId="40176" xr:uid="{00000000-0005-0000-0000-0000059B0000}"/>
    <cellStyle name="쉼표 [0] 12 2 3 3 7" xfId="40177" xr:uid="{00000000-0005-0000-0000-0000069B0000}"/>
    <cellStyle name="쉼표 [0] 12 2 3 3 7 2" xfId="40178" xr:uid="{00000000-0005-0000-0000-0000079B0000}"/>
    <cellStyle name="쉼표 [0] 12 2 3 3 7 3" xfId="40179" xr:uid="{00000000-0005-0000-0000-0000089B0000}"/>
    <cellStyle name="쉼표 [0] 12 2 3 3 7 4" xfId="40180" xr:uid="{00000000-0005-0000-0000-0000099B0000}"/>
    <cellStyle name="쉼표 [0] 12 2 3 3 8" xfId="40181" xr:uid="{00000000-0005-0000-0000-00000A9B0000}"/>
    <cellStyle name="쉼표 [0] 12 2 3 3 8 2" xfId="40182" xr:uid="{00000000-0005-0000-0000-00000B9B0000}"/>
    <cellStyle name="쉼표 [0] 12 2 3 3 8 3" xfId="40183" xr:uid="{00000000-0005-0000-0000-00000C9B0000}"/>
    <cellStyle name="쉼표 [0] 12 2 3 3 8 4" xfId="40184" xr:uid="{00000000-0005-0000-0000-00000D9B0000}"/>
    <cellStyle name="쉼표 [0] 12 2 3 3 9" xfId="40185" xr:uid="{00000000-0005-0000-0000-00000E9B0000}"/>
    <cellStyle name="쉼표 [0] 12 2 3 3 9 2" xfId="40186" xr:uid="{00000000-0005-0000-0000-00000F9B0000}"/>
    <cellStyle name="쉼표 [0] 12 2 3 3 9 3" xfId="40187" xr:uid="{00000000-0005-0000-0000-0000109B0000}"/>
    <cellStyle name="쉼표 [0] 12 2 3 3 9 4" xfId="40188" xr:uid="{00000000-0005-0000-0000-0000119B0000}"/>
    <cellStyle name="쉼표 [0] 12 2 3 4" xfId="40189" xr:uid="{00000000-0005-0000-0000-0000129B0000}"/>
    <cellStyle name="쉼표 [0] 12 2 3 4 10" xfId="40190" xr:uid="{00000000-0005-0000-0000-0000139B0000}"/>
    <cellStyle name="쉼표 [0] 12 2 3 4 11" xfId="40191" xr:uid="{00000000-0005-0000-0000-0000149B0000}"/>
    <cellStyle name="쉼표 [0] 12 2 3 4 12" xfId="40192" xr:uid="{00000000-0005-0000-0000-0000159B0000}"/>
    <cellStyle name="쉼표 [0] 12 2 3 4 2" xfId="40193" xr:uid="{00000000-0005-0000-0000-0000169B0000}"/>
    <cellStyle name="쉼표 [0] 12 2 3 4 2 2" xfId="40194" xr:uid="{00000000-0005-0000-0000-0000179B0000}"/>
    <cellStyle name="쉼표 [0] 12 2 3 4 2 3" xfId="40195" xr:uid="{00000000-0005-0000-0000-0000189B0000}"/>
    <cellStyle name="쉼표 [0] 12 2 3 4 2 4" xfId="40196" xr:uid="{00000000-0005-0000-0000-0000199B0000}"/>
    <cellStyle name="쉼표 [0] 12 2 3 4 3" xfId="40197" xr:uid="{00000000-0005-0000-0000-00001A9B0000}"/>
    <cellStyle name="쉼표 [0] 12 2 3 4 3 2" xfId="40198" xr:uid="{00000000-0005-0000-0000-00001B9B0000}"/>
    <cellStyle name="쉼표 [0] 12 2 3 4 3 3" xfId="40199" xr:uid="{00000000-0005-0000-0000-00001C9B0000}"/>
    <cellStyle name="쉼표 [0] 12 2 3 4 3 4" xfId="40200" xr:uid="{00000000-0005-0000-0000-00001D9B0000}"/>
    <cellStyle name="쉼표 [0] 12 2 3 4 4" xfId="40201" xr:uid="{00000000-0005-0000-0000-00001E9B0000}"/>
    <cellStyle name="쉼표 [0] 12 2 3 4 4 2" xfId="40202" xr:uid="{00000000-0005-0000-0000-00001F9B0000}"/>
    <cellStyle name="쉼표 [0] 12 2 3 4 4 3" xfId="40203" xr:uid="{00000000-0005-0000-0000-0000209B0000}"/>
    <cellStyle name="쉼표 [0] 12 2 3 4 4 4" xfId="40204" xr:uid="{00000000-0005-0000-0000-0000219B0000}"/>
    <cellStyle name="쉼표 [0] 12 2 3 4 5" xfId="40205" xr:uid="{00000000-0005-0000-0000-0000229B0000}"/>
    <cellStyle name="쉼표 [0] 12 2 3 4 5 2" xfId="40206" xr:uid="{00000000-0005-0000-0000-0000239B0000}"/>
    <cellStyle name="쉼표 [0] 12 2 3 4 5 3" xfId="40207" xr:uid="{00000000-0005-0000-0000-0000249B0000}"/>
    <cellStyle name="쉼표 [0] 12 2 3 4 5 4" xfId="40208" xr:uid="{00000000-0005-0000-0000-0000259B0000}"/>
    <cellStyle name="쉼표 [0] 12 2 3 4 6" xfId="40209" xr:uid="{00000000-0005-0000-0000-0000269B0000}"/>
    <cellStyle name="쉼표 [0] 12 2 3 4 6 2" xfId="40210" xr:uid="{00000000-0005-0000-0000-0000279B0000}"/>
    <cellStyle name="쉼표 [0] 12 2 3 4 6 3" xfId="40211" xr:uid="{00000000-0005-0000-0000-0000289B0000}"/>
    <cellStyle name="쉼표 [0] 12 2 3 4 6 4" xfId="40212" xr:uid="{00000000-0005-0000-0000-0000299B0000}"/>
    <cellStyle name="쉼표 [0] 12 2 3 4 7" xfId="40213" xr:uid="{00000000-0005-0000-0000-00002A9B0000}"/>
    <cellStyle name="쉼표 [0] 12 2 3 4 7 2" xfId="40214" xr:uid="{00000000-0005-0000-0000-00002B9B0000}"/>
    <cellStyle name="쉼표 [0] 12 2 3 4 7 3" xfId="40215" xr:uid="{00000000-0005-0000-0000-00002C9B0000}"/>
    <cellStyle name="쉼표 [0] 12 2 3 4 7 4" xfId="40216" xr:uid="{00000000-0005-0000-0000-00002D9B0000}"/>
    <cellStyle name="쉼표 [0] 12 2 3 4 8" xfId="40217" xr:uid="{00000000-0005-0000-0000-00002E9B0000}"/>
    <cellStyle name="쉼표 [0] 12 2 3 4 8 2" xfId="40218" xr:uid="{00000000-0005-0000-0000-00002F9B0000}"/>
    <cellStyle name="쉼표 [0] 12 2 3 4 8 3" xfId="40219" xr:uid="{00000000-0005-0000-0000-0000309B0000}"/>
    <cellStyle name="쉼표 [0] 12 2 3 4 8 4" xfId="40220" xr:uid="{00000000-0005-0000-0000-0000319B0000}"/>
    <cellStyle name="쉼표 [0] 12 2 3 4 9" xfId="40221" xr:uid="{00000000-0005-0000-0000-0000329B0000}"/>
    <cellStyle name="쉼표 [0] 12 2 3 4 9 2" xfId="40222" xr:uid="{00000000-0005-0000-0000-0000339B0000}"/>
    <cellStyle name="쉼표 [0] 12 2 3 4 9 3" xfId="40223" xr:uid="{00000000-0005-0000-0000-0000349B0000}"/>
    <cellStyle name="쉼표 [0] 12 2 3 4 9 4" xfId="40224" xr:uid="{00000000-0005-0000-0000-0000359B0000}"/>
    <cellStyle name="쉼표 [0] 12 2 3 5" xfId="40225" xr:uid="{00000000-0005-0000-0000-0000369B0000}"/>
    <cellStyle name="쉼표 [0] 12 2 3 5 2" xfId="40226" xr:uid="{00000000-0005-0000-0000-0000379B0000}"/>
    <cellStyle name="쉼표 [0] 12 2 3 5 3" xfId="40227" xr:uid="{00000000-0005-0000-0000-0000389B0000}"/>
    <cellStyle name="쉼표 [0] 12 2 3 5 4" xfId="40228" xr:uid="{00000000-0005-0000-0000-0000399B0000}"/>
    <cellStyle name="쉼표 [0] 12 2 3 6" xfId="40229" xr:uid="{00000000-0005-0000-0000-00003A9B0000}"/>
    <cellStyle name="쉼표 [0] 12 2 3 6 2" xfId="40230" xr:uid="{00000000-0005-0000-0000-00003B9B0000}"/>
    <cellStyle name="쉼표 [0] 12 2 3 6 3" xfId="40231" xr:uid="{00000000-0005-0000-0000-00003C9B0000}"/>
    <cellStyle name="쉼표 [0] 12 2 3 6 4" xfId="40232" xr:uid="{00000000-0005-0000-0000-00003D9B0000}"/>
    <cellStyle name="쉼표 [0] 12 2 3 7" xfId="40233" xr:uid="{00000000-0005-0000-0000-00003E9B0000}"/>
    <cellStyle name="쉼표 [0] 12 2 3 7 2" xfId="40234" xr:uid="{00000000-0005-0000-0000-00003F9B0000}"/>
    <cellStyle name="쉼표 [0] 12 2 3 7 3" xfId="40235" xr:uid="{00000000-0005-0000-0000-0000409B0000}"/>
    <cellStyle name="쉼표 [0] 12 2 3 7 4" xfId="40236" xr:uid="{00000000-0005-0000-0000-0000419B0000}"/>
    <cellStyle name="쉼표 [0] 12 2 3 8" xfId="40237" xr:uid="{00000000-0005-0000-0000-0000429B0000}"/>
    <cellStyle name="쉼표 [0] 12 2 3 8 2" xfId="40238" xr:uid="{00000000-0005-0000-0000-0000439B0000}"/>
    <cellStyle name="쉼표 [0] 12 2 3 8 3" xfId="40239" xr:uid="{00000000-0005-0000-0000-0000449B0000}"/>
    <cellStyle name="쉼표 [0] 12 2 3 8 4" xfId="40240" xr:uid="{00000000-0005-0000-0000-0000459B0000}"/>
    <cellStyle name="쉼표 [0] 12 2 3 9" xfId="40241" xr:uid="{00000000-0005-0000-0000-0000469B0000}"/>
    <cellStyle name="쉼표 [0] 12 2 3 9 2" xfId="40242" xr:uid="{00000000-0005-0000-0000-0000479B0000}"/>
    <cellStyle name="쉼표 [0] 12 2 3 9 3" xfId="40243" xr:uid="{00000000-0005-0000-0000-0000489B0000}"/>
    <cellStyle name="쉼표 [0] 12 2 3 9 4" xfId="40244" xr:uid="{00000000-0005-0000-0000-0000499B0000}"/>
    <cellStyle name="쉼표 [0] 12 2 4" xfId="40245" xr:uid="{00000000-0005-0000-0000-00004A9B0000}"/>
    <cellStyle name="쉼표 [0] 12 2 4 10" xfId="40246" xr:uid="{00000000-0005-0000-0000-00004B9B0000}"/>
    <cellStyle name="쉼표 [0] 12 2 4 11" xfId="40247" xr:uid="{00000000-0005-0000-0000-00004C9B0000}"/>
    <cellStyle name="쉼표 [0] 12 2 4 12" xfId="40248" xr:uid="{00000000-0005-0000-0000-00004D9B0000}"/>
    <cellStyle name="쉼표 [0] 12 2 4 2" xfId="40249" xr:uid="{00000000-0005-0000-0000-00004E9B0000}"/>
    <cellStyle name="쉼표 [0] 12 2 4 2 2" xfId="40250" xr:uid="{00000000-0005-0000-0000-00004F9B0000}"/>
    <cellStyle name="쉼표 [0] 12 2 4 2 3" xfId="40251" xr:uid="{00000000-0005-0000-0000-0000509B0000}"/>
    <cellStyle name="쉼표 [0] 12 2 4 2 4" xfId="40252" xr:uid="{00000000-0005-0000-0000-0000519B0000}"/>
    <cellStyle name="쉼표 [0] 12 2 4 3" xfId="40253" xr:uid="{00000000-0005-0000-0000-0000529B0000}"/>
    <cellStyle name="쉼표 [0] 12 2 4 3 2" xfId="40254" xr:uid="{00000000-0005-0000-0000-0000539B0000}"/>
    <cellStyle name="쉼표 [0] 12 2 4 3 3" xfId="40255" xr:uid="{00000000-0005-0000-0000-0000549B0000}"/>
    <cellStyle name="쉼표 [0] 12 2 4 3 4" xfId="40256" xr:uid="{00000000-0005-0000-0000-0000559B0000}"/>
    <cellStyle name="쉼표 [0] 12 2 4 4" xfId="40257" xr:uid="{00000000-0005-0000-0000-0000569B0000}"/>
    <cellStyle name="쉼표 [0] 12 2 4 4 2" xfId="40258" xr:uid="{00000000-0005-0000-0000-0000579B0000}"/>
    <cellStyle name="쉼표 [0] 12 2 4 4 3" xfId="40259" xr:uid="{00000000-0005-0000-0000-0000589B0000}"/>
    <cellStyle name="쉼표 [0] 12 2 4 4 4" xfId="40260" xr:uid="{00000000-0005-0000-0000-0000599B0000}"/>
    <cellStyle name="쉼표 [0] 12 2 4 5" xfId="40261" xr:uid="{00000000-0005-0000-0000-00005A9B0000}"/>
    <cellStyle name="쉼표 [0] 12 2 4 5 2" xfId="40262" xr:uid="{00000000-0005-0000-0000-00005B9B0000}"/>
    <cellStyle name="쉼표 [0] 12 2 4 5 3" xfId="40263" xr:uid="{00000000-0005-0000-0000-00005C9B0000}"/>
    <cellStyle name="쉼표 [0] 12 2 4 5 4" xfId="40264" xr:uid="{00000000-0005-0000-0000-00005D9B0000}"/>
    <cellStyle name="쉼표 [0] 12 2 4 6" xfId="40265" xr:uid="{00000000-0005-0000-0000-00005E9B0000}"/>
    <cellStyle name="쉼표 [0] 12 2 4 6 2" xfId="40266" xr:uid="{00000000-0005-0000-0000-00005F9B0000}"/>
    <cellStyle name="쉼표 [0] 12 2 4 6 3" xfId="40267" xr:uid="{00000000-0005-0000-0000-0000609B0000}"/>
    <cellStyle name="쉼표 [0] 12 2 4 6 4" xfId="40268" xr:uid="{00000000-0005-0000-0000-0000619B0000}"/>
    <cellStyle name="쉼표 [0] 12 2 4 7" xfId="40269" xr:uid="{00000000-0005-0000-0000-0000629B0000}"/>
    <cellStyle name="쉼표 [0] 12 2 4 7 2" xfId="40270" xr:uid="{00000000-0005-0000-0000-0000639B0000}"/>
    <cellStyle name="쉼표 [0] 12 2 4 7 3" xfId="40271" xr:uid="{00000000-0005-0000-0000-0000649B0000}"/>
    <cellStyle name="쉼표 [0] 12 2 4 7 4" xfId="40272" xr:uid="{00000000-0005-0000-0000-0000659B0000}"/>
    <cellStyle name="쉼표 [0] 12 2 4 8" xfId="40273" xr:uid="{00000000-0005-0000-0000-0000669B0000}"/>
    <cellStyle name="쉼표 [0] 12 2 4 8 2" xfId="40274" xr:uid="{00000000-0005-0000-0000-0000679B0000}"/>
    <cellStyle name="쉼표 [0] 12 2 4 8 3" xfId="40275" xr:uid="{00000000-0005-0000-0000-0000689B0000}"/>
    <cellStyle name="쉼표 [0] 12 2 4 8 4" xfId="40276" xr:uid="{00000000-0005-0000-0000-0000699B0000}"/>
    <cellStyle name="쉼표 [0] 12 2 4 9" xfId="40277" xr:uid="{00000000-0005-0000-0000-00006A9B0000}"/>
    <cellStyle name="쉼표 [0] 12 2 4 9 2" xfId="40278" xr:uid="{00000000-0005-0000-0000-00006B9B0000}"/>
    <cellStyle name="쉼표 [0] 12 2 4 9 3" xfId="40279" xr:uid="{00000000-0005-0000-0000-00006C9B0000}"/>
    <cellStyle name="쉼표 [0] 12 2 4 9 4" xfId="40280" xr:uid="{00000000-0005-0000-0000-00006D9B0000}"/>
    <cellStyle name="쉼표 [0] 12 2 5" xfId="40281" xr:uid="{00000000-0005-0000-0000-00006E9B0000}"/>
    <cellStyle name="쉼표 [0] 12 2 5 10" xfId="40282" xr:uid="{00000000-0005-0000-0000-00006F9B0000}"/>
    <cellStyle name="쉼표 [0] 12 2 5 11" xfId="40283" xr:uid="{00000000-0005-0000-0000-0000709B0000}"/>
    <cellStyle name="쉼표 [0] 12 2 5 12" xfId="40284" xr:uid="{00000000-0005-0000-0000-0000719B0000}"/>
    <cellStyle name="쉼표 [0] 12 2 5 2" xfId="40285" xr:uid="{00000000-0005-0000-0000-0000729B0000}"/>
    <cellStyle name="쉼표 [0] 12 2 5 2 2" xfId="40286" xr:uid="{00000000-0005-0000-0000-0000739B0000}"/>
    <cellStyle name="쉼표 [0] 12 2 5 2 3" xfId="40287" xr:uid="{00000000-0005-0000-0000-0000749B0000}"/>
    <cellStyle name="쉼표 [0] 12 2 5 2 4" xfId="40288" xr:uid="{00000000-0005-0000-0000-0000759B0000}"/>
    <cellStyle name="쉼표 [0] 12 2 5 3" xfId="40289" xr:uid="{00000000-0005-0000-0000-0000769B0000}"/>
    <cellStyle name="쉼표 [0] 12 2 5 3 2" xfId="40290" xr:uid="{00000000-0005-0000-0000-0000779B0000}"/>
    <cellStyle name="쉼표 [0] 12 2 5 3 3" xfId="40291" xr:uid="{00000000-0005-0000-0000-0000789B0000}"/>
    <cellStyle name="쉼표 [0] 12 2 5 3 4" xfId="40292" xr:uid="{00000000-0005-0000-0000-0000799B0000}"/>
    <cellStyle name="쉼표 [0] 12 2 5 4" xfId="40293" xr:uid="{00000000-0005-0000-0000-00007A9B0000}"/>
    <cellStyle name="쉼표 [0] 12 2 5 4 2" xfId="40294" xr:uid="{00000000-0005-0000-0000-00007B9B0000}"/>
    <cellStyle name="쉼표 [0] 12 2 5 4 3" xfId="40295" xr:uid="{00000000-0005-0000-0000-00007C9B0000}"/>
    <cellStyle name="쉼표 [0] 12 2 5 4 4" xfId="40296" xr:uid="{00000000-0005-0000-0000-00007D9B0000}"/>
    <cellStyle name="쉼표 [0] 12 2 5 5" xfId="40297" xr:uid="{00000000-0005-0000-0000-00007E9B0000}"/>
    <cellStyle name="쉼표 [0] 12 2 5 5 2" xfId="40298" xr:uid="{00000000-0005-0000-0000-00007F9B0000}"/>
    <cellStyle name="쉼표 [0] 12 2 5 5 3" xfId="40299" xr:uid="{00000000-0005-0000-0000-0000809B0000}"/>
    <cellStyle name="쉼표 [0] 12 2 5 5 4" xfId="40300" xr:uid="{00000000-0005-0000-0000-0000819B0000}"/>
    <cellStyle name="쉼표 [0] 12 2 5 6" xfId="40301" xr:uid="{00000000-0005-0000-0000-0000829B0000}"/>
    <cellStyle name="쉼표 [0] 12 2 5 6 2" xfId="40302" xr:uid="{00000000-0005-0000-0000-0000839B0000}"/>
    <cellStyle name="쉼표 [0] 12 2 5 6 3" xfId="40303" xr:uid="{00000000-0005-0000-0000-0000849B0000}"/>
    <cellStyle name="쉼표 [0] 12 2 5 6 4" xfId="40304" xr:uid="{00000000-0005-0000-0000-0000859B0000}"/>
    <cellStyle name="쉼표 [0] 12 2 5 7" xfId="40305" xr:uid="{00000000-0005-0000-0000-0000869B0000}"/>
    <cellStyle name="쉼표 [0] 12 2 5 7 2" xfId="40306" xr:uid="{00000000-0005-0000-0000-0000879B0000}"/>
    <cellStyle name="쉼표 [0] 12 2 5 7 3" xfId="40307" xr:uid="{00000000-0005-0000-0000-0000889B0000}"/>
    <cellStyle name="쉼표 [0] 12 2 5 7 4" xfId="40308" xr:uid="{00000000-0005-0000-0000-0000899B0000}"/>
    <cellStyle name="쉼표 [0] 12 2 5 8" xfId="40309" xr:uid="{00000000-0005-0000-0000-00008A9B0000}"/>
    <cellStyle name="쉼표 [0] 12 2 5 8 2" xfId="40310" xr:uid="{00000000-0005-0000-0000-00008B9B0000}"/>
    <cellStyle name="쉼표 [0] 12 2 5 8 3" xfId="40311" xr:uid="{00000000-0005-0000-0000-00008C9B0000}"/>
    <cellStyle name="쉼표 [0] 12 2 5 8 4" xfId="40312" xr:uid="{00000000-0005-0000-0000-00008D9B0000}"/>
    <cellStyle name="쉼표 [0] 12 2 5 9" xfId="40313" xr:uid="{00000000-0005-0000-0000-00008E9B0000}"/>
    <cellStyle name="쉼표 [0] 12 2 5 9 2" xfId="40314" xr:uid="{00000000-0005-0000-0000-00008F9B0000}"/>
    <cellStyle name="쉼표 [0] 12 2 5 9 3" xfId="40315" xr:uid="{00000000-0005-0000-0000-0000909B0000}"/>
    <cellStyle name="쉼표 [0] 12 2 5 9 4" xfId="40316" xr:uid="{00000000-0005-0000-0000-0000919B0000}"/>
    <cellStyle name="쉼표 [0] 12 2 6" xfId="40317" xr:uid="{00000000-0005-0000-0000-0000929B0000}"/>
    <cellStyle name="쉼표 [0] 12 2 6 10" xfId="40318" xr:uid="{00000000-0005-0000-0000-0000939B0000}"/>
    <cellStyle name="쉼표 [0] 12 2 6 11" xfId="40319" xr:uid="{00000000-0005-0000-0000-0000949B0000}"/>
    <cellStyle name="쉼표 [0] 12 2 6 12" xfId="40320" xr:uid="{00000000-0005-0000-0000-0000959B0000}"/>
    <cellStyle name="쉼표 [0] 12 2 6 2" xfId="40321" xr:uid="{00000000-0005-0000-0000-0000969B0000}"/>
    <cellStyle name="쉼표 [0] 12 2 6 2 2" xfId="40322" xr:uid="{00000000-0005-0000-0000-0000979B0000}"/>
    <cellStyle name="쉼표 [0] 12 2 6 2 3" xfId="40323" xr:uid="{00000000-0005-0000-0000-0000989B0000}"/>
    <cellStyle name="쉼표 [0] 12 2 6 2 4" xfId="40324" xr:uid="{00000000-0005-0000-0000-0000999B0000}"/>
    <cellStyle name="쉼표 [0] 12 2 6 3" xfId="40325" xr:uid="{00000000-0005-0000-0000-00009A9B0000}"/>
    <cellStyle name="쉼표 [0] 12 2 6 3 2" xfId="40326" xr:uid="{00000000-0005-0000-0000-00009B9B0000}"/>
    <cellStyle name="쉼표 [0] 12 2 6 3 3" xfId="40327" xr:uid="{00000000-0005-0000-0000-00009C9B0000}"/>
    <cellStyle name="쉼표 [0] 12 2 6 3 4" xfId="40328" xr:uid="{00000000-0005-0000-0000-00009D9B0000}"/>
    <cellStyle name="쉼표 [0] 12 2 6 4" xfId="40329" xr:uid="{00000000-0005-0000-0000-00009E9B0000}"/>
    <cellStyle name="쉼표 [0] 12 2 6 4 2" xfId="40330" xr:uid="{00000000-0005-0000-0000-00009F9B0000}"/>
    <cellStyle name="쉼표 [0] 12 2 6 4 3" xfId="40331" xr:uid="{00000000-0005-0000-0000-0000A09B0000}"/>
    <cellStyle name="쉼표 [0] 12 2 6 4 4" xfId="40332" xr:uid="{00000000-0005-0000-0000-0000A19B0000}"/>
    <cellStyle name="쉼표 [0] 12 2 6 5" xfId="40333" xr:uid="{00000000-0005-0000-0000-0000A29B0000}"/>
    <cellStyle name="쉼표 [0] 12 2 6 5 2" xfId="40334" xr:uid="{00000000-0005-0000-0000-0000A39B0000}"/>
    <cellStyle name="쉼표 [0] 12 2 6 5 3" xfId="40335" xr:uid="{00000000-0005-0000-0000-0000A49B0000}"/>
    <cellStyle name="쉼표 [0] 12 2 6 5 4" xfId="40336" xr:uid="{00000000-0005-0000-0000-0000A59B0000}"/>
    <cellStyle name="쉼표 [0] 12 2 6 6" xfId="40337" xr:uid="{00000000-0005-0000-0000-0000A69B0000}"/>
    <cellStyle name="쉼표 [0] 12 2 6 6 2" xfId="40338" xr:uid="{00000000-0005-0000-0000-0000A79B0000}"/>
    <cellStyle name="쉼표 [0] 12 2 6 6 3" xfId="40339" xr:uid="{00000000-0005-0000-0000-0000A89B0000}"/>
    <cellStyle name="쉼표 [0] 12 2 6 6 4" xfId="40340" xr:uid="{00000000-0005-0000-0000-0000A99B0000}"/>
    <cellStyle name="쉼표 [0] 12 2 6 7" xfId="40341" xr:uid="{00000000-0005-0000-0000-0000AA9B0000}"/>
    <cellStyle name="쉼표 [0] 12 2 6 7 2" xfId="40342" xr:uid="{00000000-0005-0000-0000-0000AB9B0000}"/>
    <cellStyle name="쉼표 [0] 12 2 6 7 3" xfId="40343" xr:uid="{00000000-0005-0000-0000-0000AC9B0000}"/>
    <cellStyle name="쉼표 [0] 12 2 6 7 4" xfId="40344" xr:uid="{00000000-0005-0000-0000-0000AD9B0000}"/>
    <cellStyle name="쉼표 [0] 12 2 6 8" xfId="40345" xr:uid="{00000000-0005-0000-0000-0000AE9B0000}"/>
    <cellStyle name="쉼표 [0] 12 2 6 8 2" xfId="40346" xr:uid="{00000000-0005-0000-0000-0000AF9B0000}"/>
    <cellStyle name="쉼표 [0] 12 2 6 8 3" xfId="40347" xr:uid="{00000000-0005-0000-0000-0000B09B0000}"/>
    <cellStyle name="쉼표 [0] 12 2 6 8 4" xfId="40348" xr:uid="{00000000-0005-0000-0000-0000B19B0000}"/>
    <cellStyle name="쉼표 [0] 12 2 6 9" xfId="40349" xr:uid="{00000000-0005-0000-0000-0000B29B0000}"/>
    <cellStyle name="쉼표 [0] 12 2 6 9 2" xfId="40350" xr:uid="{00000000-0005-0000-0000-0000B39B0000}"/>
    <cellStyle name="쉼표 [0] 12 2 6 9 3" xfId="40351" xr:uid="{00000000-0005-0000-0000-0000B49B0000}"/>
    <cellStyle name="쉼표 [0] 12 2 6 9 4" xfId="40352" xr:uid="{00000000-0005-0000-0000-0000B59B0000}"/>
    <cellStyle name="쉼표 [0] 12 2 7" xfId="40353" xr:uid="{00000000-0005-0000-0000-0000B69B0000}"/>
    <cellStyle name="쉼표 [0] 12 2 7 2" xfId="40354" xr:uid="{00000000-0005-0000-0000-0000B79B0000}"/>
    <cellStyle name="쉼표 [0] 12 2 7 3" xfId="40355" xr:uid="{00000000-0005-0000-0000-0000B89B0000}"/>
    <cellStyle name="쉼표 [0] 12 2 7 4" xfId="40356" xr:uid="{00000000-0005-0000-0000-0000B99B0000}"/>
    <cellStyle name="쉼표 [0] 12 2 8" xfId="40357" xr:uid="{00000000-0005-0000-0000-0000BA9B0000}"/>
    <cellStyle name="쉼표 [0] 12 2 8 2" xfId="40358" xr:uid="{00000000-0005-0000-0000-0000BB9B0000}"/>
    <cellStyle name="쉼표 [0] 12 2 8 3" xfId="40359" xr:uid="{00000000-0005-0000-0000-0000BC9B0000}"/>
    <cellStyle name="쉼표 [0] 12 2 8 4" xfId="40360" xr:uid="{00000000-0005-0000-0000-0000BD9B0000}"/>
    <cellStyle name="쉼표 [0] 12 2 9" xfId="40361" xr:uid="{00000000-0005-0000-0000-0000BE9B0000}"/>
    <cellStyle name="쉼표 [0] 12 2 9 2" xfId="40362" xr:uid="{00000000-0005-0000-0000-0000BF9B0000}"/>
    <cellStyle name="쉼표 [0] 12 2 9 3" xfId="40363" xr:uid="{00000000-0005-0000-0000-0000C09B0000}"/>
    <cellStyle name="쉼표 [0] 12 2 9 4" xfId="40364" xr:uid="{00000000-0005-0000-0000-0000C19B0000}"/>
    <cellStyle name="쉼표 [0] 12 3" xfId="40365" xr:uid="{00000000-0005-0000-0000-0000C29B0000}"/>
    <cellStyle name="쉼표 [0] 12 4" xfId="40366" xr:uid="{00000000-0005-0000-0000-0000C39B0000}"/>
    <cellStyle name="쉼표 [0] 12 5" xfId="40367" xr:uid="{00000000-0005-0000-0000-0000C49B0000}"/>
    <cellStyle name="쉼표 [0] 12 6" xfId="40368" xr:uid="{00000000-0005-0000-0000-0000C59B0000}"/>
    <cellStyle name="쉼표 [0] 13" xfId="40369" xr:uid="{00000000-0005-0000-0000-0000C69B0000}"/>
    <cellStyle name="쉼표 [0] 13 10" xfId="40370" xr:uid="{00000000-0005-0000-0000-0000C79B0000}"/>
    <cellStyle name="쉼표 [0] 13 10 2" xfId="40371" xr:uid="{00000000-0005-0000-0000-0000C89B0000}"/>
    <cellStyle name="쉼표 [0] 13 10 3" xfId="40372" xr:uid="{00000000-0005-0000-0000-0000C99B0000}"/>
    <cellStyle name="쉼표 [0] 13 10 4" xfId="40373" xr:uid="{00000000-0005-0000-0000-0000CA9B0000}"/>
    <cellStyle name="쉼표 [0] 13 11" xfId="40374" xr:uid="{00000000-0005-0000-0000-0000CB9B0000}"/>
    <cellStyle name="쉼표 [0] 13 11 2" xfId="40375" xr:uid="{00000000-0005-0000-0000-0000CC9B0000}"/>
    <cellStyle name="쉼표 [0] 13 11 3" xfId="40376" xr:uid="{00000000-0005-0000-0000-0000CD9B0000}"/>
    <cellStyle name="쉼표 [0] 13 11 4" xfId="40377" xr:uid="{00000000-0005-0000-0000-0000CE9B0000}"/>
    <cellStyle name="쉼표 [0] 13 12" xfId="40378" xr:uid="{00000000-0005-0000-0000-0000CF9B0000}"/>
    <cellStyle name="쉼표 [0] 13 12 2" xfId="40379" xr:uid="{00000000-0005-0000-0000-0000D09B0000}"/>
    <cellStyle name="쉼표 [0] 13 12 3" xfId="40380" xr:uid="{00000000-0005-0000-0000-0000D19B0000}"/>
    <cellStyle name="쉼표 [0] 13 12 4" xfId="40381" xr:uid="{00000000-0005-0000-0000-0000D29B0000}"/>
    <cellStyle name="쉼표 [0] 13 13" xfId="40382" xr:uid="{00000000-0005-0000-0000-0000D39B0000}"/>
    <cellStyle name="쉼표 [0] 13 13 2" xfId="40383" xr:uid="{00000000-0005-0000-0000-0000D49B0000}"/>
    <cellStyle name="쉼표 [0] 13 13 3" xfId="40384" xr:uid="{00000000-0005-0000-0000-0000D59B0000}"/>
    <cellStyle name="쉼표 [0] 13 13 4" xfId="40385" xr:uid="{00000000-0005-0000-0000-0000D69B0000}"/>
    <cellStyle name="쉼표 [0] 13 14" xfId="40386" xr:uid="{00000000-0005-0000-0000-0000D79B0000}"/>
    <cellStyle name="쉼표 [0] 13 14 2" xfId="40387" xr:uid="{00000000-0005-0000-0000-0000D89B0000}"/>
    <cellStyle name="쉼표 [0] 13 14 3" xfId="40388" xr:uid="{00000000-0005-0000-0000-0000D99B0000}"/>
    <cellStyle name="쉼표 [0] 13 14 4" xfId="40389" xr:uid="{00000000-0005-0000-0000-0000DA9B0000}"/>
    <cellStyle name="쉼표 [0] 13 15" xfId="40390" xr:uid="{00000000-0005-0000-0000-0000DB9B0000}"/>
    <cellStyle name="쉼표 [0] 13 16" xfId="40391" xr:uid="{00000000-0005-0000-0000-0000DC9B0000}"/>
    <cellStyle name="쉼표 [0] 13 17" xfId="40392" xr:uid="{00000000-0005-0000-0000-0000DD9B0000}"/>
    <cellStyle name="쉼표 [0] 13 18" xfId="40393" xr:uid="{00000000-0005-0000-0000-0000DE9B0000}"/>
    <cellStyle name="쉼표 [0] 13 19" xfId="40394" xr:uid="{00000000-0005-0000-0000-0000DF9B0000}"/>
    <cellStyle name="쉼표 [0] 13 2" xfId="40395" xr:uid="{00000000-0005-0000-0000-0000E09B0000}"/>
    <cellStyle name="쉼표 [0] 13 2 10" xfId="40396" xr:uid="{00000000-0005-0000-0000-0000E19B0000}"/>
    <cellStyle name="쉼표 [0] 13 2 10 2" xfId="40397" xr:uid="{00000000-0005-0000-0000-0000E29B0000}"/>
    <cellStyle name="쉼표 [0] 13 2 10 3" xfId="40398" xr:uid="{00000000-0005-0000-0000-0000E39B0000}"/>
    <cellStyle name="쉼표 [0] 13 2 10 4" xfId="40399" xr:uid="{00000000-0005-0000-0000-0000E49B0000}"/>
    <cellStyle name="쉼표 [0] 13 2 11" xfId="40400" xr:uid="{00000000-0005-0000-0000-0000E59B0000}"/>
    <cellStyle name="쉼표 [0] 13 2 11 2" xfId="40401" xr:uid="{00000000-0005-0000-0000-0000E69B0000}"/>
    <cellStyle name="쉼표 [0] 13 2 11 3" xfId="40402" xr:uid="{00000000-0005-0000-0000-0000E79B0000}"/>
    <cellStyle name="쉼표 [0] 13 2 11 4" xfId="40403" xr:uid="{00000000-0005-0000-0000-0000E89B0000}"/>
    <cellStyle name="쉼표 [0] 13 2 12" xfId="40404" xr:uid="{00000000-0005-0000-0000-0000E99B0000}"/>
    <cellStyle name="쉼표 [0] 13 2 12 2" xfId="40405" xr:uid="{00000000-0005-0000-0000-0000EA9B0000}"/>
    <cellStyle name="쉼표 [0] 13 2 12 3" xfId="40406" xr:uid="{00000000-0005-0000-0000-0000EB9B0000}"/>
    <cellStyle name="쉼표 [0] 13 2 12 4" xfId="40407" xr:uid="{00000000-0005-0000-0000-0000EC9B0000}"/>
    <cellStyle name="쉼표 [0] 13 2 13" xfId="40408" xr:uid="{00000000-0005-0000-0000-0000ED9B0000}"/>
    <cellStyle name="쉼표 [0] 13 2 13 2" xfId="40409" xr:uid="{00000000-0005-0000-0000-0000EE9B0000}"/>
    <cellStyle name="쉼표 [0] 13 2 13 3" xfId="40410" xr:uid="{00000000-0005-0000-0000-0000EF9B0000}"/>
    <cellStyle name="쉼표 [0] 13 2 13 4" xfId="40411" xr:uid="{00000000-0005-0000-0000-0000F09B0000}"/>
    <cellStyle name="쉼표 [0] 13 2 14" xfId="40412" xr:uid="{00000000-0005-0000-0000-0000F19B0000}"/>
    <cellStyle name="쉼표 [0] 13 2 15" xfId="40413" xr:uid="{00000000-0005-0000-0000-0000F29B0000}"/>
    <cellStyle name="쉼표 [0] 13 2 16" xfId="40414" xr:uid="{00000000-0005-0000-0000-0000F39B0000}"/>
    <cellStyle name="쉼표 [0] 13 2 17" xfId="40415" xr:uid="{00000000-0005-0000-0000-0000F49B0000}"/>
    <cellStyle name="쉼표 [0] 13 2 18" xfId="40416" xr:uid="{00000000-0005-0000-0000-0000F59B0000}"/>
    <cellStyle name="쉼표 [0] 13 2 19" xfId="40417" xr:uid="{00000000-0005-0000-0000-0000F69B0000}"/>
    <cellStyle name="쉼표 [0] 13 2 2" xfId="40418" xr:uid="{00000000-0005-0000-0000-0000F79B0000}"/>
    <cellStyle name="쉼표 [0] 13 2 2 10" xfId="40419" xr:uid="{00000000-0005-0000-0000-0000F89B0000}"/>
    <cellStyle name="쉼표 [0] 13 2 2 10 2" xfId="40420" xr:uid="{00000000-0005-0000-0000-0000F99B0000}"/>
    <cellStyle name="쉼표 [0] 13 2 2 10 3" xfId="40421" xr:uid="{00000000-0005-0000-0000-0000FA9B0000}"/>
    <cellStyle name="쉼표 [0] 13 2 2 10 4" xfId="40422" xr:uid="{00000000-0005-0000-0000-0000FB9B0000}"/>
    <cellStyle name="쉼표 [0] 13 2 2 11" xfId="40423" xr:uid="{00000000-0005-0000-0000-0000FC9B0000}"/>
    <cellStyle name="쉼표 [0] 13 2 2 11 2" xfId="40424" xr:uid="{00000000-0005-0000-0000-0000FD9B0000}"/>
    <cellStyle name="쉼표 [0] 13 2 2 11 3" xfId="40425" xr:uid="{00000000-0005-0000-0000-0000FE9B0000}"/>
    <cellStyle name="쉼표 [0] 13 2 2 11 4" xfId="40426" xr:uid="{00000000-0005-0000-0000-0000FF9B0000}"/>
    <cellStyle name="쉼표 [0] 13 2 2 12" xfId="40427" xr:uid="{00000000-0005-0000-0000-0000009C0000}"/>
    <cellStyle name="쉼표 [0] 13 2 2 12 2" xfId="40428" xr:uid="{00000000-0005-0000-0000-0000019C0000}"/>
    <cellStyle name="쉼표 [0] 13 2 2 12 3" xfId="40429" xr:uid="{00000000-0005-0000-0000-0000029C0000}"/>
    <cellStyle name="쉼표 [0] 13 2 2 12 4" xfId="40430" xr:uid="{00000000-0005-0000-0000-0000039C0000}"/>
    <cellStyle name="쉼표 [0] 13 2 2 13" xfId="40431" xr:uid="{00000000-0005-0000-0000-0000049C0000}"/>
    <cellStyle name="쉼표 [0] 13 2 2 14" xfId="40432" xr:uid="{00000000-0005-0000-0000-0000059C0000}"/>
    <cellStyle name="쉼표 [0] 13 2 2 15" xfId="40433" xr:uid="{00000000-0005-0000-0000-0000069C0000}"/>
    <cellStyle name="쉼표 [0] 13 2 2 16" xfId="40434" xr:uid="{00000000-0005-0000-0000-0000079C0000}"/>
    <cellStyle name="쉼표 [0] 13 2 2 17" xfId="40435" xr:uid="{00000000-0005-0000-0000-0000089C0000}"/>
    <cellStyle name="쉼표 [0] 13 2 2 18" xfId="40436" xr:uid="{00000000-0005-0000-0000-0000099C0000}"/>
    <cellStyle name="쉼표 [0] 13 2 2 19" xfId="40437" xr:uid="{00000000-0005-0000-0000-00000A9C0000}"/>
    <cellStyle name="쉼표 [0] 13 2 2 2" xfId="40438" xr:uid="{00000000-0005-0000-0000-00000B9C0000}"/>
    <cellStyle name="쉼표 [0] 13 2 2 2 10" xfId="40439" xr:uid="{00000000-0005-0000-0000-00000C9C0000}"/>
    <cellStyle name="쉼표 [0] 13 2 2 2 11" xfId="40440" xr:uid="{00000000-0005-0000-0000-00000D9C0000}"/>
    <cellStyle name="쉼표 [0] 13 2 2 2 12" xfId="40441" xr:uid="{00000000-0005-0000-0000-00000E9C0000}"/>
    <cellStyle name="쉼표 [0] 13 2 2 2 2" xfId="40442" xr:uid="{00000000-0005-0000-0000-00000F9C0000}"/>
    <cellStyle name="쉼표 [0] 13 2 2 2 2 2" xfId="40443" xr:uid="{00000000-0005-0000-0000-0000109C0000}"/>
    <cellStyle name="쉼표 [0] 13 2 2 2 2 3" xfId="40444" xr:uid="{00000000-0005-0000-0000-0000119C0000}"/>
    <cellStyle name="쉼표 [0] 13 2 2 2 2 4" xfId="40445" xr:uid="{00000000-0005-0000-0000-0000129C0000}"/>
    <cellStyle name="쉼표 [0] 13 2 2 2 3" xfId="40446" xr:uid="{00000000-0005-0000-0000-0000139C0000}"/>
    <cellStyle name="쉼표 [0] 13 2 2 2 3 2" xfId="40447" xr:uid="{00000000-0005-0000-0000-0000149C0000}"/>
    <cellStyle name="쉼표 [0] 13 2 2 2 3 3" xfId="40448" xr:uid="{00000000-0005-0000-0000-0000159C0000}"/>
    <cellStyle name="쉼표 [0] 13 2 2 2 3 4" xfId="40449" xr:uid="{00000000-0005-0000-0000-0000169C0000}"/>
    <cellStyle name="쉼표 [0] 13 2 2 2 4" xfId="40450" xr:uid="{00000000-0005-0000-0000-0000179C0000}"/>
    <cellStyle name="쉼표 [0] 13 2 2 2 4 2" xfId="40451" xr:uid="{00000000-0005-0000-0000-0000189C0000}"/>
    <cellStyle name="쉼표 [0] 13 2 2 2 4 3" xfId="40452" xr:uid="{00000000-0005-0000-0000-0000199C0000}"/>
    <cellStyle name="쉼표 [0] 13 2 2 2 4 4" xfId="40453" xr:uid="{00000000-0005-0000-0000-00001A9C0000}"/>
    <cellStyle name="쉼표 [0] 13 2 2 2 5" xfId="40454" xr:uid="{00000000-0005-0000-0000-00001B9C0000}"/>
    <cellStyle name="쉼표 [0] 13 2 2 2 5 2" xfId="40455" xr:uid="{00000000-0005-0000-0000-00001C9C0000}"/>
    <cellStyle name="쉼표 [0] 13 2 2 2 5 3" xfId="40456" xr:uid="{00000000-0005-0000-0000-00001D9C0000}"/>
    <cellStyle name="쉼표 [0] 13 2 2 2 5 4" xfId="40457" xr:uid="{00000000-0005-0000-0000-00001E9C0000}"/>
    <cellStyle name="쉼표 [0] 13 2 2 2 6" xfId="40458" xr:uid="{00000000-0005-0000-0000-00001F9C0000}"/>
    <cellStyle name="쉼표 [0] 13 2 2 2 6 2" xfId="40459" xr:uid="{00000000-0005-0000-0000-0000209C0000}"/>
    <cellStyle name="쉼표 [0] 13 2 2 2 6 3" xfId="40460" xr:uid="{00000000-0005-0000-0000-0000219C0000}"/>
    <cellStyle name="쉼표 [0] 13 2 2 2 6 4" xfId="40461" xr:uid="{00000000-0005-0000-0000-0000229C0000}"/>
    <cellStyle name="쉼표 [0] 13 2 2 2 7" xfId="40462" xr:uid="{00000000-0005-0000-0000-0000239C0000}"/>
    <cellStyle name="쉼표 [0] 13 2 2 2 7 2" xfId="40463" xr:uid="{00000000-0005-0000-0000-0000249C0000}"/>
    <cellStyle name="쉼표 [0] 13 2 2 2 7 3" xfId="40464" xr:uid="{00000000-0005-0000-0000-0000259C0000}"/>
    <cellStyle name="쉼표 [0] 13 2 2 2 7 4" xfId="40465" xr:uid="{00000000-0005-0000-0000-0000269C0000}"/>
    <cellStyle name="쉼표 [0] 13 2 2 2 8" xfId="40466" xr:uid="{00000000-0005-0000-0000-0000279C0000}"/>
    <cellStyle name="쉼표 [0] 13 2 2 2 8 2" xfId="40467" xr:uid="{00000000-0005-0000-0000-0000289C0000}"/>
    <cellStyle name="쉼표 [0] 13 2 2 2 8 3" xfId="40468" xr:uid="{00000000-0005-0000-0000-0000299C0000}"/>
    <cellStyle name="쉼표 [0] 13 2 2 2 8 4" xfId="40469" xr:uid="{00000000-0005-0000-0000-00002A9C0000}"/>
    <cellStyle name="쉼표 [0] 13 2 2 2 9" xfId="40470" xr:uid="{00000000-0005-0000-0000-00002B9C0000}"/>
    <cellStyle name="쉼표 [0] 13 2 2 2 9 2" xfId="40471" xr:uid="{00000000-0005-0000-0000-00002C9C0000}"/>
    <cellStyle name="쉼표 [0] 13 2 2 2 9 3" xfId="40472" xr:uid="{00000000-0005-0000-0000-00002D9C0000}"/>
    <cellStyle name="쉼표 [0] 13 2 2 2 9 4" xfId="40473" xr:uid="{00000000-0005-0000-0000-00002E9C0000}"/>
    <cellStyle name="쉼표 [0] 13 2 2 20" xfId="40474" xr:uid="{00000000-0005-0000-0000-00002F9C0000}"/>
    <cellStyle name="쉼표 [0] 13 2 2 21" xfId="40475" xr:uid="{00000000-0005-0000-0000-0000309C0000}"/>
    <cellStyle name="쉼표 [0] 13 2 2 22" xfId="40476" xr:uid="{00000000-0005-0000-0000-0000319C0000}"/>
    <cellStyle name="쉼표 [0] 13 2 2 23" xfId="40477" xr:uid="{00000000-0005-0000-0000-0000329C0000}"/>
    <cellStyle name="쉼표 [0] 13 2 2 24" xfId="40478" xr:uid="{00000000-0005-0000-0000-0000339C0000}"/>
    <cellStyle name="쉼표 [0] 13 2 2 25" xfId="40479" xr:uid="{00000000-0005-0000-0000-0000349C0000}"/>
    <cellStyle name="쉼표 [0] 13 2 2 3" xfId="40480" xr:uid="{00000000-0005-0000-0000-0000359C0000}"/>
    <cellStyle name="쉼표 [0] 13 2 2 3 10" xfId="40481" xr:uid="{00000000-0005-0000-0000-0000369C0000}"/>
    <cellStyle name="쉼표 [0] 13 2 2 3 11" xfId="40482" xr:uid="{00000000-0005-0000-0000-0000379C0000}"/>
    <cellStyle name="쉼표 [0] 13 2 2 3 12" xfId="40483" xr:uid="{00000000-0005-0000-0000-0000389C0000}"/>
    <cellStyle name="쉼표 [0] 13 2 2 3 2" xfId="40484" xr:uid="{00000000-0005-0000-0000-0000399C0000}"/>
    <cellStyle name="쉼표 [0] 13 2 2 3 2 2" xfId="40485" xr:uid="{00000000-0005-0000-0000-00003A9C0000}"/>
    <cellStyle name="쉼표 [0] 13 2 2 3 2 3" xfId="40486" xr:uid="{00000000-0005-0000-0000-00003B9C0000}"/>
    <cellStyle name="쉼표 [0] 13 2 2 3 2 4" xfId="40487" xr:uid="{00000000-0005-0000-0000-00003C9C0000}"/>
    <cellStyle name="쉼표 [0] 13 2 2 3 3" xfId="40488" xr:uid="{00000000-0005-0000-0000-00003D9C0000}"/>
    <cellStyle name="쉼표 [0] 13 2 2 3 3 2" xfId="40489" xr:uid="{00000000-0005-0000-0000-00003E9C0000}"/>
    <cellStyle name="쉼표 [0] 13 2 2 3 3 3" xfId="40490" xr:uid="{00000000-0005-0000-0000-00003F9C0000}"/>
    <cellStyle name="쉼표 [0] 13 2 2 3 3 4" xfId="40491" xr:uid="{00000000-0005-0000-0000-0000409C0000}"/>
    <cellStyle name="쉼표 [0] 13 2 2 3 4" xfId="40492" xr:uid="{00000000-0005-0000-0000-0000419C0000}"/>
    <cellStyle name="쉼표 [0] 13 2 2 3 4 2" xfId="40493" xr:uid="{00000000-0005-0000-0000-0000429C0000}"/>
    <cellStyle name="쉼표 [0] 13 2 2 3 4 3" xfId="40494" xr:uid="{00000000-0005-0000-0000-0000439C0000}"/>
    <cellStyle name="쉼표 [0] 13 2 2 3 4 4" xfId="40495" xr:uid="{00000000-0005-0000-0000-0000449C0000}"/>
    <cellStyle name="쉼표 [0] 13 2 2 3 5" xfId="40496" xr:uid="{00000000-0005-0000-0000-0000459C0000}"/>
    <cellStyle name="쉼표 [0] 13 2 2 3 5 2" xfId="40497" xr:uid="{00000000-0005-0000-0000-0000469C0000}"/>
    <cellStyle name="쉼표 [0] 13 2 2 3 5 3" xfId="40498" xr:uid="{00000000-0005-0000-0000-0000479C0000}"/>
    <cellStyle name="쉼표 [0] 13 2 2 3 5 4" xfId="40499" xr:uid="{00000000-0005-0000-0000-0000489C0000}"/>
    <cellStyle name="쉼표 [0] 13 2 2 3 6" xfId="40500" xr:uid="{00000000-0005-0000-0000-0000499C0000}"/>
    <cellStyle name="쉼표 [0] 13 2 2 3 6 2" xfId="40501" xr:uid="{00000000-0005-0000-0000-00004A9C0000}"/>
    <cellStyle name="쉼표 [0] 13 2 2 3 6 3" xfId="40502" xr:uid="{00000000-0005-0000-0000-00004B9C0000}"/>
    <cellStyle name="쉼표 [0] 13 2 2 3 6 4" xfId="40503" xr:uid="{00000000-0005-0000-0000-00004C9C0000}"/>
    <cellStyle name="쉼표 [0] 13 2 2 3 7" xfId="40504" xr:uid="{00000000-0005-0000-0000-00004D9C0000}"/>
    <cellStyle name="쉼표 [0] 13 2 2 3 7 2" xfId="40505" xr:uid="{00000000-0005-0000-0000-00004E9C0000}"/>
    <cellStyle name="쉼표 [0] 13 2 2 3 7 3" xfId="40506" xr:uid="{00000000-0005-0000-0000-00004F9C0000}"/>
    <cellStyle name="쉼표 [0] 13 2 2 3 7 4" xfId="40507" xr:uid="{00000000-0005-0000-0000-0000509C0000}"/>
    <cellStyle name="쉼표 [0] 13 2 2 3 8" xfId="40508" xr:uid="{00000000-0005-0000-0000-0000519C0000}"/>
    <cellStyle name="쉼표 [0] 13 2 2 3 8 2" xfId="40509" xr:uid="{00000000-0005-0000-0000-0000529C0000}"/>
    <cellStyle name="쉼표 [0] 13 2 2 3 8 3" xfId="40510" xr:uid="{00000000-0005-0000-0000-0000539C0000}"/>
    <cellStyle name="쉼표 [0] 13 2 2 3 8 4" xfId="40511" xr:uid="{00000000-0005-0000-0000-0000549C0000}"/>
    <cellStyle name="쉼표 [0] 13 2 2 3 9" xfId="40512" xr:uid="{00000000-0005-0000-0000-0000559C0000}"/>
    <cellStyle name="쉼표 [0] 13 2 2 3 9 2" xfId="40513" xr:uid="{00000000-0005-0000-0000-0000569C0000}"/>
    <cellStyle name="쉼표 [0] 13 2 2 3 9 3" xfId="40514" xr:uid="{00000000-0005-0000-0000-0000579C0000}"/>
    <cellStyle name="쉼표 [0] 13 2 2 3 9 4" xfId="40515" xr:uid="{00000000-0005-0000-0000-0000589C0000}"/>
    <cellStyle name="쉼표 [0] 13 2 2 4" xfId="40516" xr:uid="{00000000-0005-0000-0000-0000599C0000}"/>
    <cellStyle name="쉼표 [0] 13 2 2 4 10" xfId="40517" xr:uid="{00000000-0005-0000-0000-00005A9C0000}"/>
    <cellStyle name="쉼표 [0] 13 2 2 4 11" xfId="40518" xr:uid="{00000000-0005-0000-0000-00005B9C0000}"/>
    <cellStyle name="쉼표 [0] 13 2 2 4 12" xfId="40519" xr:uid="{00000000-0005-0000-0000-00005C9C0000}"/>
    <cellStyle name="쉼표 [0] 13 2 2 4 2" xfId="40520" xr:uid="{00000000-0005-0000-0000-00005D9C0000}"/>
    <cellStyle name="쉼표 [0] 13 2 2 4 2 2" xfId="40521" xr:uid="{00000000-0005-0000-0000-00005E9C0000}"/>
    <cellStyle name="쉼표 [0] 13 2 2 4 2 3" xfId="40522" xr:uid="{00000000-0005-0000-0000-00005F9C0000}"/>
    <cellStyle name="쉼표 [0] 13 2 2 4 2 4" xfId="40523" xr:uid="{00000000-0005-0000-0000-0000609C0000}"/>
    <cellStyle name="쉼표 [0] 13 2 2 4 3" xfId="40524" xr:uid="{00000000-0005-0000-0000-0000619C0000}"/>
    <cellStyle name="쉼표 [0] 13 2 2 4 3 2" xfId="40525" xr:uid="{00000000-0005-0000-0000-0000629C0000}"/>
    <cellStyle name="쉼표 [0] 13 2 2 4 3 3" xfId="40526" xr:uid="{00000000-0005-0000-0000-0000639C0000}"/>
    <cellStyle name="쉼표 [0] 13 2 2 4 3 4" xfId="40527" xr:uid="{00000000-0005-0000-0000-0000649C0000}"/>
    <cellStyle name="쉼표 [0] 13 2 2 4 4" xfId="40528" xr:uid="{00000000-0005-0000-0000-0000659C0000}"/>
    <cellStyle name="쉼표 [0] 13 2 2 4 4 2" xfId="40529" xr:uid="{00000000-0005-0000-0000-0000669C0000}"/>
    <cellStyle name="쉼표 [0] 13 2 2 4 4 3" xfId="40530" xr:uid="{00000000-0005-0000-0000-0000679C0000}"/>
    <cellStyle name="쉼표 [0] 13 2 2 4 4 4" xfId="40531" xr:uid="{00000000-0005-0000-0000-0000689C0000}"/>
    <cellStyle name="쉼표 [0] 13 2 2 4 5" xfId="40532" xr:uid="{00000000-0005-0000-0000-0000699C0000}"/>
    <cellStyle name="쉼표 [0] 13 2 2 4 5 2" xfId="40533" xr:uid="{00000000-0005-0000-0000-00006A9C0000}"/>
    <cellStyle name="쉼표 [0] 13 2 2 4 5 3" xfId="40534" xr:uid="{00000000-0005-0000-0000-00006B9C0000}"/>
    <cellStyle name="쉼표 [0] 13 2 2 4 5 4" xfId="40535" xr:uid="{00000000-0005-0000-0000-00006C9C0000}"/>
    <cellStyle name="쉼표 [0] 13 2 2 4 6" xfId="40536" xr:uid="{00000000-0005-0000-0000-00006D9C0000}"/>
    <cellStyle name="쉼표 [0] 13 2 2 4 6 2" xfId="40537" xr:uid="{00000000-0005-0000-0000-00006E9C0000}"/>
    <cellStyle name="쉼표 [0] 13 2 2 4 6 3" xfId="40538" xr:uid="{00000000-0005-0000-0000-00006F9C0000}"/>
    <cellStyle name="쉼표 [0] 13 2 2 4 6 4" xfId="40539" xr:uid="{00000000-0005-0000-0000-0000709C0000}"/>
    <cellStyle name="쉼표 [0] 13 2 2 4 7" xfId="40540" xr:uid="{00000000-0005-0000-0000-0000719C0000}"/>
    <cellStyle name="쉼표 [0] 13 2 2 4 7 2" xfId="40541" xr:uid="{00000000-0005-0000-0000-0000729C0000}"/>
    <cellStyle name="쉼표 [0] 13 2 2 4 7 3" xfId="40542" xr:uid="{00000000-0005-0000-0000-0000739C0000}"/>
    <cellStyle name="쉼표 [0] 13 2 2 4 7 4" xfId="40543" xr:uid="{00000000-0005-0000-0000-0000749C0000}"/>
    <cellStyle name="쉼표 [0] 13 2 2 4 8" xfId="40544" xr:uid="{00000000-0005-0000-0000-0000759C0000}"/>
    <cellStyle name="쉼표 [0] 13 2 2 4 8 2" xfId="40545" xr:uid="{00000000-0005-0000-0000-0000769C0000}"/>
    <cellStyle name="쉼표 [0] 13 2 2 4 8 3" xfId="40546" xr:uid="{00000000-0005-0000-0000-0000779C0000}"/>
    <cellStyle name="쉼표 [0] 13 2 2 4 8 4" xfId="40547" xr:uid="{00000000-0005-0000-0000-0000789C0000}"/>
    <cellStyle name="쉼표 [0] 13 2 2 4 9" xfId="40548" xr:uid="{00000000-0005-0000-0000-0000799C0000}"/>
    <cellStyle name="쉼표 [0] 13 2 2 4 9 2" xfId="40549" xr:uid="{00000000-0005-0000-0000-00007A9C0000}"/>
    <cellStyle name="쉼표 [0] 13 2 2 4 9 3" xfId="40550" xr:uid="{00000000-0005-0000-0000-00007B9C0000}"/>
    <cellStyle name="쉼표 [0] 13 2 2 4 9 4" xfId="40551" xr:uid="{00000000-0005-0000-0000-00007C9C0000}"/>
    <cellStyle name="쉼표 [0] 13 2 2 5" xfId="40552" xr:uid="{00000000-0005-0000-0000-00007D9C0000}"/>
    <cellStyle name="쉼표 [0] 13 2 2 5 2" xfId="40553" xr:uid="{00000000-0005-0000-0000-00007E9C0000}"/>
    <cellStyle name="쉼표 [0] 13 2 2 5 3" xfId="40554" xr:uid="{00000000-0005-0000-0000-00007F9C0000}"/>
    <cellStyle name="쉼표 [0] 13 2 2 5 4" xfId="40555" xr:uid="{00000000-0005-0000-0000-0000809C0000}"/>
    <cellStyle name="쉼표 [0] 13 2 2 6" xfId="40556" xr:uid="{00000000-0005-0000-0000-0000819C0000}"/>
    <cellStyle name="쉼표 [0] 13 2 2 6 2" xfId="40557" xr:uid="{00000000-0005-0000-0000-0000829C0000}"/>
    <cellStyle name="쉼표 [0] 13 2 2 6 3" xfId="40558" xr:uid="{00000000-0005-0000-0000-0000839C0000}"/>
    <cellStyle name="쉼표 [0] 13 2 2 6 4" xfId="40559" xr:uid="{00000000-0005-0000-0000-0000849C0000}"/>
    <cellStyle name="쉼표 [0] 13 2 2 7" xfId="40560" xr:uid="{00000000-0005-0000-0000-0000859C0000}"/>
    <cellStyle name="쉼표 [0] 13 2 2 7 2" xfId="40561" xr:uid="{00000000-0005-0000-0000-0000869C0000}"/>
    <cellStyle name="쉼표 [0] 13 2 2 7 3" xfId="40562" xr:uid="{00000000-0005-0000-0000-0000879C0000}"/>
    <cellStyle name="쉼표 [0] 13 2 2 7 4" xfId="40563" xr:uid="{00000000-0005-0000-0000-0000889C0000}"/>
    <cellStyle name="쉼표 [0] 13 2 2 8" xfId="40564" xr:uid="{00000000-0005-0000-0000-0000899C0000}"/>
    <cellStyle name="쉼표 [0] 13 2 2 8 2" xfId="40565" xr:uid="{00000000-0005-0000-0000-00008A9C0000}"/>
    <cellStyle name="쉼표 [0] 13 2 2 8 3" xfId="40566" xr:uid="{00000000-0005-0000-0000-00008B9C0000}"/>
    <cellStyle name="쉼표 [0] 13 2 2 8 4" xfId="40567" xr:uid="{00000000-0005-0000-0000-00008C9C0000}"/>
    <cellStyle name="쉼표 [0] 13 2 2 9" xfId="40568" xr:uid="{00000000-0005-0000-0000-00008D9C0000}"/>
    <cellStyle name="쉼표 [0] 13 2 2 9 2" xfId="40569" xr:uid="{00000000-0005-0000-0000-00008E9C0000}"/>
    <cellStyle name="쉼표 [0] 13 2 2 9 3" xfId="40570" xr:uid="{00000000-0005-0000-0000-00008F9C0000}"/>
    <cellStyle name="쉼표 [0] 13 2 2 9 4" xfId="40571" xr:uid="{00000000-0005-0000-0000-0000909C0000}"/>
    <cellStyle name="쉼표 [0] 13 2 20" xfId="40572" xr:uid="{00000000-0005-0000-0000-0000919C0000}"/>
    <cellStyle name="쉼표 [0] 13 2 21" xfId="40573" xr:uid="{00000000-0005-0000-0000-0000929C0000}"/>
    <cellStyle name="쉼표 [0] 13 2 22" xfId="40574" xr:uid="{00000000-0005-0000-0000-0000939C0000}"/>
    <cellStyle name="쉼표 [0] 13 2 23" xfId="40575" xr:uid="{00000000-0005-0000-0000-0000949C0000}"/>
    <cellStyle name="쉼표 [0] 13 2 24" xfId="40576" xr:uid="{00000000-0005-0000-0000-0000959C0000}"/>
    <cellStyle name="쉼표 [0] 13 2 25" xfId="40577" xr:uid="{00000000-0005-0000-0000-0000969C0000}"/>
    <cellStyle name="쉼표 [0] 13 2 26" xfId="40578" xr:uid="{00000000-0005-0000-0000-0000979C0000}"/>
    <cellStyle name="쉼표 [0] 13 2 3" xfId="40579" xr:uid="{00000000-0005-0000-0000-0000989C0000}"/>
    <cellStyle name="쉼표 [0] 13 2 3 10" xfId="40580" xr:uid="{00000000-0005-0000-0000-0000999C0000}"/>
    <cellStyle name="쉼표 [0] 13 2 3 11" xfId="40581" xr:uid="{00000000-0005-0000-0000-00009A9C0000}"/>
    <cellStyle name="쉼표 [0] 13 2 3 12" xfId="40582" xr:uid="{00000000-0005-0000-0000-00009B9C0000}"/>
    <cellStyle name="쉼표 [0] 13 2 3 2" xfId="40583" xr:uid="{00000000-0005-0000-0000-00009C9C0000}"/>
    <cellStyle name="쉼표 [0] 13 2 3 2 2" xfId="40584" xr:uid="{00000000-0005-0000-0000-00009D9C0000}"/>
    <cellStyle name="쉼표 [0] 13 2 3 2 3" xfId="40585" xr:uid="{00000000-0005-0000-0000-00009E9C0000}"/>
    <cellStyle name="쉼표 [0] 13 2 3 2 4" xfId="40586" xr:uid="{00000000-0005-0000-0000-00009F9C0000}"/>
    <cellStyle name="쉼표 [0] 13 2 3 3" xfId="40587" xr:uid="{00000000-0005-0000-0000-0000A09C0000}"/>
    <cellStyle name="쉼표 [0] 13 2 3 3 2" xfId="40588" xr:uid="{00000000-0005-0000-0000-0000A19C0000}"/>
    <cellStyle name="쉼표 [0] 13 2 3 3 3" xfId="40589" xr:uid="{00000000-0005-0000-0000-0000A29C0000}"/>
    <cellStyle name="쉼표 [0] 13 2 3 3 4" xfId="40590" xr:uid="{00000000-0005-0000-0000-0000A39C0000}"/>
    <cellStyle name="쉼표 [0] 13 2 3 4" xfId="40591" xr:uid="{00000000-0005-0000-0000-0000A49C0000}"/>
    <cellStyle name="쉼표 [0] 13 2 3 4 2" xfId="40592" xr:uid="{00000000-0005-0000-0000-0000A59C0000}"/>
    <cellStyle name="쉼표 [0] 13 2 3 4 3" xfId="40593" xr:uid="{00000000-0005-0000-0000-0000A69C0000}"/>
    <cellStyle name="쉼표 [0] 13 2 3 4 4" xfId="40594" xr:uid="{00000000-0005-0000-0000-0000A79C0000}"/>
    <cellStyle name="쉼표 [0] 13 2 3 5" xfId="40595" xr:uid="{00000000-0005-0000-0000-0000A89C0000}"/>
    <cellStyle name="쉼표 [0] 13 2 3 5 2" xfId="40596" xr:uid="{00000000-0005-0000-0000-0000A99C0000}"/>
    <cellStyle name="쉼표 [0] 13 2 3 5 3" xfId="40597" xr:uid="{00000000-0005-0000-0000-0000AA9C0000}"/>
    <cellStyle name="쉼표 [0] 13 2 3 5 4" xfId="40598" xr:uid="{00000000-0005-0000-0000-0000AB9C0000}"/>
    <cellStyle name="쉼표 [0] 13 2 3 6" xfId="40599" xr:uid="{00000000-0005-0000-0000-0000AC9C0000}"/>
    <cellStyle name="쉼표 [0] 13 2 3 6 2" xfId="40600" xr:uid="{00000000-0005-0000-0000-0000AD9C0000}"/>
    <cellStyle name="쉼표 [0] 13 2 3 6 3" xfId="40601" xr:uid="{00000000-0005-0000-0000-0000AE9C0000}"/>
    <cellStyle name="쉼표 [0] 13 2 3 6 4" xfId="40602" xr:uid="{00000000-0005-0000-0000-0000AF9C0000}"/>
    <cellStyle name="쉼표 [0] 13 2 3 7" xfId="40603" xr:uid="{00000000-0005-0000-0000-0000B09C0000}"/>
    <cellStyle name="쉼표 [0] 13 2 3 7 2" xfId="40604" xr:uid="{00000000-0005-0000-0000-0000B19C0000}"/>
    <cellStyle name="쉼표 [0] 13 2 3 7 3" xfId="40605" xr:uid="{00000000-0005-0000-0000-0000B29C0000}"/>
    <cellStyle name="쉼표 [0] 13 2 3 7 4" xfId="40606" xr:uid="{00000000-0005-0000-0000-0000B39C0000}"/>
    <cellStyle name="쉼표 [0] 13 2 3 8" xfId="40607" xr:uid="{00000000-0005-0000-0000-0000B49C0000}"/>
    <cellStyle name="쉼표 [0] 13 2 3 8 2" xfId="40608" xr:uid="{00000000-0005-0000-0000-0000B59C0000}"/>
    <cellStyle name="쉼표 [0] 13 2 3 8 3" xfId="40609" xr:uid="{00000000-0005-0000-0000-0000B69C0000}"/>
    <cellStyle name="쉼표 [0] 13 2 3 8 4" xfId="40610" xr:uid="{00000000-0005-0000-0000-0000B79C0000}"/>
    <cellStyle name="쉼표 [0] 13 2 3 9" xfId="40611" xr:uid="{00000000-0005-0000-0000-0000B89C0000}"/>
    <cellStyle name="쉼표 [0] 13 2 3 9 2" xfId="40612" xr:uid="{00000000-0005-0000-0000-0000B99C0000}"/>
    <cellStyle name="쉼표 [0] 13 2 3 9 3" xfId="40613" xr:uid="{00000000-0005-0000-0000-0000BA9C0000}"/>
    <cellStyle name="쉼표 [0] 13 2 3 9 4" xfId="40614" xr:uid="{00000000-0005-0000-0000-0000BB9C0000}"/>
    <cellStyle name="쉼표 [0] 13 2 4" xfId="40615" xr:uid="{00000000-0005-0000-0000-0000BC9C0000}"/>
    <cellStyle name="쉼표 [0] 13 2 4 10" xfId="40616" xr:uid="{00000000-0005-0000-0000-0000BD9C0000}"/>
    <cellStyle name="쉼표 [0] 13 2 4 11" xfId="40617" xr:uid="{00000000-0005-0000-0000-0000BE9C0000}"/>
    <cellStyle name="쉼표 [0] 13 2 4 12" xfId="40618" xr:uid="{00000000-0005-0000-0000-0000BF9C0000}"/>
    <cellStyle name="쉼표 [0] 13 2 4 2" xfId="40619" xr:uid="{00000000-0005-0000-0000-0000C09C0000}"/>
    <cellStyle name="쉼표 [0] 13 2 4 2 2" xfId="40620" xr:uid="{00000000-0005-0000-0000-0000C19C0000}"/>
    <cellStyle name="쉼표 [0] 13 2 4 2 3" xfId="40621" xr:uid="{00000000-0005-0000-0000-0000C29C0000}"/>
    <cellStyle name="쉼표 [0] 13 2 4 2 4" xfId="40622" xr:uid="{00000000-0005-0000-0000-0000C39C0000}"/>
    <cellStyle name="쉼표 [0] 13 2 4 3" xfId="40623" xr:uid="{00000000-0005-0000-0000-0000C49C0000}"/>
    <cellStyle name="쉼표 [0] 13 2 4 3 2" xfId="40624" xr:uid="{00000000-0005-0000-0000-0000C59C0000}"/>
    <cellStyle name="쉼표 [0] 13 2 4 3 3" xfId="40625" xr:uid="{00000000-0005-0000-0000-0000C69C0000}"/>
    <cellStyle name="쉼표 [0] 13 2 4 3 4" xfId="40626" xr:uid="{00000000-0005-0000-0000-0000C79C0000}"/>
    <cellStyle name="쉼표 [0] 13 2 4 4" xfId="40627" xr:uid="{00000000-0005-0000-0000-0000C89C0000}"/>
    <cellStyle name="쉼표 [0] 13 2 4 4 2" xfId="40628" xr:uid="{00000000-0005-0000-0000-0000C99C0000}"/>
    <cellStyle name="쉼표 [0] 13 2 4 4 3" xfId="40629" xr:uid="{00000000-0005-0000-0000-0000CA9C0000}"/>
    <cellStyle name="쉼표 [0] 13 2 4 4 4" xfId="40630" xr:uid="{00000000-0005-0000-0000-0000CB9C0000}"/>
    <cellStyle name="쉼표 [0] 13 2 4 5" xfId="40631" xr:uid="{00000000-0005-0000-0000-0000CC9C0000}"/>
    <cellStyle name="쉼표 [0] 13 2 4 5 2" xfId="40632" xr:uid="{00000000-0005-0000-0000-0000CD9C0000}"/>
    <cellStyle name="쉼표 [0] 13 2 4 5 3" xfId="40633" xr:uid="{00000000-0005-0000-0000-0000CE9C0000}"/>
    <cellStyle name="쉼표 [0] 13 2 4 5 4" xfId="40634" xr:uid="{00000000-0005-0000-0000-0000CF9C0000}"/>
    <cellStyle name="쉼표 [0] 13 2 4 6" xfId="40635" xr:uid="{00000000-0005-0000-0000-0000D09C0000}"/>
    <cellStyle name="쉼표 [0] 13 2 4 6 2" xfId="40636" xr:uid="{00000000-0005-0000-0000-0000D19C0000}"/>
    <cellStyle name="쉼표 [0] 13 2 4 6 3" xfId="40637" xr:uid="{00000000-0005-0000-0000-0000D29C0000}"/>
    <cellStyle name="쉼표 [0] 13 2 4 6 4" xfId="40638" xr:uid="{00000000-0005-0000-0000-0000D39C0000}"/>
    <cellStyle name="쉼표 [0] 13 2 4 7" xfId="40639" xr:uid="{00000000-0005-0000-0000-0000D49C0000}"/>
    <cellStyle name="쉼표 [0] 13 2 4 7 2" xfId="40640" xr:uid="{00000000-0005-0000-0000-0000D59C0000}"/>
    <cellStyle name="쉼표 [0] 13 2 4 7 3" xfId="40641" xr:uid="{00000000-0005-0000-0000-0000D69C0000}"/>
    <cellStyle name="쉼표 [0] 13 2 4 7 4" xfId="40642" xr:uid="{00000000-0005-0000-0000-0000D79C0000}"/>
    <cellStyle name="쉼표 [0] 13 2 4 8" xfId="40643" xr:uid="{00000000-0005-0000-0000-0000D89C0000}"/>
    <cellStyle name="쉼표 [0] 13 2 4 8 2" xfId="40644" xr:uid="{00000000-0005-0000-0000-0000D99C0000}"/>
    <cellStyle name="쉼표 [0] 13 2 4 8 3" xfId="40645" xr:uid="{00000000-0005-0000-0000-0000DA9C0000}"/>
    <cellStyle name="쉼표 [0] 13 2 4 8 4" xfId="40646" xr:uid="{00000000-0005-0000-0000-0000DB9C0000}"/>
    <cellStyle name="쉼표 [0] 13 2 4 9" xfId="40647" xr:uid="{00000000-0005-0000-0000-0000DC9C0000}"/>
    <cellStyle name="쉼표 [0] 13 2 4 9 2" xfId="40648" xr:uid="{00000000-0005-0000-0000-0000DD9C0000}"/>
    <cellStyle name="쉼표 [0] 13 2 4 9 3" xfId="40649" xr:uid="{00000000-0005-0000-0000-0000DE9C0000}"/>
    <cellStyle name="쉼표 [0] 13 2 4 9 4" xfId="40650" xr:uid="{00000000-0005-0000-0000-0000DF9C0000}"/>
    <cellStyle name="쉼표 [0] 13 2 5" xfId="40651" xr:uid="{00000000-0005-0000-0000-0000E09C0000}"/>
    <cellStyle name="쉼표 [0] 13 2 5 10" xfId="40652" xr:uid="{00000000-0005-0000-0000-0000E19C0000}"/>
    <cellStyle name="쉼표 [0] 13 2 5 11" xfId="40653" xr:uid="{00000000-0005-0000-0000-0000E29C0000}"/>
    <cellStyle name="쉼표 [0] 13 2 5 12" xfId="40654" xr:uid="{00000000-0005-0000-0000-0000E39C0000}"/>
    <cellStyle name="쉼표 [0] 13 2 5 2" xfId="40655" xr:uid="{00000000-0005-0000-0000-0000E49C0000}"/>
    <cellStyle name="쉼표 [0] 13 2 5 2 2" xfId="40656" xr:uid="{00000000-0005-0000-0000-0000E59C0000}"/>
    <cellStyle name="쉼표 [0] 13 2 5 2 3" xfId="40657" xr:uid="{00000000-0005-0000-0000-0000E69C0000}"/>
    <cellStyle name="쉼표 [0] 13 2 5 2 4" xfId="40658" xr:uid="{00000000-0005-0000-0000-0000E79C0000}"/>
    <cellStyle name="쉼표 [0] 13 2 5 3" xfId="40659" xr:uid="{00000000-0005-0000-0000-0000E89C0000}"/>
    <cellStyle name="쉼표 [0] 13 2 5 3 2" xfId="40660" xr:uid="{00000000-0005-0000-0000-0000E99C0000}"/>
    <cellStyle name="쉼표 [0] 13 2 5 3 3" xfId="40661" xr:uid="{00000000-0005-0000-0000-0000EA9C0000}"/>
    <cellStyle name="쉼표 [0] 13 2 5 3 4" xfId="40662" xr:uid="{00000000-0005-0000-0000-0000EB9C0000}"/>
    <cellStyle name="쉼표 [0] 13 2 5 4" xfId="40663" xr:uid="{00000000-0005-0000-0000-0000EC9C0000}"/>
    <cellStyle name="쉼표 [0] 13 2 5 4 2" xfId="40664" xr:uid="{00000000-0005-0000-0000-0000ED9C0000}"/>
    <cellStyle name="쉼표 [0] 13 2 5 4 3" xfId="40665" xr:uid="{00000000-0005-0000-0000-0000EE9C0000}"/>
    <cellStyle name="쉼표 [0] 13 2 5 4 4" xfId="40666" xr:uid="{00000000-0005-0000-0000-0000EF9C0000}"/>
    <cellStyle name="쉼표 [0] 13 2 5 5" xfId="40667" xr:uid="{00000000-0005-0000-0000-0000F09C0000}"/>
    <cellStyle name="쉼표 [0] 13 2 5 5 2" xfId="40668" xr:uid="{00000000-0005-0000-0000-0000F19C0000}"/>
    <cellStyle name="쉼표 [0] 13 2 5 5 3" xfId="40669" xr:uid="{00000000-0005-0000-0000-0000F29C0000}"/>
    <cellStyle name="쉼표 [0] 13 2 5 5 4" xfId="40670" xr:uid="{00000000-0005-0000-0000-0000F39C0000}"/>
    <cellStyle name="쉼표 [0] 13 2 5 6" xfId="40671" xr:uid="{00000000-0005-0000-0000-0000F49C0000}"/>
    <cellStyle name="쉼표 [0] 13 2 5 6 2" xfId="40672" xr:uid="{00000000-0005-0000-0000-0000F59C0000}"/>
    <cellStyle name="쉼표 [0] 13 2 5 6 3" xfId="40673" xr:uid="{00000000-0005-0000-0000-0000F69C0000}"/>
    <cellStyle name="쉼표 [0] 13 2 5 6 4" xfId="40674" xr:uid="{00000000-0005-0000-0000-0000F79C0000}"/>
    <cellStyle name="쉼표 [0] 13 2 5 7" xfId="40675" xr:uid="{00000000-0005-0000-0000-0000F89C0000}"/>
    <cellStyle name="쉼표 [0] 13 2 5 7 2" xfId="40676" xr:uid="{00000000-0005-0000-0000-0000F99C0000}"/>
    <cellStyle name="쉼표 [0] 13 2 5 7 3" xfId="40677" xr:uid="{00000000-0005-0000-0000-0000FA9C0000}"/>
    <cellStyle name="쉼표 [0] 13 2 5 7 4" xfId="40678" xr:uid="{00000000-0005-0000-0000-0000FB9C0000}"/>
    <cellStyle name="쉼표 [0] 13 2 5 8" xfId="40679" xr:uid="{00000000-0005-0000-0000-0000FC9C0000}"/>
    <cellStyle name="쉼표 [0] 13 2 5 8 2" xfId="40680" xr:uid="{00000000-0005-0000-0000-0000FD9C0000}"/>
    <cellStyle name="쉼표 [0] 13 2 5 8 3" xfId="40681" xr:uid="{00000000-0005-0000-0000-0000FE9C0000}"/>
    <cellStyle name="쉼표 [0] 13 2 5 8 4" xfId="40682" xr:uid="{00000000-0005-0000-0000-0000FF9C0000}"/>
    <cellStyle name="쉼표 [0] 13 2 5 9" xfId="40683" xr:uid="{00000000-0005-0000-0000-0000009D0000}"/>
    <cellStyle name="쉼표 [0] 13 2 5 9 2" xfId="40684" xr:uid="{00000000-0005-0000-0000-0000019D0000}"/>
    <cellStyle name="쉼표 [0] 13 2 5 9 3" xfId="40685" xr:uid="{00000000-0005-0000-0000-0000029D0000}"/>
    <cellStyle name="쉼표 [0] 13 2 5 9 4" xfId="40686" xr:uid="{00000000-0005-0000-0000-0000039D0000}"/>
    <cellStyle name="쉼표 [0] 13 2 6" xfId="40687" xr:uid="{00000000-0005-0000-0000-0000049D0000}"/>
    <cellStyle name="쉼표 [0] 13 2 6 2" xfId="40688" xr:uid="{00000000-0005-0000-0000-0000059D0000}"/>
    <cellStyle name="쉼표 [0] 13 2 6 3" xfId="40689" xr:uid="{00000000-0005-0000-0000-0000069D0000}"/>
    <cellStyle name="쉼표 [0] 13 2 6 4" xfId="40690" xr:uid="{00000000-0005-0000-0000-0000079D0000}"/>
    <cellStyle name="쉼표 [0] 13 2 7" xfId="40691" xr:uid="{00000000-0005-0000-0000-0000089D0000}"/>
    <cellStyle name="쉼표 [0] 13 2 7 2" xfId="40692" xr:uid="{00000000-0005-0000-0000-0000099D0000}"/>
    <cellStyle name="쉼표 [0] 13 2 7 3" xfId="40693" xr:uid="{00000000-0005-0000-0000-00000A9D0000}"/>
    <cellStyle name="쉼표 [0] 13 2 7 4" xfId="40694" xr:uid="{00000000-0005-0000-0000-00000B9D0000}"/>
    <cellStyle name="쉼표 [0] 13 2 8" xfId="40695" xr:uid="{00000000-0005-0000-0000-00000C9D0000}"/>
    <cellStyle name="쉼표 [0] 13 2 8 2" xfId="40696" xr:uid="{00000000-0005-0000-0000-00000D9D0000}"/>
    <cellStyle name="쉼표 [0] 13 2 8 3" xfId="40697" xr:uid="{00000000-0005-0000-0000-00000E9D0000}"/>
    <cellStyle name="쉼표 [0] 13 2 8 4" xfId="40698" xr:uid="{00000000-0005-0000-0000-00000F9D0000}"/>
    <cellStyle name="쉼표 [0] 13 2 9" xfId="40699" xr:uid="{00000000-0005-0000-0000-0000109D0000}"/>
    <cellStyle name="쉼표 [0] 13 2 9 2" xfId="40700" xr:uid="{00000000-0005-0000-0000-0000119D0000}"/>
    <cellStyle name="쉼표 [0] 13 2 9 3" xfId="40701" xr:uid="{00000000-0005-0000-0000-0000129D0000}"/>
    <cellStyle name="쉼표 [0] 13 2 9 4" xfId="40702" xr:uid="{00000000-0005-0000-0000-0000139D0000}"/>
    <cellStyle name="쉼표 [0] 13 20" xfId="40703" xr:uid="{00000000-0005-0000-0000-0000149D0000}"/>
    <cellStyle name="쉼표 [0] 13 21" xfId="40704" xr:uid="{00000000-0005-0000-0000-0000159D0000}"/>
    <cellStyle name="쉼표 [0] 13 22" xfId="40705" xr:uid="{00000000-0005-0000-0000-0000169D0000}"/>
    <cellStyle name="쉼표 [0] 13 23" xfId="40706" xr:uid="{00000000-0005-0000-0000-0000179D0000}"/>
    <cellStyle name="쉼표 [0] 13 24" xfId="40707" xr:uid="{00000000-0005-0000-0000-0000189D0000}"/>
    <cellStyle name="쉼표 [0] 13 25" xfId="40708" xr:uid="{00000000-0005-0000-0000-0000199D0000}"/>
    <cellStyle name="쉼표 [0] 13 26" xfId="40709" xr:uid="{00000000-0005-0000-0000-00001A9D0000}"/>
    <cellStyle name="쉼표 [0] 13 27" xfId="40710" xr:uid="{00000000-0005-0000-0000-00001B9D0000}"/>
    <cellStyle name="쉼표 [0] 13 3" xfId="40711" xr:uid="{00000000-0005-0000-0000-00001C9D0000}"/>
    <cellStyle name="쉼표 [0] 13 3 10" xfId="40712" xr:uid="{00000000-0005-0000-0000-00001D9D0000}"/>
    <cellStyle name="쉼표 [0] 13 3 10 2" xfId="40713" xr:uid="{00000000-0005-0000-0000-00001E9D0000}"/>
    <cellStyle name="쉼표 [0] 13 3 10 3" xfId="40714" xr:uid="{00000000-0005-0000-0000-00001F9D0000}"/>
    <cellStyle name="쉼표 [0] 13 3 10 4" xfId="40715" xr:uid="{00000000-0005-0000-0000-0000209D0000}"/>
    <cellStyle name="쉼표 [0] 13 3 11" xfId="40716" xr:uid="{00000000-0005-0000-0000-0000219D0000}"/>
    <cellStyle name="쉼표 [0] 13 3 11 2" xfId="40717" xr:uid="{00000000-0005-0000-0000-0000229D0000}"/>
    <cellStyle name="쉼표 [0] 13 3 11 3" xfId="40718" xr:uid="{00000000-0005-0000-0000-0000239D0000}"/>
    <cellStyle name="쉼표 [0] 13 3 11 4" xfId="40719" xr:uid="{00000000-0005-0000-0000-0000249D0000}"/>
    <cellStyle name="쉼표 [0] 13 3 12" xfId="40720" xr:uid="{00000000-0005-0000-0000-0000259D0000}"/>
    <cellStyle name="쉼표 [0] 13 3 12 2" xfId="40721" xr:uid="{00000000-0005-0000-0000-0000269D0000}"/>
    <cellStyle name="쉼표 [0] 13 3 12 3" xfId="40722" xr:uid="{00000000-0005-0000-0000-0000279D0000}"/>
    <cellStyle name="쉼표 [0] 13 3 12 4" xfId="40723" xr:uid="{00000000-0005-0000-0000-0000289D0000}"/>
    <cellStyle name="쉼표 [0] 13 3 13" xfId="40724" xr:uid="{00000000-0005-0000-0000-0000299D0000}"/>
    <cellStyle name="쉼표 [0] 13 3 14" xfId="40725" xr:uid="{00000000-0005-0000-0000-00002A9D0000}"/>
    <cellStyle name="쉼표 [0] 13 3 15" xfId="40726" xr:uid="{00000000-0005-0000-0000-00002B9D0000}"/>
    <cellStyle name="쉼표 [0] 13 3 16" xfId="40727" xr:uid="{00000000-0005-0000-0000-00002C9D0000}"/>
    <cellStyle name="쉼표 [0] 13 3 17" xfId="40728" xr:uid="{00000000-0005-0000-0000-00002D9D0000}"/>
    <cellStyle name="쉼표 [0] 13 3 18" xfId="40729" xr:uid="{00000000-0005-0000-0000-00002E9D0000}"/>
    <cellStyle name="쉼표 [0] 13 3 19" xfId="40730" xr:uid="{00000000-0005-0000-0000-00002F9D0000}"/>
    <cellStyle name="쉼표 [0] 13 3 2" xfId="40731" xr:uid="{00000000-0005-0000-0000-0000309D0000}"/>
    <cellStyle name="쉼표 [0] 13 3 2 10" xfId="40732" xr:uid="{00000000-0005-0000-0000-0000319D0000}"/>
    <cellStyle name="쉼표 [0] 13 3 2 11" xfId="40733" xr:uid="{00000000-0005-0000-0000-0000329D0000}"/>
    <cellStyle name="쉼표 [0] 13 3 2 12" xfId="40734" xr:uid="{00000000-0005-0000-0000-0000339D0000}"/>
    <cellStyle name="쉼표 [0] 13 3 2 2" xfId="40735" xr:uid="{00000000-0005-0000-0000-0000349D0000}"/>
    <cellStyle name="쉼표 [0] 13 3 2 2 2" xfId="40736" xr:uid="{00000000-0005-0000-0000-0000359D0000}"/>
    <cellStyle name="쉼표 [0] 13 3 2 2 3" xfId="40737" xr:uid="{00000000-0005-0000-0000-0000369D0000}"/>
    <cellStyle name="쉼표 [0] 13 3 2 2 4" xfId="40738" xr:uid="{00000000-0005-0000-0000-0000379D0000}"/>
    <cellStyle name="쉼표 [0] 13 3 2 3" xfId="40739" xr:uid="{00000000-0005-0000-0000-0000389D0000}"/>
    <cellStyle name="쉼표 [0] 13 3 2 3 2" xfId="40740" xr:uid="{00000000-0005-0000-0000-0000399D0000}"/>
    <cellStyle name="쉼표 [0] 13 3 2 3 3" xfId="40741" xr:uid="{00000000-0005-0000-0000-00003A9D0000}"/>
    <cellStyle name="쉼표 [0] 13 3 2 3 4" xfId="40742" xr:uid="{00000000-0005-0000-0000-00003B9D0000}"/>
    <cellStyle name="쉼표 [0] 13 3 2 4" xfId="40743" xr:uid="{00000000-0005-0000-0000-00003C9D0000}"/>
    <cellStyle name="쉼표 [0] 13 3 2 4 2" xfId="40744" xr:uid="{00000000-0005-0000-0000-00003D9D0000}"/>
    <cellStyle name="쉼표 [0] 13 3 2 4 3" xfId="40745" xr:uid="{00000000-0005-0000-0000-00003E9D0000}"/>
    <cellStyle name="쉼표 [0] 13 3 2 4 4" xfId="40746" xr:uid="{00000000-0005-0000-0000-00003F9D0000}"/>
    <cellStyle name="쉼표 [0] 13 3 2 5" xfId="40747" xr:uid="{00000000-0005-0000-0000-0000409D0000}"/>
    <cellStyle name="쉼표 [0] 13 3 2 5 2" xfId="40748" xr:uid="{00000000-0005-0000-0000-0000419D0000}"/>
    <cellStyle name="쉼표 [0] 13 3 2 5 3" xfId="40749" xr:uid="{00000000-0005-0000-0000-0000429D0000}"/>
    <cellStyle name="쉼표 [0] 13 3 2 5 4" xfId="40750" xr:uid="{00000000-0005-0000-0000-0000439D0000}"/>
    <cellStyle name="쉼표 [0] 13 3 2 6" xfId="40751" xr:uid="{00000000-0005-0000-0000-0000449D0000}"/>
    <cellStyle name="쉼표 [0] 13 3 2 6 2" xfId="40752" xr:uid="{00000000-0005-0000-0000-0000459D0000}"/>
    <cellStyle name="쉼표 [0] 13 3 2 6 3" xfId="40753" xr:uid="{00000000-0005-0000-0000-0000469D0000}"/>
    <cellStyle name="쉼표 [0] 13 3 2 6 4" xfId="40754" xr:uid="{00000000-0005-0000-0000-0000479D0000}"/>
    <cellStyle name="쉼표 [0] 13 3 2 7" xfId="40755" xr:uid="{00000000-0005-0000-0000-0000489D0000}"/>
    <cellStyle name="쉼표 [0] 13 3 2 7 2" xfId="40756" xr:uid="{00000000-0005-0000-0000-0000499D0000}"/>
    <cellStyle name="쉼표 [0] 13 3 2 7 3" xfId="40757" xr:uid="{00000000-0005-0000-0000-00004A9D0000}"/>
    <cellStyle name="쉼표 [0] 13 3 2 7 4" xfId="40758" xr:uid="{00000000-0005-0000-0000-00004B9D0000}"/>
    <cellStyle name="쉼표 [0] 13 3 2 8" xfId="40759" xr:uid="{00000000-0005-0000-0000-00004C9D0000}"/>
    <cellStyle name="쉼표 [0] 13 3 2 8 2" xfId="40760" xr:uid="{00000000-0005-0000-0000-00004D9D0000}"/>
    <cellStyle name="쉼표 [0] 13 3 2 8 3" xfId="40761" xr:uid="{00000000-0005-0000-0000-00004E9D0000}"/>
    <cellStyle name="쉼표 [0] 13 3 2 8 4" xfId="40762" xr:uid="{00000000-0005-0000-0000-00004F9D0000}"/>
    <cellStyle name="쉼표 [0] 13 3 2 9" xfId="40763" xr:uid="{00000000-0005-0000-0000-0000509D0000}"/>
    <cellStyle name="쉼표 [0] 13 3 2 9 2" xfId="40764" xr:uid="{00000000-0005-0000-0000-0000519D0000}"/>
    <cellStyle name="쉼표 [0] 13 3 2 9 3" xfId="40765" xr:uid="{00000000-0005-0000-0000-0000529D0000}"/>
    <cellStyle name="쉼표 [0] 13 3 2 9 4" xfId="40766" xr:uid="{00000000-0005-0000-0000-0000539D0000}"/>
    <cellStyle name="쉼표 [0] 13 3 20" xfId="40767" xr:uid="{00000000-0005-0000-0000-0000549D0000}"/>
    <cellStyle name="쉼표 [0] 13 3 21" xfId="40768" xr:uid="{00000000-0005-0000-0000-0000559D0000}"/>
    <cellStyle name="쉼표 [0] 13 3 22" xfId="40769" xr:uid="{00000000-0005-0000-0000-0000569D0000}"/>
    <cellStyle name="쉼표 [0] 13 3 23" xfId="40770" xr:uid="{00000000-0005-0000-0000-0000579D0000}"/>
    <cellStyle name="쉼표 [0] 13 3 24" xfId="40771" xr:uid="{00000000-0005-0000-0000-0000589D0000}"/>
    <cellStyle name="쉼표 [0] 13 3 25" xfId="40772" xr:uid="{00000000-0005-0000-0000-0000599D0000}"/>
    <cellStyle name="쉼표 [0] 13 3 3" xfId="40773" xr:uid="{00000000-0005-0000-0000-00005A9D0000}"/>
    <cellStyle name="쉼표 [0] 13 3 3 10" xfId="40774" xr:uid="{00000000-0005-0000-0000-00005B9D0000}"/>
    <cellStyle name="쉼표 [0] 13 3 3 11" xfId="40775" xr:uid="{00000000-0005-0000-0000-00005C9D0000}"/>
    <cellStyle name="쉼표 [0] 13 3 3 12" xfId="40776" xr:uid="{00000000-0005-0000-0000-00005D9D0000}"/>
    <cellStyle name="쉼표 [0] 13 3 3 2" xfId="40777" xr:uid="{00000000-0005-0000-0000-00005E9D0000}"/>
    <cellStyle name="쉼표 [0] 13 3 3 2 2" xfId="40778" xr:uid="{00000000-0005-0000-0000-00005F9D0000}"/>
    <cellStyle name="쉼표 [0] 13 3 3 2 3" xfId="40779" xr:uid="{00000000-0005-0000-0000-0000609D0000}"/>
    <cellStyle name="쉼표 [0] 13 3 3 2 4" xfId="40780" xr:uid="{00000000-0005-0000-0000-0000619D0000}"/>
    <cellStyle name="쉼표 [0] 13 3 3 3" xfId="40781" xr:uid="{00000000-0005-0000-0000-0000629D0000}"/>
    <cellStyle name="쉼표 [0] 13 3 3 3 2" xfId="40782" xr:uid="{00000000-0005-0000-0000-0000639D0000}"/>
    <cellStyle name="쉼표 [0] 13 3 3 3 3" xfId="40783" xr:uid="{00000000-0005-0000-0000-0000649D0000}"/>
    <cellStyle name="쉼표 [0] 13 3 3 3 4" xfId="40784" xr:uid="{00000000-0005-0000-0000-0000659D0000}"/>
    <cellStyle name="쉼표 [0] 13 3 3 4" xfId="40785" xr:uid="{00000000-0005-0000-0000-0000669D0000}"/>
    <cellStyle name="쉼표 [0] 13 3 3 4 2" xfId="40786" xr:uid="{00000000-0005-0000-0000-0000679D0000}"/>
    <cellStyle name="쉼표 [0] 13 3 3 4 3" xfId="40787" xr:uid="{00000000-0005-0000-0000-0000689D0000}"/>
    <cellStyle name="쉼표 [0] 13 3 3 4 4" xfId="40788" xr:uid="{00000000-0005-0000-0000-0000699D0000}"/>
    <cellStyle name="쉼표 [0] 13 3 3 5" xfId="40789" xr:uid="{00000000-0005-0000-0000-00006A9D0000}"/>
    <cellStyle name="쉼표 [0] 13 3 3 5 2" xfId="40790" xr:uid="{00000000-0005-0000-0000-00006B9D0000}"/>
    <cellStyle name="쉼표 [0] 13 3 3 5 3" xfId="40791" xr:uid="{00000000-0005-0000-0000-00006C9D0000}"/>
    <cellStyle name="쉼표 [0] 13 3 3 5 4" xfId="40792" xr:uid="{00000000-0005-0000-0000-00006D9D0000}"/>
    <cellStyle name="쉼표 [0] 13 3 3 6" xfId="40793" xr:uid="{00000000-0005-0000-0000-00006E9D0000}"/>
    <cellStyle name="쉼표 [0] 13 3 3 6 2" xfId="40794" xr:uid="{00000000-0005-0000-0000-00006F9D0000}"/>
    <cellStyle name="쉼표 [0] 13 3 3 6 3" xfId="40795" xr:uid="{00000000-0005-0000-0000-0000709D0000}"/>
    <cellStyle name="쉼표 [0] 13 3 3 6 4" xfId="40796" xr:uid="{00000000-0005-0000-0000-0000719D0000}"/>
    <cellStyle name="쉼표 [0] 13 3 3 7" xfId="40797" xr:uid="{00000000-0005-0000-0000-0000729D0000}"/>
    <cellStyle name="쉼표 [0] 13 3 3 7 2" xfId="40798" xr:uid="{00000000-0005-0000-0000-0000739D0000}"/>
    <cellStyle name="쉼표 [0] 13 3 3 7 3" xfId="40799" xr:uid="{00000000-0005-0000-0000-0000749D0000}"/>
    <cellStyle name="쉼표 [0] 13 3 3 7 4" xfId="40800" xr:uid="{00000000-0005-0000-0000-0000759D0000}"/>
    <cellStyle name="쉼표 [0] 13 3 3 8" xfId="40801" xr:uid="{00000000-0005-0000-0000-0000769D0000}"/>
    <cellStyle name="쉼표 [0] 13 3 3 8 2" xfId="40802" xr:uid="{00000000-0005-0000-0000-0000779D0000}"/>
    <cellStyle name="쉼표 [0] 13 3 3 8 3" xfId="40803" xr:uid="{00000000-0005-0000-0000-0000789D0000}"/>
    <cellStyle name="쉼표 [0] 13 3 3 8 4" xfId="40804" xr:uid="{00000000-0005-0000-0000-0000799D0000}"/>
    <cellStyle name="쉼표 [0] 13 3 3 9" xfId="40805" xr:uid="{00000000-0005-0000-0000-00007A9D0000}"/>
    <cellStyle name="쉼표 [0] 13 3 3 9 2" xfId="40806" xr:uid="{00000000-0005-0000-0000-00007B9D0000}"/>
    <cellStyle name="쉼표 [0] 13 3 3 9 3" xfId="40807" xr:uid="{00000000-0005-0000-0000-00007C9D0000}"/>
    <cellStyle name="쉼표 [0] 13 3 3 9 4" xfId="40808" xr:uid="{00000000-0005-0000-0000-00007D9D0000}"/>
    <cellStyle name="쉼표 [0] 13 3 4" xfId="40809" xr:uid="{00000000-0005-0000-0000-00007E9D0000}"/>
    <cellStyle name="쉼표 [0] 13 3 4 10" xfId="40810" xr:uid="{00000000-0005-0000-0000-00007F9D0000}"/>
    <cellStyle name="쉼표 [0] 13 3 4 11" xfId="40811" xr:uid="{00000000-0005-0000-0000-0000809D0000}"/>
    <cellStyle name="쉼표 [0] 13 3 4 12" xfId="40812" xr:uid="{00000000-0005-0000-0000-0000819D0000}"/>
    <cellStyle name="쉼표 [0] 13 3 4 2" xfId="40813" xr:uid="{00000000-0005-0000-0000-0000829D0000}"/>
    <cellStyle name="쉼표 [0] 13 3 4 2 2" xfId="40814" xr:uid="{00000000-0005-0000-0000-0000839D0000}"/>
    <cellStyle name="쉼표 [0] 13 3 4 2 3" xfId="40815" xr:uid="{00000000-0005-0000-0000-0000849D0000}"/>
    <cellStyle name="쉼표 [0] 13 3 4 2 4" xfId="40816" xr:uid="{00000000-0005-0000-0000-0000859D0000}"/>
    <cellStyle name="쉼표 [0] 13 3 4 3" xfId="40817" xr:uid="{00000000-0005-0000-0000-0000869D0000}"/>
    <cellStyle name="쉼표 [0] 13 3 4 3 2" xfId="40818" xr:uid="{00000000-0005-0000-0000-0000879D0000}"/>
    <cellStyle name="쉼표 [0] 13 3 4 3 3" xfId="40819" xr:uid="{00000000-0005-0000-0000-0000889D0000}"/>
    <cellStyle name="쉼표 [0] 13 3 4 3 4" xfId="40820" xr:uid="{00000000-0005-0000-0000-0000899D0000}"/>
    <cellStyle name="쉼표 [0] 13 3 4 4" xfId="40821" xr:uid="{00000000-0005-0000-0000-00008A9D0000}"/>
    <cellStyle name="쉼표 [0] 13 3 4 4 2" xfId="40822" xr:uid="{00000000-0005-0000-0000-00008B9D0000}"/>
    <cellStyle name="쉼표 [0] 13 3 4 4 3" xfId="40823" xr:uid="{00000000-0005-0000-0000-00008C9D0000}"/>
    <cellStyle name="쉼표 [0] 13 3 4 4 4" xfId="40824" xr:uid="{00000000-0005-0000-0000-00008D9D0000}"/>
    <cellStyle name="쉼표 [0] 13 3 4 5" xfId="40825" xr:uid="{00000000-0005-0000-0000-00008E9D0000}"/>
    <cellStyle name="쉼표 [0] 13 3 4 5 2" xfId="40826" xr:uid="{00000000-0005-0000-0000-00008F9D0000}"/>
    <cellStyle name="쉼표 [0] 13 3 4 5 3" xfId="40827" xr:uid="{00000000-0005-0000-0000-0000909D0000}"/>
    <cellStyle name="쉼표 [0] 13 3 4 5 4" xfId="40828" xr:uid="{00000000-0005-0000-0000-0000919D0000}"/>
    <cellStyle name="쉼표 [0] 13 3 4 6" xfId="40829" xr:uid="{00000000-0005-0000-0000-0000929D0000}"/>
    <cellStyle name="쉼표 [0] 13 3 4 6 2" xfId="40830" xr:uid="{00000000-0005-0000-0000-0000939D0000}"/>
    <cellStyle name="쉼표 [0] 13 3 4 6 3" xfId="40831" xr:uid="{00000000-0005-0000-0000-0000949D0000}"/>
    <cellStyle name="쉼표 [0] 13 3 4 6 4" xfId="40832" xr:uid="{00000000-0005-0000-0000-0000959D0000}"/>
    <cellStyle name="쉼표 [0] 13 3 4 7" xfId="40833" xr:uid="{00000000-0005-0000-0000-0000969D0000}"/>
    <cellStyle name="쉼표 [0] 13 3 4 7 2" xfId="40834" xr:uid="{00000000-0005-0000-0000-0000979D0000}"/>
    <cellStyle name="쉼표 [0] 13 3 4 7 3" xfId="40835" xr:uid="{00000000-0005-0000-0000-0000989D0000}"/>
    <cellStyle name="쉼표 [0] 13 3 4 7 4" xfId="40836" xr:uid="{00000000-0005-0000-0000-0000999D0000}"/>
    <cellStyle name="쉼표 [0] 13 3 4 8" xfId="40837" xr:uid="{00000000-0005-0000-0000-00009A9D0000}"/>
    <cellStyle name="쉼표 [0] 13 3 4 8 2" xfId="40838" xr:uid="{00000000-0005-0000-0000-00009B9D0000}"/>
    <cellStyle name="쉼표 [0] 13 3 4 8 3" xfId="40839" xr:uid="{00000000-0005-0000-0000-00009C9D0000}"/>
    <cellStyle name="쉼표 [0] 13 3 4 8 4" xfId="40840" xr:uid="{00000000-0005-0000-0000-00009D9D0000}"/>
    <cellStyle name="쉼표 [0] 13 3 4 9" xfId="40841" xr:uid="{00000000-0005-0000-0000-00009E9D0000}"/>
    <cellStyle name="쉼표 [0] 13 3 4 9 2" xfId="40842" xr:uid="{00000000-0005-0000-0000-00009F9D0000}"/>
    <cellStyle name="쉼표 [0] 13 3 4 9 3" xfId="40843" xr:uid="{00000000-0005-0000-0000-0000A09D0000}"/>
    <cellStyle name="쉼표 [0] 13 3 4 9 4" xfId="40844" xr:uid="{00000000-0005-0000-0000-0000A19D0000}"/>
    <cellStyle name="쉼표 [0] 13 3 5" xfId="40845" xr:uid="{00000000-0005-0000-0000-0000A29D0000}"/>
    <cellStyle name="쉼표 [0] 13 3 5 2" xfId="40846" xr:uid="{00000000-0005-0000-0000-0000A39D0000}"/>
    <cellStyle name="쉼표 [0] 13 3 5 3" xfId="40847" xr:uid="{00000000-0005-0000-0000-0000A49D0000}"/>
    <cellStyle name="쉼표 [0] 13 3 5 4" xfId="40848" xr:uid="{00000000-0005-0000-0000-0000A59D0000}"/>
    <cellStyle name="쉼표 [0] 13 3 6" xfId="40849" xr:uid="{00000000-0005-0000-0000-0000A69D0000}"/>
    <cellStyle name="쉼표 [0] 13 3 6 2" xfId="40850" xr:uid="{00000000-0005-0000-0000-0000A79D0000}"/>
    <cellStyle name="쉼표 [0] 13 3 6 3" xfId="40851" xr:uid="{00000000-0005-0000-0000-0000A89D0000}"/>
    <cellStyle name="쉼표 [0] 13 3 6 4" xfId="40852" xr:uid="{00000000-0005-0000-0000-0000A99D0000}"/>
    <cellStyle name="쉼표 [0] 13 3 7" xfId="40853" xr:uid="{00000000-0005-0000-0000-0000AA9D0000}"/>
    <cellStyle name="쉼표 [0] 13 3 7 2" xfId="40854" xr:uid="{00000000-0005-0000-0000-0000AB9D0000}"/>
    <cellStyle name="쉼표 [0] 13 3 7 3" xfId="40855" xr:uid="{00000000-0005-0000-0000-0000AC9D0000}"/>
    <cellStyle name="쉼표 [0] 13 3 7 4" xfId="40856" xr:uid="{00000000-0005-0000-0000-0000AD9D0000}"/>
    <cellStyle name="쉼표 [0] 13 3 8" xfId="40857" xr:uid="{00000000-0005-0000-0000-0000AE9D0000}"/>
    <cellStyle name="쉼표 [0] 13 3 8 2" xfId="40858" xr:uid="{00000000-0005-0000-0000-0000AF9D0000}"/>
    <cellStyle name="쉼표 [0] 13 3 8 3" xfId="40859" xr:uid="{00000000-0005-0000-0000-0000B09D0000}"/>
    <cellStyle name="쉼표 [0] 13 3 8 4" xfId="40860" xr:uid="{00000000-0005-0000-0000-0000B19D0000}"/>
    <cellStyle name="쉼표 [0] 13 3 9" xfId="40861" xr:uid="{00000000-0005-0000-0000-0000B29D0000}"/>
    <cellStyle name="쉼표 [0] 13 3 9 2" xfId="40862" xr:uid="{00000000-0005-0000-0000-0000B39D0000}"/>
    <cellStyle name="쉼표 [0] 13 3 9 3" xfId="40863" xr:uid="{00000000-0005-0000-0000-0000B49D0000}"/>
    <cellStyle name="쉼표 [0] 13 3 9 4" xfId="40864" xr:uid="{00000000-0005-0000-0000-0000B59D0000}"/>
    <cellStyle name="쉼표 [0] 13 4" xfId="40865" xr:uid="{00000000-0005-0000-0000-0000B69D0000}"/>
    <cellStyle name="쉼표 [0] 13 4 10" xfId="40866" xr:uid="{00000000-0005-0000-0000-0000B79D0000}"/>
    <cellStyle name="쉼표 [0] 13 4 11" xfId="40867" xr:uid="{00000000-0005-0000-0000-0000B89D0000}"/>
    <cellStyle name="쉼표 [0] 13 4 12" xfId="40868" xr:uid="{00000000-0005-0000-0000-0000B99D0000}"/>
    <cellStyle name="쉼표 [0] 13 4 2" xfId="40869" xr:uid="{00000000-0005-0000-0000-0000BA9D0000}"/>
    <cellStyle name="쉼표 [0] 13 4 2 2" xfId="40870" xr:uid="{00000000-0005-0000-0000-0000BB9D0000}"/>
    <cellStyle name="쉼표 [0] 13 4 2 3" xfId="40871" xr:uid="{00000000-0005-0000-0000-0000BC9D0000}"/>
    <cellStyle name="쉼표 [0] 13 4 2 4" xfId="40872" xr:uid="{00000000-0005-0000-0000-0000BD9D0000}"/>
    <cellStyle name="쉼표 [0] 13 4 3" xfId="40873" xr:uid="{00000000-0005-0000-0000-0000BE9D0000}"/>
    <cellStyle name="쉼표 [0] 13 4 3 2" xfId="40874" xr:uid="{00000000-0005-0000-0000-0000BF9D0000}"/>
    <cellStyle name="쉼표 [0] 13 4 3 3" xfId="40875" xr:uid="{00000000-0005-0000-0000-0000C09D0000}"/>
    <cellStyle name="쉼표 [0] 13 4 3 4" xfId="40876" xr:uid="{00000000-0005-0000-0000-0000C19D0000}"/>
    <cellStyle name="쉼표 [0] 13 4 4" xfId="40877" xr:uid="{00000000-0005-0000-0000-0000C29D0000}"/>
    <cellStyle name="쉼표 [0] 13 4 4 2" xfId="40878" xr:uid="{00000000-0005-0000-0000-0000C39D0000}"/>
    <cellStyle name="쉼표 [0] 13 4 4 3" xfId="40879" xr:uid="{00000000-0005-0000-0000-0000C49D0000}"/>
    <cellStyle name="쉼표 [0] 13 4 4 4" xfId="40880" xr:uid="{00000000-0005-0000-0000-0000C59D0000}"/>
    <cellStyle name="쉼표 [0] 13 4 5" xfId="40881" xr:uid="{00000000-0005-0000-0000-0000C69D0000}"/>
    <cellStyle name="쉼표 [0] 13 4 5 2" xfId="40882" xr:uid="{00000000-0005-0000-0000-0000C79D0000}"/>
    <cellStyle name="쉼표 [0] 13 4 5 3" xfId="40883" xr:uid="{00000000-0005-0000-0000-0000C89D0000}"/>
    <cellStyle name="쉼표 [0] 13 4 5 4" xfId="40884" xr:uid="{00000000-0005-0000-0000-0000C99D0000}"/>
    <cellStyle name="쉼표 [0] 13 4 6" xfId="40885" xr:uid="{00000000-0005-0000-0000-0000CA9D0000}"/>
    <cellStyle name="쉼표 [0] 13 4 6 2" xfId="40886" xr:uid="{00000000-0005-0000-0000-0000CB9D0000}"/>
    <cellStyle name="쉼표 [0] 13 4 6 3" xfId="40887" xr:uid="{00000000-0005-0000-0000-0000CC9D0000}"/>
    <cellStyle name="쉼표 [0] 13 4 6 4" xfId="40888" xr:uid="{00000000-0005-0000-0000-0000CD9D0000}"/>
    <cellStyle name="쉼표 [0] 13 4 7" xfId="40889" xr:uid="{00000000-0005-0000-0000-0000CE9D0000}"/>
    <cellStyle name="쉼표 [0] 13 4 7 2" xfId="40890" xr:uid="{00000000-0005-0000-0000-0000CF9D0000}"/>
    <cellStyle name="쉼표 [0] 13 4 7 3" xfId="40891" xr:uid="{00000000-0005-0000-0000-0000D09D0000}"/>
    <cellStyle name="쉼표 [0] 13 4 7 4" xfId="40892" xr:uid="{00000000-0005-0000-0000-0000D19D0000}"/>
    <cellStyle name="쉼표 [0] 13 4 8" xfId="40893" xr:uid="{00000000-0005-0000-0000-0000D29D0000}"/>
    <cellStyle name="쉼표 [0] 13 4 8 2" xfId="40894" xr:uid="{00000000-0005-0000-0000-0000D39D0000}"/>
    <cellStyle name="쉼표 [0] 13 4 8 3" xfId="40895" xr:uid="{00000000-0005-0000-0000-0000D49D0000}"/>
    <cellStyle name="쉼표 [0] 13 4 8 4" xfId="40896" xr:uid="{00000000-0005-0000-0000-0000D59D0000}"/>
    <cellStyle name="쉼표 [0] 13 4 9" xfId="40897" xr:uid="{00000000-0005-0000-0000-0000D69D0000}"/>
    <cellStyle name="쉼표 [0] 13 4 9 2" xfId="40898" xr:uid="{00000000-0005-0000-0000-0000D79D0000}"/>
    <cellStyle name="쉼표 [0] 13 4 9 3" xfId="40899" xr:uid="{00000000-0005-0000-0000-0000D89D0000}"/>
    <cellStyle name="쉼표 [0] 13 4 9 4" xfId="40900" xr:uid="{00000000-0005-0000-0000-0000D99D0000}"/>
    <cellStyle name="쉼표 [0] 13 5" xfId="40901" xr:uid="{00000000-0005-0000-0000-0000DA9D0000}"/>
    <cellStyle name="쉼표 [0] 13 5 10" xfId="40902" xr:uid="{00000000-0005-0000-0000-0000DB9D0000}"/>
    <cellStyle name="쉼표 [0] 13 5 11" xfId="40903" xr:uid="{00000000-0005-0000-0000-0000DC9D0000}"/>
    <cellStyle name="쉼표 [0] 13 5 12" xfId="40904" xr:uid="{00000000-0005-0000-0000-0000DD9D0000}"/>
    <cellStyle name="쉼표 [0] 13 5 2" xfId="40905" xr:uid="{00000000-0005-0000-0000-0000DE9D0000}"/>
    <cellStyle name="쉼표 [0] 13 5 2 2" xfId="40906" xr:uid="{00000000-0005-0000-0000-0000DF9D0000}"/>
    <cellStyle name="쉼표 [0] 13 5 2 3" xfId="40907" xr:uid="{00000000-0005-0000-0000-0000E09D0000}"/>
    <cellStyle name="쉼표 [0] 13 5 2 4" xfId="40908" xr:uid="{00000000-0005-0000-0000-0000E19D0000}"/>
    <cellStyle name="쉼표 [0] 13 5 3" xfId="40909" xr:uid="{00000000-0005-0000-0000-0000E29D0000}"/>
    <cellStyle name="쉼표 [0] 13 5 3 2" xfId="40910" xr:uid="{00000000-0005-0000-0000-0000E39D0000}"/>
    <cellStyle name="쉼표 [0] 13 5 3 3" xfId="40911" xr:uid="{00000000-0005-0000-0000-0000E49D0000}"/>
    <cellStyle name="쉼표 [0] 13 5 3 4" xfId="40912" xr:uid="{00000000-0005-0000-0000-0000E59D0000}"/>
    <cellStyle name="쉼표 [0] 13 5 4" xfId="40913" xr:uid="{00000000-0005-0000-0000-0000E69D0000}"/>
    <cellStyle name="쉼표 [0] 13 5 4 2" xfId="40914" xr:uid="{00000000-0005-0000-0000-0000E79D0000}"/>
    <cellStyle name="쉼표 [0] 13 5 4 3" xfId="40915" xr:uid="{00000000-0005-0000-0000-0000E89D0000}"/>
    <cellStyle name="쉼표 [0] 13 5 4 4" xfId="40916" xr:uid="{00000000-0005-0000-0000-0000E99D0000}"/>
    <cellStyle name="쉼표 [0] 13 5 5" xfId="40917" xr:uid="{00000000-0005-0000-0000-0000EA9D0000}"/>
    <cellStyle name="쉼표 [0] 13 5 5 2" xfId="40918" xr:uid="{00000000-0005-0000-0000-0000EB9D0000}"/>
    <cellStyle name="쉼표 [0] 13 5 5 3" xfId="40919" xr:uid="{00000000-0005-0000-0000-0000EC9D0000}"/>
    <cellStyle name="쉼표 [0] 13 5 5 4" xfId="40920" xr:uid="{00000000-0005-0000-0000-0000ED9D0000}"/>
    <cellStyle name="쉼표 [0] 13 5 6" xfId="40921" xr:uid="{00000000-0005-0000-0000-0000EE9D0000}"/>
    <cellStyle name="쉼표 [0] 13 5 6 2" xfId="40922" xr:uid="{00000000-0005-0000-0000-0000EF9D0000}"/>
    <cellStyle name="쉼표 [0] 13 5 6 3" xfId="40923" xr:uid="{00000000-0005-0000-0000-0000F09D0000}"/>
    <cellStyle name="쉼표 [0] 13 5 6 4" xfId="40924" xr:uid="{00000000-0005-0000-0000-0000F19D0000}"/>
    <cellStyle name="쉼표 [0] 13 5 7" xfId="40925" xr:uid="{00000000-0005-0000-0000-0000F29D0000}"/>
    <cellStyle name="쉼표 [0] 13 5 7 2" xfId="40926" xr:uid="{00000000-0005-0000-0000-0000F39D0000}"/>
    <cellStyle name="쉼표 [0] 13 5 7 3" xfId="40927" xr:uid="{00000000-0005-0000-0000-0000F49D0000}"/>
    <cellStyle name="쉼표 [0] 13 5 7 4" xfId="40928" xr:uid="{00000000-0005-0000-0000-0000F59D0000}"/>
    <cellStyle name="쉼표 [0] 13 5 8" xfId="40929" xr:uid="{00000000-0005-0000-0000-0000F69D0000}"/>
    <cellStyle name="쉼표 [0] 13 5 8 2" xfId="40930" xr:uid="{00000000-0005-0000-0000-0000F79D0000}"/>
    <cellStyle name="쉼표 [0] 13 5 8 3" xfId="40931" xr:uid="{00000000-0005-0000-0000-0000F89D0000}"/>
    <cellStyle name="쉼표 [0] 13 5 8 4" xfId="40932" xr:uid="{00000000-0005-0000-0000-0000F99D0000}"/>
    <cellStyle name="쉼표 [0] 13 5 9" xfId="40933" xr:uid="{00000000-0005-0000-0000-0000FA9D0000}"/>
    <cellStyle name="쉼표 [0] 13 5 9 2" xfId="40934" xr:uid="{00000000-0005-0000-0000-0000FB9D0000}"/>
    <cellStyle name="쉼표 [0] 13 5 9 3" xfId="40935" xr:uid="{00000000-0005-0000-0000-0000FC9D0000}"/>
    <cellStyle name="쉼표 [0] 13 5 9 4" xfId="40936" xr:uid="{00000000-0005-0000-0000-0000FD9D0000}"/>
    <cellStyle name="쉼표 [0] 13 6" xfId="40937" xr:uid="{00000000-0005-0000-0000-0000FE9D0000}"/>
    <cellStyle name="쉼표 [0] 13 6 10" xfId="40938" xr:uid="{00000000-0005-0000-0000-0000FF9D0000}"/>
    <cellStyle name="쉼표 [0] 13 6 11" xfId="40939" xr:uid="{00000000-0005-0000-0000-0000009E0000}"/>
    <cellStyle name="쉼표 [0] 13 6 12" xfId="40940" xr:uid="{00000000-0005-0000-0000-0000019E0000}"/>
    <cellStyle name="쉼표 [0] 13 6 2" xfId="40941" xr:uid="{00000000-0005-0000-0000-0000029E0000}"/>
    <cellStyle name="쉼표 [0] 13 6 2 2" xfId="40942" xr:uid="{00000000-0005-0000-0000-0000039E0000}"/>
    <cellStyle name="쉼표 [0] 13 6 2 3" xfId="40943" xr:uid="{00000000-0005-0000-0000-0000049E0000}"/>
    <cellStyle name="쉼표 [0] 13 6 2 4" xfId="40944" xr:uid="{00000000-0005-0000-0000-0000059E0000}"/>
    <cellStyle name="쉼표 [0] 13 6 3" xfId="40945" xr:uid="{00000000-0005-0000-0000-0000069E0000}"/>
    <cellStyle name="쉼표 [0] 13 6 3 2" xfId="40946" xr:uid="{00000000-0005-0000-0000-0000079E0000}"/>
    <cellStyle name="쉼표 [0] 13 6 3 3" xfId="40947" xr:uid="{00000000-0005-0000-0000-0000089E0000}"/>
    <cellStyle name="쉼표 [0] 13 6 3 4" xfId="40948" xr:uid="{00000000-0005-0000-0000-0000099E0000}"/>
    <cellStyle name="쉼표 [0] 13 6 4" xfId="40949" xr:uid="{00000000-0005-0000-0000-00000A9E0000}"/>
    <cellStyle name="쉼표 [0] 13 6 4 2" xfId="40950" xr:uid="{00000000-0005-0000-0000-00000B9E0000}"/>
    <cellStyle name="쉼표 [0] 13 6 4 3" xfId="40951" xr:uid="{00000000-0005-0000-0000-00000C9E0000}"/>
    <cellStyle name="쉼표 [0] 13 6 4 4" xfId="40952" xr:uid="{00000000-0005-0000-0000-00000D9E0000}"/>
    <cellStyle name="쉼표 [0] 13 6 5" xfId="40953" xr:uid="{00000000-0005-0000-0000-00000E9E0000}"/>
    <cellStyle name="쉼표 [0] 13 6 5 2" xfId="40954" xr:uid="{00000000-0005-0000-0000-00000F9E0000}"/>
    <cellStyle name="쉼표 [0] 13 6 5 3" xfId="40955" xr:uid="{00000000-0005-0000-0000-0000109E0000}"/>
    <cellStyle name="쉼표 [0] 13 6 5 4" xfId="40956" xr:uid="{00000000-0005-0000-0000-0000119E0000}"/>
    <cellStyle name="쉼표 [0] 13 6 6" xfId="40957" xr:uid="{00000000-0005-0000-0000-0000129E0000}"/>
    <cellStyle name="쉼표 [0] 13 6 6 2" xfId="40958" xr:uid="{00000000-0005-0000-0000-0000139E0000}"/>
    <cellStyle name="쉼표 [0] 13 6 6 3" xfId="40959" xr:uid="{00000000-0005-0000-0000-0000149E0000}"/>
    <cellStyle name="쉼표 [0] 13 6 6 4" xfId="40960" xr:uid="{00000000-0005-0000-0000-0000159E0000}"/>
    <cellStyle name="쉼표 [0] 13 6 7" xfId="40961" xr:uid="{00000000-0005-0000-0000-0000169E0000}"/>
    <cellStyle name="쉼표 [0] 13 6 7 2" xfId="40962" xr:uid="{00000000-0005-0000-0000-0000179E0000}"/>
    <cellStyle name="쉼표 [0] 13 6 7 3" xfId="40963" xr:uid="{00000000-0005-0000-0000-0000189E0000}"/>
    <cellStyle name="쉼표 [0] 13 6 7 4" xfId="40964" xr:uid="{00000000-0005-0000-0000-0000199E0000}"/>
    <cellStyle name="쉼표 [0] 13 6 8" xfId="40965" xr:uid="{00000000-0005-0000-0000-00001A9E0000}"/>
    <cellStyle name="쉼표 [0] 13 6 8 2" xfId="40966" xr:uid="{00000000-0005-0000-0000-00001B9E0000}"/>
    <cellStyle name="쉼표 [0] 13 6 8 3" xfId="40967" xr:uid="{00000000-0005-0000-0000-00001C9E0000}"/>
    <cellStyle name="쉼표 [0] 13 6 8 4" xfId="40968" xr:uid="{00000000-0005-0000-0000-00001D9E0000}"/>
    <cellStyle name="쉼표 [0] 13 6 9" xfId="40969" xr:uid="{00000000-0005-0000-0000-00001E9E0000}"/>
    <cellStyle name="쉼표 [0] 13 6 9 2" xfId="40970" xr:uid="{00000000-0005-0000-0000-00001F9E0000}"/>
    <cellStyle name="쉼표 [0] 13 6 9 3" xfId="40971" xr:uid="{00000000-0005-0000-0000-0000209E0000}"/>
    <cellStyle name="쉼표 [0] 13 6 9 4" xfId="40972" xr:uid="{00000000-0005-0000-0000-0000219E0000}"/>
    <cellStyle name="쉼표 [0] 13 7" xfId="40973" xr:uid="{00000000-0005-0000-0000-0000229E0000}"/>
    <cellStyle name="쉼표 [0] 13 7 2" xfId="40974" xr:uid="{00000000-0005-0000-0000-0000239E0000}"/>
    <cellStyle name="쉼표 [0] 13 7 3" xfId="40975" xr:uid="{00000000-0005-0000-0000-0000249E0000}"/>
    <cellStyle name="쉼표 [0] 13 7 4" xfId="40976" xr:uid="{00000000-0005-0000-0000-0000259E0000}"/>
    <cellStyle name="쉼표 [0] 13 8" xfId="40977" xr:uid="{00000000-0005-0000-0000-0000269E0000}"/>
    <cellStyle name="쉼표 [0] 13 8 2" xfId="40978" xr:uid="{00000000-0005-0000-0000-0000279E0000}"/>
    <cellStyle name="쉼표 [0] 13 8 3" xfId="40979" xr:uid="{00000000-0005-0000-0000-0000289E0000}"/>
    <cellStyle name="쉼표 [0] 13 8 4" xfId="40980" xr:uid="{00000000-0005-0000-0000-0000299E0000}"/>
    <cellStyle name="쉼표 [0] 13 9" xfId="40981" xr:uid="{00000000-0005-0000-0000-00002A9E0000}"/>
    <cellStyle name="쉼표 [0] 13 9 2" xfId="40982" xr:uid="{00000000-0005-0000-0000-00002B9E0000}"/>
    <cellStyle name="쉼표 [0] 13 9 3" xfId="40983" xr:uid="{00000000-0005-0000-0000-00002C9E0000}"/>
    <cellStyle name="쉼표 [0] 13 9 4" xfId="40984" xr:uid="{00000000-0005-0000-0000-00002D9E0000}"/>
    <cellStyle name="쉼표 [0] 14" xfId="40985" xr:uid="{00000000-0005-0000-0000-00002E9E0000}"/>
    <cellStyle name="쉼표 [0] 14 10" xfId="40986" xr:uid="{00000000-0005-0000-0000-00002F9E0000}"/>
    <cellStyle name="쉼표 [0] 14 10 2" xfId="40987" xr:uid="{00000000-0005-0000-0000-0000309E0000}"/>
    <cellStyle name="쉼표 [0] 14 10 3" xfId="40988" xr:uid="{00000000-0005-0000-0000-0000319E0000}"/>
    <cellStyle name="쉼표 [0] 14 10 4" xfId="40989" xr:uid="{00000000-0005-0000-0000-0000329E0000}"/>
    <cellStyle name="쉼표 [0] 14 11" xfId="40990" xr:uid="{00000000-0005-0000-0000-0000339E0000}"/>
    <cellStyle name="쉼표 [0] 14 11 2" xfId="40991" xr:uid="{00000000-0005-0000-0000-0000349E0000}"/>
    <cellStyle name="쉼표 [0] 14 11 3" xfId="40992" xr:uid="{00000000-0005-0000-0000-0000359E0000}"/>
    <cellStyle name="쉼표 [0] 14 11 4" xfId="40993" xr:uid="{00000000-0005-0000-0000-0000369E0000}"/>
    <cellStyle name="쉼표 [0] 14 12" xfId="40994" xr:uid="{00000000-0005-0000-0000-0000379E0000}"/>
    <cellStyle name="쉼표 [0] 14 12 2" xfId="40995" xr:uid="{00000000-0005-0000-0000-0000389E0000}"/>
    <cellStyle name="쉼표 [0] 14 12 3" xfId="40996" xr:uid="{00000000-0005-0000-0000-0000399E0000}"/>
    <cellStyle name="쉼표 [0] 14 12 4" xfId="40997" xr:uid="{00000000-0005-0000-0000-00003A9E0000}"/>
    <cellStyle name="쉼표 [0] 14 13" xfId="40998" xr:uid="{00000000-0005-0000-0000-00003B9E0000}"/>
    <cellStyle name="쉼표 [0] 14 14" xfId="40999" xr:uid="{00000000-0005-0000-0000-00003C9E0000}"/>
    <cellStyle name="쉼표 [0] 14 15" xfId="41000" xr:uid="{00000000-0005-0000-0000-00003D9E0000}"/>
    <cellStyle name="쉼표 [0] 14 16" xfId="41001" xr:uid="{00000000-0005-0000-0000-00003E9E0000}"/>
    <cellStyle name="쉼표 [0] 14 17" xfId="41002" xr:uid="{00000000-0005-0000-0000-00003F9E0000}"/>
    <cellStyle name="쉼표 [0] 14 18" xfId="41003" xr:uid="{00000000-0005-0000-0000-0000409E0000}"/>
    <cellStyle name="쉼표 [0] 14 19" xfId="41004" xr:uid="{00000000-0005-0000-0000-0000419E0000}"/>
    <cellStyle name="쉼표 [0] 14 2" xfId="41005" xr:uid="{00000000-0005-0000-0000-0000429E0000}"/>
    <cellStyle name="쉼표 [0] 14 2 10" xfId="41006" xr:uid="{00000000-0005-0000-0000-0000439E0000}"/>
    <cellStyle name="쉼표 [0] 14 2 11" xfId="41007" xr:uid="{00000000-0005-0000-0000-0000449E0000}"/>
    <cellStyle name="쉼표 [0] 14 2 12" xfId="41008" xr:uid="{00000000-0005-0000-0000-0000459E0000}"/>
    <cellStyle name="쉼표 [0] 14 2 2" xfId="41009" xr:uid="{00000000-0005-0000-0000-0000469E0000}"/>
    <cellStyle name="쉼표 [0] 14 2 2 2" xfId="41010" xr:uid="{00000000-0005-0000-0000-0000479E0000}"/>
    <cellStyle name="쉼표 [0] 14 2 2 3" xfId="41011" xr:uid="{00000000-0005-0000-0000-0000489E0000}"/>
    <cellStyle name="쉼표 [0] 14 2 2 4" xfId="41012" xr:uid="{00000000-0005-0000-0000-0000499E0000}"/>
    <cellStyle name="쉼표 [0] 14 2 3" xfId="41013" xr:uid="{00000000-0005-0000-0000-00004A9E0000}"/>
    <cellStyle name="쉼표 [0] 14 2 3 2" xfId="41014" xr:uid="{00000000-0005-0000-0000-00004B9E0000}"/>
    <cellStyle name="쉼표 [0] 14 2 3 3" xfId="41015" xr:uid="{00000000-0005-0000-0000-00004C9E0000}"/>
    <cellStyle name="쉼표 [0] 14 2 3 4" xfId="41016" xr:uid="{00000000-0005-0000-0000-00004D9E0000}"/>
    <cellStyle name="쉼표 [0] 14 2 4" xfId="41017" xr:uid="{00000000-0005-0000-0000-00004E9E0000}"/>
    <cellStyle name="쉼표 [0] 14 2 4 2" xfId="41018" xr:uid="{00000000-0005-0000-0000-00004F9E0000}"/>
    <cellStyle name="쉼표 [0] 14 2 4 3" xfId="41019" xr:uid="{00000000-0005-0000-0000-0000509E0000}"/>
    <cellStyle name="쉼표 [0] 14 2 4 4" xfId="41020" xr:uid="{00000000-0005-0000-0000-0000519E0000}"/>
    <cellStyle name="쉼표 [0] 14 2 5" xfId="41021" xr:uid="{00000000-0005-0000-0000-0000529E0000}"/>
    <cellStyle name="쉼표 [0] 14 2 5 2" xfId="41022" xr:uid="{00000000-0005-0000-0000-0000539E0000}"/>
    <cellStyle name="쉼표 [0] 14 2 5 3" xfId="41023" xr:uid="{00000000-0005-0000-0000-0000549E0000}"/>
    <cellStyle name="쉼표 [0] 14 2 5 4" xfId="41024" xr:uid="{00000000-0005-0000-0000-0000559E0000}"/>
    <cellStyle name="쉼표 [0] 14 2 6" xfId="41025" xr:uid="{00000000-0005-0000-0000-0000569E0000}"/>
    <cellStyle name="쉼표 [0] 14 2 6 2" xfId="41026" xr:uid="{00000000-0005-0000-0000-0000579E0000}"/>
    <cellStyle name="쉼표 [0] 14 2 6 3" xfId="41027" xr:uid="{00000000-0005-0000-0000-0000589E0000}"/>
    <cellStyle name="쉼표 [0] 14 2 6 4" xfId="41028" xr:uid="{00000000-0005-0000-0000-0000599E0000}"/>
    <cellStyle name="쉼표 [0] 14 2 7" xfId="41029" xr:uid="{00000000-0005-0000-0000-00005A9E0000}"/>
    <cellStyle name="쉼표 [0] 14 2 7 2" xfId="41030" xr:uid="{00000000-0005-0000-0000-00005B9E0000}"/>
    <cellStyle name="쉼표 [0] 14 2 7 3" xfId="41031" xr:uid="{00000000-0005-0000-0000-00005C9E0000}"/>
    <cellStyle name="쉼표 [0] 14 2 7 4" xfId="41032" xr:uid="{00000000-0005-0000-0000-00005D9E0000}"/>
    <cellStyle name="쉼표 [0] 14 2 8" xfId="41033" xr:uid="{00000000-0005-0000-0000-00005E9E0000}"/>
    <cellStyle name="쉼표 [0] 14 2 8 2" xfId="41034" xr:uid="{00000000-0005-0000-0000-00005F9E0000}"/>
    <cellStyle name="쉼표 [0] 14 2 8 3" xfId="41035" xr:uid="{00000000-0005-0000-0000-0000609E0000}"/>
    <cellStyle name="쉼표 [0] 14 2 8 4" xfId="41036" xr:uid="{00000000-0005-0000-0000-0000619E0000}"/>
    <cellStyle name="쉼표 [0] 14 2 9" xfId="41037" xr:uid="{00000000-0005-0000-0000-0000629E0000}"/>
    <cellStyle name="쉼표 [0] 14 2 9 2" xfId="41038" xr:uid="{00000000-0005-0000-0000-0000639E0000}"/>
    <cellStyle name="쉼표 [0] 14 2 9 3" xfId="41039" xr:uid="{00000000-0005-0000-0000-0000649E0000}"/>
    <cellStyle name="쉼표 [0] 14 2 9 4" xfId="41040" xr:uid="{00000000-0005-0000-0000-0000659E0000}"/>
    <cellStyle name="쉼표 [0] 14 20" xfId="41041" xr:uid="{00000000-0005-0000-0000-0000669E0000}"/>
    <cellStyle name="쉼표 [0] 14 21" xfId="41042" xr:uid="{00000000-0005-0000-0000-0000679E0000}"/>
    <cellStyle name="쉼표 [0] 14 22" xfId="41043" xr:uid="{00000000-0005-0000-0000-0000689E0000}"/>
    <cellStyle name="쉼표 [0] 14 23" xfId="41044" xr:uid="{00000000-0005-0000-0000-0000699E0000}"/>
    <cellStyle name="쉼표 [0] 14 24" xfId="41045" xr:uid="{00000000-0005-0000-0000-00006A9E0000}"/>
    <cellStyle name="쉼표 [0] 14 25" xfId="41046" xr:uid="{00000000-0005-0000-0000-00006B9E0000}"/>
    <cellStyle name="쉼표 [0] 14 3" xfId="41047" xr:uid="{00000000-0005-0000-0000-00006C9E0000}"/>
    <cellStyle name="쉼표 [0] 14 3 10" xfId="41048" xr:uid="{00000000-0005-0000-0000-00006D9E0000}"/>
    <cellStyle name="쉼표 [0] 14 3 11" xfId="41049" xr:uid="{00000000-0005-0000-0000-00006E9E0000}"/>
    <cellStyle name="쉼표 [0] 14 3 12" xfId="41050" xr:uid="{00000000-0005-0000-0000-00006F9E0000}"/>
    <cellStyle name="쉼표 [0] 14 3 2" xfId="41051" xr:uid="{00000000-0005-0000-0000-0000709E0000}"/>
    <cellStyle name="쉼표 [0] 14 3 2 2" xfId="41052" xr:uid="{00000000-0005-0000-0000-0000719E0000}"/>
    <cellStyle name="쉼표 [0] 14 3 2 3" xfId="41053" xr:uid="{00000000-0005-0000-0000-0000729E0000}"/>
    <cellStyle name="쉼표 [0] 14 3 2 4" xfId="41054" xr:uid="{00000000-0005-0000-0000-0000739E0000}"/>
    <cellStyle name="쉼표 [0] 14 3 3" xfId="41055" xr:uid="{00000000-0005-0000-0000-0000749E0000}"/>
    <cellStyle name="쉼표 [0] 14 3 3 2" xfId="41056" xr:uid="{00000000-0005-0000-0000-0000759E0000}"/>
    <cellStyle name="쉼표 [0] 14 3 3 3" xfId="41057" xr:uid="{00000000-0005-0000-0000-0000769E0000}"/>
    <cellStyle name="쉼표 [0] 14 3 3 4" xfId="41058" xr:uid="{00000000-0005-0000-0000-0000779E0000}"/>
    <cellStyle name="쉼표 [0] 14 3 4" xfId="41059" xr:uid="{00000000-0005-0000-0000-0000789E0000}"/>
    <cellStyle name="쉼표 [0] 14 3 4 2" xfId="41060" xr:uid="{00000000-0005-0000-0000-0000799E0000}"/>
    <cellStyle name="쉼표 [0] 14 3 4 3" xfId="41061" xr:uid="{00000000-0005-0000-0000-00007A9E0000}"/>
    <cellStyle name="쉼표 [0] 14 3 4 4" xfId="41062" xr:uid="{00000000-0005-0000-0000-00007B9E0000}"/>
    <cellStyle name="쉼표 [0] 14 3 5" xfId="41063" xr:uid="{00000000-0005-0000-0000-00007C9E0000}"/>
    <cellStyle name="쉼표 [0] 14 3 5 2" xfId="41064" xr:uid="{00000000-0005-0000-0000-00007D9E0000}"/>
    <cellStyle name="쉼표 [0] 14 3 5 3" xfId="41065" xr:uid="{00000000-0005-0000-0000-00007E9E0000}"/>
    <cellStyle name="쉼표 [0] 14 3 5 4" xfId="41066" xr:uid="{00000000-0005-0000-0000-00007F9E0000}"/>
    <cellStyle name="쉼표 [0] 14 3 6" xfId="41067" xr:uid="{00000000-0005-0000-0000-0000809E0000}"/>
    <cellStyle name="쉼표 [0] 14 3 6 2" xfId="41068" xr:uid="{00000000-0005-0000-0000-0000819E0000}"/>
    <cellStyle name="쉼표 [0] 14 3 6 3" xfId="41069" xr:uid="{00000000-0005-0000-0000-0000829E0000}"/>
    <cellStyle name="쉼표 [0] 14 3 6 4" xfId="41070" xr:uid="{00000000-0005-0000-0000-0000839E0000}"/>
    <cellStyle name="쉼표 [0] 14 3 7" xfId="41071" xr:uid="{00000000-0005-0000-0000-0000849E0000}"/>
    <cellStyle name="쉼표 [0] 14 3 7 2" xfId="41072" xr:uid="{00000000-0005-0000-0000-0000859E0000}"/>
    <cellStyle name="쉼표 [0] 14 3 7 3" xfId="41073" xr:uid="{00000000-0005-0000-0000-0000869E0000}"/>
    <cellStyle name="쉼표 [0] 14 3 7 4" xfId="41074" xr:uid="{00000000-0005-0000-0000-0000879E0000}"/>
    <cellStyle name="쉼표 [0] 14 3 8" xfId="41075" xr:uid="{00000000-0005-0000-0000-0000889E0000}"/>
    <cellStyle name="쉼표 [0] 14 3 8 2" xfId="41076" xr:uid="{00000000-0005-0000-0000-0000899E0000}"/>
    <cellStyle name="쉼표 [0] 14 3 8 3" xfId="41077" xr:uid="{00000000-0005-0000-0000-00008A9E0000}"/>
    <cellStyle name="쉼표 [0] 14 3 8 4" xfId="41078" xr:uid="{00000000-0005-0000-0000-00008B9E0000}"/>
    <cellStyle name="쉼표 [0] 14 3 9" xfId="41079" xr:uid="{00000000-0005-0000-0000-00008C9E0000}"/>
    <cellStyle name="쉼표 [0] 14 3 9 2" xfId="41080" xr:uid="{00000000-0005-0000-0000-00008D9E0000}"/>
    <cellStyle name="쉼표 [0] 14 3 9 3" xfId="41081" xr:uid="{00000000-0005-0000-0000-00008E9E0000}"/>
    <cellStyle name="쉼표 [0] 14 3 9 4" xfId="41082" xr:uid="{00000000-0005-0000-0000-00008F9E0000}"/>
    <cellStyle name="쉼표 [0] 14 4" xfId="41083" xr:uid="{00000000-0005-0000-0000-0000909E0000}"/>
    <cellStyle name="쉼표 [0] 14 4 10" xfId="41084" xr:uid="{00000000-0005-0000-0000-0000919E0000}"/>
    <cellStyle name="쉼표 [0] 14 4 11" xfId="41085" xr:uid="{00000000-0005-0000-0000-0000929E0000}"/>
    <cellStyle name="쉼표 [0] 14 4 12" xfId="41086" xr:uid="{00000000-0005-0000-0000-0000939E0000}"/>
    <cellStyle name="쉼표 [0] 14 4 2" xfId="41087" xr:uid="{00000000-0005-0000-0000-0000949E0000}"/>
    <cellStyle name="쉼표 [0] 14 4 2 2" xfId="41088" xr:uid="{00000000-0005-0000-0000-0000959E0000}"/>
    <cellStyle name="쉼표 [0] 14 4 2 3" xfId="41089" xr:uid="{00000000-0005-0000-0000-0000969E0000}"/>
    <cellStyle name="쉼표 [0] 14 4 2 4" xfId="41090" xr:uid="{00000000-0005-0000-0000-0000979E0000}"/>
    <cellStyle name="쉼표 [0] 14 4 3" xfId="41091" xr:uid="{00000000-0005-0000-0000-0000989E0000}"/>
    <cellStyle name="쉼표 [0] 14 4 3 2" xfId="41092" xr:uid="{00000000-0005-0000-0000-0000999E0000}"/>
    <cellStyle name="쉼표 [0] 14 4 3 3" xfId="41093" xr:uid="{00000000-0005-0000-0000-00009A9E0000}"/>
    <cellStyle name="쉼표 [0] 14 4 3 4" xfId="41094" xr:uid="{00000000-0005-0000-0000-00009B9E0000}"/>
    <cellStyle name="쉼표 [0] 14 4 4" xfId="41095" xr:uid="{00000000-0005-0000-0000-00009C9E0000}"/>
    <cellStyle name="쉼표 [0] 14 4 4 2" xfId="41096" xr:uid="{00000000-0005-0000-0000-00009D9E0000}"/>
    <cellStyle name="쉼표 [0] 14 4 4 3" xfId="41097" xr:uid="{00000000-0005-0000-0000-00009E9E0000}"/>
    <cellStyle name="쉼표 [0] 14 4 4 4" xfId="41098" xr:uid="{00000000-0005-0000-0000-00009F9E0000}"/>
    <cellStyle name="쉼표 [0] 14 4 5" xfId="41099" xr:uid="{00000000-0005-0000-0000-0000A09E0000}"/>
    <cellStyle name="쉼표 [0] 14 4 5 2" xfId="41100" xr:uid="{00000000-0005-0000-0000-0000A19E0000}"/>
    <cellStyle name="쉼표 [0] 14 4 5 3" xfId="41101" xr:uid="{00000000-0005-0000-0000-0000A29E0000}"/>
    <cellStyle name="쉼표 [0] 14 4 5 4" xfId="41102" xr:uid="{00000000-0005-0000-0000-0000A39E0000}"/>
    <cellStyle name="쉼표 [0] 14 4 6" xfId="41103" xr:uid="{00000000-0005-0000-0000-0000A49E0000}"/>
    <cellStyle name="쉼표 [0] 14 4 6 2" xfId="41104" xr:uid="{00000000-0005-0000-0000-0000A59E0000}"/>
    <cellStyle name="쉼표 [0] 14 4 6 3" xfId="41105" xr:uid="{00000000-0005-0000-0000-0000A69E0000}"/>
    <cellStyle name="쉼표 [0] 14 4 6 4" xfId="41106" xr:uid="{00000000-0005-0000-0000-0000A79E0000}"/>
    <cellStyle name="쉼표 [0] 14 4 7" xfId="41107" xr:uid="{00000000-0005-0000-0000-0000A89E0000}"/>
    <cellStyle name="쉼표 [0] 14 4 7 2" xfId="41108" xr:uid="{00000000-0005-0000-0000-0000A99E0000}"/>
    <cellStyle name="쉼표 [0] 14 4 7 3" xfId="41109" xr:uid="{00000000-0005-0000-0000-0000AA9E0000}"/>
    <cellStyle name="쉼표 [0] 14 4 7 4" xfId="41110" xr:uid="{00000000-0005-0000-0000-0000AB9E0000}"/>
    <cellStyle name="쉼표 [0] 14 4 8" xfId="41111" xr:uid="{00000000-0005-0000-0000-0000AC9E0000}"/>
    <cellStyle name="쉼표 [0] 14 4 8 2" xfId="41112" xr:uid="{00000000-0005-0000-0000-0000AD9E0000}"/>
    <cellStyle name="쉼표 [0] 14 4 8 3" xfId="41113" xr:uid="{00000000-0005-0000-0000-0000AE9E0000}"/>
    <cellStyle name="쉼표 [0] 14 4 8 4" xfId="41114" xr:uid="{00000000-0005-0000-0000-0000AF9E0000}"/>
    <cellStyle name="쉼표 [0] 14 4 9" xfId="41115" xr:uid="{00000000-0005-0000-0000-0000B09E0000}"/>
    <cellStyle name="쉼표 [0] 14 4 9 2" xfId="41116" xr:uid="{00000000-0005-0000-0000-0000B19E0000}"/>
    <cellStyle name="쉼표 [0] 14 4 9 3" xfId="41117" xr:uid="{00000000-0005-0000-0000-0000B29E0000}"/>
    <cellStyle name="쉼표 [0] 14 4 9 4" xfId="41118" xr:uid="{00000000-0005-0000-0000-0000B39E0000}"/>
    <cellStyle name="쉼표 [0] 14 5" xfId="41119" xr:uid="{00000000-0005-0000-0000-0000B49E0000}"/>
    <cellStyle name="쉼표 [0] 14 5 2" xfId="41120" xr:uid="{00000000-0005-0000-0000-0000B59E0000}"/>
    <cellStyle name="쉼표 [0] 14 5 3" xfId="41121" xr:uid="{00000000-0005-0000-0000-0000B69E0000}"/>
    <cellStyle name="쉼표 [0] 14 5 4" xfId="41122" xr:uid="{00000000-0005-0000-0000-0000B79E0000}"/>
    <cellStyle name="쉼표 [0] 14 6" xfId="41123" xr:uid="{00000000-0005-0000-0000-0000B89E0000}"/>
    <cellStyle name="쉼표 [0] 14 6 2" xfId="41124" xr:uid="{00000000-0005-0000-0000-0000B99E0000}"/>
    <cellStyle name="쉼표 [0] 14 6 3" xfId="41125" xr:uid="{00000000-0005-0000-0000-0000BA9E0000}"/>
    <cellStyle name="쉼표 [0] 14 6 4" xfId="41126" xr:uid="{00000000-0005-0000-0000-0000BB9E0000}"/>
    <cellStyle name="쉼표 [0] 14 7" xfId="41127" xr:uid="{00000000-0005-0000-0000-0000BC9E0000}"/>
    <cellStyle name="쉼표 [0] 14 7 2" xfId="41128" xr:uid="{00000000-0005-0000-0000-0000BD9E0000}"/>
    <cellStyle name="쉼표 [0] 14 7 3" xfId="41129" xr:uid="{00000000-0005-0000-0000-0000BE9E0000}"/>
    <cellStyle name="쉼표 [0] 14 7 4" xfId="41130" xr:uid="{00000000-0005-0000-0000-0000BF9E0000}"/>
    <cellStyle name="쉼표 [0] 14 8" xfId="41131" xr:uid="{00000000-0005-0000-0000-0000C09E0000}"/>
    <cellStyle name="쉼표 [0] 14 8 2" xfId="41132" xr:uid="{00000000-0005-0000-0000-0000C19E0000}"/>
    <cellStyle name="쉼표 [0] 14 8 3" xfId="41133" xr:uid="{00000000-0005-0000-0000-0000C29E0000}"/>
    <cellStyle name="쉼표 [0] 14 8 4" xfId="41134" xr:uid="{00000000-0005-0000-0000-0000C39E0000}"/>
    <cellStyle name="쉼표 [0] 14 9" xfId="41135" xr:uid="{00000000-0005-0000-0000-0000C49E0000}"/>
    <cellStyle name="쉼표 [0] 14 9 2" xfId="41136" xr:uid="{00000000-0005-0000-0000-0000C59E0000}"/>
    <cellStyle name="쉼표 [0] 14 9 3" xfId="41137" xr:uid="{00000000-0005-0000-0000-0000C69E0000}"/>
    <cellStyle name="쉼표 [0] 14 9 4" xfId="41138" xr:uid="{00000000-0005-0000-0000-0000C79E0000}"/>
    <cellStyle name="쉼표 [0] 15" xfId="41139" xr:uid="{00000000-0005-0000-0000-0000C89E0000}"/>
    <cellStyle name="쉼표 [0] 15 10" xfId="41140" xr:uid="{00000000-0005-0000-0000-0000C99E0000}"/>
    <cellStyle name="쉼표 [0] 15 10 2" xfId="41141" xr:uid="{00000000-0005-0000-0000-0000CA9E0000}"/>
    <cellStyle name="쉼표 [0] 15 10 3" xfId="41142" xr:uid="{00000000-0005-0000-0000-0000CB9E0000}"/>
    <cellStyle name="쉼표 [0] 15 10 4" xfId="41143" xr:uid="{00000000-0005-0000-0000-0000CC9E0000}"/>
    <cellStyle name="쉼표 [0] 15 11" xfId="41144" xr:uid="{00000000-0005-0000-0000-0000CD9E0000}"/>
    <cellStyle name="쉼표 [0] 15 12" xfId="41145" xr:uid="{00000000-0005-0000-0000-0000CE9E0000}"/>
    <cellStyle name="쉼표 [0] 15 13" xfId="41146" xr:uid="{00000000-0005-0000-0000-0000CF9E0000}"/>
    <cellStyle name="쉼표 [0] 15 14" xfId="41147" xr:uid="{00000000-0005-0000-0000-0000D09E0000}"/>
    <cellStyle name="쉼표 [0] 15 15" xfId="41148" xr:uid="{00000000-0005-0000-0000-0000D19E0000}"/>
    <cellStyle name="쉼표 [0] 15 16" xfId="41149" xr:uid="{00000000-0005-0000-0000-0000D29E0000}"/>
    <cellStyle name="쉼표 [0] 15 17" xfId="41150" xr:uid="{00000000-0005-0000-0000-0000D39E0000}"/>
    <cellStyle name="쉼표 [0] 15 18" xfId="41151" xr:uid="{00000000-0005-0000-0000-0000D49E0000}"/>
    <cellStyle name="쉼표 [0] 15 19" xfId="41152" xr:uid="{00000000-0005-0000-0000-0000D59E0000}"/>
    <cellStyle name="쉼표 [0] 15 2" xfId="41153" xr:uid="{00000000-0005-0000-0000-0000D69E0000}"/>
    <cellStyle name="쉼표 [0] 15 2 10" xfId="41154" xr:uid="{00000000-0005-0000-0000-0000D79E0000}"/>
    <cellStyle name="쉼표 [0] 15 2 11" xfId="41155" xr:uid="{00000000-0005-0000-0000-0000D89E0000}"/>
    <cellStyle name="쉼표 [0] 15 2 12" xfId="41156" xr:uid="{00000000-0005-0000-0000-0000D99E0000}"/>
    <cellStyle name="쉼표 [0] 15 2 2" xfId="41157" xr:uid="{00000000-0005-0000-0000-0000DA9E0000}"/>
    <cellStyle name="쉼표 [0] 15 2 2 2" xfId="41158" xr:uid="{00000000-0005-0000-0000-0000DB9E0000}"/>
    <cellStyle name="쉼표 [0] 15 2 2 3" xfId="41159" xr:uid="{00000000-0005-0000-0000-0000DC9E0000}"/>
    <cellStyle name="쉼표 [0] 15 2 2 4" xfId="41160" xr:uid="{00000000-0005-0000-0000-0000DD9E0000}"/>
    <cellStyle name="쉼표 [0] 15 2 3" xfId="41161" xr:uid="{00000000-0005-0000-0000-0000DE9E0000}"/>
    <cellStyle name="쉼표 [0] 15 2 3 2" xfId="41162" xr:uid="{00000000-0005-0000-0000-0000DF9E0000}"/>
    <cellStyle name="쉼표 [0] 15 2 3 3" xfId="41163" xr:uid="{00000000-0005-0000-0000-0000E09E0000}"/>
    <cellStyle name="쉼표 [0] 15 2 3 4" xfId="41164" xr:uid="{00000000-0005-0000-0000-0000E19E0000}"/>
    <cellStyle name="쉼표 [0] 15 2 4" xfId="41165" xr:uid="{00000000-0005-0000-0000-0000E29E0000}"/>
    <cellStyle name="쉼표 [0] 15 2 4 2" xfId="41166" xr:uid="{00000000-0005-0000-0000-0000E39E0000}"/>
    <cellStyle name="쉼표 [0] 15 2 4 3" xfId="41167" xr:uid="{00000000-0005-0000-0000-0000E49E0000}"/>
    <cellStyle name="쉼표 [0] 15 2 4 4" xfId="41168" xr:uid="{00000000-0005-0000-0000-0000E59E0000}"/>
    <cellStyle name="쉼표 [0] 15 2 5" xfId="41169" xr:uid="{00000000-0005-0000-0000-0000E69E0000}"/>
    <cellStyle name="쉼표 [0] 15 2 5 2" xfId="41170" xr:uid="{00000000-0005-0000-0000-0000E79E0000}"/>
    <cellStyle name="쉼표 [0] 15 2 5 3" xfId="41171" xr:uid="{00000000-0005-0000-0000-0000E89E0000}"/>
    <cellStyle name="쉼표 [0] 15 2 5 4" xfId="41172" xr:uid="{00000000-0005-0000-0000-0000E99E0000}"/>
    <cellStyle name="쉼표 [0] 15 2 6" xfId="41173" xr:uid="{00000000-0005-0000-0000-0000EA9E0000}"/>
    <cellStyle name="쉼표 [0] 15 2 6 2" xfId="41174" xr:uid="{00000000-0005-0000-0000-0000EB9E0000}"/>
    <cellStyle name="쉼표 [0] 15 2 6 3" xfId="41175" xr:uid="{00000000-0005-0000-0000-0000EC9E0000}"/>
    <cellStyle name="쉼표 [0] 15 2 6 4" xfId="41176" xr:uid="{00000000-0005-0000-0000-0000ED9E0000}"/>
    <cellStyle name="쉼표 [0] 15 2 7" xfId="41177" xr:uid="{00000000-0005-0000-0000-0000EE9E0000}"/>
    <cellStyle name="쉼표 [0] 15 2 7 2" xfId="41178" xr:uid="{00000000-0005-0000-0000-0000EF9E0000}"/>
    <cellStyle name="쉼표 [0] 15 2 7 3" xfId="41179" xr:uid="{00000000-0005-0000-0000-0000F09E0000}"/>
    <cellStyle name="쉼표 [0] 15 2 7 4" xfId="41180" xr:uid="{00000000-0005-0000-0000-0000F19E0000}"/>
    <cellStyle name="쉼표 [0] 15 2 8" xfId="41181" xr:uid="{00000000-0005-0000-0000-0000F29E0000}"/>
    <cellStyle name="쉼표 [0] 15 2 8 2" xfId="41182" xr:uid="{00000000-0005-0000-0000-0000F39E0000}"/>
    <cellStyle name="쉼표 [0] 15 2 8 3" xfId="41183" xr:uid="{00000000-0005-0000-0000-0000F49E0000}"/>
    <cellStyle name="쉼표 [0] 15 2 8 4" xfId="41184" xr:uid="{00000000-0005-0000-0000-0000F59E0000}"/>
    <cellStyle name="쉼표 [0] 15 2 9" xfId="41185" xr:uid="{00000000-0005-0000-0000-0000F69E0000}"/>
    <cellStyle name="쉼표 [0] 15 2 9 2" xfId="41186" xr:uid="{00000000-0005-0000-0000-0000F79E0000}"/>
    <cellStyle name="쉼표 [0] 15 2 9 3" xfId="41187" xr:uid="{00000000-0005-0000-0000-0000F89E0000}"/>
    <cellStyle name="쉼표 [0] 15 2 9 4" xfId="41188" xr:uid="{00000000-0005-0000-0000-0000F99E0000}"/>
    <cellStyle name="쉼표 [0] 15 20" xfId="41189" xr:uid="{00000000-0005-0000-0000-0000FA9E0000}"/>
    <cellStyle name="쉼표 [0] 15 21" xfId="41190" xr:uid="{00000000-0005-0000-0000-0000FB9E0000}"/>
    <cellStyle name="쉼표 [0] 15 22" xfId="41191" xr:uid="{00000000-0005-0000-0000-0000FC9E0000}"/>
    <cellStyle name="쉼표 [0] 15 23" xfId="41192" xr:uid="{00000000-0005-0000-0000-0000FD9E0000}"/>
    <cellStyle name="쉼표 [0] 15 3" xfId="41193" xr:uid="{00000000-0005-0000-0000-0000FE9E0000}"/>
    <cellStyle name="쉼표 [0] 15 3 2" xfId="41194" xr:uid="{00000000-0005-0000-0000-0000FF9E0000}"/>
    <cellStyle name="쉼표 [0] 15 3 3" xfId="41195" xr:uid="{00000000-0005-0000-0000-0000009F0000}"/>
    <cellStyle name="쉼표 [0] 15 3 4" xfId="41196" xr:uid="{00000000-0005-0000-0000-0000019F0000}"/>
    <cellStyle name="쉼표 [0] 15 4" xfId="41197" xr:uid="{00000000-0005-0000-0000-0000029F0000}"/>
    <cellStyle name="쉼표 [0] 15 4 2" xfId="41198" xr:uid="{00000000-0005-0000-0000-0000039F0000}"/>
    <cellStyle name="쉼표 [0] 15 4 3" xfId="41199" xr:uid="{00000000-0005-0000-0000-0000049F0000}"/>
    <cellStyle name="쉼표 [0] 15 4 4" xfId="41200" xr:uid="{00000000-0005-0000-0000-0000059F0000}"/>
    <cellStyle name="쉼표 [0] 15 5" xfId="41201" xr:uid="{00000000-0005-0000-0000-0000069F0000}"/>
    <cellStyle name="쉼표 [0] 15 5 2" xfId="41202" xr:uid="{00000000-0005-0000-0000-0000079F0000}"/>
    <cellStyle name="쉼표 [0] 15 5 3" xfId="41203" xr:uid="{00000000-0005-0000-0000-0000089F0000}"/>
    <cellStyle name="쉼표 [0] 15 5 4" xfId="41204" xr:uid="{00000000-0005-0000-0000-0000099F0000}"/>
    <cellStyle name="쉼표 [0] 15 6" xfId="41205" xr:uid="{00000000-0005-0000-0000-00000A9F0000}"/>
    <cellStyle name="쉼표 [0] 15 6 2" xfId="41206" xr:uid="{00000000-0005-0000-0000-00000B9F0000}"/>
    <cellStyle name="쉼표 [0] 15 6 3" xfId="41207" xr:uid="{00000000-0005-0000-0000-00000C9F0000}"/>
    <cellStyle name="쉼표 [0] 15 6 4" xfId="41208" xr:uid="{00000000-0005-0000-0000-00000D9F0000}"/>
    <cellStyle name="쉼표 [0] 15 7" xfId="41209" xr:uid="{00000000-0005-0000-0000-00000E9F0000}"/>
    <cellStyle name="쉼표 [0] 15 7 2" xfId="41210" xr:uid="{00000000-0005-0000-0000-00000F9F0000}"/>
    <cellStyle name="쉼표 [0] 15 7 3" xfId="41211" xr:uid="{00000000-0005-0000-0000-0000109F0000}"/>
    <cellStyle name="쉼표 [0] 15 7 4" xfId="41212" xr:uid="{00000000-0005-0000-0000-0000119F0000}"/>
    <cellStyle name="쉼표 [0] 15 8" xfId="41213" xr:uid="{00000000-0005-0000-0000-0000129F0000}"/>
    <cellStyle name="쉼표 [0] 15 8 2" xfId="41214" xr:uid="{00000000-0005-0000-0000-0000139F0000}"/>
    <cellStyle name="쉼표 [0] 15 8 3" xfId="41215" xr:uid="{00000000-0005-0000-0000-0000149F0000}"/>
    <cellStyle name="쉼표 [0] 15 8 4" xfId="41216" xr:uid="{00000000-0005-0000-0000-0000159F0000}"/>
    <cellStyle name="쉼표 [0] 15 9" xfId="41217" xr:uid="{00000000-0005-0000-0000-0000169F0000}"/>
    <cellStyle name="쉼표 [0] 15 9 2" xfId="41218" xr:uid="{00000000-0005-0000-0000-0000179F0000}"/>
    <cellStyle name="쉼표 [0] 15 9 3" xfId="41219" xr:uid="{00000000-0005-0000-0000-0000189F0000}"/>
    <cellStyle name="쉼표 [0] 15 9 4" xfId="41220" xr:uid="{00000000-0005-0000-0000-0000199F0000}"/>
    <cellStyle name="쉼표 [0] 16" xfId="41221" xr:uid="{00000000-0005-0000-0000-00001A9F0000}"/>
    <cellStyle name="쉼표 [0] 16 10" xfId="41222" xr:uid="{00000000-0005-0000-0000-00001B9F0000}"/>
    <cellStyle name="쉼표 [0] 16 11" xfId="41223" xr:uid="{00000000-0005-0000-0000-00001C9F0000}"/>
    <cellStyle name="쉼표 [0] 16 12" xfId="41224" xr:uid="{00000000-0005-0000-0000-00001D9F0000}"/>
    <cellStyle name="쉼표 [0] 16 13" xfId="41225" xr:uid="{00000000-0005-0000-0000-00001E9F0000}"/>
    <cellStyle name="쉼표 [0] 16 14" xfId="41226" xr:uid="{00000000-0005-0000-0000-00001F9F0000}"/>
    <cellStyle name="쉼표 [0] 16 15" xfId="41227" xr:uid="{00000000-0005-0000-0000-0000209F0000}"/>
    <cellStyle name="쉼표 [0] 16 16" xfId="41228" xr:uid="{00000000-0005-0000-0000-0000219F0000}"/>
    <cellStyle name="쉼표 [0] 16 17" xfId="41229" xr:uid="{00000000-0005-0000-0000-0000229F0000}"/>
    <cellStyle name="쉼표 [0] 16 18" xfId="41230" xr:uid="{00000000-0005-0000-0000-0000239F0000}"/>
    <cellStyle name="쉼표 [0] 16 19" xfId="41231" xr:uid="{00000000-0005-0000-0000-0000249F0000}"/>
    <cellStyle name="쉼표 [0] 16 2" xfId="41232" xr:uid="{00000000-0005-0000-0000-0000259F0000}"/>
    <cellStyle name="쉼표 [0] 16 2 2" xfId="41233" xr:uid="{00000000-0005-0000-0000-0000269F0000}"/>
    <cellStyle name="쉼표 [0] 16 2 3" xfId="41234" xr:uid="{00000000-0005-0000-0000-0000279F0000}"/>
    <cellStyle name="쉼표 [0] 16 2 4" xfId="41235" xr:uid="{00000000-0005-0000-0000-0000289F0000}"/>
    <cellStyle name="쉼표 [0] 16 20" xfId="41236" xr:uid="{00000000-0005-0000-0000-0000299F0000}"/>
    <cellStyle name="쉼표 [0] 16 3" xfId="41237" xr:uid="{00000000-0005-0000-0000-00002A9F0000}"/>
    <cellStyle name="쉼표 [0] 16 3 2" xfId="41238" xr:uid="{00000000-0005-0000-0000-00002B9F0000}"/>
    <cellStyle name="쉼표 [0] 16 3 3" xfId="41239" xr:uid="{00000000-0005-0000-0000-00002C9F0000}"/>
    <cellStyle name="쉼표 [0] 16 3 4" xfId="41240" xr:uid="{00000000-0005-0000-0000-00002D9F0000}"/>
    <cellStyle name="쉼표 [0] 16 4" xfId="41241" xr:uid="{00000000-0005-0000-0000-00002E9F0000}"/>
    <cellStyle name="쉼표 [0] 16 4 2" xfId="41242" xr:uid="{00000000-0005-0000-0000-00002F9F0000}"/>
    <cellStyle name="쉼표 [0] 16 4 3" xfId="41243" xr:uid="{00000000-0005-0000-0000-0000309F0000}"/>
    <cellStyle name="쉼표 [0] 16 4 4" xfId="41244" xr:uid="{00000000-0005-0000-0000-0000319F0000}"/>
    <cellStyle name="쉼표 [0] 16 5" xfId="41245" xr:uid="{00000000-0005-0000-0000-0000329F0000}"/>
    <cellStyle name="쉼표 [0] 16 5 2" xfId="41246" xr:uid="{00000000-0005-0000-0000-0000339F0000}"/>
    <cellStyle name="쉼표 [0] 16 5 3" xfId="41247" xr:uid="{00000000-0005-0000-0000-0000349F0000}"/>
    <cellStyle name="쉼표 [0] 16 5 4" xfId="41248" xr:uid="{00000000-0005-0000-0000-0000359F0000}"/>
    <cellStyle name="쉼표 [0] 16 6" xfId="41249" xr:uid="{00000000-0005-0000-0000-0000369F0000}"/>
    <cellStyle name="쉼표 [0] 16 6 2" xfId="41250" xr:uid="{00000000-0005-0000-0000-0000379F0000}"/>
    <cellStyle name="쉼표 [0] 16 6 3" xfId="41251" xr:uid="{00000000-0005-0000-0000-0000389F0000}"/>
    <cellStyle name="쉼표 [0] 16 6 4" xfId="41252" xr:uid="{00000000-0005-0000-0000-0000399F0000}"/>
    <cellStyle name="쉼표 [0] 16 7" xfId="41253" xr:uid="{00000000-0005-0000-0000-00003A9F0000}"/>
    <cellStyle name="쉼표 [0] 16 7 2" xfId="41254" xr:uid="{00000000-0005-0000-0000-00003B9F0000}"/>
    <cellStyle name="쉼표 [0] 16 7 3" xfId="41255" xr:uid="{00000000-0005-0000-0000-00003C9F0000}"/>
    <cellStyle name="쉼표 [0] 16 7 4" xfId="41256" xr:uid="{00000000-0005-0000-0000-00003D9F0000}"/>
    <cellStyle name="쉼표 [0] 16 8" xfId="41257" xr:uid="{00000000-0005-0000-0000-00003E9F0000}"/>
    <cellStyle name="쉼표 [0] 16 9" xfId="41258" xr:uid="{00000000-0005-0000-0000-00003F9F0000}"/>
    <cellStyle name="쉼표 [0] 17" xfId="41259" xr:uid="{00000000-0005-0000-0000-0000409F0000}"/>
    <cellStyle name="쉼표 [0] 17 10" xfId="41260" xr:uid="{00000000-0005-0000-0000-0000419F0000}"/>
    <cellStyle name="쉼표 [0] 17 11" xfId="41261" xr:uid="{00000000-0005-0000-0000-0000429F0000}"/>
    <cellStyle name="쉼표 [0] 17 12" xfId="41262" xr:uid="{00000000-0005-0000-0000-0000439F0000}"/>
    <cellStyle name="쉼표 [0] 17 13" xfId="41263" xr:uid="{00000000-0005-0000-0000-0000449F0000}"/>
    <cellStyle name="쉼표 [0] 17 14" xfId="41264" xr:uid="{00000000-0005-0000-0000-0000459F0000}"/>
    <cellStyle name="쉼표 [0] 17 15" xfId="41265" xr:uid="{00000000-0005-0000-0000-0000469F0000}"/>
    <cellStyle name="쉼표 [0] 17 16" xfId="41266" xr:uid="{00000000-0005-0000-0000-0000479F0000}"/>
    <cellStyle name="쉼표 [0] 17 17" xfId="41267" xr:uid="{00000000-0005-0000-0000-0000489F0000}"/>
    <cellStyle name="쉼표 [0] 17 2" xfId="41268" xr:uid="{00000000-0005-0000-0000-0000499F0000}"/>
    <cellStyle name="쉼표 [0] 17 2 2" xfId="41269" xr:uid="{00000000-0005-0000-0000-00004A9F0000}"/>
    <cellStyle name="쉼표 [0] 17 2 3" xfId="41270" xr:uid="{00000000-0005-0000-0000-00004B9F0000}"/>
    <cellStyle name="쉼표 [0] 17 2 4" xfId="41271" xr:uid="{00000000-0005-0000-0000-00004C9F0000}"/>
    <cellStyle name="쉼표 [0] 17 3" xfId="41272" xr:uid="{00000000-0005-0000-0000-00004D9F0000}"/>
    <cellStyle name="쉼표 [0] 17 3 2" xfId="41273" xr:uid="{00000000-0005-0000-0000-00004E9F0000}"/>
    <cellStyle name="쉼표 [0] 17 3 3" xfId="41274" xr:uid="{00000000-0005-0000-0000-00004F9F0000}"/>
    <cellStyle name="쉼표 [0] 17 3 4" xfId="41275" xr:uid="{00000000-0005-0000-0000-0000509F0000}"/>
    <cellStyle name="쉼표 [0] 17 4" xfId="41276" xr:uid="{00000000-0005-0000-0000-0000519F0000}"/>
    <cellStyle name="쉼표 [0] 17 4 2" xfId="41277" xr:uid="{00000000-0005-0000-0000-0000529F0000}"/>
    <cellStyle name="쉼표 [0] 17 4 3" xfId="41278" xr:uid="{00000000-0005-0000-0000-0000539F0000}"/>
    <cellStyle name="쉼표 [0] 17 4 4" xfId="41279" xr:uid="{00000000-0005-0000-0000-0000549F0000}"/>
    <cellStyle name="쉼표 [0] 17 5" xfId="41280" xr:uid="{00000000-0005-0000-0000-0000559F0000}"/>
    <cellStyle name="쉼표 [0] 17 6" xfId="41281" xr:uid="{00000000-0005-0000-0000-0000569F0000}"/>
    <cellStyle name="쉼표 [0] 17 7" xfId="41282" xr:uid="{00000000-0005-0000-0000-0000579F0000}"/>
    <cellStyle name="쉼표 [0] 17 8" xfId="41283" xr:uid="{00000000-0005-0000-0000-0000589F0000}"/>
    <cellStyle name="쉼표 [0] 17 9" xfId="41284" xr:uid="{00000000-0005-0000-0000-0000599F0000}"/>
    <cellStyle name="쉼표 [0] 18" xfId="41285" xr:uid="{00000000-0005-0000-0000-00005A9F0000}"/>
    <cellStyle name="쉼표 [0] 18 10" xfId="41286" xr:uid="{00000000-0005-0000-0000-00005B9F0000}"/>
    <cellStyle name="쉼표 [0] 18 11" xfId="41287" xr:uid="{00000000-0005-0000-0000-00005C9F0000}"/>
    <cellStyle name="쉼표 [0] 18 12" xfId="41288" xr:uid="{00000000-0005-0000-0000-00005D9F0000}"/>
    <cellStyle name="쉼표 [0] 18 13" xfId="41289" xr:uid="{00000000-0005-0000-0000-00005E9F0000}"/>
    <cellStyle name="쉼표 [0] 18 14" xfId="41290" xr:uid="{00000000-0005-0000-0000-00005F9F0000}"/>
    <cellStyle name="쉼표 [0] 18 2" xfId="41291" xr:uid="{00000000-0005-0000-0000-0000609F0000}"/>
    <cellStyle name="쉼표 [0] 18 3" xfId="41292" xr:uid="{00000000-0005-0000-0000-0000619F0000}"/>
    <cellStyle name="쉼표 [0] 18 4" xfId="41293" xr:uid="{00000000-0005-0000-0000-0000629F0000}"/>
    <cellStyle name="쉼표 [0] 18 5" xfId="41294" xr:uid="{00000000-0005-0000-0000-0000639F0000}"/>
    <cellStyle name="쉼표 [0] 18 6" xfId="41295" xr:uid="{00000000-0005-0000-0000-0000649F0000}"/>
    <cellStyle name="쉼표 [0] 18 7" xfId="41296" xr:uid="{00000000-0005-0000-0000-0000659F0000}"/>
    <cellStyle name="쉼표 [0] 18 8" xfId="41297" xr:uid="{00000000-0005-0000-0000-0000669F0000}"/>
    <cellStyle name="쉼표 [0] 18 9" xfId="41298" xr:uid="{00000000-0005-0000-0000-0000679F0000}"/>
    <cellStyle name="쉼표 [0] 19" xfId="41299" xr:uid="{00000000-0005-0000-0000-0000689F0000}"/>
    <cellStyle name="쉼표 [0] 19 2" xfId="41300" xr:uid="{00000000-0005-0000-0000-0000699F0000}"/>
    <cellStyle name="쉼표 [0] 19 3" xfId="41301" xr:uid="{00000000-0005-0000-0000-00006A9F0000}"/>
    <cellStyle name="쉼표 [0] 19 4" xfId="41302" xr:uid="{00000000-0005-0000-0000-00006B9F0000}"/>
    <cellStyle name="쉼표 [0] 2" xfId="140" xr:uid="{00000000-0005-0000-0000-00006C9F0000}"/>
    <cellStyle name="쉼표 [0] 2 10" xfId="41303" xr:uid="{00000000-0005-0000-0000-00006D9F0000}"/>
    <cellStyle name="쉼표 [0] 2 10 2" xfId="41304" xr:uid="{00000000-0005-0000-0000-00006E9F0000}"/>
    <cellStyle name="쉼표 [0] 2 11" xfId="41305" xr:uid="{00000000-0005-0000-0000-00006F9F0000}"/>
    <cellStyle name="쉼표 [0] 2 11 2" xfId="41306" xr:uid="{00000000-0005-0000-0000-0000709F0000}"/>
    <cellStyle name="쉼표 [0] 2 12" xfId="41307" xr:uid="{00000000-0005-0000-0000-0000719F0000}"/>
    <cellStyle name="쉼표 [0] 2 12 2" xfId="41308" xr:uid="{00000000-0005-0000-0000-0000729F0000}"/>
    <cellStyle name="쉼표 [0] 2 13" xfId="41309" xr:uid="{00000000-0005-0000-0000-0000739F0000}"/>
    <cellStyle name="쉼표 [0] 2 13 2" xfId="41310" xr:uid="{00000000-0005-0000-0000-0000749F0000}"/>
    <cellStyle name="쉼표 [0] 2 14" xfId="41311" xr:uid="{00000000-0005-0000-0000-0000759F0000}"/>
    <cellStyle name="쉼표 [0] 2 2" xfId="1390" xr:uid="{00000000-0005-0000-0000-0000769F0000}"/>
    <cellStyle name="쉼표 [0] 2 2 10" xfId="41312" xr:uid="{00000000-0005-0000-0000-0000779F0000}"/>
    <cellStyle name="쉼표 [0] 2 2 10 2" xfId="41313" xr:uid="{00000000-0005-0000-0000-0000789F0000}"/>
    <cellStyle name="쉼표 [0] 2 2 11" xfId="41314" xr:uid="{00000000-0005-0000-0000-0000799F0000}"/>
    <cellStyle name="쉼표 [0] 2 2 11 2" xfId="41315" xr:uid="{00000000-0005-0000-0000-00007A9F0000}"/>
    <cellStyle name="쉼표 [0] 2 2 12" xfId="41316" xr:uid="{00000000-0005-0000-0000-00007B9F0000}"/>
    <cellStyle name="쉼표 [0] 2 2 12 2" xfId="41317" xr:uid="{00000000-0005-0000-0000-00007C9F0000}"/>
    <cellStyle name="쉼표 [0] 2 2 13" xfId="41318" xr:uid="{00000000-0005-0000-0000-00007D9F0000}"/>
    <cellStyle name="쉼표 [0] 2 2 13 2" xfId="41319" xr:uid="{00000000-0005-0000-0000-00007E9F0000}"/>
    <cellStyle name="쉼표 [0] 2 2 14" xfId="41320" xr:uid="{00000000-0005-0000-0000-00007F9F0000}"/>
    <cellStyle name="쉼표 [0] 2 2 2" xfId="41321" xr:uid="{00000000-0005-0000-0000-0000809F0000}"/>
    <cellStyle name="쉼표 [0] 2 2 2 2" xfId="41322" xr:uid="{00000000-0005-0000-0000-0000819F0000}"/>
    <cellStyle name="쉼표 [0] 2 2 2 2 2" xfId="41323" xr:uid="{00000000-0005-0000-0000-0000829F0000}"/>
    <cellStyle name="쉼표 [0] 2 2 2 2 2 2" xfId="41324" xr:uid="{00000000-0005-0000-0000-0000839F0000}"/>
    <cellStyle name="쉼표 [0] 2 2 2 2 3" xfId="41325" xr:uid="{00000000-0005-0000-0000-0000849F0000}"/>
    <cellStyle name="쉼표 [0] 2 2 2 3" xfId="41326" xr:uid="{00000000-0005-0000-0000-0000859F0000}"/>
    <cellStyle name="쉼표 [0] 2 2 2 3 2" xfId="41327" xr:uid="{00000000-0005-0000-0000-0000869F0000}"/>
    <cellStyle name="쉼표 [0] 2 2 2 4" xfId="41328" xr:uid="{00000000-0005-0000-0000-0000879F0000}"/>
    <cellStyle name="쉼표 [0] 2 2 3" xfId="41329" xr:uid="{00000000-0005-0000-0000-0000889F0000}"/>
    <cellStyle name="쉼표 [0] 2 2 3 2" xfId="41330" xr:uid="{00000000-0005-0000-0000-0000899F0000}"/>
    <cellStyle name="쉼표 [0] 2 2 3 2 2" xfId="41331" xr:uid="{00000000-0005-0000-0000-00008A9F0000}"/>
    <cellStyle name="쉼표 [0] 2 2 3 3" xfId="41332" xr:uid="{00000000-0005-0000-0000-00008B9F0000}"/>
    <cellStyle name="쉼표 [0] 2 2 4" xfId="41333" xr:uid="{00000000-0005-0000-0000-00008C9F0000}"/>
    <cellStyle name="쉼표 [0] 2 2 4 2" xfId="41334" xr:uid="{00000000-0005-0000-0000-00008D9F0000}"/>
    <cellStyle name="쉼표 [0] 2 2 4 2 2" xfId="41335" xr:uid="{00000000-0005-0000-0000-00008E9F0000}"/>
    <cellStyle name="쉼표 [0] 2 2 4 3" xfId="41336" xr:uid="{00000000-0005-0000-0000-00008F9F0000}"/>
    <cellStyle name="쉼표 [0] 2 2 5" xfId="41337" xr:uid="{00000000-0005-0000-0000-0000909F0000}"/>
    <cellStyle name="쉼표 [0] 2 2 5 2" xfId="41338" xr:uid="{00000000-0005-0000-0000-0000919F0000}"/>
    <cellStyle name="쉼표 [0] 2 2 5 2 2" xfId="41339" xr:uid="{00000000-0005-0000-0000-0000929F0000}"/>
    <cellStyle name="쉼표 [0] 2 2 5 3" xfId="41340" xr:uid="{00000000-0005-0000-0000-0000939F0000}"/>
    <cellStyle name="쉼표 [0] 2 2 6" xfId="41341" xr:uid="{00000000-0005-0000-0000-0000949F0000}"/>
    <cellStyle name="쉼표 [0] 2 2 6 2" xfId="41342" xr:uid="{00000000-0005-0000-0000-0000959F0000}"/>
    <cellStyle name="쉼표 [0] 2 2 6 2 2" xfId="41343" xr:uid="{00000000-0005-0000-0000-0000969F0000}"/>
    <cellStyle name="쉼표 [0] 2 2 6 3" xfId="41344" xr:uid="{00000000-0005-0000-0000-0000979F0000}"/>
    <cellStyle name="쉼표 [0] 2 2 7" xfId="41345" xr:uid="{00000000-0005-0000-0000-0000989F0000}"/>
    <cellStyle name="쉼표 [0] 2 2 7 2" xfId="41346" xr:uid="{00000000-0005-0000-0000-0000999F0000}"/>
    <cellStyle name="쉼표 [0] 2 2 7 2 2" xfId="41347" xr:uid="{00000000-0005-0000-0000-00009A9F0000}"/>
    <cellStyle name="쉼표 [0] 2 2 7 3" xfId="41348" xr:uid="{00000000-0005-0000-0000-00009B9F0000}"/>
    <cellStyle name="쉼표 [0] 2 2 8" xfId="41349" xr:uid="{00000000-0005-0000-0000-00009C9F0000}"/>
    <cellStyle name="쉼표 [0] 2 2 8 2" xfId="41350" xr:uid="{00000000-0005-0000-0000-00009D9F0000}"/>
    <cellStyle name="쉼표 [0] 2 2 8 2 2" xfId="41351" xr:uid="{00000000-0005-0000-0000-00009E9F0000}"/>
    <cellStyle name="쉼표 [0] 2 2 8 3" xfId="41352" xr:uid="{00000000-0005-0000-0000-00009F9F0000}"/>
    <cellStyle name="쉼표 [0] 2 2 9" xfId="41353" xr:uid="{00000000-0005-0000-0000-0000A09F0000}"/>
    <cellStyle name="쉼표 [0] 2 2 9 2" xfId="41354" xr:uid="{00000000-0005-0000-0000-0000A19F0000}"/>
    <cellStyle name="쉼표 [0] 2 2 9 2 2" xfId="41355" xr:uid="{00000000-0005-0000-0000-0000A29F0000}"/>
    <cellStyle name="쉼표 [0] 2 2 9 3" xfId="41356" xr:uid="{00000000-0005-0000-0000-0000A39F0000}"/>
    <cellStyle name="쉼표 [0] 2 3" xfId="41357" xr:uid="{00000000-0005-0000-0000-0000A49F0000}"/>
    <cellStyle name="쉼표 [0] 2 3 2" xfId="41358" xr:uid="{00000000-0005-0000-0000-0000A59F0000}"/>
    <cellStyle name="쉼표 [0] 2 3 2 2" xfId="41359" xr:uid="{00000000-0005-0000-0000-0000A69F0000}"/>
    <cellStyle name="쉼표 [0] 2 3 3" xfId="41360" xr:uid="{00000000-0005-0000-0000-0000A79F0000}"/>
    <cellStyle name="쉼표 [0] 2 4" xfId="41361" xr:uid="{00000000-0005-0000-0000-0000A89F0000}"/>
    <cellStyle name="쉼표 [0] 2 4 2" xfId="41362" xr:uid="{00000000-0005-0000-0000-0000A99F0000}"/>
    <cellStyle name="쉼표 [0] 2 5" xfId="41363" xr:uid="{00000000-0005-0000-0000-0000AA9F0000}"/>
    <cellStyle name="쉼표 [0] 2 5 2" xfId="41364" xr:uid="{00000000-0005-0000-0000-0000AB9F0000}"/>
    <cellStyle name="쉼표 [0] 2 6" xfId="41365" xr:uid="{00000000-0005-0000-0000-0000AC9F0000}"/>
    <cellStyle name="쉼표 [0] 2 6 2" xfId="41366" xr:uid="{00000000-0005-0000-0000-0000AD9F0000}"/>
    <cellStyle name="쉼표 [0] 2 7" xfId="41367" xr:uid="{00000000-0005-0000-0000-0000AE9F0000}"/>
    <cellStyle name="쉼표 [0] 2 7 2" xfId="41368" xr:uid="{00000000-0005-0000-0000-0000AF9F0000}"/>
    <cellStyle name="쉼표 [0] 2 8" xfId="41369" xr:uid="{00000000-0005-0000-0000-0000B09F0000}"/>
    <cellStyle name="쉼표 [0] 2 8 2" xfId="41370" xr:uid="{00000000-0005-0000-0000-0000B19F0000}"/>
    <cellStyle name="쉼표 [0] 2 9" xfId="41371" xr:uid="{00000000-0005-0000-0000-0000B29F0000}"/>
    <cellStyle name="쉼표 [0] 2 9 2" xfId="41372" xr:uid="{00000000-0005-0000-0000-0000B39F0000}"/>
    <cellStyle name="쉼표 [0] 20" xfId="41373" xr:uid="{00000000-0005-0000-0000-0000B49F0000}"/>
    <cellStyle name="쉼표 [0] 20 2" xfId="41374" xr:uid="{00000000-0005-0000-0000-0000B59F0000}"/>
    <cellStyle name="쉼표 [0] 20 3" xfId="41375" xr:uid="{00000000-0005-0000-0000-0000B69F0000}"/>
    <cellStyle name="쉼표 [0] 21" xfId="41376" xr:uid="{00000000-0005-0000-0000-0000B79F0000}"/>
    <cellStyle name="쉼표 [0] 22" xfId="41377" xr:uid="{00000000-0005-0000-0000-0000B89F0000}"/>
    <cellStyle name="쉼표 [0] 23" xfId="41378" xr:uid="{00000000-0005-0000-0000-0000B99F0000}"/>
    <cellStyle name="쉼표 [0] 24" xfId="41379" xr:uid="{00000000-0005-0000-0000-0000BA9F0000}"/>
    <cellStyle name="쉼표 [0] 25" xfId="43" xr:uid="{00000000-0005-0000-0000-0000BB9F0000}"/>
    <cellStyle name="쉼표 [0] 26" xfId="54543" xr:uid="{00000000-0005-0000-0000-0000BC9F0000}"/>
    <cellStyle name="쉼표 [0] 27" xfId="41" xr:uid="{00000000-0005-0000-0000-0000BD9F0000}"/>
    <cellStyle name="쉼표 [0] 28" xfId="54546" xr:uid="{00000000-0005-0000-0000-0000BE9F0000}"/>
    <cellStyle name="쉼표 [0] 29" xfId="54548" xr:uid="{00000000-0005-0000-0000-0000BF9F0000}"/>
    <cellStyle name="쉼표 [0] 3" xfId="45" xr:uid="{00000000-0005-0000-0000-0000C09F0000}"/>
    <cellStyle name="쉼표 [0] 3 10" xfId="41380" xr:uid="{00000000-0005-0000-0000-0000C19F0000}"/>
    <cellStyle name="쉼표 [0] 3 10 2" xfId="41381" xr:uid="{00000000-0005-0000-0000-0000C29F0000}"/>
    <cellStyle name="쉼표 [0] 3 11" xfId="41382" xr:uid="{00000000-0005-0000-0000-0000C39F0000}"/>
    <cellStyle name="쉼표 [0] 3 11 2" xfId="41383" xr:uid="{00000000-0005-0000-0000-0000C49F0000}"/>
    <cellStyle name="쉼표 [0] 3 12" xfId="41384" xr:uid="{00000000-0005-0000-0000-0000C59F0000}"/>
    <cellStyle name="쉼표 [0] 3 12 2" xfId="41385" xr:uid="{00000000-0005-0000-0000-0000C69F0000}"/>
    <cellStyle name="쉼표 [0] 3 13" xfId="41386" xr:uid="{00000000-0005-0000-0000-0000C79F0000}"/>
    <cellStyle name="쉼표 [0] 3 13 2" xfId="41387" xr:uid="{00000000-0005-0000-0000-0000C89F0000}"/>
    <cellStyle name="쉼표 [0] 3 14" xfId="41388" xr:uid="{00000000-0005-0000-0000-0000C99F0000}"/>
    <cellStyle name="쉼표 [0] 3 2" xfId="41389" xr:uid="{00000000-0005-0000-0000-0000CA9F0000}"/>
    <cellStyle name="쉼표 [0] 3 2 2" xfId="41390" xr:uid="{00000000-0005-0000-0000-0000CB9F0000}"/>
    <cellStyle name="쉼표 [0] 3 2 2 2" xfId="41391" xr:uid="{00000000-0005-0000-0000-0000CC9F0000}"/>
    <cellStyle name="쉼표 [0] 3 2 2 2 2" xfId="41392" xr:uid="{00000000-0005-0000-0000-0000CD9F0000}"/>
    <cellStyle name="쉼표 [0] 3 2 2 3" xfId="41393" xr:uid="{00000000-0005-0000-0000-0000CE9F0000}"/>
    <cellStyle name="쉼표 [0] 3 2 3" xfId="41394" xr:uid="{00000000-0005-0000-0000-0000CF9F0000}"/>
    <cellStyle name="쉼표 [0] 3 2 3 2" xfId="41395" xr:uid="{00000000-0005-0000-0000-0000D09F0000}"/>
    <cellStyle name="쉼표 [0] 3 2 4" xfId="41396" xr:uid="{00000000-0005-0000-0000-0000D19F0000}"/>
    <cellStyle name="쉼표 [0] 3 3" xfId="41397" xr:uid="{00000000-0005-0000-0000-0000D29F0000}"/>
    <cellStyle name="쉼표 [0] 3 3 2" xfId="41398" xr:uid="{00000000-0005-0000-0000-0000D39F0000}"/>
    <cellStyle name="쉼표 [0] 3 3 2 2" xfId="41399" xr:uid="{00000000-0005-0000-0000-0000D49F0000}"/>
    <cellStyle name="쉼표 [0] 3 3 3" xfId="41400" xr:uid="{00000000-0005-0000-0000-0000D59F0000}"/>
    <cellStyle name="쉼표 [0] 3 4" xfId="41401" xr:uid="{00000000-0005-0000-0000-0000D69F0000}"/>
    <cellStyle name="쉼표 [0] 3 4 2" xfId="41402" xr:uid="{00000000-0005-0000-0000-0000D79F0000}"/>
    <cellStyle name="쉼표 [0] 3 4 2 2" xfId="41403" xr:uid="{00000000-0005-0000-0000-0000D89F0000}"/>
    <cellStyle name="쉼표 [0] 3 4 3" xfId="41404" xr:uid="{00000000-0005-0000-0000-0000D99F0000}"/>
    <cellStyle name="쉼표 [0] 3 5" xfId="41405" xr:uid="{00000000-0005-0000-0000-0000DA9F0000}"/>
    <cellStyle name="쉼표 [0] 3 5 2" xfId="41406" xr:uid="{00000000-0005-0000-0000-0000DB9F0000}"/>
    <cellStyle name="쉼표 [0] 3 5 2 2" xfId="41407" xr:uid="{00000000-0005-0000-0000-0000DC9F0000}"/>
    <cellStyle name="쉼표 [0] 3 5 3" xfId="41408" xr:uid="{00000000-0005-0000-0000-0000DD9F0000}"/>
    <cellStyle name="쉼표 [0] 3 6" xfId="41409" xr:uid="{00000000-0005-0000-0000-0000DE9F0000}"/>
    <cellStyle name="쉼표 [0] 3 6 2" xfId="41410" xr:uid="{00000000-0005-0000-0000-0000DF9F0000}"/>
    <cellStyle name="쉼표 [0] 3 6 2 2" xfId="41411" xr:uid="{00000000-0005-0000-0000-0000E09F0000}"/>
    <cellStyle name="쉼표 [0] 3 6 3" xfId="41412" xr:uid="{00000000-0005-0000-0000-0000E19F0000}"/>
    <cellStyle name="쉼표 [0] 3 7" xfId="41413" xr:uid="{00000000-0005-0000-0000-0000E29F0000}"/>
    <cellStyle name="쉼표 [0] 3 7 2" xfId="41414" xr:uid="{00000000-0005-0000-0000-0000E39F0000}"/>
    <cellStyle name="쉼표 [0] 3 7 2 2" xfId="41415" xr:uid="{00000000-0005-0000-0000-0000E49F0000}"/>
    <cellStyle name="쉼표 [0] 3 7 3" xfId="41416" xr:uid="{00000000-0005-0000-0000-0000E59F0000}"/>
    <cellStyle name="쉼표 [0] 3 8" xfId="41417" xr:uid="{00000000-0005-0000-0000-0000E69F0000}"/>
    <cellStyle name="쉼표 [0] 3 8 2" xfId="41418" xr:uid="{00000000-0005-0000-0000-0000E79F0000}"/>
    <cellStyle name="쉼표 [0] 3 8 2 2" xfId="41419" xr:uid="{00000000-0005-0000-0000-0000E89F0000}"/>
    <cellStyle name="쉼표 [0] 3 8 3" xfId="41420" xr:uid="{00000000-0005-0000-0000-0000E99F0000}"/>
    <cellStyle name="쉼표 [0] 3 9" xfId="41421" xr:uid="{00000000-0005-0000-0000-0000EA9F0000}"/>
    <cellStyle name="쉼표 [0] 3 9 2" xfId="41422" xr:uid="{00000000-0005-0000-0000-0000EB9F0000}"/>
    <cellStyle name="쉼표 [0] 3 9 2 2" xfId="41423" xr:uid="{00000000-0005-0000-0000-0000EC9F0000}"/>
    <cellStyle name="쉼표 [0] 3 9 3" xfId="41424" xr:uid="{00000000-0005-0000-0000-0000ED9F0000}"/>
    <cellStyle name="쉼표 [0] 4" xfId="41425" xr:uid="{00000000-0005-0000-0000-0000EE9F0000}"/>
    <cellStyle name="쉼표 [0] 4 10" xfId="41426" xr:uid="{00000000-0005-0000-0000-0000EF9F0000}"/>
    <cellStyle name="쉼표 [0] 4 10 10" xfId="41427" xr:uid="{00000000-0005-0000-0000-0000F09F0000}"/>
    <cellStyle name="쉼표 [0] 4 10 10 2" xfId="41428" xr:uid="{00000000-0005-0000-0000-0000F19F0000}"/>
    <cellStyle name="쉼표 [0] 4 10 10 3" xfId="41429" xr:uid="{00000000-0005-0000-0000-0000F29F0000}"/>
    <cellStyle name="쉼표 [0] 4 10 10 4" xfId="41430" xr:uid="{00000000-0005-0000-0000-0000F39F0000}"/>
    <cellStyle name="쉼표 [0] 4 10 11" xfId="41431" xr:uid="{00000000-0005-0000-0000-0000F49F0000}"/>
    <cellStyle name="쉼표 [0] 4 10 11 2" xfId="41432" xr:uid="{00000000-0005-0000-0000-0000F59F0000}"/>
    <cellStyle name="쉼표 [0] 4 10 11 3" xfId="41433" xr:uid="{00000000-0005-0000-0000-0000F69F0000}"/>
    <cellStyle name="쉼표 [0] 4 10 11 4" xfId="41434" xr:uid="{00000000-0005-0000-0000-0000F79F0000}"/>
    <cellStyle name="쉼표 [0] 4 10 12" xfId="41435" xr:uid="{00000000-0005-0000-0000-0000F89F0000}"/>
    <cellStyle name="쉼표 [0] 4 10 12 2" xfId="41436" xr:uid="{00000000-0005-0000-0000-0000F99F0000}"/>
    <cellStyle name="쉼표 [0] 4 10 12 3" xfId="41437" xr:uid="{00000000-0005-0000-0000-0000FA9F0000}"/>
    <cellStyle name="쉼표 [0] 4 10 12 4" xfId="41438" xr:uid="{00000000-0005-0000-0000-0000FB9F0000}"/>
    <cellStyle name="쉼표 [0] 4 10 13" xfId="41439" xr:uid="{00000000-0005-0000-0000-0000FC9F0000}"/>
    <cellStyle name="쉼표 [0] 4 10 13 2" xfId="41440" xr:uid="{00000000-0005-0000-0000-0000FD9F0000}"/>
    <cellStyle name="쉼표 [0] 4 10 13 3" xfId="41441" xr:uid="{00000000-0005-0000-0000-0000FE9F0000}"/>
    <cellStyle name="쉼표 [0] 4 10 13 4" xfId="41442" xr:uid="{00000000-0005-0000-0000-0000FF9F0000}"/>
    <cellStyle name="쉼표 [0] 4 10 14" xfId="41443" xr:uid="{00000000-0005-0000-0000-000000A00000}"/>
    <cellStyle name="쉼표 [0] 4 10 14 2" xfId="41444" xr:uid="{00000000-0005-0000-0000-000001A00000}"/>
    <cellStyle name="쉼표 [0] 4 10 14 3" xfId="41445" xr:uid="{00000000-0005-0000-0000-000002A00000}"/>
    <cellStyle name="쉼표 [0] 4 10 14 4" xfId="41446" xr:uid="{00000000-0005-0000-0000-000003A00000}"/>
    <cellStyle name="쉼표 [0] 4 10 15" xfId="41447" xr:uid="{00000000-0005-0000-0000-000004A00000}"/>
    <cellStyle name="쉼표 [0] 4 10 16" xfId="41448" xr:uid="{00000000-0005-0000-0000-000005A00000}"/>
    <cellStyle name="쉼표 [0] 4 10 17" xfId="41449" xr:uid="{00000000-0005-0000-0000-000006A00000}"/>
    <cellStyle name="쉼표 [0] 4 10 18" xfId="41450" xr:uid="{00000000-0005-0000-0000-000007A00000}"/>
    <cellStyle name="쉼표 [0] 4 10 19" xfId="41451" xr:uid="{00000000-0005-0000-0000-000008A00000}"/>
    <cellStyle name="쉼표 [0] 4 10 2" xfId="41452" xr:uid="{00000000-0005-0000-0000-000009A00000}"/>
    <cellStyle name="쉼표 [0] 4 10 2 10" xfId="41453" xr:uid="{00000000-0005-0000-0000-00000AA00000}"/>
    <cellStyle name="쉼표 [0] 4 10 2 10 2" xfId="41454" xr:uid="{00000000-0005-0000-0000-00000BA00000}"/>
    <cellStyle name="쉼표 [0] 4 10 2 10 3" xfId="41455" xr:uid="{00000000-0005-0000-0000-00000CA00000}"/>
    <cellStyle name="쉼표 [0] 4 10 2 10 4" xfId="41456" xr:uid="{00000000-0005-0000-0000-00000DA00000}"/>
    <cellStyle name="쉼표 [0] 4 10 2 11" xfId="41457" xr:uid="{00000000-0005-0000-0000-00000EA00000}"/>
    <cellStyle name="쉼표 [0] 4 10 2 11 2" xfId="41458" xr:uid="{00000000-0005-0000-0000-00000FA00000}"/>
    <cellStyle name="쉼표 [0] 4 10 2 11 3" xfId="41459" xr:uid="{00000000-0005-0000-0000-000010A00000}"/>
    <cellStyle name="쉼표 [0] 4 10 2 11 4" xfId="41460" xr:uid="{00000000-0005-0000-0000-000011A00000}"/>
    <cellStyle name="쉼표 [0] 4 10 2 12" xfId="41461" xr:uid="{00000000-0005-0000-0000-000012A00000}"/>
    <cellStyle name="쉼표 [0] 4 10 2 12 2" xfId="41462" xr:uid="{00000000-0005-0000-0000-000013A00000}"/>
    <cellStyle name="쉼표 [0] 4 10 2 12 3" xfId="41463" xr:uid="{00000000-0005-0000-0000-000014A00000}"/>
    <cellStyle name="쉼표 [0] 4 10 2 12 4" xfId="41464" xr:uid="{00000000-0005-0000-0000-000015A00000}"/>
    <cellStyle name="쉼표 [0] 4 10 2 13" xfId="41465" xr:uid="{00000000-0005-0000-0000-000016A00000}"/>
    <cellStyle name="쉼표 [0] 4 10 2 13 2" xfId="41466" xr:uid="{00000000-0005-0000-0000-000017A00000}"/>
    <cellStyle name="쉼표 [0] 4 10 2 13 3" xfId="41467" xr:uid="{00000000-0005-0000-0000-000018A00000}"/>
    <cellStyle name="쉼표 [0] 4 10 2 13 4" xfId="41468" xr:uid="{00000000-0005-0000-0000-000019A00000}"/>
    <cellStyle name="쉼표 [0] 4 10 2 14" xfId="41469" xr:uid="{00000000-0005-0000-0000-00001AA00000}"/>
    <cellStyle name="쉼표 [0] 4 10 2 15" xfId="41470" xr:uid="{00000000-0005-0000-0000-00001BA00000}"/>
    <cellStyle name="쉼표 [0] 4 10 2 16" xfId="41471" xr:uid="{00000000-0005-0000-0000-00001CA00000}"/>
    <cellStyle name="쉼표 [0] 4 10 2 17" xfId="41472" xr:uid="{00000000-0005-0000-0000-00001DA00000}"/>
    <cellStyle name="쉼표 [0] 4 10 2 18" xfId="41473" xr:uid="{00000000-0005-0000-0000-00001EA00000}"/>
    <cellStyle name="쉼표 [0] 4 10 2 19" xfId="41474" xr:uid="{00000000-0005-0000-0000-00001FA00000}"/>
    <cellStyle name="쉼표 [0] 4 10 2 2" xfId="41475" xr:uid="{00000000-0005-0000-0000-000020A00000}"/>
    <cellStyle name="쉼표 [0] 4 10 2 2 10" xfId="41476" xr:uid="{00000000-0005-0000-0000-000021A00000}"/>
    <cellStyle name="쉼표 [0] 4 10 2 2 10 2" xfId="41477" xr:uid="{00000000-0005-0000-0000-000022A00000}"/>
    <cellStyle name="쉼표 [0] 4 10 2 2 10 3" xfId="41478" xr:uid="{00000000-0005-0000-0000-000023A00000}"/>
    <cellStyle name="쉼표 [0] 4 10 2 2 10 4" xfId="41479" xr:uid="{00000000-0005-0000-0000-000024A00000}"/>
    <cellStyle name="쉼표 [0] 4 10 2 2 11" xfId="41480" xr:uid="{00000000-0005-0000-0000-000025A00000}"/>
    <cellStyle name="쉼표 [0] 4 10 2 2 11 2" xfId="41481" xr:uid="{00000000-0005-0000-0000-000026A00000}"/>
    <cellStyle name="쉼표 [0] 4 10 2 2 11 3" xfId="41482" xr:uid="{00000000-0005-0000-0000-000027A00000}"/>
    <cellStyle name="쉼표 [0] 4 10 2 2 11 4" xfId="41483" xr:uid="{00000000-0005-0000-0000-000028A00000}"/>
    <cellStyle name="쉼표 [0] 4 10 2 2 12" xfId="41484" xr:uid="{00000000-0005-0000-0000-000029A00000}"/>
    <cellStyle name="쉼표 [0] 4 10 2 2 12 2" xfId="41485" xr:uid="{00000000-0005-0000-0000-00002AA00000}"/>
    <cellStyle name="쉼표 [0] 4 10 2 2 12 3" xfId="41486" xr:uid="{00000000-0005-0000-0000-00002BA00000}"/>
    <cellStyle name="쉼표 [0] 4 10 2 2 12 4" xfId="41487" xr:uid="{00000000-0005-0000-0000-00002CA00000}"/>
    <cellStyle name="쉼표 [0] 4 10 2 2 13" xfId="41488" xr:uid="{00000000-0005-0000-0000-00002DA00000}"/>
    <cellStyle name="쉼표 [0] 4 10 2 2 14" xfId="41489" xr:uid="{00000000-0005-0000-0000-00002EA00000}"/>
    <cellStyle name="쉼표 [0] 4 10 2 2 15" xfId="41490" xr:uid="{00000000-0005-0000-0000-00002FA00000}"/>
    <cellStyle name="쉼표 [0] 4 10 2 2 16" xfId="41491" xr:uid="{00000000-0005-0000-0000-000030A00000}"/>
    <cellStyle name="쉼표 [0] 4 10 2 2 17" xfId="41492" xr:uid="{00000000-0005-0000-0000-000031A00000}"/>
    <cellStyle name="쉼표 [0] 4 10 2 2 18" xfId="41493" xr:uid="{00000000-0005-0000-0000-000032A00000}"/>
    <cellStyle name="쉼표 [0] 4 10 2 2 19" xfId="41494" xr:uid="{00000000-0005-0000-0000-000033A00000}"/>
    <cellStyle name="쉼표 [0] 4 10 2 2 2" xfId="41495" xr:uid="{00000000-0005-0000-0000-000034A00000}"/>
    <cellStyle name="쉼표 [0] 4 10 2 2 2 10" xfId="41496" xr:uid="{00000000-0005-0000-0000-000035A00000}"/>
    <cellStyle name="쉼표 [0] 4 10 2 2 2 11" xfId="41497" xr:uid="{00000000-0005-0000-0000-000036A00000}"/>
    <cellStyle name="쉼표 [0] 4 10 2 2 2 12" xfId="41498" xr:uid="{00000000-0005-0000-0000-000037A00000}"/>
    <cellStyle name="쉼표 [0] 4 10 2 2 2 2" xfId="41499" xr:uid="{00000000-0005-0000-0000-000038A00000}"/>
    <cellStyle name="쉼표 [0] 4 10 2 2 2 2 2" xfId="41500" xr:uid="{00000000-0005-0000-0000-000039A00000}"/>
    <cellStyle name="쉼표 [0] 4 10 2 2 2 2 3" xfId="41501" xr:uid="{00000000-0005-0000-0000-00003AA00000}"/>
    <cellStyle name="쉼표 [0] 4 10 2 2 2 2 4" xfId="41502" xr:uid="{00000000-0005-0000-0000-00003BA00000}"/>
    <cellStyle name="쉼표 [0] 4 10 2 2 2 3" xfId="41503" xr:uid="{00000000-0005-0000-0000-00003CA00000}"/>
    <cellStyle name="쉼표 [0] 4 10 2 2 2 3 2" xfId="41504" xr:uid="{00000000-0005-0000-0000-00003DA00000}"/>
    <cellStyle name="쉼표 [0] 4 10 2 2 2 3 3" xfId="41505" xr:uid="{00000000-0005-0000-0000-00003EA00000}"/>
    <cellStyle name="쉼표 [0] 4 10 2 2 2 3 4" xfId="41506" xr:uid="{00000000-0005-0000-0000-00003FA00000}"/>
    <cellStyle name="쉼표 [0] 4 10 2 2 2 4" xfId="41507" xr:uid="{00000000-0005-0000-0000-000040A00000}"/>
    <cellStyle name="쉼표 [0] 4 10 2 2 2 4 2" xfId="41508" xr:uid="{00000000-0005-0000-0000-000041A00000}"/>
    <cellStyle name="쉼표 [0] 4 10 2 2 2 4 3" xfId="41509" xr:uid="{00000000-0005-0000-0000-000042A00000}"/>
    <cellStyle name="쉼표 [0] 4 10 2 2 2 4 4" xfId="41510" xr:uid="{00000000-0005-0000-0000-000043A00000}"/>
    <cellStyle name="쉼표 [0] 4 10 2 2 2 5" xfId="41511" xr:uid="{00000000-0005-0000-0000-000044A00000}"/>
    <cellStyle name="쉼표 [0] 4 10 2 2 2 5 2" xfId="41512" xr:uid="{00000000-0005-0000-0000-000045A00000}"/>
    <cellStyle name="쉼표 [0] 4 10 2 2 2 5 3" xfId="41513" xr:uid="{00000000-0005-0000-0000-000046A00000}"/>
    <cellStyle name="쉼표 [0] 4 10 2 2 2 5 4" xfId="41514" xr:uid="{00000000-0005-0000-0000-000047A00000}"/>
    <cellStyle name="쉼표 [0] 4 10 2 2 2 6" xfId="41515" xr:uid="{00000000-0005-0000-0000-000048A00000}"/>
    <cellStyle name="쉼표 [0] 4 10 2 2 2 6 2" xfId="41516" xr:uid="{00000000-0005-0000-0000-000049A00000}"/>
    <cellStyle name="쉼표 [0] 4 10 2 2 2 6 3" xfId="41517" xr:uid="{00000000-0005-0000-0000-00004AA00000}"/>
    <cellStyle name="쉼표 [0] 4 10 2 2 2 6 4" xfId="41518" xr:uid="{00000000-0005-0000-0000-00004BA00000}"/>
    <cellStyle name="쉼표 [0] 4 10 2 2 2 7" xfId="41519" xr:uid="{00000000-0005-0000-0000-00004CA00000}"/>
    <cellStyle name="쉼표 [0] 4 10 2 2 2 7 2" xfId="41520" xr:uid="{00000000-0005-0000-0000-00004DA00000}"/>
    <cellStyle name="쉼표 [0] 4 10 2 2 2 7 3" xfId="41521" xr:uid="{00000000-0005-0000-0000-00004EA00000}"/>
    <cellStyle name="쉼표 [0] 4 10 2 2 2 7 4" xfId="41522" xr:uid="{00000000-0005-0000-0000-00004FA00000}"/>
    <cellStyle name="쉼표 [0] 4 10 2 2 2 8" xfId="41523" xr:uid="{00000000-0005-0000-0000-000050A00000}"/>
    <cellStyle name="쉼표 [0] 4 10 2 2 2 8 2" xfId="41524" xr:uid="{00000000-0005-0000-0000-000051A00000}"/>
    <cellStyle name="쉼표 [0] 4 10 2 2 2 8 3" xfId="41525" xr:uid="{00000000-0005-0000-0000-000052A00000}"/>
    <cellStyle name="쉼표 [0] 4 10 2 2 2 8 4" xfId="41526" xr:uid="{00000000-0005-0000-0000-000053A00000}"/>
    <cellStyle name="쉼표 [0] 4 10 2 2 2 9" xfId="41527" xr:uid="{00000000-0005-0000-0000-000054A00000}"/>
    <cellStyle name="쉼표 [0] 4 10 2 2 2 9 2" xfId="41528" xr:uid="{00000000-0005-0000-0000-000055A00000}"/>
    <cellStyle name="쉼표 [0] 4 10 2 2 2 9 3" xfId="41529" xr:uid="{00000000-0005-0000-0000-000056A00000}"/>
    <cellStyle name="쉼표 [0] 4 10 2 2 2 9 4" xfId="41530" xr:uid="{00000000-0005-0000-0000-000057A00000}"/>
    <cellStyle name="쉼표 [0] 4 10 2 2 20" xfId="41531" xr:uid="{00000000-0005-0000-0000-000058A00000}"/>
    <cellStyle name="쉼표 [0] 4 10 2 2 21" xfId="41532" xr:uid="{00000000-0005-0000-0000-000059A00000}"/>
    <cellStyle name="쉼표 [0] 4 10 2 2 22" xfId="41533" xr:uid="{00000000-0005-0000-0000-00005AA00000}"/>
    <cellStyle name="쉼표 [0] 4 10 2 2 23" xfId="41534" xr:uid="{00000000-0005-0000-0000-00005BA00000}"/>
    <cellStyle name="쉼표 [0] 4 10 2 2 24" xfId="41535" xr:uid="{00000000-0005-0000-0000-00005CA00000}"/>
    <cellStyle name="쉼표 [0] 4 10 2 2 25" xfId="41536" xr:uid="{00000000-0005-0000-0000-00005DA00000}"/>
    <cellStyle name="쉼표 [0] 4 10 2 2 3" xfId="41537" xr:uid="{00000000-0005-0000-0000-00005EA00000}"/>
    <cellStyle name="쉼표 [0] 4 10 2 2 3 10" xfId="41538" xr:uid="{00000000-0005-0000-0000-00005FA00000}"/>
    <cellStyle name="쉼표 [0] 4 10 2 2 3 11" xfId="41539" xr:uid="{00000000-0005-0000-0000-000060A00000}"/>
    <cellStyle name="쉼표 [0] 4 10 2 2 3 12" xfId="41540" xr:uid="{00000000-0005-0000-0000-000061A00000}"/>
    <cellStyle name="쉼표 [0] 4 10 2 2 3 2" xfId="41541" xr:uid="{00000000-0005-0000-0000-000062A00000}"/>
    <cellStyle name="쉼표 [0] 4 10 2 2 3 2 2" xfId="41542" xr:uid="{00000000-0005-0000-0000-000063A00000}"/>
    <cellStyle name="쉼표 [0] 4 10 2 2 3 2 3" xfId="41543" xr:uid="{00000000-0005-0000-0000-000064A00000}"/>
    <cellStyle name="쉼표 [0] 4 10 2 2 3 2 4" xfId="41544" xr:uid="{00000000-0005-0000-0000-000065A00000}"/>
    <cellStyle name="쉼표 [0] 4 10 2 2 3 3" xfId="41545" xr:uid="{00000000-0005-0000-0000-000066A00000}"/>
    <cellStyle name="쉼표 [0] 4 10 2 2 3 3 2" xfId="41546" xr:uid="{00000000-0005-0000-0000-000067A00000}"/>
    <cellStyle name="쉼표 [0] 4 10 2 2 3 3 3" xfId="41547" xr:uid="{00000000-0005-0000-0000-000068A00000}"/>
    <cellStyle name="쉼표 [0] 4 10 2 2 3 3 4" xfId="41548" xr:uid="{00000000-0005-0000-0000-000069A00000}"/>
    <cellStyle name="쉼표 [0] 4 10 2 2 3 4" xfId="41549" xr:uid="{00000000-0005-0000-0000-00006AA00000}"/>
    <cellStyle name="쉼표 [0] 4 10 2 2 3 4 2" xfId="41550" xr:uid="{00000000-0005-0000-0000-00006BA00000}"/>
    <cellStyle name="쉼표 [0] 4 10 2 2 3 4 3" xfId="41551" xr:uid="{00000000-0005-0000-0000-00006CA00000}"/>
    <cellStyle name="쉼표 [0] 4 10 2 2 3 4 4" xfId="41552" xr:uid="{00000000-0005-0000-0000-00006DA00000}"/>
    <cellStyle name="쉼표 [0] 4 10 2 2 3 5" xfId="41553" xr:uid="{00000000-0005-0000-0000-00006EA00000}"/>
    <cellStyle name="쉼표 [0] 4 10 2 2 3 5 2" xfId="41554" xr:uid="{00000000-0005-0000-0000-00006FA00000}"/>
    <cellStyle name="쉼표 [0] 4 10 2 2 3 5 3" xfId="41555" xr:uid="{00000000-0005-0000-0000-000070A00000}"/>
    <cellStyle name="쉼표 [0] 4 10 2 2 3 5 4" xfId="41556" xr:uid="{00000000-0005-0000-0000-000071A00000}"/>
    <cellStyle name="쉼표 [0] 4 10 2 2 3 6" xfId="41557" xr:uid="{00000000-0005-0000-0000-000072A00000}"/>
    <cellStyle name="쉼표 [0] 4 10 2 2 3 6 2" xfId="41558" xr:uid="{00000000-0005-0000-0000-000073A00000}"/>
    <cellStyle name="쉼표 [0] 4 10 2 2 3 6 3" xfId="41559" xr:uid="{00000000-0005-0000-0000-000074A00000}"/>
    <cellStyle name="쉼표 [0] 4 10 2 2 3 6 4" xfId="41560" xr:uid="{00000000-0005-0000-0000-000075A00000}"/>
    <cellStyle name="쉼표 [0] 4 10 2 2 3 7" xfId="41561" xr:uid="{00000000-0005-0000-0000-000076A00000}"/>
    <cellStyle name="쉼표 [0] 4 10 2 2 3 7 2" xfId="41562" xr:uid="{00000000-0005-0000-0000-000077A00000}"/>
    <cellStyle name="쉼표 [0] 4 10 2 2 3 7 3" xfId="41563" xr:uid="{00000000-0005-0000-0000-000078A00000}"/>
    <cellStyle name="쉼표 [0] 4 10 2 2 3 7 4" xfId="41564" xr:uid="{00000000-0005-0000-0000-000079A00000}"/>
    <cellStyle name="쉼표 [0] 4 10 2 2 3 8" xfId="41565" xr:uid="{00000000-0005-0000-0000-00007AA00000}"/>
    <cellStyle name="쉼표 [0] 4 10 2 2 3 8 2" xfId="41566" xr:uid="{00000000-0005-0000-0000-00007BA00000}"/>
    <cellStyle name="쉼표 [0] 4 10 2 2 3 8 3" xfId="41567" xr:uid="{00000000-0005-0000-0000-00007CA00000}"/>
    <cellStyle name="쉼표 [0] 4 10 2 2 3 8 4" xfId="41568" xr:uid="{00000000-0005-0000-0000-00007DA00000}"/>
    <cellStyle name="쉼표 [0] 4 10 2 2 3 9" xfId="41569" xr:uid="{00000000-0005-0000-0000-00007EA00000}"/>
    <cellStyle name="쉼표 [0] 4 10 2 2 3 9 2" xfId="41570" xr:uid="{00000000-0005-0000-0000-00007FA00000}"/>
    <cellStyle name="쉼표 [0] 4 10 2 2 3 9 3" xfId="41571" xr:uid="{00000000-0005-0000-0000-000080A00000}"/>
    <cellStyle name="쉼표 [0] 4 10 2 2 3 9 4" xfId="41572" xr:uid="{00000000-0005-0000-0000-000081A00000}"/>
    <cellStyle name="쉼표 [0] 4 10 2 2 4" xfId="41573" xr:uid="{00000000-0005-0000-0000-000082A00000}"/>
    <cellStyle name="쉼표 [0] 4 10 2 2 4 10" xfId="41574" xr:uid="{00000000-0005-0000-0000-000083A00000}"/>
    <cellStyle name="쉼표 [0] 4 10 2 2 4 11" xfId="41575" xr:uid="{00000000-0005-0000-0000-000084A00000}"/>
    <cellStyle name="쉼표 [0] 4 10 2 2 4 12" xfId="41576" xr:uid="{00000000-0005-0000-0000-000085A00000}"/>
    <cellStyle name="쉼표 [0] 4 10 2 2 4 2" xfId="41577" xr:uid="{00000000-0005-0000-0000-000086A00000}"/>
    <cellStyle name="쉼표 [0] 4 10 2 2 4 2 2" xfId="41578" xr:uid="{00000000-0005-0000-0000-000087A00000}"/>
    <cellStyle name="쉼표 [0] 4 10 2 2 4 2 3" xfId="41579" xr:uid="{00000000-0005-0000-0000-000088A00000}"/>
    <cellStyle name="쉼표 [0] 4 10 2 2 4 2 4" xfId="41580" xr:uid="{00000000-0005-0000-0000-000089A00000}"/>
    <cellStyle name="쉼표 [0] 4 10 2 2 4 3" xfId="41581" xr:uid="{00000000-0005-0000-0000-00008AA00000}"/>
    <cellStyle name="쉼표 [0] 4 10 2 2 4 3 2" xfId="41582" xr:uid="{00000000-0005-0000-0000-00008BA00000}"/>
    <cellStyle name="쉼표 [0] 4 10 2 2 4 3 3" xfId="41583" xr:uid="{00000000-0005-0000-0000-00008CA00000}"/>
    <cellStyle name="쉼표 [0] 4 10 2 2 4 3 4" xfId="41584" xr:uid="{00000000-0005-0000-0000-00008DA00000}"/>
    <cellStyle name="쉼표 [0] 4 10 2 2 4 4" xfId="41585" xr:uid="{00000000-0005-0000-0000-00008EA00000}"/>
    <cellStyle name="쉼표 [0] 4 10 2 2 4 4 2" xfId="41586" xr:uid="{00000000-0005-0000-0000-00008FA00000}"/>
    <cellStyle name="쉼표 [0] 4 10 2 2 4 4 3" xfId="41587" xr:uid="{00000000-0005-0000-0000-000090A00000}"/>
    <cellStyle name="쉼표 [0] 4 10 2 2 4 4 4" xfId="41588" xr:uid="{00000000-0005-0000-0000-000091A00000}"/>
    <cellStyle name="쉼표 [0] 4 10 2 2 4 5" xfId="41589" xr:uid="{00000000-0005-0000-0000-000092A00000}"/>
    <cellStyle name="쉼표 [0] 4 10 2 2 4 5 2" xfId="41590" xr:uid="{00000000-0005-0000-0000-000093A00000}"/>
    <cellStyle name="쉼표 [0] 4 10 2 2 4 5 3" xfId="41591" xr:uid="{00000000-0005-0000-0000-000094A00000}"/>
    <cellStyle name="쉼표 [0] 4 10 2 2 4 5 4" xfId="41592" xr:uid="{00000000-0005-0000-0000-000095A00000}"/>
    <cellStyle name="쉼표 [0] 4 10 2 2 4 6" xfId="41593" xr:uid="{00000000-0005-0000-0000-000096A00000}"/>
    <cellStyle name="쉼표 [0] 4 10 2 2 4 6 2" xfId="41594" xr:uid="{00000000-0005-0000-0000-000097A00000}"/>
    <cellStyle name="쉼표 [0] 4 10 2 2 4 6 3" xfId="41595" xr:uid="{00000000-0005-0000-0000-000098A00000}"/>
    <cellStyle name="쉼표 [0] 4 10 2 2 4 6 4" xfId="41596" xr:uid="{00000000-0005-0000-0000-000099A00000}"/>
    <cellStyle name="쉼표 [0] 4 10 2 2 4 7" xfId="41597" xr:uid="{00000000-0005-0000-0000-00009AA00000}"/>
    <cellStyle name="쉼표 [0] 4 10 2 2 4 7 2" xfId="41598" xr:uid="{00000000-0005-0000-0000-00009BA00000}"/>
    <cellStyle name="쉼표 [0] 4 10 2 2 4 7 3" xfId="41599" xr:uid="{00000000-0005-0000-0000-00009CA00000}"/>
    <cellStyle name="쉼표 [0] 4 10 2 2 4 7 4" xfId="41600" xr:uid="{00000000-0005-0000-0000-00009DA00000}"/>
    <cellStyle name="쉼표 [0] 4 10 2 2 4 8" xfId="41601" xr:uid="{00000000-0005-0000-0000-00009EA00000}"/>
    <cellStyle name="쉼표 [0] 4 10 2 2 4 8 2" xfId="41602" xr:uid="{00000000-0005-0000-0000-00009FA00000}"/>
    <cellStyle name="쉼표 [0] 4 10 2 2 4 8 3" xfId="41603" xr:uid="{00000000-0005-0000-0000-0000A0A00000}"/>
    <cellStyle name="쉼표 [0] 4 10 2 2 4 8 4" xfId="41604" xr:uid="{00000000-0005-0000-0000-0000A1A00000}"/>
    <cellStyle name="쉼표 [0] 4 10 2 2 4 9" xfId="41605" xr:uid="{00000000-0005-0000-0000-0000A2A00000}"/>
    <cellStyle name="쉼표 [0] 4 10 2 2 4 9 2" xfId="41606" xr:uid="{00000000-0005-0000-0000-0000A3A00000}"/>
    <cellStyle name="쉼표 [0] 4 10 2 2 4 9 3" xfId="41607" xr:uid="{00000000-0005-0000-0000-0000A4A00000}"/>
    <cellStyle name="쉼표 [0] 4 10 2 2 4 9 4" xfId="41608" xr:uid="{00000000-0005-0000-0000-0000A5A00000}"/>
    <cellStyle name="쉼표 [0] 4 10 2 2 5" xfId="41609" xr:uid="{00000000-0005-0000-0000-0000A6A00000}"/>
    <cellStyle name="쉼표 [0] 4 10 2 2 5 2" xfId="41610" xr:uid="{00000000-0005-0000-0000-0000A7A00000}"/>
    <cellStyle name="쉼표 [0] 4 10 2 2 5 3" xfId="41611" xr:uid="{00000000-0005-0000-0000-0000A8A00000}"/>
    <cellStyle name="쉼표 [0] 4 10 2 2 5 4" xfId="41612" xr:uid="{00000000-0005-0000-0000-0000A9A00000}"/>
    <cellStyle name="쉼표 [0] 4 10 2 2 6" xfId="41613" xr:uid="{00000000-0005-0000-0000-0000AAA00000}"/>
    <cellStyle name="쉼표 [0] 4 10 2 2 6 2" xfId="41614" xr:uid="{00000000-0005-0000-0000-0000ABA00000}"/>
    <cellStyle name="쉼표 [0] 4 10 2 2 6 3" xfId="41615" xr:uid="{00000000-0005-0000-0000-0000ACA00000}"/>
    <cellStyle name="쉼표 [0] 4 10 2 2 6 4" xfId="41616" xr:uid="{00000000-0005-0000-0000-0000ADA00000}"/>
    <cellStyle name="쉼표 [0] 4 10 2 2 7" xfId="41617" xr:uid="{00000000-0005-0000-0000-0000AEA00000}"/>
    <cellStyle name="쉼표 [0] 4 10 2 2 7 2" xfId="41618" xr:uid="{00000000-0005-0000-0000-0000AFA00000}"/>
    <cellStyle name="쉼표 [0] 4 10 2 2 7 3" xfId="41619" xr:uid="{00000000-0005-0000-0000-0000B0A00000}"/>
    <cellStyle name="쉼표 [0] 4 10 2 2 7 4" xfId="41620" xr:uid="{00000000-0005-0000-0000-0000B1A00000}"/>
    <cellStyle name="쉼표 [0] 4 10 2 2 8" xfId="41621" xr:uid="{00000000-0005-0000-0000-0000B2A00000}"/>
    <cellStyle name="쉼표 [0] 4 10 2 2 8 2" xfId="41622" xr:uid="{00000000-0005-0000-0000-0000B3A00000}"/>
    <cellStyle name="쉼표 [0] 4 10 2 2 8 3" xfId="41623" xr:uid="{00000000-0005-0000-0000-0000B4A00000}"/>
    <cellStyle name="쉼표 [0] 4 10 2 2 8 4" xfId="41624" xr:uid="{00000000-0005-0000-0000-0000B5A00000}"/>
    <cellStyle name="쉼표 [0] 4 10 2 2 9" xfId="41625" xr:uid="{00000000-0005-0000-0000-0000B6A00000}"/>
    <cellStyle name="쉼표 [0] 4 10 2 2 9 2" xfId="41626" xr:uid="{00000000-0005-0000-0000-0000B7A00000}"/>
    <cellStyle name="쉼표 [0] 4 10 2 2 9 3" xfId="41627" xr:uid="{00000000-0005-0000-0000-0000B8A00000}"/>
    <cellStyle name="쉼표 [0] 4 10 2 2 9 4" xfId="41628" xr:uid="{00000000-0005-0000-0000-0000B9A00000}"/>
    <cellStyle name="쉼표 [0] 4 10 2 20" xfId="41629" xr:uid="{00000000-0005-0000-0000-0000BAA00000}"/>
    <cellStyle name="쉼표 [0] 4 10 2 21" xfId="41630" xr:uid="{00000000-0005-0000-0000-0000BBA00000}"/>
    <cellStyle name="쉼표 [0] 4 10 2 22" xfId="41631" xr:uid="{00000000-0005-0000-0000-0000BCA00000}"/>
    <cellStyle name="쉼표 [0] 4 10 2 23" xfId="41632" xr:uid="{00000000-0005-0000-0000-0000BDA00000}"/>
    <cellStyle name="쉼표 [0] 4 10 2 24" xfId="41633" xr:uid="{00000000-0005-0000-0000-0000BEA00000}"/>
    <cellStyle name="쉼표 [0] 4 10 2 25" xfId="41634" xr:uid="{00000000-0005-0000-0000-0000BFA00000}"/>
    <cellStyle name="쉼표 [0] 4 10 2 26" xfId="41635" xr:uid="{00000000-0005-0000-0000-0000C0A00000}"/>
    <cellStyle name="쉼표 [0] 4 10 2 3" xfId="41636" xr:uid="{00000000-0005-0000-0000-0000C1A00000}"/>
    <cellStyle name="쉼표 [0] 4 10 2 3 10" xfId="41637" xr:uid="{00000000-0005-0000-0000-0000C2A00000}"/>
    <cellStyle name="쉼표 [0] 4 10 2 3 11" xfId="41638" xr:uid="{00000000-0005-0000-0000-0000C3A00000}"/>
    <cellStyle name="쉼표 [0] 4 10 2 3 12" xfId="41639" xr:uid="{00000000-0005-0000-0000-0000C4A00000}"/>
    <cellStyle name="쉼표 [0] 4 10 2 3 2" xfId="41640" xr:uid="{00000000-0005-0000-0000-0000C5A00000}"/>
    <cellStyle name="쉼표 [0] 4 10 2 3 2 2" xfId="41641" xr:uid="{00000000-0005-0000-0000-0000C6A00000}"/>
    <cellStyle name="쉼표 [0] 4 10 2 3 2 3" xfId="41642" xr:uid="{00000000-0005-0000-0000-0000C7A00000}"/>
    <cellStyle name="쉼표 [0] 4 10 2 3 2 4" xfId="41643" xr:uid="{00000000-0005-0000-0000-0000C8A00000}"/>
    <cellStyle name="쉼표 [0] 4 10 2 3 3" xfId="41644" xr:uid="{00000000-0005-0000-0000-0000C9A00000}"/>
    <cellStyle name="쉼표 [0] 4 10 2 3 3 2" xfId="41645" xr:uid="{00000000-0005-0000-0000-0000CAA00000}"/>
    <cellStyle name="쉼표 [0] 4 10 2 3 3 3" xfId="41646" xr:uid="{00000000-0005-0000-0000-0000CBA00000}"/>
    <cellStyle name="쉼표 [0] 4 10 2 3 3 4" xfId="41647" xr:uid="{00000000-0005-0000-0000-0000CCA00000}"/>
    <cellStyle name="쉼표 [0] 4 10 2 3 4" xfId="41648" xr:uid="{00000000-0005-0000-0000-0000CDA00000}"/>
    <cellStyle name="쉼표 [0] 4 10 2 3 4 2" xfId="41649" xr:uid="{00000000-0005-0000-0000-0000CEA00000}"/>
    <cellStyle name="쉼표 [0] 4 10 2 3 4 3" xfId="41650" xr:uid="{00000000-0005-0000-0000-0000CFA00000}"/>
    <cellStyle name="쉼표 [0] 4 10 2 3 4 4" xfId="41651" xr:uid="{00000000-0005-0000-0000-0000D0A00000}"/>
    <cellStyle name="쉼표 [0] 4 10 2 3 5" xfId="41652" xr:uid="{00000000-0005-0000-0000-0000D1A00000}"/>
    <cellStyle name="쉼표 [0] 4 10 2 3 5 2" xfId="41653" xr:uid="{00000000-0005-0000-0000-0000D2A00000}"/>
    <cellStyle name="쉼표 [0] 4 10 2 3 5 3" xfId="41654" xr:uid="{00000000-0005-0000-0000-0000D3A00000}"/>
    <cellStyle name="쉼표 [0] 4 10 2 3 5 4" xfId="41655" xr:uid="{00000000-0005-0000-0000-0000D4A00000}"/>
    <cellStyle name="쉼표 [0] 4 10 2 3 6" xfId="41656" xr:uid="{00000000-0005-0000-0000-0000D5A00000}"/>
    <cellStyle name="쉼표 [0] 4 10 2 3 6 2" xfId="41657" xr:uid="{00000000-0005-0000-0000-0000D6A00000}"/>
    <cellStyle name="쉼표 [0] 4 10 2 3 6 3" xfId="41658" xr:uid="{00000000-0005-0000-0000-0000D7A00000}"/>
    <cellStyle name="쉼표 [0] 4 10 2 3 6 4" xfId="41659" xr:uid="{00000000-0005-0000-0000-0000D8A00000}"/>
    <cellStyle name="쉼표 [0] 4 10 2 3 7" xfId="41660" xr:uid="{00000000-0005-0000-0000-0000D9A00000}"/>
    <cellStyle name="쉼표 [0] 4 10 2 3 7 2" xfId="41661" xr:uid="{00000000-0005-0000-0000-0000DAA00000}"/>
    <cellStyle name="쉼표 [0] 4 10 2 3 7 3" xfId="41662" xr:uid="{00000000-0005-0000-0000-0000DBA00000}"/>
    <cellStyle name="쉼표 [0] 4 10 2 3 7 4" xfId="41663" xr:uid="{00000000-0005-0000-0000-0000DCA00000}"/>
    <cellStyle name="쉼표 [0] 4 10 2 3 8" xfId="41664" xr:uid="{00000000-0005-0000-0000-0000DDA00000}"/>
    <cellStyle name="쉼표 [0] 4 10 2 3 8 2" xfId="41665" xr:uid="{00000000-0005-0000-0000-0000DEA00000}"/>
    <cellStyle name="쉼표 [0] 4 10 2 3 8 3" xfId="41666" xr:uid="{00000000-0005-0000-0000-0000DFA00000}"/>
    <cellStyle name="쉼표 [0] 4 10 2 3 8 4" xfId="41667" xr:uid="{00000000-0005-0000-0000-0000E0A00000}"/>
    <cellStyle name="쉼표 [0] 4 10 2 3 9" xfId="41668" xr:uid="{00000000-0005-0000-0000-0000E1A00000}"/>
    <cellStyle name="쉼표 [0] 4 10 2 3 9 2" xfId="41669" xr:uid="{00000000-0005-0000-0000-0000E2A00000}"/>
    <cellStyle name="쉼표 [0] 4 10 2 3 9 3" xfId="41670" xr:uid="{00000000-0005-0000-0000-0000E3A00000}"/>
    <cellStyle name="쉼표 [0] 4 10 2 3 9 4" xfId="41671" xr:uid="{00000000-0005-0000-0000-0000E4A00000}"/>
    <cellStyle name="쉼표 [0] 4 10 2 4" xfId="41672" xr:uid="{00000000-0005-0000-0000-0000E5A00000}"/>
    <cellStyle name="쉼표 [0] 4 10 2 4 10" xfId="41673" xr:uid="{00000000-0005-0000-0000-0000E6A00000}"/>
    <cellStyle name="쉼표 [0] 4 10 2 4 11" xfId="41674" xr:uid="{00000000-0005-0000-0000-0000E7A00000}"/>
    <cellStyle name="쉼표 [0] 4 10 2 4 12" xfId="41675" xr:uid="{00000000-0005-0000-0000-0000E8A00000}"/>
    <cellStyle name="쉼표 [0] 4 10 2 4 2" xfId="41676" xr:uid="{00000000-0005-0000-0000-0000E9A00000}"/>
    <cellStyle name="쉼표 [0] 4 10 2 4 2 2" xfId="41677" xr:uid="{00000000-0005-0000-0000-0000EAA00000}"/>
    <cellStyle name="쉼표 [0] 4 10 2 4 2 3" xfId="41678" xr:uid="{00000000-0005-0000-0000-0000EBA00000}"/>
    <cellStyle name="쉼표 [0] 4 10 2 4 2 4" xfId="41679" xr:uid="{00000000-0005-0000-0000-0000ECA00000}"/>
    <cellStyle name="쉼표 [0] 4 10 2 4 3" xfId="41680" xr:uid="{00000000-0005-0000-0000-0000EDA00000}"/>
    <cellStyle name="쉼표 [0] 4 10 2 4 3 2" xfId="41681" xr:uid="{00000000-0005-0000-0000-0000EEA00000}"/>
    <cellStyle name="쉼표 [0] 4 10 2 4 3 3" xfId="41682" xr:uid="{00000000-0005-0000-0000-0000EFA00000}"/>
    <cellStyle name="쉼표 [0] 4 10 2 4 3 4" xfId="41683" xr:uid="{00000000-0005-0000-0000-0000F0A00000}"/>
    <cellStyle name="쉼표 [0] 4 10 2 4 4" xfId="41684" xr:uid="{00000000-0005-0000-0000-0000F1A00000}"/>
    <cellStyle name="쉼표 [0] 4 10 2 4 4 2" xfId="41685" xr:uid="{00000000-0005-0000-0000-0000F2A00000}"/>
    <cellStyle name="쉼표 [0] 4 10 2 4 4 3" xfId="41686" xr:uid="{00000000-0005-0000-0000-0000F3A00000}"/>
    <cellStyle name="쉼표 [0] 4 10 2 4 4 4" xfId="41687" xr:uid="{00000000-0005-0000-0000-0000F4A00000}"/>
    <cellStyle name="쉼표 [0] 4 10 2 4 5" xfId="41688" xr:uid="{00000000-0005-0000-0000-0000F5A00000}"/>
    <cellStyle name="쉼표 [0] 4 10 2 4 5 2" xfId="41689" xr:uid="{00000000-0005-0000-0000-0000F6A00000}"/>
    <cellStyle name="쉼표 [0] 4 10 2 4 5 3" xfId="41690" xr:uid="{00000000-0005-0000-0000-0000F7A00000}"/>
    <cellStyle name="쉼표 [0] 4 10 2 4 5 4" xfId="41691" xr:uid="{00000000-0005-0000-0000-0000F8A00000}"/>
    <cellStyle name="쉼표 [0] 4 10 2 4 6" xfId="41692" xr:uid="{00000000-0005-0000-0000-0000F9A00000}"/>
    <cellStyle name="쉼표 [0] 4 10 2 4 6 2" xfId="41693" xr:uid="{00000000-0005-0000-0000-0000FAA00000}"/>
    <cellStyle name="쉼표 [0] 4 10 2 4 6 3" xfId="41694" xr:uid="{00000000-0005-0000-0000-0000FBA00000}"/>
    <cellStyle name="쉼표 [0] 4 10 2 4 6 4" xfId="41695" xr:uid="{00000000-0005-0000-0000-0000FCA00000}"/>
    <cellStyle name="쉼표 [0] 4 10 2 4 7" xfId="41696" xr:uid="{00000000-0005-0000-0000-0000FDA00000}"/>
    <cellStyle name="쉼표 [0] 4 10 2 4 7 2" xfId="41697" xr:uid="{00000000-0005-0000-0000-0000FEA00000}"/>
    <cellStyle name="쉼표 [0] 4 10 2 4 7 3" xfId="41698" xr:uid="{00000000-0005-0000-0000-0000FFA00000}"/>
    <cellStyle name="쉼표 [0] 4 10 2 4 7 4" xfId="41699" xr:uid="{00000000-0005-0000-0000-000000A10000}"/>
    <cellStyle name="쉼표 [0] 4 10 2 4 8" xfId="41700" xr:uid="{00000000-0005-0000-0000-000001A10000}"/>
    <cellStyle name="쉼표 [0] 4 10 2 4 8 2" xfId="41701" xr:uid="{00000000-0005-0000-0000-000002A10000}"/>
    <cellStyle name="쉼표 [0] 4 10 2 4 8 3" xfId="41702" xr:uid="{00000000-0005-0000-0000-000003A10000}"/>
    <cellStyle name="쉼표 [0] 4 10 2 4 8 4" xfId="41703" xr:uid="{00000000-0005-0000-0000-000004A10000}"/>
    <cellStyle name="쉼표 [0] 4 10 2 4 9" xfId="41704" xr:uid="{00000000-0005-0000-0000-000005A10000}"/>
    <cellStyle name="쉼표 [0] 4 10 2 4 9 2" xfId="41705" xr:uid="{00000000-0005-0000-0000-000006A10000}"/>
    <cellStyle name="쉼표 [0] 4 10 2 4 9 3" xfId="41706" xr:uid="{00000000-0005-0000-0000-000007A10000}"/>
    <cellStyle name="쉼표 [0] 4 10 2 4 9 4" xfId="41707" xr:uid="{00000000-0005-0000-0000-000008A10000}"/>
    <cellStyle name="쉼표 [0] 4 10 2 5" xfId="41708" xr:uid="{00000000-0005-0000-0000-000009A10000}"/>
    <cellStyle name="쉼표 [0] 4 10 2 5 10" xfId="41709" xr:uid="{00000000-0005-0000-0000-00000AA10000}"/>
    <cellStyle name="쉼표 [0] 4 10 2 5 11" xfId="41710" xr:uid="{00000000-0005-0000-0000-00000BA10000}"/>
    <cellStyle name="쉼표 [0] 4 10 2 5 12" xfId="41711" xr:uid="{00000000-0005-0000-0000-00000CA10000}"/>
    <cellStyle name="쉼표 [0] 4 10 2 5 2" xfId="41712" xr:uid="{00000000-0005-0000-0000-00000DA10000}"/>
    <cellStyle name="쉼표 [0] 4 10 2 5 2 2" xfId="41713" xr:uid="{00000000-0005-0000-0000-00000EA10000}"/>
    <cellStyle name="쉼표 [0] 4 10 2 5 2 3" xfId="41714" xr:uid="{00000000-0005-0000-0000-00000FA10000}"/>
    <cellStyle name="쉼표 [0] 4 10 2 5 2 4" xfId="41715" xr:uid="{00000000-0005-0000-0000-000010A10000}"/>
    <cellStyle name="쉼표 [0] 4 10 2 5 3" xfId="41716" xr:uid="{00000000-0005-0000-0000-000011A10000}"/>
    <cellStyle name="쉼표 [0] 4 10 2 5 3 2" xfId="41717" xr:uid="{00000000-0005-0000-0000-000012A10000}"/>
    <cellStyle name="쉼표 [0] 4 10 2 5 3 3" xfId="41718" xr:uid="{00000000-0005-0000-0000-000013A10000}"/>
    <cellStyle name="쉼표 [0] 4 10 2 5 3 4" xfId="41719" xr:uid="{00000000-0005-0000-0000-000014A10000}"/>
    <cellStyle name="쉼표 [0] 4 10 2 5 4" xfId="41720" xr:uid="{00000000-0005-0000-0000-000015A10000}"/>
    <cellStyle name="쉼표 [0] 4 10 2 5 4 2" xfId="41721" xr:uid="{00000000-0005-0000-0000-000016A10000}"/>
    <cellStyle name="쉼표 [0] 4 10 2 5 4 3" xfId="41722" xr:uid="{00000000-0005-0000-0000-000017A10000}"/>
    <cellStyle name="쉼표 [0] 4 10 2 5 4 4" xfId="41723" xr:uid="{00000000-0005-0000-0000-000018A10000}"/>
    <cellStyle name="쉼표 [0] 4 10 2 5 5" xfId="41724" xr:uid="{00000000-0005-0000-0000-000019A10000}"/>
    <cellStyle name="쉼표 [0] 4 10 2 5 5 2" xfId="41725" xr:uid="{00000000-0005-0000-0000-00001AA10000}"/>
    <cellStyle name="쉼표 [0] 4 10 2 5 5 3" xfId="41726" xr:uid="{00000000-0005-0000-0000-00001BA10000}"/>
    <cellStyle name="쉼표 [0] 4 10 2 5 5 4" xfId="41727" xr:uid="{00000000-0005-0000-0000-00001CA10000}"/>
    <cellStyle name="쉼표 [0] 4 10 2 5 6" xfId="41728" xr:uid="{00000000-0005-0000-0000-00001DA10000}"/>
    <cellStyle name="쉼표 [0] 4 10 2 5 6 2" xfId="41729" xr:uid="{00000000-0005-0000-0000-00001EA10000}"/>
    <cellStyle name="쉼표 [0] 4 10 2 5 6 3" xfId="41730" xr:uid="{00000000-0005-0000-0000-00001FA10000}"/>
    <cellStyle name="쉼표 [0] 4 10 2 5 6 4" xfId="41731" xr:uid="{00000000-0005-0000-0000-000020A10000}"/>
    <cellStyle name="쉼표 [0] 4 10 2 5 7" xfId="41732" xr:uid="{00000000-0005-0000-0000-000021A10000}"/>
    <cellStyle name="쉼표 [0] 4 10 2 5 7 2" xfId="41733" xr:uid="{00000000-0005-0000-0000-000022A10000}"/>
    <cellStyle name="쉼표 [0] 4 10 2 5 7 3" xfId="41734" xr:uid="{00000000-0005-0000-0000-000023A10000}"/>
    <cellStyle name="쉼표 [0] 4 10 2 5 7 4" xfId="41735" xr:uid="{00000000-0005-0000-0000-000024A10000}"/>
    <cellStyle name="쉼표 [0] 4 10 2 5 8" xfId="41736" xr:uid="{00000000-0005-0000-0000-000025A10000}"/>
    <cellStyle name="쉼표 [0] 4 10 2 5 8 2" xfId="41737" xr:uid="{00000000-0005-0000-0000-000026A10000}"/>
    <cellStyle name="쉼표 [0] 4 10 2 5 8 3" xfId="41738" xr:uid="{00000000-0005-0000-0000-000027A10000}"/>
    <cellStyle name="쉼표 [0] 4 10 2 5 8 4" xfId="41739" xr:uid="{00000000-0005-0000-0000-000028A10000}"/>
    <cellStyle name="쉼표 [0] 4 10 2 5 9" xfId="41740" xr:uid="{00000000-0005-0000-0000-000029A10000}"/>
    <cellStyle name="쉼표 [0] 4 10 2 5 9 2" xfId="41741" xr:uid="{00000000-0005-0000-0000-00002AA10000}"/>
    <cellStyle name="쉼표 [0] 4 10 2 5 9 3" xfId="41742" xr:uid="{00000000-0005-0000-0000-00002BA10000}"/>
    <cellStyle name="쉼표 [0] 4 10 2 5 9 4" xfId="41743" xr:uid="{00000000-0005-0000-0000-00002CA10000}"/>
    <cellStyle name="쉼표 [0] 4 10 2 6" xfId="41744" xr:uid="{00000000-0005-0000-0000-00002DA10000}"/>
    <cellStyle name="쉼표 [0] 4 10 2 6 2" xfId="41745" xr:uid="{00000000-0005-0000-0000-00002EA10000}"/>
    <cellStyle name="쉼표 [0] 4 10 2 6 3" xfId="41746" xr:uid="{00000000-0005-0000-0000-00002FA10000}"/>
    <cellStyle name="쉼표 [0] 4 10 2 6 4" xfId="41747" xr:uid="{00000000-0005-0000-0000-000030A10000}"/>
    <cellStyle name="쉼표 [0] 4 10 2 7" xfId="41748" xr:uid="{00000000-0005-0000-0000-000031A10000}"/>
    <cellStyle name="쉼표 [0] 4 10 2 7 2" xfId="41749" xr:uid="{00000000-0005-0000-0000-000032A10000}"/>
    <cellStyle name="쉼표 [0] 4 10 2 7 3" xfId="41750" xr:uid="{00000000-0005-0000-0000-000033A10000}"/>
    <cellStyle name="쉼표 [0] 4 10 2 7 4" xfId="41751" xr:uid="{00000000-0005-0000-0000-000034A10000}"/>
    <cellStyle name="쉼표 [0] 4 10 2 8" xfId="41752" xr:uid="{00000000-0005-0000-0000-000035A10000}"/>
    <cellStyle name="쉼표 [0] 4 10 2 8 2" xfId="41753" xr:uid="{00000000-0005-0000-0000-000036A10000}"/>
    <cellStyle name="쉼표 [0] 4 10 2 8 3" xfId="41754" xr:uid="{00000000-0005-0000-0000-000037A10000}"/>
    <cellStyle name="쉼표 [0] 4 10 2 8 4" xfId="41755" xr:uid="{00000000-0005-0000-0000-000038A10000}"/>
    <cellStyle name="쉼표 [0] 4 10 2 9" xfId="41756" xr:uid="{00000000-0005-0000-0000-000039A10000}"/>
    <cellStyle name="쉼표 [0] 4 10 2 9 2" xfId="41757" xr:uid="{00000000-0005-0000-0000-00003AA10000}"/>
    <cellStyle name="쉼표 [0] 4 10 2 9 3" xfId="41758" xr:uid="{00000000-0005-0000-0000-00003BA10000}"/>
    <cellStyle name="쉼표 [0] 4 10 2 9 4" xfId="41759" xr:uid="{00000000-0005-0000-0000-00003CA10000}"/>
    <cellStyle name="쉼표 [0] 4 10 20" xfId="41760" xr:uid="{00000000-0005-0000-0000-00003DA10000}"/>
    <cellStyle name="쉼표 [0] 4 10 21" xfId="41761" xr:uid="{00000000-0005-0000-0000-00003EA10000}"/>
    <cellStyle name="쉼표 [0] 4 10 22" xfId="41762" xr:uid="{00000000-0005-0000-0000-00003FA10000}"/>
    <cellStyle name="쉼표 [0] 4 10 23" xfId="41763" xr:uid="{00000000-0005-0000-0000-000040A10000}"/>
    <cellStyle name="쉼표 [0] 4 10 24" xfId="41764" xr:uid="{00000000-0005-0000-0000-000041A10000}"/>
    <cellStyle name="쉼표 [0] 4 10 25" xfId="41765" xr:uid="{00000000-0005-0000-0000-000042A10000}"/>
    <cellStyle name="쉼표 [0] 4 10 26" xfId="41766" xr:uid="{00000000-0005-0000-0000-000043A10000}"/>
    <cellStyle name="쉼표 [0] 4 10 3" xfId="41767" xr:uid="{00000000-0005-0000-0000-000044A10000}"/>
    <cellStyle name="쉼표 [0] 4 10 3 10" xfId="41768" xr:uid="{00000000-0005-0000-0000-000045A10000}"/>
    <cellStyle name="쉼표 [0] 4 10 3 10 2" xfId="41769" xr:uid="{00000000-0005-0000-0000-000046A10000}"/>
    <cellStyle name="쉼표 [0] 4 10 3 10 3" xfId="41770" xr:uid="{00000000-0005-0000-0000-000047A10000}"/>
    <cellStyle name="쉼표 [0] 4 10 3 10 4" xfId="41771" xr:uid="{00000000-0005-0000-0000-000048A10000}"/>
    <cellStyle name="쉼표 [0] 4 10 3 11" xfId="41772" xr:uid="{00000000-0005-0000-0000-000049A10000}"/>
    <cellStyle name="쉼표 [0] 4 10 3 11 2" xfId="41773" xr:uid="{00000000-0005-0000-0000-00004AA10000}"/>
    <cellStyle name="쉼표 [0] 4 10 3 11 3" xfId="41774" xr:uid="{00000000-0005-0000-0000-00004BA10000}"/>
    <cellStyle name="쉼표 [0] 4 10 3 11 4" xfId="41775" xr:uid="{00000000-0005-0000-0000-00004CA10000}"/>
    <cellStyle name="쉼표 [0] 4 10 3 12" xfId="41776" xr:uid="{00000000-0005-0000-0000-00004DA10000}"/>
    <cellStyle name="쉼표 [0] 4 10 3 12 2" xfId="41777" xr:uid="{00000000-0005-0000-0000-00004EA10000}"/>
    <cellStyle name="쉼표 [0] 4 10 3 12 3" xfId="41778" xr:uid="{00000000-0005-0000-0000-00004FA10000}"/>
    <cellStyle name="쉼표 [0] 4 10 3 12 4" xfId="41779" xr:uid="{00000000-0005-0000-0000-000050A10000}"/>
    <cellStyle name="쉼표 [0] 4 10 3 13" xfId="41780" xr:uid="{00000000-0005-0000-0000-000051A10000}"/>
    <cellStyle name="쉼표 [0] 4 10 3 14" xfId="41781" xr:uid="{00000000-0005-0000-0000-000052A10000}"/>
    <cellStyle name="쉼표 [0] 4 10 3 15" xfId="41782" xr:uid="{00000000-0005-0000-0000-000053A10000}"/>
    <cellStyle name="쉼표 [0] 4 10 3 16" xfId="41783" xr:uid="{00000000-0005-0000-0000-000054A10000}"/>
    <cellStyle name="쉼표 [0] 4 10 3 17" xfId="41784" xr:uid="{00000000-0005-0000-0000-000055A10000}"/>
    <cellStyle name="쉼표 [0] 4 10 3 18" xfId="41785" xr:uid="{00000000-0005-0000-0000-000056A10000}"/>
    <cellStyle name="쉼표 [0] 4 10 3 19" xfId="41786" xr:uid="{00000000-0005-0000-0000-000057A10000}"/>
    <cellStyle name="쉼표 [0] 4 10 3 2" xfId="41787" xr:uid="{00000000-0005-0000-0000-000058A10000}"/>
    <cellStyle name="쉼표 [0] 4 10 3 2 10" xfId="41788" xr:uid="{00000000-0005-0000-0000-000059A10000}"/>
    <cellStyle name="쉼표 [0] 4 10 3 2 11" xfId="41789" xr:uid="{00000000-0005-0000-0000-00005AA10000}"/>
    <cellStyle name="쉼표 [0] 4 10 3 2 12" xfId="41790" xr:uid="{00000000-0005-0000-0000-00005BA10000}"/>
    <cellStyle name="쉼표 [0] 4 10 3 2 2" xfId="41791" xr:uid="{00000000-0005-0000-0000-00005CA10000}"/>
    <cellStyle name="쉼표 [0] 4 10 3 2 2 2" xfId="41792" xr:uid="{00000000-0005-0000-0000-00005DA10000}"/>
    <cellStyle name="쉼표 [0] 4 10 3 2 2 3" xfId="41793" xr:uid="{00000000-0005-0000-0000-00005EA10000}"/>
    <cellStyle name="쉼표 [0] 4 10 3 2 2 4" xfId="41794" xr:uid="{00000000-0005-0000-0000-00005FA10000}"/>
    <cellStyle name="쉼표 [0] 4 10 3 2 3" xfId="41795" xr:uid="{00000000-0005-0000-0000-000060A10000}"/>
    <cellStyle name="쉼표 [0] 4 10 3 2 3 2" xfId="41796" xr:uid="{00000000-0005-0000-0000-000061A10000}"/>
    <cellStyle name="쉼표 [0] 4 10 3 2 3 3" xfId="41797" xr:uid="{00000000-0005-0000-0000-000062A10000}"/>
    <cellStyle name="쉼표 [0] 4 10 3 2 3 4" xfId="41798" xr:uid="{00000000-0005-0000-0000-000063A10000}"/>
    <cellStyle name="쉼표 [0] 4 10 3 2 4" xfId="41799" xr:uid="{00000000-0005-0000-0000-000064A10000}"/>
    <cellStyle name="쉼표 [0] 4 10 3 2 4 2" xfId="41800" xr:uid="{00000000-0005-0000-0000-000065A10000}"/>
    <cellStyle name="쉼표 [0] 4 10 3 2 4 3" xfId="41801" xr:uid="{00000000-0005-0000-0000-000066A10000}"/>
    <cellStyle name="쉼표 [0] 4 10 3 2 4 4" xfId="41802" xr:uid="{00000000-0005-0000-0000-000067A10000}"/>
    <cellStyle name="쉼표 [0] 4 10 3 2 5" xfId="41803" xr:uid="{00000000-0005-0000-0000-000068A10000}"/>
    <cellStyle name="쉼표 [0] 4 10 3 2 5 2" xfId="41804" xr:uid="{00000000-0005-0000-0000-000069A10000}"/>
    <cellStyle name="쉼표 [0] 4 10 3 2 5 3" xfId="41805" xr:uid="{00000000-0005-0000-0000-00006AA10000}"/>
    <cellStyle name="쉼표 [0] 4 10 3 2 5 4" xfId="41806" xr:uid="{00000000-0005-0000-0000-00006BA10000}"/>
    <cellStyle name="쉼표 [0] 4 10 3 2 6" xfId="41807" xr:uid="{00000000-0005-0000-0000-00006CA10000}"/>
    <cellStyle name="쉼표 [0] 4 10 3 2 6 2" xfId="41808" xr:uid="{00000000-0005-0000-0000-00006DA10000}"/>
    <cellStyle name="쉼표 [0] 4 10 3 2 6 3" xfId="41809" xr:uid="{00000000-0005-0000-0000-00006EA10000}"/>
    <cellStyle name="쉼표 [0] 4 10 3 2 6 4" xfId="41810" xr:uid="{00000000-0005-0000-0000-00006FA10000}"/>
    <cellStyle name="쉼표 [0] 4 10 3 2 7" xfId="41811" xr:uid="{00000000-0005-0000-0000-000070A10000}"/>
    <cellStyle name="쉼표 [0] 4 10 3 2 7 2" xfId="41812" xr:uid="{00000000-0005-0000-0000-000071A10000}"/>
    <cellStyle name="쉼표 [0] 4 10 3 2 7 3" xfId="41813" xr:uid="{00000000-0005-0000-0000-000072A10000}"/>
    <cellStyle name="쉼표 [0] 4 10 3 2 7 4" xfId="41814" xr:uid="{00000000-0005-0000-0000-000073A10000}"/>
    <cellStyle name="쉼표 [0] 4 10 3 2 8" xfId="41815" xr:uid="{00000000-0005-0000-0000-000074A10000}"/>
    <cellStyle name="쉼표 [0] 4 10 3 2 8 2" xfId="41816" xr:uid="{00000000-0005-0000-0000-000075A10000}"/>
    <cellStyle name="쉼표 [0] 4 10 3 2 8 3" xfId="41817" xr:uid="{00000000-0005-0000-0000-000076A10000}"/>
    <cellStyle name="쉼표 [0] 4 10 3 2 8 4" xfId="41818" xr:uid="{00000000-0005-0000-0000-000077A10000}"/>
    <cellStyle name="쉼표 [0] 4 10 3 2 9" xfId="41819" xr:uid="{00000000-0005-0000-0000-000078A10000}"/>
    <cellStyle name="쉼표 [0] 4 10 3 2 9 2" xfId="41820" xr:uid="{00000000-0005-0000-0000-000079A10000}"/>
    <cellStyle name="쉼표 [0] 4 10 3 2 9 3" xfId="41821" xr:uid="{00000000-0005-0000-0000-00007AA10000}"/>
    <cellStyle name="쉼표 [0] 4 10 3 2 9 4" xfId="41822" xr:uid="{00000000-0005-0000-0000-00007BA10000}"/>
    <cellStyle name="쉼표 [0] 4 10 3 20" xfId="41823" xr:uid="{00000000-0005-0000-0000-00007CA10000}"/>
    <cellStyle name="쉼표 [0] 4 10 3 21" xfId="41824" xr:uid="{00000000-0005-0000-0000-00007DA10000}"/>
    <cellStyle name="쉼표 [0] 4 10 3 22" xfId="41825" xr:uid="{00000000-0005-0000-0000-00007EA10000}"/>
    <cellStyle name="쉼표 [0] 4 10 3 23" xfId="41826" xr:uid="{00000000-0005-0000-0000-00007FA10000}"/>
    <cellStyle name="쉼표 [0] 4 10 3 24" xfId="41827" xr:uid="{00000000-0005-0000-0000-000080A10000}"/>
    <cellStyle name="쉼표 [0] 4 10 3 25" xfId="41828" xr:uid="{00000000-0005-0000-0000-000081A10000}"/>
    <cellStyle name="쉼표 [0] 4 10 3 3" xfId="41829" xr:uid="{00000000-0005-0000-0000-000082A10000}"/>
    <cellStyle name="쉼표 [0] 4 10 3 3 10" xfId="41830" xr:uid="{00000000-0005-0000-0000-000083A10000}"/>
    <cellStyle name="쉼표 [0] 4 10 3 3 11" xfId="41831" xr:uid="{00000000-0005-0000-0000-000084A10000}"/>
    <cellStyle name="쉼표 [0] 4 10 3 3 12" xfId="41832" xr:uid="{00000000-0005-0000-0000-000085A10000}"/>
    <cellStyle name="쉼표 [0] 4 10 3 3 2" xfId="41833" xr:uid="{00000000-0005-0000-0000-000086A10000}"/>
    <cellStyle name="쉼표 [0] 4 10 3 3 2 2" xfId="41834" xr:uid="{00000000-0005-0000-0000-000087A10000}"/>
    <cellStyle name="쉼표 [0] 4 10 3 3 2 3" xfId="41835" xr:uid="{00000000-0005-0000-0000-000088A10000}"/>
    <cellStyle name="쉼표 [0] 4 10 3 3 2 4" xfId="41836" xr:uid="{00000000-0005-0000-0000-000089A10000}"/>
    <cellStyle name="쉼표 [0] 4 10 3 3 3" xfId="41837" xr:uid="{00000000-0005-0000-0000-00008AA10000}"/>
    <cellStyle name="쉼표 [0] 4 10 3 3 3 2" xfId="41838" xr:uid="{00000000-0005-0000-0000-00008BA10000}"/>
    <cellStyle name="쉼표 [0] 4 10 3 3 3 3" xfId="41839" xr:uid="{00000000-0005-0000-0000-00008CA10000}"/>
    <cellStyle name="쉼표 [0] 4 10 3 3 3 4" xfId="41840" xr:uid="{00000000-0005-0000-0000-00008DA10000}"/>
    <cellStyle name="쉼표 [0] 4 10 3 3 4" xfId="41841" xr:uid="{00000000-0005-0000-0000-00008EA10000}"/>
    <cellStyle name="쉼표 [0] 4 10 3 3 4 2" xfId="41842" xr:uid="{00000000-0005-0000-0000-00008FA10000}"/>
    <cellStyle name="쉼표 [0] 4 10 3 3 4 3" xfId="41843" xr:uid="{00000000-0005-0000-0000-000090A10000}"/>
    <cellStyle name="쉼표 [0] 4 10 3 3 4 4" xfId="41844" xr:uid="{00000000-0005-0000-0000-000091A10000}"/>
    <cellStyle name="쉼표 [0] 4 10 3 3 5" xfId="41845" xr:uid="{00000000-0005-0000-0000-000092A10000}"/>
    <cellStyle name="쉼표 [0] 4 10 3 3 5 2" xfId="41846" xr:uid="{00000000-0005-0000-0000-000093A10000}"/>
    <cellStyle name="쉼표 [0] 4 10 3 3 5 3" xfId="41847" xr:uid="{00000000-0005-0000-0000-000094A10000}"/>
    <cellStyle name="쉼표 [0] 4 10 3 3 5 4" xfId="41848" xr:uid="{00000000-0005-0000-0000-000095A10000}"/>
    <cellStyle name="쉼표 [0] 4 10 3 3 6" xfId="41849" xr:uid="{00000000-0005-0000-0000-000096A10000}"/>
    <cellStyle name="쉼표 [0] 4 10 3 3 6 2" xfId="41850" xr:uid="{00000000-0005-0000-0000-000097A10000}"/>
    <cellStyle name="쉼표 [0] 4 10 3 3 6 3" xfId="41851" xr:uid="{00000000-0005-0000-0000-000098A10000}"/>
    <cellStyle name="쉼표 [0] 4 10 3 3 6 4" xfId="41852" xr:uid="{00000000-0005-0000-0000-000099A10000}"/>
    <cellStyle name="쉼표 [0] 4 10 3 3 7" xfId="41853" xr:uid="{00000000-0005-0000-0000-00009AA10000}"/>
    <cellStyle name="쉼표 [0] 4 10 3 3 7 2" xfId="41854" xr:uid="{00000000-0005-0000-0000-00009BA10000}"/>
    <cellStyle name="쉼표 [0] 4 10 3 3 7 3" xfId="41855" xr:uid="{00000000-0005-0000-0000-00009CA10000}"/>
    <cellStyle name="쉼표 [0] 4 10 3 3 7 4" xfId="41856" xr:uid="{00000000-0005-0000-0000-00009DA10000}"/>
    <cellStyle name="쉼표 [0] 4 10 3 3 8" xfId="41857" xr:uid="{00000000-0005-0000-0000-00009EA10000}"/>
    <cellStyle name="쉼표 [0] 4 10 3 3 8 2" xfId="41858" xr:uid="{00000000-0005-0000-0000-00009FA10000}"/>
    <cellStyle name="쉼표 [0] 4 10 3 3 8 3" xfId="41859" xr:uid="{00000000-0005-0000-0000-0000A0A10000}"/>
    <cellStyle name="쉼표 [0] 4 10 3 3 8 4" xfId="41860" xr:uid="{00000000-0005-0000-0000-0000A1A10000}"/>
    <cellStyle name="쉼표 [0] 4 10 3 3 9" xfId="41861" xr:uid="{00000000-0005-0000-0000-0000A2A10000}"/>
    <cellStyle name="쉼표 [0] 4 10 3 3 9 2" xfId="41862" xr:uid="{00000000-0005-0000-0000-0000A3A10000}"/>
    <cellStyle name="쉼표 [0] 4 10 3 3 9 3" xfId="41863" xr:uid="{00000000-0005-0000-0000-0000A4A10000}"/>
    <cellStyle name="쉼표 [0] 4 10 3 3 9 4" xfId="41864" xr:uid="{00000000-0005-0000-0000-0000A5A10000}"/>
    <cellStyle name="쉼표 [0] 4 10 3 4" xfId="41865" xr:uid="{00000000-0005-0000-0000-0000A6A10000}"/>
    <cellStyle name="쉼표 [0] 4 10 3 4 10" xfId="41866" xr:uid="{00000000-0005-0000-0000-0000A7A10000}"/>
    <cellStyle name="쉼표 [0] 4 10 3 4 11" xfId="41867" xr:uid="{00000000-0005-0000-0000-0000A8A10000}"/>
    <cellStyle name="쉼표 [0] 4 10 3 4 12" xfId="41868" xr:uid="{00000000-0005-0000-0000-0000A9A10000}"/>
    <cellStyle name="쉼표 [0] 4 10 3 4 2" xfId="41869" xr:uid="{00000000-0005-0000-0000-0000AAA10000}"/>
    <cellStyle name="쉼표 [0] 4 10 3 4 2 2" xfId="41870" xr:uid="{00000000-0005-0000-0000-0000ABA10000}"/>
    <cellStyle name="쉼표 [0] 4 10 3 4 2 3" xfId="41871" xr:uid="{00000000-0005-0000-0000-0000ACA10000}"/>
    <cellStyle name="쉼표 [0] 4 10 3 4 2 4" xfId="41872" xr:uid="{00000000-0005-0000-0000-0000ADA10000}"/>
    <cellStyle name="쉼표 [0] 4 10 3 4 3" xfId="41873" xr:uid="{00000000-0005-0000-0000-0000AEA10000}"/>
    <cellStyle name="쉼표 [0] 4 10 3 4 3 2" xfId="41874" xr:uid="{00000000-0005-0000-0000-0000AFA10000}"/>
    <cellStyle name="쉼표 [0] 4 10 3 4 3 3" xfId="41875" xr:uid="{00000000-0005-0000-0000-0000B0A10000}"/>
    <cellStyle name="쉼표 [0] 4 10 3 4 3 4" xfId="41876" xr:uid="{00000000-0005-0000-0000-0000B1A10000}"/>
    <cellStyle name="쉼표 [0] 4 10 3 4 4" xfId="41877" xr:uid="{00000000-0005-0000-0000-0000B2A10000}"/>
    <cellStyle name="쉼표 [0] 4 10 3 4 4 2" xfId="41878" xr:uid="{00000000-0005-0000-0000-0000B3A10000}"/>
    <cellStyle name="쉼표 [0] 4 10 3 4 4 3" xfId="41879" xr:uid="{00000000-0005-0000-0000-0000B4A10000}"/>
    <cellStyle name="쉼표 [0] 4 10 3 4 4 4" xfId="41880" xr:uid="{00000000-0005-0000-0000-0000B5A10000}"/>
    <cellStyle name="쉼표 [0] 4 10 3 4 5" xfId="41881" xr:uid="{00000000-0005-0000-0000-0000B6A10000}"/>
    <cellStyle name="쉼표 [0] 4 10 3 4 5 2" xfId="41882" xr:uid="{00000000-0005-0000-0000-0000B7A10000}"/>
    <cellStyle name="쉼표 [0] 4 10 3 4 5 3" xfId="41883" xr:uid="{00000000-0005-0000-0000-0000B8A10000}"/>
    <cellStyle name="쉼표 [0] 4 10 3 4 5 4" xfId="41884" xr:uid="{00000000-0005-0000-0000-0000B9A10000}"/>
    <cellStyle name="쉼표 [0] 4 10 3 4 6" xfId="41885" xr:uid="{00000000-0005-0000-0000-0000BAA10000}"/>
    <cellStyle name="쉼표 [0] 4 10 3 4 6 2" xfId="41886" xr:uid="{00000000-0005-0000-0000-0000BBA10000}"/>
    <cellStyle name="쉼표 [0] 4 10 3 4 6 3" xfId="41887" xr:uid="{00000000-0005-0000-0000-0000BCA10000}"/>
    <cellStyle name="쉼표 [0] 4 10 3 4 6 4" xfId="41888" xr:uid="{00000000-0005-0000-0000-0000BDA10000}"/>
    <cellStyle name="쉼표 [0] 4 10 3 4 7" xfId="41889" xr:uid="{00000000-0005-0000-0000-0000BEA10000}"/>
    <cellStyle name="쉼표 [0] 4 10 3 4 7 2" xfId="41890" xr:uid="{00000000-0005-0000-0000-0000BFA10000}"/>
    <cellStyle name="쉼표 [0] 4 10 3 4 7 3" xfId="41891" xr:uid="{00000000-0005-0000-0000-0000C0A10000}"/>
    <cellStyle name="쉼표 [0] 4 10 3 4 7 4" xfId="41892" xr:uid="{00000000-0005-0000-0000-0000C1A10000}"/>
    <cellStyle name="쉼표 [0] 4 10 3 4 8" xfId="41893" xr:uid="{00000000-0005-0000-0000-0000C2A10000}"/>
    <cellStyle name="쉼표 [0] 4 10 3 4 8 2" xfId="41894" xr:uid="{00000000-0005-0000-0000-0000C3A10000}"/>
    <cellStyle name="쉼표 [0] 4 10 3 4 8 3" xfId="41895" xr:uid="{00000000-0005-0000-0000-0000C4A10000}"/>
    <cellStyle name="쉼표 [0] 4 10 3 4 8 4" xfId="41896" xr:uid="{00000000-0005-0000-0000-0000C5A10000}"/>
    <cellStyle name="쉼표 [0] 4 10 3 4 9" xfId="41897" xr:uid="{00000000-0005-0000-0000-0000C6A10000}"/>
    <cellStyle name="쉼표 [0] 4 10 3 4 9 2" xfId="41898" xr:uid="{00000000-0005-0000-0000-0000C7A10000}"/>
    <cellStyle name="쉼표 [0] 4 10 3 4 9 3" xfId="41899" xr:uid="{00000000-0005-0000-0000-0000C8A10000}"/>
    <cellStyle name="쉼표 [0] 4 10 3 4 9 4" xfId="41900" xr:uid="{00000000-0005-0000-0000-0000C9A10000}"/>
    <cellStyle name="쉼표 [0] 4 10 3 5" xfId="41901" xr:uid="{00000000-0005-0000-0000-0000CAA10000}"/>
    <cellStyle name="쉼표 [0] 4 10 3 5 2" xfId="41902" xr:uid="{00000000-0005-0000-0000-0000CBA10000}"/>
    <cellStyle name="쉼표 [0] 4 10 3 5 3" xfId="41903" xr:uid="{00000000-0005-0000-0000-0000CCA10000}"/>
    <cellStyle name="쉼표 [0] 4 10 3 5 4" xfId="41904" xr:uid="{00000000-0005-0000-0000-0000CDA10000}"/>
    <cellStyle name="쉼표 [0] 4 10 3 6" xfId="41905" xr:uid="{00000000-0005-0000-0000-0000CEA10000}"/>
    <cellStyle name="쉼표 [0] 4 10 3 6 2" xfId="41906" xr:uid="{00000000-0005-0000-0000-0000CFA10000}"/>
    <cellStyle name="쉼표 [0] 4 10 3 6 3" xfId="41907" xr:uid="{00000000-0005-0000-0000-0000D0A10000}"/>
    <cellStyle name="쉼표 [0] 4 10 3 6 4" xfId="41908" xr:uid="{00000000-0005-0000-0000-0000D1A10000}"/>
    <cellStyle name="쉼표 [0] 4 10 3 7" xfId="41909" xr:uid="{00000000-0005-0000-0000-0000D2A10000}"/>
    <cellStyle name="쉼표 [0] 4 10 3 7 2" xfId="41910" xr:uid="{00000000-0005-0000-0000-0000D3A10000}"/>
    <cellStyle name="쉼표 [0] 4 10 3 7 3" xfId="41911" xr:uid="{00000000-0005-0000-0000-0000D4A10000}"/>
    <cellStyle name="쉼표 [0] 4 10 3 7 4" xfId="41912" xr:uid="{00000000-0005-0000-0000-0000D5A10000}"/>
    <cellStyle name="쉼표 [0] 4 10 3 8" xfId="41913" xr:uid="{00000000-0005-0000-0000-0000D6A10000}"/>
    <cellStyle name="쉼표 [0] 4 10 3 8 2" xfId="41914" xr:uid="{00000000-0005-0000-0000-0000D7A10000}"/>
    <cellStyle name="쉼표 [0] 4 10 3 8 3" xfId="41915" xr:uid="{00000000-0005-0000-0000-0000D8A10000}"/>
    <cellStyle name="쉼표 [0] 4 10 3 8 4" xfId="41916" xr:uid="{00000000-0005-0000-0000-0000D9A10000}"/>
    <cellStyle name="쉼표 [0] 4 10 3 9" xfId="41917" xr:uid="{00000000-0005-0000-0000-0000DAA10000}"/>
    <cellStyle name="쉼표 [0] 4 10 3 9 2" xfId="41918" xr:uid="{00000000-0005-0000-0000-0000DBA10000}"/>
    <cellStyle name="쉼표 [0] 4 10 3 9 3" xfId="41919" xr:uid="{00000000-0005-0000-0000-0000DCA10000}"/>
    <cellStyle name="쉼표 [0] 4 10 3 9 4" xfId="41920" xr:uid="{00000000-0005-0000-0000-0000DDA10000}"/>
    <cellStyle name="쉼표 [0] 4 10 4" xfId="41921" xr:uid="{00000000-0005-0000-0000-0000DEA10000}"/>
    <cellStyle name="쉼표 [0] 4 10 4 10" xfId="41922" xr:uid="{00000000-0005-0000-0000-0000DFA10000}"/>
    <cellStyle name="쉼표 [0] 4 10 4 11" xfId="41923" xr:uid="{00000000-0005-0000-0000-0000E0A10000}"/>
    <cellStyle name="쉼표 [0] 4 10 4 12" xfId="41924" xr:uid="{00000000-0005-0000-0000-0000E1A10000}"/>
    <cellStyle name="쉼표 [0] 4 10 4 2" xfId="41925" xr:uid="{00000000-0005-0000-0000-0000E2A10000}"/>
    <cellStyle name="쉼표 [0] 4 10 4 2 2" xfId="41926" xr:uid="{00000000-0005-0000-0000-0000E3A10000}"/>
    <cellStyle name="쉼표 [0] 4 10 4 2 3" xfId="41927" xr:uid="{00000000-0005-0000-0000-0000E4A10000}"/>
    <cellStyle name="쉼표 [0] 4 10 4 2 4" xfId="41928" xr:uid="{00000000-0005-0000-0000-0000E5A10000}"/>
    <cellStyle name="쉼표 [0] 4 10 4 3" xfId="41929" xr:uid="{00000000-0005-0000-0000-0000E6A10000}"/>
    <cellStyle name="쉼표 [0] 4 10 4 3 2" xfId="41930" xr:uid="{00000000-0005-0000-0000-0000E7A10000}"/>
    <cellStyle name="쉼표 [0] 4 10 4 3 3" xfId="41931" xr:uid="{00000000-0005-0000-0000-0000E8A10000}"/>
    <cellStyle name="쉼표 [0] 4 10 4 3 4" xfId="41932" xr:uid="{00000000-0005-0000-0000-0000E9A10000}"/>
    <cellStyle name="쉼표 [0] 4 10 4 4" xfId="41933" xr:uid="{00000000-0005-0000-0000-0000EAA10000}"/>
    <cellStyle name="쉼표 [0] 4 10 4 4 2" xfId="41934" xr:uid="{00000000-0005-0000-0000-0000EBA10000}"/>
    <cellStyle name="쉼표 [0] 4 10 4 4 3" xfId="41935" xr:uid="{00000000-0005-0000-0000-0000ECA10000}"/>
    <cellStyle name="쉼표 [0] 4 10 4 4 4" xfId="41936" xr:uid="{00000000-0005-0000-0000-0000EDA10000}"/>
    <cellStyle name="쉼표 [0] 4 10 4 5" xfId="41937" xr:uid="{00000000-0005-0000-0000-0000EEA10000}"/>
    <cellStyle name="쉼표 [0] 4 10 4 5 2" xfId="41938" xr:uid="{00000000-0005-0000-0000-0000EFA10000}"/>
    <cellStyle name="쉼표 [0] 4 10 4 5 3" xfId="41939" xr:uid="{00000000-0005-0000-0000-0000F0A10000}"/>
    <cellStyle name="쉼표 [0] 4 10 4 5 4" xfId="41940" xr:uid="{00000000-0005-0000-0000-0000F1A10000}"/>
    <cellStyle name="쉼표 [0] 4 10 4 6" xfId="41941" xr:uid="{00000000-0005-0000-0000-0000F2A10000}"/>
    <cellStyle name="쉼표 [0] 4 10 4 6 2" xfId="41942" xr:uid="{00000000-0005-0000-0000-0000F3A10000}"/>
    <cellStyle name="쉼표 [0] 4 10 4 6 3" xfId="41943" xr:uid="{00000000-0005-0000-0000-0000F4A10000}"/>
    <cellStyle name="쉼표 [0] 4 10 4 6 4" xfId="41944" xr:uid="{00000000-0005-0000-0000-0000F5A10000}"/>
    <cellStyle name="쉼표 [0] 4 10 4 7" xfId="41945" xr:uid="{00000000-0005-0000-0000-0000F6A10000}"/>
    <cellStyle name="쉼표 [0] 4 10 4 7 2" xfId="41946" xr:uid="{00000000-0005-0000-0000-0000F7A10000}"/>
    <cellStyle name="쉼표 [0] 4 10 4 7 3" xfId="41947" xr:uid="{00000000-0005-0000-0000-0000F8A10000}"/>
    <cellStyle name="쉼표 [0] 4 10 4 7 4" xfId="41948" xr:uid="{00000000-0005-0000-0000-0000F9A10000}"/>
    <cellStyle name="쉼표 [0] 4 10 4 8" xfId="41949" xr:uid="{00000000-0005-0000-0000-0000FAA10000}"/>
    <cellStyle name="쉼표 [0] 4 10 4 8 2" xfId="41950" xr:uid="{00000000-0005-0000-0000-0000FBA10000}"/>
    <cellStyle name="쉼표 [0] 4 10 4 8 3" xfId="41951" xr:uid="{00000000-0005-0000-0000-0000FCA10000}"/>
    <cellStyle name="쉼표 [0] 4 10 4 8 4" xfId="41952" xr:uid="{00000000-0005-0000-0000-0000FDA10000}"/>
    <cellStyle name="쉼표 [0] 4 10 4 9" xfId="41953" xr:uid="{00000000-0005-0000-0000-0000FEA10000}"/>
    <cellStyle name="쉼표 [0] 4 10 4 9 2" xfId="41954" xr:uid="{00000000-0005-0000-0000-0000FFA10000}"/>
    <cellStyle name="쉼표 [0] 4 10 4 9 3" xfId="41955" xr:uid="{00000000-0005-0000-0000-000000A20000}"/>
    <cellStyle name="쉼표 [0] 4 10 4 9 4" xfId="41956" xr:uid="{00000000-0005-0000-0000-000001A20000}"/>
    <cellStyle name="쉼표 [0] 4 10 5" xfId="41957" xr:uid="{00000000-0005-0000-0000-000002A20000}"/>
    <cellStyle name="쉼표 [0] 4 10 5 10" xfId="41958" xr:uid="{00000000-0005-0000-0000-000003A20000}"/>
    <cellStyle name="쉼표 [0] 4 10 5 11" xfId="41959" xr:uid="{00000000-0005-0000-0000-000004A20000}"/>
    <cellStyle name="쉼표 [0] 4 10 5 12" xfId="41960" xr:uid="{00000000-0005-0000-0000-000005A20000}"/>
    <cellStyle name="쉼표 [0] 4 10 5 2" xfId="41961" xr:uid="{00000000-0005-0000-0000-000006A20000}"/>
    <cellStyle name="쉼표 [0] 4 10 5 2 2" xfId="41962" xr:uid="{00000000-0005-0000-0000-000007A20000}"/>
    <cellStyle name="쉼표 [0] 4 10 5 2 3" xfId="41963" xr:uid="{00000000-0005-0000-0000-000008A20000}"/>
    <cellStyle name="쉼표 [0] 4 10 5 2 4" xfId="41964" xr:uid="{00000000-0005-0000-0000-000009A20000}"/>
    <cellStyle name="쉼표 [0] 4 10 5 3" xfId="41965" xr:uid="{00000000-0005-0000-0000-00000AA20000}"/>
    <cellStyle name="쉼표 [0] 4 10 5 3 2" xfId="41966" xr:uid="{00000000-0005-0000-0000-00000BA20000}"/>
    <cellStyle name="쉼표 [0] 4 10 5 3 3" xfId="41967" xr:uid="{00000000-0005-0000-0000-00000CA20000}"/>
    <cellStyle name="쉼표 [0] 4 10 5 3 4" xfId="41968" xr:uid="{00000000-0005-0000-0000-00000DA20000}"/>
    <cellStyle name="쉼표 [0] 4 10 5 4" xfId="41969" xr:uid="{00000000-0005-0000-0000-00000EA20000}"/>
    <cellStyle name="쉼표 [0] 4 10 5 4 2" xfId="41970" xr:uid="{00000000-0005-0000-0000-00000FA20000}"/>
    <cellStyle name="쉼표 [0] 4 10 5 4 3" xfId="41971" xr:uid="{00000000-0005-0000-0000-000010A20000}"/>
    <cellStyle name="쉼표 [0] 4 10 5 4 4" xfId="41972" xr:uid="{00000000-0005-0000-0000-000011A20000}"/>
    <cellStyle name="쉼표 [0] 4 10 5 5" xfId="41973" xr:uid="{00000000-0005-0000-0000-000012A20000}"/>
    <cellStyle name="쉼표 [0] 4 10 5 5 2" xfId="41974" xr:uid="{00000000-0005-0000-0000-000013A20000}"/>
    <cellStyle name="쉼표 [0] 4 10 5 5 3" xfId="41975" xr:uid="{00000000-0005-0000-0000-000014A20000}"/>
    <cellStyle name="쉼표 [0] 4 10 5 5 4" xfId="41976" xr:uid="{00000000-0005-0000-0000-000015A20000}"/>
    <cellStyle name="쉼표 [0] 4 10 5 6" xfId="41977" xr:uid="{00000000-0005-0000-0000-000016A20000}"/>
    <cellStyle name="쉼표 [0] 4 10 5 6 2" xfId="41978" xr:uid="{00000000-0005-0000-0000-000017A20000}"/>
    <cellStyle name="쉼표 [0] 4 10 5 6 3" xfId="41979" xr:uid="{00000000-0005-0000-0000-000018A20000}"/>
    <cellStyle name="쉼표 [0] 4 10 5 6 4" xfId="41980" xr:uid="{00000000-0005-0000-0000-000019A20000}"/>
    <cellStyle name="쉼표 [0] 4 10 5 7" xfId="41981" xr:uid="{00000000-0005-0000-0000-00001AA20000}"/>
    <cellStyle name="쉼표 [0] 4 10 5 7 2" xfId="41982" xr:uid="{00000000-0005-0000-0000-00001BA20000}"/>
    <cellStyle name="쉼표 [0] 4 10 5 7 3" xfId="41983" xr:uid="{00000000-0005-0000-0000-00001CA20000}"/>
    <cellStyle name="쉼표 [0] 4 10 5 7 4" xfId="41984" xr:uid="{00000000-0005-0000-0000-00001DA20000}"/>
    <cellStyle name="쉼표 [0] 4 10 5 8" xfId="41985" xr:uid="{00000000-0005-0000-0000-00001EA20000}"/>
    <cellStyle name="쉼표 [0] 4 10 5 8 2" xfId="41986" xr:uid="{00000000-0005-0000-0000-00001FA20000}"/>
    <cellStyle name="쉼표 [0] 4 10 5 8 3" xfId="41987" xr:uid="{00000000-0005-0000-0000-000020A20000}"/>
    <cellStyle name="쉼표 [0] 4 10 5 8 4" xfId="41988" xr:uid="{00000000-0005-0000-0000-000021A20000}"/>
    <cellStyle name="쉼표 [0] 4 10 5 9" xfId="41989" xr:uid="{00000000-0005-0000-0000-000022A20000}"/>
    <cellStyle name="쉼표 [0] 4 10 5 9 2" xfId="41990" xr:uid="{00000000-0005-0000-0000-000023A20000}"/>
    <cellStyle name="쉼표 [0] 4 10 5 9 3" xfId="41991" xr:uid="{00000000-0005-0000-0000-000024A20000}"/>
    <cellStyle name="쉼표 [0] 4 10 5 9 4" xfId="41992" xr:uid="{00000000-0005-0000-0000-000025A20000}"/>
    <cellStyle name="쉼표 [0] 4 10 6" xfId="41993" xr:uid="{00000000-0005-0000-0000-000026A20000}"/>
    <cellStyle name="쉼표 [0] 4 10 6 10" xfId="41994" xr:uid="{00000000-0005-0000-0000-000027A20000}"/>
    <cellStyle name="쉼표 [0] 4 10 6 11" xfId="41995" xr:uid="{00000000-0005-0000-0000-000028A20000}"/>
    <cellStyle name="쉼표 [0] 4 10 6 12" xfId="41996" xr:uid="{00000000-0005-0000-0000-000029A20000}"/>
    <cellStyle name="쉼표 [0] 4 10 6 2" xfId="41997" xr:uid="{00000000-0005-0000-0000-00002AA20000}"/>
    <cellStyle name="쉼표 [0] 4 10 6 2 2" xfId="41998" xr:uid="{00000000-0005-0000-0000-00002BA20000}"/>
    <cellStyle name="쉼표 [0] 4 10 6 2 3" xfId="41999" xr:uid="{00000000-0005-0000-0000-00002CA20000}"/>
    <cellStyle name="쉼표 [0] 4 10 6 2 4" xfId="42000" xr:uid="{00000000-0005-0000-0000-00002DA20000}"/>
    <cellStyle name="쉼표 [0] 4 10 6 3" xfId="42001" xr:uid="{00000000-0005-0000-0000-00002EA20000}"/>
    <cellStyle name="쉼표 [0] 4 10 6 3 2" xfId="42002" xr:uid="{00000000-0005-0000-0000-00002FA20000}"/>
    <cellStyle name="쉼표 [0] 4 10 6 3 3" xfId="42003" xr:uid="{00000000-0005-0000-0000-000030A20000}"/>
    <cellStyle name="쉼표 [0] 4 10 6 3 4" xfId="42004" xr:uid="{00000000-0005-0000-0000-000031A20000}"/>
    <cellStyle name="쉼표 [0] 4 10 6 4" xfId="42005" xr:uid="{00000000-0005-0000-0000-000032A20000}"/>
    <cellStyle name="쉼표 [0] 4 10 6 4 2" xfId="42006" xr:uid="{00000000-0005-0000-0000-000033A20000}"/>
    <cellStyle name="쉼표 [0] 4 10 6 4 3" xfId="42007" xr:uid="{00000000-0005-0000-0000-000034A20000}"/>
    <cellStyle name="쉼표 [0] 4 10 6 4 4" xfId="42008" xr:uid="{00000000-0005-0000-0000-000035A20000}"/>
    <cellStyle name="쉼표 [0] 4 10 6 5" xfId="42009" xr:uid="{00000000-0005-0000-0000-000036A20000}"/>
    <cellStyle name="쉼표 [0] 4 10 6 5 2" xfId="42010" xr:uid="{00000000-0005-0000-0000-000037A20000}"/>
    <cellStyle name="쉼표 [0] 4 10 6 5 3" xfId="42011" xr:uid="{00000000-0005-0000-0000-000038A20000}"/>
    <cellStyle name="쉼표 [0] 4 10 6 5 4" xfId="42012" xr:uid="{00000000-0005-0000-0000-000039A20000}"/>
    <cellStyle name="쉼표 [0] 4 10 6 6" xfId="42013" xr:uid="{00000000-0005-0000-0000-00003AA20000}"/>
    <cellStyle name="쉼표 [0] 4 10 6 6 2" xfId="42014" xr:uid="{00000000-0005-0000-0000-00003BA20000}"/>
    <cellStyle name="쉼표 [0] 4 10 6 6 3" xfId="42015" xr:uid="{00000000-0005-0000-0000-00003CA20000}"/>
    <cellStyle name="쉼표 [0] 4 10 6 6 4" xfId="42016" xr:uid="{00000000-0005-0000-0000-00003DA20000}"/>
    <cellStyle name="쉼표 [0] 4 10 6 7" xfId="42017" xr:uid="{00000000-0005-0000-0000-00003EA20000}"/>
    <cellStyle name="쉼표 [0] 4 10 6 7 2" xfId="42018" xr:uid="{00000000-0005-0000-0000-00003FA20000}"/>
    <cellStyle name="쉼표 [0] 4 10 6 7 3" xfId="42019" xr:uid="{00000000-0005-0000-0000-000040A20000}"/>
    <cellStyle name="쉼표 [0] 4 10 6 7 4" xfId="42020" xr:uid="{00000000-0005-0000-0000-000041A20000}"/>
    <cellStyle name="쉼표 [0] 4 10 6 8" xfId="42021" xr:uid="{00000000-0005-0000-0000-000042A20000}"/>
    <cellStyle name="쉼표 [0] 4 10 6 8 2" xfId="42022" xr:uid="{00000000-0005-0000-0000-000043A20000}"/>
    <cellStyle name="쉼표 [0] 4 10 6 8 3" xfId="42023" xr:uid="{00000000-0005-0000-0000-000044A20000}"/>
    <cellStyle name="쉼표 [0] 4 10 6 8 4" xfId="42024" xr:uid="{00000000-0005-0000-0000-000045A20000}"/>
    <cellStyle name="쉼표 [0] 4 10 6 9" xfId="42025" xr:uid="{00000000-0005-0000-0000-000046A20000}"/>
    <cellStyle name="쉼표 [0] 4 10 6 9 2" xfId="42026" xr:uid="{00000000-0005-0000-0000-000047A20000}"/>
    <cellStyle name="쉼표 [0] 4 10 6 9 3" xfId="42027" xr:uid="{00000000-0005-0000-0000-000048A20000}"/>
    <cellStyle name="쉼표 [0] 4 10 6 9 4" xfId="42028" xr:uid="{00000000-0005-0000-0000-000049A20000}"/>
    <cellStyle name="쉼표 [0] 4 10 7" xfId="42029" xr:uid="{00000000-0005-0000-0000-00004AA20000}"/>
    <cellStyle name="쉼표 [0] 4 10 7 2" xfId="42030" xr:uid="{00000000-0005-0000-0000-00004BA20000}"/>
    <cellStyle name="쉼표 [0] 4 10 7 3" xfId="42031" xr:uid="{00000000-0005-0000-0000-00004CA20000}"/>
    <cellStyle name="쉼표 [0] 4 10 7 4" xfId="42032" xr:uid="{00000000-0005-0000-0000-00004DA20000}"/>
    <cellStyle name="쉼표 [0] 4 10 8" xfId="42033" xr:uid="{00000000-0005-0000-0000-00004EA20000}"/>
    <cellStyle name="쉼표 [0] 4 10 8 2" xfId="42034" xr:uid="{00000000-0005-0000-0000-00004FA20000}"/>
    <cellStyle name="쉼표 [0] 4 10 8 3" xfId="42035" xr:uid="{00000000-0005-0000-0000-000050A20000}"/>
    <cellStyle name="쉼표 [0] 4 10 8 4" xfId="42036" xr:uid="{00000000-0005-0000-0000-000051A20000}"/>
    <cellStyle name="쉼표 [0] 4 10 9" xfId="42037" xr:uid="{00000000-0005-0000-0000-000052A20000}"/>
    <cellStyle name="쉼표 [0] 4 10 9 2" xfId="42038" xr:uid="{00000000-0005-0000-0000-000053A20000}"/>
    <cellStyle name="쉼표 [0] 4 10 9 3" xfId="42039" xr:uid="{00000000-0005-0000-0000-000054A20000}"/>
    <cellStyle name="쉼표 [0] 4 10 9 4" xfId="42040" xr:uid="{00000000-0005-0000-0000-000055A20000}"/>
    <cellStyle name="쉼표 [0] 4 11" xfId="42041" xr:uid="{00000000-0005-0000-0000-000056A20000}"/>
    <cellStyle name="쉼표 [0] 4 11 10" xfId="42042" xr:uid="{00000000-0005-0000-0000-000057A20000}"/>
    <cellStyle name="쉼표 [0] 4 11 10 2" xfId="42043" xr:uid="{00000000-0005-0000-0000-000058A20000}"/>
    <cellStyle name="쉼표 [0] 4 11 10 3" xfId="42044" xr:uid="{00000000-0005-0000-0000-000059A20000}"/>
    <cellStyle name="쉼표 [0] 4 11 10 4" xfId="42045" xr:uid="{00000000-0005-0000-0000-00005AA20000}"/>
    <cellStyle name="쉼표 [0] 4 11 11" xfId="42046" xr:uid="{00000000-0005-0000-0000-00005BA20000}"/>
    <cellStyle name="쉼표 [0] 4 11 11 2" xfId="42047" xr:uid="{00000000-0005-0000-0000-00005CA20000}"/>
    <cellStyle name="쉼표 [0] 4 11 11 3" xfId="42048" xr:uid="{00000000-0005-0000-0000-00005DA20000}"/>
    <cellStyle name="쉼표 [0] 4 11 11 4" xfId="42049" xr:uid="{00000000-0005-0000-0000-00005EA20000}"/>
    <cellStyle name="쉼표 [0] 4 11 12" xfId="42050" xr:uid="{00000000-0005-0000-0000-00005FA20000}"/>
    <cellStyle name="쉼표 [0] 4 11 12 2" xfId="42051" xr:uid="{00000000-0005-0000-0000-000060A20000}"/>
    <cellStyle name="쉼표 [0] 4 11 12 3" xfId="42052" xr:uid="{00000000-0005-0000-0000-000061A20000}"/>
    <cellStyle name="쉼표 [0] 4 11 12 4" xfId="42053" xr:uid="{00000000-0005-0000-0000-000062A20000}"/>
    <cellStyle name="쉼표 [0] 4 11 13" xfId="42054" xr:uid="{00000000-0005-0000-0000-000063A20000}"/>
    <cellStyle name="쉼표 [0] 4 11 14" xfId="42055" xr:uid="{00000000-0005-0000-0000-000064A20000}"/>
    <cellStyle name="쉼표 [0] 4 11 15" xfId="42056" xr:uid="{00000000-0005-0000-0000-000065A20000}"/>
    <cellStyle name="쉼표 [0] 4 11 16" xfId="42057" xr:uid="{00000000-0005-0000-0000-000066A20000}"/>
    <cellStyle name="쉼표 [0] 4 11 17" xfId="42058" xr:uid="{00000000-0005-0000-0000-000067A20000}"/>
    <cellStyle name="쉼표 [0] 4 11 18" xfId="42059" xr:uid="{00000000-0005-0000-0000-000068A20000}"/>
    <cellStyle name="쉼표 [0] 4 11 19" xfId="42060" xr:uid="{00000000-0005-0000-0000-000069A20000}"/>
    <cellStyle name="쉼표 [0] 4 11 2" xfId="42061" xr:uid="{00000000-0005-0000-0000-00006AA20000}"/>
    <cellStyle name="쉼표 [0] 4 11 2 10" xfId="42062" xr:uid="{00000000-0005-0000-0000-00006BA20000}"/>
    <cellStyle name="쉼표 [0] 4 11 2 11" xfId="42063" xr:uid="{00000000-0005-0000-0000-00006CA20000}"/>
    <cellStyle name="쉼표 [0] 4 11 2 12" xfId="42064" xr:uid="{00000000-0005-0000-0000-00006DA20000}"/>
    <cellStyle name="쉼표 [0] 4 11 2 2" xfId="42065" xr:uid="{00000000-0005-0000-0000-00006EA20000}"/>
    <cellStyle name="쉼표 [0] 4 11 2 2 2" xfId="42066" xr:uid="{00000000-0005-0000-0000-00006FA20000}"/>
    <cellStyle name="쉼표 [0] 4 11 2 2 3" xfId="42067" xr:uid="{00000000-0005-0000-0000-000070A20000}"/>
    <cellStyle name="쉼표 [0] 4 11 2 2 4" xfId="42068" xr:uid="{00000000-0005-0000-0000-000071A20000}"/>
    <cellStyle name="쉼표 [0] 4 11 2 3" xfId="42069" xr:uid="{00000000-0005-0000-0000-000072A20000}"/>
    <cellStyle name="쉼표 [0] 4 11 2 3 2" xfId="42070" xr:uid="{00000000-0005-0000-0000-000073A20000}"/>
    <cellStyle name="쉼표 [0] 4 11 2 3 3" xfId="42071" xr:uid="{00000000-0005-0000-0000-000074A20000}"/>
    <cellStyle name="쉼표 [0] 4 11 2 3 4" xfId="42072" xr:uid="{00000000-0005-0000-0000-000075A20000}"/>
    <cellStyle name="쉼표 [0] 4 11 2 4" xfId="42073" xr:uid="{00000000-0005-0000-0000-000076A20000}"/>
    <cellStyle name="쉼표 [0] 4 11 2 4 2" xfId="42074" xr:uid="{00000000-0005-0000-0000-000077A20000}"/>
    <cellStyle name="쉼표 [0] 4 11 2 4 3" xfId="42075" xr:uid="{00000000-0005-0000-0000-000078A20000}"/>
    <cellStyle name="쉼표 [0] 4 11 2 4 4" xfId="42076" xr:uid="{00000000-0005-0000-0000-000079A20000}"/>
    <cellStyle name="쉼표 [0] 4 11 2 5" xfId="42077" xr:uid="{00000000-0005-0000-0000-00007AA20000}"/>
    <cellStyle name="쉼표 [0] 4 11 2 5 2" xfId="42078" xr:uid="{00000000-0005-0000-0000-00007BA20000}"/>
    <cellStyle name="쉼표 [0] 4 11 2 5 3" xfId="42079" xr:uid="{00000000-0005-0000-0000-00007CA20000}"/>
    <cellStyle name="쉼표 [0] 4 11 2 5 4" xfId="42080" xr:uid="{00000000-0005-0000-0000-00007DA20000}"/>
    <cellStyle name="쉼표 [0] 4 11 2 6" xfId="42081" xr:uid="{00000000-0005-0000-0000-00007EA20000}"/>
    <cellStyle name="쉼표 [0] 4 11 2 6 2" xfId="42082" xr:uid="{00000000-0005-0000-0000-00007FA20000}"/>
    <cellStyle name="쉼표 [0] 4 11 2 6 3" xfId="42083" xr:uid="{00000000-0005-0000-0000-000080A20000}"/>
    <cellStyle name="쉼표 [0] 4 11 2 6 4" xfId="42084" xr:uid="{00000000-0005-0000-0000-000081A20000}"/>
    <cellStyle name="쉼표 [0] 4 11 2 7" xfId="42085" xr:uid="{00000000-0005-0000-0000-000082A20000}"/>
    <cellStyle name="쉼표 [0] 4 11 2 7 2" xfId="42086" xr:uid="{00000000-0005-0000-0000-000083A20000}"/>
    <cellStyle name="쉼표 [0] 4 11 2 7 3" xfId="42087" xr:uid="{00000000-0005-0000-0000-000084A20000}"/>
    <cellStyle name="쉼표 [0] 4 11 2 7 4" xfId="42088" xr:uid="{00000000-0005-0000-0000-000085A20000}"/>
    <cellStyle name="쉼표 [0] 4 11 2 8" xfId="42089" xr:uid="{00000000-0005-0000-0000-000086A20000}"/>
    <cellStyle name="쉼표 [0] 4 11 2 8 2" xfId="42090" xr:uid="{00000000-0005-0000-0000-000087A20000}"/>
    <cellStyle name="쉼표 [0] 4 11 2 8 3" xfId="42091" xr:uid="{00000000-0005-0000-0000-000088A20000}"/>
    <cellStyle name="쉼표 [0] 4 11 2 8 4" xfId="42092" xr:uid="{00000000-0005-0000-0000-000089A20000}"/>
    <cellStyle name="쉼표 [0] 4 11 2 9" xfId="42093" xr:uid="{00000000-0005-0000-0000-00008AA20000}"/>
    <cellStyle name="쉼표 [0] 4 11 2 9 2" xfId="42094" xr:uid="{00000000-0005-0000-0000-00008BA20000}"/>
    <cellStyle name="쉼표 [0] 4 11 2 9 3" xfId="42095" xr:uid="{00000000-0005-0000-0000-00008CA20000}"/>
    <cellStyle name="쉼표 [0] 4 11 2 9 4" xfId="42096" xr:uid="{00000000-0005-0000-0000-00008DA20000}"/>
    <cellStyle name="쉼표 [0] 4 11 20" xfId="42097" xr:uid="{00000000-0005-0000-0000-00008EA20000}"/>
    <cellStyle name="쉼표 [0] 4 11 21" xfId="42098" xr:uid="{00000000-0005-0000-0000-00008FA20000}"/>
    <cellStyle name="쉼표 [0] 4 11 22" xfId="42099" xr:uid="{00000000-0005-0000-0000-000090A20000}"/>
    <cellStyle name="쉼표 [0] 4 11 23" xfId="42100" xr:uid="{00000000-0005-0000-0000-000091A20000}"/>
    <cellStyle name="쉼표 [0] 4 11 24" xfId="42101" xr:uid="{00000000-0005-0000-0000-000092A20000}"/>
    <cellStyle name="쉼표 [0] 4 11 25" xfId="42102" xr:uid="{00000000-0005-0000-0000-000093A20000}"/>
    <cellStyle name="쉼표 [0] 4 11 3" xfId="42103" xr:uid="{00000000-0005-0000-0000-000094A20000}"/>
    <cellStyle name="쉼표 [0] 4 11 3 10" xfId="42104" xr:uid="{00000000-0005-0000-0000-000095A20000}"/>
    <cellStyle name="쉼표 [0] 4 11 3 11" xfId="42105" xr:uid="{00000000-0005-0000-0000-000096A20000}"/>
    <cellStyle name="쉼표 [0] 4 11 3 12" xfId="42106" xr:uid="{00000000-0005-0000-0000-000097A20000}"/>
    <cellStyle name="쉼표 [0] 4 11 3 2" xfId="42107" xr:uid="{00000000-0005-0000-0000-000098A20000}"/>
    <cellStyle name="쉼표 [0] 4 11 3 2 2" xfId="42108" xr:uid="{00000000-0005-0000-0000-000099A20000}"/>
    <cellStyle name="쉼표 [0] 4 11 3 2 3" xfId="42109" xr:uid="{00000000-0005-0000-0000-00009AA20000}"/>
    <cellStyle name="쉼표 [0] 4 11 3 2 4" xfId="42110" xr:uid="{00000000-0005-0000-0000-00009BA20000}"/>
    <cellStyle name="쉼표 [0] 4 11 3 3" xfId="42111" xr:uid="{00000000-0005-0000-0000-00009CA20000}"/>
    <cellStyle name="쉼표 [0] 4 11 3 3 2" xfId="42112" xr:uid="{00000000-0005-0000-0000-00009DA20000}"/>
    <cellStyle name="쉼표 [0] 4 11 3 3 3" xfId="42113" xr:uid="{00000000-0005-0000-0000-00009EA20000}"/>
    <cellStyle name="쉼표 [0] 4 11 3 3 4" xfId="42114" xr:uid="{00000000-0005-0000-0000-00009FA20000}"/>
    <cellStyle name="쉼표 [0] 4 11 3 4" xfId="42115" xr:uid="{00000000-0005-0000-0000-0000A0A20000}"/>
    <cellStyle name="쉼표 [0] 4 11 3 4 2" xfId="42116" xr:uid="{00000000-0005-0000-0000-0000A1A20000}"/>
    <cellStyle name="쉼표 [0] 4 11 3 4 3" xfId="42117" xr:uid="{00000000-0005-0000-0000-0000A2A20000}"/>
    <cellStyle name="쉼표 [0] 4 11 3 4 4" xfId="42118" xr:uid="{00000000-0005-0000-0000-0000A3A20000}"/>
    <cellStyle name="쉼표 [0] 4 11 3 5" xfId="42119" xr:uid="{00000000-0005-0000-0000-0000A4A20000}"/>
    <cellStyle name="쉼표 [0] 4 11 3 5 2" xfId="42120" xr:uid="{00000000-0005-0000-0000-0000A5A20000}"/>
    <cellStyle name="쉼표 [0] 4 11 3 5 3" xfId="42121" xr:uid="{00000000-0005-0000-0000-0000A6A20000}"/>
    <cellStyle name="쉼표 [0] 4 11 3 5 4" xfId="42122" xr:uid="{00000000-0005-0000-0000-0000A7A20000}"/>
    <cellStyle name="쉼표 [0] 4 11 3 6" xfId="42123" xr:uid="{00000000-0005-0000-0000-0000A8A20000}"/>
    <cellStyle name="쉼표 [0] 4 11 3 6 2" xfId="42124" xr:uid="{00000000-0005-0000-0000-0000A9A20000}"/>
    <cellStyle name="쉼표 [0] 4 11 3 6 3" xfId="42125" xr:uid="{00000000-0005-0000-0000-0000AAA20000}"/>
    <cellStyle name="쉼표 [0] 4 11 3 6 4" xfId="42126" xr:uid="{00000000-0005-0000-0000-0000ABA20000}"/>
    <cellStyle name="쉼표 [0] 4 11 3 7" xfId="42127" xr:uid="{00000000-0005-0000-0000-0000ACA20000}"/>
    <cellStyle name="쉼표 [0] 4 11 3 7 2" xfId="42128" xr:uid="{00000000-0005-0000-0000-0000ADA20000}"/>
    <cellStyle name="쉼표 [0] 4 11 3 7 3" xfId="42129" xr:uid="{00000000-0005-0000-0000-0000AEA20000}"/>
    <cellStyle name="쉼표 [0] 4 11 3 7 4" xfId="42130" xr:uid="{00000000-0005-0000-0000-0000AFA20000}"/>
    <cellStyle name="쉼표 [0] 4 11 3 8" xfId="42131" xr:uid="{00000000-0005-0000-0000-0000B0A20000}"/>
    <cellStyle name="쉼표 [0] 4 11 3 8 2" xfId="42132" xr:uid="{00000000-0005-0000-0000-0000B1A20000}"/>
    <cellStyle name="쉼표 [0] 4 11 3 8 3" xfId="42133" xr:uid="{00000000-0005-0000-0000-0000B2A20000}"/>
    <cellStyle name="쉼표 [0] 4 11 3 8 4" xfId="42134" xr:uid="{00000000-0005-0000-0000-0000B3A20000}"/>
    <cellStyle name="쉼표 [0] 4 11 3 9" xfId="42135" xr:uid="{00000000-0005-0000-0000-0000B4A20000}"/>
    <cellStyle name="쉼표 [0] 4 11 3 9 2" xfId="42136" xr:uid="{00000000-0005-0000-0000-0000B5A20000}"/>
    <cellStyle name="쉼표 [0] 4 11 3 9 3" xfId="42137" xr:uid="{00000000-0005-0000-0000-0000B6A20000}"/>
    <cellStyle name="쉼표 [0] 4 11 3 9 4" xfId="42138" xr:uid="{00000000-0005-0000-0000-0000B7A20000}"/>
    <cellStyle name="쉼표 [0] 4 11 4" xfId="42139" xr:uid="{00000000-0005-0000-0000-0000B8A20000}"/>
    <cellStyle name="쉼표 [0] 4 11 4 10" xfId="42140" xr:uid="{00000000-0005-0000-0000-0000B9A20000}"/>
    <cellStyle name="쉼표 [0] 4 11 4 11" xfId="42141" xr:uid="{00000000-0005-0000-0000-0000BAA20000}"/>
    <cellStyle name="쉼표 [0] 4 11 4 12" xfId="42142" xr:uid="{00000000-0005-0000-0000-0000BBA20000}"/>
    <cellStyle name="쉼표 [0] 4 11 4 2" xfId="42143" xr:uid="{00000000-0005-0000-0000-0000BCA20000}"/>
    <cellStyle name="쉼표 [0] 4 11 4 2 2" xfId="42144" xr:uid="{00000000-0005-0000-0000-0000BDA20000}"/>
    <cellStyle name="쉼표 [0] 4 11 4 2 3" xfId="42145" xr:uid="{00000000-0005-0000-0000-0000BEA20000}"/>
    <cellStyle name="쉼표 [0] 4 11 4 2 4" xfId="42146" xr:uid="{00000000-0005-0000-0000-0000BFA20000}"/>
    <cellStyle name="쉼표 [0] 4 11 4 3" xfId="42147" xr:uid="{00000000-0005-0000-0000-0000C0A20000}"/>
    <cellStyle name="쉼표 [0] 4 11 4 3 2" xfId="42148" xr:uid="{00000000-0005-0000-0000-0000C1A20000}"/>
    <cellStyle name="쉼표 [0] 4 11 4 3 3" xfId="42149" xr:uid="{00000000-0005-0000-0000-0000C2A20000}"/>
    <cellStyle name="쉼표 [0] 4 11 4 3 4" xfId="42150" xr:uid="{00000000-0005-0000-0000-0000C3A20000}"/>
    <cellStyle name="쉼표 [0] 4 11 4 4" xfId="42151" xr:uid="{00000000-0005-0000-0000-0000C4A20000}"/>
    <cellStyle name="쉼표 [0] 4 11 4 4 2" xfId="42152" xr:uid="{00000000-0005-0000-0000-0000C5A20000}"/>
    <cellStyle name="쉼표 [0] 4 11 4 4 3" xfId="42153" xr:uid="{00000000-0005-0000-0000-0000C6A20000}"/>
    <cellStyle name="쉼표 [0] 4 11 4 4 4" xfId="42154" xr:uid="{00000000-0005-0000-0000-0000C7A20000}"/>
    <cellStyle name="쉼표 [0] 4 11 4 5" xfId="42155" xr:uid="{00000000-0005-0000-0000-0000C8A20000}"/>
    <cellStyle name="쉼표 [0] 4 11 4 5 2" xfId="42156" xr:uid="{00000000-0005-0000-0000-0000C9A20000}"/>
    <cellStyle name="쉼표 [0] 4 11 4 5 3" xfId="42157" xr:uid="{00000000-0005-0000-0000-0000CAA20000}"/>
    <cellStyle name="쉼표 [0] 4 11 4 5 4" xfId="42158" xr:uid="{00000000-0005-0000-0000-0000CBA20000}"/>
    <cellStyle name="쉼표 [0] 4 11 4 6" xfId="42159" xr:uid="{00000000-0005-0000-0000-0000CCA20000}"/>
    <cellStyle name="쉼표 [0] 4 11 4 6 2" xfId="42160" xr:uid="{00000000-0005-0000-0000-0000CDA20000}"/>
    <cellStyle name="쉼표 [0] 4 11 4 6 3" xfId="42161" xr:uid="{00000000-0005-0000-0000-0000CEA20000}"/>
    <cellStyle name="쉼표 [0] 4 11 4 6 4" xfId="42162" xr:uid="{00000000-0005-0000-0000-0000CFA20000}"/>
    <cellStyle name="쉼표 [0] 4 11 4 7" xfId="42163" xr:uid="{00000000-0005-0000-0000-0000D0A20000}"/>
    <cellStyle name="쉼표 [0] 4 11 4 7 2" xfId="42164" xr:uid="{00000000-0005-0000-0000-0000D1A20000}"/>
    <cellStyle name="쉼표 [0] 4 11 4 7 3" xfId="42165" xr:uid="{00000000-0005-0000-0000-0000D2A20000}"/>
    <cellStyle name="쉼표 [0] 4 11 4 7 4" xfId="42166" xr:uid="{00000000-0005-0000-0000-0000D3A20000}"/>
    <cellStyle name="쉼표 [0] 4 11 4 8" xfId="42167" xr:uid="{00000000-0005-0000-0000-0000D4A20000}"/>
    <cellStyle name="쉼표 [0] 4 11 4 8 2" xfId="42168" xr:uid="{00000000-0005-0000-0000-0000D5A20000}"/>
    <cellStyle name="쉼표 [0] 4 11 4 8 3" xfId="42169" xr:uid="{00000000-0005-0000-0000-0000D6A20000}"/>
    <cellStyle name="쉼표 [0] 4 11 4 8 4" xfId="42170" xr:uid="{00000000-0005-0000-0000-0000D7A20000}"/>
    <cellStyle name="쉼표 [0] 4 11 4 9" xfId="42171" xr:uid="{00000000-0005-0000-0000-0000D8A20000}"/>
    <cellStyle name="쉼표 [0] 4 11 4 9 2" xfId="42172" xr:uid="{00000000-0005-0000-0000-0000D9A20000}"/>
    <cellStyle name="쉼표 [0] 4 11 4 9 3" xfId="42173" xr:uid="{00000000-0005-0000-0000-0000DAA20000}"/>
    <cellStyle name="쉼표 [0] 4 11 4 9 4" xfId="42174" xr:uid="{00000000-0005-0000-0000-0000DBA20000}"/>
    <cellStyle name="쉼표 [0] 4 11 5" xfId="42175" xr:uid="{00000000-0005-0000-0000-0000DCA20000}"/>
    <cellStyle name="쉼표 [0] 4 11 5 2" xfId="42176" xr:uid="{00000000-0005-0000-0000-0000DDA20000}"/>
    <cellStyle name="쉼표 [0] 4 11 5 3" xfId="42177" xr:uid="{00000000-0005-0000-0000-0000DEA20000}"/>
    <cellStyle name="쉼표 [0] 4 11 5 4" xfId="42178" xr:uid="{00000000-0005-0000-0000-0000DFA20000}"/>
    <cellStyle name="쉼표 [0] 4 11 6" xfId="42179" xr:uid="{00000000-0005-0000-0000-0000E0A20000}"/>
    <cellStyle name="쉼표 [0] 4 11 6 2" xfId="42180" xr:uid="{00000000-0005-0000-0000-0000E1A20000}"/>
    <cellStyle name="쉼표 [0] 4 11 6 3" xfId="42181" xr:uid="{00000000-0005-0000-0000-0000E2A20000}"/>
    <cellStyle name="쉼표 [0] 4 11 6 4" xfId="42182" xr:uid="{00000000-0005-0000-0000-0000E3A20000}"/>
    <cellStyle name="쉼표 [0] 4 11 7" xfId="42183" xr:uid="{00000000-0005-0000-0000-0000E4A20000}"/>
    <cellStyle name="쉼표 [0] 4 11 7 2" xfId="42184" xr:uid="{00000000-0005-0000-0000-0000E5A20000}"/>
    <cellStyle name="쉼표 [0] 4 11 7 3" xfId="42185" xr:uid="{00000000-0005-0000-0000-0000E6A20000}"/>
    <cellStyle name="쉼표 [0] 4 11 7 4" xfId="42186" xr:uid="{00000000-0005-0000-0000-0000E7A20000}"/>
    <cellStyle name="쉼표 [0] 4 11 8" xfId="42187" xr:uid="{00000000-0005-0000-0000-0000E8A20000}"/>
    <cellStyle name="쉼표 [0] 4 11 8 2" xfId="42188" xr:uid="{00000000-0005-0000-0000-0000E9A20000}"/>
    <cellStyle name="쉼표 [0] 4 11 8 3" xfId="42189" xr:uid="{00000000-0005-0000-0000-0000EAA20000}"/>
    <cellStyle name="쉼표 [0] 4 11 8 4" xfId="42190" xr:uid="{00000000-0005-0000-0000-0000EBA20000}"/>
    <cellStyle name="쉼표 [0] 4 11 9" xfId="42191" xr:uid="{00000000-0005-0000-0000-0000ECA20000}"/>
    <cellStyle name="쉼표 [0] 4 11 9 2" xfId="42192" xr:uid="{00000000-0005-0000-0000-0000EDA20000}"/>
    <cellStyle name="쉼표 [0] 4 11 9 3" xfId="42193" xr:uid="{00000000-0005-0000-0000-0000EEA20000}"/>
    <cellStyle name="쉼표 [0] 4 11 9 4" xfId="42194" xr:uid="{00000000-0005-0000-0000-0000EFA20000}"/>
    <cellStyle name="쉼표 [0] 4 12" xfId="42195" xr:uid="{00000000-0005-0000-0000-0000F0A20000}"/>
    <cellStyle name="쉼표 [0] 4 12 10" xfId="42196" xr:uid="{00000000-0005-0000-0000-0000F1A20000}"/>
    <cellStyle name="쉼표 [0] 4 12 10 2" xfId="42197" xr:uid="{00000000-0005-0000-0000-0000F2A20000}"/>
    <cellStyle name="쉼표 [0] 4 12 10 3" xfId="42198" xr:uid="{00000000-0005-0000-0000-0000F3A20000}"/>
    <cellStyle name="쉼표 [0] 4 12 10 4" xfId="42199" xr:uid="{00000000-0005-0000-0000-0000F4A20000}"/>
    <cellStyle name="쉼표 [0] 4 12 11" xfId="42200" xr:uid="{00000000-0005-0000-0000-0000F5A20000}"/>
    <cellStyle name="쉼표 [0] 4 12 12" xfId="42201" xr:uid="{00000000-0005-0000-0000-0000F6A20000}"/>
    <cellStyle name="쉼표 [0] 4 12 13" xfId="42202" xr:uid="{00000000-0005-0000-0000-0000F7A20000}"/>
    <cellStyle name="쉼표 [0] 4 12 14" xfId="42203" xr:uid="{00000000-0005-0000-0000-0000F8A20000}"/>
    <cellStyle name="쉼표 [0] 4 12 15" xfId="42204" xr:uid="{00000000-0005-0000-0000-0000F9A20000}"/>
    <cellStyle name="쉼표 [0] 4 12 16" xfId="42205" xr:uid="{00000000-0005-0000-0000-0000FAA20000}"/>
    <cellStyle name="쉼표 [0] 4 12 17" xfId="42206" xr:uid="{00000000-0005-0000-0000-0000FBA20000}"/>
    <cellStyle name="쉼표 [0] 4 12 18" xfId="42207" xr:uid="{00000000-0005-0000-0000-0000FCA20000}"/>
    <cellStyle name="쉼표 [0] 4 12 19" xfId="42208" xr:uid="{00000000-0005-0000-0000-0000FDA20000}"/>
    <cellStyle name="쉼표 [0] 4 12 2" xfId="42209" xr:uid="{00000000-0005-0000-0000-0000FEA20000}"/>
    <cellStyle name="쉼표 [0] 4 12 2 10" xfId="42210" xr:uid="{00000000-0005-0000-0000-0000FFA20000}"/>
    <cellStyle name="쉼표 [0] 4 12 2 11" xfId="42211" xr:uid="{00000000-0005-0000-0000-000000A30000}"/>
    <cellStyle name="쉼표 [0] 4 12 2 12" xfId="42212" xr:uid="{00000000-0005-0000-0000-000001A30000}"/>
    <cellStyle name="쉼표 [0] 4 12 2 2" xfId="42213" xr:uid="{00000000-0005-0000-0000-000002A30000}"/>
    <cellStyle name="쉼표 [0] 4 12 2 2 2" xfId="42214" xr:uid="{00000000-0005-0000-0000-000003A30000}"/>
    <cellStyle name="쉼표 [0] 4 12 2 2 3" xfId="42215" xr:uid="{00000000-0005-0000-0000-000004A30000}"/>
    <cellStyle name="쉼표 [0] 4 12 2 2 4" xfId="42216" xr:uid="{00000000-0005-0000-0000-000005A30000}"/>
    <cellStyle name="쉼표 [0] 4 12 2 3" xfId="42217" xr:uid="{00000000-0005-0000-0000-000006A30000}"/>
    <cellStyle name="쉼표 [0] 4 12 2 3 2" xfId="42218" xr:uid="{00000000-0005-0000-0000-000007A30000}"/>
    <cellStyle name="쉼표 [0] 4 12 2 3 3" xfId="42219" xr:uid="{00000000-0005-0000-0000-000008A30000}"/>
    <cellStyle name="쉼표 [0] 4 12 2 3 4" xfId="42220" xr:uid="{00000000-0005-0000-0000-000009A30000}"/>
    <cellStyle name="쉼표 [0] 4 12 2 4" xfId="42221" xr:uid="{00000000-0005-0000-0000-00000AA30000}"/>
    <cellStyle name="쉼표 [0] 4 12 2 4 2" xfId="42222" xr:uid="{00000000-0005-0000-0000-00000BA30000}"/>
    <cellStyle name="쉼표 [0] 4 12 2 4 3" xfId="42223" xr:uid="{00000000-0005-0000-0000-00000CA30000}"/>
    <cellStyle name="쉼표 [0] 4 12 2 4 4" xfId="42224" xr:uid="{00000000-0005-0000-0000-00000DA30000}"/>
    <cellStyle name="쉼표 [0] 4 12 2 5" xfId="42225" xr:uid="{00000000-0005-0000-0000-00000EA30000}"/>
    <cellStyle name="쉼표 [0] 4 12 2 5 2" xfId="42226" xr:uid="{00000000-0005-0000-0000-00000FA30000}"/>
    <cellStyle name="쉼표 [0] 4 12 2 5 3" xfId="42227" xr:uid="{00000000-0005-0000-0000-000010A30000}"/>
    <cellStyle name="쉼표 [0] 4 12 2 5 4" xfId="42228" xr:uid="{00000000-0005-0000-0000-000011A30000}"/>
    <cellStyle name="쉼표 [0] 4 12 2 6" xfId="42229" xr:uid="{00000000-0005-0000-0000-000012A30000}"/>
    <cellStyle name="쉼표 [0] 4 12 2 6 2" xfId="42230" xr:uid="{00000000-0005-0000-0000-000013A30000}"/>
    <cellStyle name="쉼표 [0] 4 12 2 6 3" xfId="42231" xr:uid="{00000000-0005-0000-0000-000014A30000}"/>
    <cellStyle name="쉼표 [0] 4 12 2 6 4" xfId="42232" xr:uid="{00000000-0005-0000-0000-000015A30000}"/>
    <cellStyle name="쉼표 [0] 4 12 2 7" xfId="42233" xr:uid="{00000000-0005-0000-0000-000016A30000}"/>
    <cellStyle name="쉼표 [0] 4 12 2 7 2" xfId="42234" xr:uid="{00000000-0005-0000-0000-000017A30000}"/>
    <cellStyle name="쉼표 [0] 4 12 2 7 3" xfId="42235" xr:uid="{00000000-0005-0000-0000-000018A30000}"/>
    <cellStyle name="쉼표 [0] 4 12 2 7 4" xfId="42236" xr:uid="{00000000-0005-0000-0000-000019A30000}"/>
    <cellStyle name="쉼표 [0] 4 12 2 8" xfId="42237" xr:uid="{00000000-0005-0000-0000-00001AA30000}"/>
    <cellStyle name="쉼표 [0] 4 12 2 8 2" xfId="42238" xr:uid="{00000000-0005-0000-0000-00001BA30000}"/>
    <cellStyle name="쉼표 [0] 4 12 2 8 3" xfId="42239" xr:uid="{00000000-0005-0000-0000-00001CA30000}"/>
    <cellStyle name="쉼표 [0] 4 12 2 8 4" xfId="42240" xr:uid="{00000000-0005-0000-0000-00001DA30000}"/>
    <cellStyle name="쉼표 [0] 4 12 2 9" xfId="42241" xr:uid="{00000000-0005-0000-0000-00001EA30000}"/>
    <cellStyle name="쉼표 [0] 4 12 2 9 2" xfId="42242" xr:uid="{00000000-0005-0000-0000-00001FA30000}"/>
    <cellStyle name="쉼표 [0] 4 12 2 9 3" xfId="42243" xr:uid="{00000000-0005-0000-0000-000020A30000}"/>
    <cellStyle name="쉼표 [0] 4 12 2 9 4" xfId="42244" xr:uid="{00000000-0005-0000-0000-000021A30000}"/>
    <cellStyle name="쉼표 [0] 4 12 20" xfId="42245" xr:uid="{00000000-0005-0000-0000-000022A30000}"/>
    <cellStyle name="쉼표 [0] 4 12 21" xfId="42246" xr:uid="{00000000-0005-0000-0000-000023A30000}"/>
    <cellStyle name="쉼표 [0] 4 12 22" xfId="42247" xr:uid="{00000000-0005-0000-0000-000024A30000}"/>
    <cellStyle name="쉼표 [0] 4 12 23" xfId="42248" xr:uid="{00000000-0005-0000-0000-000025A30000}"/>
    <cellStyle name="쉼표 [0] 4 12 3" xfId="42249" xr:uid="{00000000-0005-0000-0000-000026A30000}"/>
    <cellStyle name="쉼표 [0] 4 12 3 2" xfId="42250" xr:uid="{00000000-0005-0000-0000-000027A30000}"/>
    <cellStyle name="쉼표 [0] 4 12 3 3" xfId="42251" xr:uid="{00000000-0005-0000-0000-000028A30000}"/>
    <cellStyle name="쉼표 [0] 4 12 3 4" xfId="42252" xr:uid="{00000000-0005-0000-0000-000029A30000}"/>
    <cellStyle name="쉼표 [0] 4 12 4" xfId="42253" xr:uid="{00000000-0005-0000-0000-00002AA30000}"/>
    <cellStyle name="쉼표 [0] 4 12 4 2" xfId="42254" xr:uid="{00000000-0005-0000-0000-00002BA30000}"/>
    <cellStyle name="쉼표 [0] 4 12 4 3" xfId="42255" xr:uid="{00000000-0005-0000-0000-00002CA30000}"/>
    <cellStyle name="쉼표 [0] 4 12 4 4" xfId="42256" xr:uid="{00000000-0005-0000-0000-00002DA30000}"/>
    <cellStyle name="쉼표 [0] 4 12 5" xfId="42257" xr:uid="{00000000-0005-0000-0000-00002EA30000}"/>
    <cellStyle name="쉼표 [0] 4 12 5 2" xfId="42258" xr:uid="{00000000-0005-0000-0000-00002FA30000}"/>
    <cellStyle name="쉼표 [0] 4 12 5 3" xfId="42259" xr:uid="{00000000-0005-0000-0000-000030A30000}"/>
    <cellStyle name="쉼표 [0] 4 12 5 4" xfId="42260" xr:uid="{00000000-0005-0000-0000-000031A30000}"/>
    <cellStyle name="쉼표 [0] 4 12 6" xfId="42261" xr:uid="{00000000-0005-0000-0000-000032A30000}"/>
    <cellStyle name="쉼표 [0] 4 12 6 2" xfId="42262" xr:uid="{00000000-0005-0000-0000-000033A30000}"/>
    <cellStyle name="쉼표 [0] 4 12 6 3" xfId="42263" xr:uid="{00000000-0005-0000-0000-000034A30000}"/>
    <cellStyle name="쉼표 [0] 4 12 6 4" xfId="42264" xr:uid="{00000000-0005-0000-0000-000035A30000}"/>
    <cellStyle name="쉼표 [0] 4 12 7" xfId="42265" xr:uid="{00000000-0005-0000-0000-000036A30000}"/>
    <cellStyle name="쉼표 [0] 4 12 7 2" xfId="42266" xr:uid="{00000000-0005-0000-0000-000037A30000}"/>
    <cellStyle name="쉼표 [0] 4 12 7 3" xfId="42267" xr:uid="{00000000-0005-0000-0000-000038A30000}"/>
    <cellStyle name="쉼표 [0] 4 12 7 4" xfId="42268" xr:uid="{00000000-0005-0000-0000-000039A30000}"/>
    <cellStyle name="쉼표 [0] 4 12 8" xfId="42269" xr:uid="{00000000-0005-0000-0000-00003AA30000}"/>
    <cellStyle name="쉼표 [0] 4 12 8 2" xfId="42270" xr:uid="{00000000-0005-0000-0000-00003BA30000}"/>
    <cellStyle name="쉼표 [0] 4 12 8 3" xfId="42271" xr:uid="{00000000-0005-0000-0000-00003CA30000}"/>
    <cellStyle name="쉼표 [0] 4 12 8 4" xfId="42272" xr:uid="{00000000-0005-0000-0000-00003DA30000}"/>
    <cellStyle name="쉼표 [0] 4 12 9" xfId="42273" xr:uid="{00000000-0005-0000-0000-00003EA30000}"/>
    <cellStyle name="쉼표 [0] 4 12 9 2" xfId="42274" xr:uid="{00000000-0005-0000-0000-00003FA30000}"/>
    <cellStyle name="쉼표 [0] 4 12 9 3" xfId="42275" xr:uid="{00000000-0005-0000-0000-000040A30000}"/>
    <cellStyle name="쉼표 [0] 4 12 9 4" xfId="42276" xr:uid="{00000000-0005-0000-0000-000041A30000}"/>
    <cellStyle name="쉼표 [0] 4 13" xfId="42277" xr:uid="{00000000-0005-0000-0000-000042A30000}"/>
    <cellStyle name="쉼표 [0] 4 13 10" xfId="42278" xr:uid="{00000000-0005-0000-0000-000043A30000}"/>
    <cellStyle name="쉼표 [0] 4 13 11" xfId="42279" xr:uid="{00000000-0005-0000-0000-000044A30000}"/>
    <cellStyle name="쉼표 [0] 4 13 12" xfId="42280" xr:uid="{00000000-0005-0000-0000-000045A30000}"/>
    <cellStyle name="쉼표 [0] 4 13 13" xfId="42281" xr:uid="{00000000-0005-0000-0000-000046A30000}"/>
    <cellStyle name="쉼표 [0] 4 13 14" xfId="42282" xr:uid="{00000000-0005-0000-0000-000047A30000}"/>
    <cellStyle name="쉼표 [0] 4 13 15" xfId="42283" xr:uid="{00000000-0005-0000-0000-000048A30000}"/>
    <cellStyle name="쉼표 [0] 4 13 16" xfId="42284" xr:uid="{00000000-0005-0000-0000-000049A30000}"/>
    <cellStyle name="쉼표 [0] 4 13 17" xfId="42285" xr:uid="{00000000-0005-0000-0000-00004AA30000}"/>
    <cellStyle name="쉼표 [0] 4 13 18" xfId="42286" xr:uid="{00000000-0005-0000-0000-00004BA30000}"/>
    <cellStyle name="쉼표 [0] 4 13 19" xfId="42287" xr:uid="{00000000-0005-0000-0000-00004CA30000}"/>
    <cellStyle name="쉼표 [0] 4 13 2" xfId="42288" xr:uid="{00000000-0005-0000-0000-00004DA30000}"/>
    <cellStyle name="쉼표 [0] 4 13 2 2" xfId="42289" xr:uid="{00000000-0005-0000-0000-00004EA30000}"/>
    <cellStyle name="쉼표 [0] 4 13 2 3" xfId="42290" xr:uid="{00000000-0005-0000-0000-00004FA30000}"/>
    <cellStyle name="쉼표 [0] 4 13 2 4" xfId="42291" xr:uid="{00000000-0005-0000-0000-000050A30000}"/>
    <cellStyle name="쉼표 [0] 4 13 20" xfId="42292" xr:uid="{00000000-0005-0000-0000-000051A30000}"/>
    <cellStyle name="쉼표 [0] 4 13 3" xfId="42293" xr:uid="{00000000-0005-0000-0000-000052A30000}"/>
    <cellStyle name="쉼표 [0] 4 13 3 2" xfId="42294" xr:uid="{00000000-0005-0000-0000-000053A30000}"/>
    <cellStyle name="쉼표 [0] 4 13 3 3" xfId="42295" xr:uid="{00000000-0005-0000-0000-000054A30000}"/>
    <cellStyle name="쉼표 [0] 4 13 3 4" xfId="42296" xr:uid="{00000000-0005-0000-0000-000055A30000}"/>
    <cellStyle name="쉼표 [0] 4 13 4" xfId="42297" xr:uid="{00000000-0005-0000-0000-000056A30000}"/>
    <cellStyle name="쉼표 [0] 4 13 4 2" xfId="42298" xr:uid="{00000000-0005-0000-0000-000057A30000}"/>
    <cellStyle name="쉼표 [0] 4 13 4 3" xfId="42299" xr:uid="{00000000-0005-0000-0000-000058A30000}"/>
    <cellStyle name="쉼표 [0] 4 13 4 4" xfId="42300" xr:uid="{00000000-0005-0000-0000-000059A30000}"/>
    <cellStyle name="쉼표 [0] 4 13 5" xfId="42301" xr:uid="{00000000-0005-0000-0000-00005AA30000}"/>
    <cellStyle name="쉼표 [0] 4 13 5 2" xfId="42302" xr:uid="{00000000-0005-0000-0000-00005BA30000}"/>
    <cellStyle name="쉼표 [0] 4 13 5 3" xfId="42303" xr:uid="{00000000-0005-0000-0000-00005CA30000}"/>
    <cellStyle name="쉼표 [0] 4 13 5 4" xfId="42304" xr:uid="{00000000-0005-0000-0000-00005DA30000}"/>
    <cellStyle name="쉼표 [0] 4 13 6" xfId="42305" xr:uid="{00000000-0005-0000-0000-00005EA30000}"/>
    <cellStyle name="쉼표 [0] 4 13 6 2" xfId="42306" xr:uid="{00000000-0005-0000-0000-00005FA30000}"/>
    <cellStyle name="쉼표 [0] 4 13 6 3" xfId="42307" xr:uid="{00000000-0005-0000-0000-000060A30000}"/>
    <cellStyle name="쉼표 [0] 4 13 6 4" xfId="42308" xr:uid="{00000000-0005-0000-0000-000061A30000}"/>
    <cellStyle name="쉼표 [0] 4 13 7" xfId="42309" xr:uid="{00000000-0005-0000-0000-000062A30000}"/>
    <cellStyle name="쉼표 [0] 4 13 7 2" xfId="42310" xr:uid="{00000000-0005-0000-0000-000063A30000}"/>
    <cellStyle name="쉼표 [0] 4 13 7 3" xfId="42311" xr:uid="{00000000-0005-0000-0000-000064A30000}"/>
    <cellStyle name="쉼표 [0] 4 13 7 4" xfId="42312" xr:uid="{00000000-0005-0000-0000-000065A30000}"/>
    <cellStyle name="쉼표 [0] 4 13 8" xfId="42313" xr:uid="{00000000-0005-0000-0000-000066A30000}"/>
    <cellStyle name="쉼표 [0] 4 13 9" xfId="42314" xr:uid="{00000000-0005-0000-0000-000067A30000}"/>
    <cellStyle name="쉼표 [0] 4 14" xfId="42315" xr:uid="{00000000-0005-0000-0000-000068A30000}"/>
    <cellStyle name="쉼표 [0] 4 14 10" xfId="42316" xr:uid="{00000000-0005-0000-0000-000069A30000}"/>
    <cellStyle name="쉼표 [0] 4 14 11" xfId="42317" xr:uid="{00000000-0005-0000-0000-00006AA30000}"/>
    <cellStyle name="쉼표 [0] 4 14 12" xfId="42318" xr:uid="{00000000-0005-0000-0000-00006BA30000}"/>
    <cellStyle name="쉼표 [0] 4 14 13" xfId="42319" xr:uid="{00000000-0005-0000-0000-00006CA30000}"/>
    <cellStyle name="쉼표 [0] 4 14 14" xfId="42320" xr:uid="{00000000-0005-0000-0000-00006DA30000}"/>
    <cellStyle name="쉼표 [0] 4 14 15" xfId="42321" xr:uid="{00000000-0005-0000-0000-00006EA30000}"/>
    <cellStyle name="쉼표 [0] 4 14 16" xfId="42322" xr:uid="{00000000-0005-0000-0000-00006FA30000}"/>
    <cellStyle name="쉼표 [0] 4 14 17" xfId="42323" xr:uid="{00000000-0005-0000-0000-000070A30000}"/>
    <cellStyle name="쉼표 [0] 4 14 2" xfId="42324" xr:uid="{00000000-0005-0000-0000-000071A30000}"/>
    <cellStyle name="쉼표 [0] 4 14 2 2" xfId="42325" xr:uid="{00000000-0005-0000-0000-000072A30000}"/>
    <cellStyle name="쉼표 [0] 4 14 2 3" xfId="42326" xr:uid="{00000000-0005-0000-0000-000073A30000}"/>
    <cellStyle name="쉼표 [0] 4 14 2 4" xfId="42327" xr:uid="{00000000-0005-0000-0000-000074A30000}"/>
    <cellStyle name="쉼표 [0] 4 14 3" xfId="42328" xr:uid="{00000000-0005-0000-0000-000075A30000}"/>
    <cellStyle name="쉼표 [0] 4 14 3 2" xfId="42329" xr:uid="{00000000-0005-0000-0000-000076A30000}"/>
    <cellStyle name="쉼표 [0] 4 14 3 3" xfId="42330" xr:uid="{00000000-0005-0000-0000-000077A30000}"/>
    <cellStyle name="쉼표 [0] 4 14 3 4" xfId="42331" xr:uid="{00000000-0005-0000-0000-000078A30000}"/>
    <cellStyle name="쉼표 [0] 4 14 4" xfId="42332" xr:uid="{00000000-0005-0000-0000-000079A30000}"/>
    <cellStyle name="쉼표 [0] 4 14 4 2" xfId="42333" xr:uid="{00000000-0005-0000-0000-00007AA30000}"/>
    <cellStyle name="쉼표 [0] 4 14 4 3" xfId="42334" xr:uid="{00000000-0005-0000-0000-00007BA30000}"/>
    <cellStyle name="쉼표 [0] 4 14 4 4" xfId="42335" xr:uid="{00000000-0005-0000-0000-00007CA30000}"/>
    <cellStyle name="쉼표 [0] 4 14 5" xfId="42336" xr:uid="{00000000-0005-0000-0000-00007DA30000}"/>
    <cellStyle name="쉼표 [0] 4 14 6" xfId="42337" xr:uid="{00000000-0005-0000-0000-00007EA30000}"/>
    <cellStyle name="쉼표 [0] 4 14 7" xfId="42338" xr:uid="{00000000-0005-0000-0000-00007FA30000}"/>
    <cellStyle name="쉼표 [0] 4 14 8" xfId="42339" xr:uid="{00000000-0005-0000-0000-000080A30000}"/>
    <cellStyle name="쉼표 [0] 4 14 9" xfId="42340" xr:uid="{00000000-0005-0000-0000-000081A30000}"/>
    <cellStyle name="쉼표 [0] 4 15" xfId="42341" xr:uid="{00000000-0005-0000-0000-000082A30000}"/>
    <cellStyle name="쉼표 [0] 4 15 10" xfId="42342" xr:uid="{00000000-0005-0000-0000-000083A30000}"/>
    <cellStyle name="쉼표 [0] 4 15 11" xfId="42343" xr:uid="{00000000-0005-0000-0000-000084A30000}"/>
    <cellStyle name="쉼표 [0] 4 15 12" xfId="42344" xr:uid="{00000000-0005-0000-0000-000085A30000}"/>
    <cellStyle name="쉼표 [0] 4 15 13" xfId="42345" xr:uid="{00000000-0005-0000-0000-000086A30000}"/>
    <cellStyle name="쉼표 [0] 4 15 14" xfId="42346" xr:uid="{00000000-0005-0000-0000-000087A30000}"/>
    <cellStyle name="쉼표 [0] 4 15 2" xfId="42347" xr:uid="{00000000-0005-0000-0000-000088A30000}"/>
    <cellStyle name="쉼표 [0] 4 15 3" xfId="42348" xr:uid="{00000000-0005-0000-0000-000089A30000}"/>
    <cellStyle name="쉼표 [0] 4 15 4" xfId="42349" xr:uid="{00000000-0005-0000-0000-00008AA30000}"/>
    <cellStyle name="쉼표 [0] 4 15 5" xfId="42350" xr:uid="{00000000-0005-0000-0000-00008BA30000}"/>
    <cellStyle name="쉼표 [0] 4 15 6" xfId="42351" xr:uid="{00000000-0005-0000-0000-00008CA30000}"/>
    <cellStyle name="쉼표 [0] 4 15 7" xfId="42352" xr:uid="{00000000-0005-0000-0000-00008DA30000}"/>
    <cellStyle name="쉼표 [0] 4 15 8" xfId="42353" xr:uid="{00000000-0005-0000-0000-00008EA30000}"/>
    <cellStyle name="쉼표 [0] 4 15 9" xfId="42354" xr:uid="{00000000-0005-0000-0000-00008FA30000}"/>
    <cellStyle name="쉼표 [0] 4 16" xfId="42355" xr:uid="{00000000-0005-0000-0000-000090A30000}"/>
    <cellStyle name="쉼표 [0] 4 16 2" xfId="42356" xr:uid="{00000000-0005-0000-0000-000091A30000}"/>
    <cellStyle name="쉼표 [0] 4 16 3" xfId="42357" xr:uid="{00000000-0005-0000-0000-000092A30000}"/>
    <cellStyle name="쉼표 [0] 4 16 4" xfId="42358" xr:uid="{00000000-0005-0000-0000-000093A30000}"/>
    <cellStyle name="쉼표 [0] 4 17" xfId="42359" xr:uid="{00000000-0005-0000-0000-000094A30000}"/>
    <cellStyle name="쉼표 [0] 4 17 2" xfId="42360" xr:uid="{00000000-0005-0000-0000-000095A30000}"/>
    <cellStyle name="쉼표 [0] 4 17 3" xfId="42361" xr:uid="{00000000-0005-0000-0000-000096A30000}"/>
    <cellStyle name="쉼표 [0] 4 18" xfId="42362" xr:uid="{00000000-0005-0000-0000-000097A30000}"/>
    <cellStyle name="쉼표 [0] 4 19" xfId="42363" xr:uid="{00000000-0005-0000-0000-000098A30000}"/>
    <cellStyle name="쉼표 [0] 4 2" xfId="42364" xr:uid="{00000000-0005-0000-0000-000099A30000}"/>
    <cellStyle name="쉼표 [0] 4 2 2" xfId="42365" xr:uid="{00000000-0005-0000-0000-00009AA30000}"/>
    <cellStyle name="쉼표 [0] 4 2 2 2" xfId="42366" xr:uid="{00000000-0005-0000-0000-00009BA30000}"/>
    <cellStyle name="쉼표 [0] 4 2 2 2 10" xfId="42367" xr:uid="{00000000-0005-0000-0000-00009CA30000}"/>
    <cellStyle name="쉼표 [0] 4 2 2 2 10 2" xfId="42368" xr:uid="{00000000-0005-0000-0000-00009DA30000}"/>
    <cellStyle name="쉼표 [0] 4 2 2 2 10 3" xfId="42369" xr:uid="{00000000-0005-0000-0000-00009EA30000}"/>
    <cellStyle name="쉼표 [0] 4 2 2 2 10 4" xfId="42370" xr:uid="{00000000-0005-0000-0000-00009FA30000}"/>
    <cellStyle name="쉼표 [0] 4 2 2 2 11" xfId="42371" xr:uid="{00000000-0005-0000-0000-0000A0A30000}"/>
    <cellStyle name="쉼표 [0] 4 2 2 2 11 2" xfId="42372" xr:uid="{00000000-0005-0000-0000-0000A1A30000}"/>
    <cellStyle name="쉼표 [0] 4 2 2 2 11 3" xfId="42373" xr:uid="{00000000-0005-0000-0000-0000A2A30000}"/>
    <cellStyle name="쉼표 [0] 4 2 2 2 11 4" xfId="42374" xr:uid="{00000000-0005-0000-0000-0000A3A30000}"/>
    <cellStyle name="쉼표 [0] 4 2 2 2 12" xfId="42375" xr:uid="{00000000-0005-0000-0000-0000A4A30000}"/>
    <cellStyle name="쉼표 [0] 4 2 2 2 12 2" xfId="42376" xr:uid="{00000000-0005-0000-0000-0000A5A30000}"/>
    <cellStyle name="쉼표 [0] 4 2 2 2 12 3" xfId="42377" xr:uid="{00000000-0005-0000-0000-0000A6A30000}"/>
    <cellStyle name="쉼표 [0] 4 2 2 2 12 4" xfId="42378" xr:uid="{00000000-0005-0000-0000-0000A7A30000}"/>
    <cellStyle name="쉼표 [0] 4 2 2 2 13" xfId="42379" xr:uid="{00000000-0005-0000-0000-0000A8A30000}"/>
    <cellStyle name="쉼표 [0] 4 2 2 2 13 2" xfId="42380" xr:uid="{00000000-0005-0000-0000-0000A9A30000}"/>
    <cellStyle name="쉼표 [0] 4 2 2 2 13 3" xfId="42381" xr:uid="{00000000-0005-0000-0000-0000AAA30000}"/>
    <cellStyle name="쉼표 [0] 4 2 2 2 13 4" xfId="42382" xr:uid="{00000000-0005-0000-0000-0000ABA30000}"/>
    <cellStyle name="쉼표 [0] 4 2 2 2 14" xfId="42383" xr:uid="{00000000-0005-0000-0000-0000ACA30000}"/>
    <cellStyle name="쉼표 [0] 4 2 2 2 14 2" xfId="42384" xr:uid="{00000000-0005-0000-0000-0000ADA30000}"/>
    <cellStyle name="쉼표 [0] 4 2 2 2 14 3" xfId="42385" xr:uid="{00000000-0005-0000-0000-0000AEA30000}"/>
    <cellStyle name="쉼표 [0] 4 2 2 2 14 4" xfId="42386" xr:uid="{00000000-0005-0000-0000-0000AFA30000}"/>
    <cellStyle name="쉼표 [0] 4 2 2 2 15" xfId="42387" xr:uid="{00000000-0005-0000-0000-0000B0A30000}"/>
    <cellStyle name="쉼표 [0] 4 2 2 2 16" xfId="42388" xr:uid="{00000000-0005-0000-0000-0000B1A30000}"/>
    <cellStyle name="쉼표 [0] 4 2 2 2 17" xfId="42389" xr:uid="{00000000-0005-0000-0000-0000B2A30000}"/>
    <cellStyle name="쉼표 [0] 4 2 2 2 18" xfId="42390" xr:uid="{00000000-0005-0000-0000-0000B3A30000}"/>
    <cellStyle name="쉼표 [0] 4 2 2 2 19" xfId="42391" xr:uid="{00000000-0005-0000-0000-0000B4A30000}"/>
    <cellStyle name="쉼표 [0] 4 2 2 2 2" xfId="42392" xr:uid="{00000000-0005-0000-0000-0000B5A30000}"/>
    <cellStyle name="쉼표 [0] 4 2 2 2 2 10" xfId="42393" xr:uid="{00000000-0005-0000-0000-0000B6A30000}"/>
    <cellStyle name="쉼표 [0] 4 2 2 2 2 10 2" xfId="42394" xr:uid="{00000000-0005-0000-0000-0000B7A30000}"/>
    <cellStyle name="쉼표 [0] 4 2 2 2 2 10 3" xfId="42395" xr:uid="{00000000-0005-0000-0000-0000B8A30000}"/>
    <cellStyle name="쉼표 [0] 4 2 2 2 2 10 4" xfId="42396" xr:uid="{00000000-0005-0000-0000-0000B9A30000}"/>
    <cellStyle name="쉼표 [0] 4 2 2 2 2 11" xfId="42397" xr:uid="{00000000-0005-0000-0000-0000BAA30000}"/>
    <cellStyle name="쉼표 [0] 4 2 2 2 2 11 2" xfId="42398" xr:uid="{00000000-0005-0000-0000-0000BBA30000}"/>
    <cellStyle name="쉼표 [0] 4 2 2 2 2 11 3" xfId="42399" xr:uid="{00000000-0005-0000-0000-0000BCA30000}"/>
    <cellStyle name="쉼표 [0] 4 2 2 2 2 11 4" xfId="42400" xr:uid="{00000000-0005-0000-0000-0000BDA30000}"/>
    <cellStyle name="쉼표 [0] 4 2 2 2 2 12" xfId="42401" xr:uid="{00000000-0005-0000-0000-0000BEA30000}"/>
    <cellStyle name="쉼표 [0] 4 2 2 2 2 12 2" xfId="42402" xr:uid="{00000000-0005-0000-0000-0000BFA30000}"/>
    <cellStyle name="쉼표 [0] 4 2 2 2 2 12 3" xfId="42403" xr:uid="{00000000-0005-0000-0000-0000C0A30000}"/>
    <cellStyle name="쉼표 [0] 4 2 2 2 2 12 4" xfId="42404" xr:uid="{00000000-0005-0000-0000-0000C1A30000}"/>
    <cellStyle name="쉼표 [0] 4 2 2 2 2 13" xfId="42405" xr:uid="{00000000-0005-0000-0000-0000C2A30000}"/>
    <cellStyle name="쉼표 [0] 4 2 2 2 2 13 2" xfId="42406" xr:uid="{00000000-0005-0000-0000-0000C3A30000}"/>
    <cellStyle name="쉼표 [0] 4 2 2 2 2 13 3" xfId="42407" xr:uid="{00000000-0005-0000-0000-0000C4A30000}"/>
    <cellStyle name="쉼표 [0] 4 2 2 2 2 13 4" xfId="42408" xr:uid="{00000000-0005-0000-0000-0000C5A30000}"/>
    <cellStyle name="쉼표 [0] 4 2 2 2 2 14" xfId="42409" xr:uid="{00000000-0005-0000-0000-0000C6A30000}"/>
    <cellStyle name="쉼표 [0] 4 2 2 2 2 15" xfId="42410" xr:uid="{00000000-0005-0000-0000-0000C7A30000}"/>
    <cellStyle name="쉼표 [0] 4 2 2 2 2 16" xfId="42411" xr:uid="{00000000-0005-0000-0000-0000C8A30000}"/>
    <cellStyle name="쉼표 [0] 4 2 2 2 2 17" xfId="42412" xr:uid="{00000000-0005-0000-0000-0000C9A30000}"/>
    <cellStyle name="쉼표 [0] 4 2 2 2 2 18" xfId="42413" xr:uid="{00000000-0005-0000-0000-0000CAA30000}"/>
    <cellStyle name="쉼표 [0] 4 2 2 2 2 19" xfId="42414" xr:uid="{00000000-0005-0000-0000-0000CBA30000}"/>
    <cellStyle name="쉼표 [0] 4 2 2 2 2 2" xfId="42415" xr:uid="{00000000-0005-0000-0000-0000CCA30000}"/>
    <cellStyle name="쉼표 [0] 4 2 2 2 2 2 10" xfId="42416" xr:uid="{00000000-0005-0000-0000-0000CDA30000}"/>
    <cellStyle name="쉼표 [0] 4 2 2 2 2 2 10 2" xfId="42417" xr:uid="{00000000-0005-0000-0000-0000CEA30000}"/>
    <cellStyle name="쉼표 [0] 4 2 2 2 2 2 10 3" xfId="42418" xr:uid="{00000000-0005-0000-0000-0000CFA30000}"/>
    <cellStyle name="쉼표 [0] 4 2 2 2 2 2 10 4" xfId="42419" xr:uid="{00000000-0005-0000-0000-0000D0A30000}"/>
    <cellStyle name="쉼표 [0] 4 2 2 2 2 2 11" xfId="42420" xr:uid="{00000000-0005-0000-0000-0000D1A30000}"/>
    <cellStyle name="쉼표 [0] 4 2 2 2 2 2 11 2" xfId="42421" xr:uid="{00000000-0005-0000-0000-0000D2A30000}"/>
    <cellStyle name="쉼표 [0] 4 2 2 2 2 2 11 3" xfId="42422" xr:uid="{00000000-0005-0000-0000-0000D3A30000}"/>
    <cellStyle name="쉼표 [0] 4 2 2 2 2 2 11 4" xfId="42423" xr:uid="{00000000-0005-0000-0000-0000D4A30000}"/>
    <cellStyle name="쉼표 [0] 4 2 2 2 2 2 12" xfId="42424" xr:uid="{00000000-0005-0000-0000-0000D5A30000}"/>
    <cellStyle name="쉼표 [0] 4 2 2 2 2 2 12 2" xfId="42425" xr:uid="{00000000-0005-0000-0000-0000D6A30000}"/>
    <cellStyle name="쉼표 [0] 4 2 2 2 2 2 12 3" xfId="42426" xr:uid="{00000000-0005-0000-0000-0000D7A30000}"/>
    <cellStyle name="쉼표 [0] 4 2 2 2 2 2 12 4" xfId="42427" xr:uid="{00000000-0005-0000-0000-0000D8A30000}"/>
    <cellStyle name="쉼표 [0] 4 2 2 2 2 2 13" xfId="42428" xr:uid="{00000000-0005-0000-0000-0000D9A30000}"/>
    <cellStyle name="쉼표 [0] 4 2 2 2 2 2 14" xfId="42429" xr:uid="{00000000-0005-0000-0000-0000DAA30000}"/>
    <cellStyle name="쉼표 [0] 4 2 2 2 2 2 15" xfId="42430" xr:uid="{00000000-0005-0000-0000-0000DBA30000}"/>
    <cellStyle name="쉼표 [0] 4 2 2 2 2 2 16" xfId="42431" xr:uid="{00000000-0005-0000-0000-0000DCA30000}"/>
    <cellStyle name="쉼표 [0] 4 2 2 2 2 2 17" xfId="42432" xr:uid="{00000000-0005-0000-0000-0000DDA30000}"/>
    <cellStyle name="쉼표 [0] 4 2 2 2 2 2 18" xfId="42433" xr:uid="{00000000-0005-0000-0000-0000DEA30000}"/>
    <cellStyle name="쉼표 [0] 4 2 2 2 2 2 19" xfId="42434" xr:uid="{00000000-0005-0000-0000-0000DFA30000}"/>
    <cellStyle name="쉼표 [0] 4 2 2 2 2 2 2" xfId="42435" xr:uid="{00000000-0005-0000-0000-0000E0A30000}"/>
    <cellStyle name="쉼표 [0] 4 2 2 2 2 2 2 10" xfId="42436" xr:uid="{00000000-0005-0000-0000-0000E1A30000}"/>
    <cellStyle name="쉼표 [0] 4 2 2 2 2 2 2 11" xfId="42437" xr:uid="{00000000-0005-0000-0000-0000E2A30000}"/>
    <cellStyle name="쉼표 [0] 4 2 2 2 2 2 2 12" xfId="42438" xr:uid="{00000000-0005-0000-0000-0000E3A30000}"/>
    <cellStyle name="쉼표 [0] 4 2 2 2 2 2 2 2" xfId="42439" xr:uid="{00000000-0005-0000-0000-0000E4A30000}"/>
    <cellStyle name="쉼표 [0] 4 2 2 2 2 2 2 2 2" xfId="42440" xr:uid="{00000000-0005-0000-0000-0000E5A30000}"/>
    <cellStyle name="쉼표 [0] 4 2 2 2 2 2 2 2 3" xfId="42441" xr:uid="{00000000-0005-0000-0000-0000E6A30000}"/>
    <cellStyle name="쉼표 [0] 4 2 2 2 2 2 2 2 4" xfId="42442" xr:uid="{00000000-0005-0000-0000-0000E7A30000}"/>
    <cellStyle name="쉼표 [0] 4 2 2 2 2 2 2 3" xfId="42443" xr:uid="{00000000-0005-0000-0000-0000E8A30000}"/>
    <cellStyle name="쉼표 [0] 4 2 2 2 2 2 2 3 2" xfId="42444" xr:uid="{00000000-0005-0000-0000-0000E9A30000}"/>
    <cellStyle name="쉼표 [0] 4 2 2 2 2 2 2 3 3" xfId="42445" xr:uid="{00000000-0005-0000-0000-0000EAA30000}"/>
    <cellStyle name="쉼표 [0] 4 2 2 2 2 2 2 3 4" xfId="42446" xr:uid="{00000000-0005-0000-0000-0000EBA30000}"/>
    <cellStyle name="쉼표 [0] 4 2 2 2 2 2 2 4" xfId="42447" xr:uid="{00000000-0005-0000-0000-0000ECA30000}"/>
    <cellStyle name="쉼표 [0] 4 2 2 2 2 2 2 4 2" xfId="42448" xr:uid="{00000000-0005-0000-0000-0000EDA30000}"/>
    <cellStyle name="쉼표 [0] 4 2 2 2 2 2 2 4 3" xfId="42449" xr:uid="{00000000-0005-0000-0000-0000EEA30000}"/>
    <cellStyle name="쉼표 [0] 4 2 2 2 2 2 2 4 4" xfId="42450" xr:uid="{00000000-0005-0000-0000-0000EFA30000}"/>
    <cellStyle name="쉼표 [0] 4 2 2 2 2 2 2 5" xfId="42451" xr:uid="{00000000-0005-0000-0000-0000F0A30000}"/>
    <cellStyle name="쉼표 [0] 4 2 2 2 2 2 2 5 2" xfId="42452" xr:uid="{00000000-0005-0000-0000-0000F1A30000}"/>
    <cellStyle name="쉼표 [0] 4 2 2 2 2 2 2 5 3" xfId="42453" xr:uid="{00000000-0005-0000-0000-0000F2A30000}"/>
    <cellStyle name="쉼표 [0] 4 2 2 2 2 2 2 5 4" xfId="42454" xr:uid="{00000000-0005-0000-0000-0000F3A30000}"/>
    <cellStyle name="쉼표 [0] 4 2 2 2 2 2 2 6" xfId="42455" xr:uid="{00000000-0005-0000-0000-0000F4A30000}"/>
    <cellStyle name="쉼표 [0] 4 2 2 2 2 2 2 6 2" xfId="42456" xr:uid="{00000000-0005-0000-0000-0000F5A30000}"/>
    <cellStyle name="쉼표 [0] 4 2 2 2 2 2 2 6 3" xfId="42457" xr:uid="{00000000-0005-0000-0000-0000F6A30000}"/>
    <cellStyle name="쉼표 [0] 4 2 2 2 2 2 2 6 4" xfId="42458" xr:uid="{00000000-0005-0000-0000-0000F7A30000}"/>
    <cellStyle name="쉼표 [0] 4 2 2 2 2 2 2 7" xfId="42459" xr:uid="{00000000-0005-0000-0000-0000F8A30000}"/>
    <cellStyle name="쉼표 [0] 4 2 2 2 2 2 2 7 2" xfId="42460" xr:uid="{00000000-0005-0000-0000-0000F9A30000}"/>
    <cellStyle name="쉼표 [0] 4 2 2 2 2 2 2 7 3" xfId="42461" xr:uid="{00000000-0005-0000-0000-0000FAA30000}"/>
    <cellStyle name="쉼표 [0] 4 2 2 2 2 2 2 7 4" xfId="42462" xr:uid="{00000000-0005-0000-0000-0000FBA30000}"/>
    <cellStyle name="쉼표 [0] 4 2 2 2 2 2 2 8" xfId="42463" xr:uid="{00000000-0005-0000-0000-0000FCA30000}"/>
    <cellStyle name="쉼표 [0] 4 2 2 2 2 2 2 8 2" xfId="42464" xr:uid="{00000000-0005-0000-0000-0000FDA30000}"/>
    <cellStyle name="쉼표 [0] 4 2 2 2 2 2 2 8 3" xfId="42465" xr:uid="{00000000-0005-0000-0000-0000FEA30000}"/>
    <cellStyle name="쉼표 [0] 4 2 2 2 2 2 2 8 4" xfId="42466" xr:uid="{00000000-0005-0000-0000-0000FFA30000}"/>
    <cellStyle name="쉼표 [0] 4 2 2 2 2 2 2 9" xfId="42467" xr:uid="{00000000-0005-0000-0000-000000A40000}"/>
    <cellStyle name="쉼표 [0] 4 2 2 2 2 2 2 9 2" xfId="42468" xr:uid="{00000000-0005-0000-0000-000001A40000}"/>
    <cellStyle name="쉼표 [0] 4 2 2 2 2 2 2 9 3" xfId="42469" xr:uid="{00000000-0005-0000-0000-000002A40000}"/>
    <cellStyle name="쉼표 [0] 4 2 2 2 2 2 2 9 4" xfId="42470" xr:uid="{00000000-0005-0000-0000-000003A40000}"/>
    <cellStyle name="쉼표 [0] 4 2 2 2 2 2 20" xfId="42471" xr:uid="{00000000-0005-0000-0000-000004A40000}"/>
    <cellStyle name="쉼표 [0] 4 2 2 2 2 2 21" xfId="42472" xr:uid="{00000000-0005-0000-0000-000005A40000}"/>
    <cellStyle name="쉼표 [0] 4 2 2 2 2 2 22" xfId="42473" xr:uid="{00000000-0005-0000-0000-000006A40000}"/>
    <cellStyle name="쉼표 [0] 4 2 2 2 2 2 23" xfId="42474" xr:uid="{00000000-0005-0000-0000-000007A40000}"/>
    <cellStyle name="쉼표 [0] 4 2 2 2 2 2 24" xfId="42475" xr:uid="{00000000-0005-0000-0000-000008A40000}"/>
    <cellStyle name="쉼표 [0] 4 2 2 2 2 2 25" xfId="42476" xr:uid="{00000000-0005-0000-0000-000009A40000}"/>
    <cellStyle name="쉼표 [0] 4 2 2 2 2 2 3" xfId="42477" xr:uid="{00000000-0005-0000-0000-00000AA40000}"/>
    <cellStyle name="쉼표 [0] 4 2 2 2 2 2 3 10" xfId="42478" xr:uid="{00000000-0005-0000-0000-00000BA40000}"/>
    <cellStyle name="쉼표 [0] 4 2 2 2 2 2 3 11" xfId="42479" xr:uid="{00000000-0005-0000-0000-00000CA40000}"/>
    <cellStyle name="쉼표 [0] 4 2 2 2 2 2 3 12" xfId="42480" xr:uid="{00000000-0005-0000-0000-00000DA40000}"/>
    <cellStyle name="쉼표 [0] 4 2 2 2 2 2 3 2" xfId="42481" xr:uid="{00000000-0005-0000-0000-00000EA40000}"/>
    <cellStyle name="쉼표 [0] 4 2 2 2 2 2 3 2 2" xfId="42482" xr:uid="{00000000-0005-0000-0000-00000FA40000}"/>
    <cellStyle name="쉼표 [0] 4 2 2 2 2 2 3 2 3" xfId="42483" xr:uid="{00000000-0005-0000-0000-000010A40000}"/>
    <cellStyle name="쉼표 [0] 4 2 2 2 2 2 3 2 4" xfId="42484" xr:uid="{00000000-0005-0000-0000-000011A40000}"/>
    <cellStyle name="쉼표 [0] 4 2 2 2 2 2 3 3" xfId="42485" xr:uid="{00000000-0005-0000-0000-000012A40000}"/>
    <cellStyle name="쉼표 [0] 4 2 2 2 2 2 3 3 2" xfId="42486" xr:uid="{00000000-0005-0000-0000-000013A40000}"/>
    <cellStyle name="쉼표 [0] 4 2 2 2 2 2 3 3 3" xfId="42487" xr:uid="{00000000-0005-0000-0000-000014A40000}"/>
    <cellStyle name="쉼표 [0] 4 2 2 2 2 2 3 3 4" xfId="42488" xr:uid="{00000000-0005-0000-0000-000015A40000}"/>
    <cellStyle name="쉼표 [0] 4 2 2 2 2 2 3 4" xfId="42489" xr:uid="{00000000-0005-0000-0000-000016A40000}"/>
    <cellStyle name="쉼표 [0] 4 2 2 2 2 2 3 4 2" xfId="42490" xr:uid="{00000000-0005-0000-0000-000017A40000}"/>
    <cellStyle name="쉼표 [0] 4 2 2 2 2 2 3 4 3" xfId="42491" xr:uid="{00000000-0005-0000-0000-000018A40000}"/>
    <cellStyle name="쉼표 [0] 4 2 2 2 2 2 3 4 4" xfId="42492" xr:uid="{00000000-0005-0000-0000-000019A40000}"/>
    <cellStyle name="쉼표 [0] 4 2 2 2 2 2 3 5" xfId="42493" xr:uid="{00000000-0005-0000-0000-00001AA40000}"/>
    <cellStyle name="쉼표 [0] 4 2 2 2 2 2 3 5 2" xfId="42494" xr:uid="{00000000-0005-0000-0000-00001BA40000}"/>
    <cellStyle name="쉼표 [0] 4 2 2 2 2 2 3 5 3" xfId="42495" xr:uid="{00000000-0005-0000-0000-00001CA40000}"/>
    <cellStyle name="쉼표 [0] 4 2 2 2 2 2 3 5 4" xfId="42496" xr:uid="{00000000-0005-0000-0000-00001DA40000}"/>
    <cellStyle name="쉼표 [0] 4 2 2 2 2 2 3 6" xfId="42497" xr:uid="{00000000-0005-0000-0000-00001EA40000}"/>
    <cellStyle name="쉼표 [0] 4 2 2 2 2 2 3 6 2" xfId="42498" xr:uid="{00000000-0005-0000-0000-00001FA40000}"/>
    <cellStyle name="쉼표 [0] 4 2 2 2 2 2 3 6 3" xfId="42499" xr:uid="{00000000-0005-0000-0000-000020A40000}"/>
    <cellStyle name="쉼표 [0] 4 2 2 2 2 2 3 6 4" xfId="42500" xr:uid="{00000000-0005-0000-0000-000021A40000}"/>
    <cellStyle name="쉼표 [0] 4 2 2 2 2 2 3 7" xfId="42501" xr:uid="{00000000-0005-0000-0000-000022A40000}"/>
    <cellStyle name="쉼표 [0] 4 2 2 2 2 2 3 7 2" xfId="42502" xr:uid="{00000000-0005-0000-0000-000023A40000}"/>
    <cellStyle name="쉼표 [0] 4 2 2 2 2 2 3 7 3" xfId="42503" xr:uid="{00000000-0005-0000-0000-000024A40000}"/>
    <cellStyle name="쉼표 [0] 4 2 2 2 2 2 3 7 4" xfId="42504" xr:uid="{00000000-0005-0000-0000-000025A40000}"/>
    <cellStyle name="쉼표 [0] 4 2 2 2 2 2 3 8" xfId="42505" xr:uid="{00000000-0005-0000-0000-000026A40000}"/>
    <cellStyle name="쉼표 [0] 4 2 2 2 2 2 3 8 2" xfId="42506" xr:uid="{00000000-0005-0000-0000-000027A40000}"/>
    <cellStyle name="쉼표 [0] 4 2 2 2 2 2 3 8 3" xfId="42507" xr:uid="{00000000-0005-0000-0000-000028A40000}"/>
    <cellStyle name="쉼표 [0] 4 2 2 2 2 2 3 8 4" xfId="42508" xr:uid="{00000000-0005-0000-0000-000029A40000}"/>
    <cellStyle name="쉼표 [0] 4 2 2 2 2 2 3 9" xfId="42509" xr:uid="{00000000-0005-0000-0000-00002AA40000}"/>
    <cellStyle name="쉼표 [0] 4 2 2 2 2 2 3 9 2" xfId="42510" xr:uid="{00000000-0005-0000-0000-00002BA40000}"/>
    <cellStyle name="쉼표 [0] 4 2 2 2 2 2 3 9 3" xfId="42511" xr:uid="{00000000-0005-0000-0000-00002CA40000}"/>
    <cellStyle name="쉼표 [0] 4 2 2 2 2 2 3 9 4" xfId="42512" xr:uid="{00000000-0005-0000-0000-00002DA40000}"/>
    <cellStyle name="쉼표 [0] 4 2 2 2 2 2 4" xfId="42513" xr:uid="{00000000-0005-0000-0000-00002EA40000}"/>
    <cellStyle name="쉼표 [0] 4 2 2 2 2 2 4 10" xfId="42514" xr:uid="{00000000-0005-0000-0000-00002FA40000}"/>
    <cellStyle name="쉼표 [0] 4 2 2 2 2 2 4 11" xfId="42515" xr:uid="{00000000-0005-0000-0000-000030A40000}"/>
    <cellStyle name="쉼표 [0] 4 2 2 2 2 2 4 12" xfId="42516" xr:uid="{00000000-0005-0000-0000-000031A40000}"/>
    <cellStyle name="쉼표 [0] 4 2 2 2 2 2 4 2" xfId="42517" xr:uid="{00000000-0005-0000-0000-000032A40000}"/>
    <cellStyle name="쉼표 [0] 4 2 2 2 2 2 4 2 2" xfId="42518" xr:uid="{00000000-0005-0000-0000-000033A40000}"/>
    <cellStyle name="쉼표 [0] 4 2 2 2 2 2 4 2 3" xfId="42519" xr:uid="{00000000-0005-0000-0000-000034A40000}"/>
    <cellStyle name="쉼표 [0] 4 2 2 2 2 2 4 2 4" xfId="42520" xr:uid="{00000000-0005-0000-0000-000035A40000}"/>
    <cellStyle name="쉼표 [0] 4 2 2 2 2 2 4 3" xfId="42521" xr:uid="{00000000-0005-0000-0000-000036A40000}"/>
    <cellStyle name="쉼표 [0] 4 2 2 2 2 2 4 3 2" xfId="42522" xr:uid="{00000000-0005-0000-0000-000037A40000}"/>
    <cellStyle name="쉼표 [0] 4 2 2 2 2 2 4 3 3" xfId="42523" xr:uid="{00000000-0005-0000-0000-000038A40000}"/>
    <cellStyle name="쉼표 [0] 4 2 2 2 2 2 4 3 4" xfId="42524" xr:uid="{00000000-0005-0000-0000-000039A40000}"/>
    <cellStyle name="쉼표 [0] 4 2 2 2 2 2 4 4" xfId="42525" xr:uid="{00000000-0005-0000-0000-00003AA40000}"/>
    <cellStyle name="쉼표 [0] 4 2 2 2 2 2 4 4 2" xfId="42526" xr:uid="{00000000-0005-0000-0000-00003BA40000}"/>
    <cellStyle name="쉼표 [0] 4 2 2 2 2 2 4 4 3" xfId="42527" xr:uid="{00000000-0005-0000-0000-00003CA40000}"/>
    <cellStyle name="쉼표 [0] 4 2 2 2 2 2 4 4 4" xfId="42528" xr:uid="{00000000-0005-0000-0000-00003DA40000}"/>
    <cellStyle name="쉼표 [0] 4 2 2 2 2 2 4 5" xfId="42529" xr:uid="{00000000-0005-0000-0000-00003EA40000}"/>
    <cellStyle name="쉼표 [0] 4 2 2 2 2 2 4 5 2" xfId="42530" xr:uid="{00000000-0005-0000-0000-00003FA40000}"/>
    <cellStyle name="쉼표 [0] 4 2 2 2 2 2 4 5 3" xfId="42531" xr:uid="{00000000-0005-0000-0000-000040A40000}"/>
    <cellStyle name="쉼표 [0] 4 2 2 2 2 2 4 5 4" xfId="42532" xr:uid="{00000000-0005-0000-0000-000041A40000}"/>
    <cellStyle name="쉼표 [0] 4 2 2 2 2 2 4 6" xfId="42533" xr:uid="{00000000-0005-0000-0000-000042A40000}"/>
    <cellStyle name="쉼표 [0] 4 2 2 2 2 2 4 6 2" xfId="42534" xr:uid="{00000000-0005-0000-0000-000043A40000}"/>
    <cellStyle name="쉼표 [0] 4 2 2 2 2 2 4 6 3" xfId="42535" xr:uid="{00000000-0005-0000-0000-000044A40000}"/>
    <cellStyle name="쉼표 [0] 4 2 2 2 2 2 4 6 4" xfId="42536" xr:uid="{00000000-0005-0000-0000-000045A40000}"/>
    <cellStyle name="쉼표 [0] 4 2 2 2 2 2 4 7" xfId="42537" xr:uid="{00000000-0005-0000-0000-000046A40000}"/>
    <cellStyle name="쉼표 [0] 4 2 2 2 2 2 4 7 2" xfId="42538" xr:uid="{00000000-0005-0000-0000-000047A40000}"/>
    <cellStyle name="쉼표 [0] 4 2 2 2 2 2 4 7 3" xfId="42539" xr:uid="{00000000-0005-0000-0000-000048A40000}"/>
    <cellStyle name="쉼표 [0] 4 2 2 2 2 2 4 7 4" xfId="42540" xr:uid="{00000000-0005-0000-0000-000049A40000}"/>
    <cellStyle name="쉼표 [0] 4 2 2 2 2 2 4 8" xfId="42541" xr:uid="{00000000-0005-0000-0000-00004AA40000}"/>
    <cellStyle name="쉼표 [0] 4 2 2 2 2 2 4 8 2" xfId="42542" xr:uid="{00000000-0005-0000-0000-00004BA40000}"/>
    <cellStyle name="쉼표 [0] 4 2 2 2 2 2 4 8 3" xfId="42543" xr:uid="{00000000-0005-0000-0000-00004CA40000}"/>
    <cellStyle name="쉼표 [0] 4 2 2 2 2 2 4 8 4" xfId="42544" xr:uid="{00000000-0005-0000-0000-00004DA40000}"/>
    <cellStyle name="쉼표 [0] 4 2 2 2 2 2 4 9" xfId="42545" xr:uid="{00000000-0005-0000-0000-00004EA40000}"/>
    <cellStyle name="쉼표 [0] 4 2 2 2 2 2 4 9 2" xfId="42546" xr:uid="{00000000-0005-0000-0000-00004FA40000}"/>
    <cellStyle name="쉼표 [0] 4 2 2 2 2 2 4 9 3" xfId="42547" xr:uid="{00000000-0005-0000-0000-000050A40000}"/>
    <cellStyle name="쉼표 [0] 4 2 2 2 2 2 4 9 4" xfId="42548" xr:uid="{00000000-0005-0000-0000-000051A40000}"/>
    <cellStyle name="쉼표 [0] 4 2 2 2 2 2 5" xfId="42549" xr:uid="{00000000-0005-0000-0000-000052A40000}"/>
    <cellStyle name="쉼표 [0] 4 2 2 2 2 2 5 2" xfId="42550" xr:uid="{00000000-0005-0000-0000-000053A40000}"/>
    <cellStyle name="쉼표 [0] 4 2 2 2 2 2 5 3" xfId="42551" xr:uid="{00000000-0005-0000-0000-000054A40000}"/>
    <cellStyle name="쉼표 [0] 4 2 2 2 2 2 5 4" xfId="42552" xr:uid="{00000000-0005-0000-0000-000055A40000}"/>
    <cellStyle name="쉼표 [0] 4 2 2 2 2 2 6" xfId="42553" xr:uid="{00000000-0005-0000-0000-000056A40000}"/>
    <cellStyle name="쉼표 [0] 4 2 2 2 2 2 6 2" xfId="42554" xr:uid="{00000000-0005-0000-0000-000057A40000}"/>
    <cellStyle name="쉼표 [0] 4 2 2 2 2 2 6 3" xfId="42555" xr:uid="{00000000-0005-0000-0000-000058A40000}"/>
    <cellStyle name="쉼표 [0] 4 2 2 2 2 2 6 4" xfId="42556" xr:uid="{00000000-0005-0000-0000-000059A40000}"/>
    <cellStyle name="쉼표 [0] 4 2 2 2 2 2 7" xfId="42557" xr:uid="{00000000-0005-0000-0000-00005AA40000}"/>
    <cellStyle name="쉼표 [0] 4 2 2 2 2 2 7 2" xfId="42558" xr:uid="{00000000-0005-0000-0000-00005BA40000}"/>
    <cellStyle name="쉼표 [0] 4 2 2 2 2 2 7 3" xfId="42559" xr:uid="{00000000-0005-0000-0000-00005CA40000}"/>
    <cellStyle name="쉼표 [0] 4 2 2 2 2 2 7 4" xfId="42560" xr:uid="{00000000-0005-0000-0000-00005DA40000}"/>
    <cellStyle name="쉼표 [0] 4 2 2 2 2 2 8" xfId="42561" xr:uid="{00000000-0005-0000-0000-00005EA40000}"/>
    <cellStyle name="쉼표 [0] 4 2 2 2 2 2 8 2" xfId="42562" xr:uid="{00000000-0005-0000-0000-00005FA40000}"/>
    <cellStyle name="쉼표 [0] 4 2 2 2 2 2 8 3" xfId="42563" xr:uid="{00000000-0005-0000-0000-000060A40000}"/>
    <cellStyle name="쉼표 [0] 4 2 2 2 2 2 8 4" xfId="42564" xr:uid="{00000000-0005-0000-0000-000061A40000}"/>
    <cellStyle name="쉼표 [0] 4 2 2 2 2 2 9" xfId="42565" xr:uid="{00000000-0005-0000-0000-000062A40000}"/>
    <cellStyle name="쉼표 [0] 4 2 2 2 2 2 9 2" xfId="42566" xr:uid="{00000000-0005-0000-0000-000063A40000}"/>
    <cellStyle name="쉼표 [0] 4 2 2 2 2 2 9 3" xfId="42567" xr:uid="{00000000-0005-0000-0000-000064A40000}"/>
    <cellStyle name="쉼표 [0] 4 2 2 2 2 2 9 4" xfId="42568" xr:uid="{00000000-0005-0000-0000-000065A40000}"/>
    <cellStyle name="쉼표 [0] 4 2 2 2 2 20" xfId="42569" xr:uid="{00000000-0005-0000-0000-000066A40000}"/>
    <cellStyle name="쉼표 [0] 4 2 2 2 2 21" xfId="42570" xr:uid="{00000000-0005-0000-0000-000067A40000}"/>
    <cellStyle name="쉼표 [0] 4 2 2 2 2 22" xfId="42571" xr:uid="{00000000-0005-0000-0000-000068A40000}"/>
    <cellStyle name="쉼표 [0] 4 2 2 2 2 23" xfId="42572" xr:uid="{00000000-0005-0000-0000-000069A40000}"/>
    <cellStyle name="쉼표 [0] 4 2 2 2 2 24" xfId="42573" xr:uid="{00000000-0005-0000-0000-00006AA40000}"/>
    <cellStyle name="쉼표 [0] 4 2 2 2 2 25" xfId="42574" xr:uid="{00000000-0005-0000-0000-00006BA40000}"/>
    <cellStyle name="쉼표 [0] 4 2 2 2 2 26" xfId="42575" xr:uid="{00000000-0005-0000-0000-00006CA40000}"/>
    <cellStyle name="쉼표 [0] 4 2 2 2 2 3" xfId="42576" xr:uid="{00000000-0005-0000-0000-00006DA40000}"/>
    <cellStyle name="쉼표 [0] 4 2 2 2 2 3 10" xfId="42577" xr:uid="{00000000-0005-0000-0000-00006EA40000}"/>
    <cellStyle name="쉼표 [0] 4 2 2 2 2 3 11" xfId="42578" xr:uid="{00000000-0005-0000-0000-00006FA40000}"/>
    <cellStyle name="쉼표 [0] 4 2 2 2 2 3 12" xfId="42579" xr:uid="{00000000-0005-0000-0000-000070A40000}"/>
    <cellStyle name="쉼표 [0] 4 2 2 2 2 3 2" xfId="42580" xr:uid="{00000000-0005-0000-0000-000071A40000}"/>
    <cellStyle name="쉼표 [0] 4 2 2 2 2 3 2 2" xfId="42581" xr:uid="{00000000-0005-0000-0000-000072A40000}"/>
    <cellStyle name="쉼표 [0] 4 2 2 2 2 3 2 3" xfId="42582" xr:uid="{00000000-0005-0000-0000-000073A40000}"/>
    <cellStyle name="쉼표 [0] 4 2 2 2 2 3 2 4" xfId="42583" xr:uid="{00000000-0005-0000-0000-000074A40000}"/>
    <cellStyle name="쉼표 [0] 4 2 2 2 2 3 3" xfId="42584" xr:uid="{00000000-0005-0000-0000-000075A40000}"/>
    <cellStyle name="쉼표 [0] 4 2 2 2 2 3 3 2" xfId="42585" xr:uid="{00000000-0005-0000-0000-000076A40000}"/>
    <cellStyle name="쉼표 [0] 4 2 2 2 2 3 3 3" xfId="42586" xr:uid="{00000000-0005-0000-0000-000077A40000}"/>
    <cellStyle name="쉼표 [0] 4 2 2 2 2 3 3 4" xfId="42587" xr:uid="{00000000-0005-0000-0000-000078A40000}"/>
    <cellStyle name="쉼표 [0] 4 2 2 2 2 3 4" xfId="42588" xr:uid="{00000000-0005-0000-0000-000079A40000}"/>
    <cellStyle name="쉼표 [0] 4 2 2 2 2 3 4 2" xfId="42589" xr:uid="{00000000-0005-0000-0000-00007AA40000}"/>
    <cellStyle name="쉼표 [0] 4 2 2 2 2 3 4 3" xfId="42590" xr:uid="{00000000-0005-0000-0000-00007BA40000}"/>
    <cellStyle name="쉼표 [0] 4 2 2 2 2 3 4 4" xfId="42591" xr:uid="{00000000-0005-0000-0000-00007CA40000}"/>
    <cellStyle name="쉼표 [0] 4 2 2 2 2 3 5" xfId="42592" xr:uid="{00000000-0005-0000-0000-00007DA40000}"/>
    <cellStyle name="쉼표 [0] 4 2 2 2 2 3 5 2" xfId="42593" xr:uid="{00000000-0005-0000-0000-00007EA40000}"/>
    <cellStyle name="쉼표 [0] 4 2 2 2 2 3 5 3" xfId="42594" xr:uid="{00000000-0005-0000-0000-00007FA40000}"/>
    <cellStyle name="쉼표 [0] 4 2 2 2 2 3 5 4" xfId="42595" xr:uid="{00000000-0005-0000-0000-000080A40000}"/>
    <cellStyle name="쉼표 [0] 4 2 2 2 2 3 6" xfId="42596" xr:uid="{00000000-0005-0000-0000-000081A40000}"/>
    <cellStyle name="쉼표 [0] 4 2 2 2 2 3 6 2" xfId="42597" xr:uid="{00000000-0005-0000-0000-000082A40000}"/>
    <cellStyle name="쉼표 [0] 4 2 2 2 2 3 6 3" xfId="42598" xr:uid="{00000000-0005-0000-0000-000083A40000}"/>
    <cellStyle name="쉼표 [0] 4 2 2 2 2 3 6 4" xfId="42599" xr:uid="{00000000-0005-0000-0000-000084A40000}"/>
    <cellStyle name="쉼표 [0] 4 2 2 2 2 3 7" xfId="42600" xr:uid="{00000000-0005-0000-0000-000085A40000}"/>
    <cellStyle name="쉼표 [0] 4 2 2 2 2 3 7 2" xfId="42601" xr:uid="{00000000-0005-0000-0000-000086A40000}"/>
    <cellStyle name="쉼표 [0] 4 2 2 2 2 3 7 3" xfId="42602" xr:uid="{00000000-0005-0000-0000-000087A40000}"/>
    <cellStyle name="쉼표 [0] 4 2 2 2 2 3 7 4" xfId="42603" xr:uid="{00000000-0005-0000-0000-000088A40000}"/>
    <cellStyle name="쉼표 [0] 4 2 2 2 2 3 8" xfId="42604" xr:uid="{00000000-0005-0000-0000-000089A40000}"/>
    <cellStyle name="쉼표 [0] 4 2 2 2 2 3 8 2" xfId="42605" xr:uid="{00000000-0005-0000-0000-00008AA40000}"/>
    <cellStyle name="쉼표 [0] 4 2 2 2 2 3 8 3" xfId="42606" xr:uid="{00000000-0005-0000-0000-00008BA40000}"/>
    <cellStyle name="쉼표 [0] 4 2 2 2 2 3 8 4" xfId="42607" xr:uid="{00000000-0005-0000-0000-00008CA40000}"/>
    <cellStyle name="쉼표 [0] 4 2 2 2 2 3 9" xfId="42608" xr:uid="{00000000-0005-0000-0000-00008DA40000}"/>
    <cellStyle name="쉼표 [0] 4 2 2 2 2 3 9 2" xfId="42609" xr:uid="{00000000-0005-0000-0000-00008EA40000}"/>
    <cellStyle name="쉼표 [0] 4 2 2 2 2 3 9 3" xfId="42610" xr:uid="{00000000-0005-0000-0000-00008FA40000}"/>
    <cellStyle name="쉼표 [0] 4 2 2 2 2 3 9 4" xfId="42611" xr:uid="{00000000-0005-0000-0000-000090A40000}"/>
    <cellStyle name="쉼표 [0] 4 2 2 2 2 4" xfId="42612" xr:uid="{00000000-0005-0000-0000-000091A40000}"/>
    <cellStyle name="쉼표 [0] 4 2 2 2 2 4 10" xfId="42613" xr:uid="{00000000-0005-0000-0000-000092A40000}"/>
    <cellStyle name="쉼표 [0] 4 2 2 2 2 4 11" xfId="42614" xr:uid="{00000000-0005-0000-0000-000093A40000}"/>
    <cellStyle name="쉼표 [0] 4 2 2 2 2 4 12" xfId="42615" xr:uid="{00000000-0005-0000-0000-000094A40000}"/>
    <cellStyle name="쉼표 [0] 4 2 2 2 2 4 2" xfId="42616" xr:uid="{00000000-0005-0000-0000-000095A40000}"/>
    <cellStyle name="쉼표 [0] 4 2 2 2 2 4 2 2" xfId="42617" xr:uid="{00000000-0005-0000-0000-000096A40000}"/>
    <cellStyle name="쉼표 [0] 4 2 2 2 2 4 2 3" xfId="42618" xr:uid="{00000000-0005-0000-0000-000097A40000}"/>
    <cellStyle name="쉼표 [0] 4 2 2 2 2 4 2 4" xfId="42619" xr:uid="{00000000-0005-0000-0000-000098A40000}"/>
    <cellStyle name="쉼표 [0] 4 2 2 2 2 4 3" xfId="42620" xr:uid="{00000000-0005-0000-0000-000099A40000}"/>
    <cellStyle name="쉼표 [0] 4 2 2 2 2 4 3 2" xfId="42621" xr:uid="{00000000-0005-0000-0000-00009AA40000}"/>
    <cellStyle name="쉼표 [0] 4 2 2 2 2 4 3 3" xfId="42622" xr:uid="{00000000-0005-0000-0000-00009BA40000}"/>
    <cellStyle name="쉼표 [0] 4 2 2 2 2 4 3 4" xfId="42623" xr:uid="{00000000-0005-0000-0000-00009CA40000}"/>
    <cellStyle name="쉼표 [0] 4 2 2 2 2 4 4" xfId="42624" xr:uid="{00000000-0005-0000-0000-00009DA40000}"/>
    <cellStyle name="쉼표 [0] 4 2 2 2 2 4 4 2" xfId="42625" xr:uid="{00000000-0005-0000-0000-00009EA40000}"/>
    <cellStyle name="쉼표 [0] 4 2 2 2 2 4 4 3" xfId="42626" xr:uid="{00000000-0005-0000-0000-00009FA40000}"/>
    <cellStyle name="쉼표 [0] 4 2 2 2 2 4 4 4" xfId="42627" xr:uid="{00000000-0005-0000-0000-0000A0A40000}"/>
    <cellStyle name="쉼표 [0] 4 2 2 2 2 4 5" xfId="42628" xr:uid="{00000000-0005-0000-0000-0000A1A40000}"/>
    <cellStyle name="쉼표 [0] 4 2 2 2 2 4 5 2" xfId="42629" xr:uid="{00000000-0005-0000-0000-0000A2A40000}"/>
    <cellStyle name="쉼표 [0] 4 2 2 2 2 4 5 3" xfId="42630" xr:uid="{00000000-0005-0000-0000-0000A3A40000}"/>
    <cellStyle name="쉼표 [0] 4 2 2 2 2 4 5 4" xfId="42631" xr:uid="{00000000-0005-0000-0000-0000A4A40000}"/>
    <cellStyle name="쉼표 [0] 4 2 2 2 2 4 6" xfId="42632" xr:uid="{00000000-0005-0000-0000-0000A5A40000}"/>
    <cellStyle name="쉼표 [0] 4 2 2 2 2 4 6 2" xfId="42633" xr:uid="{00000000-0005-0000-0000-0000A6A40000}"/>
    <cellStyle name="쉼표 [0] 4 2 2 2 2 4 6 3" xfId="42634" xr:uid="{00000000-0005-0000-0000-0000A7A40000}"/>
    <cellStyle name="쉼표 [0] 4 2 2 2 2 4 6 4" xfId="42635" xr:uid="{00000000-0005-0000-0000-0000A8A40000}"/>
    <cellStyle name="쉼표 [0] 4 2 2 2 2 4 7" xfId="42636" xr:uid="{00000000-0005-0000-0000-0000A9A40000}"/>
    <cellStyle name="쉼표 [0] 4 2 2 2 2 4 7 2" xfId="42637" xr:uid="{00000000-0005-0000-0000-0000AAA40000}"/>
    <cellStyle name="쉼표 [0] 4 2 2 2 2 4 7 3" xfId="42638" xr:uid="{00000000-0005-0000-0000-0000ABA40000}"/>
    <cellStyle name="쉼표 [0] 4 2 2 2 2 4 7 4" xfId="42639" xr:uid="{00000000-0005-0000-0000-0000ACA40000}"/>
    <cellStyle name="쉼표 [0] 4 2 2 2 2 4 8" xfId="42640" xr:uid="{00000000-0005-0000-0000-0000ADA40000}"/>
    <cellStyle name="쉼표 [0] 4 2 2 2 2 4 8 2" xfId="42641" xr:uid="{00000000-0005-0000-0000-0000AEA40000}"/>
    <cellStyle name="쉼표 [0] 4 2 2 2 2 4 8 3" xfId="42642" xr:uid="{00000000-0005-0000-0000-0000AFA40000}"/>
    <cellStyle name="쉼표 [0] 4 2 2 2 2 4 8 4" xfId="42643" xr:uid="{00000000-0005-0000-0000-0000B0A40000}"/>
    <cellStyle name="쉼표 [0] 4 2 2 2 2 4 9" xfId="42644" xr:uid="{00000000-0005-0000-0000-0000B1A40000}"/>
    <cellStyle name="쉼표 [0] 4 2 2 2 2 4 9 2" xfId="42645" xr:uid="{00000000-0005-0000-0000-0000B2A40000}"/>
    <cellStyle name="쉼표 [0] 4 2 2 2 2 4 9 3" xfId="42646" xr:uid="{00000000-0005-0000-0000-0000B3A40000}"/>
    <cellStyle name="쉼표 [0] 4 2 2 2 2 4 9 4" xfId="42647" xr:uid="{00000000-0005-0000-0000-0000B4A40000}"/>
    <cellStyle name="쉼표 [0] 4 2 2 2 2 5" xfId="42648" xr:uid="{00000000-0005-0000-0000-0000B5A40000}"/>
    <cellStyle name="쉼표 [0] 4 2 2 2 2 5 10" xfId="42649" xr:uid="{00000000-0005-0000-0000-0000B6A40000}"/>
    <cellStyle name="쉼표 [0] 4 2 2 2 2 5 11" xfId="42650" xr:uid="{00000000-0005-0000-0000-0000B7A40000}"/>
    <cellStyle name="쉼표 [0] 4 2 2 2 2 5 12" xfId="42651" xr:uid="{00000000-0005-0000-0000-0000B8A40000}"/>
    <cellStyle name="쉼표 [0] 4 2 2 2 2 5 2" xfId="42652" xr:uid="{00000000-0005-0000-0000-0000B9A40000}"/>
    <cellStyle name="쉼표 [0] 4 2 2 2 2 5 2 2" xfId="42653" xr:uid="{00000000-0005-0000-0000-0000BAA40000}"/>
    <cellStyle name="쉼표 [0] 4 2 2 2 2 5 2 3" xfId="42654" xr:uid="{00000000-0005-0000-0000-0000BBA40000}"/>
    <cellStyle name="쉼표 [0] 4 2 2 2 2 5 2 4" xfId="42655" xr:uid="{00000000-0005-0000-0000-0000BCA40000}"/>
    <cellStyle name="쉼표 [0] 4 2 2 2 2 5 3" xfId="42656" xr:uid="{00000000-0005-0000-0000-0000BDA40000}"/>
    <cellStyle name="쉼표 [0] 4 2 2 2 2 5 3 2" xfId="42657" xr:uid="{00000000-0005-0000-0000-0000BEA40000}"/>
    <cellStyle name="쉼표 [0] 4 2 2 2 2 5 3 3" xfId="42658" xr:uid="{00000000-0005-0000-0000-0000BFA40000}"/>
    <cellStyle name="쉼표 [0] 4 2 2 2 2 5 3 4" xfId="42659" xr:uid="{00000000-0005-0000-0000-0000C0A40000}"/>
    <cellStyle name="쉼표 [0] 4 2 2 2 2 5 4" xfId="42660" xr:uid="{00000000-0005-0000-0000-0000C1A40000}"/>
    <cellStyle name="쉼표 [0] 4 2 2 2 2 5 4 2" xfId="42661" xr:uid="{00000000-0005-0000-0000-0000C2A40000}"/>
    <cellStyle name="쉼표 [0] 4 2 2 2 2 5 4 3" xfId="42662" xr:uid="{00000000-0005-0000-0000-0000C3A40000}"/>
    <cellStyle name="쉼표 [0] 4 2 2 2 2 5 4 4" xfId="42663" xr:uid="{00000000-0005-0000-0000-0000C4A40000}"/>
    <cellStyle name="쉼표 [0] 4 2 2 2 2 5 5" xfId="42664" xr:uid="{00000000-0005-0000-0000-0000C5A40000}"/>
    <cellStyle name="쉼표 [0] 4 2 2 2 2 5 5 2" xfId="42665" xr:uid="{00000000-0005-0000-0000-0000C6A40000}"/>
    <cellStyle name="쉼표 [0] 4 2 2 2 2 5 5 3" xfId="42666" xr:uid="{00000000-0005-0000-0000-0000C7A40000}"/>
    <cellStyle name="쉼표 [0] 4 2 2 2 2 5 5 4" xfId="42667" xr:uid="{00000000-0005-0000-0000-0000C8A40000}"/>
    <cellStyle name="쉼표 [0] 4 2 2 2 2 5 6" xfId="42668" xr:uid="{00000000-0005-0000-0000-0000C9A40000}"/>
    <cellStyle name="쉼표 [0] 4 2 2 2 2 5 6 2" xfId="42669" xr:uid="{00000000-0005-0000-0000-0000CAA40000}"/>
    <cellStyle name="쉼표 [0] 4 2 2 2 2 5 6 3" xfId="42670" xr:uid="{00000000-0005-0000-0000-0000CBA40000}"/>
    <cellStyle name="쉼표 [0] 4 2 2 2 2 5 6 4" xfId="42671" xr:uid="{00000000-0005-0000-0000-0000CCA40000}"/>
    <cellStyle name="쉼표 [0] 4 2 2 2 2 5 7" xfId="42672" xr:uid="{00000000-0005-0000-0000-0000CDA40000}"/>
    <cellStyle name="쉼표 [0] 4 2 2 2 2 5 7 2" xfId="42673" xr:uid="{00000000-0005-0000-0000-0000CEA40000}"/>
    <cellStyle name="쉼표 [0] 4 2 2 2 2 5 7 3" xfId="42674" xr:uid="{00000000-0005-0000-0000-0000CFA40000}"/>
    <cellStyle name="쉼표 [0] 4 2 2 2 2 5 7 4" xfId="42675" xr:uid="{00000000-0005-0000-0000-0000D0A40000}"/>
    <cellStyle name="쉼표 [0] 4 2 2 2 2 5 8" xfId="42676" xr:uid="{00000000-0005-0000-0000-0000D1A40000}"/>
    <cellStyle name="쉼표 [0] 4 2 2 2 2 5 8 2" xfId="42677" xr:uid="{00000000-0005-0000-0000-0000D2A40000}"/>
    <cellStyle name="쉼표 [0] 4 2 2 2 2 5 8 3" xfId="42678" xr:uid="{00000000-0005-0000-0000-0000D3A40000}"/>
    <cellStyle name="쉼표 [0] 4 2 2 2 2 5 8 4" xfId="42679" xr:uid="{00000000-0005-0000-0000-0000D4A40000}"/>
    <cellStyle name="쉼표 [0] 4 2 2 2 2 5 9" xfId="42680" xr:uid="{00000000-0005-0000-0000-0000D5A40000}"/>
    <cellStyle name="쉼표 [0] 4 2 2 2 2 5 9 2" xfId="42681" xr:uid="{00000000-0005-0000-0000-0000D6A40000}"/>
    <cellStyle name="쉼표 [0] 4 2 2 2 2 5 9 3" xfId="42682" xr:uid="{00000000-0005-0000-0000-0000D7A40000}"/>
    <cellStyle name="쉼표 [0] 4 2 2 2 2 5 9 4" xfId="42683" xr:uid="{00000000-0005-0000-0000-0000D8A40000}"/>
    <cellStyle name="쉼표 [0] 4 2 2 2 2 6" xfId="42684" xr:uid="{00000000-0005-0000-0000-0000D9A40000}"/>
    <cellStyle name="쉼표 [0] 4 2 2 2 2 6 2" xfId="42685" xr:uid="{00000000-0005-0000-0000-0000DAA40000}"/>
    <cellStyle name="쉼표 [0] 4 2 2 2 2 6 3" xfId="42686" xr:uid="{00000000-0005-0000-0000-0000DBA40000}"/>
    <cellStyle name="쉼표 [0] 4 2 2 2 2 6 4" xfId="42687" xr:uid="{00000000-0005-0000-0000-0000DCA40000}"/>
    <cellStyle name="쉼표 [0] 4 2 2 2 2 7" xfId="42688" xr:uid="{00000000-0005-0000-0000-0000DDA40000}"/>
    <cellStyle name="쉼표 [0] 4 2 2 2 2 7 2" xfId="42689" xr:uid="{00000000-0005-0000-0000-0000DEA40000}"/>
    <cellStyle name="쉼표 [0] 4 2 2 2 2 7 3" xfId="42690" xr:uid="{00000000-0005-0000-0000-0000DFA40000}"/>
    <cellStyle name="쉼표 [0] 4 2 2 2 2 7 4" xfId="42691" xr:uid="{00000000-0005-0000-0000-0000E0A40000}"/>
    <cellStyle name="쉼표 [0] 4 2 2 2 2 8" xfId="42692" xr:uid="{00000000-0005-0000-0000-0000E1A40000}"/>
    <cellStyle name="쉼표 [0] 4 2 2 2 2 8 2" xfId="42693" xr:uid="{00000000-0005-0000-0000-0000E2A40000}"/>
    <cellStyle name="쉼표 [0] 4 2 2 2 2 8 3" xfId="42694" xr:uid="{00000000-0005-0000-0000-0000E3A40000}"/>
    <cellStyle name="쉼표 [0] 4 2 2 2 2 8 4" xfId="42695" xr:uid="{00000000-0005-0000-0000-0000E4A40000}"/>
    <cellStyle name="쉼표 [0] 4 2 2 2 2 9" xfId="42696" xr:uid="{00000000-0005-0000-0000-0000E5A40000}"/>
    <cellStyle name="쉼표 [0] 4 2 2 2 2 9 2" xfId="42697" xr:uid="{00000000-0005-0000-0000-0000E6A40000}"/>
    <cellStyle name="쉼표 [0] 4 2 2 2 2 9 3" xfId="42698" xr:uid="{00000000-0005-0000-0000-0000E7A40000}"/>
    <cellStyle name="쉼표 [0] 4 2 2 2 2 9 4" xfId="42699" xr:uid="{00000000-0005-0000-0000-0000E8A40000}"/>
    <cellStyle name="쉼표 [0] 4 2 2 2 20" xfId="42700" xr:uid="{00000000-0005-0000-0000-0000E9A40000}"/>
    <cellStyle name="쉼표 [0] 4 2 2 2 21" xfId="42701" xr:uid="{00000000-0005-0000-0000-0000EAA40000}"/>
    <cellStyle name="쉼표 [0] 4 2 2 2 22" xfId="42702" xr:uid="{00000000-0005-0000-0000-0000EBA40000}"/>
    <cellStyle name="쉼표 [0] 4 2 2 2 23" xfId="42703" xr:uid="{00000000-0005-0000-0000-0000ECA40000}"/>
    <cellStyle name="쉼표 [0] 4 2 2 2 24" xfId="42704" xr:uid="{00000000-0005-0000-0000-0000EDA40000}"/>
    <cellStyle name="쉼표 [0] 4 2 2 2 25" xfId="42705" xr:uid="{00000000-0005-0000-0000-0000EEA40000}"/>
    <cellStyle name="쉼표 [0] 4 2 2 2 26" xfId="42706" xr:uid="{00000000-0005-0000-0000-0000EFA40000}"/>
    <cellStyle name="쉼표 [0] 4 2 2 2 3" xfId="42707" xr:uid="{00000000-0005-0000-0000-0000F0A40000}"/>
    <cellStyle name="쉼표 [0] 4 2 2 2 3 10" xfId="42708" xr:uid="{00000000-0005-0000-0000-0000F1A40000}"/>
    <cellStyle name="쉼표 [0] 4 2 2 2 3 10 2" xfId="42709" xr:uid="{00000000-0005-0000-0000-0000F2A40000}"/>
    <cellStyle name="쉼표 [0] 4 2 2 2 3 10 3" xfId="42710" xr:uid="{00000000-0005-0000-0000-0000F3A40000}"/>
    <cellStyle name="쉼표 [0] 4 2 2 2 3 10 4" xfId="42711" xr:uid="{00000000-0005-0000-0000-0000F4A40000}"/>
    <cellStyle name="쉼표 [0] 4 2 2 2 3 11" xfId="42712" xr:uid="{00000000-0005-0000-0000-0000F5A40000}"/>
    <cellStyle name="쉼표 [0] 4 2 2 2 3 11 2" xfId="42713" xr:uid="{00000000-0005-0000-0000-0000F6A40000}"/>
    <cellStyle name="쉼표 [0] 4 2 2 2 3 11 3" xfId="42714" xr:uid="{00000000-0005-0000-0000-0000F7A40000}"/>
    <cellStyle name="쉼표 [0] 4 2 2 2 3 11 4" xfId="42715" xr:uid="{00000000-0005-0000-0000-0000F8A40000}"/>
    <cellStyle name="쉼표 [0] 4 2 2 2 3 12" xfId="42716" xr:uid="{00000000-0005-0000-0000-0000F9A40000}"/>
    <cellStyle name="쉼표 [0] 4 2 2 2 3 12 2" xfId="42717" xr:uid="{00000000-0005-0000-0000-0000FAA40000}"/>
    <cellStyle name="쉼표 [0] 4 2 2 2 3 12 3" xfId="42718" xr:uid="{00000000-0005-0000-0000-0000FBA40000}"/>
    <cellStyle name="쉼표 [0] 4 2 2 2 3 12 4" xfId="42719" xr:uid="{00000000-0005-0000-0000-0000FCA40000}"/>
    <cellStyle name="쉼표 [0] 4 2 2 2 3 13" xfId="42720" xr:uid="{00000000-0005-0000-0000-0000FDA40000}"/>
    <cellStyle name="쉼표 [0] 4 2 2 2 3 14" xfId="42721" xr:uid="{00000000-0005-0000-0000-0000FEA40000}"/>
    <cellStyle name="쉼표 [0] 4 2 2 2 3 15" xfId="42722" xr:uid="{00000000-0005-0000-0000-0000FFA40000}"/>
    <cellStyle name="쉼표 [0] 4 2 2 2 3 16" xfId="42723" xr:uid="{00000000-0005-0000-0000-000000A50000}"/>
    <cellStyle name="쉼표 [0] 4 2 2 2 3 17" xfId="42724" xr:uid="{00000000-0005-0000-0000-000001A50000}"/>
    <cellStyle name="쉼표 [0] 4 2 2 2 3 18" xfId="42725" xr:uid="{00000000-0005-0000-0000-000002A50000}"/>
    <cellStyle name="쉼표 [0] 4 2 2 2 3 19" xfId="42726" xr:uid="{00000000-0005-0000-0000-000003A50000}"/>
    <cellStyle name="쉼표 [0] 4 2 2 2 3 2" xfId="42727" xr:uid="{00000000-0005-0000-0000-000004A50000}"/>
    <cellStyle name="쉼표 [0] 4 2 2 2 3 2 10" xfId="42728" xr:uid="{00000000-0005-0000-0000-000005A50000}"/>
    <cellStyle name="쉼표 [0] 4 2 2 2 3 2 11" xfId="42729" xr:uid="{00000000-0005-0000-0000-000006A50000}"/>
    <cellStyle name="쉼표 [0] 4 2 2 2 3 2 12" xfId="42730" xr:uid="{00000000-0005-0000-0000-000007A50000}"/>
    <cellStyle name="쉼표 [0] 4 2 2 2 3 2 2" xfId="42731" xr:uid="{00000000-0005-0000-0000-000008A50000}"/>
    <cellStyle name="쉼표 [0] 4 2 2 2 3 2 2 2" xfId="42732" xr:uid="{00000000-0005-0000-0000-000009A50000}"/>
    <cellStyle name="쉼표 [0] 4 2 2 2 3 2 2 3" xfId="42733" xr:uid="{00000000-0005-0000-0000-00000AA50000}"/>
    <cellStyle name="쉼표 [0] 4 2 2 2 3 2 2 4" xfId="42734" xr:uid="{00000000-0005-0000-0000-00000BA50000}"/>
    <cellStyle name="쉼표 [0] 4 2 2 2 3 2 3" xfId="42735" xr:uid="{00000000-0005-0000-0000-00000CA50000}"/>
    <cellStyle name="쉼표 [0] 4 2 2 2 3 2 3 2" xfId="42736" xr:uid="{00000000-0005-0000-0000-00000DA50000}"/>
    <cellStyle name="쉼표 [0] 4 2 2 2 3 2 3 3" xfId="42737" xr:uid="{00000000-0005-0000-0000-00000EA50000}"/>
    <cellStyle name="쉼표 [0] 4 2 2 2 3 2 3 4" xfId="42738" xr:uid="{00000000-0005-0000-0000-00000FA50000}"/>
    <cellStyle name="쉼표 [0] 4 2 2 2 3 2 4" xfId="42739" xr:uid="{00000000-0005-0000-0000-000010A50000}"/>
    <cellStyle name="쉼표 [0] 4 2 2 2 3 2 4 2" xfId="42740" xr:uid="{00000000-0005-0000-0000-000011A50000}"/>
    <cellStyle name="쉼표 [0] 4 2 2 2 3 2 4 3" xfId="42741" xr:uid="{00000000-0005-0000-0000-000012A50000}"/>
    <cellStyle name="쉼표 [0] 4 2 2 2 3 2 4 4" xfId="42742" xr:uid="{00000000-0005-0000-0000-000013A50000}"/>
    <cellStyle name="쉼표 [0] 4 2 2 2 3 2 5" xfId="42743" xr:uid="{00000000-0005-0000-0000-000014A50000}"/>
    <cellStyle name="쉼표 [0] 4 2 2 2 3 2 5 2" xfId="42744" xr:uid="{00000000-0005-0000-0000-000015A50000}"/>
    <cellStyle name="쉼표 [0] 4 2 2 2 3 2 5 3" xfId="42745" xr:uid="{00000000-0005-0000-0000-000016A50000}"/>
    <cellStyle name="쉼표 [0] 4 2 2 2 3 2 5 4" xfId="42746" xr:uid="{00000000-0005-0000-0000-000017A50000}"/>
    <cellStyle name="쉼표 [0] 4 2 2 2 3 2 6" xfId="42747" xr:uid="{00000000-0005-0000-0000-000018A50000}"/>
    <cellStyle name="쉼표 [0] 4 2 2 2 3 2 6 2" xfId="42748" xr:uid="{00000000-0005-0000-0000-000019A50000}"/>
    <cellStyle name="쉼표 [0] 4 2 2 2 3 2 6 3" xfId="42749" xr:uid="{00000000-0005-0000-0000-00001AA50000}"/>
    <cellStyle name="쉼표 [0] 4 2 2 2 3 2 6 4" xfId="42750" xr:uid="{00000000-0005-0000-0000-00001BA50000}"/>
    <cellStyle name="쉼표 [0] 4 2 2 2 3 2 7" xfId="42751" xr:uid="{00000000-0005-0000-0000-00001CA50000}"/>
    <cellStyle name="쉼표 [0] 4 2 2 2 3 2 7 2" xfId="42752" xr:uid="{00000000-0005-0000-0000-00001DA50000}"/>
    <cellStyle name="쉼표 [0] 4 2 2 2 3 2 7 3" xfId="42753" xr:uid="{00000000-0005-0000-0000-00001EA50000}"/>
    <cellStyle name="쉼표 [0] 4 2 2 2 3 2 7 4" xfId="42754" xr:uid="{00000000-0005-0000-0000-00001FA50000}"/>
    <cellStyle name="쉼표 [0] 4 2 2 2 3 2 8" xfId="42755" xr:uid="{00000000-0005-0000-0000-000020A50000}"/>
    <cellStyle name="쉼표 [0] 4 2 2 2 3 2 8 2" xfId="42756" xr:uid="{00000000-0005-0000-0000-000021A50000}"/>
    <cellStyle name="쉼표 [0] 4 2 2 2 3 2 8 3" xfId="42757" xr:uid="{00000000-0005-0000-0000-000022A50000}"/>
    <cellStyle name="쉼표 [0] 4 2 2 2 3 2 8 4" xfId="42758" xr:uid="{00000000-0005-0000-0000-000023A50000}"/>
    <cellStyle name="쉼표 [0] 4 2 2 2 3 2 9" xfId="42759" xr:uid="{00000000-0005-0000-0000-000024A50000}"/>
    <cellStyle name="쉼표 [0] 4 2 2 2 3 2 9 2" xfId="42760" xr:uid="{00000000-0005-0000-0000-000025A50000}"/>
    <cellStyle name="쉼표 [0] 4 2 2 2 3 2 9 3" xfId="42761" xr:uid="{00000000-0005-0000-0000-000026A50000}"/>
    <cellStyle name="쉼표 [0] 4 2 2 2 3 2 9 4" xfId="42762" xr:uid="{00000000-0005-0000-0000-000027A50000}"/>
    <cellStyle name="쉼표 [0] 4 2 2 2 3 20" xfId="42763" xr:uid="{00000000-0005-0000-0000-000028A50000}"/>
    <cellStyle name="쉼표 [0] 4 2 2 2 3 21" xfId="42764" xr:uid="{00000000-0005-0000-0000-000029A50000}"/>
    <cellStyle name="쉼표 [0] 4 2 2 2 3 22" xfId="42765" xr:uid="{00000000-0005-0000-0000-00002AA50000}"/>
    <cellStyle name="쉼표 [0] 4 2 2 2 3 23" xfId="42766" xr:uid="{00000000-0005-0000-0000-00002BA50000}"/>
    <cellStyle name="쉼표 [0] 4 2 2 2 3 24" xfId="42767" xr:uid="{00000000-0005-0000-0000-00002CA50000}"/>
    <cellStyle name="쉼표 [0] 4 2 2 2 3 25" xfId="42768" xr:uid="{00000000-0005-0000-0000-00002DA50000}"/>
    <cellStyle name="쉼표 [0] 4 2 2 2 3 3" xfId="42769" xr:uid="{00000000-0005-0000-0000-00002EA50000}"/>
    <cellStyle name="쉼표 [0] 4 2 2 2 3 3 10" xfId="42770" xr:uid="{00000000-0005-0000-0000-00002FA50000}"/>
    <cellStyle name="쉼표 [0] 4 2 2 2 3 3 11" xfId="42771" xr:uid="{00000000-0005-0000-0000-000030A50000}"/>
    <cellStyle name="쉼표 [0] 4 2 2 2 3 3 12" xfId="42772" xr:uid="{00000000-0005-0000-0000-000031A50000}"/>
    <cellStyle name="쉼표 [0] 4 2 2 2 3 3 2" xfId="42773" xr:uid="{00000000-0005-0000-0000-000032A50000}"/>
    <cellStyle name="쉼표 [0] 4 2 2 2 3 3 2 2" xfId="42774" xr:uid="{00000000-0005-0000-0000-000033A50000}"/>
    <cellStyle name="쉼표 [0] 4 2 2 2 3 3 2 3" xfId="42775" xr:uid="{00000000-0005-0000-0000-000034A50000}"/>
    <cellStyle name="쉼표 [0] 4 2 2 2 3 3 2 4" xfId="42776" xr:uid="{00000000-0005-0000-0000-000035A50000}"/>
    <cellStyle name="쉼표 [0] 4 2 2 2 3 3 3" xfId="42777" xr:uid="{00000000-0005-0000-0000-000036A50000}"/>
    <cellStyle name="쉼표 [0] 4 2 2 2 3 3 3 2" xfId="42778" xr:uid="{00000000-0005-0000-0000-000037A50000}"/>
    <cellStyle name="쉼표 [0] 4 2 2 2 3 3 3 3" xfId="42779" xr:uid="{00000000-0005-0000-0000-000038A50000}"/>
    <cellStyle name="쉼표 [0] 4 2 2 2 3 3 3 4" xfId="42780" xr:uid="{00000000-0005-0000-0000-000039A50000}"/>
    <cellStyle name="쉼표 [0] 4 2 2 2 3 3 4" xfId="42781" xr:uid="{00000000-0005-0000-0000-00003AA50000}"/>
    <cellStyle name="쉼표 [0] 4 2 2 2 3 3 4 2" xfId="42782" xr:uid="{00000000-0005-0000-0000-00003BA50000}"/>
    <cellStyle name="쉼표 [0] 4 2 2 2 3 3 4 3" xfId="42783" xr:uid="{00000000-0005-0000-0000-00003CA50000}"/>
    <cellStyle name="쉼표 [0] 4 2 2 2 3 3 4 4" xfId="42784" xr:uid="{00000000-0005-0000-0000-00003DA50000}"/>
    <cellStyle name="쉼표 [0] 4 2 2 2 3 3 5" xfId="42785" xr:uid="{00000000-0005-0000-0000-00003EA50000}"/>
    <cellStyle name="쉼표 [0] 4 2 2 2 3 3 5 2" xfId="42786" xr:uid="{00000000-0005-0000-0000-00003FA50000}"/>
    <cellStyle name="쉼표 [0] 4 2 2 2 3 3 5 3" xfId="42787" xr:uid="{00000000-0005-0000-0000-000040A50000}"/>
    <cellStyle name="쉼표 [0] 4 2 2 2 3 3 5 4" xfId="42788" xr:uid="{00000000-0005-0000-0000-000041A50000}"/>
    <cellStyle name="쉼표 [0] 4 2 2 2 3 3 6" xfId="42789" xr:uid="{00000000-0005-0000-0000-000042A50000}"/>
    <cellStyle name="쉼표 [0] 4 2 2 2 3 3 6 2" xfId="42790" xr:uid="{00000000-0005-0000-0000-000043A50000}"/>
    <cellStyle name="쉼표 [0] 4 2 2 2 3 3 6 3" xfId="42791" xr:uid="{00000000-0005-0000-0000-000044A50000}"/>
    <cellStyle name="쉼표 [0] 4 2 2 2 3 3 6 4" xfId="42792" xr:uid="{00000000-0005-0000-0000-000045A50000}"/>
    <cellStyle name="쉼표 [0] 4 2 2 2 3 3 7" xfId="42793" xr:uid="{00000000-0005-0000-0000-000046A50000}"/>
    <cellStyle name="쉼표 [0] 4 2 2 2 3 3 7 2" xfId="42794" xr:uid="{00000000-0005-0000-0000-000047A50000}"/>
    <cellStyle name="쉼표 [0] 4 2 2 2 3 3 7 3" xfId="42795" xr:uid="{00000000-0005-0000-0000-000048A50000}"/>
    <cellStyle name="쉼표 [0] 4 2 2 2 3 3 7 4" xfId="42796" xr:uid="{00000000-0005-0000-0000-000049A50000}"/>
    <cellStyle name="쉼표 [0] 4 2 2 2 3 3 8" xfId="42797" xr:uid="{00000000-0005-0000-0000-00004AA50000}"/>
    <cellStyle name="쉼표 [0] 4 2 2 2 3 3 8 2" xfId="42798" xr:uid="{00000000-0005-0000-0000-00004BA50000}"/>
    <cellStyle name="쉼표 [0] 4 2 2 2 3 3 8 3" xfId="42799" xr:uid="{00000000-0005-0000-0000-00004CA50000}"/>
    <cellStyle name="쉼표 [0] 4 2 2 2 3 3 8 4" xfId="42800" xr:uid="{00000000-0005-0000-0000-00004DA50000}"/>
    <cellStyle name="쉼표 [0] 4 2 2 2 3 3 9" xfId="42801" xr:uid="{00000000-0005-0000-0000-00004EA50000}"/>
    <cellStyle name="쉼표 [0] 4 2 2 2 3 3 9 2" xfId="42802" xr:uid="{00000000-0005-0000-0000-00004FA50000}"/>
    <cellStyle name="쉼표 [0] 4 2 2 2 3 3 9 3" xfId="42803" xr:uid="{00000000-0005-0000-0000-000050A50000}"/>
    <cellStyle name="쉼표 [0] 4 2 2 2 3 3 9 4" xfId="42804" xr:uid="{00000000-0005-0000-0000-000051A50000}"/>
    <cellStyle name="쉼표 [0] 4 2 2 2 3 4" xfId="42805" xr:uid="{00000000-0005-0000-0000-000052A50000}"/>
    <cellStyle name="쉼표 [0] 4 2 2 2 3 4 10" xfId="42806" xr:uid="{00000000-0005-0000-0000-000053A50000}"/>
    <cellStyle name="쉼표 [0] 4 2 2 2 3 4 11" xfId="42807" xr:uid="{00000000-0005-0000-0000-000054A50000}"/>
    <cellStyle name="쉼표 [0] 4 2 2 2 3 4 12" xfId="42808" xr:uid="{00000000-0005-0000-0000-000055A50000}"/>
    <cellStyle name="쉼표 [0] 4 2 2 2 3 4 2" xfId="42809" xr:uid="{00000000-0005-0000-0000-000056A50000}"/>
    <cellStyle name="쉼표 [0] 4 2 2 2 3 4 2 2" xfId="42810" xr:uid="{00000000-0005-0000-0000-000057A50000}"/>
    <cellStyle name="쉼표 [0] 4 2 2 2 3 4 2 3" xfId="42811" xr:uid="{00000000-0005-0000-0000-000058A50000}"/>
    <cellStyle name="쉼표 [0] 4 2 2 2 3 4 2 4" xfId="42812" xr:uid="{00000000-0005-0000-0000-000059A50000}"/>
    <cellStyle name="쉼표 [0] 4 2 2 2 3 4 3" xfId="42813" xr:uid="{00000000-0005-0000-0000-00005AA50000}"/>
    <cellStyle name="쉼표 [0] 4 2 2 2 3 4 3 2" xfId="42814" xr:uid="{00000000-0005-0000-0000-00005BA50000}"/>
    <cellStyle name="쉼표 [0] 4 2 2 2 3 4 3 3" xfId="42815" xr:uid="{00000000-0005-0000-0000-00005CA50000}"/>
    <cellStyle name="쉼표 [0] 4 2 2 2 3 4 3 4" xfId="42816" xr:uid="{00000000-0005-0000-0000-00005DA50000}"/>
    <cellStyle name="쉼표 [0] 4 2 2 2 3 4 4" xfId="42817" xr:uid="{00000000-0005-0000-0000-00005EA50000}"/>
    <cellStyle name="쉼표 [0] 4 2 2 2 3 4 4 2" xfId="42818" xr:uid="{00000000-0005-0000-0000-00005FA50000}"/>
    <cellStyle name="쉼표 [0] 4 2 2 2 3 4 4 3" xfId="42819" xr:uid="{00000000-0005-0000-0000-000060A50000}"/>
    <cellStyle name="쉼표 [0] 4 2 2 2 3 4 4 4" xfId="42820" xr:uid="{00000000-0005-0000-0000-000061A50000}"/>
    <cellStyle name="쉼표 [0] 4 2 2 2 3 4 5" xfId="42821" xr:uid="{00000000-0005-0000-0000-000062A50000}"/>
    <cellStyle name="쉼표 [0] 4 2 2 2 3 4 5 2" xfId="42822" xr:uid="{00000000-0005-0000-0000-000063A50000}"/>
    <cellStyle name="쉼표 [0] 4 2 2 2 3 4 5 3" xfId="42823" xr:uid="{00000000-0005-0000-0000-000064A50000}"/>
    <cellStyle name="쉼표 [0] 4 2 2 2 3 4 5 4" xfId="42824" xr:uid="{00000000-0005-0000-0000-000065A50000}"/>
    <cellStyle name="쉼표 [0] 4 2 2 2 3 4 6" xfId="42825" xr:uid="{00000000-0005-0000-0000-000066A50000}"/>
    <cellStyle name="쉼표 [0] 4 2 2 2 3 4 6 2" xfId="42826" xr:uid="{00000000-0005-0000-0000-000067A50000}"/>
    <cellStyle name="쉼표 [0] 4 2 2 2 3 4 6 3" xfId="42827" xr:uid="{00000000-0005-0000-0000-000068A50000}"/>
    <cellStyle name="쉼표 [0] 4 2 2 2 3 4 6 4" xfId="42828" xr:uid="{00000000-0005-0000-0000-000069A50000}"/>
    <cellStyle name="쉼표 [0] 4 2 2 2 3 4 7" xfId="42829" xr:uid="{00000000-0005-0000-0000-00006AA50000}"/>
    <cellStyle name="쉼표 [0] 4 2 2 2 3 4 7 2" xfId="42830" xr:uid="{00000000-0005-0000-0000-00006BA50000}"/>
    <cellStyle name="쉼표 [0] 4 2 2 2 3 4 7 3" xfId="42831" xr:uid="{00000000-0005-0000-0000-00006CA50000}"/>
    <cellStyle name="쉼표 [0] 4 2 2 2 3 4 7 4" xfId="42832" xr:uid="{00000000-0005-0000-0000-00006DA50000}"/>
    <cellStyle name="쉼표 [0] 4 2 2 2 3 4 8" xfId="42833" xr:uid="{00000000-0005-0000-0000-00006EA50000}"/>
    <cellStyle name="쉼표 [0] 4 2 2 2 3 4 8 2" xfId="42834" xr:uid="{00000000-0005-0000-0000-00006FA50000}"/>
    <cellStyle name="쉼표 [0] 4 2 2 2 3 4 8 3" xfId="42835" xr:uid="{00000000-0005-0000-0000-000070A50000}"/>
    <cellStyle name="쉼표 [0] 4 2 2 2 3 4 8 4" xfId="42836" xr:uid="{00000000-0005-0000-0000-000071A50000}"/>
    <cellStyle name="쉼표 [0] 4 2 2 2 3 4 9" xfId="42837" xr:uid="{00000000-0005-0000-0000-000072A50000}"/>
    <cellStyle name="쉼표 [0] 4 2 2 2 3 4 9 2" xfId="42838" xr:uid="{00000000-0005-0000-0000-000073A50000}"/>
    <cellStyle name="쉼표 [0] 4 2 2 2 3 4 9 3" xfId="42839" xr:uid="{00000000-0005-0000-0000-000074A50000}"/>
    <cellStyle name="쉼표 [0] 4 2 2 2 3 4 9 4" xfId="42840" xr:uid="{00000000-0005-0000-0000-000075A50000}"/>
    <cellStyle name="쉼표 [0] 4 2 2 2 3 5" xfId="42841" xr:uid="{00000000-0005-0000-0000-000076A50000}"/>
    <cellStyle name="쉼표 [0] 4 2 2 2 3 5 2" xfId="42842" xr:uid="{00000000-0005-0000-0000-000077A50000}"/>
    <cellStyle name="쉼표 [0] 4 2 2 2 3 5 3" xfId="42843" xr:uid="{00000000-0005-0000-0000-000078A50000}"/>
    <cellStyle name="쉼표 [0] 4 2 2 2 3 5 4" xfId="42844" xr:uid="{00000000-0005-0000-0000-000079A50000}"/>
    <cellStyle name="쉼표 [0] 4 2 2 2 3 6" xfId="42845" xr:uid="{00000000-0005-0000-0000-00007AA50000}"/>
    <cellStyle name="쉼표 [0] 4 2 2 2 3 6 2" xfId="42846" xr:uid="{00000000-0005-0000-0000-00007BA50000}"/>
    <cellStyle name="쉼표 [0] 4 2 2 2 3 6 3" xfId="42847" xr:uid="{00000000-0005-0000-0000-00007CA50000}"/>
    <cellStyle name="쉼표 [0] 4 2 2 2 3 6 4" xfId="42848" xr:uid="{00000000-0005-0000-0000-00007DA50000}"/>
    <cellStyle name="쉼표 [0] 4 2 2 2 3 7" xfId="42849" xr:uid="{00000000-0005-0000-0000-00007EA50000}"/>
    <cellStyle name="쉼표 [0] 4 2 2 2 3 7 2" xfId="42850" xr:uid="{00000000-0005-0000-0000-00007FA50000}"/>
    <cellStyle name="쉼표 [0] 4 2 2 2 3 7 3" xfId="42851" xr:uid="{00000000-0005-0000-0000-000080A50000}"/>
    <cellStyle name="쉼표 [0] 4 2 2 2 3 7 4" xfId="42852" xr:uid="{00000000-0005-0000-0000-000081A50000}"/>
    <cellStyle name="쉼표 [0] 4 2 2 2 3 8" xfId="42853" xr:uid="{00000000-0005-0000-0000-000082A50000}"/>
    <cellStyle name="쉼표 [0] 4 2 2 2 3 8 2" xfId="42854" xr:uid="{00000000-0005-0000-0000-000083A50000}"/>
    <cellStyle name="쉼표 [0] 4 2 2 2 3 8 3" xfId="42855" xr:uid="{00000000-0005-0000-0000-000084A50000}"/>
    <cellStyle name="쉼표 [0] 4 2 2 2 3 8 4" xfId="42856" xr:uid="{00000000-0005-0000-0000-000085A50000}"/>
    <cellStyle name="쉼표 [0] 4 2 2 2 3 9" xfId="42857" xr:uid="{00000000-0005-0000-0000-000086A50000}"/>
    <cellStyle name="쉼표 [0] 4 2 2 2 3 9 2" xfId="42858" xr:uid="{00000000-0005-0000-0000-000087A50000}"/>
    <cellStyle name="쉼표 [0] 4 2 2 2 3 9 3" xfId="42859" xr:uid="{00000000-0005-0000-0000-000088A50000}"/>
    <cellStyle name="쉼표 [0] 4 2 2 2 3 9 4" xfId="42860" xr:uid="{00000000-0005-0000-0000-000089A50000}"/>
    <cellStyle name="쉼표 [0] 4 2 2 2 4" xfId="42861" xr:uid="{00000000-0005-0000-0000-00008AA50000}"/>
    <cellStyle name="쉼표 [0] 4 2 2 2 4 10" xfId="42862" xr:uid="{00000000-0005-0000-0000-00008BA50000}"/>
    <cellStyle name="쉼표 [0] 4 2 2 2 4 11" xfId="42863" xr:uid="{00000000-0005-0000-0000-00008CA50000}"/>
    <cellStyle name="쉼표 [0] 4 2 2 2 4 12" xfId="42864" xr:uid="{00000000-0005-0000-0000-00008DA50000}"/>
    <cellStyle name="쉼표 [0] 4 2 2 2 4 2" xfId="42865" xr:uid="{00000000-0005-0000-0000-00008EA50000}"/>
    <cellStyle name="쉼표 [0] 4 2 2 2 4 2 2" xfId="42866" xr:uid="{00000000-0005-0000-0000-00008FA50000}"/>
    <cellStyle name="쉼표 [0] 4 2 2 2 4 2 3" xfId="42867" xr:uid="{00000000-0005-0000-0000-000090A50000}"/>
    <cellStyle name="쉼표 [0] 4 2 2 2 4 2 4" xfId="42868" xr:uid="{00000000-0005-0000-0000-000091A50000}"/>
    <cellStyle name="쉼표 [0] 4 2 2 2 4 3" xfId="42869" xr:uid="{00000000-0005-0000-0000-000092A50000}"/>
    <cellStyle name="쉼표 [0] 4 2 2 2 4 3 2" xfId="42870" xr:uid="{00000000-0005-0000-0000-000093A50000}"/>
    <cellStyle name="쉼표 [0] 4 2 2 2 4 3 3" xfId="42871" xr:uid="{00000000-0005-0000-0000-000094A50000}"/>
    <cellStyle name="쉼표 [0] 4 2 2 2 4 3 4" xfId="42872" xr:uid="{00000000-0005-0000-0000-000095A50000}"/>
    <cellStyle name="쉼표 [0] 4 2 2 2 4 4" xfId="42873" xr:uid="{00000000-0005-0000-0000-000096A50000}"/>
    <cellStyle name="쉼표 [0] 4 2 2 2 4 4 2" xfId="42874" xr:uid="{00000000-0005-0000-0000-000097A50000}"/>
    <cellStyle name="쉼표 [0] 4 2 2 2 4 4 3" xfId="42875" xr:uid="{00000000-0005-0000-0000-000098A50000}"/>
    <cellStyle name="쉼표 [0] 4 2 2 2 4 4 4" xfId="42876" xr:uid="{00000000-0005-0000-0000-000099A50000}"/>
    <cellStyle name="쉼표 [0] 4 2 2 2 4 5" xfId="42877" xr:uid="{00000000-0005-0000-0000-00009AA50000}"/>
    <cellStyle name="쉼표 [0] 4 2 2 2 4 5 2" xfId="42878" xr:uid="{00000000-0005-0000-0000-00009BA50000}"/>
    <cellStyle name="쉼표 [0] 4 2 2 2 4 5 3" xfId="42879" xr:uid="{00000000-0005-0000-0000-00009CA50000}"/>
    <cellStyle name="쉼표 [0] 4 2 2 2 4 5 4" xfId="42880" xr:uid="{00000000-0005-0000-0000-00009DA50000}"/>
    <cellStyle name="쉼표 [0] 4 2 2 2 4 6" xfId="42881" xr:uid="{00000000-0005-0000-0000-00009EA50000}"/>
    <cellStyle name="쉼표 [0] 4 2 2 2 4 6 2" xfId="42882" xr:uid="{00000000-0005-0000-0000-00009FA50000}"/>
    <cellStyle name="쉼표 [0] 4 2 2 2 4 6 3" xfId="42883" xr:uid="{00000000-0005-0000-0000-0000A0A50000}"/>
    <cellStyle name="쉼표 [0] 4 2 2 2 4 6 4" xfId="42884" xr:uid="{00000000-0005-0000-0000-0000A1A50000}"/>
    <cellStyle name="쉼표 [0] 4 2 2 2 4 7" xfId="42885" xr:uid="{00000000-0005-0000-0000-0000A2A50000}"/>
    <cellStyle name="쉼표 [0] 4 2 2 2 4 7 2" xfId="42886" xr:uid="{00000000-0005-0000-0000-0000A3A50000}"/>
    <cellStyle name="쉼표 [0] 4 2 2 2 4 7 3" xfId="42887" xr:uid="{00000000-0005-0000-0000-0000A4A50000}"/>
    <cellStyle name="쉼표 [0] 4 2 2 2 4 7 4" xfId="42888" xr:uid="{00000000-0005-0000-0000-0000A5A50000}"/>
    <cellStyle name="쉼표 [0] 4 2 2 2 4 8" xfId="42889" xr:uid="{00000000-0005-0000-0000-0000A6A50000}"/>
    <cellStyle name="쉼표 [0] 4 2 2 2 4 8 2" xfId="42890" xr:uid="{00000000-0005-0000-0000-0000A7A50000}"/>
    <cellStyle name="쉼표 [0] 4 2 2 2 4 8 3" xfId="42891" xr:uid="{00000000-0005-0000-0000-0000A8A50000}"/>
    <cellStyle name="쉼표 [0] 4 2 2 2 4 8 4" xfId="42892" xr:uid="{00000000-0005-0000-0000-0000A9A50000}"/>
    <cellStyle name="쉼표 [0] 4 2 2 2 4 9" xfId="42893" xr:uid="{00000000-0005-0000-0000-0000AAA50000}"/>
    <cellStyle name="쉼표 [0] 4 2 2 2 4 9 2" xfId="42894" xr:uid="{00000000-0005-0000-0000-0000ABA50000}"/>
    <cellStyle name="쉼표 [0] 4 2 2 2 4 9 3" xfId="42895" xr:uid="{00000000-0005-0000-0000-0000ACA50000}"/>
    <cellStyle name="쉼표 [0] 4 2 2 2 4 9 4" xfId="42896" xr:uid="{00000000-0005-0000-0000-0000ADA50000}"/>
    <cellStyle name="쉼표 [0] 4 2 2 2 5" xfId="42897" xr:uid="{00000000-0005-0000-0000-0000AEA50000}"/>
    <cellStyle name="쉼표 [0] 4 2 2 2 5 10" xfId="42898" xr:uid="{00000000-0005-0000-0000-0000AFA50000}"/>
    <cellStyle name="쉼표 [0] 4 2 2 2 5 11" xfId="42899" xr:uid="{00000000-0005-0000-0000-0000B0A50000}"/>
    <cellStyle name="쉼표 [0] 4 2 2 2 5 12" xfId="42900" xr:uid="{00000000-0005-0000-0000-0000B1A50000}"/>
    <cellStyle name="쉼표 [0] 4 2 2 2 5 2" xfId="42901" xr:uid="{00000000-0005-0000-0000-0000B2A50000}"/>
    <cellStyle name="쉼표 [0] 4 2 2 2 5 2 2" xfId="42902" xr:uid="{00000000-0005-0000-0000-0000B3A50000}"/>
    <cellStyle name="쉼표 [0] 4 2 2 2 5 2 3" xfId="42903" xr:uid="{00000000-0005-0000-0000-0000B4A50000}"/>
    <cellStyle name="쉼표 [0] 4 2 2 2 5 2 4" xfId="42904" xr:uid="{00000000-0005-0000-0000-0000B5A50000}"/>
    <cellStyle name="쉼표 [0] 4 2 2 2 5 3" xfId="42905" xr:uid="{00000000-0005-0000-0000-0000B6A50000}"/>
    <cellStyle name="쉼표 [0] 4 2 2 2 5 3 2" xfId="42906" xr:uid="{00000000-0005-0000-0000-0000B7A50000}"/>
    <cellStyle name="쉼표 [0] 4 2 2 2 5 3 3" xfId="42907" xr:uid="{00000000-0005-0000-0000-0000B8A50000}"/>
    <cellStyle name="쉼표 [0] 4 2 2 2 5 3 4" xfId="42908" xr:uid="{00000000-0005-0000-0000-0000B9A50000}"/>
    <cellStyle name="쉼표 [0] 4 2 2 2 5 4" xfId="42909" xr:uid="{00000000-0005-0000-0000-0000BAA50000}"/>
    <cellStyle name="쉼표 [0] 4 2 2 2 5 4 2" xfId="42910" xr:uid="{00000000-0005-0000-0000-0000BBA50000}"/>
    <cellStyle name="쉼표 [0] 4 2 2 2 5 4 3" xfId="42911" xr:uid="{00000000-0005-0000-0000-0000BCA50000}"/>
    <cellStyle name="쉼표 [0] 4 2 2 2 5 4 4" xfId="42912" xr:uid="{00000000-0005-0000-0000-0000BDA50000}"/>
    <cellStyle name="쉼표 [0] 4 2 2 2 5 5" xfId="42913" xr:uid="{00000000-0005-0000-0000-0000BEA50000}"/>
    <cellStyle name="쉼표 [0] 4 2 2 2 5 5 2" xfId="42914" xr:uid="{00000000-0005-0000-0000-0000BFA50000}"/>
    <cellStyle name="쉼표 [0] 4 2 2 2 5 5 3" xfId="42915" xr:uid="{00000000-0005-0000-0000-0000C0A50000}"/>
    <cellStyle name="쉼표 [0] 4 2 2 2 5 5 4" xfId="42916" xr:uid="{00000000-0005-0000-0000-0000C1A50000}"/>
    <cellStyle name="쉼표 [0] 4 2 2 2 5 6" xfId="42917" xr:uid="{00000000-0005-0000-0000-0000C2A50000}"/>
    <cellStyle name="쉼표 [0] 4 2 2 2 5 6 2" xfId="42918" xr:uid="{00000000-0005-0000-0000-0000C3A50000}"/>
    <cellStyle name="쉼표 [0] 4 2 2 2 5 6 3" xfId="42919" xr:uid="{00000000-0005-0000-0000-0000C4A50000}"/>
    <cellStyle name="쉼표 [0] 4 2 2 2 5 6 4" xfId="42920" xr:uid="{00000000-0005-0000-0000-0000C5A50000}"/>
    <cellStyle name="쉼표 [0] 4 2 2 2 5 7" xfId="42921" xr:uid="{00000000-0005-0000-0000-0000C6A50000}"/>
    <cellStyle name="쉼표 [0] 4 2 2 2 5 7 2" xfId="42922" xr:uid="{00000000-0005-0000-0000-0000C7A50000}"/>
    <cellStyle name="쉼표 [0] 4 2 2 2 5 7 3" xfId="42923" xr:uid="{00000000-0005-0000-0000-0000C8A50000}"/>
    <cellStyle name="쉼표 [0] 4 2 2 2 5 7 4" xfId="42924" xr:uid="{00000000-0005-0000-0000-0000C9A50000}"/>
    <cellStyle name="쉼표 [0] 4 2 2 2 5 8" xfId="42925" xr:uid="{00000000-0005-0000-0000-0000CAA50000}"/>
    <cellStyle name="쉼표 [0] 4 2 2 2 5 8 2" xfId="42926" xr:uid="{00000000-0005-0000-0000-0000CBA50000}"/>
    <cellStyle name="쉼표 [0] 4 2 2 2 5 8 3" xfId="42927" xr:uid="{00000000-0005-0000-0000-0000CCA50000}"/>
    <cellStyle name="쉼표 [0] 4 2 2 2 5 8 4" xfId="42928" xr:uid="{00000000-0005-0000-0000-0000CDA50000}"/>
    <cellStyle name="쉼표 [0] 4 2 2 2 5 9" xfId="42929" xr:uid="{00000000-0005-0000-0000-0000CEA50000}"/>
    <cellStyle name="쉼표 [0] 4 2 2 2 5 9 2" xfId="42930" xr:uid="{00000000-0005-0000-0000-0000CFA50000}"/>
    <cellStyle name="쉼표 [0] 4 2 2 2 5 9 3" xfId="42931" xr:uid="{00000000-0005-0000-0000-0000D0A50000}"/>
    <cellStyle name="쉼표 [0] 4 2 2 2 5 9 4" xfId="42932" xr:uid="{00000000-0005-0000-0000-0000D1A50000}"/>
    <cellStyle name="쉼표 [0] 4 2 2 2 6" xfId="42933" xr:uid="{00000000-0005-0000-0000-0000D2A50000}"/>
    <cellStyle name="쉼표 [0] 4 2 2 2 6 10" xfId="42934" xr:uid="{00000000-0005-0000-0000-0000D3A50000}"/>
    <cellStyle name="쉼표 [0] 4 2 2 2 6 11" xfId="42935" xr:uid="{00000000-0005-0000-0000-0000D4A50000}"/>
    <cellStyle name="쉼표 [0] 4 2 2 2 6 12" xfId="42936" xr:uid="{00000000-0005-0000-0000-0000D5A50000}"/>
    <cellStyle name="쉼표 [0] 4 2 2 2 6 2" xfId="42937" xr:uid="{00000000-0005-0000-0000-0000D6A50000}"/>
    <cellStyle name="쉼표 [0] 4 2 2 2 6 2 2" xfId="42938" xr:uid="{00000000-0005-0000-0000-0000D7A50000}"/>
    <cellStyle name="쉼표 [0] 4 2 2 2 6 2 3" xfId="42939" xr:uid="{00000000-0005-0000-0000-0000D8A50000}"/>
    <cellStyle name="쉼표 [0] 4 2 2 2 6 2 4" xfId="42940" xr:uid="{00000000-0005-0000-0000-0000D9A50000}"/>
    <cellStyle name="쉼표 [0] 4 2 2 2 6 3" xfId="42941" xr:uid="{00000000-0005-0000-0000-0000DAA50000}"/>
    <cellStyle name="쉼표 [0] 4 2 2 2 6 3 2" xfId="42942" xr:uid="{00000000-0005-0000-0000-0000DBA50000}"/>
    <cellStyle name="쉼표 [0] 4 2 2 2 6 3 3" xfId="42943" xr:uid="{00000000-0005-0000-0000-0000DCA50000}"/>
    <cellStyle name="쉼표 [0] 4 2 2 2 6 3 4" xfId="42944" xr:uid="{00000000-0005-0000-0000-0000DDA50000}"/>
    <cellStyle name="쉼표 [0] 4 2 2 2 6 4" xfId="42945" xr:uid="{00000000-0005-0000-0000-0000DEA50000}"/>
    <cellStyle name="쉼표 [0] 4 2 2 2 6 4 2" xfId="42946" xr:uid="{00000000-0005-0000-0000-0000DFA50000}"/>
    <cellStyle name="쉼표 [0] 4 2 2 2 6 4 3" xfId="42947" xr:uid="{00000000-0005-0000-0000-0000E0A50000}"/>
    <cellStyle name="쉼표 [0] 4 2 2 2 6 4 4" xfId="42948" xr:uid="{00000000-0005-0000-0000-0000E1A50000}"/>
    <cellStyle name="쉼표 [0] 4 2 2 2 6 5" xfId="42949" xr:uid="{00000000-0005-0000-0000-0000E2A50000}"/>
    <cellStyle name="쉼표 [0] 4 2 2 2 6 5 2" xfId="42950" xr:uid="{00000000-0005-0000-0000-0000E3A50000}"/>
    <cellStyle name="쉼표 [0] 4 2 2 2 6 5 3" xfId="42951" xr:uid="{00000000-0005-0000-0000-0000E4A50000}"/>
    <cellStyle name="쉼표 [0] 4 2 2 2 6 5 4" xfId="42952" xr:uid="{00000000-0005-0000-0000-0000E5A50000}"/>
    <cellStyle name="쉼표 [0] 4 2 2 2 6 6" xfId="42953" xr:uid="{00000000-0005-0000-0000-0000E6A50000}"/>
    <cellStyle name="쉼표 [0] 4 2 2 2 6 6 2" xfId="42954" xr:uid="{00000000-0005-0000-0000-0000E7A50000}"/>
    <cellStyle name="쉼표 [0] 4 2 2 2 6 6 3" xfId="42955" xr:uid="{00000000-0005-0000-0000-0000E8A50000}"/>
    <cellStyle name="쉼표 [0] 4 2 2 2 6 6 4" xfId="42956" xr:uid="{00000000-0005-0000-0000-0000E9A50000}"/>
    <cellStyle name="쉼표 [0] 4 2 2 2 6 7" xfId="42957" xr:uid="{00000000-0005-0000-0000-0000EAA50000}"/>
    <cellStyle name="쉼표 [0] 4 2 2 2 6 7 2" xfId="42958" xr:uid="{00000000-0005-0000-0000-0000EBA50000}"/>
    <cellStyle name="쉼표 [0] 4 2 2 2 6 7 3" xfId="42959" xr:uid="{00000000-0005-0000-0000-0000ECA50000}"/>
    <cellStyle name="쉼표 [0] 4 2 2 2 6 7 4" xfId="42960" xr:uid="{00000000-0005-0000-0000-0000EDA50000}"/>
    <cellStyle name="쉼표 [0] 4 2 2 2 6 8" xfId="42961" xr:uid="{00000000-0005-0000-0000-0000EEA50000}"/>
    <cellStyle name="쉼표 [0] 4 2 2 2 6 8 2" xfId="42962" xr:uid="{00000000-0005-0000-0000-0000EFA50000}"/>
    <cellStyle name="쉼표 [0] 4 2 2 2 6 8 3" xfId="42963" xr:uid="{00000000-0005-0000-0000-0000F0A50000}"/>
    <cellStyle name="쉼표 [0] 4 2 2 2 6 8 4" xfId="42964" xr:uid="{00000000-0005-0000-0000-0000F1A50000}"/>
    <cellStyle name="쉼표 [0] 4 2 2 2 6 9" xfId="42965" xr:uid="{00000000-0005-0000-0000-0000F2A50000}"/>
    <cellStyle name="쉼표 [0] 4 2 2 2 6 9 2" xfId="42966" xr:uid="{00000000-0005-0000-0000-0000F3A50000}"/>
    <cellStyle name="쉼표 [0] 4 2 2 2 6 9 3" xfId="42967" xr:uid="{00000000-0005-0000-0000-0000F4A50000}"/>
    <cellStyle name="쉼표 [0] 4 2 2 2 6 9 4" xfId="42968" xr:uid="{00000000-0005-0000-0000-0000F5A50000}"/>
    <cellStyle name="쉼표 [0] 4 2 2 2 7" xfId="42969" xr:uid="{00000000-0005-0000-0000-0000F6A50000}"/>
    <cellStyle name="쉼표 [0] 4 2 2 2 7 2" xfId="42970" xr:uid="{00000000-0005-0000-0000-0000F7A50000}"/>
    <cellStyle name="쉼표 [0] 4 2 2 2 7 3" xfId="42971" xr:uid="{00000000-0005-0000-0000-0000F8A50000}"/>
    <cellStyle name="쉼표 [0] 4 2 2 2 7 4" xfId="42972" xr:uid="{00000000-0005-0000-0000-0000F9A50000}"/>
    <cellStyle name="쉼표 [0] 4 2 2 2 8" xfId="42973" xr:uid="{00000000-0005-0000-0000-0000FAA50000}"/>
    <cellStyle name="쉼표 [0] 4 2 2 2 8 2" xfId="42974" xr:uid="{00000000-0005-0000-0000-0000FBA50000}"/>
    <cellStyle name="쉼표 [0] 4 2 2 2 8 3" xfId="42975" xr:uid="{00000000-0005-0000-0000-0000FCA50000}"/>
    <cellStyle name="쉼표 [0] 4 2 2 2 8 4" xfId="42976" xr:uid="{00000000-0005-0000-0000-0000FDA50000}"/>
    <cellStyle name="쉼표 [0] 4 2 2 2 9" xfId="42977" xr:uid="{00000000-0005-0000-0000-0000FEA50000}"/>
    <cellStyle name="쉼표 [0] 4 2 2 2 9 2" xfId="42978" xr:uid="{00000000-0005-0000-0000-0000FFA50000}"/>
    <cellStyle name="쉼표 [0] 4 2 2 2 9 3" xfId="42979" xr:uid="{00000000-0005-0000-0000-000000A60000}"/>
    <cellStyle name="쉼표 [0] 4 2 2 2 9 4" xfId="42980" xr:uid="{00000000-0005-0000-0000-000001A60000}"/>
    <cellStyle name="쉼표 [0] 4 2 2 3" xfId="42981" xr:uid="{00000000-0005-0000-0000-000002A60000}"/>
    <cellStyle name="쉼표 [0] 4 2 2 4" xfId="42982" xr:uid="{00000000-0005-0000-0000-000003A60000}"/>
    <cellStyle name="쉼표 [0] 4 2 2 5" xfId="42983" xr:uid="{00000000-0005-0000-0000-000004A60000}"/>
    <cellStyle name="쉼표 [0] 4 2 2 6" xfId="42984" xr:uid="{00000000-0005-0000-0000-000005A60000}"/>
    <cellStyle name="쉼표 [0] 4 2 3" xfId="42985" xr:uid="{00000000-0005-0000-0000-000006A60000}"/>
    <cellStyle name="쉼표 [0] 4 2 3 10" xfId="42986" xr:uid="{00000000-0005-0000-0000-000007A60000}"/>
    <cellStyle name="쉼표 [0] 4 2 3 10 2" xfId="42987" xr:uid="{00000000-0005-0000-0000-000008A60000}"/>
    <cellStyle name="쉼표 [0] 4 2 3 10 3" xfId="42988" xr:uid="{00000000-0005-0000-0000-000009A60000}"/>
    <cellStyle name="쉼표 [0] 4 2 3 10 4" xfId="42989" xr:uid="{00000000-0005-0000-0000-00000AA60000}"/>
    <cellStyle name="쉼표 [0] 4 2 3 11" xfId="42990" xr:uid="{00000000-0005-0000-0000-00000BA60000}"/>
    <cellStyle name="쉼표 [0] 4 2 3 11 2" xfId="42991" xr:uid="{00000000-0005-0000-0000-00000CA60000}"/>
    <cellStyle name="쉼표 [0] 4 2 3 11 3" xfId="42992" xr:uid="{00000000-0005-0000-0000-00000DA60000}"/>
    <cellStyle name="쉼표 [0] 4 2 3 11 4" xfId="42993" xr:uid="{00000000-0005-0000-0000-00000EA60000}"/>
    <cellStyle name="쉼표 [0] 4 2 3 12" xfId="42994" xr:uid="{00000000-0005-0000-0000-00000FA60000}"/>
    <cellStyle name="쉼표 [0] 4 2 3 12 2" xfId="42995" xr:uid="{00000000-0005-0000-0000-000010A60000}"/>
    <cellStyle name="쉼표 [0] 4 2 3 12 3" xfId="42996" xr:uid="{00000000-0005-0000-0000-000011A60000}"/>
    <cellStyle name="쉼표 [0] 4 2 3 12 4" xfId="42997" xr:uid="{00000000-0005-0000-0000-000012A60000}"/>
    <cellStyle name="쉼표 [0] 4 2 3 13" xfId="42998" xr:uid="{00000000-0005-0000-0000-000013A60000}"/>
    <cellStyle name="쉼표 [0] 4 2 3 13 2" xfId="42999" xr:uid="{00000000-0005-0000-0000-000014A60000}"/>
    <cellStyle name="쉼표 [0] 4 2 3 13 3" xfId="43000" xr:uid="{00000000-0005-0000-0000-000015A60000}"/>
    <cellStyle name="쉼표 [0] 4 2 3 13 4" xfId="43001" xr:uid="{00000000-0005-0000-0000-000016A60000}"/>
    <cellStyle name="쉼표 [0] 4 2 3 14" xfId="43002" xr:uid="{00000000-0005-0000-0000-000017A60000}"/>
    <cellStyle name="쉼표 [0] 4 2 3 14 2" xfId="43003" xr:uid="{00000000-0005-0000-0000-000018A60000}"/>
    <cellStyle name="쉼표 [0] 4 2 3 14 3" xfId="43004" xr:uid="{00000000-0005-0000-0000-000019A60000}"/>
    <cellStyle name="쉼표 [0] 4 2 3 14 4" xfId="43005" xr:uid="{00000000-0005-0000-0000-00001AA60000}"/>
    <cellStyle name="쉼표 [0] 4 2 3 15" xfId="43006" xr:uid="{00000000-0005-0000-0000-00001BA60000}"/>
    <cellStyle name="쉼표 [0] 4 2 3 16" xfId="43007" xr:uid="{00000000-0005-0000-0000-00001CA60000}"/>
    <cellStyle name="쉼표 [0] 4 2 3 17" xfId="43008" xr:uid="{00000000-0005-0000-0000-00001DA60000}"/>
    <cellStyle name="쉼표 [0] 4 2 3 18" xfId="43009" xr:uid="{00000000-0005-0000-0000-00001EA60000}"/>
    <cellStyle name="쉼표 [0] 4 2 3 19" xfId="43010" xr:uid="{00000000-0005-0000-0000-00001FA60000}"/>
    <cellStyle name="쉼표 [0] 4 2 3 2" xfId="43011" xr:uid="{00000000-0005-0000-0000-000020A60000}"/>
    <cellStyle name="쉼표 [0] 4 2 3 2 10" xfId="43012" xr:uid="{00000000-0005-0000-0000-000021A60000}"/>
    <cellStyle name="쉼표 [0] 4 2 3 2 10 2" xfId="43013" xr:uid="{00000000-0005-0000-0000-000022A60000}"/>
    <cellStyle name="쉼표 [0] 4 2 3 2 10 3" xfId="43014" xr:uid="{00000000-0005-0000-0000-000023A60000}"/>
    <cellStyle name="쉼표 [0] 4 2 3 2 10 4" xfId="43015" xr:uid="{00000000-0005-0000-0000-000024A60000}"/>
    <cellStyle name="쉼표 [0] 4 2 3 2 11" xfId="43016" xr:uid="{00000000-0005-0000-0000-000025A60000}"/>
    <cellStyle name="쉼표 [0] 4 2 3 2 11 2" xfId="43017" xr:uid="{00000000-0005-0000-0000-000026A60000}"/>
    <cellStyle name="쉼표 [0] 4 2 3 2 11 3" xfId="43018" xr:uid="{00000000-0005-0000-0000-000027A60000}"/>
    <cellStyle name="쉼표 [0] 4 2 3 2 11 4" xfId="43019" xr:uid="{00000000-0005-0000-0000-000028A60000}"/>
    <cellStyle name="쉼표 [0] 4 2 3 2 12" xfId="43020" xr:uid="{00000000-0005-0000-0000-000029A60000}"/>
    <cellStyle name="쉼표 [0] 4 2 3 2 12 2" xfId="43021" xr:uid="{00000000-0005-0000-0000-00002AA60000}"/>
    <cellStyle name="쉼표 [0] 4 2 3 2 12 3" xfId="43022" xr:uid="{00000000-0005-0000-0000-00002BA60000}"/>
    <cellStyle name="쉼표 [0] 4 2 3 2 12 4" xfId="43023" xr:uid="{00000000-0005-0000-0000-00002CA60000}"/>
    <cellStyle name="쉼표 [0] 4 2 3 2 13" xfId="43024" xr:uid="{00000000-0005-0000-0000-00002DA60000}"/>
    <cellStyle name="쉼표 [0] 4 2 3 2 13 2" xfId="43025" xr:uid="{00000000-0005-0000-0000-00002EA60000}"/>
    <cellStyle name="쉼표 [0] 4 2 3 2 13 3" xfId="43026" xr:uid="{00000000-0005-0000-0000-00002FA60000}"/>
    <cellStyle name="쉼표 [0] 4 2 3 2 13 4" xfId="43027" xr:uid="{00000000-0005-0000-0000-000030A60000}"/>
    <cellStyle name="쉼표 [0] 4 2 3 2 14" xfId="43028" xr:uid="{00000000-0005-0000-0000-000031A60000}"/>
    <cellStyle name="쉼표 [0] 4 2 3 2 15" xfId="43029" xr:uid="{00000000-0005-0000-0000-000032A60000}"/>
    <cellStyle name="쉼표 [0] 4 2 3 2 16" xfId="43030" xr:uid="{00000000-0005-0000-0000-000033A60000}"/>
    <cellStyle name="쉼표 [0] 4 2 3 2 17" xfId="43031" xr:uid="{00000000-0005-0000-0000-000034A60000}"/>
    <cellStyle name="쉼표 [0] 4 2 3 2 18" xfId="43032" xr:uid="{00000000-0005-0000-0000-000035A60000}"/>
    <cellStyle name="쉼표 [0] 4 2 3 2 19" xfId="43033" xr:uid="{00000000-0005-0000-0000-000036A60000}"/>
    <cellStyle name="쉼표 [0] 4 2 3 2 2" xfId="43034" xr:uid="{00000000-0005-0000-0000-000037A60000}"/>
    <cellStyle name="쉼표 [0] 4 2 3 2 2 10" xfId="43035" xr:uid="{00000000-0005-0000-0000-000038A60000}"/>
    <cellStyle name="쉼표 [0] 4 2 3 2 2 10 2" xfId="43036" xr:uid="{00000000-0005-0000-0000-000039A60000}"/>
    <cellStyle name="쉼표 [0] 4 2 3 2 2 10 3" xfId="43037" xr:uid="{00000000-0005-0000-0000-00003AA60000}"/>
    <cellStyle name="쉼표 [0] 4 2 3 2 2 10 4" xfId="43038" xr:uid="{00000000-0005-0000-0000-00003BA60000}"/>
    <cellStyle name="쉼표 [0] 4 2 3 2 2 11" xfId="43039" xr:uid="{00000000-0005-0000-0000-00003CA60000}"/>
    <cellStyle name="쉼표 [0] 4 2 3 2 2 11 2" xfId="43040" xr:uid="{00000000-0005-0000-0000-00003DA60000}"/>
    <cellStyle name="쉼표 [0] 4 2 3 2 2 11 3" xfId="43041" xr:uid="{00000000-0005-0000-0000-00003EA60000}"/>
    <cellStyle name="쉼표 [0] 4 2 3 2 2 11 4" xfId="43042" xr:uid="{00000000-0005-0000-0000-00003FA60000}"/>
    <cellStyle name="쉼표 [0] 4 2 3 2 2 12" xfId="43043" xr:uid="{00000000-0005-0000-0000-000040A60000}"/>
    <cellStyle name="쉼표 [0] 4 2 3 2 2 12 2" xfId="43044" xr:uid="{00000000-0005-0000-0000-000041A60000}"/>
    <cellStyle name="쉼표 [0] 4 2 3 2 2 12 3" xfId="43045" xr:uid="{00000000-0005-0000-0000-000042A60000}"/>
    <cellStyle name="쉼표 [0] 4 2 3 2 2 12 4" xfId="43046" xr:uid="{00000000-0005-0000-0000-000043A60000}"/>
    <cellStyle name="쉼표 [0] 4 2 3 2 2 13" xfId="43047" xr:uid="{00000000-0005-0000-0000-000044A60000}"/>
    <cellStyle name="쉼표 [0] 4 2 3 2 2 14" xfId="43048" xr:uid="{00000000-0005-0000-0000-000045A60000}"/>
    <cellStyle name="쉼표 [0] 4 2 3 2 2 15" xfId="43049" xr:uid="{00000000-0005-0000-0000-000046A60000}"/>
    <cellStyle name="쉼표 [0] 4 2 3 2 2 16" xfId="43050" xr:uid="{00000000-0005-0000-0000-000047A60000}"/>
    <cellStyle name="쉼표 [0] 4 2 3 2 2 17" xfId="43051" xr:uid="{00000000-0005-0000-0000-000048A60000}"/>
    <cellStyle name="쉼표 [0] 4 2 3 2 2 18" xfId="43052" xr:uid="{00000000-0005-0000-0000-000049A60000}"/>
    <cellStyle name="쉼표 [0] 4 2 3 2 2 19" xfId="43053" xr:uid="{00000000-0005-0000-0000-00004AA60000}"/>
    <cellStyle name="쉼표 [0] 4 2 3 2 2 2" xfId="43054" xr:uid="{00000000-0005-0000-0000-00004BA60000}"/>
    <cellStyle name="쉼표 [0] 4 2 3 2 2 2 10" xfId="43055" xr:uid="{00000000-0005-0000-0000-00004CA60000}"/>
    <cellStyle name="쉼표 [0] 4 2 3 2 2 2 11" xfId="43056" xr:uid="{00000000-0005-0000-0000-00004DA60000}"/>
    <cellStyle name="쉼표 [0] 4 2 3 2 2 2 12" xfId="43057" xr:uid="{00000000-0005-0000-0000-00004EA60000}"/>
    <cellStyle name="쉼표 [0] 4 2 3 2 2 2 2" xfId="43058" xr:uid="{00000000-0005-0000-0000-00004FA60000}"/>
    <cellStyle name="쉼표 [0] 4 2 3 2 2 2 2 2" xfId="43059" xr:uid="{00000000-0005-0000-0000-000050A60000}"/>
    <cellStyle name="쉼표 [0] 4 2 3 2 2 2 2 3" xfId="43060" xr:uid="{00000000-0005-0000-0000-000051A60000}"/>
    <cellStyle name="쉼표 [0] 4 2 3 2 2 2 2 4" xfId="43061" xr:uid="{00000000-0005-0000-0000-000052A60000}"/>
    <cellStyle name="쉼표 [0] 4 2 3 2 2 2 3" xfId="43062" xr:uid="{00000000-0005-0000-0000-000053A60000}"/>
    <cellStyle name="쉼표 [0] 4 2 3 2 2 2 3 2" xfId="43063" xr:uid="{00000000-0005-0000-0000-000054A60000}"/>
    <cellStyle name="쉼표 [0] 4 2 3 2 2 2 3 3" xfId="43064" xr:uid="{00000000-0005-0000-0000-000055A60000}"/>
    <cellStyle name="쉼표 [0] 4 2 3 2 2 2 3 4" xfId="43065" xr:uid="{00000000-0005-0000-0000-000056A60000}"/>
    <cellStyle name="쉼표 [0] 4 2 3 2 2 2 4" xfId="43066" xr:uid="{00000000-0005-0000-0000-000057A60000}"/>
    <cellStyle name="쉼표 [0] 4 2 3 2 2 2 4 2" xfId="43067" xr:uid="{00000000-0005-0000-0000-000058A60000}"/>
    <cellStyle name="쉼표 [0] 4 2 3 2 2 2 4 3" xfId="43068" xr:uid="{00000000-0005-0000-0000-000059A60000}"/>
    <cellStyle name="쉼표 [0] 4 2 3 2 2 2 4 4" xfId="43069" xr:uid="{00000000-0005-0000-0000-00005AA60000}"/>
    <cellStyle name="쉼표 [0] 4 2 3 2 2 2 5" xfId="43070" xr:uid="{00000000-0005-0000-0000-00005BA60000}"/>
    <cellStyle name="쉼표 [0] 4 2 3 2 2 2 5 2" xfId="43071" xr:uid="{00000000-0005-0000-0000-00005CA60000}"/>
    <cellStyle name="쉼표 [0] 4 2 3 2 2 2 5 3" xfId="43072" xr:uid="{00000000-0005-0000-0000-00005DA60000}"/>
    <cellStyle name="쉼표 [0] 4 2 3 2 2 2 5 4" xfId="43073" xr:uid="{00000000-0005-0000-0000-00005EA60000}"/>
    <cellStyle name="쉼표 [0] 4 2 3 2 2 2 6" xfId="43074" xr:uid="{00000000-0005-0000-0000-00005FA60000}"/>
    <cellStyle name="쉼표 [0] 4 2 3 2 2 2 6 2" xfId="43075" xr:uid="{00000000-0005-0000-0000-000060A60000}"/>
    <cellStyle name="쉼표 [0] 4 2 3 2 2 2 6 3" xfId="43076" xr:uid="{00000000-0005-0000-0000-000061A60000}"/>
    <cellStyle name="쉼표 [0] 4 2 3 2 2 2 6 4" xfId="43077" xr:uid="{00000000-0005-0000-0000-000062A60000}"/>
    <cellStyle name="쉼표 [0] 4 2 3 2 2 2 7" xfId="43078" xr:uid="{00000000-0005-0000-0000-000063A60000}"/>
    <cellStyle name="쉼표 [0] 4 2 3 2 2 2 7 2" xfId="43079" xr:uid="{00000000-0005-0000-0000-000064A60000}"/>
    <cellStyle name="쉼표 [0] 4 2 3 2 2 2 7 3" xfId="43080" xr:uid="{00000000-0005-0000-0000-000065A60000}"/>
    <cellStyle name="쉼표 [0] 4 2 3 2 2 2 7 4" xfId="43081" xr:uid="{00000000-0005-0000-0000-000066A60000}"/>
    <cellStyle name="쉼표 [0] 4 2 3 2 2 2 8" xfId="43082" xr:uid="{00000000-0005-0000-0000-000067A60000}"/>
    <cellStyle name="쉼표 [0] 4 2 3 2 2 2 8 2" xfId="43083" xr:uid="{00000000-0005-0000-0000-000068A60000}"/>
    <cellStyle name="쉼표 [0] 4 2 3 2 2 2 8 3" xfId="43084" xr:uid="{00000000-0005-0000-0000-000069A60000}"/>
    <cellStyle name="쉼표 [0] 4 2 3 2 2 2 8 4" xfId="43085" xr:uid="{00000000-0005-0000-0000-00006AA60000}"/>
    <cellStyle name="쉼표 [0] 4 2 3 2 2 2 9" xfId="43086" xr:uid="{00000000-0005-0000-0000-00006BA60000}"/>
    <cellStyle name="쉼표 [0] 4 2 3 2 2 2 9 2" xfId="43087" xr:uid="{00000000-0005-0000-0000-00006CA60000}"/>
    <cellStyle name="쉼표 [0] 4 2 3 2 2 2 9 3" xfId="43088" xr:uid="{00000000-0005-0000-0000-00006DA60000}"/>
    <cellStyle name="쉼표 [0] 4 2 3 2 2 2 9 4" xfId="43089" xr:uid="{00000000-0005-0000-0000-00006EA60000}"/>
    <cellStyle name="쉼표 [0] 4 2 3 2 2 20" xfId="43090" xr:uid="{00000000-0005-0000-0000-00006FA60000}"/>
    <cellStyle name="쉼표 [0] 4 2 3 2 2 21" xfId="43091" xr:uid="{00000000-0005-0000-0000-000070A60000}"/>
    <cellStyle name="쉼표 [0] 4 2 3 2 2 22" xfId="43092" xr:uid="{00000000-0005-0000-0000-000071A60000}"/>
    <cellStyle name="쉼표 [0] 4 2 3 2 2 23" xfId="43093" xr:uid="{00000000-0005-0000-0000-000072A60000}"/>
    <cellStyle name="쉼표 [0] 4 2 3 2 2 24" xfId="43094" xr:uid="{00000000-0005-0000-0000-000073A60000}"/>
    <cellStyle name="쉼표 [0] 4 2 3 2 2 25" xfId="43095" xr:uid="{00000000-0005-0000-0000-000074A60000}"/>
    <cellStyle name="쉼표 [0] 4 2 3 2 2 3" xfId="43096" xr:uid="{00000000-0005-0000-0000-000075A60000}"/>
    <cellStyle name="쉼표 [0] 4 2 3 2 2 3 10" xfId="43097" xr:uid="{00000000-0005-0000-0000-000076A60000}"/>
    <cellStyle name="쉼표 [0] 4 2 3 2 2 3 11" xfId="43098" xr:uid="{00000000-0005-0000-0000-000077A60000}"/>
    <cellStyle name="쉼표 [0] 4 2 3 2 2 3 12" xfId="43099" xr:uid="{00000000-0005-0000-0000-000078A60000}"/>
    <cellStyle name="쉼표 [0] 4 2 3 2 2 3 2" xfId="43100" xr:uid="{00000000-0005-0000-0000-000079A60000}"/>
    <cellStyle name="쉼표 [0] 4 2 3 2 2 3 2 2" xfId="43101" xr:uid="{00000000-0005-0000-0000-00007AA60000}"/>
    <cellStyle name="쉼표 [0] 4 2 3 2 2 3 2 3" xfId="43102" xr:uid="{00000000-0005-0000-0000-00007BA60000}"/>
    <cellStyle name="쉼표 [0] 4 2 3 2 2 3 2 4" xfId="43103" xr:uid="{00000000-0005-0000-0000-00007CA60000}"/>
    <cellStyle name="쉼표 [0] 4 2 3 2 2 3 3" xfId="43104" xr:uid="{00000000-0005-0000-0000-00007DA60000}"/>
    <cellStyle name="쉼표 [0] 4 2 3 2 2 3 3 2" xfId="43105" xr:uid="{00000000-0005-0000-0000-00007EA60000}"/>
    <cellStyle name="쉼표 [0] 4 2 3 2 2 3 3 3" xfId="43106" xr:uid="{00000000-0005-0000-0000-00007FA60000}"/>
    <cellStyle name="쉼표 [0] 4 2 3 2 2 3 3 4" xfId="43107" xr:uid="{00000000-0005-0000-0000-000080A60000}"/>
    <cellStyle name="쉼표 [0] 4 2 3 2 2 3 4" xfId="43108" xr:uid="{00000000-0005-0000-0000-000081A60000}"/>
    <cellStyle name="쉼표 [0] 4 2 3 2 2 3 4 2" xfId="43109" xr:uid="{00000000-0005-0000-0000-000082A60000}"/>
    <cellStyle name="쉼표 [0] 4 2 3 2 2 3 4 3" xfId="43110" xr:uid="{00000000-0005-0000-0000-000083A60000}"/>
    <cellStyle name="쉼표 [0] 4 2 3 2 2 3 4 4" xfId="43111" xr:uid="{00000000-0005-0000-0000-000084A60000}"/>
    <cellStyle name="쉼표 [0] 4 2 3 2 2 3 5" xfId="43112" xr:uid="{00000000-0005-0000-0000-000085A60000}"/>
    <cellStyle name="쉼표 [0] 4 2 3 2 2 3 5 2" xfId="43113" xr:uid="{00000000-0005-0000-0000-000086A60000}"/>
    <cellStyle name="쉼표 [0] 4 2 3 2 2 3 5 3" xfId="43114" xr:uid="{00000000-0005-0000-0000-000087A60000}"/>
    <cellStyle name="쉼표 [0] 4 2 3 2 2 3 5 4" xfId="43115" xr:uid="{00000000-0005-0000-0000-000088A60000}"/>
    <cellStyle name="쉼표 [0] 4 2 3 2 2 3 6" xfId="43116" xr:uid="{00000000-0005-0000-0000-000089A60000}"/>
    <cellStyle name="쉼표 [0] 4 2 3 2 2 3 6 2" xfId="43117" xr:uid="{00000000-0005-0000-0000-00008AA60000}"/>
    <cellStyle name="쉼표 [0] 4 2 3 2 2 3 6 3" xfId="43118" xr:uid="{00000000-0005-0000-0000-00008BA60000}"/>
    <cellStyle name="쉼표 [0] 4 2 3 2 2 3 6 4" xfId="43119" xr:uid="{00000000-0005-0000-0000-00008CA60000}"/>
    <cellStyle name="쉼표 [0] 4 2 3 2 2 3 7" xfId="43120" xr:uid="{00000000-0005-0000-0000-00008DA60000}"/>
    <cellStyle name="쉼표 [0] 4 2 3 2 2 3 7 2" xfId="43121" xr:uid="{00000000-0005-0000-0000-00008EA60000}"/>
    <cellStyle name="쉼표 [0] 4 2 3 2 2 3 7 3" xfId="43122" xr:uid="{00000000-0005-0000-0000-00008FA60000}"/>
    <cellStyle name="쉼표 [0] 4 2 3 2 2 3 7 4" xfId="43123" xr:uid="{00000000-0005-0000-0000-000090A60000}"/>
    <cellStyle name="쉼표 [0] 4 2 3 2 2 3 8" xfId="43124" xr:uid="{00000000-0005-0000-0000-000091A60000}"/>
    <cellStyle name="쉼표 [0] 4 2 3 2 2 3 8 2" xfId="43125" xr:uid="{00000000-0005-0000-0000-000092A60000}"/>
    <cellStyle name="쉼표 [0] 4 2 3 2 2 3 8 3" xfId="43126" xr:uid="{00000000-0005-0000-0000-000093A60000}"/>
    <cellStyle name="쉼표 [0] 4 2 3 2 2 3 8 4" xfId="43127" xr:uid="{00000000-0005-0000-0000-000094A60000}"/>
    <cellStyle name="쉼표 [0] 4 2 3 2 2 3 9" xfId="43128" xr:uid="{00000000-0005-0000-0000-000095A60000}"/>
    <cellStyle name="쉼표 [0] 4 2 3 2 2 3 9 2" xfId="43129" xr:uid="{00000000-0005-0000-0000-000096A60000}"/>
    <cellStyle name="쉼표 [0] 4 2 3 2 2 3 9 3" xfId="43130" xr:uid="{00000000-0005-0000-0000-000097A60000}"/>
    <cellStyle name="쉼표 [0] 4 2 3 2 2 3 9 4" xfId="43131" xr:uid="{00000000-0005-0000-0000-000098A60000}"/>
    <cellStyle name="쉼표 [0] 4 2 3 2 2 4" xfId="43132" xr:uid="{00000000-0005-0000-0000-000099A60000}"/>
    <cellStyle name="쉼표 [0] 4 2 3 2 2 4 10" xfId="43133" xr:uid="{00000000-0005-0000-0000-00009AA60000}"/>
    <cellStyle name="쉼표 [0] 4 2 3 2 2 4 11" xfId="43134" xr:uid="{00000000-0005-0000-0000-00009BA60000}"/>
    <cellStyle name="쉼표 [0] 4 2 3 2 2 4 12" xfId="43135" xr:uid="{00000000-0005-0000-0000-00009CA60000}"/>
    <cellStyle name="쉼표 [0] 4 2 3 2 2 4 2" xfId="43136" xr:uid="{00000000-0005-0000-0000-00009DA60000}"/>
    <cellStyle name="쉼표 [0] 4 2 3 2 2 4 2 2" xfId="43137" xr:uid="{00000000-0005-0000-0000-00009EA60000}"/>
    <cellStyle name="쉼표 [0] 4 2 3 2 2 4 2 3" xfId="43138" xr:uid="{00000000-0005-0000-0000-00009FA60000}"/>
    <cellStyle name="쉼표 [0] 4 2 3 2 2 4 2 4" xfId="43139" xr:uid="{00000000-0005-0000-0000-0000A0A60000}"/>
    <cellStyle name="쉼표 [0] 4 2 3 2 2 4 3" xfId="43140" xr:uid="{00000000-0005-0000-0000-0000A1A60000}"/>
    <cellStyle name="쉼표 [0] 4 2 3 2 2 4 3 2" xfId="43141" xr:uid="{00000000-0005-0000-0000-0000A2A60000}"/>
    <cellStyle name="쉼표 [0] 4 2 3 2 2 4 3 3" xfId="43142" xr:uid="{00000000-0005-0000-0000-0000A3A60000}"/>
    <cellStyle name="쉼표 [0] 4 2 3 2 2 4 3 4" xfId="43143" xr:uid="{00000000-0005-0000-0000-0000A4A60000}"/>
    <cellStyle name="쉼표 [0] 4 2 3 2 2 4 4" xfId="43144" xr:uid="{00000000-0005-0000-0000-0000A5A60000}"/>
    <cellStyle name="쉼표 [0] 4 2 3 2 2 4 4 2" xfId="43145" xr:uid="{00000000-0005-0000-0000-0000A6A60000}"/>
    <cellStyle name="쉼표 [0] 4 2 3 2 2 4 4 3" xfId="43146" xr:uid="{00000000-0005-0000-0000-0000A7A60000}"/>
    <cellStyle name="쉼표 [0] 4 2 3 2 2 4 4 4" xfId="43147" xr:uid="{00000000-0005-0000-0000-0000A8A60000}"/>
    <cellStyle name="쉼표 [0] 4 2 3 2 2 4 5" xfId="43148" xr:uid="{00000000-0005-0000-0000-0000A9A60000}"/>
    <cellStyle name="쉼표 [0] 4 2 3 2 2 4 5 2" xfId="43149" xr:uid="{00000000-0005-0000-0000-0000AAA60000}"/>
    <cellStyle name="쉼표 [0] 4 2 3 2 2 4 5 3" xfId="43150" xr:uid="{00000000-0005-0000-0000-0000ABA60000}"/>
    <cellStyle name="쉼표 [0] 4 2 3 2 2 4 5 4" xfId="43151" xr:uid="{00000000-0005-0000-0000-0000ACA60000}"/>
    <cellStyle name="쉼표 [0] 4 2 3 2 2 4 6" xfId="43152" xr:uid="{00000000-0005-0000-0000-0000ADA60000}"/>
    <cellStyle name="쉼표 [0] 4 2 3 2 2 4 6 2" xfId="43153" xr:uid="{00000000-0005-0000-0000-0000AEA60000}"/>
    <cellStyle name="쉼표 [0] 4 2 3 2 2 4 6 3" xfId="43154" xr:uid="{00000000-0005-0000-0000-0000AFA60000}"/>
    <cellStyle name="쉼표 [0] 4 2 3 2 2 4 6 4" xfId="43155" xr:uid="{00000000-0005-0000-0000-0000B0A60000}"/>
    <cellStyle name="쉼표 [0] 4 2 3 2 2 4 7" xfId="43156" xr:uid="{00000000-0005-0000-0000-0000B1A60000}"/>
    <cellStyle name="쉼표 [0] 4 2 3 2 2 4 7 2" xfId="43157" xr:uid="{00000000-0005-0000-0000-0000B2A60000}"/>
    <cellStyle name="쉼표 [0] 4 2 3 2 2 4 7 3" xfId="43158" xr:uid="{00000000-0005-0000-0000-0000B3A60000}"/>
    <cellStyle name="쉼표 [0] 4 2 3 2 2 4 7 4" xfId="43159" xr:uid="{00000000-0005-0000-0000-0000B4A60000}"/>
    <cellStyle name="쉼표 [0] 4 2 3 2 2 4 8" xfId="43160" xr:uid="{00000000-0005-0000-0000-0000B5A60000}"/>
    <cellStyle name="쉼표 [0] 4 2 3 2 2 4 8 2" xfId="43161" xr:uid="{00000000-0005-0000-0000-0000B6A60000}"/>
    <cellStyle name="쉼표 [0] 4 2 3 2 2 4 8 3" xfId="43162" xr:uid="{00000000-0005-0000-0000-0000B7A60000}"/>
    <cellStyle name="쉼표 [0] 4 2 3 2 2 4 8 4" xfId="43163" xr:uid="{00000000-0005-0000-0000-0000B8A60000}"/>
    <cellStyle name="쉼표 [0] 4 2 3 2 2 4 9" xfId="43164" xr:uid="{00000000-0005-0000-0000-0000B9A60000}"/>
    <cellStyle name="쉼표 [0] 4 2 3 2 2 4 9 2" xfId="43165" xr:uid="{00000000-0005-0000-0000-0000BAA60000}"/>
    <cellStyle name="쉼표 [0] 4 2 3 2 2 4 9 3" xfId="43166" xr:uid="{00000000-0005-0000-0000-0000BBA60000}"/>
    <cellStyle name="쉼표 [0] 4 2 3 2 2 4 9 4" xfId="43167" xr:uid="{00000000-0005-0000-0000-0000BCA60000}"/>
    <cellStyle name="쉼표 [0] 4 2 3 2 2 5" xfId="43168" xr:uid="{00000000-0005-0000-0000-0000BDA60000}"/>
    <cellStyle name="쉼표 [0] 4 2 3 2 2 5 2" xfId="43169" xr:uid="{00000000-0005-0000-0000-0000BEA60000}"/>
    <cellStyle name="쉼표 [0] 4 2 3 2 2 5 3" xfId="43170" xr:uid="{00000000-0005-0000-0000-0000BFA60000}"/>
    <cellStyle name="쉼표 [0] 4 2 3 2 2 5 4" xfId="43171" xr:uid="{00000000-0005-0000-0000-0000C0A60000}"/>
    <cellStyle name="쉼표 [0] 4 2 3 2 2 6" xfId="43172" xr:uid="{00000000-0005-0000-0000-0000C1A60000}"/>
    <cellStyle name="쉼표 [0] 4 2 3 2 2 6 2" xfId="43173" xr:uid="{00000000-0005-0000-0000-0000C2A60000}"/>
    <cellStyle name="쉼표 [0] 4 2 3 2 2 6 3" xfId="43174" xr:uid="{00000000-0005-0000-0000-0000C3A60000}"/>
    <cellStyle name="쉼표 [0] 4 2 3 2 2 6 4" xfId="43175" xr:uid="{00000000-0005-0000-0000-0000C4A60000}"/>
    <cellStyle name="쉼표 [0] 4 2 3 2 2 7" xfId="43176" xr:uid="{00000000-0005-0000-0000-0000C5A60000}"/>
    <cellStyle name="쉼표 [0] 4 2 3 2 2 7 2" xfId="43177" xr:uid="{00000000-0005-0000-0000-0000C6A60000}"/>
    <cellStyle name="쉼표 [0] 4 2 3 2 2 7 3" xfId="43178" xr:uid="{00000000-0005-0000-0000-0000C7A60000}"/>
    <cellStyle name="쉼표 [0] 4 2 3 2 2 7 4" xfId="43179" xr:uid="{00000000-0005-0000-0000-0000C8A60000}"/>
    <cellStyle name="쉼표 [0] 4 2 3 2 2 8" xfId="43180" xr:uid="{00000000-0005-0000-0000-0000C9A60000}"/>
    <cellStyle name="쉼표 [0] 4 2 3 2 2 8 2" xfId="43181" xr:uid="{00000000-0005-0000-0000-0000CAA60000}"/>
    <cellStyle name="쉼표 [0] 4 2 3 2 2 8 3" xfId="43182" xr:uid="{00000000-0005-0000-0000-0000CBA60000}"/>
    <cellStyle name="쉼표 [0] 4 2 3 2 2 8 4" xfId="43183" xr:uid="{00000000-0005-0000-0000-0000CCA60000}"/>
    <cellStyle name="쉼표 [0] 4 2 3 2 2 9" xfId="43184" xr:uid="{00000000-0005-0000-0000-0000CDA60000}"/>
    <cellStyle name="쉼표 [0] 4 2 3 2 2 9 2" xfId="43185" xr:uid="{00000000-0005-0000-0000-0000CEA60000}"/>
    <cellStyle name="쉼표 [0] 4 2 3 2 2 9 3" xfId="43186" xr:uid="{00000000-0005-0000-0000-0000CFA60000}"/>
    <cellStyle name="쉼표 [0] 4 2 3 2 2 9 4" xfId="43187" xr:uid="{00000000-0005-0000-0000-0000D0A60000}"/>
    <cellStyle name="쉼표 [0] 4 2 3 2 20" xfId="43188" xr:uid="{00000000-0005-0000-0000-0000D1A60000}"/>
    <cellStyle name="쉼표 [0] 4 2 3 2 21" xfId="43189" xr:uid="{00000000-0005-0000-0000-0000D2A60000}"/>
    <cellStyle name="쉼표 [0] 4 2 3 2 22" xfId="43190" xr:uid="{00000000-0005-0000-0000-0000D3A60000}"/>
    <cellStyle name="쉼표 [0] 4 2 3 2 23" xfId="43191" xr:uid="{00000000-0005-0000-0000-0000D4A60000}"/>
    <cellStyle name="쉼표 [0] 4 2 3 2 24" xfId="43192" xr:uid="{00000000-0005-0000-0000-0000D5A60000}"/>
    <cellStyle name="쉼표 [0] 4 2 3 2 25" xfId="43193" xr:uid="{00000000-0005-0000-0000-0000D6A60000}"/>
    <cellStyle name="쉼표 [0] 4 2 3 2 26" xfId="43194" xr:uid="{00000000-0005-0000-0000-0000D7A60000}"/>
    <cellStyle name="쉼표 [0] 4 2 3 2 3" xfId="43195" xr:uid="{00000000-0005-0000-0000-0000D8A60000}"/>
    <cellStyle name="쉼표 [0] 4 2 3 2 3 10" xfId="43196" xr:uid="{00000000-0005-0000-0000-0000D9A60000}"/>
    <cellStyle name="쉼표 [0] 4 2 3 2 3 11" xfId="43197" xr:uid="{00000000-0005-0000-0000-0000DAA60000}"/>
    <cellStyle name="쉼표 [0] 4 2 3 2 3 12" xfId="43198" xr:uid="{00000000-0005-0000-0000-0000DBA60000}"/>
    <cellStyle name="쉼표 [0] 4 2 3 2 3 2" xfId="43199" xr:uid="{00000000-0005-0000-0000-0000DCA60000}"/>
    <cellStyle name="쉼표 [0] 4 2 3 2 3 2 2" xfId="43200" xr:uid="{00000000-0005-0000-0000-0000DDA60000}"/>
    <cellStyle name="쉼표 [0] 4 2 3 2 3 2 3" xfId="43201" xr:uid="{00000000-0005-0000-0000-0000DEA60000}"/>
    <cellStyle name="쉼표 [0] 4 2 3 2 3 2 4" xfId="43202" xr:uid="{00000000-0005-0000-0000-0000DFA60000}"/>
    <cellStyle name="쉼표 [0] 4 2 3 2 3 3" xfId="43203" xr:uid="{00000000-0005-0000-0000-0000E0A60000}"/>
    <cellStyle name="쉼표 [0] 4 2 3 2 3 3 2" xfId="43204" xr:uid="{00000000-0005-0000-0000-0000E1A60000}"/>
    <cellStyle name="쉼표 [0] 4 2 3 2 3 3 3" xfId="43205" xr:uid="{00000000-0005-0000-0000-0000E2A60000}"/>
    <cellStyle name="쉼표 [0] 4 2 3 2 3 3 4" xfId="43206" xr:uid="{00000000-0005-0000-0000-0000E3A60000}"/>
    <cellStyle name="쉼표 [0] 4 2 3 2 3 4" xfId="43207" xr:uid="{00000000-0005-0000-0000-0000E4A60000}"/>
    <cellStyle name="쉼표 [0] 4 2 3 2 3 4 2" xfId="43208" xr:uid="{00000000-0005-0000-0000-0000E5A60000}"/>
    <cellStyle name="쉼표 [0] 4 2 3 2 3 4 3" xfId="43209" xr:uid="{00000000-0005-0000-0000-0000E6A60000}"/>
    <cellStyle name="쉼표 [0] 4 2 3 2 3 4 4" xfId="43210" xr:uid="{00000000-0005-0000-0000-0000E7A60000}"/>
    <cellStyle name="쉼표 [0] 4 2 3 2 3 5" xfId="43211" xr:uid="{00000000-0005-0000-0000-0000E8A60000}"/>
    <cellStyle name="쉼표 [0] 4 2 3 2 3 5 2" xfId="43212" xr:uid="{00000000-0005-0000-0000-0000E9A60000}"/>
    <cellStyle name="쉼표 [0] 4 2 3 2 3 5 3" xfId="43213" xr:uid="{00000000-0005-0000-0000-0000EAA60000}"/>
    <cellStyle name="쉼표 [0] 4 2 3 2 3 5 4" xfId="43214" xr:uid="{00000000-0005-0000-0000-0000EBA60000}"/>
    <cellStyle name="쉼표 [0] 4 2 3 2 3 6" xfId="43215" xr:uid="{00000000-0005-0000-0000-0000ECA60000}"/>
    <cellStyle name="쉼표 [0] 4 2 3 2 3 6 2" xfId="43216" xr:uid="{00000000-0005-0000-0000-0000EDA60000}"/>
    <cellStyle name="쉼표 [0] 4 2 3 2 3 6 3" xfId="43217" xr:uid="{00000000-0005-0000-0000-0000EEA60000}"/>
    <cellStyle name="쉼표 [0] 4 2 3 2 3 6 4" xfId="43218" xr:uid="{00000000-0005-0000-0000-0000EFA60000}"/>
    <cellStyle name="쉼표 [0] 4 2 3 2 3 7" xfId="43219" xr:uid="{00000000-0005-0000-0000-0000F0A60000}"/>
    <cellStyle name="쉼표 [0] 4 2 3 2 3 7 2" xfId="43220" xr:uid="{00000000-0005-0000-0000-0000F1A60000}"/>
    <cellStyle name="쉼표 [0] 4 2 3 2 3 7 3" xfId="43221" xr:uid="{00000000-0005-0000-0000-0000F2A60000}"/>
    <cellStyle name="쉼표 [0] 4 2 3 2 3 7 4" xfId="43222" xr:uid="{00000000-0005-0000-0000-0000F3A60000}"/>
    <cellStyle name="쉼표 [0] 4 2 3 2 3 8" xfId="43223" xr:uid="{00000000-0005-0000-0000-0000F4A60000}"/>
    <cellStyle name="쉼표 [0] 4 2 3 2 3 8 2" xfId="43224" xr:uid="{00000000-0005-0000-0000-0000F5A60000}"/>
    <cellStyle name="쉼표 [0] 4 2 3 2 3 8 3" xfId="43225" xr:uid="{00000000-0005-0000-0000-0000F6A60000}"/>
    <cellStyle name="쉼표 [0] 4 2 3 2 3 8 4" xfId="43226" xr:uid="{00000000-0005-0000-0000-0000F7A60000}"/>
    <cellStyle name="쉼표 [0] 4 2 3 2 3 9" xfId="43227" xr:uid="{00000000-0005-0000-0000-0000F8A60000}"/>
    <cellStyle name="쉼표 [0] 4 2 3 2 3 9 2" xfId="43228" xr:uid="{00000000-0005-0000-0000-0000F9A60000}"/>
    <cellStyle name="쉼표 [0] 4 2 3 2 3 9 3" xfId="43229" xr:uid="{00000000-0005-0000-0000-0000FAA60000}"/>
    <cellStyle name="쉼표 [0] 4 2 3 2 3 9 4" xfId="43230" xr:uid="{00000000-0005-0000-0000-0000FBA60000}"/>
    <cellStyle name="쉼표 [0] 4 2 3 2 4" xfId="43231" xr:uid="{00000000-0005-0000-0000-0000FCA60000}"/>
    <cellStyle name="쉼표 [0] 4 2 3 2 4 10" xfId="43232" xr:uid="{00000000-0005-0000-0000-0000FDA60000}"/>
    <cellStyle name="쉼표 [0] 4 2 3 2 4 11" xfId="43233" xr:uid="{00000000-0005-0000-0000-0000FEA60000}"/>
    <cellStyle name="쉼표 [0] 4 2 3 2 4 12" xfId="43234" xr:uid="{00000000-0005-0000-0000-0000FFA60000}"/>
    <cellStyle name="쉼표 [0] 4 2 3 2 4 2" xfId="43235" xr:uid="{00000000-0005-0000-0000-000000A70000}"/>
    <cellStyle name="쉼표 [0] 4 2 3 2 4 2 2" xfId="43236" xr:uid="{00000000-0005-0000-0000-000001A70000}"/>
    <cellStyle name="쉼표 [0] 4 2 3 2 4 2 3" xfId="43237" xr:uid="{00000000-0005-0000-0000-000002A70000}"/>
    <cellStyle name="쉼표 [0] 4 2 3 2 4 2 4" xfId="43238" xr:uid="{00000000-0005-0000-0000-000003A70000}"/>
    <cellStyle name="쉼표 [0] 4 2 3 2 4 3" xfId="43239" xr:uid="{00000000-0005-0000-0000-000004A70000}"/>
    <cellStyle name="쉼표 [0] 4 2 3 2 4 3 2" xfId="43240" xr:uid="{00000000-0005-0000-0000-000005A70000}"/>
    <cellStyle name="쉼표 [0] 4 2 3 2 4 3 3" xfId="43241" xr:uid="{00000000-0005-0000-0000-000006A70000}"/>
    <cellStyle name="쉼표 [0] 4 2 3 2 4 3 4" xfId="43242" xr:uid="{00000000-0005-0000-0000-000007A70000}"/>
    <cellStyle name="쉼표 [0] 4 2 3 2 4 4" xfId="43243" xr:uid="{00000000-0005-0000-0000-000008A70000}"/>
    <cellStyle name="쉼표 [0] 4 2 3 2 4 4 2" xfId="43244" xr:uid="{00000000-0005-0000-0000-000009A70000}"/>
    <cellStyle name="쉼표 [0] 4 2 3 2 4 4 3" xfId="43245" xr:uid="{00000000-0005-0000-0000-00000AA70000}"/>
    <cellStyle name="쉼표 [0] 4 2 3 2 4 4 4" xfId="43246" xr:uid="{00000000-0005-0000-0000-00000BA70000}"/>
    <cellStyle name="쉼표 [0] 4 2 3 2 4 5" xfId="43247" xr:uid="{00000000-0005-0000-0000-00000CA70000}"/>
    <cellStyle name="쉼표 [0] 4 2 3 2 4 5 2" xfId="43248" xr:uid="{00000000-0005-0000-0000-00000DA70000}"/>
    <cellStyle name="쉼표 [0] 4 2 3 2 4 5 3" xfId="43249" xr:uid="{00000000-0005-0000-0000-00000EA70000}"/>
    <cellStyle name="쉼표 [0] 4 2 3 2 4 5 4" xfId="43250" xr:uid="{00000000-0005-0000-0000-00000FA70000}"/>
    <cellStyle name="쉼표 [0] 4 2 3 2 4 6" xfId="43251" xr:uid="{00000000-0005-0000-0000-000010A70000}"/>
    <cellStyle name="쉼표 [0] 4 2 3 2 4 6 2" xfId="43252" xr:uid="{00000000-0005-0000-0000-000011A70000}"/>
    <cellStyle name="쉼표 [0] 4 2 3 2 4 6 3" xfId="43253" xr:uid="{00000000-0005-0000-0000-000012A70000}"/>
    <cellStyle name="쉼표 [0] 4 2 3 2 4 6 4" xfId="43254" xr:uid="{00000000-0005-0000-0000-000013A70000}"/>
    <cellStyle name="쉼표 [0] 4 2 3 2 4 7" xfId="43255" xr:uid="{00000000-0005-0000-0000-000014A70000}"/>
    <cellStyle name="쉼표 [0] 4 2 3 2 4 7 2" xfId="43256" xr:uid="{00000000-0005-0000-0000-000015A70000}"/>
    <cellStyle name="쉼표 [0] 4 2 3 2 4 7 3" xfId="43257" xr:uid="{00000000-0005-0000-0000-000016A70000}"/>
    <cellStyle name="쉼표 [0] 4 2 3 2 4 7 4" xfId="43258" xr:uid="{00000000-0005-0000-0000-000017A70000}"/>
    <cellStyle name="쉼표 [0] 4 2 3 2 4 8" xfId="43259" xr:uid="{00000000-0005-0000-0000-000018A70000}"/>
    <cellStyle name="쉼표 [0] 4 2 3 2 4 8 2" xfId="43260" xr:uid="{00000000-0005-0000-0000-000019A70000}"/>
    <cellStyle name="쉼표 [0] 4 2 3 2 4 8 3" xfId="43261" xr:uid="{00000000-0005-0000-0000-00001AA70000}"/>
    <cellStyle name="쉼표 [0] 4 2 3 2 4 8 4" xfId="43262" xr:uid="{00000000-0005-0000-0000-00001BA70000}"/>
    <cellStyle name="쉼표 [0] 4 2 3 2 4 9" xfId="43263" xr:uid="{00000000-0005-0000-0000-00001CA70000}"/>
    <cellStyle name="쉼표 [0] 4 2 3 2 4 9 2" xfId="43264" xr:uid="{00000000-0005-0000-0000-00001DA70000}"/>
    <cellStyle name="쉼표 [0] 4 2 3 2 4 9 3" xfId="43265" xr:uid="{00000000-0005-0000-0000-00001EA70000}"/>
    <cellStyle name="쉼표 [0] 4 2 3 2 4 9 4" xfId="43266" xr:uid="{00000000-0005-0000-0000-00001FA70000}"/>
    <cellStyle name="쉼표 [0] 4 2 3 2 5" xfId="43267" xr:uid="{00000000-0005-0000-0000-000020A70000}"/>
    <cellStyle name="쉼표 [0] 4 2 3 2 5 10" xfId="43268" xr:uid="{00000000-0005-0000-0000-000021A70000}"/>
    <cellStyle name="쉼표 [0] 4 2 3 2 5 11" xfId="43269" xr:uid="{00000000-0005-0000-0000-000022A70000}"/>
    <cellStyle name="쉼표 [0] 4 2 3 2 5 12" xfId="43270" xr:uid="{00000000-0005-0000-0000-000023A70000}"/>
    <cellStyle name="쉼표 [0] 4 2 3 2 5 2" xfId="43271" xr:uid="{00000000-0005-0000-0000-000024A70000}"/>
    <cellStyle name="쉼표 [0] 4 2 3 2 5 2 2" xfId="43272" xr:uid="{00000000-0005-0000-0000-000025A70000}"/>
    <cellStyle name="쉼표 [0] 4 2 3 2 5 2 3" xfId="43273" xr:uid="{00000000-0005-0000-0000-000026A70000}"/>
    <cellStyle name="쉼표 [0] 4 2 3 2 5 2 4" xfId="43274" xr:uid="{00000000-0005-0000-0000-000027A70000}"/>
    <cellStyle name="쉼표 [0] 4 2 3 2 5 3" xfId="43275" xr:uid="{00000000-0005-0000-0000-000028A70000}"/>
    <cellStyle name="쉼표 [0] 4 2 3 2 5 3 2" xfId="43276" xr:uid="{00000000-0005-0000-0000-000029A70000}"/>
    <cellStyle name="쉼표 [0] 4 2 3 2 5 3 3" xfId="43277" xr:uid="{00000000-0005-0000-0000-00002AA70000}"/>
    <cellStyle name="쉼표 [0] 4 2 3 2 5 3 4" xfId="43278" xr:uid="{00000000-0005-0000-0000-00002BA70000}"/>
    <cellStyle name="쉼표 [0] 4 2 3 2 5 4" xfId="43279" xr:uid="{00000000-0005-0000-0000-00002CA70000}"/>
    <cellStyle name="쉼표 [0] 4 2 3 2 5 4 2" xfId="43280" xr:uid="{00000000-0005-0000-0000-00002DA70000}"/>
    <cellStyle name="쉼표 [0] 4 2 3 2 5 4 3" xfId="43281" xr:uid="{00000000-0005-0000-0000-00002EA70000}"/>
    <cellStyle name="쉼표 [0] 4 2 3 2 5 4 4" xfId="43282" xr:uid="{00000000-0005-0000-0000-00002FA70000}"/>
    <cellStyle name="쉼표 [0] 4 2 3 2 5 5" xfId="43283" xr:uid="{00000000-0005-0000-0000-000030A70000}"/>
    <cellStyle name="쉼표 [0] 4 2 3 2 5 5 2" xfId="43284" xr:uid="{00000000-0005-0000-0000-000031A70000}"/>
    <cellStyle name="쉼표 [0] 4 2 3 2 5 5 3" xfId="43285" xr:uid="{00000000-0005-0000-0000-000032A70000}"/>
    <cellStyle name="쉼표 [0] 4 2 3 2 5 5 4" xfId="43286" xr:uid="{00000000-0005-0000-0000-000033A70000}"/>
    <cellStyle name="쉼표 [0] 4 2 3 2 5 6" xfId="43287" xr:uid="{00000000-0005-0000-0000-000034A70000}"/>
    <cellStyle name="쉼표 [0] 4 2 3 2 5 6 2" xfId="43288" xr:uid="{00000000-0005-0000-0000-000035A70000}"/>
    <cellStyle name="쉼표 [0] 4 2 3 2 5 6 3" xfId="43289" xr:uid="{00000000-0005-0000-0000-000036A70000}"/>
    <cellStyle name="쉼표 [0] 4 2 3 2 5 6 4" xfId="43290" xr:uid="{00000000-0005-0000-0000-000037A70000}"/>
    <cellStyle name="쉼표 [0] 4 2 3 2 5 7" xfId="43291" xr:uid="{00000000-0005-0000-0000-000038A70000}"/>
    <cellStyle name="쉼표 [0] 4 2 3 2 5 7 2" xfId="43292" xr:uid="{00000000-0005-0000-0000-000039A70000}"/>
    <cellStyle name="쉼표 [0] 4 2 3 2 5 7 3" xfId="43293" xr:uid="{00000000-0005-0000-0000-00003AA70000}"/>
    <cellStyle name="쉼표 [0] 4 2 3 2 5 7 4" xfId="43294" xr:uid="{00000000-0005-0000-0000-00003BA70000}"/>
    <cellStyle name="쉼표 [0] 4 2 3 2 5 8" xfId="43295" xr:uid="{00000000-0005-0000-0000-00003CA70000}"/>
    <cellStyle name="쉼표 [0] 4 2 3 2 5 8 2" xfId="43296" xr:uid="{00000000-0005-0000-0000-00003DA70000}"/>
    <cellStyle name="쉼표 [0] 4 2 3 2 5 8 3" xfId="43297" xr:uid="{00000000-0005-0000-0000-00003EA70000}"/>
    <cellStyle name="쉼표 [0] 4 2 3 2 5 8 4" xfId="43298" xr:uid="{00000000-0005-0000-0000-00003FA70000}"/>
    <cellStyle name="쉼표 [0] 4 2 3 2 5 9" xfId="43299" xr:uid="{00000000-0005-0000-0000-000040A70000}"/>
    <cellStyle name="쉼표 [0] 4 2 3 2 5 9 2" xfId="43300" xr:uid="{00000000-0005-0000-0000-000041A70000}"/>
    <cellStyle name="쉼표 [0] 4 2 3 2 5 9 3" xfId="43301" xr:uid="{00000000-0005-0000-0000-000042A70000}"/>
    <cellStyle name="쉼표 [0] 4 2 3 2 5 9 4" xfId="43302" xr:uid="{00000000-0005-0000-0000-000043A70000}"/>
    <cellStyle name="쉼표 [0] 4 2 3 2 6" xfId="43303" xr:uid="{00000000-0005-0000-0000-000044A70000}"/>
    <cellStyle name="쉼표 [0] 4 2 3 2 6 2" xfId="43304" xr:uid="{00000000-0005-0000-0000-000045A70000}"/>
    <cellStyle name="쉼표 [0] 4 2 3 2 6 3" xfId="43305" xr:uid="{00000000-0005-0000-0000-000046A70000}"/>
    <cellStyle name="쉼표 [0] 4 2 3 2 6 4" xfId="43306" xr:uid="{00000000-0005-0000-0000-000047A70000}"/>
    <cellStyle name="쉼표 [0] 4 2 3 2 7" xfId="43307" xr:uid="{00000000-0005-0000-0000-000048A70000}"/>
    <cellStyle name="쉼표 [0] 4 2 3 2 7 2" xfId="43308" xr:uid="{00000000-0005-0000-0000-000049A70000}"/>
    <cellStyle name="쉼표 [0] 4 2 3 2 7 3" xfId="43309" xr:uid="{00000000-0005-0000-0000-00004AA70000}"/>
    <cellStyle name="쉼표 [0] 4 2 3 2 7 4" xfId="43310" xr:uid="{00000000-0005-0000-0000-00004BA70000}"/>
    <cellStyle name="쉼표 [0] 4 2 3 2 8" xfId="43311" xr:uid="{00000000-0005-0000-0000-00004CA70000}"/>
    <cellStyle name="쉼표 [0] 4 2 3 2 8 2" xfId="43312" xr:uid="{00000000-0005-0000-0000-00004DA70000}"/>
    <cellStyle name="쉼표 [0] 4 2 3 2 8 3" xfId="43313" xr:uid="{00000000-0005-0000-0000-00004EA70000}"/>
    <cellStyle name="쉼표 [0] 4 2 3 2 8 4" xfId="43314" xr:uid="{00000000-0005-0000-0000-00004FA70000}"/>
    <cellStyle name="쉼표 [0] 4 2 3 2 9" xfId="43315" xr:uid="{00000000-0005-0000-0000-000050A70000}"/>
    <cellStyle name="쉼표 [0] 4 2 3 2 9 2" xfId="43316" xr:uid="{00000000-0005-0000-0000-000051A70000}"/>
    <cellStyle name="쉼표 [0] 4 2 3 2 9 3" xfId="43317" xr:uid="{00000000-0005-0000-0000-000052A70000}"/>
    <cellStyle name="쉼표 [0] 4 2 3 2 9 4" xfId="43318" xr:uid="{00000000-0005-0000-0000-000053A70000}"/>
    <cellStyle name="쉼표 [0] 4 2 3 20" xfId="43319" xr:uid="{00000000-0005-0000-0000-000054A70000}"/>
    <cellStyle name="쉼표 [0] 4 2 3 21" xfId="43320" xr:uid="{00000000-0005-0000-0000-000055A70000}"/>
    <cellStyle name="쉼표 [0] 4 2 3 22" xfId="43321" xr:uid="{00000000-0005-0000-0000-000056A70000}"/>
    <cellStyle name="쉼표 [0] 4 2 3 23" xfId="43322" xr:uid="{00000000-0005-0000-0000-000057A70000}"/>
    <cellStyle name="쉼표 [0] 4 2 3 24" xfId="43323" xr:uid="{00000000-0005-0000-0000-000058A70000}"/>
    <cellStyle name="쉼표 [0] 4 2 3 25" xfId="43324" xr:uid="{00000000-0005-0000-0000-000059A70000}"/>
    <cellStyle name="쉼표 [0] 4 2 3 26" xfId="43325" xr:uid="{00000000-0005-0000-0000-00005AA70000}"/>
    <cellStyle name="쉼표 [0] 4 2 3 3" xfId="43326" xr:uid="{00000000-0005-0000-0000-00005BA70000}"/>
    <cellStyle name="쉼표 [0] 4 2 3 3 10" xfId="43327" xr:uid="{00000000-0005-0000-0000-00005CA70000}"/>
    <cellStyle name="쉼표 [0] 4 2 3 3 10 2" xfId="43328" xr:uid="{00000000-0005-0000-0000-00005DA70000}"/>
    <cellStyle name="쉼표 [0] 4 2 3 3 10 3" xfId="43329" xr:uid="{00000000-0005-0000-0000-00005EA70000}"/>
    <cellStyle name="쉼표 [0] 4 2 3 3 10 4" xfId="43330" xr:uid="{00000000-0005-0000-0000-00005FA70000}"/>
    <cellStyle name="쉼표 [0] 4 2 3 3 11" xfId="43331" xr:uid="{00000000-0005-0000-0000-000060A70000}"/>
    <cellStyle name="쉼표 [0] 4 2 3 3 11 2" xfId="43332" xr:uid="{00000000-0005-0000-0000-000061A70000}"/>
    <cellStyle name="쉼표 [0] 4 2 3 3 11 3" xfId="43333" xr:uid="{00000000-0005-0000-0000-000062A70000}"/>
    <cellStyle name="쉼표 [0] 4 2 3 3 11 4" xfId="43334" xr:uid="{00000000-0005-0000-0000-000063A70000}"/>
    <cellStyle name="쉼표 [0] 4 2 3 3 12" xfId="43335" xr:uid="{00000000-0005-0000-0000-000064A70000}"/>
    <cellStyle name="쉼표 [0] 4 2 3 3 12 2" xfId="43336" xr:uid="{00000000-0005-0000-0000-000065A70000}"/>
    <cellStyle name="쉼표 [0] 4 2 3 3 12 3" xfId="43337" xr:uid="{00000000-0005-0000-0000-000066A70000}"/>
    <cellStyle name="쉼표 [0] 4 2 3 3 12 4" xfId="43338" xr:uid="{00000000-0005-0000-0000-000067A70000}"/>
    <cellStyle name="쉼표 [0] 4 2 3 3 13" xfId="43339" xr:uid="{00000000-0005-0000-0000-000068A70000}"/>
    <cellStyle name="쉼표 [0] 4 2 3 3 14" xfId="43340" xr:uid="{00000000-0005-0000-0000-000069A70000}"/>
    <cellStyle name="쉼표 [0] 4 2 3 3 15" xfId="43341" xr:uid="{00000000-0005-0000-0000-00006AA70000}"/>
    <cellStyle name="쉼표 [0] 4 2 3 3 16" xfId="43342" xr:uid="{00000000-0005-0000-0000-00006BA70000}"/>
    <cellStyle name="쉼표 [0] 4 2 3 3 17" xfId="43343" xr:uid="{00000000-0005-0000-0000-00006CA70000}"/>
    <cellStyle name="쉼표 [0] 4 2 3 3 18" xfId="43344" xr:uid="{00000000-0005-0000-0000-00006DA70000}"/>
    <cellStyle name="쉼표 [0] 4 2 3 3 19" xfId="43345" xr:uid="{00000000-0005-0000-0000-00006EA70000}"/>
    <cellStyle name="쉼표 [0] 4 2 3 3 2" xfId="43346" xr:uid="{00000000-0005-0000-0000-00006FA70000}"/>
    <cellStyle name="쉼표 [0] 4 2 3 3 2 10" xfId="43347" xr:uid="{00000000-0005-0000-0000-000070A70000}"/>
    <cellStyle name="쉼표 [0] 4 2 3 3 2 11" xfId="43348" xr:uid="{00000000-0005-0000-0000-000071A70000}"/>
    <cellStyle name="쉼표 [0] 4 2 3 3 2 12" xfId="43349" xr:uid="{00000000-0005-0000-0000-000072A70000}"/>
    <cellStyle name="쉼표 [0] 4 2 3 3 2 2" xfId="43350" xr:uid="{00000000-0005-0000-0000-000073A70000}"/>
    <cellStyle name="쉼표 [0] 4 2 3 3 2 2 2" xfId="43351" xr:uid="{00000000-0005-0000-0000-000074A70000}"/>
    <cellStyle name="쉼표 [0] 4 2 3 3 2 2 3" xfId="43352" xr:uid="{00000000-0005-0000-0000-000075A70000}"/>
    <cellStyle name="쉼표 [0] 4 2 3 3 2 2 4" xfId="43353" xr:uid="{00000000-0005-0000-0000-000076A70000}"/>
    <cellStyle name="쉼표 [0] 4 2 3 3 2 3" xfId="43354" xr:uid="{00000000-0005-0000-0000-000077A70000}"/>
    <cellStyle name="쉼표 [0] 4 2 3 3 2 3 2" xfId="43355" xr:uid="{00000000-0005-0000-0000-000078A70000}"/>
    <cellStyle name="쉼표 [0] 4 2 3 3 2 3 3" xfId="43356" xr:uid="{00000000-0005-0000-0000-000079A70000}"/>
    <cellStyle name="쉼표 [0] 4 2 3 3 2 3 4" xfId="43357" xr:uid="{00000000-0005-0000-0000-00007AA70000}"/>
    <cellStyle name="쉼표 [0] 4 2 3 3 2 4" xfId="43358" xr:uid="{00000000-0005-0000-0000-00007BA70000}"/>
    <cellStyle name="쉼표 [0] 4 2 3 3 2 4 2" xfId="43359" xr:uid="{00000000-0005-0000-0000-00007CA70000}"/>
    <cellStyle name="쉼표 [0] 4 2 3 3 2 4 3" xfId="43360" xr:uid="{00000000-0005-0000-0000-00007DA70000}"/>
    <cellStyle name="쉼표 [0] 4 2 3 3 2 4 4" xfId="43361" xr:uid="{00000000-0005-0000-0000-00007EA70000}"/>
    <cellStyle name="쉼표 [0] 4 2 3 3 2 5" xfId="43362" xr:uid="{00000000-0005-0000-0000-00007FA70000}"/>
    <cellStyle name="쉼표 [0] 4 2 3 3 2 5 2" xfId="43363" xr:uid="{00000000-0005-0000-0000-000080A70000}"/>
    <cellStyle name="쉼표 [0] 4 2 3 3 2 5 3" xfId="43364" xr:uid="{00000000-0005-0000-0000-000081A70000}"/>
    <cellStyle name="쉼표 [0] 4 2 3 3 2 5 4" xfId="43365" xr:uid="{00000000-0005-0000-0000-000082A70000}"/>
    <cellStyle name="쉼표 [0] 4 2 3 3 2 6" xfId="43366" xr:uid="{00000000-0005-0000-0000-000083A70000}"/>
    <cellStyle name="쉼표 [0] 4 2 3 3 2 6 2" xfId="43367" xr:uid="{00000000-0005-0000-0000-000084A70000}"/>
    <cellStyle name="쉼표 [0] 4 2 3 3 2 6 3" xfId="43368" xr:uid="{00000000-0005-0000-0000-000085A70000}"/>
    <cellStyle name="쉼표 [0] 4 2 3 3 2 6 4" xfId="43369" xr:uid="{00000000-0005-0000-0000-000086A70000}"/>
    <cellStyle name="쉼표 [0] 4 2 3 3 2 7" xfId="43370" xr:uid="{00000000-0005-0000-0000-000087A70000}"/>
    <cellStyle name="쉼표 [0] 4 2 3 3 2 7 2" xfId="43371" xr:uid="{00000000-0005-0000-0000-000088A70000}"/>
    <cellStyle name="쉼표 [0] 4 2 3 3 2 7 3" xfId="43372" xr:uid="{00000000-0005-0000-0000-000089A70000}"/>
    <cellStyle name="쉼표 [0] 4 2 3 3 2 7 4" xfId="43373" xr:uid="{00000000-0005-0000-0000-00008AA70000}"/>
    <cellStyle name="쉼표 [0] 4 2 3 3 2 8" xfId="43374" xr:uid="{00000000-0005-0000-0000-00008BA70000}"/>
    <cellStyle name="쉼표 [0] 4 2 3 3 2 8 2" xfId="43375" xr:uid="{00000000-0005-0000-0000-00008CA70000}"/>
    <cellStyle name="쉼표 [0] 4 2 3 3 2 8 3" xfId="43376" xr:uid="{00000000-0005-0000-0000-00008DA70000}"/>
    <cellStyle name="쉼표 [0] 4 2 3 3 2 8 4" xfId="43377" xr:uid="{00000000-0005-0000-0000-00008EA70000}"/>
    <cellStyle name="쉼표 [0] 4 2 3 3 2 9" xfId="43378" xr:uid="{00000000-0005-0000-0000-00008FA70000}"/>
    <cellStyle name="쉼표 [0] 4 2 3 3 2 9 2" xfId="43379" xr:uid="{00000000-0005-0000-0000-000090A70000}"/>
    <cellStyle name="쉼표 [0] 4 2 3 3 2 9 3" xfId="43380" xr:uid="{00000000-0005-0000-0000-000091A70000}"/>
    <cellStyle name="쉼표 [0] 4 2 3 3 2 9 4" xfId="43381" xr:uid="{00000000-0005-0000-0000-000092A70000}"/>
    <cellStyle name="쉼표 [0] 4 2 3 3 20" xfId="43382" xr:uid="{00000000-0005-0000-0000-000093A70000}"/>
    <cellStyle name="쉼표 [0] 4 2 3 3 21" xfId="43383" xr:uid="{00000000-0005-0000-0000-000094A70000}"/>
    <cellStyle name="쉼표 [0] 4 2 3 3 22" xfId="43384" xr:uid="{00000000-0005-0000-0000-000095A70000}"/>
    <cellStyle name="쉼표 [0] 4 2 3 3 23" xfId="43385" xr:uid="{00000000-0005-0000-0000-000096A70000}"/>
    <cellStyle name="쉼표 [0] 4 2 3 3 24" xfId="43386" xr:uid="{00000000-0005-0000-0000-000097A70000}"/>
    <cellStyle name="쉼표 [0] 4 2 3 3 25" xfId="43387" xr:uid="{00000000-0005-0000-0000-000098A70000}"/>
    <cellStyle name="쉼표 [0] 4 2 3 3 3" xfId="43388" xr:uid="{00000000-0005-0000-0000-000099A70000}"/>
    <cellStyle name="쉼표 [0] 4 2 3 3 3 10" xfId="43389" xr:uid="{00000000-0005-0000-0000-00009AA70000}"/>
    <cellStyle name="쉼표 [0] 4 2 3 3 3 11" xfId="43390" xr:uid="{00000000-0005-0000-0000-00009BA70000}"/>
    <cellStyle name="쉼표 [0] 4 2 3 3 3 12" xfId="43391" xr:uid="{00000000-0005-0000-0000-00009CA70000}"/>
    <cellStyle name="쉼표 [0] 4 2 3 3 3 2" xfId="43392" xr:uid="{00000000-0005-0000-0000-00009DA70000}"/>
    <cellStyle name="쉼표 [0] 4 2 3 3 3 2 2" xfId="43393" xr:uid="{00000000-0005-0000-0000-00009EA70000}"/>
    <cellStyle name="쉼표 [0] 4 2 3 3 3 2 3" xfId="43394" xr:uid="{00000000-0005-0000-0000-00009FA70000}"/>
    <cellStyle name="쉼표 [0] 4 2 3 3 3 2 4" xfId="43395" xr:uid="{00000000-0005-0000-0000-0000A0A70000}"/>
    <cellStyle name="쉼표 [0] 4 2 3 3 3 3" xfId="43396" xr:uid="{00000000-0005-0000-0000-0000A1A70000}"/>
    <cellStyle name="쉼표 [0] 4 2 3 3 3 3 2" xfId="43397" xr:uid="{00000000-0005-0000-0000-0000A2A70000}"/>
    <cellStyle name="쉼표 [0] 4 2 3 3 3 3 3" xfId="43398" xr:uid="{00000000-0005-0000-0000-0000A3A70000}"/>
    <cellStyle name="쉼표 [0] 4 2 3 3 3 3 4" xfId="43399" xr:uid="{00000000-0005-0000-0000-0000A4A70000}"/>
    <cellStyle name="쉼표 [0] 4 2 3 3 3 4" xfId="43400" xr:uid="{00000000-0005-0000-0000-0000A5A70000}"/>
    <cellStyle name="쉼표 [0] 4 2 3 3 3 4 2" xfId="43401" xr:uid="{00000000-0005-0000-0000-0000A6A70000}"/>
    <cellStyle name="쉼표 [0] 4 2 3 3 3 4 3" xfId="43402" xr:uid="{00000000-0005-0000-0000-0000A7A70000}"/>
    <cellStyle name="쉼표 [0] 4 2 3 3 3 4 4" xfId="43403" xr:uid="{00000000-0005-0000-0000-0000A8A70000}"/>
    <cellStyle name="쉼표 [0] 4 2 3 3 3 5" xfId="43404" xr:uid="{00000000-0005-0000-0000-0000A9A70000}"/>
    <cellStyle name="쉼표 [0] 4 2 3 3 3 5 2" xfId="43405" xr:uid="{00000000-0005-0000-0000-0000AAA70000}"/>
    <cellStyle name="쉼표 [0] 4 2 3 3 3 5 3" xfId="43406" xr:uid="{00000000-0005-0000-0000-0000ABA70000}"/>
    <cellStyle name="쉼표 [0] 4 2 3 3 3 5 4" xfId="43407" xr:uid="{00000000-0005-0000-0000-0000ACA70000}"/>
    <cellStyle name="쉼표 [0] 4 2 3 3 3 6" xfId="43408" xr:uid="{00000000-0005-0000-0000-0000ADA70000}"/>
    <cellStyle name="쉼표 [0] 4 2 3 3 3 6 2" xfId="43409" xr:uid="{00000000-0005-0000-0000-0000AEA70000}"/>
    <cellStyle name="쉼표 [0] 4 2 3 3 3 6 3" xfId="43410" xr:uid="{00000000-0005-0000-0000-0000AFA70000}"/>
    <cellStyle name="쉼표 [0] 4 2 3 3 3 6 4" xfId="43411" xr:uid="{00000000-0005-0000-0000-0000B0A70000}"/>
    <cellStyle name="쉼표 [0] 4 2 3 3 3 7" xfId="43412" xr:uid="{00000000-0005-0000-0000-0000B1A70000}"/>
    <cellStyle name="쉼표 [0] 4 2 3 3 3 7 2" xfId="43413" xr:uid="{00000000-0005-0000-0000-0000B2A70000}"/>
    <cellStyle name="쉼표 [0] 4 2 3 3 3 7 3" xfId="43414" xr:uid="{00000000-0005-0000-0000-0000B3A70000}"/>
    <cellStyle name="쉼표 [0] 4 2 3 3 3 7 4" xfId="43415" xr:uid="{00000000-0005-0000-0000-0000B4A70000}"/>
    <cellStyle name="쉼표 [0] 4 2 3 3 3 8" xfId="43416" xr:uid="{00000000-0005-0000-0000-0000B5A70000}"/>
    <cellStyle name="쉼표 [0] 4 2 3 3 3 8 2" xfId="43417" xr:uid="{00000000-0005-0000-0000-0000B6A70000}"/>
    <cellStyle name="쉼표 [0] 4 2 3 3 3 8 3" xfId="43418" xr:uid="{00000000-0005-0000-0000-0000B7A70000}"/>
    <cellStyle name="쉼표 [0] 4 2 3 3 3 8 4" xfId="43419" xr:uid="{00000000-0005-0000-0000-0000B8A70000}"/>
    <cellStyle name="쉼표 [0] 4 2 3 3 3 9" xfId="43420" xr:uid="{00000000-0005-0000-0000-0000B9A70000}"/>
    <cellStyle name="쉼표 [0] 4 2 3 3 3 9 2" xfId="43421" xr:uid="{00000000-0005-0000-0000-0000BAA70000}"/>
    <cellStyle name="쉼표 [0] 4 2 3 3 3 9 3" xfId="43422" xr:uid="{00000000-0005-0000-0000-0000BBA70000}"/>
    <cellStyle name="쉼표 [0] 4 2 3 3 3 9 4" xfId="43423" xr:uid="{00000000-0005-0000-0000-0000BCA70000}"/>
    <cellStyle name="쉼표 [0] 4 2 3 3 4" xfId="43424" xr:uid="{00000000-0005-0000-0000-0000BDA70000}"/>
    <cellStyle name="쉼표 [0] 4 2 3 3 4 10" xfId="43425" xr:uid="{00000000-0005-0000-0000-0000BEA70000}"/>
    <cellStyle name="쉼표 [0] 4 2 3 3 4 11" xfId="43426" xr:uid="{00000000-0005-0000-0000-0000BFA70000}"/>
    <cellStyle name="쉼표 [0] 4 2 3 3 4 12" xfId="43427" xr:uid="{00000000-0005-0000-0000-0000C0A70000}"/>
    <cellStyle name="쉼표 [0] 4 2 3 3 4 2" xfId="43428" xr:uid="{00000000-0005-0000-0000-0000C1A70000}"/>
    <cellStyle name="쉼표 [0] 4 2 3 3 4 2 2" xfId="43429" xr:uid="{00000000-0005-0000-0000-0000C2A70000}"/>
    <cellStyle name="쉼표 [0] 4 2 3 3 4 2 3" xfId="43430" xr:uid="{00000000-0005-0000-0000-0000C3A70000}"/>
    <cellStyle name="쉼표 [0] 4 2 3 3 4 2 4" xfId="43431" xr:uid="{00000000-0005-0000-0000-0000C4A70000}"/>
    <cellStyle name="쉼표 [0] 4 2 3 3 4 3" xfId="43432" xr:uid="{00000000-0005-0000-0000-0000C5A70000}"/>
    <cellStyle name="쉼표 [0] 4 2 3 3 4 3 2" xfId="43433" xr:uid="{00000000-0005-0000-0000-0000C6A70000}"/>
    <cellStyle name="쉼표 [0] 4 2 3 3 4 3 3" xfId="43434" xr:uid="{00000000-0005-0000-0000-0000C7A70000}"/>
    <cellStyle name="쉼표 [0] 4 2 3 3 4 3 4" xfId="43435" xr:uid="{00000000-0005-0000-0000-0000C8A70000}"/>
    <cellStyle name="쉼표 [0] 4 2 3 3 4 4" xfId="43436" xr:uid="{00000000-0005-0000-0000-0000C9A70000}"/>
    <cellStyle name="쉼표 [0] 4 2 3 3 4 4 2" xfId="43437" xr:uid="{00000000-0005-0000-0000-0000CAA70000}"/>
    <cellStyle name="쉼표 [0] 4 2 3 3 4 4 3" xfId="43438" xr:uid="{00000000-0005-0000-0000-0000CBA70000}"/>
    <cellStyle name="쉼표 [0] 4 2 3 3 4 4 4" xfId="43439" xr:uid="{00000000-0005-0000-0000-0000CCA70000}"/>
    <cellStyle name="쉼표 [0] 4 2 3 3 4 5" xfId="43440" xr:uid="{00000000-0005-0000-0000-0000CDA70000}"/>
    <cellStyle name="쉼표 [0] 4 2 3 3 4 5 2" xfId="43441" xr:uid="{00000000-0005-0000-0000-0000CEA70000}"/>
    <cellStyle name="쉼표 [0] 4 2 3 3 4 5 3" xfId="43442" xr:uid="{00000000-0005-0000-0000-0000CFA70000}"/>
    <cellStyle name="쉼표 [0] 4 2 3 3 4 5 4" xfId="43443" xr:uid="{00000000-0005-0000-0000-0000D0A70000}"/>
    <cellStyle name="쉼표 [0] 4 2 3 3 4 6" xfId="43444" xr:uid="{00000000-0005-0000-0000-0000D1A70000}"/>
    <cellStyle name="쉼표 [0] 4 2 3 3 4 6 2" xfId="43445" xr:uid="{00000000-0005-0000-0000-0000D2A70000}"/>
    <cellStyle name="쉼표 [0] 4 2 3 3 4 6 3" xfId="43446" xr:uid="{00000000-0005-0000-0000-0000D3A70000}"/>
    <cellStyle name="쉼표 [0] 4 2 3 3 4 6 4" xfId="43447" xr:uid="{00000000-0005-0000-0000-0000D4A70000}"/>
    <cellStyle name="쉼표 [0] 4 2 3 3 4 7" xfId="43448" xr:uid="{00000000-0005-0000-0000-0000D5A70000}"/>
    <cellStyle name="쉼표 [0] 4 2 3 3 4 7 2" xfId="43449" xr:uid="{00000000-0005-0000-0000-0000D6A70000}"/>
    <cellStyle name="쉼표 [0] 4 2 3 3 4 7 3" xfId="43450" xr:uid="{00000000-0005-0000-0000-0000D7A70000}"/>
    <cellStyle name="쉼표 [0] 4 2 3 3 4 7 4" xfId="43451" xr:uid="{00000000-0005-0000-0000-0000D8A70000}"/>
    <cellStyle name="쉼표 [0] 4 2 3 3 4 8" xfId="43452" xr:uid="{00000000-0005-0000-0000-0000D9A70000}"/>
    <cellStyle name="쉼표 [0] 4 2 3 3 4 8 2" xfId="43453" xr:uid="{00000000-0005-0000-0000-0000DAA70000}"/>
    <cellStyle name="쉼표 [0] 4 2 3 3 4 8 3" xfId="43454" xr:uid="{00000000-0005-0000-0000-0000DBA70000}"/>
    <cellStyle name="쉼표 [0] 4 2 3 3 4 8 4" xfId="43455" xr:uid="{00000000-0005-0000-0000-0000DCA70000}"/>
    <cellStyle name="쉼표 [0] 4 2 3 3 4 9" xfId="43456" xr:uid="{00000000-0005-0000-0000-0000DDA70000}"/>
    <cellStyle name="쉼표 [0] 4 2 3 3 4 9 2" xfId="43457" xr:uid="{00000000-0005-0000-0000-0000DEA70000}"/>
    <cellStyle name="쉼표 [0] 4 2 3 3 4 9 3" xfId="43458" xr:uid="{00000000-0005-0000-0000-0000DFA70000}"/>
    <cellStyle name="쉼표 [0] 4 2 3 3 4 9 4" xfId="43459" xr:uid="{00000000-0005-0000-0000-0000E0A70000}"/>
    <cellStyle name="쉼표 [0] 4 2 3 3 5" xfId="43460" xr:uid="{00000000-0005-0000-0000-0000E1A70000}"/>
    <cellStyle name="쉼표 [0] 4 2 3 3 5 2" xfId="43461" xr:uid="{00000000-0005-0000-0000-0000E2A70000}"/>
    <cellStyle name="쉼표 [0] 4 2 3 3 5 3" xfId="43462" xr:uid="{00000000-0005-0000-0000-0000E3A70000}"/>
    <cellStyle name="쉼표 [0] 4 2 3 3 5 4" xfId="43463" xr:uid="{00000000-0005-0000-0000-0000E4A70000}"/>
    <cellStyle name="쉼표 [0] 4 2 3 3 6" xfId="43464" xr:uid="{00000000-0005-0000-0000-0000E5A70000}"/>
    <cellStyle name="쉼표 [0] 4 2 3 3 6 2" xfId="43465" xr:uid="{00000000-0005-0000-0000-0000E6A70000}"/>
    <cellStyle name="쉼표 [0] 4 2 3 3 6 3" xfId="43466" xr:uid="{00000000-0005-0000-0000-0000E7A70000}"/>
    <cellStyle name="쉼표 [0] 4 2 3 3 6 4" xfId="43467" xr:uid="{00000000-0005-0000-0000-0000E8A70000}"/>
    <cellStyle name="쉼표 [0] 4 2 3 3 7" xfId="43468" xr:uid="{00000000-0005-0000-0000-0000E9A70000}"/>
    <cellStyle name="쉼표 [0] 4 2 3 3 7 2" xfId="43469" xr:uid="{00000000-0005-0000-0000-0000EAA70000}"/>
    <cellStyle name="쉼표 [0] 4 2 3 3 7 3" xfId="43470" xr:uid="{00000000-0005-0000-0000-0000EBA70000}"/>
    <cellStyle name="쉼표 [0] 4 2 3 3 7 4" xfId="43471" xr:uid="{00000000-0005-0000-0000-0000ECA70000}"/>
    <cellStyle name="쉼표 [0] 4 2 3 3 8" xfId="43472" xr:uid="{00000000-0005-0000-0000-0000EDA70000}"/>
    <cellStyle name="쉼표 [0] 4 2 3 3 8 2" xfId="43473" xr:uid="{00000000-0005-0000-0000-0000EEA70000}"/>
    <cellStyle name="쉼표 [0] 4 2 3 3 8 3" xfId="43474" xr:uid="{00000000-0005-0000-0000-0000EFA70000}"/>
    <cellStyle name="쉼표 [0] 4 2 3 3 8 4" xfId="43475" xr:uid="{00000000-0005-0000-0000-0000F0A70000}"/>
    <cellStyle name="쉼표 [0] 4 2 3 3 9" xfId="43476" xr:uid="{00000000-0005-0000-0000-0000F1A70000}"/>
    <cellStyle name="쉼표 [0] 4 2 3 3 9 2" xfId="43477" xr:uid="{00000000-0005-0000-0000-0000F2A70000}"/>
    <cellStyle name="쉼표 [0] 4 2 3 3 9 3" xfId="43478" xr:uid="{00000000-0005-0000-0000-0000F3A70000}"/>
    <cellStyle name="쉼표 [0] 4 2 3 3 9 4" xfId="43479" xr:uid="{00000000-0005-0000-0000-0000F4A70000}"/>
    <cellStyle name="쉼표 [0] 4 2 3 4" xfId="43480" xr:uid="{00000000-0005-0000-0000-0000F5A70000}"/>
    <cellStyle name="쉼표 [0] 4 2 3 4 10" xfId="43481" xr:uid="{00000000-0005-0000-0000-0000F6A70000}"/>
    <cellStyle name="쉼표 [0] 4 2 3 4 11" xfId="43482" xr:uid="{00000000-0005-0000-0000-0000F7A70000}"/>
    <cellStyle name="쉼표 [0] 4 2 3 4 12" xfId="43483" xr:uid="{00000000-0005-0000-0000-0000F8A70000}"/>
    <cellStyle name="쉼표 [0] 4 2 3 4 2" xfId="43484" xr:uid="{00000000-0005-0000-0000-0000F9A70000}"/>
    <cellStyle name="쉼표 [0] 4 2 3 4 2 2" xfId="43485" xr:uid="{00000000-0005-0000-0000-0000FAA70000}"/>
    <cellStyle name="쉼표 [0] 4 2 3 4 2 3" xfId="43486" xr:uid="{00000000-0005-0000-0000-0000FBA70000}"/>
    <cellStyle name="쉼표 [0] 4 2 3 4 2 4" xfId="43487" xr:uid="{00000000-0005-0000-0000-0000FCA70000}"/>
    <cellStyle name="쉼표 [0] 4 2 3 4 3" xfId="43488" xr:uid="{00000000-0005-0000-0000-0000FDA70000}"/>
    <cellStyle name="쉼표 [0] 4 2 3 4 3 2" xfId="43489" xr:uid="{00000000-0005-0000-0000-0000FEA70000}"/>
    <cellStyle name="쉼표 [0] 4 2 3 4 3 3" xfId="43490" xr:uid="{00000000-0005-0000-0000-0000FFA70000}"/>
    <cellStyle name="쉼표 [0] 4 2 3 4 3 4" xfId="43491" xr:uid="{00000000-0005-0000-0000-000000A80000}"/>
    <cellStyle name="쉼표 [0] 4 2 3 4 4" xfId="43492" xr:uid="{00000000-0005-0000-0000-000001A80000}"/>
    <cellStyle name="쉼표 [0] 4 2 3 4 4 2" xfId="43493" xr:uid="{00000000-0005-0000-0000-000002A80000}"/>
    <cellStyle name="쉼표 [0] 4 2 3 4 4 3" xfId="43494" xr:uid="{00000000-0005-0000-0000-000003A80000}"/>
    <cellStyle name="쉼표 [0] 4 2 3 4 4 4" xfId="43495" xr:uid="{00000000-0005-0000-0000-000004A80000}"/>
    <cellStyle name="쉼표 [0] 4 2 3 4 5" xfId="43496" xr:uid="{00000000-0005-0000-0000-000005A80000}"/>
    <cellStyle name="쉼표 [0] 4 2 3 4 5 2" xfId="43497" xr:uid="{00000000-0005-0000-0000-000006A80000}"/>
    <cellStyle name="쉼표 [0] 4 2 3 4 5 3" xfId="43498" xr:uid="{00000000-0005-0000-0000-000007A80000}"/>
    <cellStyle name="쉼표 [0] 4 2 3 4 5 4" xfId="43499" xr:uid="{00000000-0005-0000-0000-000008A80000}"/>
    <cellStyle name="쉼표 [0] 4 2 3 4 6" xfId="43500" xr:uid="{00000000-0005-0000-0000-000009A80000}"/>
    <cellStyle name="쉼표 [0] 4 2 3 4 6 2" xfId="43501" xr:uid="{00000000-0005-0000-0000-00000AA80000}"/>
    <cellStyle name="쉼표 [0] 4 2 3 4 6 3" xfId="43502" xr:uid="{00000000-0005-0000-0000-00000BA80000}"/>
    <cellStyle name="쉼표 [0] 4 2 3 4 6 4" xfId="43503" xr:uid="{00000000-0005-0000-0000-00000CA80000}"/>
    <cellStyle name="쉼표 [0] 4 2 3 4 7" xfId="43504" xr:uid="{00000000-0005-0000-0000-00000DA80000}"/>
    <cellStyle name="쉼표 [0] 4 2 3 4 7 2" xfId="43505" xr:uid="{00000000-0005-0000-0000-00000EA80000}"/>
    <cellStyle name="쉼표 [0] 4 2 3 4 7 3" xfId="43506" xr:uid="{00000000-0005-0000-0000-00000FA80000}"/>
    <cellStyle name="쉼표 [0] 4 2 3 4 7 4" xfId="43507" xr:uid="{00000000-0005-0000-0000-000010A80000}"/>
    <cellStyle name="쉼표 [0] 4 2 3 4 8" xfId="43508" xr:uid="{00000000-0005-0000-0000-000011A80000}"/>
    <cellStyle name="쉼표 [0] 4 2 3 4 8 2" xfId="43509" xr:uid="{00000000-0005-0000-0000-000012A80000}"/>
    <cellStyle name="쉼표 [0] 4 2 3 4 8 3" xfId="43510" xr:uid="{00000000-0005-0000-0000-000013A80000}"/>
    <cellStyle name="쉼표 [0] 4 2 3 4 8 4" xfId="43511" xr:uid="{00000000-0005-0000-0000-000014A80000}"/>
    <cellStyle name="쉼표 [0] 4 2 3 4 9" xfId="43512" xr:uid="{00000000-0005-0000-0000-000015A80000}"/>
    <cellStyle name="쉼표 [0] 4 2 3 4 9 2" xfId="43513" xr:uid="{00000000-0005-0000-0000-000016A80000}"/>
    <cellStyle name="쉼표 [0] 4 2 3 4 9 3" xfId="43514" xr:uid="{00000000-0005-0000-0000-000017A80000}"/>
    <cellStyle name="쉼표 [0] 4 2 3 4 9 4" xfId="43515" xr:uid="{00000000-0005-0000-0000-000018A80000}"/>
    <cellStyle name="쉼표 [0] 4 2 3 5" xfId="43516" xr:uid="{00000000-0005-0000-0000-000019A80000}"/>
    <cellStyle name="쉼표 [0] 4 2 3 5 10" xfId="43517" xr:uid="{00000000-0005-0000-0000-00001AA80000}"/>
    <cellStyle name="쉼표 [0] 4 2 3 5 11" xfId="43518" xr:uid="{00000000-0005-0000-0000-00001BA80000}"/>
    <cellStyle name="쉼표 [0] 4 2 3 5 12" xfId="43519" xr:uid="{00000000-0005-0000-0000-00001CA80000}"/>
    <cellStyle name="쉼표 [0] 4 2 3 5 2" xfId="43520" xr:uid="{00000000-0005-0000-0000-00001DA80000}"/>
    <cellStyle name="쉼표 [0] 4 2 3 5 2 2" xfId="43521" xr:uid="{00000000-0005-0000-0000-00001EA80000}"/>
    <cellStyle name="쉼표 [0] 4 2 3 5 2 3" xfId="43522" xr:uid="{00000000-0005-0000-0000-00001FA80000}"/>
    <cellStyle name="쉼표 [0] 4 2 3 5 2 4" xfId="43523" xr:uid="{00000000-0005-0000-0000-000020A80000}"/>
    <cellStyle name="쉼표 [0] 4 2 3 5 3" xfId="43524" xr:uid="{00000000-0005-0000-0000-000021A80000}"/>
    <cellStyle name="쉼표 [0] 4 2 3 5 3 2" xfId="43525" xr:uid="{00000000-0005-0000-0000-000022A80000}"/>
    <cellStyle name="쉼표 [0] 4 2 3 5 3 3" xfId="43526" xr:uid="{00000000-0005-0000-0000-000023A80000}"/>
    <cellStyle name="쉼표 [0] 4 2 3 5 3 4" xfId="43527" xr:uid="{00000000-0005-0000-0000-000024A80000}"/>
    <cellStyle name="쉼표 [0] 4 2 3 5 4" xfId="43528" xr:uid="{00000000-0005-0000-0000-000025A80000}"/>
    <cellStyle name="쉼표 [0] 4 2 3 5 4 2" xfId="43529" xr:uid="{00000000-0005-0000-0000-000026A80000}"/>
    <cellStyle name="쉼표 [0] 4 2 3 5 4 3" xfId="43530" xr:uid="{00000000-0005-0000-0000-000027A80000}"/>
    <cellStyle name="쉼표 [0] 4 2 3 5 4 4" xfId="43531" xr:uid="{00000000-0005-0000-0000-000028A80000}"/>
    <cellStyle name="쉼표 [0] 4 2 3 5 5" xfId="43532" xr:uid="{00000000-0005-0000-0000-000029A80000}"/>
    <cellStyle name="쉼표 [0] 4 2 3 5 5 2" xfId="43533" xr:uid="{00000000-0005-0000-0000-00002AA80000}"/>
    <cellStyle name="쉼표 [0] 4 2 3 5 5 3" xfId="43534" xr:uid="{00000000-0005-0000-0000-00002BA80000}"/>
    <cellStyle name="쉼표 [0] 4 2 3 5 5 4" xfId="43535" xr:uid="{00000000-0005-0000-0000-00002CA80000}"/>
    <cellStyle name="쉼표 [0] 4 2 3 5 6" xfId="43536" xr:uid="{00000000-0005-0000-0000-00002DA80000}"/>
    <cellStyle name="쉼표 [0] 4 2 3 5 6 2" xfId="43537" xr:uid="{00000000-0005-0000-0000-00002EA80000}"/>
    <cellStyle name="쉼표 [0] 4 2 3 5 6 3" xfId="43538" xr:uid="{00000000-0005-0000-0000-00002FA80000}"/>
    <cellStyle name="쉼표 [0] 4 2 3 5 6 4" xfId="43539" xr:uid="{00000000-0005-0000-0000-000030A80000}"/>
    <cellStyle name="쉼표 [0] 4 2 3 5 7" xfId="43540" xr:uid="{00000000-0005-0000-0000-000031A80000}"/>
    <cellStyle name="쉼표 [0] 4 2 3 5 7 2" xfId="43541" xr:uid="{00000000-0005-0000-0000-000032A80000}"/>
    <cellStyle name="쉼표 [0] 4 2 3 5 7 3" xfId="43542" xr:uid="{00000000-0005-0000-0000-000033A80000}"/>
    <cellStyle name="쉼표 [0] 4 2 3 5 7 4" xfId="43543" xr:uid="{00000000-0005-0000-0000-000034A80000}"/>
    <cellStyle name="쉼표 [0] 4 2 3 5 8" xfId="43544" xr:uid="{00000000-0005-0000-0000-000035A80000}"/>
    <cellStyle name="쉼표 [0] 4 2 3 5 8 2" xfId="43545" xr:uid="{00000000-0005-0000-0000-000036A80000}"/>
    <cellStyle name="쉼표 [0] 4 2 3 5 8 3" xfId="43546" xr:uid="{00000000-0005-0000-0000-000037A80000}"/>
    <cellStyle name="쉼표 [0] 4 2 3 5 8 4" xfId="43547" xr:uid="{00000000-0005-0000-0000-000038A80000}"/>
    <cellStyle name="쉼표 [0] 4 2 3 5 9" xfId="43548" xr:uid="{00000000-0005-0000-0000-000039A80000}"/>
    <cellStyle name="쉼표 [0] 4 2 3 5 9 2" xfId="43549" xr:uid="{00000000-0005-0000-0000-00003AA80000}"/>
    <cellStyle name="쉼표 [0] 4 2 3 5 9 3" xfId="43550" xr:uid="{00000000-0005-0000-0000-00003BA80000}"/>
    <cellStyle name="쉼표 [0] 4 2 3 5 9 4" xfId="43551" xr:uid="{00000000-0005-0000-0000-00003CA80000}"/>
    <cellStyle name="쉼표 [0] 4 2 3 6" xfId="43552" xr:uid="{00000000-0005-0000-0000-00003DA80000}"/>
    <cellStyle name="쉼표 [0] 4 2 3 6 10" xfId="43553" xr:uid="{00000000-0005-0000-0000-00003EA80000}"/>
    <cellStyle name="쉼표 [0] 4 2 3 6 11" xfId="43554" xr:uid="{00000000-0005-0000-0000-00003FA80000}"/>
    <cellStyle name="쉼표 [0] 4 2 3 6 12" xfId="43555" xr:uid="{00000000-0005-0000-0000-000040A80000}"/>
    <cellStyle name="쉼표 [0] 4 2 3 6 2" xfId="43556" xr:uid="{00000000-0005-0000-0000-000041A80000}"/>
    <cellStyle name="쉼표 [0] 4 2 3 6 2 2" xfId="43557" xr:uid="{00000000-0005-0000-0000-000042A80000}"/>
    <cellStyle name="쉼표 [0] 4 2 3 6 2 3" xfId="43558" xr:uid="{00000000-0005-0000-0000-000043A80000}"/>
    <cellStyle name="쉼표 [0] 4 2 3 6 2 4" xfId="43559" xr:uid="{00000000-0005-0000-0000-000044A80000}"/>
    <cellStyle name="쉼표 [0] 4 2 3 6 3" xfId="43560" xr:uid="{00000000-0005-0000-0000-000045A80000}"/>
    <cellStyle name="쉼표 [0] 4 2 3 6 3 2" xfId="43561" xr:uid="{00000000-0005-0000-0000-000046A80000}"/>
    <cellStyle name="쉼표 [0] 4 2 3 6 3 3" xfId="43562" xr:uid="{00000000-0005-0000-0000-000047A80000}"/>
    <cellStyle name="쉼표 [0] 4 2 3 6 3 4" xfId="43563" xr:uid="{00000000-0005-0000-0000-000048A80000}"/>
    <cellStyle name="쉼표 [0] 4 2 3 6 4" xfId="43564" xr:uid="{00000000-0005-0000-0000-000049A80000}"/>
    <cellStyle name="쉼표 [0] 4 2 3 6 4 2" xfId="43565" xr:uid="{00000000-0005-0000-0000-00004AA80000}"/>
    <cellStyle name="쉼표 [0] 4 2 3 6 4 3" xfId="43566" xr:uid="{00000000-0005-0000-0000-00004BA80000}"/>
    <cellStyle name="쉼표 [0] 4 2 3 6 4 4" xfId="43567" xr:uid="{00000000-0005-0000-0000-00004CA80000}"/>
    <cellStyle name="쉼표 [0] 4 2 3 6 5" xfId="43568" xr:uid="{00000000-0005-0000-0000-00004DA80000}"/>
    <cellStyle name="쉼표 [0] 4 2 3 6 5 2" xfId="43569" xr:uid="{00000000-0005-0000-0000-00004EA80000}"/>
    <cellStyle name="쉼표 [0] 4 2 3 6 5 3" xfId="43570" xr:uid="{00000000-0005-0000-0000-00004FA80000}"/>
    <cellStyle name="쉼표 [0] 4 2 3 6 5 4" xfId="43571" xr:uid="{00000000-0005-0000-0000-000050A80000}"/>
    <cellStyle name="쉼표 [0] 4 2 3 6 6" xfId="43572" xr:uid="{00000000-0005-0000-0000-000051A80000}"/>
    <cellStyle name="쉼표 [0] 4 2 3 6 6 2" xfId="43573" xr:uid="{00000000-0005-0000-0000-000052A80000}"/>
    <cellStyle name="쉼표 [0] 4 2 3 6 6 3" xfId="43574" xr:uid="{00000000-0005-0000-0000-000053A80000}"/>
    <cellStyle name="쉼표 [0] 4 2 3 6 6 4" xfId="43575" xr:uid="{00000000-0005-0000-0000-000054A80000}"/>
    <cellStyle name="쉼표 [0] 4 2 3 6 7" xfId="43576" xr:uid="{00000000-0005-0000-0000-000055A80000}"/>
    <cellStyle name="쉼표 [0] 4 2 3 6 7 2" xfId="43577" xr:uid="{00000000-0005-0000-0000-000056A80000}"/>
    <cellStyle name="쉼표 [0] 4 2 3 6 7 3" xfId="43578" xr:uid="{00000000-0005-0000-0000-000057A80000}"/>
    <cellStyle name="쉼표 [0] 4 2 3 6 7 4" xfId="43579" xr:uid="{00000000-0005-0000-0000-000058A80000}"/>
    <cellStyle name="쉼표 [0] 4 2 3 6 8" xfId="43580" xr:uid="{00000000-0005-0000-0000-000059A80000}"/>
    <cellStyle name="쉼표 [0] 4 2 3 6 8 2" xfId="43581" xr:uid="{00000000-0005-0000-0000-00005AA80000}"/>
    <cellStyle name="쉼표 [0] 4 2 3 6 8 3" xfId="43582" xr:uid="{00000000-0005-0000-0000-00005BA80000}"/>
    <cellStyle name="쉼표 [0] 4 2 3 6 8 4" xfId="43583" xr:uid="{00000000-0005-0000-0000-00005CA80000}"/>
    <cellStyle name="쉼표 [0] 4 2 3 6 9" xfId="43584" xr:uid="{00000000-0005-0000-0000-00005DA80000}"/>
    <cellStyle name="쉼표 [0] 4 2 3 6 9 2" xfId="43585" xr:uid="{00000000-0005-0000-0000-00005EA80000}"/>
    <cellStyle name="쉼표 [0] 4 2 3 6 9 3" xfId="43586" xr:uid="{00000000-0005-0000-0000-00005FA80000}"/>
    <cellStyle name="쉼표 [0] 4 2 3 6 9 4" xfId="43587" xr:uid="{00000000-0005-0000-0000-000060A80000}"/>
    <cellStyle name="쉼표 [0] 4 2 3 7" xfId="43588" xr:uid="{00000000-0005-0000-0000-000061A80000}"/>
    <cellStyle name="쉼표 [0] 4 2 3 7 2" xfId="43589" xr:uid="{00000000-0005-0000-0000-000062A80000}"/>
    <cellStyle name="쉼표 [0] 4 2 3 7 3" xfId="43590" xr:uid="{00000000-0005-0000-0000-000063A80000}"/>
    <cellStyle name="쉼표 [0] 4 2 3 7 4" xfId="43591" xr:uid="{00000000-0005-0000-0000-000064A80000}"/>
    <cellStyle name="쉼표 [0] 4 2 3 8" xfId="43592" xr:uid="{00000000-0005-0000-0000-000065A80000}"/>
    <cellStyle name="쉼표 [0] 4 2 3 8 2" xfId="43593" xr:uid="{00000000-0005-0000-0000-000066A80000}"/>
    <cellStyle name="쉼표 [0] 4 2 3 8 3" xfId="43594" xr:uid="{00000000-0005-0000-0000-000067A80000}"/>
    <cellStyle name="쉼표 [0] 4 2 3 8 4" xfId="43595" xr:uid="{00000000-0005-0000-0000-000068A80000}"/>
    <cellStyle name="쉼표 [0] 4 2 3 9" xfId="43596" xr:uid="{00000000-0005-0000-0000-000069A80000}"/>
    <cellStyle name="쉼표 [0] 4 2 3 9 2" xfId="43597" xr:uid="{00000000-0005-0000-0000-00006AA80000}"/>
    <cellStyle name="쉼표 [0] 4 2 3 9 3" xfId="43598" xr:uid="{00000000-0005-0000-0000-00006BA80000}"/>
    <cellStyle name="쉼표 [0] 4 2 3 9 4" xfId="43599" xr:uid="{00000000-0005-0000-0000-00006CA80000}"/>
    <cellStyle name="쉼표 [0] 4 2 4" xfId="43600" xr:uid="{00000000-0005-0000-0000-00006DA80000}"/>
    <cellStyle name="쉼표 [0] 4 2 5" xfId="43601" xr:uid="{00000000-0005-0000-0000-00006EA80000}"/>
    <cellStyle name="쉼표 [0] 4 2 6" xfId="43602" xr:uid="{00000000-0005-0000-0000-00006FA80000}"/>
    <cellStyle name="쉼표 [0] 4 2 7" xfId="43603" xr:uid="{00000000-0005-0000-0000-000070A80000}"/>
    <cellStyle name="쉼표 [0] 4 20" xfId="43604" xr:uid="{00000000-0005-0000-0000-000071A80000}"/>
    <cellStyle name="쉼표 [0] 4 3" xfId="43605" xr:uid="{00000000-0005-0000-0000-000072A80000}"/>
    <cellStyle name="쉼표 [0] 4 3 2" xfId="43606" xr:uid="{00000000-0005-0000-0000-000073A80000}"/>
    <cellStyle name="쉼표 [0] 4 3 2 10" xfId="43607" xr:uid="{00000000-0005-0000-0000-000074A80000}"/>
    <cellStyle name="쉼표 [0] 4 3 2 10 2" xfId="43608" xr:uid="{00000000-0005-0000-0000-000075A80000}"/>
    <cellStyle name="쉼표 [0] 4 3 2 10 3" xfId="43609" xr:uid="{00000000-0005-0000-0000-000076A80000}"/>
    <cellStyle name="쉼표 [0] 4 3 2 10 4" xfId="43610" xr:uid="{00000000-0005-0000-0000-000077A80000}"/>
    <cellStyle name="쉼표 [0] 4 3 2 11" xfId="43611" xr:uid="{00000000-0005-0000-0000-000078A80000}"/>
    <cellStyle name="쉼표 [0] 4 3 2 11 2" xfId="43612" xr:uid="{00000000-0005-0000-0000-000079A80000}"/>
    <cellStyle name="쉼표 [0] 4 3 2 11 3" xfId="43613" xr:uid="{00000000-0005-0000-0000-00007AA80000}"/>
    <cellStyle name="쉼표 [0] 4 3 2 11 4" xfId="43614" xr:uid="{00000000-0005-0000-0000-00007BA80000}"/>
    <cellStyle name="쉼표 [0] 4 3 2 12" xfId="43615" xr:uid="{00000000-0005-0000-0000-00007CA80000}"/>
    <cellStyle name="쉼표 [0] 4 3 2 12 2" xfId="43616" xr:uid="{00000000-0005-0000-0000-00007DA80000}"/>
    <cellStyle name="쉼표 [0] 4 3 2 12 3" xfId="43617" xr:uid="{00000000-0005-0000-0000-00007EA80000}"/>
    <cellStyle name="쉼표 [0] 4 3 2 12 4" xfId="43618" xr:uid="{00000000-0005-0000-0000-00007FA80000}"/>
    <cellStyle name="쉼표 [0] 4 3 2 13" xfId="43619" xr:uid="{00000000-0005-0000-0000-000080A80000}"/>
    <cellStyle name="쉼표 [0] 4 3 2 13 2" xfId="43620" xr:uid="{00000000-0005-0000-0000-000081A80000}"/>
    <cellStyle name="쉼표 [0] 4 3 2 13 3" xfId="43621" xr:uid="{00000000-0005-0000-0000-000082A80000}"/>
    <cellStyle name="쉼표 [0] 4 3 2 13 4" xfId="43622" xr:uid="{00000000-0005-0000-0000-000083A80000}"/>
    <cellStyle name="쉼표 [0] 4 3 2 14" xfId="43623" xr:uid="{00000000-0005-0000-0000-000084A80000}"/>
    <cellStyle name="쉼표 [0] 4 3 2 14 2" xfId="43624" xr:uid="{00000000-0005-0000-0000-000085A80000}"/>
    <cellStyle name="쉼표 [0] 4 3 2 14 3" xfId="43625" xr:uid="{00000000-0005-0000-0000-000086A80000}"/>
    <cellStyle name="쉼표 [0] 4 3 2 14 4" xfId="43626" xr:uid="{00000000-0005-0000-0000-000087A80000}"/>
    <cellStyle name="쉼표 [0] 4 3 2 15" xfId="43627" xr:uid="{00000000-0005-0000-0000-000088A80000}"/>
    <cellStyle name="쉼표 [0] 4 3 2 16" xfId="43628" xr:uid="{00000000-0005-0000-0000-000089A80000}"/>
    <cellStyle name="쉼표 [0] 4 3 2 17" xfId="43629" xr:uid="{00000000-0005-0000-0000-00008AA80000}"/>
    <cellStyle name="쉼표 [0] 4 3 2 18" xfId="43630" xr:uid="{00000000-0005-0000-0000-00008BA80000}"/>
    <cellStyle name="쉼표 [0] 4 3 2 19" xfId="43631" xr:uid="{00000000-0005-0000-0000-00008CA80000}"/>
    <cellStyle name="쉼표 [0] 4 3 2 2" xfId="43632" xr:uid="{00000000-0005-0000-0000-00008DA80000}"/>
    <cellStyle name="쉼표 [0] 4 3 2 2 10" xfId="43633" xr:uid="{00000000-0005-0000-0000-00008EA80000}"/>
    <cellStyle name="쉼표 [0] 4 3 2 2 10 2" xfId="43634" xr:uid="{00000000-0005-0000-0000-00008FA80000}"/>
    <cellStyle name="쉼표 [0] 4 3 2 2 10 3" xfId="43635" xr:uid="{00000000-0005-0000-0000-000090A80000}"/>
    <cellStyle name="쉼표 [0] 4 3 2 2 10 4" xfId="43636" xr:uid="{00000000-0005-0000-0000-000091A80000}"/>
    <cellStyle name="쉼표 [0] 4 3 2 2 11" xfId="43637" xr:uid="{00000000-0005-0000-0000-000092A80000}"/>
    <cellStyle name="쉼표 [0] 4 3 2 2 11 2" xfId="43638" xr:uid="{00000000-0005-0000-0000-000093A80000}"/>
    <cellStyle name="쉼표 [0] 4 3 2 2 11 3" xfId="43639" xr:uid="{00000000-0005-0000-0000-000094A80000}"/>
    <cellStyle name="쉼표 [0] 4 3 2 2 11 4" xfId="43640" xr:uid="{00000000-0005-0000-0000-000095A80000}"/>
    <cellStyle name="쉼표 [0] 4 3 2 2 12" xfId="43641" xr:uid="{00000000-0005-0000-0000-000096A80000}"/>
    <cellStyle name="쉼표 [0] 4 3 2 2 12 2" xfId="43642" xr:uid="{00000000-0005-0000-0000-000097A80000}"/>
    <cellStyle name="쉼표 [0] 4 3 2 2 12 3" xfId="43643" xr:uid="{00000000-0005-0000-0000-000098A80000}"/>
    <cellStyle name="쉼표 [0] 4 3 2 2 12 4" xfId="43644" xr:uid="{00000000-0005-0000-0000-000099A80000}"/>
    <cellStyle name="쉼표 [0] 4 3 2 2 13" xfId="43645" xr:uid="{00000000-0005-0000-0000-00009AA80000}"/>
    <cellStyle name="쉼표 [0] 4 3 2 2 13 2" xfId="43646" xr:uid="{00000000-0005-0000-0000-00009BA80000}"/>
    <cellStyle name="쉼표 [0] 4 3 2 2 13 3" xfId="43647" xr:uid="{00000000-0005-0000-0000-00009CA80000}"/>
    <cellStyle name="쉼표 [0] 4 3 2 2 13 4" xfId="43648" xr:uid="{00000000-0005-0000-0000-00009DA80000}"/>
    <cellStyle name="쉼표 [0] 4 3 2 2 14" xfId="43649" xr:uid="{00000000-0005-0000-0000-00009EA80000}"/>
    <cellStyle name="쉼표 [0] 4 3 2 2 15" xfId="43650" xr:uid="{00000000-0005-0000-0000-00009FA80000}"/>
    <cellStyle name="쉼표 [0] 4 3 2 2 16" xfId="43651" xr:uid="{00000000-0005-0000-0000-0000A0A80000}"/>
    <cellStyle name="쉼표 [0] 4 3 2 2 17" xfId="43652" xr:uid="{00000000-0005-0000-0000-0000A1A80000}"/>
    <cellStyle name="쉼표 [0] 4 3 2 2 18" xfId="43653" xr:uid="{00000000-0005-0000-0000-0000A2A80000}"/>
    <cellStyle name="쉼표 [0] 4 3 2 2 19" xfId="43654" xr:uid="{00000000-0005-0000-0000-0000A3A80000}"/>
    <cellStyle name="쉼표 [0] 4 3 2 2 2" xfId="43655" xr:uid="{00000000-0005-0000-0000-0000A4A80000}"/>
    <cellStyle name="쉼표 [0] 4 3 2 2 2 10" xfId="43656" xr:uid="{00000000-0005-0000-0000-0000A5A80000}"/>
    <cellStyle name="쉼표 [0] 4 3 2 2 2 10 2" xfId="43657" xr:uid="{00000000-0005-0000-0000-0000A6A80000}"/>
    <cellStyle name="쉼표 [0] 4 3 2 2 2 10 3" xfId="43658" xr:uid="{00000000-0005-0000-0000-0000A7A80000}"/>
    <cellStyle name="쉼표 [0] 4 3 2 2 2 10 4" xfId="43659" xr:uid="{00000000-0005-0000-0000-0000A8A80000}"/>
    <cellStyle name="쉼표 [0] 4 3 2 2 2 11" xfId="43660" xr:uid="{00000000-0005-0000-0000-0000A9A80000}"/>
    <cellStyle name="쉼표 [0] 4 3 2 2 2 11 2" xfId="43661" xr:uid="{00000000-0005-0000-0000-0000AAA80000}"/>
    <cellStyle name="쉼표 [0] 4 3 2 2 2 11 3" xfId="43662" xr:uid="{00000000-0005-0000-0000-0000ABA80000}"/>
    <cellStyle name="쉼표 [0] 4 3 2 2 2 11 4" xfId="43663" xr:uid="{00000000-0005-0000-0000-0000ACA80000}"/>
    <cellStyle name="쉼표 [0] 4 3 2 2 2 12" xfId="43664" xr:uid="{00000000-0005-0000-0000-0000ADA80000}"/>
    <cellStyle name="쉼표 [0] 4 3 2 2 2 12 2" xfId="43665" xr:uid="{00000000-0005-0000-0000-0000AEA80000}"/>
    <cellStyle name="쉼표 [0] 4 3 2 2 2 12 3" xfId="43666" xr:uid="{00000000-0005-0000-0000-0000AFA80000}"/>
    <cellStyle name="쉼표 [0] 4 3 2 2 2 12 4" xfId="43667" xr:uid="{00000000-0005-0000-0000-0000B0A80000}"/>
    <cellStyle name="쉼표 [0] 4 3 2 2 2 13" xfId="43668" xr:uid="{00000000-0005-0000-0000-0000B1A80000}"/>
    <cellStyle name="쉼표 [0] 4 3 2 2 2 14" xfId="43669" xr:uid="{00000000-0005-0000-0000-0000B2A80000}"/>
    <cellStyle name="쉼표 [0] 4 3 2 2 2 15" xfId="43670" xr:uid="{00000000-0005-0000-0000-0000B3A80000}"/>
    <cellStyle name="쉼표 [0] 4 3 2 2 2 16" xfId="43671" xr:uid="{00000000-0005-0000-0000-0000B4A80000}"/>
    <cellStyle name="쉼표 [0] 4 3 2 2 2 17" xfId="43672" xr:uid="{00000000-0005-0000-0000-0000B5A80000}"/>
    <cellStyle name="쉼표 [0] 4 3 2 2 2 18" xfId="43673" xr:uid="{00000000-0005-0000-0000-0000B6A80000}"/>
    <cellStyle name="쉼표 [0] 4 3 2 2 2 19" xfId="43674" xr:uid="{00000000-0005-0000-0000-0000B7A80000}"/>
    <cellStyle name="쉼표 [0] 4 3 2 2 2 2" xfId="43675" xr:uid="{00000000-0005-0000-0000-0000B8A80000}"/>
    <cellStyle name="쉼표 [0] 4 3 2 2 2 2 10" xfId="43676" xr:uid="{00000000-0005-0000-0000-0000B9A80000}"/>
    <cellStyle name="쉼표 [0] 4 3 2 2 2 2 11" xfId="43677" xr:uid="{00000000-0005-0000-0000-0000BAA80000}"/>
    <cellStyle name="쉼표 [0] 4 3 2 2 2 2 12" xfId="43678" xr:uid="{00000000-0005-0000-0000-0000BBA80000}"/>
    <cellStyle name="쉼표 [0] 4 3 2 2 2 2 2" xfId="43679" xr:uid="{00000000-0005-0000-0000-0000BCA80000}"/>
    <cellStyle name="쉼표 [0] 4 3 2 2 2 2 2 2" xfId="43680" xr:uid="{00000000-0005-0000-0000-0000BDA80000}"/>
    <cellStyle name="쉼표 [0] 4 3 2 2 2 2 2 3" xfId="43681" xr:uid="{00000000-0005-0000-0000-0000BEA80000}"/>
    <cellStyle name="쉼표 [0] 4 3 2 2 2 2 2 4" xfId="43682" xr:uid="{00000000-0005-0000-0000-0000BFA80000}"/>
    <cellStyle name="쉼표 [0] 4 3 2 2 2 2 3" xfId="43683" xr:uid="{00000000-0005-0000-0000-0000C0A80000}"/>
    <cellStyle name="쉼표 [0] 4 3 2 2 2 2 3 2" xfId="43684" xr:uid="{00000000-0005-0000-0000-0000C1A80000}"/>
    <cellStyle name="쉼표 [0] 4 3 2 2 2 2 3 3" xfId="43685" xr:uid="{00000000-0005-0000-0000-0000C2A80000}"/>
    <cellStyle name="쉼표 [0] 4 3 2 2 2 2 3 4" xfId="43686" xr:uid="{00000000-0005-0000-0000-0000C3A80000}"/>
    <cellStyle name="쉼표 [0] 4 3 2 2 2 2 4" xfId="43687" xr:uid="{00000000-0005-0000-0000-0000C4A80000}"/>
    <cellStyle name="쉼표 [0] 4 3 2 2 2 2 4 2" xfId="43688" xr:uid="{00000000-0005-0000-0000-0000C5A80000}"/>
    <cellStyle name="쉼표 [0] 4 3 2 2 2 2 4 3" xfId="43689" xr:uid="{00000000-0005-0000-0000-0000C6A80000}"/>
    <cellStyle name="쉼표 [0] 4 3 2 2 2 2 4 4" xfId="43690" xr:uid="{00000000-0005-0000-0000-0000C7A80000}"/>
    <cellStyle name="쉼표 [0] 4 3 2 2 2 2 5" xfId="43691" xr:uid="{00000000-0005-0000-0000-0000C8A80000}"/>
    <cellStyle name="쉼표 [0] 4 3 2 2 2 2 5 2" xfId="43692" xr:uid="{00000000-0005-0000-0000-0000C9A80000}"/>
    <cellStyle name="쉼표 [0] 4 3 2 2 2 2 5 3" xfId="43693" xr:uid="{00000000-0005-0000-0000-0000CAA80000}"/>
    <cellStyle name="쉼표 [0] 4 3 2 2 2 2 5 4" xfId="43694" xr:uid="{00000000-0005-0000-0000-0000CBA80000}"/>
    <cellStyle name="쉼표 [0] 4 3 2 2 2 2 6" xfId="43695" xr:uid="{00000000-0005-0000-0000-0000CCA80000}"/>
    <cellStyle name="쉼표 [0] 4 3 2 2 2 2 6 2" xfId="43696" xr:uid="{00000000-0005-0000-0000-0000CDA80000}"/>
    <cellStyle name="쉼표 [0] 4 3 2 2 2 2 6 3" xfId="43697" xr:uid="{00000000-0005-0000-0000-0000CEA80000}"/>
    <cellStyle name="쉼표 [0] 4 3 2 2 2 2 6 4" xfId="43698" xr:uid="{00000000-0005-0000-0000-0000CFA80000}"/>
    <cellStyle name="쉼표 [0] 4 3 2 2 2 2 7" xfId="43699" xr:uid="{00000000-0005-0000-0000-0000D0A80000}"/>
    <cellStyle name="쉼표 [0] 4 3 2 2 2 2 7 2" xfId="43700" xr:uid="{00000000-0005-0000-0000-0000D1A80000}"/>
    <cellStyle name="쉼표 [0] 4 3 2 2 2 2 7 3" xfId="43701" xr:uid="{00000000-0005-0000-0000-0000D2A80000}"/>
    <cellStyle name="쉼표 [0] 4 3 2 2 2 2 7 4" xfId="43702" xr:uid="{00000000-0005-0000-0000-0000D3A80000}"/>
    <cellStyle name="쉼표 [0] 4 3 2 2 2 2 8" xfId="43703" xr:uid="{00000000-0005-0000-0000-0000D4A80000}"/>
    <cellStyle name="쉼표 [0] 4 3 2 2 2 2 8 2" xfId="43704" xr:uid="{00000000-0005-0000-0000-0000D5A80000}"/>
    <cellStyle name="쉼표 [0] 4 3 2 2 2 2 8 3" xfId="43705" xr:uid="{00000000-0005-0000-0000-0000D6A80000}"/>
    <cellStyle name="쉼표 [0] 4 3 2 2 2 2 8 4" xfId="43706" xr:uid="{00000000-0005-0000-0000-0000D7A80000}"/>
    <cellStyle name="쉼표 [0] 4 3 2 2 2 2 9" xfId="43707" xr:uid="{00000000-0005-0000-0000-0000D8A80000}"/>
    <cellStyle name="쉼표 [0] 4 3 2 2 2 2 9 2" xfId="43708" xr:uid="{00000000-0005-0000-0000-0000D9A80000}"/>
    <cellStyle name="쉼표 [0] 4 3 2 2 2 2 9 3" xfId="43709" xr:uid="{00000000-0005-0000-0000-0000DAA80000}"/>
    <cellStyle name="쉼표 [0] 4 3 2 2 2 2 9 4" xfId="43710" xr:uid="{00000000-0005-0000-0000-0000DBA80000}"/>
    <cellStyle name="쉼표 [0] 4 3 2 2 2 20" xfId="43711" xr:uid="{00000000-0005-0000-0000-0000DCA80000}"/>
    <cellStyle name="쉼표 [0] 4 3 2 2 2 21" xfId="43712" xr:uid="{00000000-0005-0000-0000-0000DDA80000}"/>
    <cellStyle name="쉼표 [0] 4 3 2 2 2 22" xfId="43713" xr:uid="{00000000-0005-0000-0000-0000DEA80000}"/>
    <cellStyle name="쉼표 [0] 4 3 2 2 2 23" xfId="43714" xr:uid="{00000000-0005-0000-0000-0000DFA80000}"/>
    <cellStyle name="쉼표 [0] 4 3 2 2 2 24" xfId="43715" xr:uid="{00000000-0005-0000-0000-0000E0A80000}"/>
    <cellStyle name="쉼표 [0] 4 3 2 2 2 25" xfId="43716" xr:uid="{00000000-0005-0000-0000-0000E1A80000}"/>
    <cellStyle name="쉼표 [0] 4 3 2 2 2 3" xfId="43717" xr:uid="{00000000-0005-0000-0000-0000E2A80000}"/>
    <cellStyle name="쉼표 [0] 4 3 2 2 2 3 10" xfId="43718" xr:uid="{00000000-0005-0000-0000-0000E3A80000}"/>
    <cellStyle name="쉼표 [0] 4 3 2 2 2 3 11" xfId="43719" xr:uid="{00000000-0005-0000-0000-0000E4A80000}"/>
    <cellStyle name="쉼표 [0] 4 3 2 2 2 3 12" xfId="43720" xr:uid="{00000000-0005-0000-0000-0000E5A80000}"/>
    <cellStyle name="쉼표 [0] 4 3 2 2 2 3 2" xfId="43721" xr:uid="{00000000-0005-0000-0000-0000E6A80000}"/>
    <cellStyle name="쉼표 [0] 4 3 2 2 2 3 2 2" xfId="43722" xr:uid="{00000000-0005-0000-0000-0000E7A80000}"/>
    <cellStyle name="쉼표 [0] 4 3 2 2 2 3 2 3" xfId="43723" xr:uid="{00000000-0005-0000-0000-0000E8A80000}"/>
    <cellStyle name="쉼표 [0] 4 3 2 2 2 3 2 4" xfId="43724" xr:uid="{00000000-0005-0000-0000-0000E9A80000}"/>
    <cellStyle name="쉼표 [0] 4 3 2 2 2 3 3" xfId="43725" xr:uid="{00000000-0005-0000-0000-0000EAA80000}"/>
    <cellStyle name="쉼표 [0] 4 3 2 2 2 3 3 2" xfId="43726" xr:uid="{00000000-0005-0000-0000-0000EBA80000}"/>
    <cellStyle name="쉼표 [0] 4 3 2 2 2 3 3 3" xfId="43727" xr:uid="{00000000-0005-0000-0000-0000ECA80000}"/>
    <cellStyle name="쉼표 [0] 4 3 2 2 2 3 3 4" xfId="43728" xr:uid="{00000000-0005-0000-0000-0000EDA80000}"/>
    <cellStyle name="쉼표 [0] 4 3 2 2 2 3 4" xfId="43729" xr:uid="{00000000-0005-0000-0000-0000EEA80000}"/>
    <cellStyle name="쉼표 [0] 4 3 2 2 2 3 4 2" xfId="43730" xr:uid="{00000000-0005-0000-0000-0000EFA80000}"/>
    <cellStyle name="쉼표 [0] 4 3 2 2 2 3 4 3" xfId="43731" xr:uid="{00000000-0005-0000-0000-0000F0A80000}"/>
    <cellStyle name="쉼표 [0] 4 3 2 2 2 3 4 4" xfId="43732" xr:uid="{00000000-0005-0000-0000-0000F1A80000}"/>
    <cellStyle name="쉼표 [0] 4 3 2 2 2 3 5" xfId="43733" xr:uid="{00000000-0005-0000-0000-0000F2A80000}"/>
    <cellStyle name="쉼표 [0] 4 3 2 2 2 3 5 2" xfId="43734" xr:uid="{00000000-0005-0000-0000-0000F3A80000}"/>
    <cellStyle name="쉼표 [0] 4 3 2 2 2 3 5 3" xfId="43735" xr:uid="{00000000-0005-0000-0000-0000F4A80000}"/>
    <cellStyle name="쉼표 [0] 4 3 2 2 2 3 5 4" xfId="43736" xr:uid="{00000000-0005-0000-0000-0000F5A80000}"/>
    <cellStyle name="쉼표 [0] 4 3 2 2 2 3 6" xfId="43737" xr:uid="{00000000-0005-0000-0000-0000F6A80000}"/>
    <cellStyle name="쉼표 [0] 4 3 2 2 2 3 6 2" xfId="43738" xr:uid="{00000000-0005-0000-0000-0000F7A80000}"/>
    <cellStyle name="쉼표 [0] 4 3 2 2 2 3 6 3" xfId="43739" xr:uid="{00000000-0005-0000-0000-0000F8A80000}"/>
    <cellStyle name="쉼표 [0] 4 3 2 2 2 3 6 4" xfId="43740" xr:uid="{00000000-0005-0000-0000-0000F9A80000}"/>
    <cellStyle name="쉼표 [0] 4 3 2 2 2 3 7" xfId="43741" xr:uid="{00000000-0005-0000-0000-0000FAA80000}"/>
    <cellStyle name="쉼표 [0] 4 3 2 2 2 3 7 2" xfId="43742" xr:uid="{00000000-0005-0000-0000-0000FBA80000}"/>
    <cellStyle name="쉼표 [0] 4 3 2 2 2 3 7 3" xfId="43743" xr:uid="{00000000-0005-0000-0000-0000FCA80000}"/>
    <cellStyle name="쉼표 [0] 4 3 2 2 2 3 7 4" xfId="43744" xr:uid="{00000000-0005-0000-0000-0000FDA80000}"/>
    <cellStyle name="쉼표 [0] 4 3 2 2 2 3 8" xfId="43745" xr:uid="{00000000-0005-0000-0000-0000FEA80000}"/>
    <cellStyle name="쉼표 [0] 4 3 2 2 2 3 8 2" xfId="43746" xr:uid="{00000000-0005-0000-0000-0000FFA80000}"/>
    <cellStyle name="쉼표 [0] 4 3 2 2 2 3 8 3" xfId="43747" xr:uid="{00000000-0005-0000-0000-000000A90000}"/>
    <cellStyle name="쉼표 [0] 4 3 2 2 2 3 8 4" xfId="43748" xr:uid="{00000000-0005-0000-0000-000001A90000}"/>
    <cellStyle name="쉼표 [0] 4 3 2 2 2 3 9" xfId="43749" xr:uid="{00000000-0005-0000-0000-000002A90000}"/>
    <cellStyle name="쉼표 [0] 4 3 2 2 2 3 9 2" xfId="43750" xr:uid="{00000000-0005-0000-0000-000003A90000}"/>
    <cellStyle name="쉼표 [0] 4 3 2 2 2 3 9 3" xfId="43751" xr:uid="{00000000-0005-0000-0000-000004A90000}"/>
    <cellStyle name="쉼표 [0] 4 3 2 2 2 3 9 4" xfId="43752" xr:uid="{00000000-0005-0000-0000-000005A90000}"/>
    <cellStyle name="쉼표 [0] 4 3 2 2 2 4" xfId="43753" xr:uid="{00000000-0005-0000-0000-000006A90000}"/>
    <cellStyle name="쉼표 [0] 4 3 2 2 2 4 10" xfId="43754" xr:uid="{00000000-0005-0000-0000-000007A90000}"/>
    <cellStyle name="쉼표 [0] 4 3 2 2 2 4 11" xfId="43755" xr:uid="{00000000-0005-0000-0000-000008A90000}"/>
    <cellStyle name="쉼표 [0] 4 3 2 2 2 4 12" xfId="43756" xr:uid="{00000000-0005-0000-0000-000009A90000}"/>
    <cellStyle name="쉼표 [0] 4 3 2 2 2 4 2" xfId="43757" xr:uid="{00000000-0005-0000-0000-00000AA90000}"/>
    <cellStyle name="쉼표 [0] 4 3 2 2 2 4 2 2" xfId="43758" xr:uid="{00000000-0005-0000-0000-00000BA90000}"/>
    <cellStyle name="쉼표 [0] 4 3 2 2 2 4 2 3" xfId="43759" xr:uid="{00000000-0005-0000-0000-00000CA90000}"/>
    <cellStyle name="쉼표 [0] 4 3 2 2 2 4 2 4" xfId="43760" xr:uid="{00000000-0005-0000-0000-00000DA90000}"/>
    <cellStyle name="쉼표 [0] 4 3 2 2 2 4 3" xfId="43761" xr:uid="{00000000-0005-0000-0000-00000EA90000}"/>
    <cellStyle name="쉼표 [0] 4 3 2 2 2 4 3 2" xfId="43762" xr:uid="{00000000-0005-0000-0000-00000FA90000}"/>
    <cellStyle name="쉼표 [0] 4 3 2 2 2 4 3 3" xfId="43763" xr:uid="{00000000-0005-0000-0000-000010A90000}"/>
    <cellStyle name="쉼표 [0] 4 3 2 2 2 4 3 4" xfId="43764" xr:uid="{00000000-0005-0000-0000-000011A90000}"/>
    <cellStyle name="쉼표 [0] 4 3 2 2 2 4 4" xfId="43765" xr:uid="{00000000-0005-0000-0000-000012A90000}"/>
    <cellStyle name="쉼표 [0] 4 3 2 2 2 4 4 2" xfId="43766" xr:uid="{00000000-0005-0000-0000-000013A90000}"/>
    <cellStyle name="쉼표 [0] 4 3 2 2 2 4 4 3" xfId="43767" xr:uid="{00000000-0005-0000-0000-000014A90000}"/>
    <cellStyle name="쉼표 [0] 4 3 2 2 2 4 4 4" xfId="43768" xr:uid="{00000000-0005-0000-0000-000015A90000}"/>
    <cellStyle name="쉼표 [0] 4 3 2 2 2 4 5" xfId="43769" xr:uid="{00000000-0005-0000-0000-000016A90000}"/>
    <cellStyle name="쉼표 [0] 4 3 2 2 2 4 5 2" xfId="43770" xr:uid="{00000000-0005-0000-0000-000017A90000}"/>
    <cellStyle name="쉼표 [0] 4 3 2 2 2 4 5 3" xfId="43771" xr:uid="{00000000-0005-0000-0000-000018A90000}"/>
    <cellStyle name="쉼표 [0] 4 3 2 2 2 4 5 4" xfId="43772" xr:uid="{00000000-0005-0000-0000-000019A90000}"/>
    <cellStyle name="쉼표 [0] 4 3 2 2 2 4 6" xfId="43773" xr:uid="{00000000-0005-0000-0000-00001AA90000}"/>
    <cellStyle name="쉼표 [0] 4 3 2 2 2 4 6 2" xfId="43774" xr:uid="{00000000-0005-0000-0000-00001BA90000}"/>
    <cellStyle name="쉼표 [0] 4 3 2 2 2 4 6 3" xfId="43775" xr:uid="{00000000-0005-0000-0000-00001CA90000}"/>
    <cellStyle name="쉼표 [0] 4 3 2 2 2 4 6 4" xfId="43776" xr:uid="{00000000-0005-0000-0000-00001DA90000}"/>
    <cellStyle name="쉼표 [0] 4 3 2 2 2 4 7" xfId="43777" xr:uid="{00000000-0005-0000-0000-00001EA90000}"/>
    <cellStyle name="쉼표 [0] 4 3 2 2 2 4 7 2" xfId="43778" xr:uid="{00000000-0005-0000-0000-00001FA90000}"/>
    <cellStyle name="쉼표 [0] 4 3 2 2 2 4 7 3" xfId="43779" xr:uid="{00000000-0005-0000-0000-000020A90000}"/>
    <cellStyle name="쉼표 [0] 4 3 2 2 2 4 7 4" xfId="43780" xr:uid="{00000000-0005-0000-0000-000021A90000}"/>
    <cellStyle name="쉼표 [0] 4 3 2 2 2 4 8" xfId="43781" xr:uid="{00000000-0005-0000-0000-000022A90000}"/>
    <cellStyle name="쉼표 [0] 4 3 2 2 2 4 8 2" xfId="43782" xr:uid="{00000000-0005-0000-0000-000023A90000}"/>
    <cellStyle name="쉼표 [0] 4 3 2 2 2 4 8 3" xfId="43783" xr:uid="{00000000-0005-0000-0000-000024A90000}"/>
    <cellStyle name="쉼표 [0] 4 3 2 2 2 4 8 4" xfId="43784" xr:uid="{00000000-0005-0000-0000-000025A90000}"/>
    <cellStyle name="쉼표 [0] 4 3 2 2 2 4 9" xfId="43785" xr:uid="{00000000-0005-0000-0000-000026A90000}"/>
    <cellStyle name="쉼표 [0] 4 3 2 2 2 4 9 2" xfId="43786" xr:uid="{00000000-0005-0000-0000-000027A90000}"/>
    <cellStyle name="쉼표 [0] 4 3 2 2 2 4 9 3" xfId="43787" xr:uid="{00000000-0005-0000-0000-000028A90000}"/>
    <cellStyle name="쉼표 [0] 4 3 2 2 2 4 9 4" xfId="43788" xr:uid="{00000000-0005-0000-0000-000029A90000}"/>
    <cellStyle name="쉼표 [0] 4 3 2 2 2 5" xfId="43789" xr:uid="{00000000-0005-0000-0000-00002AA90000}"/>
    <cellStyle name="쉼표 [0] 4 3 2 2 2 5 2" xfId="43790" xr:uid="{00000000-0005-0000-0000-00002BA90000}"/>
    <cellStyle name="쉼표 [0] 4 3 2 2 2 5 3" xfId="43791" xr:uid="{00000000-0005-0000-0000-00002CA90000}"/>
    <cellStyle name="쉼표 [0] 4 3 2 2 2 5 4" xfId="43792" xr:uid="{00000000-0005-0000-0000-00002DA90000}"/>
    <cellStyle name="쉼표 [0] 4 3 2 2 2 6" xfId="43793" xr:uid="{00000000-0005-0000-0000-00002EA90000}"/>
    <cellStyle name="쉼표 [0] 4 3 2 2 2 6 2" xfId="43794" xr:uid="{00000000-0005-0000-0000-00002FA90000}"/>
    <cellStyle name="쉼표 [0] 4 3 2 2 2 6 3" xfId="43795" xr:uid="{00000000-0005-0000-0000-000030A90000}"/>
    <cellStyle name="쉼표 [0] 4 3 2 2 2 6 4" xfId="43796" xr:uid="{00000000-0005-0000-0000-000031A90000}"/>
    <cellStyle name="쉼표 [0] 4 3 2 2 2 7" xfId="43797" xr:uid="{00000000-0005-0000-0000-000032A90000}"/>
    <cellStyle name="쉼표 [0] 4 3 2 2 2 7 2" xfId="43798" xr:uid="{00000000-0005-0000-0000-000033A90000}"/>
    <cellStyle name="쉼표 [0] 4 3 2 2 2 7 3" xfId="43799" xr:uid="{00000000-0005-0000-0000-000034A90000}"/>
    <cellStyle name="쉼표 [0] 4 3 2 2 2 7 4" xfId="43800" xr:uid="{00000000-0005-0000-0000-000035A90000}"/>
    <cellStyle name="쉼표 [0] 4 3 2 2 2 8" xfId="43801" xr:uid="{00000000-0005-0000-0000-000036A90000}"/>
    <cellStyle name="쉼표 [0] 4 3 2 2 2 8 2" xfId="43802" xr:uid="{00000000-0005-0000-0000-000037A90000}"/>
    <cellStyle name="쉼표 [0] 4 3 2 2 2 8 3" xfId="43803" xr:uid="{00000000-0005-0000-0000-000038A90000}"/>
    <cellStyle name="쉼표 [0] 4 3 2 2 2 8 4" xfId="43804" xr:uid="{00000000-0005-0000-0000-000039A90000}"/>
    <cellStyle name="쉼표 [0] 4 3 2 2 2 9" xfId="43805" xr:uid="{00000000-0005-0000-0000-00003AA90000}"/>
    <cellStyle name="쉼표 [0] 4 3 2 2 2 9 2" xfId="43806" xr:uid="{00000000-0005-0000-0000-00003BA90000}"/>
    <cellStyle name="쉼표 [0] 4 3 2 2 2 9 3" xfId="43807" xr:uid="{00000000-0005-0000-0000-00003CA90000}"/>
    <cellStyle name="쉼표 [0] 4 3 2 2 2 9 4" xfId="43808" xr:uid="{00000000-0005-0000-0000-00003DA90000}"/>
    <cellStyle name="쉼표 [0] 4 3 2 2 20" xfId="43809" xr:uid="{00000000-0005-0000-0000-00003EA90000}"/>
    <cellStyle name="쉼표 [0] 4 3 2 2 21" xfId="43810" xr:uid="{00000000-0005-0000-0000-00003FA90000}"/>
    <cellStyle name="쉼표 [0] 4 3 2 2 22" xfId="43811" xr:uid="{00000000-0005-0000-0000-000040A90000}"/>
    <cellStyle name="쉼표 [0] 4 3 2 2 23" xfId="43812" xr:uid="{00000000-0005-0000-0000-000041A90000}"/>
    <cellStyle name="쉼표 [0] 4 3 2 2 24" xfId="43813" xr:uid="{00000000-0005-0000-0000-000042A90000}"/>
    <cellStyle name="쉼표 [0] 4 3 2 2 25" xfId="43814" xr:uid="{00000000-0005-0000-0000-000043A90000}"/>
    <cellStyle name="쉼표 [0] 4 3 2 2 26" xfId="43815" xr:uid="{00000000-0005-0000-0000-000044A90000}"/>
    <cellStyle name="쉼표 [0] 4 3 2 2 3" xfId="43816" xr:uid="{00000000-0005-0000-0000-000045A90000}"/>
    <cellStyle name="쉼표 [0] 4 3 2 2 3 10" xfId="43817" xr:uid="{00000000-0005-0000-0000-000046A90000}"/>
    <cellStyle name="쉼표 [0] 4 3 2 2 3 11" xfId="43818" xr:uid="{00000000-0005-0000-0000-000047A90000}"/>
    <cellStyle name="쉼표 [0] 4 3 2 2 3 12" xfId="43819" xr:uid="{00000000-0005-0000-0000-000048A90000}"/>
    <cellStyle name="쉼표 [0] 4 3 2 2 3 2" xfId="43820" xr:uid="{00000000-0005-0000-0000-000049A90000}"/>
    <cellStyle name="쉼표 [0] 4 3 2 2 3 2 2" xfId="43821" xr:uid="{00000000-0005-0000-0000-00004AA90000}"/>
    <cellStyle name="쉼표 [0] 4 3 2 2 3 2 3" xfId="43822" xr:uid="{00000000-0005-0000-0000-00004BA90000}"/>
    <cellStyle name="쉼표 [0] 4 3 2 2 3 2 4" xfId="43823" xr:uid="{00000000-0005-0000-0000-00004CA90000}"/>
    <cellStyle name="쉼표 [0] 4 3 2 2 3 3" xfId="43824" xr:uid="{00000000-0005-0000-0000-00004DA90000}"/>
    <cellStyle name="쉼표 [0] 4 3 2 2 3 3 2" xfId="43825" xr:uid="{00000000-0005-0000-0000-00004EA90000}"/>
    <cellStyle name="쉼표 [0] 4 3 2 2 3 3 3" xfId="43826" xr:uid="{00000000-0005-0000-0000-00004FA90000}"/>
    <cellStyle name="쉼표 [0] 4 3 2 2 3 3 4" xfId="43827" xr:uid="{00000000-0005-0000-0000-000050A90000}"/>
    <cellStyle name="쉼표 [0] 4 3 2 2 3 4" xfId="43828" xr:uid="{00000000-0005-0000-0000-000051A90000}"/>
    <cellStyle name="쉼표 [0] 4 3 2 2 3 4 2" xfId="43829" xr:uid="{00000000-0005-0000-0000-000052A90000}"/>
    <cellStyle name="쉼표 [0] 4 3 2 2 3 4 3" xfId="43830" xr:uid="{00000000-0005-0000-0000-000053A90000}"/>
    <cellStyle name="쉼표 [0] 4 3 2 2 3 4 4" xfId="43831" xr:uid="{00000000-0005-0000-0000-000054A90000}"/>
    <cellStyle name="쉼표 [0] 4 3 2 2 3 5" xfId="43832" xr:uid="{00000000-0005-0000-0000-000055A90000}"/>
    <cellStyle name="쉼표 [0] 4 3 2 2 3 5 2" xfId="43833" xr:uid="{00000000-0005-0000-0000-000056A90000}"/>
    <cellStyle name="쉼표 [0] 4 3 2 2 3 5 3" xfId="43834" xr:uid="{00000000-0005-0000-0000-000057A90000}"/>
    <cellStyle name="쉼표 [0] 4 3 2 2 3 5 4" xfId="43835" xr:uid="{00000000-0005-0000-0000-000058A90000}"/>
    <cellStyle name="쉼표 [0] 4 3 2 2 3 6" xfId="43836" xr:uid="{00000000-0005-0000-0000-000059A90000}"/>
    <cellStyle name="쉼표 [0] 4 3 2 2 3 6 2" xfId="43837" xr:uid="{00000000-0005-0000-0000-00005AA90000}"/>
    <cellStyle name="쉼표 [0] 4 3 2 2 3 6 3" xfId="43838" xr:uid="{00000000-0005-0000-0000-00005BA90000}"/>
    <cellStyle name="쉼표 [0] 4 3 2 2 3 6 4" xfId="43839" xr:uid="{00000000-0005-0000-0000-00005CA90000}"/>
    <cellStyle name="쉼표 [0] 4 3 2 2 3 7" xfId="43840" xr:uid="{00000000-0005-0000-0000-00005DA90000}"/>
    <cellStyle name="쉼표 [0] 4 3 2 2 3 7 2" xfId="43841" xr:uid="{00000000-0005-0000-0000-00005EA90000}"/>
    <cellStyle name="쉼표 [0] 4 3 2 2 3 7 3" xfId="43842" xr:uid="{00000000-0005-0000-0000-00005FA90000}"/>
    <cellStyle name="쉼표 [0] 4 3 2 2 3 7 4" xfId="43843" xr:uid="{00000000-0005-0000-0000-000060A90000}"/>
    <cellStyle name="쉼표 [0] 4 3 2 2 3 8" xfId="43844" xr:uid="{00000000-0005-0000-0000-000061A90000}"/>
    <cellStyle name="쉼표 [0] 4 3 2 2 3 8 2" xfId="43845" xr:uid="{00000000-0005-0000-0000-000062A90000}"/>
    <cellStyle name="쉼표 [0] 4 3 2 2 3 8 3" xfId="43846" xr:uid="{00000000-0005-0000-0000-000063A90000}"/>
    <cellStyle name="쉼표 [0] 4 3 2 2 3 8 4" xfId="43847" xr:uid="{00000000-0005-0000-0000-000064A90000}"/>
    <cellStyle name="쉼표 [0] 4 3 2 2 3 9" xfId="43848" xr:uid="{00000000-0005-0000-0000-000065A90000}"/>
    <cellStyle name="쉼표 [0] 4 3 2 2 3 9 2" xfId="43849" xr:uid="{00000000-0005-0000-0000-000066A90000}"/>
    <cellStyle name="쉼표 [0] 4 3 2 2 3 9 3" xfId="43850" xr:uid="{00000000-0005-0000-0000-000067A90000}"/>
    <cellStyle name="쉼표 [0] 4 3 2 2 3 9 4" xfId="43851" xr:uid="{00000000-0005-0000-0000-000068A90000}"/>
    <cellStyle name="쉼표 [0] 4 3 2 2 4" xfId="43852" xr:uid="{00000000-0005-0000-0000-000069A90000}"/>
    <cellStyle name="쉼표 [0] 4 3 2 2 4 10" xfId="43853" xr:uid="{00000000-0005-0000-0000-00006AA90000}"/>
    <cellStyle name="쉼표 [0] 4 3 2 2 4 11" xfId="43854" xr:uid="{00000000-0005-0000-0000-00006BA90000}"/>
    <cellStyle name="쉼표 [0] 4 3 2 2 4 12" xfId="43855" xr:uid="{00000000-0005-0000-0000-00006CA90000}"/>
    <cellStyle name="쉼표 [0] 4 3 2 2 4 2" xfId="43856" xr:uid="{00000000-0005-0000-0000-00006DA90000}"/>
    <cellStyle name="쉼표 [0] 4 3 2 2 4 2 2" xfId="43857" xr:uid="{00000000-0005-0000-0000-00006EA90000}"/>
    <cellStyle name="쉼표 [0] 4 3 2 2 4 2 3" xfId="43858" xr:uid="{00000000-0005-0000-0000-00006FA90000}"/>
    <cellStyle name="쉼표 [0] 4 3 2 2 4 2 4" xfId="43859" xr:uid="{00000000-0005-0000-0000-000070A90000}"/>
    <cellStyle name="쉼표 [0] 4 3 2 2 4 3" xfId="43860" xr:uid="{00000000-0005-0000-0000-000071A90000}"/>
    <cellStyle name="쉼표 [0] 4 3 2 2 4 3 2" xfId="43861" xr:uid="{00000000-0005-0000-0000-000072A90000}"/>
    <cellStyle name="쉼표 [0] 4 3 2 2 4 3 3" xfId="43862" xr:uid="{00000000-0005-0000-0000-000073A90000}"/>
    <cellStyle name="쉼표 [0] 4 3 2 2 4 3 4" xfId="43863" xr:uid="{00000000-0005-0000-0000-000074A90000}"/>
    <cellStyle name="쉼표 [0] 4 3 2 2 4 4" xfId="43864" xr:uid="{00000000-0005-0000-0000-000075A90000}"/>
    <cellStyle name="쉼표 [0] 4 3 2 2 4 4 2" xfId="43865" xr:uid="{00000000-0005-0000-0000-000076A90000}"/>
    <cellStyle name="쉼표 [0] 4 3 2 2 4 4 3" xfId="43866" xr:uid="{00000000-0005-0000-0000-000077A90000}"/>
    <cellStyle name="쉼표 [0] 4 3 2 2 4 4 4" xfId="43867" xr:uid="{00000000-0005-0000-0000-000078A90000}"/>
    <cellStyle name="쉼표 [0] 4 3 2 2 4 5" xfId="43868" xr:uid="{00000000-0005-0000-0000-000079A90000}"/>
    <cellStyle name="쉼표 [0] 4 3 2 2 4 5 2" xfId="43869" xr:uid="{00000000-0005-0000-0000-00007AA90000}"/>
    <cellStyle name="쉼표 [0] 4 3 2 2 4 5 3" xfId="43870" xr:uid="{00000000-0005-0000-0000-00007BA90000}"/>
    <cellStyle name="쉼표 [0] 4 3 2 2 4 5 4" xfId="43871" xr:uid="{00000000-0005-0000-0000-00007CA90000}"/>
    <cellStyle name="쉼표 [0] 4 3 2 2 4 6" xfId="43872" xr:uid="{00000000-0005-0000-0000-00007DA90000}"/>
    <cellStyle name="쉼표 [0] 4 3 2 2 4 6 2" xfId="43873" xr:uid="{00000000-0005-0000-0000-00007EA90000}"/>
    <cellStyle name="쉼표 [0] 4 3 2 2 4 6 3" xfId="43874" xr:uid="{00000000-0005-0000-0000-00007FA90000}"/>
    <cellStyle name="쉼표 [0] 4 3 2 2 4 6 4" xfId="43875" xr:uid="{00000000-0005-0000-0000-000080A90000}"/>
    <cellStyle name="쉼표 [0] 4 3 2 2 4 7" xfId="43876" xr:uid="{00000000-0005-0000-0000-000081A90000}"/>
    <cellStyle name="쉼표 [0] 4 3 2 2 4 7 2" xfId="43877" xr:uid="{00000000-0005-0000-0000-000082A90000}"/>
    <cellStyle name="쉼표 [0] 4 3 2 2 4 7 3" xfId="43878" xr:uid="{00000000-0005-0000-0000-000083A90000}"/>
    <cellStyle name="쉼표 [0] 4 3 2 2 4 7 4" xfId="43879" xr:uid="{00000000-0005-0000-0000-000084A90000}"/>
    <cellStyle name="쉼표 [0] 4 3 2 2 4 8" xfId="43880" xr:uid="{00000000-0005-0000-0000-000085A90000}"/>
    <cellStyle name="쉼표 [0] 4 3 2 2 4 8 2" xfId="43881" xr:uid="{00000000-0005-0000-0000-000086A90000}"/>
    <cellStyle name="쉼표 [0] 4 3 2 2 4 8 3" xfId="43882" xr:uid="{00000000-0005-0000-0000-000087A90000}"/>
    <cellStyle name="쉼표 [0] 4 3 2 2 4 8 4" xfId="43883" xr:uid="{00000000-0005-0000-0000-000088A90000}"/>
    <cellStyle name="쉼표 [0] 4 3 2 2 4 9" xfId="43884" xr:uid="{00000000-0005-0000-0000-000089A90000}"/>
    <cellStyle name="쉼표 [0] 4 3 2 2 4 9 2" xfId="43885" xr:uid="{00000000-0005-0000-0000-00008AA90000}"/>
    <cellStyle name="쉼표 [0] 4 3 2 2 4 9 3" xfId="43886" xr:uid="{00000000-0005-0000-0000-00008BA90000}"/>
    <cellStyle name="쉼표 [0] 4 3 2 2 4 9 4" xfId="43887" xr:uid="{00000000-0005-0000-0000-00008CA90000}"/>
    <cellStyle name="쉼표 [0] 4 3 2 2 5" xfId="43888" xr:uid="{00000000-0005-0000-0000-00008DA90000}"/>
    <cellStyle name="쉼표 [0] 4 3 2 2 5 10" xfId="43889" xr:uid="{00000000-0005-0000-0000-00008EA90000}"/>
    <cellStyle name="쉼표 [0] 4 3 2 2 5 11" xfId="43890" xr:uid="{00000000-0005-0000-0000-00008FA90000}"/>
    <cellStyle name="쉼표 [0] 4 3 2 2 5 12" xfId="43891" xr:uid="{00000000-0005-0000-0000-000090A90000}"/>
    <cellStyle name="쉼표 [0] 4 3 2 2 5 2" xfId="43892" xr:uid="{00000000-0005-0000-0000-000091A90000}"/>
    <cellStyle name="쉼표 [0] 4 3 2 2 5 2 2" xfId="43893" xr:uid="{00000000-0005-0000-0000-000092A90000}"/>
    <cellStyle name="쉼표 [0] 4 3 2 2 5 2 3" xfId="43894" xr:uid="{00000000-0005-0000-0000-000093A90000}"/>
    <cellStyle name="쉼표 [0] 4 3 2 2 5 2 4" xfId="43895" xr:uid="{00000000-0005-0000-0000-000094A90000}"/>
    <cellStyle name="쉼표 [0] 4 3 2 2 5 3" xfId="43896" xr:uid="{00000000-0005-0000-0000-000095A90000}"/>
    <cellStyle name="쉼표 [0] 4 3 2 2 5 3 2" xfId="43897" xr:uid="{00000000-0005-0000-0000-000096A90000}"/>
    <cellStyle name="쉼표 [0] 4 3 2 2 5 3 3" xfId="43898" xr:uid="{00000000-0005-0000-0000-000097A90000}"/>
    <cellStyle name="쉼표 [0] 4 3 2 2 5 3 4" xfId="43899" xr:uid="{00000000-0005-0000-0000-000098A90000}"/>
    <cellStyle name="쉼표 [0] 4 3 2 2 5 4" xfId="43900" xr:uid="{00000000-0005-0000-0000-000099A90000}"/>
    <cellStyle name="쉼표 [0] 4 3 2 2 5 4 2" xfId="43901" xr:uid="{00000000-0005-0000-0000-00009AA90000}"/>
    <cellStyle name="쉼표 [0] 4 3 2 2 5 4 3" xfId="43902" xr:uid="{00000000-0005-0000-0000-00009BA90000}"/>
    <cellStyle name="쉼표 [0] 4 3 2 2 5 4 4" xfId="43903" xr:uid="{00000000-0005-0000-0000-00009CA90000}"/>
    <cellStyle name="쉼표 [0] 4 3 2 2 5 5" xfId="43904" xr:uid="{00000000-0005-0000-0000-00009DA90000}"/>
    <cellStyle name="쉼표 [0] 4 3 2 2 5 5 2" xfId="43905" xr:uid="{00000000-0005-0000-0000-00009EA90000}"/>
    <cellStyle name="쉼표 [0] 4 3 2 2 5 5 3" xfId="43906" xr:uid="{00000000-0005-0000-0000-00009FA90000}"/>
    <cellStyle name="쉼표 [0] 4 3 2 2 5 5 4" xfId="43907" xr:uid="{00000000-0005-0000-0000-0000A0A90000}"/>
    <cellStyle name="쉼표 [0] 4 3 2 2 5 6" xfId="43908" xr:uid="{00000000-0005-0000-0000-0000A1A90000}"/>
    <cellStyle name="쉼표 [0] 4 3 2 2 5 6 2" xfId="43909" xr:uid="{00000000-0005-0000-0000-0000A2A90000}"/>
    <cellStyle name="쉼표 [0] 4 3 2 2 5 6 3" xfId="43910" xr:uid="{00000000-0005-0000-0000-0000A3A90000}"/>
    <cellStyle name="쉼표 [0] 4 3 2 2 5 6 4" xfId="43911" xr:uid="{00000000-0005-0000-0000-0000A4A90000}"/>
    <cellStyle name="쉼표 [0] 4 3 2 2 5 7" xfId="43912" xr:uid="{00000000-0005-0000-0000-0000A5A90000}"/>
    <cellStyle name="쉼표 [0] 4 3 2 2 5 7 2" xfId="43913" xr:uid="{00000000-0005-0000-0000-0000A6A90000}"/>
    <cellStyle name="쉼표 [0] 4 3 2 2 5 7 3" xfId="43914" xr:uid="{00000000-0005-0000-0000-0000A7A90000}"/>
    <cellStyle name="쉼표 [0] 4 3 2 2 5 7 4" xfId="43915" xr:uid="{00000000-0005-0000-0000-0000A8A90000}"/>
    <cellStyle name="쉼표 [0] 4 3 2 2 5 8" xfId="43916" xr:uid="{00000000-0005-0000-0000-0000A9A90000}"/>
    <cellStyle name="쉼표 [0] 4 3 2 2 5 8 2" xfId="43917" xr:uid="{00000000-0005-0000-0000-0000AAA90000}"/>
    <cellStyle name="쉼표 [0] 4 3 2 2 5 8 3" xfId="43918" xr:uid="{00000000-0005-0000-0000-0000ABA90000}"/>
    <cellStyle name="쉼표 [0] 4 3 2 2 5 8 4" xfId="43919" xr:uid="{00000000-0005-0000-0000-0000ACA90000}"/>
    <cellStyle name="쉼표 [0] 4 3 2 2 5 9" xfId="43920" xr:uid="{00000000-0005-0000-0000-0000ADA90000}"/>
    <cellStyle name="쉼표 [0] 4 3 2 2 5 9 2" xfId="43921" xr:uid="{00000000-0005-0000-0000-0000AEA90000}"/>
    <cellStyle name="쉼표 [0] 4 3 2 2 5 9 3" xfId="43922" xr:uid="{00000000-0005-0000-0000-0000AFA90000}"/>
    <cellStyle name="쉼표 [0] 4 3 2 2 5 9 4" xfId="43923" xr:uid="{00000000-0005-0000-0000-0000B0A90000}"/>
    <cellStyle name="쉼표 [0] 4 3 2 2 6" xfId="43924" xr:uid="{00000000-0005-0000-0000-0000B1A90000}"/>
    <cellStyle name="쉼표 [0] 4 3 2 2 6 2" xfId="43925" xr:uid="{00000000-0005-0000-0000-0000B2A90000}"/>
    <cellStyle name="쉼표 [0] 4 3 2 2 6 3" xfId="43926" xr:uid="{00000000-0005-0000-0000-0000B3A90000}"/>
    <cellStyle name="쉼표 [0] 4 3 2 2 6 4" xfId="43927" xr:uid="{00000000-0005-0000-0000-0000B4A90000}"/>
    <cellStyle name="쉼표 [0] 4 3 2 2 7" xfId="43928" xr:uid="{00000000-0005-0000-0000-0000B5A90000}"/>
    <cellStyle name="쉼표 [0] 4 3 2 2 7 2" xfId="43929" xr:uid="{00000000-0005-0000-0000-0000B6A90000}"/>
    <cellStyle name="쉼표 [0] 4 3 2 2 7 3" xfId="43930" xr:uid="{00000000-0005-0000-0000-0000B7A90000}"/>
    <cellStyle name="쉼표 [0] 4 3 2 2 7 4" xfId="43931" xr:uid="{00000000-0005-0000-0000-0000B8A90000}"/>
    <cellStyle name="쉼표 [0] 4 3 2 2 8" xfId="43932" xr:uid="{00000000-0005-0000-0000-0000B9A90000}"/>
    <cellStyle name="쉼표 [0] 4 3 2 2 8 2" xfId="43933" xr:uid="{00000000-0005-0000-0000-0000BAA90000}"/>
    <cellStyle name="쉼표 [0] 4 3 2 2 8 3" xfId="43934" xr:uid="{00000000-0005-0000-0000-0000BBA90000}"/>
    <cellStyle name="쉼표 [0] 4 3 2 2 8 4" xfId="43935" xr:uid="{00000000-0005-0000-0000-0000BCA90000}"/>
    <cellStyle name="쉼표 [0] 4 3 2 2 9" xfId="43936" xr:uid="{00000000-0005-0000-0000-0000BDA90000}"/>
    <cellStyle name="쉼표 [0] 4 3 2 2 9 2" xfId="43937" xr:uid="{00000000-0005-0000-0000-0000BEA90000}"/>
    <cellStyle name="쉼표 [0] 4 3 2 2 9 3" xfId="43938" xr:uid="{00000000-0005-0000-0000-0000BFA90000}"/>
    <cellStyle name="쉼표 [0] 4 3 2 2 9 4" xfId="43939" xr:uid="{00000000-0005-0000-0000-0000C0A90000}"/>
    <cellStyle name="쉼표 [0] 4 3 2 20" xfId="43940" xr:uid="{00000000-0005-0000-0000-0000C1A90000}"/>
    <cellStyle name="쉼표 [0] 4 3 2 21" xfId="43941" xr:uid="{00000000-0005-0000-0000-0000C2A90000}"/>
    <cellStyle name="쉼표 [0] 4 3 2 22" xfId="43942" xr:uid="{00000000-0005-0000-0000-0000C3A90000}"/>
    <cellStyle name="쉼표 [0] 4 3 2 23" xfId="43943" xr:uid="{00000000-0005-0000-0000-0000C4A90000}"/>
    <cellStyle name="쉼표 [0] 4 3 2 24" xfId="43944" xr:uid="{00000000-0005-0000-0000-0000C5A90000}"/>
    <cellStyle name="쉼표 [0] 4 3 2 25" xfId="43945" xr:uid="{00000000-0005-0000-0000-0000C6A90000}"/>
    <cellStyle name="쉼표 [0] 4 3 2 26" xfId="43946" xr:uid="{00000000-0005-0000-0000-0000C7A90000}"/>
    <cellStyle name="쉼표 [0] 4 3 2 3" xfId="43947" xr:uid="{00000000-0005-0000-0000-0000C8A90000}"/>
    <cellStyle name="쉼표 [0] 4 3 2 3 10" xfId="43948" xr:uid="{00000000-0005-0000-0000-0000C9A90000}"/>
    <cellStyle name="쉼표 [0] 4 3 2 3 10 2" xfId="43949" xr:uid="{00000000-0005-0000-0000-0000CAA90000}"/>
    <cellStyle name="쉼표 [0] 4 3 2 3 10 3" xfId="43950" xr:uid="{00000000-0005-0000-0000-0000CBA90000}"/>
    <cellStyle name="쉼표 [0] 4 3 2 3 10 4" xfId="43951" xr:uid="{00000000-0005-0000-0000-0000CCA90000}"/>
    <cellStyle name="쉼표 [0] 4 3 2 3 11" xfId="43952" xr:uid="{00000000-0005-0000-0000-0000CDA90000}"/>
    <cellStyle name="쉼표 [0] 4 3 2 3 11 2" xfId="43953" xr:uid="{00000000-0005-0000-0000-0000CEA90000}"/>
    <cellStyle name="쉼표 [0] 4 3 2 3 11 3" xfId="43954" xr:uid="{00000000-0005-0000-0000-0000CFA90000}"/>
    <cellStyle name="쉼표 [0] 4 3 2 3 11 4" xfId="43955" xr:uid="{00000000-0005-0000-0000-0000D0A90000}"/>
    <cellStyle name="쉼표 [0] 4 3 2 3 12" xfId="43956" xr:uid="{00000000-0005-0000-0000-0000D1A90000}"/>
    <cellStyle name="쉼표 [0] 4 3 2 3 12 2" xfId="43957" xr:uid="{00000000-0005-0000-0000-0000D2A90000}"/>
    <cellStyle name="쉼표 [0] 4 3 2 3 12 3" xfId="43958" xr:uid="{00000000-0005-0000-0000-0000D3A90000}"/>
    <cellStyle name="쉼표 [0] 4 3 2 3 12 4" xfId="43959" xr:uid="{00000000-0005-0000-0000-0000D4A90000}"/>
    <cellStyle name="쉼표 [0] 4 3 2 3 13" xfId="43960" xr:uid="{00000000-0005-0000-0000-0000D5A90000}"/>
    <cellStyle name="쉼표 [0] 4 3 2 3 14" xfId="43961" xr:uid="{00000000-0005-0000-0000-0000D6A90000}"/>
    <cellStyle name="쉼표 [0] 4 3 2 3 15" xfId="43962" xr:uid="{00000000-0005-0000-0000-0000D7A90000}"/>
    <cellStyle name="쉼표 [0] 4 3 2 3 16" xfId="43963" xr:uid="{00000000-0005-0000-0000-0000D8A90000}"/>
    <cellStyle name="쉼표 [0] 4 3 2 3 17" xfId="43964" xr:uid="{00000000-0005-0000-0000-0000D9A90000}"/>
    <cellStyle name="쉼표 [0] 4 3 2 3 18" xfId="43965" xr:uid="{00000000-0005-0000-0000-0000DAA90000}"/>
    <cellStyle name="쉼표 [0] 4 3 2 3 19" xfId="43966" xr:uid="{00000000-0005-0000-0000-0000DBA90000}"/>
    <cellStyle name="쉼표 [0] 4 3 2 3 2" xfId="43967" xr:uid="{00000000-0005-0000-0000-0000DCA90000}"/>
    <cellStyle name="쉼표 [0] 4 3 2 3 2 10" xfId="43968" xr:uid="{00000000-0005-0000-0000-0000DDA90000}"/>
    <cellStyle name="쉼표 [0] 4 3 2 3 2 11" xfId="43969" xr:uid="{00000000-0005-0000-0000-0000DEA90000}"/>
    <cellStyle name="쉼표 [0] 4 3 2 3 2 12" xfId="43970" xr:uid="{00000000-0005-0000-0000-0000DFA90000}"/>
    <cellStyle name="쉼표 [0] 4 3 2 3 2 2" xfId="43971" xr:uid="{00000000-0005-0000-0000-0000E0A90000}"/>
    <cellStyle name="쉼표 [0] 4 3 2 3 2 2 2" xfId="43972" xr:uid="{00000000-0005-0000-0000-0000E1A90000}"/>
    <cellStyle name="쉼표 [0] 4 3 2 3 2 2 3" xfId="43973" xr:uid="{00000000-0005-0000-0000-0000E2A90000}"/>
    <cellStyle name="쉼표 [0] 4 3 2 3 2 2 4" xfId="43974" xr:uid="{00000000-0005-0000-0000-0000E3A90000}"/>
    <cellStyle name="쉼표 [0] 4 3 2 3 2 3" xfId="43975" xr:uid="{00000000-0005-0000-0000-0000E4A90000}"/>
    <cellStyle name="쉼표 [0] 4 3 2 3 2 3 2" xfId="43976" xr:uid="{00000000-0005-0000-0000-0000E5A90000}"/>
    <cellStyle name="쉼표 [0] 4 3 2 3 2 3 3" xfId="43977" xr:uid="{00000000-0005-0000-0000-0000E6A90000}"/>
    <cellStyle name="쉼표 [0] 4 3 2 3 2 3 4" xfId="43978" xr:uid="{00000000-0005-0000-0000-0000E7A90000}"/>
    <cellStyle name="쉼표 [0] 4 3 2 3 2 4" xfId="43979" xr:uid="{00000000-0005-0000-0000-0000E8A90000}"/>
    <cellStyle name="쉼표 [0] 4 3 2 3 2 4 2" xfId="43980" xr:uid="{00000000-0005-0000-0000-0000E9A90000}"/>
    <cellStyle name="쉼표 [0] 4 3 2 3 2 4 3" xfId="43981" xr:uid="{00000000-0005-0000-0000-0000EAA90000}"/>
    <cellStyle name="쉼표 [0] 4 3 2 3 2 4 4" xfId="43982" xr:uid="{00000000-0005-0000-0000-0000EBA90000}"/>
    <cellStyle name="쉼표 [0] 4 3 2 3 2 5" xfId="43983" xr:uid="{00000000-0005-0000-0000-0000ECA90000}"/>
    <cellStyle name="쉼표 [0] 4 3 2 3 2 5 2" xfId="43984" xr:uid="{00000000-0005-0000-0000-0000EDA90000}"/>
    <cellStyle name="쉼표 [0] 4 3 2 3 2 5 3" xfId="43985" xr:uid="{00000000-0005-0000-0000-0000EEA90000}"/>
    <cellStyle name="쉼표 [0] 4 3 2 3 2 5 4" xfId="43986" xr:uid="{00000000-0005-0000-0000-0000EFA90000}"/>
    <cellStyle name="쉼표 [0] 4 3 2 3 2 6" xfId="43987" xr:uid="{00000000-0005-0000-0000-0000F0A90000}"/>
    <cellStyle name="쉼표 [0] 4 3 2 3 2 6 2" xfId="43988" xr:uid="{00000000-0005-0000-0000-0000F1A90000}"/>
    <cellStyle name="쉼표 [0] 4 3 2 3 2 6 3" xfId="43989" xr:uid="{00000000-0005-0000-0000-0000F2A90000}"/>
    <cellStyle name="쉼표 [0] 4 3 2 3 2 6 4" xfId="43990" xr:uid="{00000000-0005-0000-0000-0000F3A90000}"/>
    <cellStyle name="쉼표 [0] 4 3 2 3 2 7" xfId="43991" xr:uid="{00000000-0005-0000-0000-0000F4A90000}"/>
    <cellStyle name="쉼표 [0] 4 3 2 3 2 7 2" xfId="43992" xr:uid="{00000000-0005-0000-0000-0000F5A90000}"/>
    <cellStyle name="쉼표 [0] 4 3 2 3 2 7 3" xfId="43993" xr:uid="{00000000-0005-0000-0000-0000F6A90000}"/>
    <cellStyle name="쉼표 [0] 4 3 2 3 2 7 4" xfId="43994" xr:uid="{00000000-0005-0000-0000-0000F7A90000}"/>
    <cellStyle name="쉼표 [0] 4 3 2 3 2 8" xfId="43995" xr:uid="{00000000-0005-0000-0000-0000F8A90000}"/>
    <cellStyle name="쉼표 [0] 4 3 2 3 2 8 2" xfId="43996" xr:uid="{00000000-0005-0000-0000-0000F9A90000}"/>
    <cellStyle name="쉼표 [0] 4 3 2 3 2 8 3" xfId="43997" xr:uid="{00000000-0005-0000-0000-0000FAA90000}"/>
    <cellStyle name="쉼표 [0] 4 3 2 3 2 8 4" xfId="43998" xr:uid="{00000000-0005-0000-0000-0000FBA90000}"/>
    <cellStyle name="쉼표 [0] 4 3 2 3 2 9" xfId="43999" xr:uid="{00000000-0005-0000-0000-0000FCA90000}"/>
    <cellStyle name="쉼표 [0] 4 3 2 3 2 9 2" xfId="44000" xr:uid="{00000000-0005-0000-0000-0000FDA90000}"/>
    <cellStyle name="쉼표 [0] 4 3 2 3 2 9 3" xfId="44001" xr:uid="{00000000-0005-0000-0000-0000FEA90000}"/>
    <cellStyle name="쉼표 [0] 4 3 2 3 2 9 4" xfId="44002" xr:uid="{00000000-0005-0000-0000-0000FFA90000}"/>
    <cellStyle name="쉼표 [0] 4 3 2 3 20" xfId="44003" xr:uid="{00000000-0005-0000-0000-000000AA0000}"/>
    <cellStyle name="쉼표 [0] 4 3 2 3 21" xfId="44004" xr:uid="{00000000-0005-0000-0000-000001AA0000}"/>
    <cellStyle name="쉼표 [0] 4 3 2 3 22" xfId="44005" xr:uid="{00000000-0005-0000-0000-000002AA0000}"/>
    <cellStyle name="쉼표 [0] 4 3 2 3 23" xfId="44006" xr:uid="{00000000-0005-0000-0000-000003AA0000}"/>
    <cellStyle name="쉼표 [0] 4 3 2 3 24" xfId="44007" xr:uid="{00000000-0005-0000-0000-000004AA0000}"/>
    <cellStyle name="쉼표 [0] 4 3 2 3 25" xfId="44008" xr:uid="{00000000-0005-0000-0000-000005AA0000}"/>
    <cellStyle name="쉼표 [0] 4 3 2 3 3" xfId="44009" xr:uid="{00000000-0005-0000-0000-000006AA0000}"/>
    <cellStyle name="쉼표 [0] 4 3 2 3 3 10" xfId="44010" xr:uid="{00000000-0005-0000-0000-000007AA0000}"/>
    <cellStyle name="쉼표 [0] 4 3 2 3 3 11" xfId="44011" xr:uid="{00000000-0005-0000-0000-000008AA0000}"/>
    <cellStyle name="쉼표 [0] 4 3 2 3 3 12" xfId="44012" xr:uid="{00000000-0005-0000-0000-000009AA0000}"/>
    <cellStyle name="쉼표 [0] 4 3 2 3 3 2" xfId="44013" xr:uid="{00000000-0005-0000-0000-00000AAA0000}"/>
    <cellStyle name="쉼표 [0] 4 3 2 3 3 2 2" xfId="44014" xr:uid="{00000000-0005-0000-0000-00000BAA0000}"/>
    <cellStyle name="쉼표 [0] 4 3 2 3 3 2 3" xfId="44015" xr:uid="{00000000-0005-0000-0000-00000CAA0000}"/>
    <cellStyle name="쉼표 [0] 4 3 2 3 3 2 4" xfId="44016" xr:uid="{00000000-0005-0000-0000-00000DAA0000}"/>
    <cellStyle name="쉼표 [0] 4 3 2 3 3 3" xfId="44017" xr:uid="{00000000-0005-0000-0000-00000EAA0000}"/>
    <cellStyle name="쉼표 [0] 4 3 2 3 3 3 2" xfId="44018" xr:uid="{00000000-0005-0000-0000-00000FAA0000}"/>
    <cellStyle name="쉼표 [0] 4 3 2 3 3 3 3" xfId="44019" xr:uid="{00000000-0005-0000-0000-000010AA0000}"/>
    <cellStyle name="쉼표 [0] 4 3 2 3 3 3 4" xfId="44020" xr:uid="{00000000-0005-0000-0000-000011AA0000}"/>
    <cellStyle name="쉼표 [0] 4 3 2 3 3 4" xfId="44021" xr:uid="{00000000-0005-0000-0000-000012AA0000}"/>
    <cellStyle name="쉼표 [0] 4 3 2 3 3 4 2" xfId="44022" xr:uid="{00000000-0005-0000-0000-000013AA0000}"/>
    <cellStyle name="쉼표 [0] 4 3 2 3 3 4 3" xfId="44023" xr:uid="{00000000-0005-0000-0000-000014AA0000}"/>
    <cellStyle name="쉼표 [0] 4 3 2 3 3 4 4" xfId="44024" xr:uid="{00000000-0005-0000-0000-000015AA0000}"/>
    <cellStyle name="쉼표 [0] 4 3 2 3 3 5" xfId="44025" xr:uid="{00000000-0005-0000-0000-000016AA0000}"/>
    <cellStyle name="쉼표 [0] 4 3 2 3 3 5 2" xfId="44026" xr:uid="{00000000-0005-0000-0000-000017AA0000}"/>
    <cellStyle name="쉼표 [0] 4 3 2 3 3 5 3" xfId="44027" xr:uid="{00000000-0005-0000-0000-000018AA0000}"/>
    <cellStyle name="쉼표 [0] 4 3 2 3 3 5 4" xfId="44028" xr:uid="{00000000-0005-0000-0000-000019AA0000}"/>
    <cellStyle name="쉼표 [0] 4 3 2 3 3 6" xfId="44029" xr:uid="{00000000-0005-0000-0000-00001AAA0000}"/>
    <cellStyle name="쉼표 [0] 4 3 2 3 3 6 2" xfId="44030" xr:uid="{00000000-0005-0000-0000-00001BAA0000}"/>
    <cellStyle name="쉼표 [0] 4 3 2 3 3 6 3" xfId="44031" xr:uid="{00000000-0005-0000-0000-00001CAA0000}"/>
    <cellStyle name="쉼표 [0] 4 3 2 3 3 6 4" xfId="44032" xr:uid="{00000000-0005-0000-0000-00001DAA0000}"/>
    <cellStyle name="쉼표 [0] 4 3 2 3 3 7" xfId="44033" xr:uid="{00000000-0005-0000-0000-00001EAA0000}"/>
    <cellStyle name="쉼표 [0] 4 3 2 3 3 7 2" xfId="44034" xr:uid="{00000000-0005-0000-0000-00001FAA0000}"/>
    <cellStyle name="쉼표 [0] 4 3 2 3 3 7 3" xfId="44035" xr:uid="{00000000-0005-0000-0000-000020AA0000}"/>
    <cellStyle name="쉼표 [0] 4 3 2 3 3 7 4" xfId="44036" xr:uid="{00000000-0005-0000-0000-000021AA0000}"/>
    <cellStyle name="쉼표 [0] 4 3 2 3 3 8" xfId="44037" xr:uid="{00000000-0005-0000-0000-000022AA0000}"/>
    <cellStyle name="쉼표 [0] 4 3 2 3 3 8 2" xfId="44038" xr:uid="{00000000-0005-0000-0000-000023AA0000}"/>
    <cellStyle name="쉼표 [0] 4 3 2 3 3 8 3" xfId="44039" xr:uid="{00000000-0005-0000-0000-000024AA0000}"/>
    <cellStyle name="쉼표 [0] 4 3 2 3 3 8 4" xfId="44040" xr:uid="{00000000-0005-0000-0000-000025AA0000}"/>
    <cellStyle name="쉼표 [0] 4 3 2 3 3 9" xfId="44041" xr:uid="{00000000-0005-0000-0000-000026AA0000}"/>
    <cellStyle name="쉼표 [0] 4 3 2 3 3 9 2" xfId="44042" xr:uid="{00000000-0005-0000-0000-000027AA0000}"/>
    <cellStyle name="쉼표 [0] 4 3 2 3 3 9 3" xfId="44043" xr:uid="{00000000-0005-0000-0000-000028AA0000}"/>
    <cellStyle name="쉼표 [0] 4 3 2 3 3 9 4" xfId="44044" xr:uid="{00000000-0005-0000-0000-000029AA0000}"/>
    <cellStyle name="쉼표 [0] 4 3 2 3 4" xfId="44045" xr:uid="{00000000-0005-0000-0000-00002AAA0000}"/>
    <cellStyle name="쉼표 [0] 4 3 2 3 4 10" xfId="44046" xr:uid="{00000000-0005-0000-0000-00002BAA0000}"/>
    <cellStyle name="쉼표 [0] 4 3 2 3 4 11" xfId="44047" xr:uid="{00000000-0005-0000-0000-00002CAA0000}"/>
    <cellStyle name="쉼표 [0] 4 3 2 3 4 12" xfId="44048" xr:uid="{00000000-0005-0000-0000-00002DAA0000}"/>
    <cellStyle name="쉼표 [0] 4 3 2 3 4 2" xfId="44049" xr:uid="{00000000-0005-0000-0000-00002EAA0000}"/>
    <cellStyle name="쉼표 [0] 4 3 2 3 4 2 2" xfId="44050" xr:uid="{00000000-0005-0000-0000-00002FAA0000}"/>
    <cellStyle name="쉼표 [0] 4 3 2 3 4 2 3" xfId="44051" xr:uid="{00000000-0005-0000-0000-000030AA0000}"/>
    <cellStyle name="쉼표 [0] 4 3 2 3 4 2 4" xfId="44052" xr:uid="{00000000-0005-0000-0000-000031AA0000}"/>
    <cellStyle name="쉼표 [0] 4 3 2 3 4 3" xfId="44053" xr:uid="{00000000-0005-0000-0000-000032AA0000}"/>
    <cellStyle name="쉼표 [0] 4 3 2 3 4 3 2" xfId="44054" xr:uid="{00000000-0005-0000-0000-000033AA0000}"/>
    <cellStyle name="쉼표 [0] 4 3 2 3 4 3 3" xfId="44055" xr:uid="{00000000-0005-0000-0000-000034AA0000}"/>
    <cellStyle name="쉼표 [0] 4 3 2 3 4 3 4" xfId="44056" xr:uid="{00000000-0005-0000-0000-000035AA0000}"/>
    <cellStyle name="쉼표 [0] 4 3 2 3 4 4" xfId="44057" xr:uid="{00000000-0005-0000-0000-000036AA0000}"/>
    <cellStyle name="쉼표 [0] 4 3 2 3 4 4 2" xfId="44058" xr:uid="{00000000-0005-0000-0000-000037AA0000}"/>
    <cellStyle name="쉼표 [0] 4 3 2 3 4 4 3" xfId="44059" xr:uid="{00000000-0005-0000-0000-000038AA0000}"/>
    <cellStyle name="쉼표 [0] 4 3 2 3 4 4 4" xfId="44060" xr:uid="{00000000-0005-0000-0000-000039AA0000}"/>
    <cellStyle name="쉼표 [0] 4 3 2 3 4 5" xfId="44061" xr:uid="{00000000-0005-0000-0000-00003AAA0000}"/>
    <cellStyle name="쉼표 [0] 4 3 2 3 4 5 2" xfId="44062" xr:uid="{00000000-0005-0000-0000-00003BAA0000}"/>
    <cellStyle name="쉼표 [0] 4 3 2 3 4 5 3" xfId="44063" xr:uid="{00000000-0005-0000-0000-00003CAA0000}"/>
    <cellStyle name="쉼표 [0] 4 3 2 3 4 5 4" xfId="44064" xr:uid="{00000000-0005-0000-0000-00003DAA0000}"/>
    <cellStyle name="쉼표 [0] 4 3 2 3 4 6" xfId="44065" xr:uid="{00000000-0005-0000-0000-00003EAA0000}"/>
    <cellStyle name="쉼표 [0] 4 3 2 3 4 6 2" xfId="44066" xr:uid="{00000000-0005-0000-0000-00003FAA0000}"/>
    <cellStyle name="쉼표 [0] 4 3 2 3 4 6 3" xfId="44067" xr:uid="{00000000-0005-0000-0000-000040AA0000}"/>
    <cellStyle name="쉼표 [0] 4 3 2 3 4 6 4" xfId="44068" xr:uid="{00000000-0005-0000-0000-000041AA0000}"/>
    <cellStyle name="쉼표 [0] 4 3 2 3 4 7" xfId="44069" xr:uid="{00000000-0005-0000-0000-000042AA0000}"/>
    <cellStyle name="쉼표 [0] 4 3 2 3 4 7 2" xfId="44070" xr:uid="{00000000-0005-0000-0000-000043AA0000}"/>
    <cellStyle name="쉼표 [0] 4 3 2 3 4 7 3" xfId="44071" xr:uid="{00000000-0005-0000-0000-000044AA0000}"/>
    <cellStyle name="쉼표 [0] 4 3 2 3 4 7 4" xfId="44072" xr:uid="{00000000-0005-0000-0000-000045AA0000}"/>
    <cellStyle name="쉼표 [0] 4 3 2 3 4 8" xfId="44073" xr:uid="{00000000-0005-0000-0000-000046AA0000}"/>
    <cellStyle name="쉼표 [0] 4 3 2 3 4 8 2" xfId="44074" xr:uid="{00000000-0005-0000-0000-000047AA0000}"/>
    <cellStyle name="쉼표 [0] 4 3 2 3 4 8 3" xfId="44075" xr:uid="{00000000-0005-0000-0000-000048AA0000}"/>
    <cellStyle name="쉼표 [0] 4 3 2 3 4 8 4" xfId="44076" xr:uid="{00000000-0005-0000-0000-000049AA0000}"/>
    <cellStyle name="쉼표 [0] 4 3 2 3 4 9" xfId="44077" xr:uid="{00000000-0005-0000-0000-00004AAA0000}"/>
    <cellStyle name="쉼표 [0] 4 3 2 3 4 9 2" xfId="44078" xr:uid="{00000000-0005-0000-0000-00004BAA0000}"/>
    <cellStyle name="쉼표 [0] 4 3 2 3 4 9 3" xfId="44079" xr:uid="{00000000-0005-0000-0000-00004CAA0000}"/>
    <cellStyle name="쉼표 [0] 4 3 2 3 4 9 4" xfId="44080" xr:uid="{00000000-0005-0000-0000-00004DAA0000}"/>
    <cellStyle name="쉼표 [0] 4 3 2 3 5" xfId="44081" xr:uid="{00000000-0005-0000-0000-00004EAA0000}"/>
    <cellStyle name="쉼표 [0] 4 3 2 3 5 2" xfId="44082" xr:uid="{00000000-0005-0000-0000-00004FAA0000}"/>
    <cellStyle name="쉼표 [0] 4 3 2 3 5 3" xfId="44083" xr:uid="{00000000-0005-0000-0000-000050AA0000}"/>
    <cellStyle name="쉼표 [0] 4 3 2 3 5 4" xfId="44084" xr:uid="{00000000-0005-0000-0000-000051AA0000}"/>
    <cellStyle name="쉼표 [0] 4 3 2 3 6" xfId="44085" xr:uid="{00000000-0005-0000-0000-000052AA0000}"/>
    <cellStyle name="쉼표 [0] 4 3 2 3 6 2" xfId="44086" xr:uid="{00000000-0005-0000-0000-000053AA0000}"/>
    <cellStyle name="쉼표 [0] 4 3 2 3 6 3" xfId="44087" xr:uid="{00000000-0005-0000-0000-000054AA0000}"/>
    <cellStyle name="쉼표 [0] 4 3 2 3 6 4" xfId="44088" xr:uid="{00000000-0005-0000-0000-000055AA0000}"/>
    <cellStyle name="쉼표 [0] 4 3 2 3 7" xfId="44089" xr:uid="{00000000-0005-0000-0000-000056AA0000}"/>
    <cellStyle name="쉼표 [0] 4 3 2 3 7 2" xfId="44090" xr:uid="{00000000-0005-0000-0000-000057AA0000}"/>
    <cellStyle name="쉼표 [0] 4 3 2 3 7 3" xfId="44091" xr:uid="{00000000-0005-0000-0000-000058AA0000}"/>
    <cellStyle name="쉼표 [0] 4 3 2 3 7 4" xfId="44092" xr:uid="{00000000-0005-0000-0000-000059AA0000}"/>
    <cellStyle name="쉼표 [0] 4 3 2 3 8" xfId="44093" xr:uid="{00000000-0005-0000-0000-00005AAA0000}"/>
    <cellStyle name="쉼표 [0] 4 3 2 3 8 2" xfId="44094" xr:uid="{00000000-0005-0000-0000-00005BAA0000}"/>
    <cellStyle name="쉼표 [0] 4 3 2 3 8 3" xfId="44095" xr:uid="{00000000-0005-0000-0000-00005CAA0000}"/>
    <cellStyle name="쉼표 [0] 4 3 2 3 8 4" xfId="44096" xr:uid="{00000000-0005-0000-0000-00005DAA0000}"/>
    <cellStyle name="쉼표 [0] 4 3 2 3 9" xfId="44097" xr:uid="{00000000-0005-0000-0000-00005EAA0000}"/>
    <cellStyle name="쉼표 [0] 4 3 2 3 9 2" xfId="44098" xr:uid="{00000000-0005-0000-0000-00005FAA0000}"/>
    <cellStyle name="쉼표 [0] 4 3 2 3 9 3" xfId="44099" xr:uid="{00000000-0005-0000-0000-000060AA0000}"/>
    <cellStyle name="쉼표 [0] 4 3 2 3 9 4" xfId="44100" xr:uid="{00000000-0005-0000-0000-000061AA0000}"/>
    <cellStyle name="쉼표 [0] 4 3 2 4" xfId="44101" xr:uid="{00000000-0005-0000-0000-000062AA0000}"/>
    <cellStyle name="쉼표 [0] 4 3 2 4 10" xfId="44102" xr:uid="{00000000-0005-0000-0000-000063AA0000}"/>
    <cellStyle name="쉼표 [0] 4 3 2 4 11" xfId="44103" xr:uid="{00000000-0005-0000-0000-000064AA0000}"/>
    <cellStyle name="쉼표 [0] 4 3 2 4 12" xfId="44104" xr:uid="{00000000-0005-0000-0000-000065AA0000}"/>
    <cellStyle name="쉼표 [0] 4 3 2 4 2" xfId="44105" xr:uid="{00000000-0005-0000-0000-000066AA0000}"/>
    <cellStyle name="쉼표 [0] 4 3 2 4 2 2" xfId="44106" xr:uid="{00000000-0005-0000-0000-000067AA0000}"/>
    <cellStyle name="쉼표 [0] 4 3 2 4 2 3" xfId="44107" xr:uid="{00000000-0005-0000-0000-000068AA0000}"/>
    <cellStyle name="쉼표 [0] 4 3 2 4 2 4" xfId="44108" xr:uid="{00000000-0005-0000-0000-000069AA0000}"/>
    <cellStyle name="쉼표 [0] 4 3 2 4 3" xfId="44109" xr:uid="{00000000-0005-0000-0000-00006AAA0000}"/>
    <cellStyle name="쉼표 [0] 4 3 2 4 3 2" xfId="44110" xr:uid="{00000000-0005-0000-0000-00006BAA0000}"/>
    <cellStyle name="쉼표 [0] 4 3 2 4 3 3" xfId="44111" xr:uid="{00000000-0005-0000-0000-00006CAA0000}"/>
    <cellStyle name="쉼표 [0] 4 3 2 4 3 4" xfId="44112" xr:uid="{00000000-0005-0000-0000-00006DAA0000}"/>
    <cellStyle name="쉼표 [0] 4 3 2 4 4" xfId="44113" xr:uid="{00000000-0005-0000-0000-00006EAA0000}"/>
    <cellStyle name="쉼표 [0] 4 3 2 4 4 2" xfId="44114" xr:uid="{00000000-0005-0000-0000-00006FAA0000}"/>
    <cellStyle name="쉼표 [0] 4 3 2 4 4 3" xfId="44115" xr:uid="{00000000-0005-0000-0000-000070AA0000}"/>
    <cellStyle name="쉼표 [0] 4 3 2 4 4 4" xfId="44116" xr:uid="{00000000-0005-0000-0000-000071AA0000}"/>
    <cellStyle name="쉼표 [0] 4 3 2 4 5" xfId="44117" xr:uid="{00000000-0005-0000-0000-000072AA0000}"/>
    <cellStyle name="쉼표 [0] 4 3 2 4 5 2" xfId="44118" xr:uid="{00000000-0005-0000-0000-000073AA0000}"/>
    <cellStyle name="쉼표 [0] 4 3 2 4 5 3" xfId="44119" xr:uid="{00000000-0005-0000-0000-000074AA0000}"/>
    <cellStyle name="쉼표 [0] 4 3 2 4 5 4" xfId="44120" xr:uid="{00000000-0005-0000-0000-000075AA0000}"/>
    <cellStyle name="쉼표 [0] 4 3 2 4 6" xfId="44121" xr:uid="{00000000-0005-0000-0000-000076AA0000}"/>
    <cellStyle name="쉼표 [0] 4 3 2 4 6 2" xfId="44122" xr:uid="{00000000-0005-0000-0000-000077AA0000}"/>
    <cellStyle name="쉼표 [0] 4 3 2 4 6 3" xfId="44123" xr:uid="{00000000-0005-0000-0000-000078AA0000}"/>
    <cellStyle name="쉼표 [0] 4 3 2 4 6 4" xfId="44124" xr:uid="{00000000-0005-0000-0000-000079AA0000}"/>
    <cellStyle name="쉼표 [0] 4 3 2 4 7" xfId="44125" xr:uid="{00000000-0005-0000-0000-00007AAA0000}"/>
    <cellStyle name="쉼표 [0] 4 3 2 4 7 2" xfId="44126" xr:uid="{00000000-0005-0000-0000-00007BAA0000}"/>
    <cellStyle name="쉼표 [0] 4 3 2 4 7 3" xfId="44127" xr:uid="{00000000-0005-0000-0000-00007CAA0000}"/>
    <cellStyle name="쉼표 [0] 4 3 2 4 7 4" xfId="44128" xr:uid="{00000000-0005-0000-0000-00007DAA0000}"/>
    <cellStyle name="쉼표 [0] 4 3 2 4 8" xfId="44129" xr:uid="{00000000-0005-0000-0000-00007EAA0000}"/>
    <cellStyle name="쉼표 [0] 4 3 2 4 8 2" xfId="44130" xr:uid="{00000000-0005-0000-0000-00007FAA0000}"/>
    <cellStyle name="쉼표 [0] 4 3 2 4 8 3" xfId="44131" xr:uid="{00000000-0005-0000-0000-000080AA0000}"/>
    <cellStyle name="쉼표 [0] 4 3 2 4 8 4" xfId="44132" xr:uid="{00000000-0005-0000-0000-000081AA0000}"/>
    <cellStyle name="쉼표 [0] 4 3 2 4 9" xfId="44133" xr:uid="{00000000-0005-0000-0000-000082AA0000}"/>
    <cellStyle name="쉼표 [0] 4 3 2 4 9 2" xfId="44134" xr:uid="{00000000-0005-0000-0000-000083AA0000}"/>
    <cellStyle name="쉼표 [0] 4 3 2 4 9 3" xfId="44135" xr:uid="{00000000-0005-0000-0000-000084AA0000}"/>
    <cellStyle name="쉼표 [0] 4 3 2 4 9 4" xfId="44136" xr:uid="{00000000-0005-0000-0000-000085AA0000}"/>
    <cellStyle name="쉼표 [0] 4 3 2 5" xfId="44137" xr:uid="{00000000-0005-0000-0000-000086AA0000}"/>
    <cellStyle name="쉼표 [0] 4 3 2 5 10" xfId="44138" xr:uid="{00000000-0005-0000-0000-000087AA0000}"/>
    <cellStyle name="쉼표 [0] 4 3 2 5 11" xfId="44139" xr:uid="{00000000-0005-0000-0000-000088AA0000}"/>
    <cellStyle name="쉼표 [0] 4 3 2 5 12" xfId="44140" xr:uid="{00000000-0005-0000-0000-000089AA0000}"/>
    <cellStyle name="쉼표 [0] 4 3 2 5 2" xfId="44141" xr:uid="{00000000-0005-0000-0000-00008AAA0000}"/>
    <cellStyle name="쉼표 [0] 4 3 2 5 2 2" xfId="44142" xr:uid="{00000000-0005-0000-0000-00008BAA0000}"/>
    <cellStyle name="쉼표 [0] 4 3 2 5 2 3" xfId="44143" xr:uid="{00000000-0005-0000-0000-00008CAA0000}"/>
    <cellStyle name="쉼표 [0] 4 3 2 5 2 4" xfId="44144" xr:uid="{00000000-0005-0000-0000-00008DAA0000}"/>
    <cellStyle name="쉼표 [0] 4 3 2 5 3" xfId="44145" xr:uid="{00000000-0005-0000-0000-00008EAA0000}"/>
    <cellStyle name="쉼표 [0] 4 3 2 5 3 2" xfId="44146" xr:uid="{00000000-0005-0000-0000-00008FAA0000}"/>
    <cellStyle name="쉼표 [0] 4 3 2 5 3 3" xfId="44147" xr:uid="{00000000-0005-0000-0000-000090AA0000}"/>
    <cellStyle name="쉼표 [0] 4 3 2 5 3 4" xfId="44148" xr:uid="{00000000-0005-0000-0000-000091AA0000}"/>
    <cellStyle name="쉼표 [0] 4 3 2 5 4" xfId="44149" xr:uid="{00000000-0005-0000-0000-000092AA0000}"/>
    <cellStyle name="쉼표 [0] 4 3 2 5 4 2" xfId="44150" xr:uid="{00000000-0005-0000-0000-000093AA0000}"/>
    <cellStyle name="쉼표 [0] 4 3 2 5 4 3" xfId="44151" xr:uid="{00000000-0005-0000-0000-000094AA0000}"/>
    <cellStyle name="쉼표 [0] 4 3 2 5 4 4" xfId="44152" xr:uid="{00000000-0005-0000-0000-000095AA0000}"/>
    <cellStyle name="쉼표 [0] 4 3 2 5 5" xfId="44153" xr:uid="{00000000-0005-0000-0000-000096AA0000}"/>
    <cellStyle name="쉼표 [0] 4 3 2 5 5 2" xfId="44154" xr:uid="{00000000-0005-0000-0000-000097AA0000}"/>
    <cellStyle name="쉼표 [0] 4 3 2 5 5 3" xfId="44155" xr:uid="{00000000-0005-0000-0000-000098AA0000}"/>
    <cellStyle name="쉼표 [0] 4 3 2 5 5 4" xfId="44156" xr:uid="{00000000-0005-0000-0000-000099AA0000}"/>
    <cellStyle name="쉼표 [0] 4 3 2 5 6" xfId="44157" xr:uid="{00000000-0005-0000-0000-00009AAA0000}"/>
    <cellStyle name="쉼표 [0] 4 3 2 5 6 2" xfId="44158" xr:uid="{00000000-0005-0000-0000-00009BAA0000}"/>
    <cellStyle name="쉼표 [0] 4 3 2 5 6 3" xfId="44159" xr:uid="{00000000-0005-0000-0000-00009CAA0000}"/>
    <cellStyle name="쉼표 [0] 4 3 2 5 6 4" xfId="44160" xr:uid="{00000000-0005-0000-0000-00009DAA0000}"/>
    <cellStyle name="쉼표 [0] 4 3 2 5 7" xfId="44161" xr:uid="{00000000-0005-0000-0000-00009EAA0000}"/>
    <cellStyle name="쉼표 [0] 4 3 2 5 7 2" xfId="44162" xr:uid="{00000000-0005-0000-0000-00009FAA0000}"/>
    <cellStyle name="쉼표 [0] 4 3 2 5 7 3" xfId="44163" xr:uid="{00000000-0005-0000-0000-0000A0AA0000}"/>
    <cellStyle name="쉼표 [0] 4 3 2 5 7 4" xfId="44164" xr:uid="{00000000-0005-0000-0000-0000A1AA0000}"/>
    <cellStyle name="쉼표 [0] 4 3 2 5 8" xfId="44165" xr:uid="{00000000-0005-0000-0000-0000A2AA0000}"/>
    <cellStyle name="쉼표 [0] 4 3 2 5 8 2" xfId="44166" xr:uid="{00000000-0005-0000-0000-0000A3AA0000}"/>
    <cellStyle name="쉼표 [0] 4 3 2 5 8 3" xfId="44167" xr:uid="{00000000-0005-0000-0000-0000A4AA0000}"/>
    <cellStyle name="쉼표 [0] 4 3 2 5 8 4" xfId="44168" xr:uid="{00000000-0005-0000-0000-0000A5AA0000}"/>
    <cellStyle name="쉼표 [0] 4 3 2 5 9" xfId="44169" xr:uid="{00000000-0005-0000-0000-0000A6AA0000}"/>
    <cellStyle name="쉼표 [0] 4 3 2 5 9 2" xfId="44170" xr:uid="{00000000-0005-0000-0000-0000A7AA0000}"/>
    <cellStyle name="쉼표 [0] 4 3 2 5 9 3" xfId="44171" xr:uid="{00000000-0005-0000-0000-0000A8AA0000}"/>
    <cellStyle name="쉼표 [0] 4 3 2 5 9 4" xfId="44172" xr:uid="{00000000-0005-0000-0000-0000A9AA0000}"/>
    <cellStyle name="쉼표 [0] 4 3 2 6" xfId="44173" xr:uid="{00000000-0005-0000-0000-0000AAAA0000}"/>
    <cellStyle name="쉼표 [0] 4 3 2 6 10" xfId="44174" xr:uid="{00000000-0005-0000-0000-0000ABAA0000}"/>
    <cellStyle name="쉼표 [0] 4 3 2 6 11" xfId="44175" xr:uid="{00000000-0005-0000-0000-0000ACAA0000}"/>
    <cellStyle name="쉼표 [0] 4 3 2 6 12" xfId="44176" xr:uid="{00000000-0005-0000-0000-0000ADAA0000}"/>
    <cellStyle name="쉼표 [0] 4 3 2 6 2" xfId="44177" xr:uid="{00000000-0005-0000-0000-0000AEAA0000}"/>
    <cellStyle name="쉼표 [0] 4 3 2 6 2 2" xfId="44178" xr:uid="{00000000-0005-0000-0000-0000AFAA0000}"/>
    <cellStyle name="쉼표 [0] 4 3 2 6 2 3" xfId="44179" xr:uid="{00000000-0005-0000-0000-0000B0AA0000}"/>
    <cellStyle name="쉼표 [0] 4 3 2 6 2 4" xfId="44180" xr:uid="{00000000-0005-0000-0000-0000B1AA0000}"/>
    <cellStyle name="쉼표 [0] 4 3 2 6 3" xfId="44181" xr:uid="{00000000-0005-0000-0000-0000B2AA0000}"/>
    <cellStyle name="쉼표 [0] 4 3 2 6 3 2" xfId="44182" xr:uid="{00000000-0005-0000-0000-0000B3AA0000}"/>
    <cellStyle name="쉼표 [0] 4 3 2 6 3 3" xfId="44183" xr:uid="{00000000-0005-0000-0000-0000B4AA0000}"/>
    <cellStyle name="쉼표 [0] 4 3 2 6 3 4" xfId="44184" xr:uid="{00000000-0005-0000-0000-0000B5AA0000}"/>
    <cellStyle name="쉼표 [0] 4 3 2 6 4" xfId="44185" xr:uid="{00000000-0005-0000-0000-0000B6AA0000}"/>
    <cellStyle name="쉼표 [0] 4 3 2 6 4 2" xfId="44186" xr:uid="{00000000-0005-0000-0000-0000B7AA0000}"/>
    <cellStyle name="쉼표 [0] 4 3 2 6 4 3" xfId="44187" xr:uid="{00000000-0005-0000-0000-0000B8AA0000}"/>
    <cellStyle name="쉼표 [0] 4 3 2 6 4 4" xfId="44188" xr:uid="{00000000-0005-0000-0000-0000B9AA0000}"/>
    <cellStyle name="쉼표 [0] 4 3 2 6 5" xfId="44189" xr:uid="{00000000-0005-0000-0000-0000BAAA0000}"/>
    <cellStyle name="쉼표 [0] 4 3 2 6 5 2" xfId="44190" xr:uid="{00000000-0005-0000-0000-0000BBAA0000}"/>
    <cellStyle name="쉼표 [0] 4 3 2 6 5 3" xfId="44191" xr:uid="{00000000-0005-0000-0000-0000BCAA0000}"/>
    <cellStyle name="쉼표 [0] 4 3 2 6 5 4" xfId="44192" xr:uid="{00000000-0005-0000-0000-0000BDAA0000}"/>
    <cellStyle name="쉼표 [0] 4 3 2 6 6" xfId="44193" xr:uid="{00000000-0005-0000-0000-0000BEAA0000}"/>
    <cellStyle name="쉼표 [0] 4 3 2 6 6 2" xfId="44194" xr:uid="{00000000-0005-0000-0000-0000BFAA0000}"/>
    <cellStyle name="쉼표 [0] 4 3 2 6 6 3" xfId="44195" xr:uid="{00000000-0005-0000-0000-0000C0AA0000}"/>
    <cellStyle name="쉼표 [0] 4 3 2 6 6 4" xfId="44196" xr:uid="{00000000-0005-0000-0000-0000C1AA0000}"/>
    <cellStyle name="쉼표 [0] 4 3 2 6 7" xfId="44197" xr:uid="{00000000-0005-0000-0000-0000C2AA0000}"/>
    <cellStyle name="쉼표 [0] 4 3 2 6 7 2" xfId="44198" xr:uid="{00000000-0005-0000-0000-0000C3AA0000}"/>
    <cellStyle name="쉼표 [0] 4 3 2 6 7 3" xfId="44199" xr:uid="{00000000-0005-0000-0000-0000C4AA0000}"/>
    <cellStyle name="쉼표 [0] 4 3 2 6 7 4" xfId="44200" xr:uid="{00000000-0005-0000-0000-0000C5AA0000}"/>
    <cellStyle name="쉼표 [0] 4 3 2 6 8" xfId="44201" xr:uid="{00000000-0005-0000-0000-0000C6AA0000}"/>
    <cellStyle name="쉼표 [0] 4 3 2 6 8 2" xfId="44202" xr:uid="{00000000-0005-0000-0000-0000C7AA0000}"/>
    <cellStyle name="쉼표 [0] 4 3 2 6 8 3" xfId="44203" xr:uid="{00000000-0005-0000-0000-0000C8AA0000}"/>
    <cellStyle name="쉼표 [0] 4 3 2 6 8 4" xfId="44204" xr:uid="{00000000-0005-0000-0000-0000C9AA0000}"/>
    <cellStyle name="쉼표 [0] 4 3 2 6 9" xfId="44205" xr:uid="{00000000-0005-0000-0000-0000CAAA0000}"/>
    <cellStyle name="쉼표 [0] 4 3 2 6 9 2" xfId="44206" xr:uid="{00000000-0005-0000-0000-0000CBAA0000}"/>
    <cellStyle name="쉼표 [0] 4 3 2 6 9 3" xfId="44207" xr:uid="{00000000-0005-0000-0000-0000CCAA0000}"/>
    <cellStyle name="쉼표 [0] 4 3 2 6 9 4" xfId="44208" xr:uid="{00000000-0005-0000-0000-0000CDAA0000}"/>
    <cellStyle name="쉼표 [0] 4 3 2 7" xfId="44209" xr:uid="{00000000-0005-0000-0000-0000CEAA0000}"/>
    <cellStyle name="쉼표 [0] 4 3 2 7 2" xfId="44210" xr:uid="{00000000-0005-0000-0000-0000CFAA0000}"/>
    <cellStyle name="쉼표 [0] 4 3 2 7 3" xfId="44211" xr:uid="{00000000-0005-0000-0000-0000D0AA0000}"/>
    <cellStyle name="쉼표 [0] 4 3 2 7 4" xfId="44212" xr:uid="{00000000-0005-0000-0000-0000D1AA0000}"/>
    <cellStyle name="쉼표 [0] 4 3 2 8" xfId="44213" xr:uid="{00000000-0005-0000-0000-0000D2AA0000}"/>
    <cellStyle name="쉼표 [0] 4 3 2 8 2" xfId="44214" xr:uid="{00000000-0005-0000-0000-0000D3AA0000}"/>
    <cellStyle name="쉼표 [0] 4 3 2 8 3" xfId="44215" xr:uid="{00000000-0005-0000-0000-0000D4AA0000}"/>
    <cellStyle name="쉼표 [0] 4 3 2 8 4" xfId="44216" xr:uid="{00000000-0005-0000-0000-0000D5AA0000}"/>
    <cellStyle name="쉼표 [0] 4 3 2 9" xfId="44217" xr:uid="{00000000-0005-0000-0000-0000D6AA0000}"/>
    <cellStyle name="쉼표 [0] 4 3 2 9 2" xfId="44218" xr:uid="{00000000-0005-0000-0000-0000D7AA0000}"/>
    <cellStyle name="쉼표 [0] 4 3 2 9 3" xfId="44219" xr:uid="{00000000-0005-0000-0000-0000D8AA0000}"/>
    <cellStyle name="쉼표 [0] 4 3 2 9 4" xfId="44220" xr:uid="{00000000-0005-0000-0000-0000D9AA0000}"/>
    <cellStyle name="쉼표 [0] 4 3 3" xfId="44221" xr:uid="{00000000-0005-0000-0000-0000DAAA0000}"/>
    <cellStyle name="쉼표 [0] 4 3 4" xfId="44222" xr:uid="{00000000-0005-0000-0000-0000DBAA0000}"/>
    <cellStyle name="쉼표 [0] 4 3 5" xfId="44223" xr:uid="{00000000-0005-0000-0000-0000DCAA0000}"/>
    <cellStyle name="쉼표 [0] 4 3 6" xfId="44224" xr:uid="{00000000-0005-0000-0000-0000DDAA0000}"/>
    <cellStyle name="쉼표 [0] 4 4" xfId="44225" xr:uid="{00000000-0005-0000-0000-0000DEAA0000}"/>
    <cellStyle name="쉼표 [0] 4 4 2" xfId="44226" xr:uid="{00000000-0005-0000-0000-0000DFAA0000}"/>
    <cellStyle name="쉼표 [0] 4 4 2 10" xfId="44227" xr:uid="{00000000-0005-0000-0000-0000E0AA0000}"/>
    <cellStyle name="쉼표 [0] 4 4 2 10 2" xfId="44228" xr:uid="{00000000-0005-0000-0000-0000E1AA0000}"/>
    <cellStyle name="쉼표 [0] 4 4 2 10 3" xfId="44229" xr:uid="{00000000-0005-0000-0000-0000E2AA0000}"/>
    <cellStyle name="쉼표 [0] 4 4 2 10 4" xfId="44230" xr:uid="{00000000-0005-0000-0000-0000E3AA0000}"/>
    <cellStyle name="쉼표 [0] 4 4 2 11" xfId="44231" xr:uid="{00000000-0005-0000-0000-0000E4AA0000}"/>
    <cellStyle name="쉼표 [0] 4 4 2 11 2" xfId="44232" xr:uid="{00000000-0005-0000-0000-0000E5AA0000}"/>
    <cellStyle name="쉼표 [0] 4 4 2 11 3" xfId="44233" xr:uid="{00000000-0005-0000-0000-0000E6AA0000}"/>
    <cellStyle name="쉼표 [0] 4 4 2 11 4" xfId="44234" xr:uid="{00000000-0005-0000-0000-0000E7AA0000}"/>
    <cellStyle name="쉼표 [0] 4 4 2 12" xfId="44235" xr:uid="{00000000-0005-0000-0000-0000E8AA0000}"/>
    <cellStyle name="쉼표 [0] 4 4 2 12 2" xfId="44236" xr:uid="{00000000-0005-0000-0000-0000E9AA0000}"/>
    <cellStyle name="쉼표 [0] 4 4 2 12 3" xfId="44237" xr:uid="{00000000-0005-0000-0000-0000EAAA0000}"/>
    <cellStyle name="쉼표 [0] 4 4 2 12 4" xfId="44238" xr:uid="{00000000-0005-0000-0000-0000EBAA0000}"/>
    <cellStyle name="쉼표 [0] 4 4 2 13" xfId="44239" xr:uid="{00000000-0005-0000-0000-0000ECAA0000}"/>
    <cellStyle name="쉼표 [0] 4 4 2 13 2" xfId="44240" xr:uid="{00000000-0005-0000-0000-0000EDAA0000}"/>
    <cellStyle name="쉼표 [0] 4 4 2 13 3" xfId="44241" xr:uid="{00000000-0005-0000-0000-0000EEAA0000}"/>
    <cellStyle name="쉼표 [0] 4 4 2 13 4" xfId="44242" xr:uid="{00000000-0005-0000-0000-0000EFAA0000}"/>
    <cellStyle name="쉼표 [0] 4 4 2 14" xfId="44243" xr:uid="{00000000-0005-0000-0000-0000F0AA0000}"/>
    <cellStyle name="쉼표 [0] 4 4 2 14 2" xfId="44244" xr:uid="{00000000-0005-0000-0000-0000F1AA0000}"/>
    <cellStyle name="쉼표 [0] 4 4 2 14 3" xfId="44245" xr:uid="{00000000-0005-0000-0000-0000F2AA0000}"/>
    <cellStyle name="쉼표 [0] 4 4 2 14 4" xfId="44246" xr:uid="{00000000-0005-0000-0000-0000F3AA0000}"/>
    <cellStyle name="쉼표 [0] 4 4 2 15" xfId="44247" xr:uid="{00000000-0005-0000-0000-0000F4AA0000}"/>
    <cellStyle name="쉼표 [0] 4 4 2 16" xfId="44248" xr:uid="{00000000-0005-0000-0000-0000F5AA0000}"/>
    <cellStyle name="쉼표 [0] 4 4 2 17" xfId="44249" xr:uid="{00000000-0005-0000-0000-0000F6AA0000}"/>
    <cellStyle name="쉼표 [0] 4 4 2 18" xfId="44250" xr:uid="{00000000-0005-0000-0000-0000F7AA0000}"/>
    <cellStyle name="쉼표 [0] 4 4 2 19" xfId="44251" xr:uid="{00000000-0005-0000-0000-0000F8AA0000}"/>
    <cellStyle name="쉼표 [0] 4 4 2 2" xfId="44252" xr:uid="{00000000-0005-0000-0000-0000F9AA0000}"/>
    <cellStyle name="쉼표 [0] 4 4 2 2 10" xfId="44253" xr:uid="{00000000-0005-0000-0000-0000FAAA0000}"/>
    <cellStyle name="쉼표 [0] 4 4 2 2 10 2" xfId="44254" xr:uid="{00000000-0005-0000-0000-0000FBAA0000}"/>
    <cellStyle name="쉼표 [0] 4 4 2 2 10 3" xfId="44255" xr:uid="{00000000-0005-0000-0000-0000FCAA0000}"/>
    <cellStyle name="쉼표 [0] 4 4 2 2 10 4" xfId="44256" xr:uid="{00000000-0005-0000-0000-0000FDAA0000}"/>
    <cellStyle name="쉼표 [0] 4 4 2 2 11" xfId="44257" xr:uid="{00000000-0005-0000-0000-0000FEAA0000}"/>
    <cellStyle name="쉼표 [0] 4 4 2 2 11 2" xfId="44258" xr:uid="{00000000-0005-0000-0000-0000FFAA0000}"/>
    <cellStyle name="쉼표 [0] 4 4 2 2 11 3" xfId="44259" xr:uid="{00000000-0005-0000-0000-000000AB0000}"/>
    <cellStyle name="쉼표 [0] 4 4 2 2 11 4" xfId="44260" xr:uid="{00000000-0005-0000-0000-000001AB0000}"/>
    <cellStyle name="쉼표 [0] 4 4 2 2 12" xfId="44261" xr:uid="{00000000-0005-0000-0000-000002AB0000}"/>
    <cellStyle name="쉼표 [0] 4 4 2 2 12 2" xfId="44262" xr:uid="{00000000-0005-0000-0000-000003AB0000}"/>
    <cellStyle name="쉼표 [0] 4 4 2 2 12 3" xfId="44263" xr:uid="{00000000-0005-0000-0000-000004AB0000}"/>
    <cellStyle name="쉼표 [0] 4 4 2 2 12 4" xfId="44264" xr:uid="{00000000-0005-0000-0000-000005AB0000}"/>
    <cellStyle name="쉼표 [0] 4 4 2 2 13" xfId="44265" xr:uid="{00000000-0005-0000-0000-000006AB0000}"/>
    <cellStyle name="쉼표 [0] 4 4 2 2 13 2" xfId="44266" xr:uid="{00000000-0005-0000-0000-000007AB0000}"/>
    <cellStyle name="쉼표 [0] 4 4 2 2 13 3" xfId="44267" xr:uid="{00000000-0005-0000-0000-000008AB0000}"/>
    <cellStyle name="쉼표 [0] 4 4 2 2 13 4" xfId="44268" xr:uid="{00000000-0005-0000-0000-000009AB0000}"/>
    <cellStyle name="쉼표 [0] 4 4 2 2 14" xfId="44269" xr:uid="{00000000-0005-0000-0000-00000AAB0000}"/>
    <cellStyle name="쉼표 [0] 4 4 2 2 15" xfId="44270" xr:uid="{00000000-0005-0000-0000-00000BAB0000}"/>
    <cellStyle name="쉼표 [0] 4 4 2 2 16" xfId="44271" xr:uid="{00000000-0005-0000-0000-00000CAB0000}"/>
    <cellStyle name="쉼표 [0] 4 4 2 2 17" xfId="44272" xr:uid="{00000000-0005-0000-0000-00000DAB0000}"/>
    <cellStyle name="쉼표 [0] 4 4 2 2 18" xfId="44273" xr:uid="{00000000-0005-0000-0000-00000EAB0000}"/>
    <cellStyle name="쉼표 [0] 4 4 2 2 19" xfId="44274" xr:uid="{00000000-0005-0000-0000-00000FAB0000}"/>
    <cellStyle name="쉼표 [0] 4 4 2 2 2" xfId="44275" xr:uid="{00000000-0005-0000-0000-000010AB0000}"/>
    <cellStyle name="쉼표 [0] 4 4 2 2 2 10" xfId="44276" xr:uid="{00000000-0005-0000-0000-000011AB0000}"/>
    <cellStyle name="쉼표 [0] 4 4 2 2 2 10 2" xfId="44277" xr:uid="{00000000-0005-0000-0000-000012AB0000}"/>
    <cellStyle name="쉼표 [0] 4 4 2 2 2 10 3" xfId="44278" xr:uid="{00000000-0005-0000-0000-000013AB0000}"/>
    <cellStyle name="쉼표 [0] 4 4 2 2 2 10 4" xfId="44279" xr:uid="{00000000-0005-0000-0000-000014AB0000}"/>
    <cellStyle name="쉼표 [0] 4 4 2 2 2 11" xfId="44280" xr:uid="{00000000-0005-0000-0000-000015AB0000}"/>
    <cellStyle name="쉼표 [0] 4 4 2 2 2 11 2" xfId="44281" xr:uid="{00000000-0005-0000-0000-000016AB0000}"/>
    <cellStyle name="쉼표 [0] 4 4 2 2 2 11 3" xfId="44282" xr:uid="{00000000-0005-0000-0000-000017AB0000}"/>
    <cellStyle name="쉼표 [0] 4 4 2 2 2 11 4" xfId="44283" xr:uid="{00000000-0005-0000-0000-000018AB0000}"/>
    <cellStyle name="쉼표 [0] 4 4 2 2 2 12" xfId="44284" xr:uid="{00000000-0005-0000-0000-000019AB0000}"/>
    <cellStyle name="쉼표 [0] 4 4 2 2 2 12 2" xfId="44285" xr:uid="{00000000-0005-0000-0000-00001AAB0000}"/>
    <cellStyle name="쉼표 [0] 4 4 2 2 2 12 3" xfId="44286" xr:uid="{00000000-0005-0000-0000-00001BAB0000}"/>
    <cellStyle name="쉼표 [0] 4 4 2 2 2 12 4" xfId="44287" xr:uid="{00000000-0005-0000-0000-00001CAB0000}"/>
    <cellStyle name="쉼표 [0] 4 4 2 2 2 13" xfId="44288" xr:uid="{00000000-0005-0000-0000-00001DAB0000}"/>
    <cellStyle name="쉼표 [0] 4 4 2 2 2 14" xfId="44289" xr:uid="{00000000-0005-0000-0000-00001EAB0000}"/>
    <cellStyle name="쉼표 [0] 4 4 2 2 2 15" xfId="44290" xr:uid="{00000000-0005-0000-0000-00001FAB0000}"/>
    <cellStyle name="쉼표 [0] 4 4 2 2 2 16" xfId="44291" xr:uid="{00000000-0005-0000-0000-000020AB0000}"/>
    <cellStyle name="쉼표 [0] 4 4 2 2 2 17" xfId="44292" xr:uid="{00000000-0005-0000-0000-000021AB0000}"/>
    <cellStyle name="쉼표 [0] 4 4 2 2 2 18" xfId="44293" xr:uid="{00000000-0005-0000-0000-000022AB0000}"/>
    <cellStyle name="쉼표 [0] 4 4 2 2 2 19" xfId="44294" xr:uid="{00000000-0005-0000-0000-000023AB0000}"/>
    <cellStyle name="쉼표 [0] 4 4 2 2 2 2" xfId="44295" xr:uid="{00000000-0005-0000-0000-000024AB0000}"/>
    <cellStyle name="쉼표 [0] 4 4 2 2 2 2 10" xfId="44296" xr:uid="{00000000-0005-0000-0000-000025AB0000}"/>
    <cellStyle name="쉼표 [0] 4 4 2 2 2 2 11" xfId="44297" xr:uid="{00000000-0005-0000-0000-000026AB0000}"/>
    <cellStyle name="쉼표 [0] 4 4 2 2 2 2 12" xfId="44298" xr:uid="{00000000-0005-0000-0000-000027AB0000}"/>
    <cellStyle name="쉼표 [0] 4 4 2 2 2 2 2" xfId="44299" xr:uid="{00000000-0005-0000-0000-000028AB0000}"/>
    <cellStyle name="쉼표 [0] 4 4 2 2 2 2 2 2" xfId="44300" xr:uid="{00000000-0005-0000-0000-000029AB0000}"/>
    <cellStyle name="쉼표 [0] 4 4 2 2 2 2 2 3" xfId="44301" xr:uid="{00000000-0005-0000-0000-00002AAB0000}"/>
    <cellStyle name="쉼표 [0] 4 4 2 2 2 2 2 4" xfId="44302" xr:uid="{00000000-0005-0000-0000-00002BAB0000}"/>
    <cellStyle name="쉼표 [0] 4 4 2 2 2 2 3" xfId="44303" xr:uid="{00000000-0005-0000-0000-00002CAB0000}"/>
    <cellStyle name="쉼표 [0] 4 4 2 2 2 2 3 2" xfId="44304" xr:uid="{00000000-0005-0000-0000-00002DAB0000}"/>
    <cellStyle name="쉼표 [0] 4 4 2 2 2 2 3 3" xfId="44305" xr:uid="{00000000-0005-0000-0000-00002EAB0000}"/>
    <cellStyle name="쉼표 [0] 4 4 2 2 2 2 3 4" xfId="44306" xr:uid="{00000000-0005-0000-0000-00002FAB0000}"/>
    <cellStyle name="쉼표 [0] 4 4 2 2 2 2 4" xfId="44307" xr:uid="{00000000-0005-0000-0000-000030AB0000}"/>
    <cellStyle name="쉼표 [0] 4 4 2 2 2 2 4 2" xfId="44308" xr:uid="{00000000-0005-0000-0000-000031AB0000}"/>
    <cellStyle name="쉼표 [0] 4 4 2 2 2 2 4 3" xfId="44309" xr:uid="{00000000-0005-0000-0000-000032AB0000}"/>
    <cellStyle name="쉼표 [0] 4 4 2 2 2 2 4 4" xfId="44310" xr:uid="{00000000-0005-0000-0000-000033AB0000}"/>
    <cellStyle name="쉼표 [0] 4 4 2 2 2 2 5" xfId="44311" xr:uid="{00000000-0005-0000-0000-000034AB0000}"/>
    <cellStyle name="쉼표 [0] 4 4 2 2 2 2 5 2" xfId="44312" xr:uid="{00000000-0005-0000-0000-000035AB0000}"/>
    <cellStyle name="쉼표 [0] 4 4 2 2 2 2 5 3" xfId="44313" xr:uid="{00000000-0005-0000-0000-000036AB0000}"/>
    <cellStyle name="쉼표 [0] 4 4 2 2 2 2 5 4" xfId="44314" xr:uid="{00000000-0005-0000-0000-000037AB0000}"/>
    <cellStyle name="쉼표 [0] 4 4 2 2 2 2 6" xfId="44315" xr:uid="{00000000-0005-0000-0000-000038AB0000}"/>
    <cellStyle name="쉼표 [0] 4 4 2 2 2 2 6 2" xfId="44316" xr:uid="{00000000-0005-0000-0000-000039AB0000}"/>
    <cellStyle name="쉼표 [0] 4 4 2 2 2 2 6 3" xfId="44317" xr:uid="{00000000-0005-0000-0000-00003AAB0000}"/>
    <cellStyle name="쉼표 [0] 4 4 2 2 2 2 6 4" xfId="44318" xr:uid="{00000000-0005-0000-0000-00003BAB0000}"/>
    <cellStyle name="쉼표 [0] 4 4 2 2 2 2 7" xfId="44319" xr:uid="{00000000-0005-0000-0000-00003CAB0000}"/>
    <cellStyle name="쉼표 [0] 4 4 2 2 2 2 7 2" xfId="44320" xr:uid="{00000000-0005-0000-0000-00003DAB0000}"/>
    <cellStyle name="쉼표 [0] 4 4 2 2 2 2 7 3" xfId="44321" xr:uid="{00000000-0005-0000-0000-00003EAB0000}"/>
    <cellStyle name="쉼표 [0] 4 4 2 2 2 2 7 4" xfId="44322" xr:uid="{00000000-0005-0000-0000-00003FAB0000}"/>
    <cellStyle name="쉼표 [0] 4 4 2 2 2 2 8" xfId="44323" xr:uid="{00000000-0005-0000-0000-000040AB0000}"/>
    <cellStyle name="쉼표 [0] 4 4 2 2 2 2 8 2" xfId="44324" xr:uid="{00000000-0005-0000-0000-000041AB0000}"/>
    <cellStyle name="쉼표 [0] 4 4 2 2 2 2 8 3" xfId="44325" xr:uid="{00000000-0005-0000-0000-000042AB0000}"/>
    <cellStyle name="쉼표 [0] 4 4 2 2 2 2 8 4" xfId="44326" xr:uid="{00000000-0005-0000-0000-000043AB0000}"/>
    <cellStyle name="쉼표 [0] 4 4 2 2 2 2 9" xfId="44327" xr:uid="{00000000-0005-0000-0000-000044AB0000}"/>
    <cellStyle name="쉼표 [0] 4 4 2 2 2 2 9 2" xfId="44328" xr:uid="{00000000-0005-0000-0000-000045AB0000}"/>
    <cellStyle name="쉼표 [0] 4 4 2 2 2 2 9 3" xfId="44329" xr:uid="{00000000-0005-0000-0000-000046AB0000}"/>
    <cellStyle name="쉼표 [0] 4 4 2 2 2 2 9 4" xfId="44330" xr:uid="{00000000-0005-0000-0000-000047AB0000}"/>
    <cellStyle name="쉼표 [0] 4 4 2 2 2 20" xfId="44331" xr:uid="{00000000-0005-0000-0000-000048AB0000}"/>
    <cellStyle name="쉼표 [0] 4 4 2 2 2 21" xfId="44332" xr:uid="{00000000-0005-0000-0000-000049AB0000}"/>
    <cellStyle name="쉼표 [0] 4 4 2 2 2 22" xfId="44333" xr:uid="{00000000-0005-0000-0000-00004AAB0000}"/>
    <cellStyle name="쉼표 [0] 4 4 2 2 2 23" xfId="44334" xr:uid="{00000000-0005-0000-0000-00004BAB0000}"/>
    <cellStyle name="쉼표 [0] 4 4 2 2 2 24" xfId="44335" xr:uid="{00000000-0005-0000-0000-00004CAB0000}"/>
    <cellStyle name="쉼표 [0] 4 4 2 2 2 25" xfId="44336" xr:uid="{00000000-0005-0000-0000-00004DAB0000}"/>
    <cellStyle name="쉼표 [0] 4 4 2 2 2 3" xfId="44337" xr:uid="{00000000-0005-0000-0000-00004EAB0000}"/>
    <cellStyle name="쉼표 [0] 4 4 2 2 2 3 10" xfId="44338" xr:uid="{00000000-0005-0000-0000-00004FAB0000}"/>
    <cellStyle name="쉼표 [0] 4 4 2 2 2 3 11" xfId="44339" xr:uid="{00000000-0005-0000-0000-000050AB0000}"/>
    <cellStyle name="쉼표 [0] 4 4 2 2 2 3 12" xfId="44340" xr:uid="{00000000-0005-0000-0000-000051AB0000}"/>
    <cellStyle name="쉼표 [0] 4 4 2 2 2 3 2" xfId="44341" xr:uid="{00000000-0005-0000-0000-000052AB0000}"/>
    <cellStyle name="쉼표 [0] 4 4 2 2 2 3 2 2" xfId="44342" xr:uid="{00000000-0005-0000-0000-000053AB0000}"/>
    <cellStyle name="쉼표 [0] 4 4 2 2 2 3 2 3" xfId="44343" xr:uid="{00000000-0005-0000-0000-000054AB0000}"/>
    <cellStyle name="쉼표 [0] 4 4 2 2 2 3 2 4" xfId="44344" xr:uid="{00000000-0005-0000-0000-000055AB0000}"/>
    <cellStyle name="쉼표 [0] 4 4 2 2 2 3 3" xfId="44345" xr:uid="{00000000-0005-0000-0000-000056AB0000}"/>
    <cellStyle name="쉼표 [0] 4 4 2 2 2 3 3 2" xfId="44346" xr:uid="{00000000-0005-0000-0000-000057AB0000}"/>
    <cellStyle name="쉼표 [0] 4 4 2 2 2 3 3 3" xfId="44347" xr:uid="{00000000-0005-0000-0000-000058AB0000}"/>
    <cellStyle name="쉼표 [0] 4 4 2 2 2 3 3 4" xfId="44348" xr:uid="{00000000-0005-0000-0000-000059AB0000}"/>
    <cellStyle name="쉼표 [0] 4 4 2 2 2 3 4" xfId="44349" xr:uid="{00000000-0005-0000-0000-00005AAB0000}"/>
    <cellStyle name="쉼표 [0] 4 4 2 2 2 3 4 2" xfId="44350" xr:uid="{00000000-0005-0000-0000-00005BAB0000}"/>
    <cellStyle name="쉼표 [0] 4 4 2 2 2 3 4 3" xfId="44351" xr:uid="{00000000-0005-0000-0000-00005CAB0000}"/>
    <cellStyle name="쉼표 [0] 4 4 2 2 2 3 4 4" xfId="44352" xr:uid="{00000000-0005-0000-0000-00005DAB0000}"/>
    <cellStyle name="쉼표 [0] 4 4 2 2 2 3 5" xfId="44353" xr:uid="{00000000-0005-0000-0000-00005EAB0000}"/>
    <cellStyle name="쉼표 [0] 4 4 2 2 2 3 5 2" xfId="44354" xr:uid="{00000000-0005-0000-0000-00005FAB0000}"/>
    <cellStyle name="쉼표 [0] 4 4 2 2 2 3 5 3" xfId="44355" xr:uid="{00000000-0005-0000-0000-000060AB0000}"/>
    <cellStyle name="쉼표 [0] 4 4 2 2 2 3 5 4" xfId="44356" xr:uid="{00000000-0005-0000-0000-000061AB0000}"/>
    <cellStyle name="쉼표 [0] 4 4 2 2 2 3 6" xfId="44357" xr:uid="{00000000-0005-0000-0000-000062AB0000}"/>
    <cellStyle name="쉼표 [0] 4 4 2 2 2 3 6 2" xfId="44358" xr:uid="{00000000-0005-0000-0000-000063AB0000}"/>
    <cellStyle name="쉼표 [0] 4 4 2 2 2 3 6 3" xfId="44359" xr:uid="{00000000-0005-0000-0000-000064AB0000}"/>
    <cellStyle name="쉼표 [0] 4 4 2 2 2 3 6 4" xfId="44360" xr:uid="{00000000-0005-0000-0000-000065AB0000}"/>
    <cellStyle name="쉼표 [0] 4 4 2 2 2 3 7" xfId="44361" xr:uid="{00000000-0005-0000-0000-000066AB0000}"/>
    <cellStyle name="쉼표 [0] 4 4 2 2 2 3 7 2" xfId="44362" xr:uid="{00000000-0005-0000-0000-000067AB0000}"/>
    <cellStyle name="쉼표 [0] 4 4 2 2 2 3 7 3" xfId="44363" xr:uid="{00000000-0005-0000-0000-000068AB0000}"/>
    <cellStyle name="쉼표 [0] 4 4 2 2 2 3 7 4" xfId="44364" xr:uid="{00000000-0005-0000-0000-000069AB0000}"/>
    <cellStyle name="쉼표 [0] 4 4 2 2 2 3 8" xfId="44365" xr:uid="{00000000-0005-0000-0000-00006AAB0000}"/>
    <cellStyle name="쉼표 [0] 4 4 2 2 2 3 8 2" xfId="44366" xr:uid="{00000000-0005-0000-0000-00006BAB0000}"/>
    <cellStyle name="쉼표 [0] 4 4 2 2 2 3 8 3" xfId="44367" xr:uid="{00000000-0005-0000-0000-00006CAB0000}"/>
    <cellStyle name="쉼표 [0] 4 4 2 2 2 3 8 4" xfId="44368" xr:uid="{00000000-0005-0000-0000-00006DAB0000}"/>
    <cellStyle name="쉼표 [0] 4 4 2 2 2 3 9" xfId="44369" xr:uid="{00000000-0005-0000-0000-00006EAB0000}"/>
    <cellStyle name="쉼표 [0] 4 4 2 2 2 3 9 2" xfId="44370" xr:uid="{00000000-0005-0000-0000-00006FAB0000}"/>
    <cellStyle name="쉼표 [0] 4 4 2 2 2 3 9 3" xfId="44371" xr:uid="{00000000-0005-0000-0000-000070AB0000}"/>
    <cellStyle name="쉼표 [0] 4 4 2 2 2 3 9 4" xfId="44372" xr:uid="{00000000-0005-0000-0000-000071AB0000}"/>
    <cellStyle name="쉼표 [0] 4 4 2 2 2 4" xfId="44373" xr:uid="{00000000-0005-0000-0000-000072AB0000}"/>
    <cellStyle name="쉼표 [0] 4 4 2 2 2 4 10" xfId="44374" xr:uid="{00000000-0005-0000-0000-000073AB0000}"/>
    <cellStyle name="쉼표 [0] 4 4 2 2 2 4 11" xfId="44375" xr:uid="{00000000-0005-0000-0000-000074AB0000}"/>
    <cellStyle name="쉼표 [0] 4 4 2 2 2 4 12" xfId="44376" xr:uid="{00000000-0005-0000-0000-000075AB0000}"/>
    <cellStyle name="쉼표 [0] 4 4 2 2 2 4 2" xfId="44377" xr:uid="{00000000-0005-0000-0000-000076AB0000}"/>
    <cellStyle name="쉼표 [0] 4 4 2 2 2 4 2 2" xfId="44378" xr:uid="{00000000-0005-0000-0000-000077AB0000}"/>
    <cellStyle name="쉼표 [0] 4 4 2 2 2 4 2 3" xfId="44379" xr:uid="{00000000-0005-0000-0000-000078AB0000}"/>
    <cellStyle name="쉼표 [0] 4 4 2 2 2 4 2 4" xfId="44380" xr:uid="{00000000-0005-0000-0000-000079AB0000}"/>
    <cellStyle name="쉼표 [0] 4 4 2 2 2 4 3" xfId="44381" xr:uid="{00000000-0005-0000-0000-00007AAB0000}"/>
    <cellStyle name="쉼표 [0] 4 4 2 2 2 4 3 2" xfId="44382" xr:uid="{00000000-0005-0000-0000-00007BAB0000}"/>
    <cellStyle name="쉼표 [0] 4 4 2 2 2 4 3 3" xfId="44383" xr:uid="{00000000-0005-0000-0000-00007CAB0000}"/>
    <cellStyle name="쉼표 [0] 4 4 2 2 2 4 3 4" xfId="44384" xr:uid="{00000000-0005-0000-0000-00007DAB0000}"/>
    <cellStyle name="쉼표 [0] 4 4 2 2 2 4 4" xfId="44385" xr:uid="{00000000-0005-0000-0000-00007EAB0000}"/>
    <cellStyle name="쉼표 [0] 4 4 2 2 2 4 4 2" xfId="44386" xr:uid="{00000000-0005-0000-0000-00007FAB0000}"/>
    <cellStyle name="쉼표 [0] 4 4 2 2 2 4 4 3" xfId="44387" xr:uid="{00000000-0005-0000-0000-000080AB0000}"/>
    <cellStyle name="쉼표 [0] 4 4 2 2 2 4 4 4" xfId="44388" xr:uid="{00000000-0005-0000-0000-000081AB0000}"/>
    <cellStyle name="쉼표 [0] 4 4 2 2 2 4 5" xfId="44389" xr:uid="{00000000-0005-0000-0000-000082AB0000}"/>
    <cellStyle name="쉼표 [0] 4 4 2 2 2 4 5 2" xfId="44390" xr:uid="{00000000-0005-0000-0000-000083AB0000}"/>
    <cellStyle name="쉼표 [0] 4 4 2 2 2 4 5 3" xfId="44391" xr:uid="{00000000-0005-0000-0000-000084AB0000}"/>
    <cellStyle name="쉼표 [0] 4 4 2 2 2 4 5 4" xfId="44392" xr:uid="{00000000-0005-0000-0000-000085AB0000}"/>
    <cellStyle name="쉼표 [0] 4 4 2 2 2 4 6" xfId="44393" xr:uid="{00000000-0005-0000-0000-000086AB0000}"/>
    <cellStyle name="쉼표 [0] 4 4 2 2 2 4 6 2" xfId="44394" xr:uid="{00000000-0005-0000-0000-000087AB0000}"/>
    <cellStyle name="쉼표 [0] 4 4 2 2 2 4 6 3" xfId="44395" xr:uid="{00000000-0005-0000-0000-000088AB0000}"/>
    <cellStyle name="쉼표 [0] 4 4 2 2 2 4 6 4" xfId="44396" xr:uid="{00000000-0005-0000-0000-000089AB0000}"/>
    <cellStyle name="쉼표 [0] 4 4 2 2 2 4 7" xfId="44397" xr:uid="{00000000-0005-0000-0000-00008AAB0000}"/>
    <cellStyle name="쉼표 [0] 4 4 2 2 2 4 7 2" xfId="44398" xr:uid="{00000000-0005-0000-0000-00008BAB0000}"/>
    <cellStyle name="쉼표 [0] 4 4 2 2 2 4 7 3" xfId="44399" xr:uid="{00000000-0005-0000-0000-00008CAB0000}"/>
    <cellStyle name="쉼표 [0] 4 4 2 2 2 4 7 4" xfId="44400" xr:uid="{00000000-0005-0000-0000-00008DAB0000}"/>
    <cellStyle name="쉼표 [0] 4 4 2 2 2 4 8" xfId="44401" xr:uid="{00000000-0005-0000-0000-00008EAB0000}"/>
    <cellStyle name="쉼표 [0] 4 4 2 2 2 4 8 2" xfId="44402" xr:uid="{00000000-0005-0000-0000-00008FAB0000}"/>
    <cellStyle name="쉼표 [0] 4 4 2 2 2 4 8 3" xfId="44403" xr:uid="{00000000-0005-0000-0000-000090AB0000}"/>
    <cellStyle name="쉼표 [0] 4 4 2 2 2 4 8 4" xfId="44404" xr:uid="{00000000-0005-0000-0000-000091AB0000}"/>
    <cellStyle name="쉼표 [0] 4 4 2 2 2 4 9" xfId="44405" xr:uid="{00000000-0005-0000-0000-000092AB0000}"/>
    <cellStyle name="쉼표 [0] 4 4 2 2 2 4 9 2" xfId="44406" xr:uid="{00000000-0005-0000-0000-000093AB0000}"/>
    <cellStyle name="쉼표 [0] 4 4 2 2 2 4 9 3" xfId="44407" xr:uid="{00000000-0005-0000-0000-000094AB0000}"/>
    <cellStyle name="쉼표 [0] 4 4 2 2 2 4 9 4" xfId="44408" xr:uid="{00000000-0005-0000-0000-000095AB0000}"/>
    <cellStyle name="쉼표 [0] 4 4 2 2 2 5" xfId="44409" xr:uid="{00000000-0005-0000-0000-000096AB0000}"/>
    <cellStyle name="쉼표 [0] 4 4 2 2 2 5 2" xfId="44410" xr:uid="{00000000-0005-0000-0000-000097AB0000}"/>
    <cellStyle name="쉼표 [0] 4 4 2 2 2 5 3" xfId="44411" xr:uid="{00000000-0005-0000-0000-000098AB0000}"/>
    <cellStyle name="쉼표 [0] 4 4 2 2 2 5 4" xfId="44412" xr:uid="{00000000-0005-0000-0000-000099AB0000}"/>
    <cellStyle name="쉼표 [0] 4 4 2 2 2 6" xfId="44413" xr:uid="{00000000-0005-0000-0000-00009AAB0000}"/>
    <cellStyle name="쉼표 [0] 4 4 2 2 2 6 2" xfId="44414" xr:uid="{00000000-0005-0000-0000-00009BAB0000}"/>
    <cellStyle name="쉼표 [0] 4 4 2 2 2 6 3" xfId="44415" xr:uid="{00000000-0005-0000-0000-00009CAB0000}"/>
    <cellStyle name="쉼표 [0] 4 4 2 2 2 6 4" xfId="44416" xr:uid="{00000000-0005-0000-0000-00009DAB0000}"/>
    <cellStyle name="쉼표 [0] 4 4 2 2 2 7" xfId="44417" xr:uid="{00000000-0005-0000-0000-00009EAB0000}"/>
    <cellStyle name="쉼표 [0] 4 4 2 2 2 7 2" xfId="44418" xr:uid="{00000000-0005-0000-0000-00009FAB0000}"/>
    <cellStyle name="쉼표 [0] 4 4 2 2 2 7 3" xfId="44419" xr:uid="{00000000-0005-0000-0000-0000A0AB0000}"/>
    <cellStyle name="쉼표 [0] 4 4 2 2 2 7 4" xfId="44420" xr:uid="{00000000-0005-0000-0000-0000A1AB0000}"/>
    <cellStyle name="쉼표 [0] 4 4 2 2 2 8" xfId="44421" xr:uid="{00000000-0005-0000-0000-0000A2AB0000}"/>
    <cellStyle name="쉼표 [0] 4 4 2 2 2 8 2" xfId="44422" xr:uid="{00000000-0005-0000-0000-0000A3AB0000}"/>
    <cellStyle name="쉼표 [0] 4 4 2 2 2 8 3" xfId="44423" xr:uid="{00000000-0005-0000-0000-0000A4AB0000}"/>
    <cellStyle name="쉼표 [0] 4 4 2 2 2 8 4" xfId="44424" xr:uid="{00000000-0005-0000-0000-0000A5AB0000}"/>
    <cellStyle name="쉼표 [0] 4 4 2 2 2 9" xfId="44425" xr:uid="{00000000-0005-0000-0000-0000A6AB0000}"/>
    <cellStyle name="쉼표 [0] 4 4 2 2 2 9 2" xfId="44426" xr:uid="{00000000-0005-0000-0000-0000A7AB0000}"/>
    <cellStyle name="쉼표 [0] 4 4 2 2 2 9 3" xfId="44427" xr:uid="{00000000-0005-0000-0000-0000A8AB0000}"/>
    <cellStyle name="쉼표 [0] 4 4 2 2 2 9 4" xfId="44428" xr:uid="{00000000-0005-0000-0000-0000A9AB0000}"/>
    <cellStyle name="쉼표 [0] 4 4 2 2 20" xfId="44429" xr:uid="{00000000-0005-0000-0000-0000AAAB0000}"/>
    <cellStyle name="쉼표 [0] 4 4 2 2 21" xfId="44430" xr:uid="{00000000-0005-0000-0000-0000ABAB0000}"/>
    <cellStyle name="쉼표 [0] 4 4 2 2 22" xfId="44431" xr:uid="{00000000-0005-0000-0000-0000ACAB0000}"/>
    <cellStyle name="쉼표 [0] 4 4 2 2 23" xfId="44432" xr:uid="{00000000-0005-0000-0000-0000ADAB0000}"/>
    <cellStyle name="쉼표 [0] 4 4 2 2 24" xfId="44433" xr:uid="{00000000-0005-0000-0000-0000AEAB0000}"/>
    <cellStyle name="쉼표 [0] 4 4 2 2 25" xfId="44434" xr:uid="{00000000-0005-0000-0000-0000AFAB0000}"/>
    <cellStyle name="쉼표 [0] 4 4 2 2 26" xfId="44435" xr:uid="{00000000-0005-0000-0000-0000B0AB0000}"/>
    <cellStyle name="쉼표 [0] 4 4 2 2 3" xfId="44436" xr:uid="{00000000-0005-0000-0000-0000B1AB0000}"/>
    <cellStyle name="쉼표 [0] 4 4 2 2 3 10" xfId="44437" xr:uid="{00000000-0005-0000-0000-0000B2AB0000}"/>
    <cellStyle name="쉼표 [0] 4 4 2 2 3 11" xfId="44438" xr:uid="{00000000-0005-0000-0000-0000B3AB0000}"/>
    <cellStyle name="쉼표 [0] 4 4 2 2 3 12" xfId="44439" xr:uid="{00000000-0005-0000-0000-0000B4AB0000}"/>
    <cellStyle name="쉼표 [0] 4 4 2 2 3 2" xfId="44440" xr:uid="{00000000-0005-0000-0000-0000B5AB0000}"/>
    <cellStyle name="쉼표 [0] 4 4 2 2 3 2 2" xfId="44441" xr:uid="{00000000-0005-0000-0000-0000B6AB0000}"/>
    <cellStyle name="쉼표 [0] 4 4 2 2 3 2 3" xfId="44442" xr:uid="{00000000-0005-0000-0000-0000B7AB0000}"/>
    <cellStyle name="쉼표 [0] 4 4 2 2 3 2 4" xfId="44443" xr:uid="{00000000-0005-0000-0000-0000B8AB0000}"/>
    <cellStyle name="쉼표 [0] 4 4 2 2 3 3" xfId="44444" xr:uid="{00000000-0005-0000-0000-0000B9AB0000}"/>
    <cellStyle name="쉼표 [0] 4 4 2 2 3 3 2" xfId="44445" xr:uid="{00000000-0005-0000-0000-0000BAAB0000}"/>
    <cellStyle name="쉼표 [0] 4 4 2 2 3 3 3" xfId="44446" xr:uid="{00000000-0005-0000-0000-0000BBAB0000}"/>
    <cellStyle name="쉼표 [0] 4 4 2 2 3 3 4" xfId="44447" xr:uid="{00000000-0005-0000-0000-0000BCAB0000}"/>
    <cellStyle name="쉼표 [0] 4 4 2 2 3 4" xfId="44448" xr:uid="{00000000-0005-0000-0000-0000BDAB0000}"/>
    <cellStyle name="쉼표 [0] 4 4 2 2 3 4 2" xfId="44449" xr:uid="{00000000-0005-0000-0000-0000BEAB0000}"/>
    <cellStyle name="쉼표 [0] 4 4 2 2 3 4 3" xfId="44450" xr:uid="{00000000-0005-0000-0000-0000BFAB0000}"/>
    <cellStyle name="쉼표 [0] 4 4 2 2 3 4 4" xfId="44451" xr:uid="{00000000-0005-0000-0000-0000C0AB0000}"/>
    <cellStyle name="쉼표 [0] 4 4 2 2 3 5" xfId="44452" xr:uid="{00000000-0005-0000-0000-0000C1AB0000}"/>
    <cellStyle name="쉼표 [0] 4 4 2 2 3 5 2" xfId="44453" xr:uid="{00000000-0005-0000-0000-0000C2AB0000}"/>
    <cellStyle name="쉼표 [0] 4 4 2 2 3 5 3" xfId="44454" xr:uid="{00000000-0005-0000-0000-0000C3AB0000}"/>
    <cellStyle name="쉼표 [0] 4 4 2 2 3 5 4" xfId="44455" xr:uid="{00000000-0005-0000-0000-0000C4AB0000}"/>
    <cellStyle name="쉼표 [0] 4 4 2 2 3 6" xfId="44456" xr:uid="{00000000-0005-0000-0000-0000C5AB0000}"/>
    <cellStyle name="쉼표 [0] 4 4 2 2 3 6 2" xfId="44457" xr:uid="{00000000-0005-0000-0000-0000C6AB0000}"/>
    <cellStyle name="쉼표 [0] 4 4 2 2 3 6 3" xfId="44458" xr:uid="{00000000-0005-0000-0000-0000C7AB0000}"/>
    <cellStyle name="쉼표 [0] 4 4 2 2 3 6 4" xfId="44459" xr:uid="{00000000-0005-0000-0000-0000C8AB0000}"/>
    <cellStyle name="쉼표 [0] 4 4 2 2 3 7" xfId="44460" xr:uid="{00000000-0005-0000-0000-0000C9AB0000}"/>
    <cellStyle name="쉼표 [0] 4 4 2 2 3 7 2" xfId="44461" xr:uid="{00000000-0005-0000-0000-0000CAAB0000}"/>
    <cellStyle name="쉼표 [0] 4 4 2 2 3 7 3" xfId="44462" xr:uid="{00000000-0005-0000-0000-0000CBAB0000}"/>
    <cellStyle name="쉼표 [0] 4 4 2 2 3 7 4" xfId="44463" xr:uid="{00000000-0005-0000-0000-0000CCAB0000}"/>
    <cellStyle name="쉼표 [0] 4 4 2 2 3 8" xfId="44464" xr:uid="{00000000-0005-0000-0000-0000CDAB0000}"/>
    <cellStyle name="쉼표 [0] 4 4 2 2 3 8 2" xfId="44465" xr:uid="{00000000-0005-0000-0000-0000CEAB0000}"/>
    <cellStyle name="쉼표 [0] 4 4 2 2 3 8 3" xfId="44466" xr:uid="{00000000-0005-0000-0000-0000CFAB0000}"/>
    <cellStyle name="쉼표 [0] 4 4 2 2 3 8 4" xfId="44467" xr:uid="{00000000-0005-0000-0000-0000D0AB0000}"/>
    <cellStyle name="쉼표 [0] 4 4 2 2 3 9" xfId="44468" xr:uid="{00000000-0005-0000-0000-0000D1AB0000}"/>
    <cellStyle name="쉼표 [0] 4 4 2 2 3 9 2" xfId="44469" xr:uid="{00000000-0005-0000-0000-0000D2AB0000}"/>
    <cellStyle name="쉼표 [0] 4 4 2 2 3 9 3" xfId="44470" xr:uid="{00000000-0005-0000-0000-0000D3AB0000}"/>
    <cellStyle name="쉼표 [0] 4 4 2 2 3 9 4" xfId="44471" xr:uid="{00000000-0005-0000-0000-0000D4AB0000}"/>
    <cellStyle name="쉼표 [0] 4 4 2 2 4" xfId="44472" xr:uid="{00000000-0005-0000-0000-0000D5AB0000}"/>
    <cellStyle name="쉼표 [0] 4 4 2 2 4 10" xfId="44473" xr:uid="{00000000-0005-0000-0000-0000D6AB0000}"/>
    <cellStyle name="쉼표 [0] 4 4 2 2 4 11" xfId="44474" xr:uid="{00000000-0005-0000-0000-0000D7AB0000}"/>
    <cellStyle name="쉼표 [0] 4 4 2 2 4 12" xfId="44475" xr:uid="{00000000-0005-0000-0000-0000D8AB0000}"/>
    <cellStyle name="쉼표 [0] 4 4 2 2 4 2" xfId="44476" xr:uid="{00000000-0005-0000-0000-0000D9AB0000}"/>
    <cellStyle name="쉼표 [0] 4 4 2 2 4 2 2" xfId="44477" xr:uid="{00000000-0005-0000-0000-0000DAAB0000}"/>
    <cellStyle name="쉼표 [0] 4 4 2 2 4 2 3" xfId="44478" xr:uid="{00000000-0005-0000-0000-0000DBAB0000}"/>
    <cellStyle name="쉼표 [0] 4 4 2 2 4 2 4" xfId="44479" xr:uid="{00000000-0005-0000-0000-0000DCAB0000}"/>
    <cellStyle name="쉼표 [0] 4 4 2 2 4 3" xfId="44480" xr:uid="{00000000-0005-0000-0000-0000DDAB0000}"/>
    <cellStyle name="쉼표 [0] 4 4 2 2 4 3 2" xfId="44481" xr:uid="{00000000-0005-0000-0000-0000DEAB0000}"/>
    <cellStyle name="쉼표 [0] 4 4 2 2 4 3 3" xfId="44482" xr:uid="{00000000-0005-0000-0000-0000DFAB0000}"/>
    <cellStyle name="쉼표 [0] 4 4 2 2 4 3 4" xfId="44483" xr:uid="{00000000-0005-0000-0000-0000E0AB0000}"/>
    <cellStyle name="쉼표 [0] 4 4 2 2 4 4" xfId="44484" xr:uid="{00000000-0005-0000-0000-0000E1AB0000}"/>
    <cellStyle name="쉼표 [0] 4 4 2 2 4 4 2" xfId="44485" xr:uid="{00000000-0005-0000-0000-0000E2AB0000}"/>
    <cellStyle name="쉼표 [0] 4 4 2 2 4 4 3" xfId="44486" xr:uid="{00000000-0005-0000-0000-0000E3AB0000}"/>
    <cellStyle name="쉼표 [0] 4 4 2 2 4 4 4" xfId="44487" xr:uid="{00000000-0005-0000-0000-0000E4AB0000}"/>
    <cellStyle name="쉼표 [0] 4 4 2 2 4 5" xfId="44488" xr:uid="{00000000-0005-0000-0000-0000E5AB0000}"/>
    <cellStyle name="쉼표 [0] 4 4 2 2 4 5 2" xfId="44489" xr:uid="{00000000-0005-0000-0000-0000E6AB0000}"/>
    <cellStyle name="쉼표 [0] 4 4 2 2 4 5 3" xfId="44490" xr:uid="{00000000-0005-0000-0000-0000E7AB0000}"/>
    <cellStyle name="쉼표 [0] 4 4 2 2 4 5 4" xfId="44491" xr:uid="{00000000-0005-0000-0000-0000E8AB0000}"/>
    <cellStyle name="쉼표 [0] 4 4 2 2 4 6" xfId="44492" xr:uid="{00000000-0005-0000-0000-0000E9AB0000}"/>
    <cellStyle name="쉼표 [0] 4 4 2 2 4 6 2" xfId="44493" xr:uid="{00000000-0005-0000-0000-0000EAAB0000}"/>
    <cellStyle name="쉼표 [0] 4 4 2 2 4 6 3" xfId="44494" xr:uid="{00000000-0005-0000-0000-0000EBAB0000}"/>
    <cellStyle name="쉼표 [0] 4 4 2 2 4 6 4" xfId="44495" xr:uid="{00000000-0005-0000-0000-0000ECAB0000}"/>
    <cellStyle name="쉼표 [0] 4 4 2 2 4 7" xfId="44496" xr:uid="{00000000-0005-0000-0000-0000EDAB0000}"/>
    <cellStyle name="쉼표 [0] 4 4 2 2 4 7 2" xfId="44497" xr:uid="{00000000-0005-0000-0000-0000EEAB0000}"/>
    <cellStyle name="쉼표 [0] 4 4 2 2 4 7 3" xfId="44498" xr:uid="{00000000-0005-0000-0000-0000EFAB0000}"/>
    <cellStyle name="쉼표 [0] 4 4 2 2 4 7 4" xfId="44499" xr:uid="{00000000-0005-0000-0000-0000F0AB0000}"/>
    <cellStyle name="쉼표 [0] 4 4 2 2 4 8" xfId="44500" xr:uid="{00000000-0005-0000-0000-0000F1AB0000}"/>
    <cellStyle name="쉼표 [0] 4 4 2 2 4 8 2" xfId="44501" xr:uid="{00000000-0005-0000-0000-0000F2AB0000}"/>
    <cellStyle name="쉼표 [0] 4 4 2 2 4 8 3" xfId="44502" xr:uid="{00000000-0005-0000-0000-0000F3AB0000}"/>
    <cellStyle name="쉼표 [0] 4 4 2 2 4 8 4" xfId="44503" xr:uid="{00000000-0005-0000-0000-0000F4AB0000}"/>
    <cellStyle name="쉼표 [0] 4 4 2 2 4 9" xfId="44504" xr:uid="{00000000-0005-0000-0000-0000F5AB0000}"/>
    <cellStyle name="쉼표 [0] 4 4 2 2 4 9 2" xfId="44505" xr:uid="{00000000-0005-0000-0000-0000F6AB0000}"/>
    <cellStyle name="쉼표 [0] 4 4 2 2 4 9 3" xfId="44506" xr:uid="{00000000-0005-0000-0000-0000F7AB0000}"/>
    <cellStyle name="쉼표 [0] 4 4 2 2 4 9 4" xfId="44507" xr:uid="{00000000-0005-0000-0000-0000F8AB0000}"/>
    <cellStyle name="쉼표 [0] 4 4 2 2 5" xfId="44508" xr:uid="{00000000-0005-0000-0000-0000F9AB0000}"/>
    <cellStyle name="쉼표 [0] 4 4 2 2 5 10" xfId="44509" xr:uid="{00000000-0005-0000-0000-0000FAAB0000}"/>
    <cellStyle name="쉼표 [0] 4 4 2 2 5 11" xfId="44510" xr:uid="{00000000-0005-0000-0000-0000FBAB0000}"/>
    <cellStyle name="쉼표 [0] 4 4 2 2 5 12" xfId="44511" xr:uid="{00000000-0005-0000-0000-0000FCAB0000}"/>
    <cellStyle name="쉼표 [0] 4 4 2 2 5 2" xfId="44512" xr:uid="{00000000-0005-0000-0000-0000FDAB0000}"/>
    <cellStyle name="쉼표 [0] 4 4 2 2 5 2 2" xfId="44513" xr:uid="{00000000-0005-0000-0000-0000FEAB0000}"/>
    <cellStyle name="쉼표 [0] 4 4 2 2 5 2 3" xfId="44514" xr:uid="{00000000-0005-0000-0000-0000FFAB0000}"/>
    <cellStyle name="쉼표 [0] 4 4 2 2 5 2 4" xfId="44515" xr:uid="{00000000-0005-0000-0000-000000AC0000}"/>
    <cellStyle name="쉼표 [0] 4 4 2 2 5 3" xfId="44516" xr:uid="{00000000-0005-0000-0000-000001AC0000}"/>
    <cellStyle name="쉼표 [0] 4 4 2 2 5 3 2" xfId="44517" xr:uid="{00000000-0005-0000-0000-000002AC0000}"/>
    <cellStyle name="쉼표 [0] 4 4 2 2 5 3 3" xfId="44518" xr:uid="{00000000-0005-0000-0000-000003AC0000}"/>
    <cellStyle name="쉼표 [0] 4 4 2 2 5 3 4" xfId="44519" xr:uid="{00000000-0005-0000-0000-000004AC0000}"/>
    <cellStyle name="쉼표 [0] 4 4 2 2 5 4" xfId="44520" xr:uid="{00000000-0005-0000-0000-000005AC0000}"/>
    <cellStyle name="쉼표 [0] 4 4 2 2 5 4 2" xfId="44521" xr:uid="{00000000-0005-0000-0000-000006AC0000}"/>
    <cellStyle name="쉼표 [0] 4 4 2 2 5 4 3" xfId="44522" xr:uid="{00000000-0005-0000-0000-000007AC0000}"/>
    <cellStyle name="쉼표 [0] 4 4 2 2 5 4 4" xfId="44523" xr:uid="{00000000-0005-0000-0000-000008AC0000}"/>
    <cellStyle name="쉼표 [0] 4 4 2 2 5 5" xfId="44524" xr:uid="{00000000-0005-0000-0000-000009AC0000}"/>
    <cellStyle name="쉼표 [0] 4 4 2 2 5 5 2" xfId="44525" xr:uid="{00000000-0005-0000-0000-00000AAC0000}"/>
    <cellStyle name="쉼표 [0] 4 4 2 2 5 5 3" xfId="44526" xr:uid="{00000000-0005-0000-0000-00000BAC0000}"/>
    <cellStyle name="쉼표 [0] 4 4 2 2 5 5 4" xfId="44527" xr:uid="{00000000-0005-0000-0000-00000CAC0000}"/>
    <cellStyle name="쉼표 [0] 4 4 2 2 5 6" xfId="44528" xr:uid="{00000000-0005-0000-0000-00000DAC0000}"/>
    <cellStyle name="쉼표 [0] 4 4 2 2 5 6 2" xfId="44529" xr:uid="{00000000-0005-0000-0000-00000EAC0000}"/>
    <cellStyle name="쉼표 [0] 4 4 2 2 5 6 3" xfId="44530" xr:uid="{00000000-0005-0000-0000-00000FAC0000}"/>
    <cellStyle name="쉼표 [0] 4 4 2 2 5 6 4" xfId="44531" xr:uid="{00000000-0005-0000-0000-000010AC0000}"/>
    <cellStyle name="쉼표 [0] 4 4 2 2 5 7" xfId="44532" xr:uid="{00000000-0005-0000-0000-000011AC0000}"/>
    <cellStyle name="쉼표 [0] 4 4 2 2 5 7 2" xfId="44533" xr:uid="{00000000-0005-0000-0000-000012AC0000}"/>
    <cellStyle name="쉼표 [0] 4 4 2 2 5 7 3" xfId="44534" xr:uid="{00000000-0005-0000-0000-000013AC0000}"/>
    <cellStyle name="쉼표 [0] 4 4 2 2 5 7 4" xfId="44535" xr:uid="{00000000-0005-0000-0000-000014AC0000}"/>
    <cellStyle name="쉼표 [0] 4 4 2 2 5 8" xfId="44536" xr:uid="{00000000-0005-0000-0000-000015AC0000}"/>
    <cellStyle name="쉼표 [0] 4 4 2 2 5 8 2" xfId="44537" xr:uid="{00000000-0005-0000-0000-000016AC0000}"/>
    <cellStyle name="쉼표 [0] 4 4 2 2 5 8 3" xfId="44538" xr:uid="{00000000-0005-0000-0000-000017AC0000}"/>
    <cellStyle name="쉼표 [0] 4 4 2 2 5 8 4" xfId="44539" xr:uid="{00000000-0005-0000-0000-000018AC0000}"/>
    <cellStyle name="쉼표 [0] 4 4 2 2 5 9" xfId="44540" xr:uid="{00000000-0005-0000-0000-000019AC0000}"/>
    <cellStyle name="쉼표 [0] 4 4 2 2 5 9 2" xfId="44541" xr:uid="{00000000-0005-0000-0000-00001AAC0000}"/>
    <cellStyle name="쉼표 [0] 4 4 2 2 5 9 3" xfId="44542" xr:uid="{00000000-0005-0000-0000-00001BAC0000}"/>
    <cellStyle name="쉼표 [0] 4 4 2 2 5 9 4" xfId="44543" xr:uid="{00000000-0005-0000-0000-00001CAC0000}"/>
    <cellStyle name="쉼표 [0] 4 4 2 2 6" xfId="44544" xr:uid="{00000000-0005-0000-0000-00001DAC0000}"/>
    <cellStyle name="쉼표 [0] 4 4 2 2 6 2" xfId="44545" xr:uid="{00000000-0005-0000-0000-00001EAC0000}"/>
    <cellStyle name="쉼표 [0] 4 4 2 2 6 3" xfId="44546" xr:uid="{00000000-0005-0000-0000-00001FAC0000}"/>
    <cellStyle name="쉼표 [0] 4 4 2 2 6 4" xfId="44547" xr:uid="{00000000-0005-0000-0000-000020AC0000}"/>
    <cellStyle name="쉼표 [0] 4 4 2 2 7" xfId="44548" xr:uid="{00000000-0005-0000-0000-000021AC0000}"/>
    <cellStyle name="쉼표 [0] 4 4 2 2 7 2" xfId="44549" xr:uid="{00000000-0005-0000-0000-000022AC0000}"/>
    <cellStyle name="쉼표 [0] 4 4 2 2 7 3" xfId="44550" xr:uid="{00000000-0005-0000-0000-000023AC0000}"/>
    <cellStyle name="쉼표 [0] 4 4 2 2 7 4" xfId="44551" xr:uid="{00000000-0005-0000-0000-000024AC0000}"/>
    <cellStyle name="쉼표 [0] 4 4 2 2 8" xfId="44552" xr:uid="{00000000-0005-0000-0000-000025AC0000}"/>
    <cellStyle name="쉼표 [0] 4 4 2 2 8 2" xfId="44553" xr:uid="{00000000-0005-0000-0000-000026AC0000}"/>
    <cellStyle name="쉼표 [0] 4 4 2 2 8 3" xfId="44554" xr:uid="{00000000-0005-0000-0000-000027AC0000}"/>
    <cellStyle name="쉼표 [0] 4 4 2 2 8 4" xfId="44555" xr:uid="{00000000-0005-0000-0000-000028AC0000}"/>
    <cellStyle name="쉼표 [0] 4 4 2 2 9" xfId="44556" xr:uid="{00000000-0005-0000-0000-000029AC0000}"/>
    <cellStyle name="쉼표 [0] 4 4 2 2 9 2" xfId="44557" xr:uid="{00000000-0005-0000-0000-00002AAC0000}"/>
    <cellStyle name="쉼표 [0] 4 4 2 2 9 3" xfId="44558" xr:uid="{00000000-0005-0000-0000-00002BAC0000}"/>
    <cellStyle name="쉼표 [0] 4 4 2 2 9 4" xfId="44559" xr:uid="{00000000-0005-0000-0000-00002CAC0000}"/>
    <cellStyle name="쉼표 [0] 4 4 2 20" xfId="44560" xr:uid="{00000000-0005-0000-0000-00002DAC0000}"/>
    <cellStyle name="쉼표 [0] 4 4 2 21" xfId="44561" xr:uid="{00000000-0005-0000-0000-00002EAC0000}"/>
    <cellStyle name="쉼표 [0] 4 4 2 22" xfId="44562" xr:uid="{00000000-0005-0000-0000-00002FAC0000}"/>
    <cellStyle name="쉼표 [0] 4 4 2 23" xfId="44563" xr:uid="{00000000-0005-0000-0000-000030AC0000}"/>
    <cellStyle name="쉼표 [0] 4 4 2 24" xfId="44564" xr:uid="{00000000-0005-0000-0000-000031AC0000}"/>
    <cellStyle name="쉼표 [0] 4 4 2 25" xfId="44565" xr:uid="{00000000-0005-0000-0000-000032AC0000}"/>
    <cellStyle name="쉼표 [0] 4 4 2 26" xfId="44566" xr:uid="{00000000-0005-0000-0000-000033AC0000}"/>
    <cellStyle name="쉼표 [0] 4 4 2 3" xfId="44567" xr:uid="{00000000-0005-0000-0000-000034AC0000}"/>
    <cellStyle name="쉼표 [0] 4 4 2 3 10" xfId="44568" xr:uid="{00000000-0005-0000-0000-000035AC0000}"/>
    <cellStyle name="쉼표 [0] 4 4 2 3 10 2" xfId="44569" xr:uid="{00000000-0005-0000-0000-000036AC0000}"/>
    <cellStyle name="쉼표 [0] 4 4 2 3 10 3" xfId="44570" xr:uid="{00000000-0005-0000-0000-000037AC0000}"/>
    <cellStyle name="쉼표 [0] 4 4 2 3 10 4" xfId="44571" xr:uid="{00000000-0005-0000-0000-000038AC0000}"/>
    <cellStyle name="쉼표 [0] 4 4 2 3 11" xfId="44572" xr:uid="{00000000-0005-0000-0000-000039AC0000}"/>
    <cellStyle name="쉼표 [0] 4 4 2 3 11 2" xfId="44573" xr:uid="{00000000-0005-0000-0000-00003AAC0000}"/>
    <cellStyle name="쉼표 [0] 4 4 2 3 11 3" xfId="44574" xr:uid="{00000000-0005-0000-0000-00003BAC0000}"/>
    <cellStyle name="쉼표 [0] 4 4 2 3 11 4" xfId="44575" xr:uid="{00000000-0005-0000-0000-00003CAC0000}"/>
    <cellStyle name="쉼표 [0] 4 4 2 3 12" xfId="44576" xr:uid="{00000000-0005-0000-0000-00003DAC0000}"/>
    <cellStyle name="쉼표 [0] 4 4 2 3 12 2" xfId="44577" xr:uid="{00000000-0005-0000-0000-00003EAC0000}"/>
    <cellStyle name="쉼표 [0] 4 4 2 3 12 3" xfId="44578" xr:uid="{00000000-0005-0000-0000-00003FAC0000}"/>
    <cellStyle name="쉼표 [0] 4 4 2 3 12 4" xfId="44579" xr:uid="{00000000-0005-0000-0000-000040AC0000}"/>
    <cellStyle name="쉼표 [0] 4 4 2 3 13" xfId="44580" xr:uid="{00000000-0005-0000-0000-000041AC0000}"/>
    <cellStyle name="쉼표 [0] 4 4 2 3 14" xfId="44581" xr:uid="{00000000-0005-0000-0000-000042AC0000}"/>
    <cellStyle name="쉼표 [0] 4 4 2 3 15" xfId="44582" xr:uid="{00000000-0005-0000-0000-000043AC0000}"/>
    <cellStyle name="쉼표 [0] 4 4 2 3 16" xfId="44583" xr:uid="{00000000-0005-0000-0000-000044AC0000}"/>
    <cellStyle name="쉼표 [0] 4 4 2 3 17" xfId="44584" xr:uid="{00000000-0005-0000-0000-000045AC0000}"/>
    <cellStyle name="쉼표 [0] 4 4 2 3 18" xfId="44585" xr:uid="{00000000-0005-0000-0000-000046AC0000}"/>
    <cellStyle name="쉼표 [0] 4 4 2 3 19" xfId="44586" xr:uid="{00000000-0005-0000-0000-000047AC0000}"/>
    <cellStyle name="쉼표 [0] 4 4 2 3 2" xfId="44587" xr:uid="{00000000-0005-0000-0000-000048AC0000}"/>
    <cellStyle name="쉼표 [0] 4 4 2 3 2 10" xfId="44588" xr:uid="{00000000-0005-0000-0000-000049AC0000}"/>
    <cellStyle name="쉼표 [0] 4 4 2 3 2 11" xfId="44589" xr:uid="{00000000-0005-0000-0000-00004AAC0000}"/>
    <cellStyle name="쉼표 [0] 4 4 2 3 2 12" xfId="44590" xr:uid="{00000000-0005-0000-0000-00004BAC0000}"/>
    <cellStyle name="쉼표 [0] 4 4 2 3 2 2" xfId="44591" xr:uid="{00000000-0005-0000-0000-00004CAC0000}"/>
    <cellStyle name="쉼표 [0] 4 4 2 3 2 2 2" xfId="44592" xr:uid="{00000000-0005-0000-0000-00004DAC0000}"/>
    <cellStyle name="쉼표 [0] 4 4 2 3 2 2 3" xfId="44593" xr:uid="{00000000-0005-0000-0000-00004EAC0000}"/>
    <cellStyle name="쉼표 [0] 4 4 2 3 2 2 4" xfId="44594" xr:uid="{00000000-0005-0000-0000-00004FAC0000}"/>
    <cellStyle name="쉼표 [0] 4 4 2 3 2 3" xfId="44595" xr:uid="{00000000-0005-0000-0000-000050AC0000}"/>
    <cellStyle name="쉼표 [0] 4 4 2 3 2 3 2" xfId="44596" xr:uid="{00000000-0005-0000-0000-000051AC0000}"/>
    <cellStyle name="쉼표 [0] 4 4 2 3 2 3 3" xfId="44597" xr:uid="{00000000-0005-0000-0000-000052AC0000}"/>
    <cellStyle name="쉼표 [0] 4 4 2 3 2 3 4" xfId="44598" xr:uid="{00000000-0005-0000-0000-000053AC0000}"/>
    <cellStyle name="쉼표 [0] 4 4 2 3 2 4" xfId="44599" xr:uid="{00000000-0005-0000-0000-000054AC0000}"/>
    <cellStyle name="쉼표 [0] 4 4 2 3 2 4 2" xfId="44600" xr:uid="{00000000-0005-0000-0000-000055AC0000}"/>
    <cellStyle name="쉼표 [0] 4 4 2 3 2 4 3" xfId="44601" xr:uid="{00000000-0005-0000-0000-000056AC0000}"/>
    <cellStyle name="쉼표 [0] 4 4 2 3 2 4 4" xfId="44602" xr:uid="{00000000-0005-0000-0000-000057AC0000}"/>
    <cellStyle name="쉼표 [0] 4 4 2 3 2 5" xfId="44603" xr:uid="{00000000-0005-0000-0000-000058AC0000}"/>
    <cellStyle name="쉼표 [0] 4 4 2 3 2 5 2" xfId="44604" xr:uid="{00000000-0005-0000-0000-000059AC0000}"/>
    <cellStyle name="쉼표 [0] 4 4 2 3 2 5 3" xfId="44605" xr:uid="{00000000-0005-0000-0000-00005AAC0000}"/>
    <cellStyle name="쉼표 [0] 4 4 2 3 2 5 4" xfId="44606" xr:uid="{00000000-0005-0000-0000-00005BAC0000}"/>
    <cellStyle name="쉼표 [0] 4 4 2 3 2 6" xfId="44607" xr:uid="{00000000-0005-0000-0000-00005CAC0000}"/>
    <cellStyle name="쉼표 [0] 4 4 2 3 2 6 2" xfId="44608" xr:uid="{00000000-0005-0000-0000-00005DAC0000}"/>
    <cellStyle name="쉼표 [0] 4 4 2 3 2 6 3" xfId="44609" xr:uid="{00000000-0005-0000-0000-00005EAC0000}"/>
    <cellStyle name="쉼표 [0] 4 4 2 3 2 6 4" xfId="44610" xr:uid="{00000000-0005-0000-0000-00005FAC0000}"/>
    <cellStyle name="쉼표 [0] 4 4 2 3 2 7" xfId="44611" xr:uid="{00000000-0005-0000-0000-000060AC0000}"/>
    <cellStyle name="쉼표 [0] 4 4 2 3 2 7 2" xfId="44612" xr:uid="{00000000-0005-0000-0000-000061AC0000}"/>
    <cellStyle name="쉼표 [0] 4 4 2 3 2 7 3" xfId="44613" xr:uid="{00000000-0005-0000-0000-000062AC0000}"/>
    <cellStyle name="쉼표 [0] 4 4 2 3 2 7 4" xfId="44614" xr:uid="{00000000-0005-0000-0000-000063AC0000}"/>
    <cellStyle name="쉼표 [0] 4 4 2 3 2 8" xfId="44615" xr:uid="{00000000-0005-0000-0000-000064AC0000}"/>
    <cellStyle name="쉼표 [0] 4 4 2 3 2 8 2" xfId="44616" xr:uid="{00000000-0005-0000-0000-000065AC0000}"/>
    <cellStyle name="쉼표 [0] 4 4 2 3 2 8 3" xfId="44617" xr:uid="{00000000-0005-0000-0000-000066AC0000}"/>
    <cellStyle name="쉼표 [0] 4 4 2 3 2 8 4" xfId="44618" xr:uid="{00000000-0005-0000-0000-000067AC0000}"/>
    <cellStyle name="쉼표 [0] 4 4 2 3 2 9" xfId="44619" xr:uid="{00000000-0005-0000-0000-000068AC0000}"/>
    <cellStyle name="쉼표 [0] 4 4 2 3 2 9 2" xfId="44620" xr:uid="{00000000-0005-0000-0000-000069AC0000}"/>
    <cellStyle name="쉼표 [0] 4 4 2 3 2 9 3" xfId="44621" xr:uid="{00000000-0005-0000-0000-00006AAC0000}"/>
    <cellStyle name="쉼표 [0] 4 4 2 3 2 9 4" xfId="44622" xr:uid="{00000000-0005-0000-0000-00006BAC0000}"/>
    <cellStyle name="쉼표 [0] 4 4 2 3 20" xfId="44623" xr:uid="{00000000-0005-0000-0000-00006CAC0000}"/>
    <cellStyle name="쉼표 [0] 4 4 2 3 21" xfId="44624" xr:uid="{00000000-0005-0000-0000-00006DAC0000}"/>
    <cellStyle name="쉼표 [0] 4 4 2 3 22" xfId="44625" xr:uid="{00000000-0005-0000-0000-00006EAC0000}"/>
    <cellStyle name="쉼표 [0] 4 4 2 3 23" xfId="44626" xr:uid="{00000000-0005-0000-0000-00006FAC0000}"/>
    <cellStyle name="쉼표 [0] 4 4 2 3 24" xfId="44627" xr:uid="{00000000-0005-0000-0000-000070AC0000}"/>
    <cellStyle name="쉼표 [0] 4 4 2 3 25" xfId="44628" xr:uid="{00000000-0005-0000-0000-000071AC0000}"/>
    <cellStyle name="쉼표 [0] 4 4 2 3 3" xfId="44629" xr:uid="{00000000-0005-0000-0000-000072AC0000}"/>
    <cellStyle name="쉼표 [0] 4 4 2 3 3 10" xfId="44630" xr:uid="{00000000-0005-0000-0000-000073AC0000}"/>
    <cellStyle name="쉼표 [0] 4 4 2 3 3 11" xfId="44631" xr:uid="{00000000-0005-0000-0000-000074AC0000}"/>
    <cellStyle name="쉼표 [0] 4 4 2 3 3 12" xfId="44632" xr:uid="{00000000-0005-0000-0000-000075AC0000}"/>
    <cellStyle name="쉼표 [0] 4 4 2 3 3 2" xfId="44633" xr:uid="{00000000-0005-0000-0000-000076AC0000}"/>
    <cellStyle name="쉼표 [0] 4 4 2 3 3 2 2" xfId="44634" xr:uid="{00000000-0005-0000-0000-000077AC0000}"/>
    <cellStyle name="쉼표 [0] 4 4 2 3 3 2 3" xfId="44635" xr:uid="{00000000-0005-0000-0000-000078AC0000}"/>
    <cellStyle name="쉼표 [0] 4 4 2 3 3 2 4" xfId="44636" xr:uid="{00000000-0005-0000-0000-000079AC0000}"/>
    <cellStyle name="쉼표 [0] 4 4 2 3 3 3" xfId="44637" xr:uid="{00000000-0005-0000-0000-00007AAC0000}"/>
    <cellStyle name="쉼표 [0] 4 4 2 3 3 3 2" xfId="44638" xr:uid="{00000000-0005-0000-0000-00007BAC0000}"/>
    <cellStyle name="쉼표 [0] 4 4 2 3 3 3 3" xfId="44639" xr:uid="{00000000-0005-0000-0000-00007CAC0000}"/>
    <cellStyle name="쉼표 [0] 4 4 2 3 3 3 4" xfId="44640" xr:uid="{00000000-0005-0000-0000-00007DAC0000}"/>
    <cellStyle name="쉼표 [0] 4 4 2 3 3 4" xfId="44641" xr:uid="{00000000-0005-0000-0000-00007EAC0000}"/>
    <cellStyle name="쉼표 [0] 4 4 2 3 3 4 2" xfId="44642" xr:uid="{00000000-0005-0000-0000-00007FAC0000}"/>
    <cellStyle name="쉼표 [0] 4 4 2 3 3 4 3" xfId="44643" xr:uid="{00000000-0005-0000-0000-000080AC0000}"/>
    <cellStyle name="쉼표 [0] 4 4 2 3 3 4 4" xfId="44644" xr:uid="{00000000-0005-0000-0000-000081AC0000}"/>
    <cellStyle name="쉼표 [0] 4 4 2 3 3 5" xfId="44645" xr:uid="{00000000-0005-0000-0000-000082AC0000}"/>
    <cellStyle name="쉼표 [0] 4 4 2 3 3 5 2" xfId="44646" xr:uid="{00000000-0005-0000-0000-000083AC0000}"/>
    <cellStyle name="쉼표 [0] 4 4 2 3 3 5 3" xfId="44647" xr:uid="{00000000-0005-0000-0000-000084AC0000}"/>
    <cellStyle name="쉼표 [0] 4 4 2 3 3 5 4" xfId="44648" xr:uid="{00000000-0005-0000-0000-000085AC0000}"/>
    <cellStyle name="쉼표 [0] 4 4 2 3 3 6" xfId="44649" xr:uid="{00000000-0005-0000-0000-000086AC0000}"/>
    <cellStyle name="쉼표 [0] 4 4 2 3 3 6 2" xfId="44650" xr:uid="{00000000-0005-0000-0000-000087AC0000}"/>
    <cellStyle name="쉼표 [0] 4 4 2 3 3 6 3" xfId="44651" xr:uid="{00000000-0005-0000-0000-000088AC0000}"/>
    <cellStyle name="쉼표 [0] 4 4 2 3 3 6 4" xfId="44652" xr:uid="{00000000-0005-0000-0000-000089AC0000}"/>
    <cellStyle name="쉼표 [0] 4 4 2 3 3 7" xfId="44653" xr:uid="{00000000-0005-0000-0000-00008AAC0000}"/>
    <cellStyle name="쉼표 [0] 4 4 2 3 3 7 2" xfId="44654" xr:uid="{00000000-0005-0000-0000-00008BAC0000}"/>
    <cellStyle name="쉼표 [0] 4 4 2 3 3 7 3" xfId="44655" xr:uid="{00000000-0005-0000-0000-00008CAC0000}"/>
    <cellStyle name="쉼표 [0] 4 4 2 3 3 7 4" xfId="44656" xr:uid="{00000000-0005-0000-0000-00008DAC0000}"/>
    <cellStyle name="쉼표 [0] 4 4 2 3 3 8" xfId="44657" xr:uid="{00000000-0005-0000-0000-00008EAC0000}"/>
    <cellStyle name="쉼표 [0] 4 4 2 3 3 8 2" xfId="44658" xr:uid="{00000000-0005-0000-0000-00008FAC0000}"/>
    <cellStyle name="쉼표 [0] 4 4 2 3 3 8 3" xfId="44659" xr:uid="{00000000-0005-0000-0000-000090AC0000}"/>
    <cellStyle name="쉼표 [0] 4 4 2 3 3 8 4" xfId="44660" xr:uid="{00000000-0005-0000-0000-000091AC0000}"/>
    <cellStyle name="쉼표 [0] 4 4 2 3 3 9" xfId="44661" xr:uid="{00000000-0005-0000-0000-000092AC0000}"/>
    <cellStyle name="쉼표 [0] 4 4 2 3 3 9 2" xfId="44662" xr:uid="{00000000-0005-0000-0000-000093AC0000}"/>
    <cellStyle name="쉼표 [0] 4 4 2 3 3 9 3" xfId="44663" xr:uid="{00000000-0005-0000-0000-000094AC0000}"/>
    <cellStyle name="쉼표 [0] 4 4 2 3 3 9 4" xfId="44664" xr:uid="{00000000-0005-0000-0000-000095AC0000}"/>
    <cellStyle name="쉼표 [0] 4 4 2 3 4" xfId="44665" xr:uid="{00000000-0005-0000-0000-000096AC0000}"/>
    <cellStyle name="쉼표 [0] 4 4 2 3 4 10" xfId="44666" xr:uid="{00000000-0005-0000-0000-000097AC0000}"/>
    <cellStyle name="쉼표 [0] 4 4 2 3 4 11" xfId="44667" xr:uid="{00000000-0005-0000-0000-000098AC0000}"/>
    <cellStyle name="쉼표 [0] 4 4 2 3 4 12" xfId="44668" xr:uid="{00000000-0005-0000-0000-000099AC0000}"/>
    <cellStyle name="쉼표 [0] 4 4 2 3 4 2" xfId="44669" xr:uid="{00000000-0005-0000-0000-00009AAC0000}"/>
    <cellStyle name="쉼표 [0] 4 4 2 3 4 2 2" xfId="44670" xr:uid="{00000000-0005-0000-0000-00009BAC0000}"/>
    <cellStyle name="쉼표 [0] 4 4 2 3 4 2 3" xfId="44671" xr:uid="{00000000-0005-0000-0000-00009CAC0000}"/>
    <cellStyle name="쉼표 [0] 4 4 2 3 4 2 4" xfId="44672" xr:uid="{00000000-0005-0000-0000-00009DAC0000}"/>
    <cellStyle name="쉼표 [0] 4 4 2 3 4 3" xfId="44673" xr:uid="{00000000-0005-0000-0000-00009EAC0000}"/>
    <cellStyle name="쉼표 [0] 4 4 2 3 4 3 2" xfId="44674" xr:uid="{00000000-0005-0000-0000-00009FAC0000}"/>
    <cellStyle name="쉼표 [0] 4 4 2 3 4 3 3" xfId="44675" xr:uid="{00000000-0005-0000-0000-0000A0AC0000}"/>
    <cellStyle name="쉼표 [0] 4 4 2 3 4 3 4" xfId="44676" xr:uid="{00000000-0005-0000-0000-0000A1AC0000}"/>
    <cellStyle name="쉼표 [0] 4 4 2 3 4 4" xfId="44677" xr:uid="{00000000-0005-0000-0000-0000A2AC0000}"/>
    <cellStyle name="쉼표 [0] 4 4 2 3 4 4 2" xfId="44678" xr:uid="{00000000-0005-0000-0000-0000A3AC0000}"/>
    <cellStyle name="쉼표 [0] 4 4 2 3 4 4 3" xfId="44679" xr:uid="{00000000-0005-0000-0000-0000A4AC0000}"/>
    <cellStyle name="쉼표 [0] 4 4 2 3 4 4 4" xfId="44680" xr:uid="{00000000-0005-0000-0000-0000A5AC0000}"/>
    <cellStyle name="쉼표 [0] 4 4 2 3 4 5" xfId="44681" xr:uid="{00000000-0005-0000-0000-0000A6AC0000}"/>
    <cellStyle name="쉼표 [0] 4 4 2 3 4 5 2" xfId="44682" xr:uid="{00000000-0005-0000-0000-0000A7AC0000}"/>
    <cellStyle name="쉼표 [0] 4 4 2 3 4 5 3" xfId="44683" xr:uid="{00000000-0005-0000-0000-0000A8AC0000}"/>
    <cellStyle name="쉼표 [0] 4 4 2 3 4 5 4" xfId="44684" xr:uid="{00000000-0005-0000-0000-0000A9AC0000}"/>
    <cellStyle name="쉼표 [0] 4 4 2 3 4 6" xfId="44685" xr:uid="{00000000-0005-0000-0000-0000AAAC0000}"/>
    <cellStyle name="쉼표 [0] 4 4 2 3 4 6 2" xfId="44686" xr:uid="{00000000-0005-0000-0000-0000ABAC0000}"/>
    <cellStyle name="쉼표 [0] 4 4 2 3 4 6 3" xfId="44687" xr:uid="{00000000-0005-0000-0000-0000ACAC0000}"/>
    <cellStyle name="쉼표 [0] 4 4 2 3 4 6 4" xfId="44688" xr:uid="{00000000-0005-0000-0000-0000ADAC0000}"/>
    <cellStyle name="쉼표 [0] 4 4 2 3 4 7" xfId="44689" xr:uid="{00000000-0005-0000-0000-0000AEAC0000}"/>
    <cellStyle name="쉼표 [0] 4 4 2 3 4 7 2" xfId="44690" xr:uid="{00000000-0005-0000-0000-0000AFAC0000}"/>
    <cellStyle name="쉼표 [0] 4 4 2 3 4 7 3" xfId="44691" xr:uid="{00000000-0005-0000-0000-0000B0AC0000}"/>
    <cellStyle name="쉼표 [0] 4 4 2 3 4 7 4" xfId="44692" xr:uid="{00000000-0005-0000-0000-0000B1AC0000}"/>
    <cellStyle name="쉼표 [0] 4 4 2 3 4 8" xfId="44693" xr:uid="{00000000-0005-0000-0000-0000B2AC0000}"/>
    <cellStyle name="쉼표 [0] 4 4 2 3 4 8 2" xfId="44694" xr:uid="{00000000-0005-0000-0000-0000B3AC0000}"/>
    <cellStyle name="쉼표 [0] 4 4 2 3 4 8 3" xfId="44695" xr:uid="{00000000-0005-0000-0000-0000B4AC0000}"/>
    <cellStyle name="쉼표 [0] 4 4 2 3 4 8 4" xfId="44696" xr:uid="{00000000-0005-0000-0000-0000B5AC0000}"/>
    <cellStyle name="쉼표 [0] 4 4 2 3 4 9" xfId="44697" xr:uid="{00000000-0005-0000-0000-0000B6AC0000}"/>
    <cellStyle name="쉼표 [0] 4 4 2 3 4 9 2" xfId="44698" xr:uid="{00000000-0005-0000-0000-0000B7AC0000}"/>
    <cellStyle name="쉼표 [0] 4 4 2 3 4 9 3" xfId="44699" xr:uid="{00000000-0005-0000-0000-0000B8AC0000}"/>
    <cellStyle name="쉼표 [0] 4 4 2 3 4 9 4" xfId="44700" xr:uid="{00000000-0005-0000-0000-0000B9AC0000}"/>
    <cellStyle name="쉼표 [0] 4 4 2 3 5" xfId="44701" xr:uid="{00000000-0005-0000-0000-0000BAAC0000}"/>
    <cellStyle name="쉼표 [0] 4 4 2 3 5 2" xfId="44702" xr:uid="{00000000-0005-0000-0000-0000BBAC0000}"/>
    <cellStyle name="쉼표 [0] 4 4 2 3 5 3" xfId="44703" xr:uid="{00000000-0005-0000-0000-0000BCAC0000}"/>
    <cellStyle name="쉼표 [0] 4 4 2 3 5 4" xfId="44704" xr:uid="{00000000-0005-0000-0000-0000BDAC0000}"/>
    <cellStyle name="쉼표 [0] 4 4 2 3 6" xfId="44705" xr:uid="{00000000-0005-0000-0000-0000BEAC0000}"/>
    <cellStyle name="쉼표 [0] 4 4 2 3 6 2" xfId="44706" xr:uid="{00000000-0005-0000-0000-0000BFAC0000}"/>
    <cellStyle name="쉼표 [0] 4 4 2 3 6 3" xfId="44707" xr:uid="{00000000-0005-0000-0000-0000C0AC0000}"/>
    <cellStyle name="쉼표 [0] 4 4 2 3 6 4" xfId="44708" xr:uid="{00000000-0005-0000-0000-0000C1AC0000}"/>
    <cellStyle name="쉼표 [0] 4 4 2 3 7" xfId="44709" xr:uid="{00000000-0005-0000-0000-0000C2AC0000}"/>
    <cellStyle name="쉼표 [0] 4 4 2 3 7 2" xfId="44710" xr:uid="{00000000-0005-0000-0000-0000C3AC0000}"/>
    <cellStyle name="쉼표 [0] 4 4 2 3 7 3" xfId="44711" xr:uid="{00000000-0005-0000-0000-0000C4AC0000}"/>
    <cellStyle name="쉼표 [0] 4 4 2 3 7 4" xfId="44712" xr:uid="{00000000-0005-0000-0000-0000C5AC0000}"/>
    <cellStyle name="쉼표 [0] 4 4 2 3 8" xfId="44713" xr:uid="{00000000-0005-0000-0000-0000C6AC0000}"/>
    <cellStyle name="쉼표 [0] 4 4 2 3 8 2" xfId="44714" xr:uid="{00000000-0005-0000-0000-0000C7AC0000}"/>
    <cellStyle name="쉼표 [0] 4 4 2 3 8 3" xfId="44715" xr:uid="{00000000-0005-0000-0000-0000C8AC0000}"/>
    <cellStyle name="쉼표 [0] 4 4 2 3 8 4" xfId="44716" xr:uid="{00000000-0005-0000-0000-0000C9AC0000}"/>
    <cellStyle name="쉼표 [0] 4 4 2 3 9" xfId="44717" xr:uid="{00000000-0005-0000-0000-0000CAAC0000}"/>
    <cellStyle name="쉼표 [0] 4 4 2 3 9 2" xfId="44718" xr:uid="{00000000-0005-0000-0000-0000CBAC0000}"/>
    <cellStyle name="쉼표 [0] 4 4 2 3 9 3" xfId="44719" xr:uid="{00000000-0005-0000-0000-0000CCAC0000}"/>
    <cellStyle name="쉼표 [0] 4 4 2 3 9 4" xfId="44720" xr:uid="{00000000-0005-0000-0000-0000CDAC0000}"/>
    <cellStyle name="쉼표 [0] 4 4 2 4" xfId="44721" xr:uid="{00000000-0005-0000-0000-0000CEAC0000}"/>
    <cellStyle name="쉼표 [0] 4 4 2 4 10" xfId="44722" xr:uid="{00000000-0005-0000-0000-0000CFAC0000}"/>
    <cellStyle name="쉼표 [0] 4 4 2 4 11" xfId="44723" xr:uid="{00000000-0005-0000-0000-0000D0AC0000}"/>
    <cellStyle name="쉼표 [0] 4 4 2 4 12" xfId="44724" xr:uid="{00000000-0005-0000-0000-0000D1AC0000}"/>
    <cellStyle name="쉼표 [0] 4 4 2 4 2" xfId="44725" xr:uid="{00000000-0005-0000-0000-0000D2AC0000}"/>
    <cellStyle name="쉼표 [0] 4 4 2 4 2 2" xfId="44726" xr:uid="{00000000-0005-0000-0000-0000D3AC0000}"/>
    <cellStyle name="쉼표 [0] 4 4 2 4 2 3" xfId="44727" xr:uid="{00000000-0005-0000-0000-0000D4AC0000}"/>
    <cellStyle name="쉼표 [0] 4 4 2 4 2 4" xfId="44728" xr:uid="{00000000-0005-0000-0000-0000D5AC0000}"/>
    <cellStyle name="쉼표 [0] 4 4 2 4 3" xfId="44729" xr:uid="{00000000-0005-0000-0000-0000D6AC0000}"/>
    <cellStyle name="쉼표 [0] 4 4 2 4 3 2" xfId="44730" xr:uid="{00000000-0005-0000-0000-0000D7AC0000}"/>
    <cellStyle name="쉼표 [0] 4 4 2 4 3 3" xfId="44731" xr:uid="{00000000-0005-0000-0000-0000D8AC0000}"/>
    <cellStyle name="쉼표 [0] 4 4 2 4 3 4" xfId="44732" xr:uid="{00000000-0005-0000-0000-0000D9AC0000}"/>
    <cellStyle name="쉼표 [0] 4 4 2 4 4" xfId="44733" xr:uid="{00000000-0005-0000-0000-0000DAAC0000}"/>
    <cellStyle name="쉼표 [0] 4 4 2 4 4 2" xfId="44734" xr:uid="{00000000-0005-0000-0000-0000DBAC0000}"/>
    <cellStyle name="쉼표 [0] 4 4 2 4 4 3" xfId="44735" xr:uid="{00000000-0005-0000-0000-0000DCAC0000}"/>
    <cellStyle name="쉼표 [0] 4 4 2 4 4 4" xfId="44736" xr:uid="{00000000-0005-0000-0000-0000DDAC0000}"/>
    <cellStyle name="쉼표 [0] 4 4 2 4 5" xfId="44737" xr:uid="{00000000-0005-0000-0000-0000DEAC0000}"/>
    <cellStyle name="쉼표 [0] 4 4 2 4 5 2" xfId="44738" xr:uid="{00000000-0005-0000-0000-0000DFAC0000}"/>
    <cellStyle name="쉼표 [0] 4 4 2 4 5 3" xfId="44739" xr:uid="{00000000-0005-0000-0000-0000E0AC0000}"/>
    <cellStyle name="쉼표 [0] 4 4 2 4 5 4" xfId="44740" xr:uid="{00000000-0005-0000-0000-0000E1AC0000}"/>
    <cellStyle name="쉼표 [0] 4 4 2 4 6" xfId="44741" xr:uid="{00000000-0005-0000-0000-0000E2AC0000}"/>
    <cellStyle name="쉼표 [0] 4 4 2 4 6 2" xfId="44742" xr:uid="{00000000-0005-0000-0000-0000E3AC0000}"/>
    <cellStyle name="쉼표 [0] 4 4 2 4 6 3" xfId="44743" xr:uid="{00000000-0005-0000-0000-0000E4AC0000}"/>
    <cellStyle name="쉼표 [0] 4 4 2 4 6 4" xfId="44744" xr:uid="{00000000-0005-0000-0000-0000E5AC0000}"/>
    <cellStyle name="쉼표 [0] 4 4 2 4 7" xfId="44745" xr:uid="{00000000-0005-0000-0000-0000E6AC0000}"/>
    <cellStyle name="쉼표 [0] 4 4 2 4 7 2" xfId="44746" xr:uid="{00000000-0005-0000-0000-0000E7AC0000}"/>
    <cellStyle name="쉼표 [0] 4 4 2 4 7 3" xfId="44747" xr:uid="{00000000-0005-0000-0000-0000E8AC0000}"/>
    <cellStyle name="쉼표 [0] 4 4 2 4 7 4" xfId="44748" xr:uid="{00000000-0005-0000-0000-0000E9AC0000}"/>
    <cellStyle name="쉼표 [0] 4 4 2 4 8" xfId="44749" xr:uid="{00000000-0005-0000-0000-0000EAAC0000}"/>
    <cellStyle name="쉼표 [0] 4 4 2 4 8 2" xfId="44750" xr:uid="{00000000-0005-0000-0000-0000EBAC0000}"/>
    <cellStyle name="쉼표 [0] 4 4 2 4 8 3" xfId="44751" xr:uid="{00000000-0005-0000-0000-0000ECAC0000}"/>
    <cellStyle name="쉼표 [0] 4 4 2 4 8 4" xfId="44752" xr:uid="{00000000-0005-0000-0000-0000EDAC0000}"/>
    <cellStyle name="쉼표 [0] 4 4 2 4 9" xfId="44753" xr:uid="{00000000-0005-0000-0000-0000EEAC0000}"/>
    <cellStyle name="쉼표 [0] 4 4 2 4 9 2" xfId="44754" xr:uid="{00000000-0005-0000-0000-0000EFAC0000}"/>
    <cellStyle name="쉼표 [0] 4 4 2 4 9 3" xfId="44755" xr:uid="{00000000-0005-0000-0000-0000F0AC0000}"/>
    <cellStyle name="쉼표 [0] 4 4 2 4 9 4" xfId="44756" xr:uid="{00000000-0005-0000-0000-0000F1AC0000}"/>
    <cellStyle name="쉼표 [0] 4 4 2 5" xfId="44757" xr:uid="{00000000-0005-0000-0000-0000F2AC0000}"/>
    <cellStyle name="쉼표 [0] 4 4 2 5 10" xfId="44758" xr:uid="{00000000-0005-0000-0000-0000F3AC0000}"/>
    <cellStyle name="쉼표 [0] 4 4 2 5 11" xfId="44759" xr:uid="{00000000-0005-0000-0000-0000F4AC0000}"/>
    <cellStyle name="쉼표 [0] 4 4 2 5 12" xfId="44760" xr:uid="{00000000-0005-0000-0000-0000F5AC0000}"/>
    <cellStyle name="쉼표 [0] 4 4 2 5 2" xfId="44761" xr:uid="{00000000-0005-0000-0000-0000F6AC0000}"/>
    <cellStyle name="쉼표 [0] 4 4 2 5 2 2" xfId="44762" xr:uid="{00000000-0005-0000-0000-0000F7AC0000}"/>
    <cellStyle name="쉼표 [0] 4 4 2 5 2 3" xfId="44763" xr:uid="{00000000-0005-0000-0000-0000F8AC0000}"/>
    <cellStyle name="쉼표 [0] 4 4 2 5 2 4" xfId="44764" xr:uid="{00000000-0005-0000-0000-0000F9AC0000}"/>
    <cellStyle name="쉼표 [0] 4 4 2 5 3" xfId="44765" xr:uid="{00000000-0005-0000-0000-0000FAAC0000}"/>
    <cellStyle name="쉼표 [0] 4 4 2 5 3 2" xfId="44766" xr:uid="{00000000-0005-0000-0000-0000FBAC0000}"/>
    <cellStyle name="쉼표 [0] 4 4 2 5 3 3" xfId="44767" xr:uid="{00000000-0005-0000-0000-0000FCAC0000}"/>
    <cellStyle name="쉼표 [0] 4 4 2 5 3 4" xfId="44768" xr:uid="{00000000-0005-0000-0000-0000FDAC0000}"/>
    <cellStyle name="쉼표 [0] 4 4 2 5 4" xfId="44769" xr:uid="{00000000-0005-0000-0000-0000FEAC0000}"/>
    <cellStyle name="쉼표 [0] 4 4 2 5 4 2" xfId="44770" xr:uid="{00000000-0005-0000-0000-0000FFAC0000}"/>
    <cellStyle name="쉼표 [0] 4 4 2 5 4 3" xfId="44771" xr:uid="{00000000-0005-0000-0000-000000AD0000}"/>
    <cellStyle name="쉼표 [0] 4 4 2 5 4 4" xfId="44772" xr:uid="{00000000-0005-0000-0000-000001AD0000}"/>
    <cellStyle name="쉼표 [0] 4 4 2 5 5" xfId="44773" xr:uid="{00000000-0005-0000-0000-000002AD0000}"/>
    <cellStyle name="쉼표 [0] 4 4 2 5 5 2" xfId="44774" xr:uid="{00000000-0005-0000-0000-000003AD0000}"/>
    <cellStyle name="쉼표 [0] 4 4 2 5 5 3" xfId="44775" xr:uid="{00000000-0005-0000-0000-000004AD0000}"/>
    <cellStyle name="쉼표 [0] 4 4 2 5 5 4" xfId="44776" xr:uid="{00000000-0005-0000-0000-000005AD0000}"/>
    <cellStyle name="쉼표 [0] 4 4 2 5 6" xfId="44777" xr:uid="{00000000-0005-0000-0000-000006AD0000}"/>
    <cellStyle name="쉼표 [0] 4 4 2 5 6 2" xfId="44778" xr:uid="{00000000-0005-0000-0000-000007AD0000}"/>
    <cellStyle name="쉼표 [0] 4 4 2 5 6 3" xfId="44779" xr:uid="{00000000-0005-0000-0000-000008AD0000}"/>
    <cellStyle name="쉼표 [0] 4 4 2 5 6 4" xfId="44780" xr:uid="{00000000-0005-0000-0000-000009AD0000}"/>
    <cellStyle name="쉼표 [0] 4 4 2 5 7" xfId="44781" xr:uid="{00000000-0005-0000-0000-00000AAD0000}"/>
    <cellStyle name="쉼표 [0] 4 4 2 5 7 2" xfId="44782" xr:uid="{00000000-0005-0000-0000-00000BAD0000}"/>
    <cellStyle name="쉼표 [0] 4 4 2 5 7 3" xfId="44783" xr:uid="{00000000-0005-0000-0000-00000CAD0000}"/>
    <cellStyle name="쉼표 [0] 4 4 2 5 7 4" xfId="44784" xr:uid="{00000000-0005-0000-0000-00000DAD0000}"/>
    <cellStyle name="쉼표 [0] 4 4 2 5 8" xfId="44785" xr:uid="{00000000-0005-0000-0000-00000EAD0000}"/>
    <cellStyle name="쉼표 [0] 4 4 2 5 8 2" xfId="44786" xr:uid="{00000000-0005-0000-0000-00000FAD0000}"/>
    <cellStyle name="쉼표 [0] 4 4 2 5 8 3" xfId="44787" xr:uid="{00000000-0005-0000-0000-000010AD0000}"/>
    <cellStyle name="쉼표 [0] 4 4 2 5 8 4" xfId="44788" xr:uid="{00000000-0005-0000-0000-000011AD0000}"/>
    <cellStyle name="쉼표 [0] 4 4 2 5 9" xfId="44789" xr:uid="{00000000-0005-0000-0000-000012AD0000}"/>
    <cellStyle name="쉼표 [0] 4 4 2 5 9 2" xfId="44790" xr:uid="{00000000-0005-0000-0000-000013AD0000}"/>
    <cellStyle name="쉼표 [0] 4 4 2 5 9 3" xfId="44791" xr:uid="{00000000-0005-0000-0000-000014AD0000}"/>
    <cellStyle name="쉼표 [0] 4 4 2 5 9 4" xfId="44792" xr:uid="{00000000-0005-0000-0000-000015AD0000}"/>
    <cellStyle name="쉼표 [0] 4 4 2 6" xfId="44793" xr:uid="{00000000-0005-0000-0000-000016AD0000}"/>
    <cellStyle name="쉼표 [0] 4 4 2 6 10" xfId="44794" xr:uid="{00000000-0005-0000-0000-000017AD0000}"/>
    <cellStyle name="쉼표 [0] 4 4 2 6 11" xfId="44795" xr:uid="{00000000-0005-0000-0000-000018AD0000}"/>
    <cellStyle name="쉼표 [0] 4 4 2 6 12" xfId="44796" xr:uid="{00000000-0005-0000-0000-000019AD0000}"/>
    <cellStyle name="쉼표 [0] 4 4 2 6 2" xfId="44797" xr:uid="{00000000-0005-0000-0000-00001AAD0000}"/>
    <cellStyle name="쉼표 [0] 4 4 2 6 2 2" xfId="44798" xr:uid="{00000000-0005-0000-0000-00001BAD0000}"/>
    <cellStyle name="쉼표 [0] 4 4 2 6 2 3" xfId="44799" xr:uid="{00000000-0005-0000-0000-00001CAD0000}"/>
    <cellStyle name="쉼표 [0] 4 4 2 6 2 4" xfId="44800" xr:uid="{00000000-0005-0000-0000-00001DAD0000}"/>
    <cellStyle name="쉼표 [0] 4 4 2 6 3" xfId="44801" xr:uid="{00000000-0005-0000-0000-00001EAD0000}"/>
    <cellStyle name="쉼표 [0] 4 4 2 6 3 2" xfId="44802" xr:uid="{00000000-0005-0000-0000-00001FAD0000}"/>
    <cellStyle name="쉼표 [0] 4 4 2 6 3 3" xfId="44803" xr:uid="{00000000-0005-0000-0000-000020AD0000}"/>
    <cellStyle name="쉼표 [0] 4 4 2 6 3 4" xfId="44804" xr:uid="{00000000-0005-0000-0000-000021AD0000}"/>
    <cellStyle name="쉼표 [0] 4 4 2 6 4" xfId="44805" xr:uid="{00000000-0005-0000-0000-000022AD0000}"/>
    <cellStyle name="쉼표 [0] 4 4 2 6 4 2" xfId="44806" xr:uid="{00000000-0005-0000-0000-000023AD0000}"/>
    <cellStyle name="쉼표 [0] 4 4 2 6 4 3" xfId="44807" xr:uid="{00000000-0005-0000-0000-000024AD0000}"/>
    <cellStyle name="쉼표 [0] 4 4 2 6 4 4" xfId="44808" xr:uid="{00000000-0005-0000-0000-000025AD0000}"/>
    <cellStyle name="쉼표 [0] 4 4 2 6 5" xfId="44809" xr:uid="{00000000-0005-0000-0000-000026AD0000}"/>
    <cellStyle name="쉼표 [0] 4 4 2 6 5 2" xfId="44810" xr:uid="{00000000-0005-0000-0000-000027AD0000}"/>
    <cellStyle name="쉼표 [0] 4 4 2 6 5 3" xfId="44811" xr:uid="{00000000-0005-0000-0000-000028AD0000}"/>
    <cellStyle name="쉼표 [0] 4 4 2 6 5 4" xfId="44812" xr:uid="{00000000-0005-0000-0000-000029AD0000}"/>
    <cellStyle name="쉼표 [0] 4 4 2 6 6" xfId="44813" xr:uid="{00000000-0005-0000-0000-00002AAD0000}"/>
    <cellStyle name="쉼표 [0] 4 4 2 6 6 2" xfId="44814" xr:uid="{00000000-0005-0000-0000-00002BAD0000}"/>
    <cellStyle name="쉼표 [0] 4 4 2 6 6 3" xfId="44815" xr:uid="{00000000-0005-0000-0000-00002CAD0000}"/>
    <cellStyle name="쉼표 [0] 4 4 2 6 6 4" xfId="44816" xr:uid="{00000000-0005-0000-0000-00002DAD0000}"/>
    <cellStyle name="쉼표 [0] 4 4 2 6 7" xfId="44817" xr:uid="{00000000-0005-0000-0000-00002EAD0000}"/>
    <cellStyle name="쉼표 [0] 4 4 2 6 7 2" xfId="44818" xr:uid="{00000000-0005-0000-0000-00002FAD0000}"/>
    <cellStyle name="쉼표 [0] 4 4 2 6 7 3" xfId="44819" xr:uid="{00000000-0005-0000-0000-000030AD0000}"/>
    <cellStyle name="쉼표 [0] 4 4 2 6 7 4" xfId="44820" xr:uid="{00000000-0005-0000-0000-000031AD0000}"/>
    <cellStyle name="쉼표 [0] 4 4 2 6 8" xfId="44821" xr:uid="{00000000-0005-0000-0000-000032AD0000}"/>
    <cellStyle name="쉼표 [0] 4 4 2 6 8 2" xfId="44822" xr:uid="{00000000-0005-0000-0000-000033AD0000}"/>
    <cellStyle name="쉼표 [0] 4 4 2 6 8 3" xfId="44823" xr:uid="{00000000-0005-0000-0000-000034AD0000}"/>
    <cellStyle name="쉼표 [0] 4 4 2 6 8 4" xfId="44824" xr:uid="{00000000-0005-0000-0000-000035AD0000}"/>
    <cellStyle name="쉼표 [0] 4 4 2 6 9" xfId="44825" xr:uid="{00000000-0005-0000-0000-000036AD0000}"/>
    <cellStyle name="쉼표 [0] 4 4 2 6 9 2" xfId="44826" xr:uid="{00000000-0005-0000-0000-000037AD0000}"/>
    <cellStyle name="쉼표 [0] 4 4 2 6 9 3" xfId="44827" xr:uid="{00000000-0005-0000-0000-000038AD0000}"/>
    <cellStyle name="쉼표 [0] 4 4 2 6 9 4" xfId="44828" xr:uid="{00000000-0005-0000-0000-000039AD0000}"/>
    <cellStyle name="쉼표 [0] 4 4 2 7" xfId="44829" xr:uid="{00000000-0005-0000-0000-00003AAD0000}"/>
    <cellStyle name="쉼표 [0] 4 4 2 7 2" xfId="44830" xr:uid="{00000000-0005-0000-0000-00003BAD0000}"/>
    <cellStyle name="쉼표 [0] 4 4 2 7 3" xfId="44831" xr:uid="{00000000-0005-0000-0000-00003CAD0000}"/>
    <cellStyle name="쉼표 [0] 4 4 2 7 4" xfId="44832" xr:uid="{00000000-0005-0000-0000-00003DAD0000}"/>
    <cellStyle name="쉼표 [0] 4 4 2 8" xfId="44833" xr:uid="{00000000-0005-0000-0000-00003EAD0000}"/>
    <cellStyle name="쉼표 [0] 4 4 2 8 2" xfId="44834" xr:uid="{00000000-0005-0000-0000-00003FAD0000}"/>
    <cellStyle name="쉼표 [0] 4 4 2 8 3" xfId="44835" xr:uid="{00000000-0005-0000-0000-000040AD0000}"/>
    <cellStyle name="쉼표 [0] 4 4 2 8 4" xfId="44836" xr:uid="{00000000-0005-0000-0000-000041AD0000}"/>
    <cellStyle name="쉼표 [0] 4 4 2 9" xfId="44837" xr:uid="{00000000-0005-0000-0000-000042AD0000}"/>
    <cellStyle name="쉼표 [0] 4 4 2 9 2" xfId="44838" xr:uid="{00000000-0005-0000-0000-000043AD0000}"/>
    <cellStyle name="쉼표 [0] 4 4 2 9 3" xfId="44839" xr:uid="{00000000-0005-0000-0000-000044AD0000}"/>
    <cellStyle name="쉼표 [0] 4 4 2 9 4" xfId="44840" xr:uid="{00000000-0005-0000-0000-000045AD0000}"/>
    <cellStyle name="쉼표 [0] 4 4 3" xfId="44841" xr:uid="{00000000-0005-0000-0000-000046AD0000}"/>
    <cellStyle name="쉼표 [0] 4 4 4" xfId="44842" xr:uid="{00000000-0005-0000-0000-000047AD0000}"/>
    <cellStyle name="쉼표 [0] 4 4 5" xfId="44843" xr:uid="{00000000-0005-0000-0000-000048AD0000}"/>
    <cellStyle name="쉼표 [0] 4 4 6" xfId="44844" xr:uid="{00000000-0005-0000-0000-000049AD0000}"/>
    <cellStyle name="쉼표 [0] 4 5" xfId="44845" xr:uid="{00000000-0005-0000-0000-00004AAD0000}"/>
    <cellStyle name="쉼표 [0] 4 5 2" xfId="44846" xr:uid="{00000000-0005-0000-0000-00004BAD0000}"/>
    <cellStyle name="쉼표 [0] 4 5 2 10" xfId="44847" xr:uid="{00000000-0005-0000-0000-00004CAD0000}"/>
    <cellStyle name="쉼표 [0] 4 5 2 10 2" xfId="44848" xr:uid="{00000000-0005-0000-0000-00004DAD0000}"/>
    <cellStyle name="쉼표 [0] 4 5 2 10 3" xfId="44849" xr:uid="{00000000-0005-0000-0000-00004EAD0000}"/>
    <cellStyle name="쉼표 [0] 4 5 2 10 4" xfId="44850" xr:uid="{00000000-0005-0000-0000-00004FAD0000}"/>
    <cellStyle name="쉼표 [0] 4 5 2 11" xfId="44851" xr:uid="{00000000-0005-0000-0000-000050AD0000}"/>
    <cellStyle name="쉼표 [0] 4 5 2 11 2" xfId="44852" xr:uid="{00000000-0005-0000-0000-000051AD0000}"/>
    <cellStyle name="쉼표 [0] 4 5 2 11 3" xfId="44853" xr:uid="{00000000-0005-0000-0000-000052AD0000}"/>
    <cellStyle name="쉼표 [0] 4 5 2 11 4" xfId="44854" xr:uid="{00000000-0005-0000-0000-000053AD0000}"/>
    <cellStyle name="쉼표 [0] 4 5 2 12" xfId="44855" xr:uid="{00000000-0005-0000-0000-000054AD0000}"/>
    <cellStyle name="쉼표 [0] 4 5 2 12 2" xfId="44856" xr:uid="{00000000-0005-0000-0000-000055AD0000}"/>
    <cellStyle name="쉼표 [0] 4 5 2 12 3" xfId="44857" xr:uid="{00000000-0005-0000-0000-000056AD0000}"/>
    <cellStyle name="쉼표 [0] 4 5 2 12 4" xfId="44858" xr:uid="{00000000-0005-0000-0000-000057AD0000}"/>
    <cellStyle name="쉼표 [0] 4 5 2 13" xfId="44859" xr:uid="{00000000-0005-0000-0000-000058AD0000}"/>
    <cellStyle name="쉼표 [0] 4 5 2 13 2" xfId="44860" xr:uid="{00000000-0005-0000-0000-000059AD0000}"/>
    <cellStyle name="쉼표 [0] 4 5 2 13 3" xfId="44861" xr:uid="{00000000-0005-0000-0000-00005AAD0000}"/>
    <cellStyle name="쉼표 [0] 4 5 2 13 4" xfId="44862" xr:uid="{00000000-0005-0000-0000-00005BAD0000}"/>
    <cellStyle name="쉼표 [0] 4 5 2 14" xfId="44863" xr:uid="{00000000-0005-0000-0000-00005CAD0000}"/>
    <cellStyle name="쉼표 [0] 4 5 2 14 2" xfId="44864" xr:uid="{00000000-0005-0000-0000-00005DAD0000}"/>
    <cellStyle name="쉼표 [0] 4 5 2 14 3" xfId="44865" xr:uid="{00000000-0005-0000-0000-00005EAD0000}"/>
    <cellStyle name="쉼표 [0] 4 5 2 14 4" xfId="44866" xr:uid="{00000000-0005-0000-0000-00005FAD0000}"/>
    <cellStyle name="쉼표 [0] 4 5 2 15" xfId="44867" xr:uid="{00000000-0005-0000-0000-000060AD0000}"/>
    <cellStyle name="쉼표 [0] 4 5 2 16" xfId="44868" xr:uid="{00000000-0005-0000-0000-000061AD0000}"/>
    <cellStyle name="쉼표 [0] 4 5 2 17" xfId="44869" xr:uid="{00000000-0005-0000-0000-000062AD0000}"/>
    <cellStyle name="쉼표 [0] 4 5 2 18" xfId="44870" xr:uid="{00000000-0005-0000-0000-000063AD0000}"/>
    <cellStyle name="쉼표 [0] 4 5 2 19" xfId="44871" xr:uid="{00000000-0005-0000-0000-000064AD0000}"/>
    <cellStyle name="쉼표 [0] 4 5 2 2" xfId="44872" xr:uid="{00000000-0005-0000-0000-000065AD0000}"/>
    <cellStyle name="쉼표 [0] 4 5 2 2 10" xfId="44873" xr:uid="{00000000-0005-0000-0000-000066AD0000}"/>
    <cellStyle name="쉼표 [0] 4 5 2 2 10 2" xfId="44874" xr:uid="{00000000-0005-0000-0000-000067AD0000}"/>
    <cellStyle name="쉼표 [0] 4 5 2 2 10 3" xfId="44875" xr:uid="{00000000-0005-0000-0000-000068AD0000}"/>
    <cellStyle name="쉼표 [0] 4 5 2 2 10 4" xfId="44876" xr:uid="{00000000-0005-0000-0000-000069AD0000}"/>
    <cellStyle name="쉼표 [0] 4 5 2 2 11" xfId="44877" xr:uid="{00000000-0005-0000-0000-00006AAD0000}"/>
    <cellStyle name="쉼표 [0] 4 5 2 2 11 2" xfId="44878" xr:uid="{00000000-0005-0000-0000-00006BAD0000}"/>
    <cellStyle name="쉼표 [0] 4 5 2 2 11 3" xfId="44879" xr:uid="{00000000-0005-0000-0000-00006CAD0000}"/>
    <cellStyle name="쉼표 [0] 4 5 2 2 11 4" xfId="44880" xr:uid="{00000000-0005-0000-0000-00006DAD0000}"/>
    <cellStyle name="쉼표 [0] 4 5 2 2 12" xfId="44881" xr:uid="{00000000-0005-0000-0000-00006EAD0000}"/>
    <cellStyle name="쉼표 [0] 4 5 2 2 12 2" xfId="44882" xr:uid="{00000000-0005-0000-0000-00006FAD0000}"/>
    <cellStyle name="쉼표 [0] 4 5 2 2 12 3" xfId="44883" xr:uid="{00000000-0005-0000-0000-000070AD0000}"/>
    <cellStyle name="쉼표 [0] 4 5 2 2 12 4" xfId="44884" xr:uid="{00000000-0005-0000-0000-000071AD0000}"/>
    <cellStyle name="쉼표 [0] 4 5 2 2 13" xfId="44885" xr:uid="{00000000-0005-0000-0000-000072AD0000}"/>
    <cellStyle name="쉼표 [0] 4 5 2 2 13 2" xfId="44886" xr:uid="{00000000-0005-0000-0000-000073AD0000}"/>
    <cellStyle name="쉼표 [0] 4 5 2 2 13 3" xfId="44887" xr:uid="{00000000-0005-0000-0000-000074AD0000}"/>
    <cellStyle name="쉼표 [0] 4 5 2 2 13 4" xfId="44888" xr:uid="{00000000-0005-0000-0000-000075AD0000}"/>
    <cellStyle name="쉼표 [0] 4 5 2 2 14" xfId="44889" xr:uid="{00000000-0005-0000-0000-000076AD0000}"/>
    <cellStyle name="쉼표 [0] 4 5 2 2 15" xfId="44890" xr:uid="{00000000-0005-0000-0000-000077AD0000}"/>
    <cellStyle name="쉼표 [0] 4 5 2 2 16" xfId="44891" xr:uid="{00000000-0005-0000-0000-000078AD0000}"/>
    <cellStyle name="쉼표 [0] 4 5 2 2 17" xfId="44892" xr:uid="{00000000-0005-0000-0000-000079AD0000}"/>
    <cellStyle name="쉼표 [0] 4 5 2 2 18" xfId="44893" xr:uid="{00000000-0005-0000-0000-00007AAD0000}"/>
    <cellStyle name="쉼표 [0] 4 5 2 2 19" xfId="44894" xr:uid="{00000000-0005-0000-0000-00007BAD0000}"/>
    <cellStyle name="쉼표 [0] 4 5 2 2 2" xfId="44895" xr:uid="{00000000-0005-0000-0000-00007CAD0000}"/>
    <cellStyle name="쉼표 [0] 4 5 2 2 2 10" xfId="44896" xr:uid="{00000000-0005-0000-0000-00007DAD0000}"/>
    <cellStyle name="쉼표 [0] 4 5 2 2 2 10 2" xfId="44897" xr:uid="{00000000-0005-0000-0000-00007EAD0000}"/>
    <cellStyle name="쉼표 [0] 4 5 2 2 2 10 3" xfId="44898" xr:uid="{00000000-0005-0000-0000-00007FAD0000}"/>
    <cellStyle name="쉼표 [0] 4 5 2 2 2 10 4" xfId="44899" xr:uid="{00000000-0005-0000-0000-000080AD0000}"/>
    <cellStyle name="쉼표 [0] 4 5 2 2 2 11" xfId="44900" xr:uid="{00000000-0005-0000-0000-000081AD0000}"/>
    <cellStyle name="쉼표 [0] 4 5 2 2 2 11 2" xfId="44901" xr:uid="{00000000-0005-0000-0000-000082AD0000}"/>
    <cellStyle name="쉼표 [0] 4 5 2 2 2 11 3" xfId="44902" xr:uid="{00000000-0005-0000-0000-000083AD0000}"/>
    <cellStyle name="쉼표 [0] 4 5 2 2 2 11 4" xfId="44903" xr:uid="{00000000-0005-0000-0000-000084AD0000}"/>
    <cellStyle name="쉼표 [0] 4 5 2 2 2 12" xfId="44904" xr:uid="{00000000-0005-0000-0000-000085AD0000}"/>
    <cellStyle name="쉼표 [0] 4 5 2 2 2 12 2" xfId="44905" xr:uid="{00000000-0005-0000-0000-000086AD0000}"/>
    <cellStyle name="쉼표 [0] 4 5 2 2 2 12 3" xfId="44906" xr:uid="{00000000-0005-0000-0000-000087AD0000}"/>
    <cellStyle name="쉼표 [0] 4 5 2 2 2 12 4" xfId="44907" xr:uid="{00000000-0005-0000-0000-000088AD0000}"/>
    <cellStyle name="쉼표 [0] 4 5 2 2 2 13" xfId="44908" xr:uid="{00000000-0005-0000-0000-000089AD0000}"/>
    <cellStyle name="쉼표 [0] 4 5 2 2 2 14" xfId="44909" xr:uid="{00000000-0005-0000-0000-00008AAD0000}"/>
    <cellStyle name="쉼표 [0] 4 5 2 2 2 15" xfId="44910" xr:uid="{00000000-0005-0000-0000-00008BAD0000}"/>
    <cellStyle name="쉼표 [0] 4 5 2 2 2 16" xfId="44911" xr:uid="{00000000-0005-0000-0000-00008CAD0000}"/>
    <cellStyle name="쉼표 [0] 4 5 2 2 2 17" xfId="44912" xr:uid="{00000000-0005-0000-0000-00008DAD0000}"/>
    <cellStyle name="쉼표 [0] 4 5 2 2 2 18" xfId="44913" xr:uid="{00000000-0005-0000-0000-00008EAD0000}"/>
    <cellStyle name="쉼표 [0] 4 5 2 2 2 19" xfId="44914" xr:uid="{00000000-0005-0000-0000-00008FAD0000}"/>
    <cellStyle name="쉼표 [0] 4 5 2 2 2 2" xfId="44915" xr:uid="{00000000-0005-0000-0000-000090AD0000}"/>
    <cellStyle name="쉼표 [0] 4 5 2 2 2 2 10" xfId="44916" xr:uid="{00000000-0005-0000-0000-000091AD0000}"/>
    <cellStyle name="쉼표 [0] 4 5 2 2 2 2 11" xfId="44917" xr:uid="{00000000-0005-0000-0000-000092AD0000}"/>
    <cellStyle name="쉼표 [0] 4 5 2 2 2 2 12" xfId="44918" xr:uid="{00000000-0005-0000-0000-000093AD0000}"/>
    <cellStyle name="쉼표 [0] 4 5 2 2 2 2 2" xfId="44919" xr:uid="{00000000-0005-0000-0000-000094AD0000}"/>
    <cellStyle name="쉼표 [0] 4 5 2 2 2 2 2 2" xfId="44920" xr:uid="{00000000-0005-0000-0000-000095AD0000}"/>
    <cellStyle name="쉼표 [0] 4 5 2 2 2 2 2 3" xfId="44921" xr:uid="{00000000-0005-0000-0000-000096AD0000}"/>
    <cellStyle name="쉼표 [0] 4 5 2 2 2 2 2 4" xfId="44922" xr:uid="{00000000-0005-0000-0000-000097AD0000}"/>
    <cellStyle name="쉼표 [0] 4 5 2 2 2 2 3" xfId="44923" xr:uid="{00000000-0005-0000-0000-000098AD0000}"/>
    <cellStyle name="쉼표 [0] 4 5 2 2 2 2 3 2" xfId="44924" xr:uid="{00000000-0005-0000-0000-000099AD0000}"/>
    <cellStyle name="쉼표 [0] 4 5 2 2 2 2 3 3" xfId="44925" xr:uid="{00000000-0005-0000-0000-00009AAD0000}"/>
    <cellStyle name="쉼표 [0] 4 5 2 2 2 2 3 4" xfId="44926" xr:uid="{00000000-0005-0000-0000-00009BAD0000}"/>
    <cellStyle name="쉼표 [0] 4 5 2 2 2 2 4" xfId="44927" xr:uid="{00000000-0005-0000-0000-00009CAD0000}"/>
    <cellStyle name="쉼표 [0] 4 5 2 2 2 2 4 2" xfId="44928" xr:uid="{00000000-0005-0000-0000-00009DAD0000}"/>
    <cellStyle name="쉼표 [0] 4 5 2 2 2 2 4 3" xfId="44929" xr:uid="{00000000-0005-0000-0000-00009EAD0000}"/>
    <cellStyle name="쉼표 [0] 4 5 2 2 2 2 4 4" xfId="44930" xr:uid="{00000000-0005-0000-0000-00009FAD0000}"/>
    <cellStyle name="쉼표 [0] 4 5 2 2 2 2 5" xfId="44931" xr:uid="{00000000-0005-0000-0000-0000A0AD0000}"/>
    <cellStyle name="쉼표 [0] 4 5 2 2 2 2 5 2" xfId="44932" xr:uid="{00000000-0005-0000-0000-0000A1AD0000}"/>
    <cellStyle name="쉼표 [0] 4 5 2 2 2 2 5 3" xfId="44933" xr:uid="{00000000-0005-0000-0000-0000A2AD0000}"/>
    <cellStyle name="쉼표 [0] 4 5 2 2 2 2 5 4" xfId="44934" xr:uid="{00000000-0005-0000-0000-0000A3AD0000}"/>
    <cellStyle name="쉼표 [0] 4 5 2 2 2 2 6" xfId="44935" xr:uid="{00000000-0005-0000-0000-0000A4AD0000}"/>
    <cellStyle name="쉼표 [0] 4 5 2 2 2 2 6 2" xfId="44936" xr:uid="{00000000-0005-0000-0000-0000A5AD0000}"/>
    <cellStyle name="쉼표 [0] 4 5 2 2 2 2 6 3" xfId="44937" xr:uid="{00000000-0005-0000-0000-0000A6AD0000}"/>
    <cellStyle name="쉼표 [0] 4 5 2 2 2 2 6 4" xfId="44938" xr:uid="{00000000-0005-0000-0000-0000A7AD0000}"/>
    <cellStyle name="쉼표 [0] 4 5 2 2 2 2 7" xfId="44939" xr:uid="{00000000-0005-0000-0000-0000A8AD0000}"/>
    <cellStyle name="쉼표 [0] 4 5 2 2 2 2 7 2" xfId="44940" xr:uid="{00000000-0005-0000-0000-0000A9AD0000}"/>
    <cellStyle name="쉼표 [0] 4 5 2 2 2 2 7 3" xfId="44941" xr:uid="{00000000-0005-0000-0000-0000AAAD0000}"/>
    <cellStyle name="쉼표 [0] 4 5 2 2 2 2 7 4" xfId="44942" xr:uid="{00000000-0005-0000-0000-0000ABAD0000}"/>
    <cellStyle name="쉼표 [0] 4 5 2 2 2 2 8" xfId="44943" xr:uid="{00000000-0005-0000-0000-0000ACAD0000}"/>
    <cellStyle name="쉼표 [0] 4 5 2 2 2 2 8 2" xfId="44944" xr:uid="{00000000-0005-0000-0000-0000ADAD0000}"/>
    <cellStyle name="쉼표 [0] 4 5 2 2 2 2 8 3" xfId="44945" xr:uid="{00000000-0005-0000-0000-0000AEAD0000}"/>
    <cellStyle name="쉼표 [0] 4 5 2 2 2 2 8 4" xfId="44946" xr:uid="{00000000-0005-0000-0000-0000AFAD0000}"/>
    <cellStyle name="쉼표 [0] 4 5 2 2 2 2 9" xfId="44947" xr:uid="{00000000-0005-0000-0000-0000B0AD0000}"/>
    <cellStyle name="쉼표 [0] 4 5 2 2 2 2 9 2" xfId="44948" xr:uid="{00000000-0005-0000-0000-0000B1AD0000}"/>
    <cellStyle name="쉼표 [0] 4 5 2 2 2 2 9 3" xfId="44949" xr:uid="{00000000-0005-0000-0000-0000B2AD0000}"/>
    <cellStyle name="쉼표 [0] 4 5 2 2 2 2 9 4" xfId="44950" xr:uid="{00000000-0005-0000-0000-0000B3AD0000}"/>
    <cellStyle name="쉼표 [0] 4 5 2 2 2 20" xfId="44951" xr:uid="{00000000-0005-0000-0000-0000B4AD0000}"/>
    <cellStyle name="쉼표 [0] 4 5 2 2 2 21" xfId="44952" xr:uid="{00000000-0005-0000-0000-0000B5AD0000}"/>
    <cellStyle name="쉼표 [0] 4 5 2 2 2 22" xfId="44953" xr:uid="{00000000-0005-0000-0000-0000B6AD0000}"/>
    <cellStyle name="쉼표 [0] 4 5 2 2 2 23" xfId="44954" xr:uid="{00000000-0005-0000-0000-0000B7AD0000}"/>
    <cellStyle name="쉼표 [0] 4 5 2 2 2 24" xfId="44955" xr:uid="{00000000-0005-0000-0000-0000B8AD0000}"/>
    <cellStyle name="쉼표 [0] 4 5 2 2 2 25" xfId="44956" xr:uid="{00000000-0005-0000-0000-0000B9AD0000}"/>
    <cellStyle name="쉼표 [0] 4 5 2 2 2 3" xfId="44957" xr:uid="{00000000-0005-0000-0000-0000BAAD0000}"/>
    <cellStyle name="쉼표 [0] 4 5 2 2 2 3 10" xfId="44958" xr:uid="{00000000-0005-0000-0000-0000BBAD0000}"/>
    <cellStyle name="쉼표 [0] 4 5 2 2 2 3 11" xfId="44959" xr:uid="{00000000-0005-0000-0000-0000BCAD0000}"/>
    <cellStyle name="쉼표 [0] 4 5 2 2 2 3 12" xfId="44960" xr:uid="{00000000-0005-0000-0000-0000BDAD0000}"/>
    <cellStyle name="쉼표 [0] 4 5 2 2 2 3 2" xfId="44961" xr:uid="{00000000-0005-0000-0000-0000BEAD0000}"/>
    <cellStyle name="쉼표 [0] 4 5 2 2 2 3 2 2" xfId="44962" xr:uid="{00000000-0005-0000-0000-0000BFAD0000}"/>
    <cellStyle name="쉼표 [0] 4 5 2 2 2 3 2 3" xfId="44963" xr:uid="{00000000-0005-0000-0000-0000C0AD0000}"/>
    <cellStyle name="쉼표 [0] 4 5 2 2 2 3 2 4" xfId="44964" xr:uid="{00000000-0005-0000-0000-0000C1AD0000}"/>
    <cellStyle name="쉼표 [0] 4 5 2 2 2 3 3" xfId="44965" xr:uid="{00000000-0005-0000-0000-0000C2AD0000}"/>
    <cellStyle name="쉼표 [0] 4 5 2 2 2 3 3 2" xfId="44966" xr:uid="{00000000-0005-0000-0000-0000C3AD0000}"/>
    <cellStyle name="쉼표 [0] 4 5 2 2 2 3 3 3" xfId="44967" xr:uid="{00000000-0005-0000-0000-0000C4AD0000}"/>
    <cellStyle name="쉼표 [0] 4 5 2 2 2 3 3 4" xfId="44968" xr:uid="{00000000-0005-0000-0000-0000C5AD0000}"/>
    <cellStyle name="쉼표 [0] 4 5 2 2 2 3 4" xfId="44969" xr:uid="{00000000-0005-0000-0000-0000C6AD0000}"/>
    <cellStyle name="쉼표 [0] 4 5 2 2 2 3 4 2" xfId="44970" xr:uid="{00000000-0005-0000-0000-0000C7AD0000}"/>
    <cellStyle name="쉼표 [0] 4 5 2 2 2 3 4 3" xfId="44971" xr:uid="{00000000-0005-0000-0000-0000C8AD0000}"/>
    <cellStyle name="쉼표 [0] 4 5 2 2 2 3 4 4" xfId="44972" xr:uid="{00000000-0005-0000-0000-0000C9AD0000}"/>
    <cellStyle name="쉼표 [0] 4 5 2 2 2 3 5" xfId="44973" xr:uid="{00000000-0005-0000-0000-0000CAAD0000}"/>
    <cellStyle name="쉼표 [0] 4 5 2 2 2 3 5 2" xfId="44974" xr:uid="{00000000-0005-0000-0000-0000CBAD0000}"/>
    <cellStyle name="쉼표 [0] 4 5 2 2 2 3 5 3" xfId="44975" xr:uid="{00000000-0005-0000-0000-0000CCAD0000}"/>
    <cellStyle name="쉼표 [0] 4 5 2 2 2 3 5 4" xfId="44976" xr:uid="{00000000-0005-0000-0000-0000CDAD0000}"/>
    <cellStyle name="쉼표 [0] 4 5 2 2 2 3 6" xfId="44977" xr:uid="{00000000-0005-0000-0000-0000CEAD0000}"/>
    <cellStyle name="쉼표 [0] 4 5 2 2 2 3 6 2" xfId="44978" xr:uid="{00000000-0005-0000-0000-0000CFAD0000}"/>
    <cellStyle name="쉼표 [0] 4 5 2 2 2 3 6 3" xfId="44979" xr:uid="{00000000-0005-0000-0000-0000D0AD0000}"/>
    <cellStyle name="쉼표 [0] 4 5 2 2 2 3 6 4" xfId="44980" xr:uid="{00000000-0005-0000-0000-0000D1AD0000}"/>
    <cellStyle name="쉼표 [0] 4 5 2 2 2 3 7" xfId="44981" xr:uid="{00000000-0005-0000-0000-0000D2AD0000}"/>
    <cellStyle name="쉼표 [0] 4 5 2 2 2 3 7 2" xfId="44982" xr:uid="{00000000-0005-0000-0000-0000D3AD0000}"/>
    <cellStyle name="쉼표 [0] 4 5 2 2 2 3 7 3" xfId="44983" xr:uid="{00000000-0005-0000-0000-0000D4AD0000}"/>
    <cellStyle name="쉼표 [0] 4 5 2 2 2 3 7 4" xfId="44984" xr:uid="{00000000-0005-0000-0000-0000D5AD0000}"/>
    <cellStyle name="쉼표 [0] 4 5 2 2 2 3 8" xfId="44985" xr:uid="{00000000-0005-0000-0000-0000D6AD0000}"/>
    <cellStyle name="쉼표 [0] 4 5 2 2 2 3 8 2" xfId="44986" xr:uid="{00000000-0005-0000-0000-0000D7AD0000}"/>
    <cellStyle name="쉼표 [0] 4 5 2 2 2 3 8 3" xfId="44987" xr:uid="{00000000-0005-0000-0000-0000D8AD0000}"/>
    <cellStyle name="쉼표 [0] 4 5 2 2 2 3 8 4" xfId="44988" xr:uid="{00000000-0005-0000-0000-0000D9AD0000}"/>
    <cellStyle name="쉼표 [0] 4 5 2 2 2 3 9" xfId="44989" xr:uid="{00000000-0005-0000-0000-0000DAAD0000}"/>
    <cellStyle name="쉼표 [0] 4 5 2 2 2 3 9 2" xfId="44990" xr:uid="{00000000-0005-0000-0000-0000DBAD0000}"/>
    <cellStyle name="쉼표 [0] 4 5 2 2 2 3 9 3" xfId="44991" xr:uid="{00000000-0005-0000-0000-0000DCAD0000}"/>
    <cellStyle name="쉼표 [0] 4 5 2 2 2 3 9 4" xfId="44992" xr:uid="{00000000-0005-0000-0000-0000DDAD0000}"/>
    <cellStyle name="쉼표 [0] 4 5 2 2 2 4" xfId="44993" xr:uid="{00000000-0005-0000-0000-0000DEAD0000}"/>
    <cellStyle name="쉼표 [0] 4 5 2 2 2 4 10" xfId="44994" xr:uid="{00000000-0005-0000-0000-0000DFAD0000}"/>
    <cellStyle name="쉼표 [0] 4 5 2 2 2 4 11" xfId="44995" xr:uid="{00000000-0005-0000-0000-0000E0AD0000}"/>
    <cellStyle name="쉼표 [0] 4 5 2 2 2 4 12" xfId="44996" xr:uid="{00000000-0005-0000-0000-0000E1AD0000}"/>
    <cellStyle name="쉼표 [0] 4 5 2 2 2 4 2" xfId="44997" xr:uid="{00000000-0005-0000-0000-0000E2AD0000}"/>
    <cellStyle name="쉼표 [0] 4 5 2 2 2 4 2 2" xfId="44998" xr:uid="{00000000-0005-0000-0000-0000E3AD0000}"/>
    <cellStyle name="쉼표 [0] 4 5 2 2 2 4 2 3" xfId="44999" xr:uid="{00000000-0005-0000-0000-0000E4AD0000}"/>
    <cellStyle name="쉼표 [0] 4 5 2 2 2 4 2 4" xfId="45000" xr:uid="{00000000-0005-0000-0000-0000E5AD0000}"/>
    <cellStyle name="쉼표 [0] 4 5 2 2 2 4 3" xfId="45001" xr:uid="{00000000-0005-0000-0000-0000E6AD0000}"/>
    <cellStyle name="쉼표 [0] 4 5 2 2 2 4 3 2" xfId="45002" xr:uid="{00000000-0005-0000-0000-0000E7AD0000}"/>
    <cellStyle name="쉼표 [0] 4 5 2 2 2 4 3 3" xfId="45003" xr:uid="{00000000-0005-0000-0000-0000E8AD0000}"/>
    <cellStyle name="쉼표 [0] 4 5 2 2 2 4 3 4" xfId="45004" xr:uid="{00000000-0005-0000-0000-0000E9AD0000}"/>
    <cellStyle name="쉼표 [0] 4 5 2 2 2 4 4" xfId="45005" xr:uid="{00000000-0005-0000-0000-0000EAAD0000}"/>
    <cellStyle name="쉼표 [0] 4 5 2 2 2 4 4 2" xfId="45006" xr:uid="{00000000-0005-0000-0000-0000EBAD0000}"/>
    <cellStyle name="쉼표 [0] 4 5 2 2 2 4 4 3" xfId="45007" xr:uid="{00000000-0005-0000-0000-0000ECAD0000}"/>
    <cellStyle name="쉼표 [0] 4 5 2 2 2 4 4 4" xfId="45008" xr:uid="{00000000-0005-0000-0000-0000EDAD0000}"/>
    <cellStyle name="쉼표 [0] 4 5 2 2 2 4 5" xfId="45009" xr:uid="{00000000-0005-0000-0000-0000EEAD0000}"/>
    <cellStyle name="쉼표 [0] 4 5 2 2 2 4 5 2" xfId="45010" xr:uid="{00000000-0005-0000-0000-0000EFAD0000}"/>
    <cellStyle name="쉼표 [0] 4 5 2 2 2 4 5 3" xfId="45011" xr:uid="{00000000-0005-0000-0000-0000F0AD0000}"/>
    <cellStyle name="쉼표 [0] 4 5 2 2 2 4 5 4" xfId="45012" xr:uid="{00000000-0005-0000-0000-0000F1AD0000}"/>
    <cellStyle name="쉼표 [0] 4 5 2 2 2 4 6" xfId="45013" xr:uid="{00000000-0005-0000-0000-0000F2AD0000}"/>
    <cellStyle name="쉼표 [0] 4 5 2 2 2 4 6 2" xfId="45014" xr:uid="{00000000-0005-0000-0000-0000F3AD0000}"/>
    <cellStyle name="쉼표 [0] 4 5 2 2 2 4 6 3" xfId="45015" xr:uid="{00000000-0005-0000-0000-0000F4AD0000}"/>
    <cellStyle name="쉼표 [0] 4 5 2 2 2 4 6 4" xfId="45016" xr:uid="{00000000-0005-0000-0000-0000F5AD0000}"/>
    <cellStyle name="쉼표 [0] 4 5 2 2 2 4 7" xfId="45017" xr:uid="{00000000-0005-0000-0000-0000F6AD0000}"/>
    <cellStyle name="쉼표 [0] 4 5 2 2 2 4 7 2" xfId="45018" xr:uid="{00000000-0005-0000-0000-0000F7AD0000}"/>
    <cellStyle name="쉼표 [0] 4 5 2 2 2 4 7 3" xfId="45019" xr:uid="{00000000-0005-0000-0000-0000F8AD0000}"/>
    <cellStyle name="쉼표 [0] 4 5 2 2 2 4 7 4" xfId="45020" xr:uid="{00000000-0005-0000-0000-0000F9AD0000}"/>
    <cellStyle name="쉼표 [0] 4 5 2 2 2 4 8" xfId="45021" xr:uid="{00000000-0005-0000-0000-0000FAAD0000}"/>
    <cellStyle name="쉼표 [0] 4 5 2 2 2 4 8 2" xfId="45022" xr:uid="{00000000-0005-0000-0000-0000FBAD0000}"/>
    <cellStyle name="쉼표 [0] 4 5 2 2 2 4 8 3" xfId="45023" xr:uid="{00000000-0005-0000-0000-0000FCAD0000}"/>
    <cellStyle name="쉼표 [0] 4 5 2 2 2 4 8 4" xfId="45024" xr:uid="{00000000-0005-0000-0000-0000FDAD0000}"/>
    <cellStyle name="쉼표 [0] 4 5 2 2 2 4 9" xfId="45025" xr:uid="{00000000-0005-0000-0000-0000FEAD0000}"/>
    <cellStyle name="쉼표 [0] 4 5 2 2 2 4 9 2" xfId="45026" xr:uid="{00000000-0005-0000-0000-0000FFAD0000}"/>
    <cellStyle name="쉼표 [0] 4 5 2 2 2 4 9 3" xfId="45027" xr:uid="{00000000-0005-0000-0000-000000AE0000}"/>
    <cellStyle name="쉼표 [0] 4 5 2 2 2 4 9 4" xfId="45028" xr:uid="{00000000-0005-0000-0000-000001AE0000}"/>
    <cellStyle name="쉼표 [0] 4 5 2 2 2 5" xfId="45029" xr:uid="{00000000-0005-0000-0000-000002AE0000}"/>
    <cellStyle name="쉼표 [0] 4 5 2 2 2 5 2" xfId="45030" xr:uid="{00000000-0005-0000-0000-000003AE0000}"/>
    <cellStyle name="쉼표 [0] 4 5 2 2 2 5 3" xfId="45031" xr:uid="{00000000-0005-0000-0000-000004AE0000}"/>
    <cellStyle name="쉼표 [0] 4 5 2 2 2 5 4" xfId="45032" xr:uid="{00000000-0005-0000-0000-000005AE0000}"/>
    <cellStyle name="쉼표 [0] 4 5 2 2 2 6" xfId="45033" xr:uid="{00000000-0005-0000-0000-000006AE0000}"/>
    <cellStyle name="쉼표 [0] 4 5 2 2 2 6 2" xfId="45034" xr:uid="{00000000-0005-0000-0000-000007AE0000}"/>
    <cellStyle name="쉼표 [0] 4 5 2 2 2 6 3" xfId="45035" xr:uid="{00000000-0005-0000-0000-000008AE0000}"/>
    <cellStyle name="쉼표 [0] 4 5 2 2 2 6 4" xfId="45036" xr:uid="{00000000-0005-0000-0000-000009AE0000}"/>
    <cellStyle name="쉼표 [0] 4 5 2 2 2 7" xfId="45037" xr:uid="{00000000-0005-0000-0000-00000AAE0000}"/>
    <cellStyle name="쉼표 [0] 4 5 2 2 2 7 2" xfId="45038" xr:uid="{00000000-0005-0000-0000-00000BAE0000}"/>
    <cellStyle name="쉼표 [0] 4 5 2 2 2 7 3" xfId="45039" xr:uid="{00000000-0005-0000-0000-00000CAE0000}"/>
    <cellStyle name="쉼표 [0] 4 5 2 2 2 7 4" xfId="45040" xr:uid="{00000000-0005-0000-0000-00000DAE0000}"/>
    <cellStyle name="쉼표 [0] 4 5 2 2 2 8" xfId="45041" xr:uid="{00000000-0005-0000-0000-00000EAE0000}"/>
    <cellStyle name="쉼표 [0] 4 5 2 2 2 8 2" xfId="45042" xr:uid="{00000000-0005-0000-0000-00000FAE0000}"/>
    <cellStyle name="쉼표 [0] 4 5 2 2 2 8 3" xfId="45043" xr:uid="{00000000-0005-0000-0000-000010AE0000}"/>
    <cellStyle name="쉼표 [0] 4 5 2 2 2 8 4" xfId="45044" xr:uid="{00000000-0005-0000-0000-000011AE0000}"/>
    <cellStyle name="쉼표 [0] 4 5 2 2 2 9" xfId="45045" xr:uid="{00000000-0005-0000-0000-000012AE0000}"/>
    <cellStyle name="쉼표 [0] 4 5 2 2 2 9 2" xfId="45046" xr:uid="{00000000-0005-0000-0000-000013AE0000}"/>
    <cellStyle name="쉼표 [0] 4 5 2 2 2 9 3" xfId="45047" xr:uid="{00000000-0005-0000-0000-000014AE0000}"/>
    <cellStyle name="쉼표 [0] 4 5 2 2 2 9 4" xfId="45048" xr:uid="{00000000-0005-0000-0000-000015AE0000}"/>
    <cellStyle name="쉼표 [0] 4 5 2 2 20" xfId="45049" xr:uid="{00000000-0005-0000-0000-000016AE0000}"/>
    <cellStyle name="쉼표 [0] 4 5 2 2 21" xfId="45050" xr:uid="{00000000-0005-0000-0000-000017AE0000}"/>
    <cellStyle name="쉼표 [0] 4 5 2 2 22" xfId="45051" xr:uid="{00000000-0005-0000-0000-000018AE0000}"/>
    <cellStyle name="쉼표 [0] 4 5 2 2 23" xfId="45052" xr:uid="{00000000-0005-0000-0000-000019AE0000}"/>
    <cellStyle name="쉼표 [0] 4 5 2 2 24" xfId="45053" xr:uid="{00000000-0005-0000-0000-00001AAE0000}"/>
    <cellStyle name="쉼표 [0] 4 5 2 2 25" xfId="45054" xr:uid="{00000000-0005-0000-0000-00001BAE0000}"/>
    <cellStyle name="쉼표 [0] 4 5 2 2 26" xfId="45055" xr:uid="{00000000-0005-0000-0000-00001CAE0000}"/>
    <cellStyle name="쉼표 [0] 4 5 2 2 3" xfId="45056" xr:uid="{00000000-0005-0000-0000-00001DAE0000}"/>
    <cellStyle name="쉼표 [0] 4 5 2 2 3 10" xfId="45057" xr:uid="{00000000-0005-0000-0000-00001EAE0000}"/>
    <cellStyle name="쉼표 [0] 4 5 2 2 3 11" xfId="45058" xr:uid="{00000000-0005-0000-0000-00001FAE0000}"/>
    <cellStyle name="쉼표 [0] 4 5 2 2 3 12" xfId="45059" xr:uid="{00000000-0005-0000-0000-000020AE0000}"/>
    <cellStyle name="쉼표 [0] 4 5 2 2 3 2" xfId="45060" xr:uid="{00000000-0005-0000-0000-000021AE0000}"/>
    <cellStyle name="쉼표 [0] 4 5 2 2 3 2 2" xfId="45061" xr:uid="{00000000-0005-0000-0000-000022AE0000}"/>
    <cellStyle name="쉼표 [0] 4 5 2 2 3 2 3" xfId="45062" xr:uid="{00000000-0005-0000-0000-000023AE0000}"/>
    <cellStyle name="쉼표 [0] 4 5 2 2 3 2 4" xfId="45063" xr:uid="{00000000-0005-0000-0000-000024AE0000}"/>
    <cellStyle name="쉼표 [0] 4 5 2 2 3 3" xfId="45064" xr:uid="{00000000-0005-0000-0000-000025AE0000}"/>
    <cellStyle name="쉼표 [0] 4 5 2 2 3 3 2" xfId="45065" xr:uid="{00000000-0005-0000-0000-000026AE0000}"/>
    <cellStyle name="쉼표 [0] 4 5 2 2 3 3 3" xfId="45066" xr:uid="{00000000-0005-0000-0000-000027AE0000}"/>
    <cellStyle name="쉼표 [0] 4 5 2 2 3 3 4" xfId="45067" xr:uid="{00000000-0005-0000-0000-000028AE0000}"/>
    <cellStyle name="쉼표 [0] 4 5 2 2 3 4" xfId="45068" xr:uid="{00000000-0005-0000-0000-000029AE0000}"/>
    <cellStyle name="쉼표 [0] 4 5 2 2 3 4 2" xfId="45069" xr:uid="{00000000-0005-0000-0000-00002AAE0000}"/>
    <cellStyle name="쉼표 [0] 4 5 2 2 3 4 3" xfId="45070" xr:uid="{00000000-0005-0000-0000-00002BAE0000}"/>
    <cellStyle name="쉼표 [0] 4 5 2 2 3 4 4" xfId="45071" xr:uid="{00000000-0005-0000-0000-00002CAE0000}"/>
    <cellStyle name="쉼표 [0] 4 5 2 2 3 5" xfId="45072" xr:uid="{00000000-0005-0000-0000-00002DAE0000}"/>
    <cellStyle name="쉼표 [0] 4 5 2 2 3 5 2" xfId="45073" xr:uid="{00000000-0005-0000-0000-00002EAE0000}"/>
    <cellStyle name="쉼표 [0] 4 5 2 2 3 5 3" xfId="45074" xr:uid="{00000000-0005-0000-0000-00002FAE0000}"/>
    <cellStyle name="쉼표 [0] 4 5 2 2 3 5 4" xfId="45075" xr:uid="{00000000-0005-0000-0000-000030AE0000}"/>
    <cellStyle name="쉼표 [0] 4 5 2 2 3 6" xfId="45076" xr:uid="{00000000-0005-0000-0000-000031AE0000}"/>
    <cellStyle name="쉼표 [0] 4 5 2 2 3 6 2" xfId="45077" xr:uid="{00000000-0005-0000-0000-000032AE0000}"/>
    <cellStyle name="쉼표 [0] 4 5 2 2 3 6 3" xfId="45078" xr:uid="{00000000-0005-0000-0000-000033AE0000}"/>
    <cellStyle name="쉼표 [0] 4 5 2 2 3 6 4" xfId="45079" xr:uid="{00000000-0005-0000-0000-000034AE0000}"/>
    <cellStyle name="쉼표 [0] 4 5 2 2 3 7" xfId="45080" xr:uid="{00000000-0005-0000-0000-000035AE0000}"/>
    <cellStyle name="쉼표 [0] 4 5 2 2 3 7 2" xfId="45081" xr:uid="{00000000-0005-0000-0000-000036AE0000}"/>
    <cellStyle name="쉼표 [0] 4 5 2 2 3 7 3" xfId="45082" xr:uid="{00000000-0005-0000-0000-000037AE0000}"/>
    <cellStyle name="쉼표 [0] 4 5 2 2 3 7 4" xfId="45083" xr:uid="{00000000-0005-0000-0000-000038AE0000}"/>
    <cellStyle name="쉼표 [0] 4 5 2 2 3 8" xfId="45084" xr:uid="{00000000-0005-0000-0000-000039AE0000}"/>
    <cellStyle name="쉼표 [0] 4 5 2 2 3 8 2" xfId="45085" xr:uid="{00000000-0005-0000-0000-00003AAE0000}"/>
    <cellStyle name="쉼표 [0] 4 5 2 2 3 8 3" xfId="45086" xr:uid="{00000000-0005-0000-0000-00003BAE0000}"/>
    <cellStyle name="쉼표 [0] 4 5 2 2 3 8 4" xfId="45087" xr:uid="{00000000-0005-0000-0000-00003CAE0000}"/>
    <cellStyle name="쉼표 [0] 4 5 2 2 3 9" xfId="45088" xr:uid="{00000000-0005-0000-0000-00003DAE0000}"/>
    <cellStyle name="쉼표 [0] 4 5 2 2 3 9 2" xfId="45089" xr:uid="{00000000-0005-0000-0000-00003EAE0000}"/>
    <cellStyle name="쉼표 [0] 4 5 2 2 3 9 3" xfId="45090" xr:uid="{00000000-0005-0000-0000-00003FAE0000}"/>
    <cellStyle name="쉼표 [0] 4 5 2 2 3 9 4" xfId="45091" xr:uid="{00000000-0005-0000-0000-000040AE0000}"/>
    <cellStyle name="쉼표 [0] 4 5 2 2 4" xfId="45092" xr:uid="{00000000-0005-0000-0000-000041AE0000}"/>
    <cellStyle name="쉼표 [0] 4 5 2 2 4 10" xfId="45093" xr:uid="{00000000-0005-0000-0000-000042AE0000}"/>
    <cellStyle name="쉼표 [0] 4 5 2 2 4 11" xfId="45094" xr:uid="{00000000-0005-0000-0000-000043AE0000}"/>
    <cellStyle name="쉼표 [0] 4 5 2 2 4 12" xfId="45095" xr:uid="{00000000-0005-0000-0000-000044AE0000}"/>
    <cellStyle name="쉼표 [0] 4 5 2 2 4 2" xfId="45096" xr:uid="{00000000-0005-0000-0000-000045AE0000}"/>
    <cellStyle name="쉼표 [0] 4 5 2 2 4 2 2" xfId="45097" xr:uid="{00000000-0005-0000-0000-000046AE0000}"/>
    <cellStyle name="쉼표 [0] 4 5 2 2 4 2 3" xfId="45098" xr:uid="{00000000-0005-0000-0000-000047AE0000}"/>
    <cellStyle name="쉼표 [0] 4 5 2 2 4 2 4" xfId="45099" xr:uid="{00000000-0005-0000-0000-000048AE0000}"/>
    <cellStyle name="쉼표 [0] 4 5 2 2 4 3" xfId="45100" xr:uid="{00000000-0005-0000-0000-000049AE0000}"/>
    <cellStyle name="쉼표 [0] 4 5 2 2 4 3 2" xfId="45101" xr:uid="{00000000-0005-0000-0000-00004AAE0000}"/>
    <cellStyle name="쉼표 [0] 4 5 2 2 4 3 3" xfId="45102" xr:uid="{00000000-0005-0000-0000-00004BAE0000}"/>
    <cellStyle name="쉼표 [0] 4 5 2 2 4 3 4" xfId="45103" xr:uid="{00000000-0005-0000-0000-00004CAE0000}"/>
    <cellStyle name="쉼표 [0] 4 5 2 2 4 4" xfId="45104" xr:uid="{00000000-0005-0000-0000-00004DAE0000}"/>
    <cellStyle name="쉼표 [0] 4 5 2 2 4 4 2" xfId="45105" xr:uid="{00000000-0005-0000-0000-00004EAE0000}"/>
    <cellStyle name="쉼표 [0] 4 5 2 2 4 4 3" xfId="45106" xr:uid="{00000000-0005-0000-0000-00004FAE0000}"/>
    <cellStyle name="쉼표 [0] 4 5 2 2 4 4 4" xfId="45107" xr:uid="{00000000-0005-0000-0000-000050AE0000}"/>
    <cellStyle name="쉼표 [0] 4 5 2 2 4 5" xfId="45108" xr:uid="{00000000-0005-0000-0000-000051AE0000}"/>
    <cellStyle name="쉼표 [0] 4 5 2 2 4 5 2" xfId="45109" xr:uid="{00000000-0005-0000-0000-000052AE0000}"/>
    <cellStyle name="쉼표 [0] 4 5 2 2 4 5 3" xfId="45110" xr:uid="{00000000-0005-0000-0000-000053AE0000}"/>
    <cellStyle name="쉼표 [0] 4 5 2 2 4 5 4" xfId="45111" xr:uid="{00000000-0005-0000-0000-000054AE0000}"/>
    <cellStyle name="쉼표 [0] 4 5 2 2 4 6" xfId="45112" xr:uid="{00000000-0005-0000-0000-000055AE0000}"/>
    <cellStyle name="쉼표 [0] 4 5 2 2 4 6 2" xfId="45113" xr:uid="{00000000-0005-0000-0000-000056AE0000}"/>
    <cellStyle name="쉼표 [0] 4 5 2 2 4 6 3" xfId="45114" xr:uid="{00000000-0005-0000-0000-000057AE0000}"/>
    <cellStyle name="쉼표 [0] 4 5 2 2 4 6 4" xfId="45115" xr:uid="{00000000-0005-0000-0000-000058AE0000}"/>
    <cellStyle name="쉼표 [0] 4 5 2 2 4 7" xfId="45116" xr:uid="{00000000-0005-0000-0000-000059AE0000}"/>
    <cellStyle name="쉼표 [0] 4 5 2 2 4 7 2" xfId="45117" xr:uid="{00000000-0005-0000-0000-00005AAE0000}"/>
    <cellStyle name="쉼표 [0] 4 5 2 2 4 7 3" xfId="45118" xr:uid="{00000000-0005-0000-0000-00005BAE0000}"/>
    <cellStyle name="쉼표 [0] 4 5 2 2 4 7 4" xfId="45119" xr:uid="{00000000-0005-0000-0000-00005CAE0000}"/>
    <cellStyle name="쉼표 [0] 4 5 2 2 4 8" xfId="45120" xr:uid="{00000000-0005-0000-0000-00005DAE0000}"/>
    <cellStyle name="쉼표 [0] 4 5 2 2 4 8 2" xfId="45121" xr:uid="{00000000-0005-0000-0000-00005EAE0000}"/>
    <cellStyle name="쉼표 [0] 4 5 2 2 4 8 3" xfId="45122" xr:uid="{00000000-0005-0000-0000-00005FAE0000}"/>
    <cellStyle name="쉼표 [0] 4 5 2 2 4 8 4" xfId="45123" xr:uid="{00000000-0005-0000-0000-000060AE0000}"/>
    <cellStyle name="쉼표 [0] 4 5 2 2 4 9" xfId="45124" xr:uid="{00000000-0005-0000-0000-000061AE0000}"/>
    <cellStyle name="쉼표 [0] 4 5 2 2 4 9 2" xfId="45125" xr:uid="{00000000-0005-0000-0000-000062AE0000}"/>
    <cellStyle name="쉼표 [0] 4 5 2 2 4 9 3" xfId="45126" xr:uid="{00000000-0005-0000-0000-000063AE0000}"/>
    <cellStyle name="쉼표 [0] 4 5 2 2 4 9 4" xfId="45127" xr:uid="{00000000-0005-0000-0000-000064AE0000}"/>
    <cellStyle name="쉼표 [0] 4 5 2 2 5" xfId="45128" xr:uid="{00000000-0005-0000-0000-000065AE0000}"/>
    <cellStyle name="쉼표 [0] 4 5 2 2 5 10" xfId="45129" xr:uid="{00000000-0005-0000-0000-000066AE0000}"/>
    <cellStyle name="쉼표 [0] 4 5 2 2 5 11" xfId="45130" xr:uid="{00000000-0005-0000-0000-000067AE0000}"/>
    <cellStyle name="쉼표 [0] 4 5 2 2 5 12" xfId="45131" xr:uid="{00000000-0005-0000-0000-000068AE0000}"/>
    <cellStyle name="쉼표 [0] 4 5 2 2 5 2" xfId="45132" xr:uid="{00000000-0005-0000-0000-000069AE0000}"/>
    <cellStyle name="쉼표 [0] 4 5 2 2 5 2 2" xfId="45133" xr:uid="{00000000-0005-0000-0000-00006AAE0000}"/>
    <cellStyle name="쉼표 [0] 4 5 2 2 5 2 3" xfId="45134" xr:uid="{00000000-0005-0000-0000-00006BAE0000}"/>
    <cellStyle name="쉼표 [0] 4 5 2 2 5 2 4" xfId="45135" xr:uid="{00000000-0005-0000-0000-00006CAE0000}"/>
    <cellStyle name="쉼표 [0] 4 5 2 2 5 3" xfId="45136" xr:uid="{00000000-0005-0000-0000-00006DAE0000}"/>
    <cellStyle name="쉼표 [0] 4 5 2 2 5 3 2" xfId="45137" xr:uid="{00000000-0005-0000-0000-00006EAE0000}"/>
    <cellStyle name="쉼표 [0] 4 5 2 2 5 3 3" xfId="45138" xr:uid="{00000000-0005-0000-0000-00006FAE0000}"/>
    <cellStyle name="쉼표 [0] 4 5 2 2 5 3 4" xfId="45139" xr:uid="{00000000-0005-0000-0000-000070AE0000}"/>
    <cellStyle name="쉼표 [0] 4 5 2 2 5 4" xfId="45140" xr:uid="{00000000-0005-0000-0000-000071AE0000}"/>
    <cellStyle name="쉼표 [0] 4 5 2 2 5 4 2" xfId="45141" xr:uid="{00000000-0005-0000-0000-000072AE0000}"/>
    <cellStyle name="쉼표 [0] 4 5 2 2 5 4 3" xfId="45142" xr:uid="{00000000-0005-0000-0000-000073AE0000}"/>
    <cellStyle name="쉼표 [0] 4 5 2 2 5 4 4" xfId="45143" xr:uid="{00000000-0005-0000-0000-000074AE0000}"/>
    <cellStyle name="쉼표 [0] 4 5 2 2 5 5" xfId="45144" xr:uid="{00000000-0005-0000-0000-000075AE0000}"/>
    <cellStyle name="쉼표 [0] 4 5 2 2 5 5 2" xfId="45145" xr:uid="{00000000-0005-0000-0000-000076AE0000}"/>
    <cellStyle name="쉼표 [0] 4 5 2 2 5 5 3" xfId="45146" xr:uid="{00000000-0005-0000-0000-000077AE0000}"/>
    <cellStyle name="쉼표 [0] 4 5 2 2 5 5 4" xfId="45147" xr:uid="{00000000-0005-0000-0000-000078AE0000}"/>
    <cellStyle name="쉼표 [0] 4 5 2 2 5 6" xfId="45148" xr:uid="{00000000-0005-0000-0000-000079AE0000}"/>
    <cellStyle name="쉼표 [0] 4 5 2 2 5 6 2" xfId="45149" xr:uid="{00000000-0005-0000-0000-00007AAE0000}"/>
    <cellStyle name="쉼표 [0] 4 5 2 2 5 6 3" xfId="45150" xr:uid="{00000000-0005-0000-0000-00007BAE0000}"/>
    <cellStyle name="쉼표 [0] 4 5 2 2 5 6 4" xfId="45151" xr:uid="{00000000-0005-0000-0000-00007CAE0000}"/>
    <cellStyle name="쉼표 [0] 4 5 2 2 5 7" xfId="45152" xr:uid="{00000000-0005-0000-0000-00007DAE0000}"/>
    <cellStyle name="쉼표 [0] 4 5 2 2 5 7 2" xfId="45153" xr:uid="{00000000-0005-0000-0000-00007EAE0000}"/>
    <cellStyle name="쉼표 [0] 4 5 2 2 5 7 3" xfId="45154" xr:uid="{00000000-0005-0000-0000-00007FAE0000}"/>
    <cellStyle name="쉼표 [0] 4 5 2 2 5 7 4" xfId="45155" xr:uid="{00000000-0005-0000-0000-000080AE0000}"/>
    <cellStyle name="쉼표 [0] 4 5 2 2 5 8" xfId="45156" xr:uid="{00000000-0005-0000-0000-000081AE0000}"/>
    <cellStyle name="쉼표 [0] 4 5 2 2 5 8 2" xfId="45157" xr:uid="{00000000-0005-0000-0000-000082AE0000}"/>
    <cellStyle name="쉼표 [0] 4 5 2 2 5 8 3" xfId="45158" xr:uid="{00000000-0005-0000-0000-000083AE0000}"/>
    <cellStyle name="쉼표 [0] 4 5 2 2 5 8 4" xfId="45159" xr:uid="{00000000-0005-0000-0000-000084AE0000}"/>
    <cellStyle name="쉼표 [0] 4 5 2 2 5 9" xfId="45160" xr:uid="{00000000-0005-0000-0000-000085AE0000}"/>
    <cellStyle name="쉼표 [0] 4 5 2 2 5 9 2" xfId="45161" xr:uid="{00000000-0005-0000-0000-000086AE0000}"/>
    <cellStyle name="쉼표 [0] 4 5 2 2 5 9 3" xfId="45162" xr:uid="{00000000-0005-0000-0000-000087AE0000}"/>
    <cellStyle name="쉼표 [0] 4 5 2 2 5 9 4" xfId="45163" xr:uid="{00000000-0005-0000-0000-000088AE0000}"/>
    <cellStyle name="쉼표 [0] 4 5 2 2 6" xfId="45164" xr:uid="{00000000-0005-0000-0000-000089AE0000}"/>
    <cellStyle name="쉼표 [0] 4 5 2 2 6 2" xfId="45165" xr:uid="{00000000-0005-0000-0000-00008AAE0000}"/>
    <cellStyle name="쉼표 [0] 4 5 2 2 6 3" xfId="45166" xr:uid="{00000000-0005-0000-0000-00008BAE0000}"/>
    <cellStyle name="쉼표 [0] 4 5 2 2 6 4" xfId="45167" xr:uid="{00000000-0005-0000-0000-00008CAE0000}"/>
    <cellStyle name="쉼표 [0] 4 5 2 2 7" xfId="45168" xr:uid="{00000000-0005-0000-0000-00008DAE0000}"/>
    <cellStyle name="쉼표 [0] 4 5 2 2 7 2" xfId="45169" xr:uid="{00000000-0005-0000-0000-00008EAE0000}"/>
    <cellStyle name="쉼표 [0] 4 5 2 2 7 3" xfId="45170" xr:uid="{00000000-0005-0000-0000-00008FAE0000}"/>
    <cellStyle name="쉼표 [0] 4 5 2 2 7 4" xfId="45171" xr:uid="{00000000-0005-0000-0000-000090AE0000}"/>
    <cellStyle name="쉼표 [0] 4 5 2 2 8" xfId="45172" xr:uid="{00000000-0005-0000-0000-000091AE0000}"/>
    <cellStyle name="쉼표 [0] 4 5 2 2 8 2" xfId="45173" xr:uid="{00000000-0005-0000-0000-000092AE0000}"/>
    <cellStyle name="쉼표 [0] 4 5 2 2 8 3" xfId="45174" xr:uid="{00000000-0005-0000-0000-000093AE0000}"/>
    <cellStyle name="쉼표 [0] 4 5 2 2 8 4" xfId="45175" xr:uid="{00000000-0005-0000-0000-000094AE0000}"/>
    <cellStyle name="쉼표 [0] 4 5 2 2 9" xfId="45176" xr:uid="{00000000-0005-0000-0000-000095AE0000}"/>
    <cellStyle name="쉼표 [0] 4 5 2 2 9 2" xfId="45177" xr:uid="{00000000-0005-0000-0000-000096AE0000}"/>
    <cellStyle name="쉼표 [0] 4 5 2 2 9 3" xfId="45178" xr:uid="{00000000-0005-0000-0000-000097AE0000}"/>
    <cellStyle name="쉼표 [0] 4 5 2 2 9 4" xfId="45179" xr:uid="{00000000-0005-0000-0000-000098AE0000}"/>
    <cellStyle name="쉼표 [0] 4 5 2 20" xfId="45180" xr:uid="{00000000-0005-0000-0000-000099AE0000}"/>
    <cellStyle name="쉼표 [0] 4 5 2 21" xfId="45181" xr:uid="{00000000-0005-0000-0000-00009AAE0000}"/>
    <cellStyle name="쉼표 [0] 4 5 2 22" xfId="45182" xr:uid="{00000000-0005-0000-0000-00009BAE0000}"/>
    <cellStyle name="쉼표 [0] 4 5 2 23" xfId="45183" xr:uid="{00000000-0005-0000-0000-00009CAE0000}"/>
    <cellStyle name="쉼표 [0] 4 5 2 24" xfId="45184" xr:uid="{00000000-0005-0000-0000-00009DAE0000}"/>
    <cellStyle name="쉼표 [0] 4 5 2 25" xfId="45185" xr:uid="{00000000-0005-0000-0000-00009EAE0000}"/>
    <cellStyle name="쉼표 [0] 4 5 2 26" xfId="45186" xr:uid="{00000000-0005-0000-0000-00009FAE0000}"/>
    <cellStyle name="쉼표 [0] 4 5 2 3" xfId="45187" xr:uid="{00000000-0005-0000-0000-0000A0AE0000}"/>
    <cellStyle name="쉼표 [0] 4 5 2 3 10" xfId="45188" xr:uid="{00000000-0005-0000-0000-0000A1AE0000}"/>
    <cellStyle name="쉼표 [0] 4 5 2 3 10 2" xfId="45189" xr:uid="{00000000-0005-0000-0000-0000A2AE0000}"/>
    <cellStyle name="쉼표 [0] 4 5 2 3 10 3" xfId="45190" xr:uid="{00000000-0005-0000-0000-0000A3AE0000}"/>
    <cellStyle name="쉼표 [0] 4 5 2 3 10 4" xfId="45191" xr:uid="{00000000-0005-0000-0000-0000A4AE0000}"/>
    <cellStyle name="쉼표 [0] 4 5 2 3 11" xfId="45192" xr:uid="{00000000-0005-0000-0000-0000A5AE0000}"/>
    <cellStyle name="쉼표 [0] 4 5 2 3 11 2" xfId="45193" xr:uid="{00000000-0005-0000-0000-0000A6AE0000}"/>
    <cellStyle name="쉼표 [0] 4 5 2 3 11 3" xfId="45194" xr:uid="{00000000-0005-0000-0000-0000A7AE0000}"/>
    <cellStyle name="쉼표 [0] 4 5 2 3 11 4" xfId="45195" xr:uid="{00000000-0005-0000-0000-0000A8AE0000}"/>
    <cellStyle name="쉼표 [0] 4 5 2 3 12" xfId="45196" xr:uid="{00000000-0005-0000-0000-0000A9AE0000}"/>
    <cellStyle name="쉼표 [0] 4 5 2 3 12 2" xfId="45197" xr:uid="{00000000-0005-0000-0000-0000AAAE0000}"/>
    <cellStyle name="쉼표 [0] 4 5 2 3 12 3" xfId="45198" xr:uid="{00000000-0005-0000-0000-0000ABAE0000}"/>
    <cellStyle name="쉼표 [0] 4 5 2 3 12 4" xfId="45199" xr:uid="{00000000-0005-0000-0000-0000ACAE0000}"/>
    <cellStyle name="쉼표 [0] 4 5 2 3 13" xfId="45200" xr:uid="{00000000-0005-0000-0000-0000ADAE0000}"/>
    <cellStyle name="쉼표 [0] 4 5 2 3 14" xfId="45201" xr:uid="{00000000-0005-0000-0000-0000AEAE0000}"/>
    <cellStyle name="쉼표 [0] 4 5 2 3 15" xfId="45202" xr:uid="{00000000-0005-0000-0000-0000AFAE0000}"/>
    <cellStyle name="쉼표 [0] 4 5 2 3 16" xfId="45203" xr:uid="{00000000-0005-0000-0000-0000B0AE0000}"/>
    <cellStyle name="쉼표 [0] 4 5 2 3 17" xfId="45204" xr:uid="{00000000-0005-0000-0000-0000B1AE0000}"/>
    <cellStyle name="쉼표 [0] 4 5 2 3 18" xfId="45205" xr:uid="{00000000-0005-0000-0000-0000B2AE0000}"/>
    <cellStyle name="쉼표 [0] 4 5 2 3 19" xfId="45206" xr:uid="{00000000-0005-0000-0000-0000B3AE0000}"/>
    <cellStyle name="쉼표 [0] 4 5 2 3 2" xfId="45207" xr:uid="{00000000-0005-0000-0000-0000B4AE0000}"/>
    <cellStyle name="쉼표 [0] 4 5 2 3 2 10" xfId="45208" xr:uid="{00000000-0005-0000-0000-0000B5AE0000}"/>
    <cellStyle name="쉼표 [0] 4 5 2 3 2 11" xfId="45209" xr:uid="{00000000-0005-0000-0000-0000B6AE0000}"/>
    <cellStyle name="쉼표 [0] 4 5 2 3 2 12" xfId="45210" xr:uid="{00000000-0005-0000-0000-0000B7AE0000}"/>
    <cellStyle name="쉼표 [0] 4 5 2 3 2 2" xfId="45211" xr:uid="{00000000-0005-0000-0000-0000B8AE0000}"/>
    <cellStyle name="쉼표 [0] 4 5 2 3 2 2 2" xfId="45212" xr:uid="{00000000-0005-0000-0000-0000B9AE0000}"/>
    <cellStyle name="쉼표 [0] 4 5 2 3 2 2 3" xfId="45213" xr:uid="{00000000-0005-0000-0000-0000BAAE0000}"/>
    <cellStyle name="쉼표 [0] 4 5 2 3 2 2 4" xfId="45214" xr:uid="{00000000-0005-0000-0000-0000BBAE0000}"/>
    <cellStyle name="쉼표 [0] 4 5 2 3 2 3" xfId="45215" xr:uid="{00000000-0005-0000-0000-0000BCAE0000}"/>
    <cellStyle name="쉼표 [0] 4 5 2 3 2 3 2" xfId="45216" xr:uid="{00000000-0005-0000-0000-0000BDAE0000}"/>
    <cellStyle name="쉼표 [0] 4 5 2 3 2 3 3" xfId="45217" xr:uid="{00000000-0005-0000-0000-0000BEAE0000}"/>
    <cellStyle name="쉼표 [0] 4 5 2 3 2 3 4" xfId="45218" xr:uid="{00000000-0005-0000-0000-0000BFAE0000}"/>
    <cellStyle name="쉼표 [0] 4 5 2 3 2 4" xfId="45219" xr:uid="{00000000-0005-0000-0000-0000C0AE0000}"/>
    <cellStyle name="쉼표 [0] 4 5 2 3 2 4 2" xfId="45220" xr:uid="{00000000-0005-0000-0000-0000C1AE0000}"/>
    <cellStyle name="쉼표 [0] 4 5 2 3 2 4 3" xfId="45221" xr:uid="{00000000-0005-0000-0000-0000C2AE0000}"/>
    <cellStyle name="쉼표 [0] 4 5 2 3 2 4 4" xfId="45222" xr:uid="{00000000-0005-0000-0000-0000C3AE0000}"/>
    <cellStyle name="쉼표 [0] 4 5 2 3 2 5" xfId="45223" xr:uid="{00000000-0005-0000-0000-0000C4AE0000}"/>
    <cellStyle name="쉼표 [0] 4 5 2 3 2 5 2" xfId="45224" xr:uid="{00000000-0005-0000-0000-0000C5AE0000}"/>
    <cellStyle name="쉼표 [0] 4 5 2 3 2 5 3" xfId="45225" xr:uid="{00000000-0005-0000-0000-0000C6AE0000}"/>
    <cellStyle name="쉼표 [0] 4 5 2 3 2 5 4" xfId="45226" xr:uid="{00000000-0005-0000-0000-0000C7AE0000}"/>
    <cellStyle name="쉼표 [0] 4 5 2 3 2 6" xfId="45227" xr:uid="{00000000-0005-0000-0000-0000C8AE0000}"/>
    <cellStyle name="쉼표 [0] 4 5 2 3 2 6 2" xfId="45228" xr:uid="{00000000-0005-0000-0000-0000C9AE0000}"/>
    <cellStyle name="쉼표 [0] 4 5 2 3 2 6 3" xfId="45229" xr:uid="{00000000-0005-0000-0000-0000CAAE0000}"/>
    <cellStyle name="쉼표 [0] 4 5 2 3 2 6 4" xfId="45230" xr:uid="{00000000-0005-0000-0000-0000CBAE0000}"/>
    <cellStyle name="쉼표 [0] 4 5 2 3 2 7" xfId="45231" xr:uid="{00000000-0005-0000-0000-0000CCAE0000}"/>
    <cellStyle name="쉼표 [0] 4 5 2 3 2 7 2" xfId="45232" xr:uid="{00000000-0005-0000-0000-0000CDAE0000}"/>
    <cellStyle name="쉼표 [0] 4 5 2 3 2 7 3" xfId="45233" xr:uid="{00000000-0005-0000-0000-0000CEAE0000}"/>
    <cellStyle name="쉼표 [0] 4 5 2 3 2 7 4" xfId="45234" xr:uid="{00000000-0005-0000-0000-0000CFAE0000}"/>
    <cellStyle name="쉼표 [0] 4 5 2 3 2 8" xfId="45235" xr:uid="{00000000-0005-0000-0000-0000D0AE0000}"/>
    <cellStyle name="쉼표 [0] 4 5 2 3 2 8 2" xfId="45236" xr:uid="{00000000-0005-0000-0000-0000D1AE0000}"/>
    <cellStyle name="쉼표 [0] 4 5 2 3 2 8 3" xfId="45237" xr:uid="{00000000-0005-0000-0000-0000D2AE0000}"/>
    <cellStyle name="쉼표 [0] 4 5 2 3 2 8 4" xfId="45238" xr:uid="{00000000-0005-0000-0000-0000D3AE0000}"/>
    <cellStyle name="쉼표 [0] 4 5 2 3 2 9" xfId="45239" xr:uid="{00000000-0005-0000-0000-0000D4AE0000}"/>
    <cellStyle name="쉼표 [0] 4 5 2 3 2 9 2" xfId="45240" xr:uid="{00000000-0005-0000-0000-0000D5AE0000}"/>
    <cellStyle name="쉼표 [0] 4 5 2 3 2 9 3" xfId="45241" xr:uid="{00000000-0005-0000-0000-0000D6AE0000}"/>
    <cellStyle name="쉼표 [0] 4 5 2 3 2 9 4" xfId="45242" xr:uid="{00000000-0005-0000-0000-0000D7AE0000}"/>
    <cellStyle name="쉼표 [0] 4 5 2 3 20" xfId="45243" xr:uid="{00000000-0005-0000-0000-0000D8AE0000}"/>
    <cellStyle name="쉼표 [0] 4 5 2 3 21" xfId="45244" xr:uid="{00000000-0005-0000-0000-0000D9AE0000}"/>
    <cellStyle name="쉼표 [0] 4 5 2 3 22" xfId="45245" xr:uid="{00000000-0005-0000-0000-0000DAAE0000}"/>
    <cellStyle name="쉼표 [0] 4 5 2 3 23" xfId="45246" xr:uid="{00000000-0005-0000-0000-0000DBAE0000}"/>
    <cellStyle name="쉼표 [0] 4 5 2 3 24" xfId="45247" xr:uid="{00000000-0005-0000-0000-0000DCAE0000}"/>
    <cellStyle name="쉼표 [0] 4 5 2 3 25" xfId="45248" xr:uid="{00000000-0005-0000-0000-0000DDAE0000}"/>
    <cellStyle name="쉼표 [0] 4 5 2 3 3" xfId="45249" xr:uid="{00000000-0005-0000-0000-0000DEAE0000}"/>
    <cellStyle name="쉼표 [0] 4 5 2 3 3 10" xfId="45250" xr:uid="{00000000-0005-0000-0000-0000DFAE0000}"/>
    <cellStyle name="쉼표 [0] 4 5 2 3 3 11" xfId="45251" xr:uid="{00000000-0005-0000-0000-0000E0AE0000}"/>
    <cellStyle name="쉼표 [0] 4 5 2 3 3 12" xfId="45252" xr:uid="{00000000-0005-0000-0000-0000E1AE0000}"/>
    <cellStyle name="쉼표 [0] 4 5 2 3 3 2" xfId="45253" xr:uid="{00000000-0005-0000-0000-0000E2AE0000}"/>
    <cellStyle name="쉼표 [0] 4 5 2 3 3 2 2" xfId="45254" xr:uid="{00000000-0005-0000-0000-0000E3AE0000}"/>
    <cellStyle name="쉼표 [0] 4 5 2 3 3 2 3" xfId="45255" xr:uid="{00000000-0005-0000-0000-0000E4AE0000}"/>
    <cellStyle name="쉼표 [0] 4 5 2 3 3 2 4" xfId="45256" xr:uid="{00000000-0005-0000-0000-0000E5AE0000}"/>
    <cellStyle name="쉼표 [0] 4 5 2 3 3 3" xfId="45257" xr:uid="{00000000-0005-0000-0000-0000E6AE0000}"/>
    <cellStyle name="쉼표 [0] 4 5 2 3 3 3 2" xfId="45258" xr:uid="{00000000-0005-0000-0000-0000E7AE0000}"/>
    <cellStyle name="쉼표 [0] 4 5 2 3 3 3 3" xfId="45259" xr:uid="{00000000-0005-0000-0000-0000E8AE0000}"/>
    <cellStyle name="쉼표 [0] 4 5 2 3 3 3 4" xfId="45260" xr:uid="{00000000-0005-0000-0000-0000E9AE0000}"/>
    <cellStyle name="쉼표 [0] 4 5 2 3 3 4" xfId="45261" xr:uid="{00000000-0005-0000-0000-0000EAAE0000}"/>
    <cellStyle name="쉼표 [0] 4 5 2 3 3 4 2" xfId="45262" xr:uid="{00000000-0005-0000-0000-0000EBAE0000}"/>
    <cellStyle name="쉼표 [0] 4 5 2 3 3 4 3" xfId="45263" xr:uid="{00000000-0005-0000-0000-0000ECAE0000}"/>
    <cellStyle name="쉼표 [0] 4 5 2 3 3 4 4" xfId="45264" xr:uid="{00000000-0005-0000-0000-0000EDAE0000}"/>
    <cellStyle name="쉼표 [0] 4 5 2 3 3 5" xfId="45265" xr:uid="{00000000-0005-0000-0000-0000EEAE0000}"/>
    <cellStyle name="쉼표 [0] 4 5 2 3 3 5 2" xfId="45266" xr:uid="{00000000-0005-0000-0000-0000EFAE0000}"/>
    <cellStyle name="쉼표 [0] 4 5 2 3 3 5 3" xfId="45267" xr:uid="{00000000-0005-0000-0000-0000F0AE0000}"/>
    <cellStyle name="쉼표 [0] 4 5 2 3 3 5 4" xfId="45268" xr:uid="{00000000-0005-0000-0000-0000F1AE0000}"/>
    <cellStyle name="쉼표 [0] 4 5 2 3 3 6" xfId="45269" xr:uid="{00000000-0005-0000-0000-0000F2AE0000}"/>
    <cellStyle name="쉼표 [0] 4 5 2 3 3 6 2" xfId="45270" xr:uid="{00000000-0005-0000-0000-0000F3AE0000}"/>
    <cellStyle name="쉼표 [0] 4 5 2 3 3 6 3" xfId="45271" xr:uid="{00000000-0005-0000-0000-0000F4AE0000}"/>
    <cellStyle name="쉼표 [0] 4 5 2 3 3 6 4" xfId="45272" xr:uid="{00000000-0005-0000-0000-0000F5AE0000}"/>
    <cellStyle name="쉼표 [0] 4 5 2 3 3 7" xfId="45273" xr:uid="{00000000-0005-0000-0000-0000F6AE0000}"/>
    <cellStyle name="쉼표 [0] 4 5 2 3 3 7 2" xfId="45274" xr:uid="{00000000-0005-0000-0000-0000F7AE0000}"/>
    <cellStyle name="쉼표 [0] 4 5 2 3 3 7 3" xfId="45275" xr:uid="{00000000-0005-0000-0000-0000F8AE0000}"/>
    <cellStyle name="쉼표 [0] 4 5 2 3 3 7 4" xfId="45276" xr:uid="{00000000-0005-0000-0000-0000F9AE0000}"/>
    <cellStyle name="쉼표 [0] 4 5 2 3 3 8" xfId="45277" xr:uid="{00000000-0005-0000-0000-0000FAAE0000}"/>
    <cellStyle name="쉼표 [0] 4 5 2 3 3 8 2" xfId="45278" xr:uid="{00000000-0005-0000-0000-0000FBAE0000}"/>
    <cellStyle name="쉼표 [0] 4 5 2 3 3 8 3" xfId="45279" xr:uid="{00000000-0005-0000-0000-0000FCAE0000}"/>
    <cellStyle name="쉼표 [0] 4 5 2 3 3 8 4" xfId="45280" xr:uid="{00000000-0005-0000-0000-0000FDAE0000}"/>
    <cellStyle name="쉼표 [0] 4 5 2 3 3 9" xfId="45281" xr:uid="{00000000-0005-0000-0000-0000FEAE0000}"/>
    <cellStyle name="쉼표 [0] 4 5 2 3 3 9 2" xfId="45282" xr:uid="{00000000-0005-0000-0000-0000FFAE0000}"/>
    <cellStyle name="쉼표 [0] 4 5 2 3 3 9 3" xfId="45283" xr:uid="{00000000-0005-0000-0000-000000AF0000}"/>
    <cellStyle name="쉼표 [0] 4 5 2 3 3 9 4" xfId="45284" xr:uid="{00000000-0005-0000-0000-000001AF0000}"/>
    <cellStyle name="쉼표 [0] 4 5 2 3 4" xfId="45285" xr:uid="{00000000-0005-0000-0000-000002AF0000}"/>
    <cellStyle name="쉼표 [0] 4 5 2 3 4 10" xfId="45286" xr:uid="{00000000-0005-0000-0000-000003AF0000}"/>
    <cellStyle name="쉼표 [0] 4 5 2 3 4 11" xfId="45287" xr:uid="{00000000-0005-0000-0000-000004AF0000}"/>
    <cellStyle name="쉼표 [0] 4 5 2 3 4 12" xfId="45288" xr:uid="{00000000-0005-0000-0000-000005AF0000}"/>
    <cellStyle name="쉼표 [0] 4 5 2 3 4 2" xfId="45289" xr:uid="{00000000-0005-0000-0000-000006AF0000}"/>
    <cellStyle name="쉼표 [0] 4 5 2 3 4 2 2" xfId="45290" xr:uid="{00000000-0005-0000-0000-000007AF0000}"/>
    <cellStyle name="쉼표 [0] 4 5 2 3 4 2 3" xfId="45291" xr:uid="{00000000-0005-0000-0000-000008AF0000}"/>
    <cellStyle name="쉼표 [0] 4 5 2 3 4 2 4" xfId="45292" xr:uid="{00000000-0005-0000-0000-000009AF0000}"/>
    <cellStyle name="쉼표 [0] 4 5 2 3 4 3" xfId="45293" xr:uid="{00000000-0005-0000-0000-00000AAF0000}"/>
    <cellStyle name="쉼표 [0] 4 5 2 3 4 3 2" xfId="45294" xr:uid="{00000000-0005-0000-0000-00000BAF0000}"/>
    <cellStyle name="쉼표 [0] 4 5 2 3 4 3 3" xfId="45295" xr:uid="{00000000-0005-0000-0000-00000CAF0000}"/>
    <cellStyle name="쉼표 [0] 4 5 2 3 4 3 4" xfId="45296" xr:uid="{00000000-0005-0000-0000-00000DAF0000}"/>
    <cellStyle name="쉼표 [0] 4 5 2 3 4 4" xfId="45297" xr:uid="{00000000-0005-0000-0000-00000EAF0000}"/>
    <cellStyle name="쉼표 [0] 4 5 2 3 4 4 2" xfId="45298" xr:uid="{00000000-0005-0000-0000-00000FAF0000}"/>
    <cellStyle name="쉼표 [0] 4 5 2 3 4 4 3" xfId="45299" xr:uid="{00000000-0005-0000-0000-000010AF0000}"/>
    <cellStyle name="쉼표 [0] 4 5 2 3 4 4 4" xfId="45300" xr:uid="{00000000-0005-0000-0000-000011AF0000}"/>
    <cellStyle name="쉼표 [0] 4 5 2 3 4 5" xfId="45301" xr:uid="{00000000-0005-0000-0000-000012AF0000}"/>
    <cellStyle name="쉼표 [0] 4 5 2 3 4 5 2" xfId="45302" xr:uid="{00000000-0005-0000-0000-000013AF0000}"/>
    <cellStyle name="쉼표 [0] 4 5 2 3 4 5 3" xfId="45303" xr:uid="{00000000-0005-0000-0000-000014AF0000}"/>
    <cellStyle name="쉼표 [0] 4 5 2 3 4 5 4" xfId="45304" xr:uid="{00000000-0005-0000-0000-000015AF0000}"/>
    <cellStyle name="쉼표 [0] 4 5 2 3 4 6" xfId="45305" xr:uid="{00000000-0005-0000-0000-000016AF0000}"/>
    <cellStyle name="쉼표 [0] 4 5 2 3 4 6 2" xfId="45306" xr:uid="{00000000-0005-0000-0000-000017AF0000}"/>
    <cellStyle name="쉼표 [0] 4 5 2 3 4 6 3" xfId="45307" xr:uid="{00000000-0005-0000-0000-000018AF0000}"/>
    <cellStyle name="쉼표 [0] 4 5 2 3 4 6 4" xfId="45308" xr:uid="{00000000-0005-0000-0000-000019AF0000}"/>
    <cellStyle name="쉼표 [0] 4 5 2 3 4 7" xfId="45309" xr:uid="{00000000-0005-0000-0000-00001AAF0000}"/>
    <cellStyle name="쉼표 [0] 4 5 2 3 4 7 2" xfId="45310" xr:uid="{00000000-0005-0000-0000-00001BAF0000}"/>
    <cellStyle name="쉼표 [0] 4 5 2 3 4 7 3" xfId="45311" xr:uid="{00000000-0005-0000-0000-00001CAF0000}"/>
    <cellStyle name="쉼표 [0] 4 5 2 3 4 7 4" xfId="45312" xr:uid="{00000000-0005-0000-0000-00001DAF0000}"/>
    <cellStyle name="쉼표 [0] 4 5 2 3 4 8" xfId="45313" xr:uid="{00000000-0005-0000-0000-00001EAF0000}"/>
    <cellStyle name="쉼표 [0] 4 5 2 3 4 8 2" xfId="45314" xr:uid="{00000000-0005-0000-0000-00001FAF0000}"/>
    <cellStyle name="쉼표 [0] 4 5 2 3 4 8 3" xfId="45315" xr:uid="{00000000-0005-0000-0000-000020AF0000}"/>
    <cellStyle name="쉼표 [0] 4 5 2 3 4 8 4" xfId="45316" xr:uid="{00000000-0005-0000-0000-000021AF0000}"/>
    <cellStyle name="쉼표 [0] 4 5 2 3 4 9" xfId="45317" xr:uid="{00000000-0005-0000-0000-000022AF0000}"/>
    <cellStyle name="쉼표 [0] 4 5 2 3 4 9 2" xfId="45318" xr:uid="{00000000-0005-0000-0000-000023AF0000}"/>
    <cellStyle name="쉼표 [0] 4 5 2 3 4 9 3" xfId="45319" xr:uid="{00000000-0005-0000-0000-000024AF0000}"/>
    <cellStyle name="쉼표 [0] 4 5 2 3 4 9 4" xfId="45320" xr:uid="{00000000-0005-0000-0000-000025AF0000}"/>
    <cellStyle name="쉼표 [0] 4 5 2 3 5" xfId="45321" xr:uid="{00000000-0005-0000-0000-000026AF0000}"/>
    <cellStyle name="쉼표 [0] 4 5 2 3 5 2" xfId="45322" xr:uid="{00000000-0005-0000-0000-000027AF0000}"/>
    <cellStyle name="쉼표 [0] 4 5 2 3 5 3" xfId="45323" xr:uid="{00000000-0005-0000-0000-000028AF0000}"/>
    <cellStyle name="쉼표 [0] 4 5 2 3 5 4" xfId="45324" xr:uid="{00000000-0005-0000-0000-000029AF0000}"/>
    <cellStyle name="쉼표 [0] 4 5 2 3 6" xfId="45325" xr:uid="{00000000-0005-0000-0000-00002AAF0000}"/>
    <cellStyle name="쉼표 [0] 4 5 2 3 6 2" xfId="45326" xr:uid="{00000000-0005-0000-0000-00002BAF0000}"/>
    <cellStyle name="쉼표 [0] 4 5 2 3 6 3" xfId="45327" xr:uid="{00000000-0005-0000-0000-00002CAF0000}"/>
    <cellStyle name="쉼표 [0] 4 5 2 3 6 4" xfId="45328" xr:uid="{00000000-0005-0000-0000-00002DAF0000}"/>
    <cellStyle name="쉼표 [0] 4 5 2 3 7" xfId="45329" xr:uid="{00000000-0005-0000-0000-00002EAF0000}"/>
    <cellStyle name="쉼표 [0] 4 5 2 3 7 2" xfId="45330" xr:uid="{00000000-0005-0000-0000-00002FAF0000}"/>
    <cellStyle name="쉼표 [0] 4 5 2 3 7 3" xfId="45331" xr:uid="{00000000-0005-0000-0000-000030AF0000}"/>
    <cellStyle name="쉼표 [0] 4 5 2 3 7 4" xfId="45332" xr:uid="{00000000-0005-0000-0000-000031AF0000}"/>
    <cellStyle name="쉼표 [0] 4 5 2 3 8" xfId="45333" xr:uid="{00000000-0005-0000-0000-000032AF0000}"/>
    <cellStyle name="쉼표 [0] 4 5 2 3 8 2" xfId="45334" xr:uid="{00000000-0005-0000-0000-000033AF0000}"/>
    <cellStyle name="쉼표 [0] 4 5 2 3 8 3" xfId="45335" xr:uid="{00000000-0005-0000-0000-000034AF0000}"/>
    <cellStyle name="쉼표 [0] 4 5 2 3 8 4" xfId="45336" xr:uid="{00000000-0005-0000-0000-000035AF0000}"/>
    <cellStyle name="쉼표 [0] 4 5 2 3 9" xfId="45337" xr:uid="{00000000-0005-0000-0000-000036AF0000}"/>
    <cellStyle name="쉼표 [0] 4 5 2 3 9 2" xfId="45338" xr:uid="{00000000-0005-0000-0000-000037AF0000}"/>
    <cellStyle name="쉼표 [0] 4 5 2 3 9 3" xfId="45339" xr:uid="{00000000-0005-0000-0000-000038AF0000}"/>
    <cellStyle name="쉼표 [0] 4 5 2 3 9 4" xfId="45340" xr:uid="{00000000-0005-0000-0000-000039AF0000}"/>
    <cellStyle name="쉼표 [0] 4 5 2 4" xfId="45341" xr:uid="{00000000-0005-0000-0000-00003AAF0000}"/>
    <cellStyle name="쉼표 [0] 4 5 2 4 10" xfId="45342" xr:uid="{00000000-0005-0000-0000-00003BAF0000}"/>
    <cellStyle name="쉼표 [0] 4 5 2 4 11" xfId="45343" xr:uid="{00000000-0005-0000-0000-00003CAF0000}"/>
    <cellStyle name="쉼표 [0] 4 5 2 4 12" xfId="45344" xr:uid="{00000000-0005-0000-0000-00003DAF0000}"/>
    <cellStyle name="쉼표 [0] 4 5 2 4 2" xfId="45345" xr:uid="{00000000-0005-0000-0000-00003EAF0000}"/>
    <cellStyle name="쉼표 [0] 4 5 2 4 2 2" xfId="45346" xr:uid="{00000000-0005-0000-0000-00003FAF0000}"/>
    <cellStyle name="쉼표 [0] 4 5 2 4 2 3" xfId="45347" xr:uid="{00000000-0005-0000-0000-000040AF0000}"/>
    <cellStyle name="쉼표 [0] 4 5 2 4 2 4" xfId="45348" xr:uid="{00000000-0005-0000-0000-000041AF0000}"/>
    <cellStyle name="쉼표 [0] 4 5 2 4 3" xfId="45349" xr:uid="{00000000-0005-0000-0000-000042AF0000}"/>
    <cellStyle name="쉼표 [0] 4 5 2 4 3 2" xfId="45350" xr:uid="{00000000-0005-0000-0000-000043AF0000}"/>
    <cellStyle name="쉼표 [0] 4 5 2 4 3 3" xfId="45351" xr:uid="{00000000-0005-0000-0000-000044AF0000}"/>
    <cellStyle name="쉼표 [0] 4 5 2 4 3 4" xfId="45352" xr:uid="{00000000-0005-0000-0000-000045AF0000}"/>
    <cellStyle name="쉼표 [0] 4 5 2 4 4" xfId="45353" xr:uid="{00000000-0005-0000-0000-000046AF0000}"/>
    <cellStyle name="쉼표 [0] 4 5 2 4 4 2" xfId="45354" xr:uid="{00000000-0005-0000-0000-000047AF0000}"/>
    <cellStyle name="쉼표 [0] 4 5 2 4 4 3" xfId="45355" xr:uid="{00000000-0005-0000-0000-000048AF0000}"/>
    <cellStyle name="쉼표 [0] 4 5 2 4 4 4" xfId="45356" xr:uid="{00000000-0005-0000-0000-000049AF0000}"/>
    <cellStyle name="쉼표 [0] 4 5 2 4 5" xfId="45357" xr:uid="{00000000-0005-0000-0000-00004AAF0000}"/>
    <cellStyle name="쉼표 [0] 4 5 2 4 5 2" xfId="45358" xr:uid="{00000000-0005-0000-0000-00004BAF0000}"/>
    <cellStyle name="쉼표 [0] 4 5 2 4 5 3" xfId="45359" xr:uid="{00000000-0005-0000-0000-00004CAF0000}"/>
    <cellStyle name="쉼표 [0] 4 5 2 4 5 4" xfId="45360" xr:uid="{00000000-0005-0000-0000-00004DAF0000}"/>
    <cellStyle name="쉼표 [0] 4 5 2 4 6" xfId="45361" xr:uid="{00000000-0005-0000-0000-00004EAF0000}"/>
    <cellStyle name="쉼표 [0] 4 5 2 4 6 2" xfId="45362" xr:uid="{00000000-0005-0000-0000-00004FAF0000}"/>
    <cellStyle name="쉼표 [0] 4 5 2 4 6 3" xfId="45363" xr:uid="{00000000-0005-0000-0000-000050AF0000}"/>
    <cellStyle name="쉼표 [0] 4 5 2 4 6 4" xfId="45364" xr:uid="{00000000-0005-0000-0000-000051AF0000}"/>
    <cellStyle name="쉼표 [0] 4 5 2 4 7" xfId="45365" xr:uid="{00000000-0005-0000-0000-000052AF0000}"/>
    <cellStyle name="쉼표 [0] 4 5 2 4 7 2" xfId="45366" xr:uid="{00000000-0005-0000-0000-000053AF0000}"/>
    <cellStyle name="쉼표 [0] 4 5 2 4 7 3" xfId="45367" xr:uid="{00000000-0005-0000-0000-000054AF0000}"/>
    <cellStyle name="쉼표 [0] 4 5 2 4 7 4" xfId="45368" xr:uid="{00000000-0005-0000-0000-000055AF0000}"/>
    <cellStyle name="쉼표 [0] 4 5 2 4 8" xfId="45369" xr:uid="{00000000-0005-0000-0000-000056AF0000}"/>
    <cellStyle name="쉼표 [0] 4 5 2 4 8 2" xfId="45370" xr:uid="{00000000-0005-0000-0000-000057AF0000}"/>
    <cellStyle name="쉼표 [0] 4 5 2 4 8 3" xfId="45371" xr:uid="{00000000-0005-0000-0000-000058AF0000}"/>
    <cellStyle name="쉼표 [0] 4 5 2 4 8 4" xfId="45372" xr:uid="{00000000-0005-0000-0000-000059AF0000}"/>
    <cellStyle name="쉼표 [0] 4 5 2 4 9" xfId="45373" xr:uid="{00000000-0005-0000-0000-00005AAF0000}"/>
    <cellStyle name="쉼표 [0] 4 5 2 4 9 2" xfId="45374" xr:uid="{00000000-0005-0000-0000-00005BAF0000}"/>
    <cellStyle name="쉼표 [0] 4 5 2 4 9 3" xfId="45375" xr:uid="{00000000-0005-0000-0000-00005CAF0000}"/>
    <cellStyle name="쉼표 [0] 4 5 2 4 9 4" xfId="45376" xr:uid="{00000000-0005-0000-0000-00005DAF0000}"/>
    <cellStyle name="쉼표 [0] 4 5 2 5" xfId="45377" xr:uid="{00000000-0005-0000-0000-00005EAF0000}"/>
    <cellStyle name="쉼표 [0] 4 5 2 5 10" xfId="45378" xr:uid="{00000000-0005-0000-0000-00005FAF0000}"/>
    <cellStyle name="쉼표 [0] 4 5 2 5 11" xfId="45379" xr:uid="{00000000-0005-0000-0000-000060AF0000}"/>
    <cellStyle name="쉼표 [0] 4 5 2 5 12" xfId="45380" xr:uid="{00000000-0005-0000-0000-000061AF0000}"/>
    <cellStyle name="쉼표 [0] 4 5 2 5 2" xfId="45381" xr:uid="{00000000-0005-0000-0000-000062AF0000}"/>
    <cellStyle name="쉼표 [0] 4 5 2 5 2 2" xfId="45382" xr:uid="{00000000-0005-0000-0000-000063AF0000}"/>
    <cellStyle name="쉼표 [0] 4 5 2 5 2 3" xfId="45383" xr:uid="{00000000-0005-0000-0000-000064AF0000}"/>
    <cellStyle name="쉼표 [0] 4 5 2 5 2 4" xfId="45384" xr:uid="{00000000-0005-0000-0000-000065AF0000}"/>
    <cellStyle name="쉼표 [0] 4 5 2 5 3" xfId="45385" xr:uid="{00000000-0005-0000-0000-000066AF0000}"/>
    <cellStyle name="쉼표 [0] 4 5 2 5 3 2" xfId="45386" xr:uid="{00000000-0005-0000-0000-000067AF0000}"/>
    <cellStyle name="쉼표 [0] 4 5 2 5 3 3" xfId="45387" xr:uid="{00000000-0005-0000-0000-000068AF0000}"/>
    <cellStyle name="쉼표 [0] 4 5 2 5 3 4" xfId="45388" xr:uid="{00000000-0005-0000-0000-000069AF0000}"/>
    <cellStyle name="쉼표 [0] 4 5 2 5 4" xfId="45389" xr:uid="{00000000-0005-0000-0000-00006AAF0000}"/>
    <cellStyle name="쉼표 [0] 4 5 2 5 4 2" xfId="45390" xr:uid="{00000000-0005-0000-0000-00006BAF0000}"/>
    <cellStyle name="쉼표 [0] 4 5 2 5 4 3" xfId="45391" xr:uid="{00000000-0005-0000-0000-00006CAF0000}"/>
    <cellStyle name="쉼표 [0] 4 5 2 5 4 4" xfId="45392" xr:uid="{00000000-0005-0000-0000-00006DAF0000}"/>
    <cellStyle name="쉼표 [0] 4 5 2 5 5" xfId="45393" xr:uid="{00000000-0005-0000-0000-00006EAF0000}"/>
    <cellStyle name="쉼표 [0] 4 5 2 5 5 2" xfId="45394" xr:uid="{00000000-0005-0000-0000-00006FAF0000}"/>
    <cellStyle name="쉼표 [0] 4 5 2 5 5 3" xfId="45395" xr:uid="{00000000-0005-0000-0000-000070AF0000}"/>
    <cellStyle name="쉼표 [0] 4 5 2 5 5 4" xfId="45396" xr:uid="{00000000-0005-0000-0000-000071AF0000}"/>
    <cellStyle name="쉼표 [0] 4 5 2 5 6" xfId="45397" xr:uid="{00000000-0005-0000-0000-000072AF0000}"/>
    <cellStyle name="쉼표 [0] 4 5 2 5 6 2" xfId="45398" xr:uid="{00000000-0005-0000-0000-000073AF0000}"/>
    <cellStyle name="쉼표 [0] 4 5 2 5 6 3" xfId="45399" xr:uid="{00000000-0005-0000-0000-000074AF0000}"/>
    <cellStyle name="쉼표 [0] 4 5 2 5 6 4" xfId="45400" xr:uid="{00000000-0005-0000-0000-000075AF0000}"/>
    <cellStyle name="쉼표 [0] 4 5 2 5 7" xfId="45401" xr:uid="{00000000-0005-0000-0000-000076AF0000}"/>
    <cellStyle name="쉼표 [0] 4 5 2 5 7 2" xfId="45402" xr:uid="{00000000-0005-0000-0000-000077AF0000}"/>
    <cellStyle name="쉼표 [0] 4 5 2 5 7 3" xfId="45403" xr:uid="{00000000-0005-0000-0000-000078AF0000}"/>
    <cellStyle name="쉼표 [0] 4 5 2 5 7 4" xfId="45404" xr:uid="{00000000-0005-0000-0000-000079AF0000}"/>
    <cellStyle name="쉼표 [0] 4 5 2 5 8" xfId="45405" xr:uid="{00000000-0005-0000-0000-00007AAF0000}"/>
    <cellStyle name="쉼표 [0] 4 5 2 5 8 2" xfId="45406" xr:uid="{00000000-0005-0000-0000-00007BAF0000}"/>
    <cellStyle name="쉼표 [0] 4 5 2 5 8 3" xfId="45407" xr:uid="{00000000-0005-0000-0000-00007CAF0000}"/>
    <cellStyle name="쉼표 [0] 4 5 2 5 8 4" xfId="45408" xr:uid="{00000000-0005-0000-0000-00007DAF0000}"/>
    <cellStyle name="쉼표 [0] 4 5 2 5 9" xfId="45409" xr:uid="{00000000-0005-0000-0000-00007EAF0000}"/>
    <cellStyle name="쉼표 [0] 4 5 2 5 9 2" xfId="45410" xr:uid="{00000000-0005-0000-0000-00007FAF0000}"/>
    <cellStyle name="쉼표 [0] 4 5 2 5 9 3" xfId="45411" xr:uid="{00000000-0005-0000-0000-000080AF0000}"/>
    <cellStyle name="쉼표 [0] 4 5 2 5 9 4" xfId="45412" xr:uid="{00000000-0005-0000-0000-000081AF0000}"/>
    <cellStyle name="쉼표 [0] 4 5 2 6" xfId="45413" xr:uid="{00000000-0005-0000-0000-000082AF0000}"/>
    <cellStyle name="쉼표 [0] 4 5 2 6 10" xfId="45414" xr:uid="{00000000-0005-0000-0000-000083AF0000}"/>
    <cellStyle name="쉼표 [0] 4 5 2 6 11" xfId="45415" xr:uid="{00000000-0005-0000-0000-000084AF0000}"/>
    <cellStyle name="쉼표 [0] 4 5 2 6 12" xfId="45416" xr:uid="{00000000-0005-0000-0000-000085AF0000}"/>
    <cellStyle name="쉼표 [0] 4 5 2 6 2" xfId="45417" xr:uid="{00000000-0005-0000-0000-000086AF0000}"/>
    <cellStyle name="쉼표 [0] 4 5 2 6 2 2" xfId="45418" xr:uid="{00000000-0005-0000-0000-000087AF0000}"/>
    <cellStyle name="쉼표 [0] 4 5 2 6 2 3" xfId="45419" xr:uid="{00000000-0005-0000-0000-000088AF0000}"/>
    <cellStyle name="쉼표 [0] 4 5 2 6 2 4" xfId="45420" xr:uid="{00000000-0005-0000-0000-000089AF0000}"/>
    <cellStyle name="쉼표 [0] 4 5 2 6 3" xfId="45421" xr:uid="{00000000-0005-0000-0000-00008AAF0000}"/>
    <cellStyle name="쉼표 [0] 4 5 2 6 3 2" xfId="45422" xr:uid="{00000000-0005-0000-0000-00008BAF0000}"/>
    <cellStyle name="쉼표 [0] 4 5 2 6 3 3" xfId="45423" xr:uid="{00000000-0005-0000-0000-00008CAF0000}"/>
    <cellStyle name="쉼표 [0] 4 5 2 6 3 4" xfId="45424" xr:uid="{00000000-0005-0000-0000-00008DAF0000}"/>
    <cellStyle name="쉼표 [0] 4 5 2 6 4" xfId="45425" xr:uid="{00000000-0005-0000-0000-00008EAF0000}"/>
    <cellStyle name="쉼표 [0] 4 5 2 6 4 2" xfId="45426" xr:uid="{00000000-0005-0000-0000-00008FAF0000}"/>
    <cellStyle name="쉼표 [0] 4 5 2 6 4 3" xfId="45427" xr:uid="{00000000-0005-0000-0000-000090AF0000}"/>
    <cellStyle name="쉼표 [0] 4 5 2 6 4 4" xfId="45428" xr:uid="{00000000-0005-0000-0000-000091AF0000}"/>
    <cellStyle name="쉼표 [0] 4 5 2 6 5" xfId="45429" xr:uid="{00000000-0005-0000-0000-000092AF0000}"/>
    <cellStyle name="쉼표 [0] 4 5 2 6 5 2" xfId="45430" xr:uid="{00000000-0005-0000-0000-000093AF0000}"/>
    <cellStyle name="쉼표 [0] 4 5 2 6 5 3" xfId="45431" xr:uid="{00000000-0005-0000-0000-000094AF0000}"/>
    <cellStyle name="쉼표 [0] 4 5 2 6 5 4" xfId="45432" xr:uid="{00000000-0005-0000-0000-000095AF0000}"/>
    <cellStyle name="쉼표 [0] 4 5 2 6 6" xfId="45433" xr:uid="{00000000-0005-0000-0000-000096AF0000}"/>
    <cellStyle name="쉼표 [0] 4 5 2 6 6 2" xfId="45434" xr:uid="{00000000-0005-0000-0000-000097AF0000}"/>
    <cellStyle name="쉼표 [0] 4 5 2 6 6 3" xfId="45435" xr:uid="{00000000-0005-0000-0000-000098AF0000}"/>
    <cellStyle name="쉼표 [0] 4 5 2 6 6 4" xfId="45436" xr:uid="{00000000-0005-0000-0000-000099AF0000}"/>
    <cellStyle name="쉼표 [0] 4 5 2 6 7" xfId="45437" xr:uid="{00000000-0005-0000-0000-00009AAF0000}"/>
    <cellStyle name="쉼표 [0] 4 5 2 6 7 2" xfId="45438" xr:uid="{00000000-0005-0000-0000-00009BAF0000}"/>
    <cellStyle name="쉼표 [0] 4 5 2 6 7 3" xfId="45439" xr:uid="{00000000-0005-0000-0000-00009CAF0000}"/>
    <cellStyle name="쉼표 [0] 4 5 2 6 7 4" xfId="45440" xr:uid="{00000000-0005-0000-0000-00009DAF0000}"/>
    <cellStyle name="쉼표 [0] 4 5 2 6 8" xfId="45441" xr:uid="{00000000-0005-0000-0000-00009EAF0000}"/>
    <cellStyle name="쉼표 [0] 4 5 2 6 8 2" xfId="45442" xr:uid="{00000000-0005-0000-0000-00009FAF0000}"/>
    <cellStyle name="쉼표 [0] 4 5 2 6 8 3" xfId="45443" xr:uid="{00000000-0005-0000-0000-0000A0AF0000}"/>
    <cellStyle name="쉼표 [0] 4 5 2 6 8 4" xfId="45444" xr:uid="{00000000-0005-0000-0000-0000A1AF0000}"/>
    <cellStyle name="쉼표 [0] 4 5 2 6 9" xfId="45445" xr:uid="{00000000-0005-0000-0000-0000A2AF0000}"/>
    <cellStyle name="쉼표 [0] 4 5 2 6 9 2" xfId="45446" xr:uid="{00000000-0005-0000-0000-0000A3AF0000}"/>
    <cellStyle name="쉼표 [0] 4 5 2 6 9 3" xfId="45447" xr:uid="{00000000-0005-0000-0000-0000A4AF0000}"/>
    <cellStyle name="쉼표 [0] 4 5 2 6 9 4" xfId="45448" xr:uid="{00000000-0005-0000-0000-0000A5AF0000}"/>
    <cellStyle name="쉼표 [0] 4 5 2 7" xfId="45449" xr:uid="{00000000-0005-0000-0000-0000A6AF0000}"/>
    <cellStyle name="쉼표 [0] 4 5 2 7 2" xfId="45450" xr:uid="{00000000-0005-0000-0000-0000A7AF0000}"/>
    <cellStyle name="쉼표 [0] 4 5 2 7 3" xfId="45451" xr:uid="{00000000-0005-0000-0000-0000A8AF0000}"/>
    <cellStyle name="쉼표 [0] 4 5 2 7 4" xfId="45452" xr:uid="{00000000-0005-0000-0000-0000A9AF0000}"/>
    <cellStyle name="쉼표 [0] 4 5 2 8" xfId="45453" xr:uid="{00000000-0005-0000-0000-0000AAAF0000}"/>
    <cellStyle name="쉼표 [0] 4 5 2 8 2" xfId="45454" xr:uid="{00000000-0005-0000-0000-0000ABAF0000}"/>
    <cellStyle name="쉼표 [0] 4 5 2 8 3" xfId="45455" xr:uid="{00000000-0005-0000-0000-0000ACAF0000}"/>
    <cellStyle name="쉼표 [0] 4 5 2 8 4" xfId="45456" xr:uid="{00000000-0005-0000-0000-0000ADAF0000}"/>
    <cellStyle name="쉼표 [0] 4 5 2 9" xfId="45457" xr:uid="{00000000-0005-0000-0000-0000AEAF0000}"/>
    <cellStyle name="쉼표 [0] 4 5 2 9 2" xfId="45458" xr:uid="{00000000-0005-0000-0000-0000AFAF0000}"/>
    <cellStyle name="쉼표 [0] 4 5 2 9 3" xfId="45459" xr:uid="{00000000-0005-0000-0000-0000B0AF0000}"/>
    <cellStyle name="쉼표 [0] 4 5 2 9 4" xfId="45460" xr:uid="{00000000-0005-0000-0000-0000B1AF0000}"/>
    <cellStyle name="쉼표 [0] 4 5 3" xfId="45461" xr:uid="{00000000-0005-0000-0000-0000B2AF0000}"/>
    <cellStyle name="쉼표 [0] 4 5 4" xfId="45462" xr:uid="{00000000-0005-0000-0000-0000B3AF0000}"/>
    <cellStyle name="쉼표 [0] 4 5 5" xfId="45463" xr:uid="{00000000-0005-0000-0000-0000B4AF0000}"/>
    <cellStyle name="쉼표 [0] 4 5 6" xfId="45464" xr:uid="{00000000-0005-0000-0000-0000B5AF0000}"/>
    <cellStyle name="쉼표 [0] 4 6" xfId="45465" xr:uid="{00000000-0005-0000-0000-0000B6AF0000}"/>
    <cellStyle name="쉼표 [0] 4 6 2" xfId="45466" xr:uid="{00000000-0005-0000-0000-0000B7AF0000}"/>
    <cellStyle name="쉼표 [0] 4 6 2 10" xfId="45467" xr:uid="{00000000-0005-0000-0000-0000B8AF0000}"/>
    <cellStyle name="쉼표 [0] 4 6 2 10 2" xfId="45468" xr:uid="{00000000-0005-0000-0000-0000B9AF0000}"/>
    <cellStyle name="쉼표 [0] 4 6 2 10 3" xfId="45469" xr:uid="{00000000-0005-0000-0000-0000BAAF0000}"/>
    <cellStyle name="쉼표 [0] 4 6 2 10 4" xfId="45470" xr:uid="{00000000-0005-0000-0000-0000BBAF0000}"/>
    <cellStyle name="쉼표 [0] 4 6 2 11" xfId="45471" xr:uid="{00000000-0005-0000-0000-0000BCAF0000}"/>
    <cellStyle name="쉼표 [0] 4 6 2 11 2" xfId="45472" xr:uid="{00000000-0005-0000-0000-0000BDAF0000}"/>
    <cellStyle name="쉼표 [0] 4 6 2 11 3" xfId="45473" xr:uid="{00000000-0005-0000-0000-0000BEAF0000}"/>
    <cellStyle name="쉼표 [0] 4 6 2 11 4" xfId="45474" xr:uid="{00000000-0005-0000-0000-0000BFAF0000}"/>
    <cellStyle name="쉼표 [0] 4 6 2 12" xfId="45475" xr:uid="{00000000-0005-0000-0000-0000C0AF0000}"/>
    <cellStyle name="쉼표 [0] 4 6 2 12 2" xfId="45476" xr:uid="{00000000-0005-0000-0000-0000C1AF0000}"/>
    <cellStyle name="쉼표 [0] 4 6 2 12 3" xfId="45477" xr:uid="{00000000-0005-0000-0000-0000C2AF0000}"/>
    <cellStyle name="쉼표 [0] 4 6 2 12 4" xfId="45478" xr:uid="{00000000-0005-0000-0000-0000C3AF0000}"/>
    <cellStyle name="쉼표 [0] 4 6 2 13" xfId="45479" xr:uid="{00000000-0005-0000-0000-0000C4AF0000}"/>
    <cellStyle name="쉼표 [0] 4 6 2 13 2" xfId="45480" xr:uid="{00000000-0005-0000-0000-0000C5AF0000}"/>
    <cellStyle name="쉼표 [0] 4 6 2 13 3" xfId="45481" xr:uid="{00000000-0005-0000-0000-0000C6AF0000}"/>
    <cellStyle name="쉼표 [0] 4 6 2 13 4" xfId="45482" xr:uid="{00000000-0005-0000-0000-0000C7AF0000}"/>
    <cellStyle name="쉼표 [0] 4 6 2 14" xfId="45483" xr:uid="{00000000-0005-0000-0000-0000C8AF0000}"/>
    <cellStyle name="쉼표 [0] 4 6 2 14 2" xfId="45484" xr:uid="{00000000-0005-0000-0000-0000C9AF0000}"/>
    <cellStyle name="쉼표 [0] 4 6 2 14 3" xfId="45485" xr:uid="{00000000-0005-0000-0000-0000CAAF0000}"/>
    <cellStyle name="쉼표 [0] 4 6 2 14 4" xfId="45486" xr:uid="{00000000-0005-0000-0000-0000CBAF0000}"/>
    <cellStyle name="쉼표 [0] 4 6 2 15" xfId="45487" xr:uid="{00000000-0005-0000-0000-0000CCAF0000}"/>
    <cellStyle name="쉼표 [0] 4 6 2 16" xfId="45488" xr:uid="{00000000-0005-0000-0000-0000CDAF0000}"/>
    <cellStyle name="쉼표 [0] 4 6 2 17" xfId="45489" xr:uid="{00000000-0005-0000-0000-0000CEAF0000}"/>
    <cellStyle name="쉼표 [0] 4 6 2 18" xfId="45490" xr:uid="{00000000-0005-0000-0000-0000CFAF0000}"/>
    <cellStyle name="쉼표 [0] 4 6 2 19" xfId="45491" xr:uid="{00000000-0005-0000-0000-0000D0AF0000}"/>
    <cellStyle name="쉼표 [0] 4 6 2 2" xfId="45492" xr:uid="{00000000-0005-0000-0000-0000D1AF0000}"/>
    <cellStyle name="쉼표 [0] 4 6 2 2 10" xfId="45493" xr:uid="{00000000-0005-0000-0000-0000D2AF0000}"/>
    <cellStyle name="쉼표 [0] 4 6 2 2 10 2" xfId="45494" xr:uid="{00000000-0005-0000-0000-0000D3AF0000}"/>
    <cellStyle name="쉼표 [0] 4 6 2 2 10 3" xfId="45495" xr:uid="{00000000-0005-0000-0000-0000D4AF0000}"/>
    <cellStyle name="쉼표 [0] 4 6 2 2 10 4" xfId="45496" xr:uid="{00000000-0005-0000-0000-0000D5AF0000}"/>
    <cellStyle name="쉼표 [0] 4 6 2 2 11" xfId="45497" xr:uid="{00000000-0005-0000-0000-0000D6AF0000}"/>
    <cellStyle name="쉼표 [0] 4 6 2 2 11 2" xfId="45498" xr:uid="{00000000-0005-0000-0000-0000D7AF0000}"/>
    <cellStyle name="쉼표 [0] 4 6 2 2 11 3" xfId="45499" xr:uid="{00000000-0005-0000-0000-0000D8AF0000}"/>
    <cellStyle name="쉼표 [0] 4 6 2 2 11 4" xfId="45500" xr:uid="{00000000-0005-0000-0000-0000D9AF0000}"/>
    <cellStyle name="쉼표 [0] 4 6 2 2 12" xfId="45501" xr:uid="{00000000-0005-0000-0000-0000DAAF0000}"/>
    <cellStyle name="쉼표 [0] 4 6 2 2 12 2" xfId="45502" xr:uid="{00000000-0005-0000-0000-0000DBAF0000}"/>
    <cellStyle name="쉼표 [0] 4 6 2 2 12 3" xfId="45503" xr:uid="{00000000-0005-0000-0000-0000DCAF0000}"/>
    <cellStyle name="쉼표 [0] 4 6 2 2 12 4" xfId="45504" xr:uid="{00000000-0005-0000-0000-0000DDAF0000}"/>
    <cellStyle name="쉼표 [0] 4 6 2 2 13" xfId="45505" xr:uid="{00000000-0005-0000-0000-0000DEAF0000}"/>
    <cellStyle name="쉼표 [0] 4 6 2 2 13 2" xfId="45506" xr:uid="{00000000-0005-0000-0000-0000DFAF0000}"/>
    <cellStyle name="쉼표 [0] 4 6 2 2 13 3" xfId="45507" xr:uid="{00000000-0005-0000-0000-0000E0AF0000}"/>
    <cellStyle name="쉼표 [0] 4 6 2 2 13 4" xfId="45508" xr:uid="{00000000-0005-0000-0000-0000E1AF0000}"/>
    <cellStyle name="쉼표 [0] 4 6 2 2 14" xfId="45509" xr:uid="{00000000-0005-0000-0000-0000E2AF0000}"/>
    <cellStyle name="쉼표 [0] 4 6 2 2 15" xfId="45510" xr:uid="{00000000-0005-0000-0000-0000E3AF0000}"/>
    <cellStyle name="쉼표 [0] 4 6 2 2 16" xfId="45511" xr:uid="{00000000-0005-0000-0000-0000E4AF0000}"/>
    <cellStyle name="쉼표 [0] 4 6 2 2 17" xfId="45512" xr:uid="{00000000-0005-0000-0000-0000E5AF0000}"/>
    <cellStyle name="쉼표 [0] 4 6 2 2 18" xfId="45513" xr:uid="{00000000-0005-0000-0000-0000E6AF0000}"/>
    <cellStyle name="쉼표 [0] 4 6 2 2 19" xfId="45514" xr:uid="{00000000-0005-0000-0000-0000E7AF0000}"/>
    <cellStyle name="쉼표 [0] 4 6 2 2 2" xfId="45515" xr:uid="{00000000-0005-0000-0000-0000E8AF0000}"/>
    <cellStyle name="쉼표 [0] 4 6 2 2 2 10" xfId="45516" xr:uid="{00000000-0005-0000-0000-0000E9AF0000}"/>
    <cellStyle name="쉼표 [0] 4 6 2 2 2 10 2" xfId="45517" xr:uid="{00000000-0005-0000-0000-0000EAAF0000}"/>
    <cellStyle name="쉼표 [0] 4 6 2 2 2 10 3" xfId="45518" xr:uid="{00000000-0005-0000-0000-0000EBAF0000}"/>
    <cellStyle name="쉼표 [0] 4 6 2 2 2 10 4" xfId="45519" xr:uid="{00000000-0005-0000-0000-0000ECAF0000}"/>
    <cellStyle name="쉼표 [0] 4 6 2 2 2 11" xfId="45520" xr:uid="{00000000-0005-0000-0000-0000EDAF0000}"/>
    <cellStyle name="쉼표 [0] 4 6 2 2 2 11 2" xfId="45521" xr:uid="{00000000-0005-0000-0000-0000EEAF0000}"/>
    <cellStyle name="쉼표 [0] 4 6 2 2 2 11 3" xfId="45522" xr:uid="{00000000-0005-0000-0000-0000EFAF0000}"/>
    <cellStyle name="쉼표 [0] 4 6 2 2 2 11 4" xfId="45523" xr:uid="{00000000-0005-0000-0000-0000F0AF0000}"/>
    <cellStyle name="쉼표 [0] 4 6 2 2 2 12" xfId="45524" xr:uid="{00000000-0005-0000-0000-0000F1AF0000}"/>
    <cellStyle name="쉼표 [0] 4 6 2 2 2 12 2" xfId="45525" xr:uid="{00000000-0005-0000-0000-0000F2AF0000}"/>
    <cellStyle name="쉼표 [0] 4 6 2 2 2 12 3" xfId="45526" xr:uid="{00000000-0005-0000-0000-0000F3AF0000}"/>
    <cellStyle name="쉼표 [0] 4 6 2 2 2 12 4" xfId="45527" xr:uid="{00000000-0005-0000-0000-0000F4AF0000}"/>
    <cellStyle name="쉼표 [0] 4 6 2 2 2 13" xfId="45528" xr:uid="{00000000-0005-0000-0000-0000F5AF0000}"/>
    <cellStyle name="쉼표 [0] 4 6 2 2 2 14" xfId="45529" xr:uid="{00000000-0005-0000-0000-0000F6AF0000}"/>
    <cellStyle name="쉼표 [0] 4 6 2 2 2 15" xfId="45530" xr:uid="{00000000-0005-0000-0000-0000F7AF0000}"/>
    <cellStyle name="쉼표 [0] 4 6 2 2 2 16" xfId="45531" xr:uid="{00000000-0005-0000-0000-0000F8AF0000}"/>
    <cellStyle name="쉼표 [0] 4 6 2 2 2 17" xfId="45532" xr:uid="{00000000-0005-0000-0000-0000F9AF0000}"/>
    <cellStyle name="쉼표 [0] 4 6 2 2 2 18" xfId="45533" xr:uid="{00000000-0005-0000-0000-0000FAAF0000}"/>
    <cellStyle name="쉼표 [0] 4 6 2 2 2 19" xfId="45534" xr:uid="{00000000-0005-0000-0000-0000FBAF0000}"/>
    <cellStyle name="쉼표 [0] 4 6 2 2 2 2" xfId="45535" xr:uid="{00000000-0005-0000-0000-0000FCAF0000}"/>
    <cellStyle name="쉼표 [0] 4 6 2 2 2 2 10" xfId="45536" xr:uid="{00000000-0005-0000-0000-0000FDAF0000}"/>
    <cellStyle name="쉼표 [0] 4 6 2 2 2 2 11" xfId="45537" xr:uid="{00000000-0005-0000-0000-0000FEAF0000}"/>
    <cellStyle name="쉼표 [0] 4 6 2 2 2 2 12" xfId="45538" xr:uid="{00000000-0005-0000-0000-0000FFAF0000}"/>
    <cellStyle name="쉼표 [0] 4 6 2 2 2 2 2" xfId="45539" xr:uid="{00000000-0005-0000-0000-000000B00000}"/>
    <cellStyle name="쉼표 [0] 4 6 2 2 2 2 2 2" xfId="45540" xr:uid="{00000000-0005-0000-0000-000001B00000}"/>
    <cellStyle name="쉼표 [0] 4 6 2 2 2 2 2 3" xfId="45541" xr:uid="{00000000-0005-0000-0000-000002B00000}"/>
    <cellStyle name="쉼표 [0] 4 6 2 2 2 2 2 4" xfId="45542" xr:uid="{00000000-0005-0000-0000-000003B00000}"/>
    <cellStyle name="쉼표 [0] 4 6 2 2 2 2 3" xfId="45543" xr:uid="{00000000-0005-0000-0000-000004B00000}"/>
    <cellStyle name="쉼표 [0] 4 6 2 2 2 2 3 2" xfId="45544" xr:uid="{00000000-0005-0000-0000-000005B00000}"/>
    <cellStyle name="쉼표 [0] 4 6 2 2 2 2 3 3" xfId="45545" xr:uid="{00000000-0005-0000-0000-000006B00000}"/>
    <cellStyle name="쉼표 [0] 4 6 2 2 2 2 3 4" xfId="45546" xr:uid="{00000000-0005-0000-0000-000007B00000}"/>
    <cellStyle name="쉼표 [0] 4 6 2 2 2 2 4" xfId="45547" xr:uid="{00000000-0005-0000-0000-000008B00000}"/>
    <cellStyle name="쉼표 [0] 4 6 2 2 2 2 4 2" xfId="45548" xr:uid="{00000000-0005-0000-0000-000009B00000}"/>
    <cellStyle name="쉼표 [0] 4 6 2 2 2 2 4 3" xfId="45549" xr:uid="{00000000-0005-0000-0000-00000AB00000}"/>
    <cellStyle name="쉼표 [0] 4 6 2 2 2 2 4 4" xfId="45550" xr:uid="{00000000-0005-0000-0000-00000BB00000}"/>
    <cellStyle name="쉼표 [0] 4 6 2 2 2 2 5" xfId="45551" xr:uid="{00000000-0005-0000-0000-00000CB00000}"/>
    <cellStyle name="쉼표 [0] 4 6 2 2 2 2 5 2" xfId="45552" xr:uid="{00000000-0005-0000-0000-00000DB00000}"/>
    <cellStyle name="쉼표 [0] 4 6 2 2 2 2 5 3" xfId="45553" xr:uid="{00000000-0005-0000-0000-00000EB00000}"/>
    <cellStyle name="쉼표 [0] 4 6 2 2 2 2 5 4" xfId="45554" xr:uid="{00000000-0005-0000-0000-00000FB00000}"/>
    <cellStyle name="쉼표 [0] 4 6 2 2 2 2 6" xfId="45555" xr:uid="{00000000-0005-0000-0000-000010B00000}"/>
    <cellStyle name="쉼표 [0] 4 6 2 2 2 2 6 2" xfId="45556" xr:uid="{00000000-0005-0000-0000-000011B00000}"/>
    <cellStyle name="쉼표 [0] 4 6 2 2 2 2 6 3" xfId="45557" xr:uid="{00000000-0005-0000-0000-000012B00000}"/>
    <cellStyle name="쉼표 [0] 4 6 2 2 2 2 6 4" xfId="45558" xr:uid="{00000000-0005-0000-0000-000013B00000}"/>
    <cellStyle name="쉼표 [0] 4 6 2 2 2 2 7" xfId="45559" xr:uid="{00000000-0005-0000-0000-000014B00000}"/>
    <cellStyle name="쉼표 [0] 4 6 2 2 2 2 7 2" xfId="45560" xr:uid="{00000000-0005-0000-0000-000015B00000}"/>
    <cellStyle name="쉼표 [0] 4 6 2 2 2 2 7 3" xfId="45561" xr:uid="{00000000-0005-0000-0000-000016B00000}"/>
    <cellStyle name="쉼표 [0] 4 6 2 2 2 2 7 4" xfId="45562" xr:uid="{00000000-0005-0000-0000-000017B00000}"/>
    <cellStyle name="쉼표 [0] 4 6 2 2 2 2 8" xfId="45563" xr:uid="{00000000-0005-0000-0000-000018B00000}"/>
    <cellStyle name="쉼표 [0] 4 6 2 2 2 2 8 2" xfId="45564" xr:uid="{00000000-0005-0000-0000-000019B00000}"/>
    <cellStyle name="쉼표 [0] 4 6 2 2 2 2 8 3" xfId="45565" xr:uid="{00000000-0005-0000-0000-00001AB00000}"/>
    <cellStyle name="쉼표 [0] 4 6 2 2 2 2 8 4" xfId="45566" xr:uid="{00000000-0005-0000-0000-00001BB00000}"/>
    <cellStyle name="쉼표 [0] 4 6 2 2 2 2 9" xfId="45567" xr:uid="{00000000-0005-0000-0000-00001CB00000}"/>
    <cellStyle name="쉼표 [0] 4 6 2 2 2 2 9 2" xfId="45568" xr:uid="{00000000-0005-0000-0000-00001DB00000}"/>
    <cellStyle name="쉼표 [0] 4 6 2 2 2 2 9 3" xfId="45569" xr:uid="{00000000-0005-0000-0000-00001EB00000}"/>
    <cellStyle name="쉼표 [0] 4 6 2 2 2 2 9 4" xfId="45570" xr:uid="{00000000-0005-0000-0000-00001FB00000}"/>
    <cellStyle name="쉼표 [0] 4 6 2 2 2 20" xfId="45571" xr:uid="{00000000-0005-0000-0000-000020B00000}"/>
    <cellStyle name="쉼표 [0] 4 6 2 2 2 21" xfId="45572" xr:uid="{00000000-0005-0000-0000-000021B00000}"/>
    <cellStyle name="쉼표 [0] 4 6 2 2 2 22" xfId="45573" xr:uid="{00000000-0005-0000-0000-000022B00000}"/>
    <cellStyle name="쉼표 [0] 4 6 2 2 2 23" xfId="45574" xr:uid="{00000000-0005-0000-0000-000023B00000}"/>
    <cellStyle name="쉼표 [0] 4 6 2 2 2 24" xfId="45575" xr:uid="{00000000-0005-0000-0000-000024B00000}"/>
    <cellStyle name="쉼표 [0] 4 6 2 2 2 25" xfId="45576" xr:uid="{00000000-0005-0000-0000-000025B00000}"/>
    <cellStyle name="쉼표 [0] 4 6 2 2 2 3" xfId="45577" xr:uid="{00000000-0005-0000-0000-000026B00000}"/>
    <cellStyle name="쉼표 [0] 4 6 2 2 2 3 10" xfId="45578" xr:uid="{00000000-0005-0000-0000-000027B00000}"/>
    <cellStyle name="쉼표 [0] 4 6 2 2 2 3 11" xfId="45579" xr:uid="{00000000-0005-0000-0000-000028B00000}"/>
    <cellStyle name="쉼표 [0] 4 6 2 2 2 3 12" xfId="45580" xr:uid="{00000000-0005-0000-0000-000029B00000}"/>
    <cellStyle name="쉼표 [0] 4 6 2 2 2 3 2" xfId="45581" xr:uid="{00000000-0005-0000-0000-00002AB00000}"/>
    <cellStyle name="쉼표 [0] 4 6 2 2 2 3 2 2" xfId="45582" xr:uid="{00000000-0005-0000-0000-00002BB00000}"/>
    <cellStyle name="쉼표 [0] 4 6 2 2 2 3 2 3" xfId="45583" xr:uid="{00000000-0005-0000-0000-00002CB00000}"/>
    <cellStyle name="쉼표 [0] 4 6 2 2 2 3 2 4" xfId="45584" xr:uid="{00000000-0005-0000-0000-00002DB00000}"/>
    <cellStyle name="쉼표 [0] 4 6 2 2 2 3 3" xfId="45585" xr:uid="{00000000-0005-0000-0000-00002EB00000}"/>
    <cellStyle name="쉼표 [0] 4 6 2 2 2 3 3 2" xfId="45586" xr:uid="{00000000-0005-0000-0000-00002FB00000}"/>
    <cellStyle name="쉼표 [0] 4 6 2 2 2 3 3 3" xfId="45587" xr:uid="{00000000-0005-0000-0000-000030B00000}"/>
    <cellStyle name="쉼표 [0] 4 6 2 2 2 3 3 4" xfId="45588" xr:uid="{00000000-0005-0000-0000-000031B00000}"/>
    <cellStyle name="쉼표 [0] 4 6 2 2 2 3 4" xfId="45589" xr:uid="{00000000-0005-0000-0000-000032B00000}"/>
    <cellStyle name="쉼표 [0] 4 6 2 2 2 3 4 2" xfId="45590" xr:uid="{00000000-0005-0000-0000-000033B00000}"/>
    <cellStyle name="쉼표 [0] 4 6 2 2 2 3 4 3" xfId="45591" xr:uid="{00000000-0005-0000-0000-000034B00000}"/>
    <cellStyle name="쉼표 [0] 4 6 2 2 2 3 4 4" xfId="45592" xr:uid="{00000000-0005-0000-0000-000035B00000}"/>
    <cellStyle name="쉼표 [0] 4 6 2 2 2 3 5" xfId="45593" xr:uid="{00000000-0005-0000-0000-000036B00000}"/>
    <cellStyle name="쉼표 [0] 4 6 2 2 2 3 5 2" xfId="45594" xr:uid="{00000000-0005-0000-0000-000037B00000}"/>
    <cellStyle name="쉼표 [0] 4 6 2 2 2 3 5 3" xfId="45595" xr:uid="{00000000-0005-0000-0000-000038B00000}"/>
    <cellStyle name="쉼표 [0] 4 6 2 2 2 3 5 4" xfId="45596" xr:uid="{00000000-0005-0000-0000-000039B00000}"/>
    <cellStyle name="쉼표 [0] 4 6 2 2 2 3 6" xfId="45597" xr:uid="{00000000-0005-0000-0000-00003AB00000}"/>
    <cellStyle name="쉼표 [0] 4 6 2 2 2 3 6 2" xfId="45598" xr:uid="{00000000-0005-0000-0000-00003BB00000}"/>
    <cellStyle name="쉼표 [0] 4 6 2 2 2 3 6 3" xfId="45599" xr:uid="{00000000-0005-0000-0000-00003CB00000}"/>
    <cellStyle name="쉼표 [0] 4 6 2 2 2 3 6 4" xfId="45600" xr:uid="{00000000-0005-0000-0000-00003DB00000}"/>
    <cellStyle name="쉼표 [0] 4 6 2 2 2 3 7" xfId="45601" xr:uid="{00000000-0005-0000-0000-00003EB00000}"/>
    <cellStyle name="쉼표 [0] 4 6 2 2 2 3 7 2" xfId="45602" xr:uid="{00000000-0005-0000-0000-00003FB00000}"/>
    <cellStyle name="쉼표 [0] 4 6 2 2 2 3 7 3" xfId="45603" xr:uid="{00000000-0005-0000-0000-000040B00000}"/>
    <cellStyle name="쉼표 [0] 4 6 2 2 2 3 7 4" xfId="45604" xr:uid="{00000000-0005-0000-0000-000041B00000}"/>
    <cellStyle name="쉼표 [0] 4 6 2 2 2 3 8" xfId="45605" xr:uid="{00000000-0005-0000-0000-000042B00000}"/>
    <cellStyle name="쉼표 [0] 4 6 2 2 2 3 8 2" xfId="45606" xr:uid="{00000000-0005-0000-0000-000043B00000}"/>
    <cellStyle name="쉼표 [0] 4 6 2 2 2 3 8 3" xfId="45607" xr:uid="{00000000-0005-0000-0000-000044B00000}"/>
    <cellStyle name="쉼표 [0] 4 6 2 2 2 3 8 4" xfId="45608" xr:uid="{00000000-0005-0000-0000-000045B00000}"/>
    <cellStyle name="쉼표 [0] 4 6 2 2 2 3 9" xfId="45609" xr:uid="{00000000-0005-0000-0000-000046B00000}"/>
    <cellStyle name="쉼표 [0] 4 6 2 2 2 3 9 2" xfId="45610" xr:uid="{00000000-0005-0000-0000-000047B00000}"/>
    <cellStyle name="쉼표 [0] 4 6 2 2 2 3 9 3" xfId="45611" xr:uid="{00000000-0005-0000-0000-000048B00000}"/>
    <cellStyle name="쉼표 [0] 4 6 2 2 2 3 9 4" xfId="45612" xr:uid="{00000000-0005-0000-0000-000049B00000}"/>
    <cellStyle name="쉼표 [0] 4 6 2 2 2 4" xfId="45613" xr:uid="{00000000-0005-0000-0000-00004AB00000}"/>
    <cellStyle name="쉼표 [0] 4 6 2 2 2 4 10" xfId="45614" xr:uid="{00000000-0005-0000-0000-00004BB00000}"/>
    <cellStyle name="쉼표 [0] 4 6 2 2 2 4 11" xfId="45615" xr:uid="{00000000-0005-0000-0000-00004CB00000}"/>
    <cellStyle name="쉼표 [0] 4 6 2 2 2 4 12" xfId="45616" xr:uid="{00000000-0005-0000-0000-00004DB00000}"/>
    <cellStyle name="쉼표 [0] 4 6 2 2 2 4 2" xfId="45617" xr:uid="{00000000-0005-0000-0000-00004EB00000}"/>
    <cellStyle name="쉼표 [0] 4 6 2 2 2 4 2 2" xfId="45618" xr:uid="{00000000-0005-0000-0000-00004FB00000}"/>
    <cellStyle name="쉼표 [0] 4 6 2 2 2 4 2 3" xfId="45619" xr:uid="{00000000-0005-0000-0000-000050B00000}"/>
    <cellStyle name="쉼표 [0] 4 6 2 2 2 4 2 4" xfId="45620" xr:uid="{00000000-0005-0000-0000-000051B00000}"/>
    <cellStyle name="쉼표 [0] 4 6 2 2 2 4 3" xfId="45621" xr:uid="{00000000-0005-0000-0000-000052B00000}"/>
    <cellStyle name="쉼표 [0] 4 6 2 2 2 4 3 2" xfId="45622" xr:uid="{00000000-0005-0000-0000-000053B00000}"/>
    <cellStyle name="쉼표 [0] 4 6 2 2 2 4 3 3" xfId="45623" xr:uid="{00000000-0005-0000-0000-000054B00000}"/>
    <cellStyle name="쉼표 [0] 4 6 2 2 2 4 3 4" xfId="45624" xr:uid="{00000000-0005-0000-0000-000055B00000}"/>
    <cellStyle name="쉼표 [0] 4 6 2 2 2 4 4" xfId="45625" xr:uid="{00000000-0005-0000-0000-000056B00000}"/>
    <cellStyle name="쉼표 [0] 4 6 2 2 2 4 4 2" xfId="45626" xr:uid="{00000000-0005-0000-0000-000057B00000}"/>
    <cellStyle name="쉼표 [0] 4 6 2 2 2 4 4 3" xfId="45627" xr:uid="{00000000-0005-0000-0000-000058B00000}"/>
    <cellStyle name="쉼표 [0] 4 6 2 2 2 4 4 4" xfId="45628" xr:uid="{00000000-0005-0000-0000-000059B00000}"/>
    <cellStyle name="쉼표 [0] 4 6 2 2 2 4 5" xfId="45629" xr:uid="{00000000-0005-0000-0000-00005AB00000}"/>
    <cellStyle name="쉼표 [0] 4 6 2 2 2 4 5 2" xfId="45630" xr:uid="{00000000-0005-0000-0000-00005BB00000}"/>
    <cellStyle name="쉼표 [0] 4 6 2 2 2 4 5 3" xfId="45631" xr:uid="{00000000-0005-0000-0000-00005CB00000}"/>
    <cellStyle name="쉼표 [0] 4 6 2 2 2 4 5 4" xfId="45632" xr:uid="{00000000-0005-0000-0000-00005DB00000}"/>
    <cellStyle name="쉼표 [0] 4 6 2 2 2 4 6" xfId="45633" xr:uid="{00000000-0005-0000-0000-00005EB00000}"/>
    <cellStyle name="쉼표 [0] 4 6 2 2 2 4 6 2" xfId="45634" xr:uid="{00000000-0005-0000-0000-00005FB00000}"/>
    <cellStyle name="쉼표 [0] 4 6 2 2 2 4 6 3" xfId="45635" xr:uid="{00000000-0005-0000-0000-000060B00000}"/>
    <cellStyle name="쉼표 [0] 4 6 2 2 2 4 6 4" xfId="45636" xr:uid="{00000000-0005-0000-0000-000061B00000}"/>
    <cellStyle name="쉼표 [0] 4 6 2 2 2 4 7" xfId="45637" xr:uid="{00000000-0005-0000-0000-000062B00000}"/>
    <cellStyle name="쉼표 [0] 4 6 2 2 2 4 7 2" xfId="45638" xr:uid="{00000000-0005-0000-0000-000063B00000}"/>
    <cellStyle name="쉼표 [0] 4 6 2 2 2 4 7 3" xfId="45639" xr:uid="{00000000-0005-0000-0000-000064B00000}"/>
    <cellStyle name="쉼표 [0] 4 6 2 2 2 4 7 4" xfId="45640" xr:uid="{00000000-0005-0000-0000-000065B00000}"/>
    <cellStyle name="쉼표 [0] 4 6 2 2 2 4 8" xfId="45641" xr:uid="{00000000-0005-0000-0000-000066B00000}"/>
    <cellStyle name="쉼표 [0] 4 6 2 2 2 4 8 2" xfId="45642" xr:uid="{00000000-0005-0000-0000-000067B00000}"/>
    <cellStyle name="쉼표 [0] 4 6 2 2 2 4 8 3" xfId="45643" xr:uid="{00000000-0005-0000-0000-000068B00000}"/>
    <cellStyle name="쉼표 [0] 4 6 2 2 2 4 8 4" xfId="45644" xr:uid="{00000000-0005-0000-0000-000069B00000}"/>
    <cellStyle name="쉼표 [0] 4 6 2 2 2 4 9" xfId="45645" xr:uid="{00000000-0005-0000-0000-00006AB00000}"/>
    <cellStyle name="쉼표 [0] 4 6 2 2 2 4 9 2" xfId="45646" xr:uid="{00000000-0005-0000-0000-00006BB00000}"/>
    <cellStyle name="쉼표 [0] 4 6 2 2 2 4 9 3" xfId="45647" xr:uid="{00000000-0005-0000-0000-00006CB00000}"/>
    <cellStyle name="쉼표 [0] 4 6 2 2 2 4 9 4" xfId="45648" xr:uid="{00000000-0005-0000-0000-00006DB00000}"/>
    <cellStyle name="쉼표 [0] 4 6 2 2 2 5" xfId="45649" xr:uid="{00000000-0005-0000-0000-00006EB00000}"/>
    <cellStyle name="쉼표 [0] 4 6 2 2 2 5 2" xfId="45650" xr:uid="{00000000-0005-0000-0000-00006FB00000}"/>
    <cellStyle name="쉼표 [0] 4 6 2 2 2 5 3" xfId="45651" xr:uid="{00000000-0005-0000-0000-000070B00000}"/>
    <cellStyle name="쉼표 [0] 4 6 2 2 2 5 4" xfId="45652" xr:uid="{00000000-0005-0000-0000-000071B00000}"/>
    <cellStyle name="쉼표 [0] 4 6 2 2 2 6" xfId="45653" xr:uid="{00000000-0005-0000-0000-000072B00000}"/>
    <cellStyle name="쉼표 [0] 4 6 2 2 2 6 2" xfId="45654" xr:uid="{00000000-0005-0000-0000-000073B00000}"/>
    <cellStyle name="쉼표 [0] 4 6 2 2 2 6 3" xfId="45655" xr:uid="{00000000-0005-0000-0000-000074B00000}"/>
    <cellStyle name="쉼표 [0] 4 6 2 2 2 6 4" xfId="45656" xr:uid="{00000000-0005-0000-0000-000075B00000}"/>
    <cellStyle name="쉼표 [0] 4 6 2 2 2 7" xfId="45657" xr:uid="{00000000-0005-0000-0000-000076B00000}"/>
    <cellStyle name="쉼표 [0] 4 6 2 2 2 7 2" xfId="45658" xr:uid="{00000000-0005-0000-0000-000077B00000}"/>
    <cellStyle name="쉼표 [0] 4 6 2 2 2 7 3" xfId="45659" xr:uid="{00000000-0005-0000-0000-000078B00000}"/>
    <cellStyle name="쉼표 [0] 4 6 2 2 2 7 4" xfId="45660" xr:uid="{00000000-0005-0000-0000-000079B00000}"/>
    <cellStyle name="쉼표 [0] 4 6 2 2 2 8" xfId="45661" xr:uid="{00000000-0005-0000-0000-00007AB00000}"/>
    <cellStyle name="쉼표 [0] 4 6 2 2 2 8 2" xfId="45662" xr:uid="{00000000-0005-0000-0000-00007BB00000}"/>
    <cellStyle name="쉼표 [0] 4 6 2 2 2 8 3" xfId="45663" xr:uid="{00000000-0005-0000-0000-00007CB00000}"/>
    <cellStyle name="쉼표 [0] 4 6 2 2 2 8 4" xfId="45664" xr:uid="{00000000-0005-0000-0000-00007DB00000}"/>
    <cellStyle name="쉼표 [0] 4 6 2 2 2 9" xfId="45665" xr:uid="{00000000-0005-0000-0000-00007EB00000}"/>
    <cellStyle name="쉼표 [0] 4 6 2 2 2 9 2" xfId="45666" xr:uid="{00000000-0005-0000-0000-00007FB00000}"/>
    <cellStyle name="쉼표 [0] 4 6 2 2 2 9 3" xfId="45667" xr:uid="{00000000-0005-0000-0000-000080B00000}"/>
    <cellStyle name="쉼표 [0] 4 6 2 2 2 9 4" xfId="45668" xr:uid="{00000000-0005-0000-0000-000081B00000}"/>
    <cellStyle name="쉼표 [0] 4 6 2 2 20" xfId="45669" xr:uid="{00000000-0005-0000-0000-000082B00000}"/>
    <cellStyle name="쉼표 [0] 4 6 2 2 21" xfId="45670" xr:uid="{00000000-0005-0000-0000-000083B00000}"/>
    <cellStyle name="쉼표 [0] 4 6 2 2 22" xfId="45671" xr:uid="{00000000-0005-0000-0000-000084B00000}"/>
    <cellStyle name="쉼표 [0] 4 6 2 2 23" xfId="45672" xr:uid="{00000000-0005-0000-0000-000085B00000}"/>
    <cellStyle name="쉼표 [0] 4 6 2 2 24" xfId="45673" xr:uid="{00000000-0005-0000-0000-000086B00000}"/>
    <cellStyle name="쉼표 [0] 4 6 2 2 25" xfId="45674" xr:uid="{00000000-0005-0000-0000-000087B00000}"/>
    <cellStyle name="쉼표 [0] 4 6 2 2 26" xfId="45675" xr:uid="{00000000-0005-0000-0000-000088B00000}"/>
    <cellStyle name="쉼표 [0] 4 6 2 2 3" xfId="45676" xr:uid="{00000000-0005-0000-0000-000089B00000}"/>
    <cellStyle name="쉼표 [0] 4 6 2 2 3 10" xfId="45677" xr:uid="{00000000-0005-0000-0000-00008AB00000}"/>
    <cellStyle name="쉼표 [0] 4 6 2 2 3 11" xfId="45678" xr:uid="{00000000-0005-0000-0000-00008BB00000}"/>
    <cellStyle name="쉼표 [0] 4 6 2 2 3 12" xfId="45679" xr:uid="{00000000-0005-0000-0000-00008CB00000}"/>
    <cellStyle name="쉼표 [0] 4 6 2 2 3 2" xfId="45680" xr:uid="{00000000-0005-0000-0000-00008DB00000}"/>
    <cellStyle name="쉼표 [0] 4 6 2 2 3 2 2" xfId="45681" xr:uid="{00000000-0005-0000-0000-00008EB00000}"/>
    <cellStyle name="쉼표 [0] 4 6 2 2 3 2 3" xfId="45682" xr:uid="{00000000-0005-0000-0000-00008FB00000}"/>
    <cellStyle name="쉼표 [0] 4 6 2 2 3 2 4" xfId="45683" xr:uid="{00000000-0005-0000-0000-000090B00000}"/>
    <cellStyle name="쉼표 [0] 4 6 2 2 3 3" xfId="45684" xr:uid="{00000000-0005-0000-0000-000091B00000}"/>
    <cellStyle name="쉼표 [0] 4 6 2 2 3 3 2" xfId="45685" xr:uid="{00000000-0005-0000-0000-000092B00000}"/>
    <cellStyle name="쉼표 [0] 4 6 2 2 3 3 3" xfId="45686" xr:uid="{00000000-0005-0000-0000-000093B00000}"/>
    <cellStyle name="쉼표 [0] 4 6 2 2 3 3 4" xfId="45687" xr:uid="{00000000-0005-0000-0000-000094B00000}"/>
    <cellStyle name="쉼표 [0] 4 6 2 2 3 4" xfId="45688" xr:uid="{00000000-0005-0000-0000-000095B00000}"/>
    <cellStyle name="쉼표 [0] 4 6 2 2 3 4 2" xfId="45689" xr:uid="{00000000-0005-0000-0000-000096B00000}"/>
    <cellStyle name="쉼표 [0] 4 6 2 2 3 4 3" xfId="45690" xr:uid="{00000000-0005-0000-0000-000097B00000}"/>
    <cellStyle name="쉼표 [0] 4 6 2 2 3 4 4" xfId="45691" xr:uid="{00000000-0005-0000-0000-000098B00000}"/>
    <cellStyle name="쉼표 [0] 4 6 2 2 3 5" xfId="45692" xr:uid="{00000000-0005-0000-0000-000099B00000}"/>
    <cellStyle name="쉼표 [0] 4 6 2 2 3 5 2" xfId="45693" xr:uid="{00000000-0005-0000-0000-00009AB00000}"/>
    <cellStyle name="쉼표 [0] 4 6 2 2 3 5 3" xfId="45694" xr:uid="{00000000-0005-0000-0000-00009BB00000}"/>
    <cellStyle name="쉼표 [0] 4 6 2 2 3 5 4" xfId="45695" xr:uid="{00000000-0005-0000-0000-00009CB00000}"/>
    <cellStyle name="쉼표 [0] 4 6 2 2 3 6" xfId="45696" xr:uid="{00000000-0005-0000-0000-00009DB00000}"/>
    <cellStyle name="쉼표 [0] 4 6 2 2 3 6 2" xfId="45697" xr:uid="{00000000-0005-0000-0000-00009EB00000}"/>
    <cellStyle name="쉼표 [0] 4 6 2 2 3 6 3" xfId="45698" xr:uid="{00000000-0005-0000-0000-00009FB00000}"/>
    <cellStyle name="쉼표 [0] 4 6 2 2 3 6 4" xfId="45699" xr:uid="{00000000-0005-0000-0000-0000A0B00000}"/>
    <cellStyle name="쉼표 [0] 4 6 2 2 3 7" xfId="45700" xr:uid="{00000000-0005-0000-0000-0000A1B00000}"/>
    <cellStyle name="쉼표 [0] 4 6 2 2 3 7 2" xfId="45701" xr:uid="{00000000-0005-0000-0000-0000A2B00000}"/>
    <cellStyle name="쉼표 [0] 4 6 2 2 3 7 3" xfId="45702" xr:uid="{00000000-0005-0000-0000-0000A3B00000}"/>
    <cellStyle name="쉼표 [0] 4 6 2 2 3 7 4" xfId="45703" xr:uid="{00000000-0005-0000-0000-0000A4B00000}"/>
    <cellStyle name="쉼표 [0] 4 6 2 2 3 8" xfId="45704" xr:uid="{00000000-0005-0000-0000-0000A5B00000}"/>
    <cellStyle name="쉼표 [0] 4 6 2 2 3 8 2" xfId="45705" xr:uid="{00000000-0005-0000-0000-0000A6B00000}"/>
    <cellStyle name="쉼표 [0] 4 6 2 2 3 8 3" xfId="45706" xr:uid="{00000000-0005-0000-0000-0000A7B00000}"/>
    <cellStyle name="쉼표 [0] 4 6 2 2 3 8 4" xfId="45707" xr:uid="{00000000-0005-0000-0000-0000A8B00000}"/>
    <cellStyle name="쉼표 [0] 4 6 2 2 3 9" xfId="45708" xr:uid="{00000000-0005-0000-0000-0000A9B00000}"/>
    <cellStyle name="쉼표 [0] 4 6 2 2 3 9 2" xfId="45709" xr:uid="{00000000-0005-0000-0000-0000AAB00000}"/>
    <cellStyle name="쉼표 [0] 4 6 2 2 3 9 3" xfId="45710" xr:uid="{00000000-0005-0000-0000-0000ABB00000}"/>
    <cellStyle name="쉼표 [0] 4 6 2 2 3 9 4" xfId="45711" xr:uid="{00000000-0005-0000-0000-0000ACB00000}"/>
    <cellStyle name="쉼표 [0] 4 6 2 2 4" xfId="45712" xr:uid="{00000000-0005-0000-0000-0000ADB00000}"/>
    <cellStyle name="쉼표 [0] 4 6 2 2 4 10" xfId="45713" xr:uid="{00000000-0005-0000-0000-0000AEB00000}"/>
    <cellStyle name="쉼표 [0] 4 6 2 2 4 11" xfId="45714" xr:uid="{00000000-0005-0000-0000-0000AFB00000}"/>
    <cellStyle name="쉼표 [0] 4 6 2 2 4 12" xfId="45715" xr:uid="{00000000-0005-0000-0000-0000B0B00000}"/>
    <cellStyle name="쉼표 [0] 4 6 2 2 4 2" xfId="45716" xr:uid="{00000000-0005-0000-0000-0000B1B00000}"/>
    <cellStyle name="쉼표 [0] 4 6 2 2 4 2 2" xfId="45717" xr:uid="{00000000-0005-0000-0000-0000B2B00000}"/>
    <cellStyle name="쉼표 [0] 4 6 2 2 4 2 3" xfId="45718" xr:uid="{00000000-0005-0000-0000-0000B3B00000}"/>
    <cellStyle name="쉼표 [0] 4 6 2 2 4 2 4" xfId="45719" xr:uid="{00000000-0005-0000-0000-0000B4B00000}"/>
    <cellStyle name="쉼표 [0] 4 6 2 2 4 3" xfId="45720" xr:uid="{00000000-0005-0000-0000-0000B5B00000}"/>
    <cellStyle name="쉼표 [0] 4 6 2 2 4 3 2" xfId="45721" xr:uid="{00000000-0005-0000-0000-0000B6B00000}"/>
    <cellStyle name="쉼표 [0] 4 6 2 2 4 3 3" xfId="45722" xr:uid="{00000000-0005-0000-0000-0000B7B00000}"/>
    <cellStyle name="쉼표 [0] 4 6 2 2 4 3 4" xfId="45723" xr:uid="{00000000-0005-0000-0000-0000B8B00000}"/>
    <cellStyle name="쉼표 [0] 4 6 2 2 4 4" xfId="45724" xr:uid="{00000000-0005-0000-0000-0000B9B00000}"/>
    <cellStyle name="쉼표 [0] 4 6 2 2 4 4 2" xfId="45725" xr:uid="{00000000-0005-0000-0000-0000BAB00000}"/>
    <cellStyle name="쉼표 [0] 4 6 2 2 4 4 3" xfId="45726" xr:uid="{00000000-0005-0000-0000-0000BBB00000}"/>
    <cellStyle name="쉼표 [0] 4 6 2 2 4 4 4" xfId="45727" xr:uid="{00000000-0005-0000-0000-0000BCB00000}"/>
    <cellStyle name="쉼표 [0] 4 6 2 2 4 5" xfId="45728" xr:uid="{00000000-0005-0000-0000-0000BDB00000}"/>
    <cellStyle name="쉼표 [0] 4 6 2 2 4 5 2" xfId="45729" xr:uid="{00000000-0005-0000-0000-0000BEB00000}"/>
    <cellStyle name="쉼표 [0] 4 6 2 2 4 5 3" xfId="45730" xr:uid="{00000000-0005-0000-0000-0000BFB00000}"/>
    <cellStyle name="쉼표 [0] 4 6 2 2 4 5 4" xfId="45731" xr:uid="{00000000-0005-0000-0000-0000C0B00000}"/>
    <cellStyle name="쉼표 [0] 4 6 2 2 4 6" xfId="45732" xr:uid="{00000000-0005-0000-0000-0000C1B00000}"/>
    <cellStyle name="쉼표 [0] 4 6 2 2 4 6 2" xfId="45733" xr:uid="{00000000-0005-0000-0000-0000C2B00000}"/>
    <cellStyle name="쉼표 [0] 4 6 2 2 4 6 3" xfId="45734" xr:uid="{00000000-0005-0000-0000-0000C3B00000}"/>
    <cellStyle name="쉼표 [0] 4 6 2 2 4 6 4" xfId="45735" xr:uid="{00000000-0005-0000-0000-0000C4B00000}"/>
    <cellStyle name="쉼표 [0] 4 6 2 2 4 7" xfId="45736" xr:uid="{00000000-0005-0000-0000-0000C5B00000}"/>
    <cellStyle name="쉼표 [0] 4 6 2 2 4 7 2" xfId="45737" xr:uid="{00000000-0005-0000-0000-0000C6B00000}"/>
    <cellStyle name="쉼표 [0] 4 6 2 2 4 7 3" xfId="45738" xr:uid="{00000000-0005-0000-0000-0000C7B00000}"/>
    <cellStyle name="쉼표 [0] 4 6 2 2 4 7 4" xfId="45739" xr:uid="{00000000-0005-0000-0000-0000C8B00000}"/>
    <cellStyle name="쉼표 [0] 4 6 2 2 4 8" xfId="45740" xr:uid="{00000000-0005-0000-0000-0000C9B00000}"/>
    <cellStyle name="쉼표 [0] 4 6 2 2 4 8 2" xfId="45741" xr:uid="{00000000-0005-0000-0000-0000CAB00000}"/>
    <cellStyle name="쉼표 [0] 4 6 2 2 4 8 3" xfId="45742" xr:uid="{00000000-0005-0000-0000-0000CBB00000}"/>
    <cellStyle name="쉼표 [0] 4 6 2 2 4 8 4" xfId="45743" xr:uid="{00000000-0005-0000-0000-0000CCB00000}"/>
    <cellStyle name="쉼표 [0] 4 6 2 2 4 9" xfId="45744" xr:uid="{00000000-0005-0000-0000-0000CDB00000}"/>
    <cellStyle name="쉼표 [0] 4 6 2 2 4 9 2" xfId="45745" xr:uid="{00000000-0005-0000-0000-0000CEB00000}"/>
    <cellStyle name="쉼표 [0] 4 6 2 2 4 9 3" xfId="45746" xr:uid="{00000000-0005-0000-0000-0000CFB00000}"/>
    <cellStyle name="쉼표 [0] 4 6 2 2 4 9 4" xfId="45747" xr:uid="{00000000-0005-0000-0000-0000D0B00000}"/>
    <cellStyle name="쉼표 [0] 4 6 2 2 5" xfId="45748" xr:uid="{00000000-0005-0000-0000-0000D1B00000}"/>
    <cellStyle name="쉼표 [0] 4 6 2 2 5 10" xfId="45749" xr:uid="{00000000-0005-0000-0000-0000D2B00000}"/>
    <cellStyle name="쉼표 [0] 4 6 2 2 5 11" xfId="45750" xr:uid="{00000000-0005-0000-0000-0000D3B00000}"/>
    <cellStyle name="쉼표 [0] 4 6 2 2 5 12" xfId="45751" xr:uid="{00000000-0005-0000-0000-0000D4B00000}"/>
    <cellStyle name="쉼표 [0] 4 6 2 2 5 2" xfId="45752" xr:uid="{00000000-0005-0000-0000-0000D5B00000}"/>
    <cellStyle name="쉼표 [0] 4 6 2 2 5 2 2" xfId="45753" xr:uid="{00000000-0005-0000-0000-0000D6B00000}"/>
    <cellStyle name="쉼표 [0] 4 6 2 2 5 2 3" xfId="45754" xr:uid="{00000000-0005-0000-0000-0000D7B00000}"/>
    <cellStyle name="쉼표 [0] 4 6 2 2 5 2 4" xfId="45755" xr:uid="{00000000-0005-0000-0000-0000D8B00000}"/>
    <cellStyle name="쉼표 [0] 4 6 2 2 5 3" xfId="45756" xr:uid="{00000000-0005-0000-0000-0000D9B00000}"/>
    <cellStyle name="쉼표 [0] 4 6 2 2 5 3 2" xfId="45757" xr:uid="{00000000-0005-0000-0000-0000DAB00000}"/>
    <cellStyle name="쉼표 [0] 4 6 2 2 5 3 3" xfId="45758" xr:uid="{00000000-0005-0000-0000-0000DBB00000}"/>
    <cellStyle name="쉼표 [0] 4 6 2 2 5 3 4" xfId="45759" xr:uid="{00000000-0005-0000-0000-0000DCB00000}"/>
    <cellStyle name="쉼표 [0] 4 6 2 2 5 4" xfId="45760" xr:uid="{00000000-0005-0000-0000-0000DDB00000}"/>
    <cellStyle name="쉼표 [0] 4 6 2 2 5 4 2" xfId="45761" xr:uid="{00000000-0005-0000-0000-0000DEB00000}"/>
    <cellStyle name="쉼표 [0] 4 6 2 2 5 4 3" xfId="45762" xr:uid="{00000000-0005-0000-0000-0000DFB00000}"/>
    <cellStyle name="쉼표 [0] 4 6 2 2 5 4 4" xfId="45763" xr:uid="{00000000-0005-0000-0000-0000E0B00000}"/>
    <cellStyle name="쉼표 [0] 4 6 2 2 5 5" xfId="45764" xr:uid="{00000000-0005-0000-0000-0000E1B00000}"/>
    <cellStyle name="쉼표 [0] 4 6 2 2 5 5 2" xfId="45765" xr:uid="{00000000-0005-0000-0000-0000E2B00000}"/>
    <cellStyle name="쉼표 [0] 4 6 2 2 5 5 3" xfId="45766" xr:uid="{00000000-0005-0000-0000-0000E3B00000}"/>
    <cellStyle name="쉼표 [0] 4 6 2 2 5 5 4" xfId="45767" xr:uid="{00000000-0005-0000-0000-0000E4B00000}"/>
    <cellStyle name="쉼표 [0] 4 6 2 2 5 6" xfId="45768" xr:uid="{00000000-0005-0000-0000-0000E5B00000}"/>
    <cellStyle name="쉼표 [0] 4 6 2 2 5 6 2" xfId="45769" xr:uid="{00000000-0005-0000-0000-0000E6B00000}"/>
    <cellStyle name="쉼표 [0] 4 6 2 2 5 6 3" xfId="45770" xr:uid="{00000000-0005-0000-0000-0000E7B00000}"/>
    <cellStyle name="쉼표 [0] 4 6 2 2 5 6 4" xfId="45771" xr:uid="{00000000-0005-0000-0000-0000E8B00000}"/>
    <cellStyle name="쉼표 [0] 4 6 2 2 5 7" xfId="45772" xr:uid="{00000000-0005-0000-0000-0000E9B00000}"/>
    <cellStyle name="쉼표 [0] 4 6 2 2 5 7 2" xfId="45773" xr:uid="{00000000-0005-0000-0000-0000EAB00000}"/>
    <cellStyle name="쉼표 [0] 4 6 2 2 5 7 3" xfId="45774" xr:uid="{00000000-0005-0000-0000-0000EBB00000}"/>
    <cellStyle name="쉼표 [0] 4 6 2 2 5 7 4" xfId="45775" xr:uid="{00000000-0005-0000-0000-0000ECB00000}"/>
    <cellStyle name="쉼표 [0] 4 6 2 2 5 8" xfId="45776" xr:uid="{00000000-0005-0000-0000-0000EDB00000}"/>
    <cellStyle name="쉼표 [0] 4 6 2 2 5 8 2" xfId="45777" xr:uid="{00000000-0005-0000-0000-0000EEB00000}"/>
    <cellStyle name="쉼표 [0] 4 6 2 2 5 8 3" xfId="45778" xr:uid="{00000000-0005-0000-0000-0000EFB00000}"/>
    <cellStyle name="쉼표 [0] 4 6 2 2 5 8 4" xfId="45779" xr:uid="{00000000-0005-0000-0000-0000F0B00000}"/>
    <cellStyle name="쉼표 [0] 4 6 2 2 5 9" xfId="45780" xr:uid="{00000000-0005-0000-0000-0000F1B00000}"/>
    <cellStyle name="쉼표 [0] 4 6 2 2 5 9 2" xfId="45781" xr:uid="{00000000-0005-0000-0000-0000F2B00000}"/>
    <cellStyle name="쉼표 [0] 4 6 2 2 5 9 3" xfId="45782" xr:uid="{00000000-0005-0000-0000-0000F3B00000}"/>
    <cellStyle name="쉼표 [0] 4 6 2 2 5 9 4" xfId="45783" xr:uid="{00000000-0005-0000-0000-0000F4B00000}"/>
    <cellStyle name="쉼표 [0] 4 6 2 2 6" xfId="45784" xr:uid="{00000000-0005-0000-0000-0000F5B00000}"/>
    <cellStyle name="쉼표 [0] 4 6 2 2 6 2" xfId="45785" xr:uid="{00000000-0005-0000-0000-0000F6B00000}"/>
    <cellStyle name="쉼표 [0] 4 6 2 2 6 3" xfId="45786" xr:uid="{00000000-0005-0000-0000-0000F7B00000}"/>
    <cellStyle name="쉼표 [0] 4 6 2 2 6 4" xfId="45787" xr:uid="{00000000-0005-0000-0000-0000F8B00000}"/>
    <cellStyle name="쉼표 [0] 4 6 2 2 7" xfId="45788" xr:uid="{00000000-0005-0000-0000-0000F9B00000}"/>
    <cellStyle name="쉼표 [0] 4 6 2 2 7 2" xfId="45789" xr:uid="{00000000-0005-0000-0000-0000FAB00000}"/>
    <cellStyle name="쉼표 [0] 4 6 2 2 7 3" xfId="45790" xr:uid="{00000000-0005-0000-0000-0000FBB00000}"/>
    <cellStyle name="쉼표 [0] 4 6 2 2 7 4" xfId="45791" xr:uid="{00000000-0005-0000-0000-0000FCB00000}"/>
    <cellStyle name="쉼표 [0] 4 6 2 2 8" xfId="45792" xr:uid="{00000000-0005-0000-0000-0000FDB00000}"/>
    <cellStyle name="쉼표 [0] 4 6 2 2 8 2" xfId="45793" xr:uid="{00000000-0005-0000-0000-0000FEB00000}"/>
    <cellStyle name="쉼표 [0] 4 6 2 2 8 3" xfId="45794" xr:uid="{00000000-0005-0000-0000-0000FFB00000}"/>
    <cellStyle name="쉼표 [0] 4 6 2 2 8 4" xfId="45795" xr:uid="{00000000-0005-0000-0000-000000B10000}"/>
    <cellStyle name="쉼표 [0] 4 6 2 2 9" xfId="45796" xr:uid="{00000000-0005-0000-0000-000001B10000}"/>
    <cellStyle name="쉼표 [0] 4 6 2 2 9 2" xfId="45797" xr:uid="{00000000-0005-0000-0000-000002B10000}"/>
    <cellStyle name="쉼표 [0] 4 6 2 2 9 3" xfId="45798" xr:uid="{00000000-0005-0000-0000-000003B10000}"/>
    <cellStyle name="쉼표 [0] 4 6 2 2 9 4" xfId="45799" xr:uid="{00000000-0005-0000-0000-000004B10000}"/>
    <cellStyle name="쉼표 [0] 4 6 2 20" xfId="45800" xr:uid="{00000000-0005-0000-0000-000005B10000}"/>
    <cellStyle name="쉼표 [0] 4 6 2 21" xfId="45801" xr:uid="{00000000-0005-0000-0000-000006B10000}"/>
    <cellStyle name="쉼표 [0] 4 6 2 22" xfId="45802" xr:uid="{00000000-0005-0000-0000-000007B10000}"/>
    <cellStyle name="쉼표 [0] 4 6 2 23" xfId="45803" xr:uid="{00000000-0005-0000-0000-000008B10000}"/>
    <cellStyle name="쉼표 [0] 4 6 2 24" xfId="45804" xr:uid="{00000000-0005-0000-0000-000009B10000}"/>
    <cellStyle name="쉼표 [0] 4 6 2 25" xfId="45805" xr:uid="{00000000-0005-0000-0000-00000AB10000}"/>
    <cellStyle name="쉼표 [0] 4 6 2 26" xfId="45806" xr:uid="{00000000-0005-0000-0000-00000BB10000}"/>
    <cellStyle name="쉼표 [0] 4 6 2 3" xfId="45807" xr:uid="{00000000-0005-0000-0000-00000CB10000}"/>
    <cellStyle name="쉼표 [0] 4 6 2 3 10" xfId="45808" xr:uid="{00000000-0005-0000-0000-00000DB10000}"/>
    <cellStyle name="쉼표 [0] 4 6 2 3 10 2" xfId="45809" xr:uid="{00000000-0005-0000-0000-00000EB10000}"/>
    <cellStyle name="쉼표 [0] 4 6 2 3 10 3" xfId="45810" xr:uid="{00000000-0005-0000-0000-00000FB10000}"/>
    <cellStyle name="쉼표 [0] 4 6 2 3 10 4" xfId="45811" xr:uid="{00000000-0005-0000-0000-000010B10000}"/>
    <cellStyle name="쉼표 [0] 4 6 2 3 11" xfId="45812" xr:uid="{00000000-0005-0000-0000-000011B10000}"/>
    <cellStyle name="쉼표 [0] 4 6 2 3 11 2" xfId="45813" xr:uid="{00000000-0005-0000-0000-000012B10000}"/>
    <cellStyle name="쉼표 [0] 4 6 2 3 11 3" xfId="45814" xr:uid="{00000000-0005-0000-0000-000013B10000}"/>
    <cellStyle name="쉼표 [0] 4 6 2 3 11 4" xfId="45815" xr:uid="{00000000-0005-0000-0000-000014B10000}"/>
    <cellStyle name="쉼표 [0] 4 6 2 3 12" xfId="45816" xr:uid="{00000000-0005-0000-0000-000015B10000}"/>
    <cellStyle name="쉼표 [0] 4 6 2 3 12 2" xfId="45817" xr:uid="{00000000-0005-0000-0000-000016B10000}"/>
    <cellStyle name="쉼표 [0] 4 6 2 3 12 3" xfId="45818" xr:uid="{00000000-0005-0000-0000-000017B10000}"/>
    <cellStyle name="쉼표 [0] 4 6 2 3 12 4" xfId="45819" xr:uid="{00000000-0005-0000-0000-000018B10000}"/>
    <cellStyle name="쉼표 [0] 4 6 2 3 13" xfId="45820" xr:uid="{00000000-0005-0000-0000-000019B10000}"/>
    <cellStyle name="쉼표 [0] 4 6 2 3 14" xfId="45821" xr:uid="{00000000-0005-0000-0000-00001AB10000}"/>
    <cellStyle name="쉼표 [0] 4 6 2 3 15" xfId="45822" xr:uid="{00000000-0005-0000-0000-00001BB10000}"/>
    <cellStyle name="쉼표 [0] 4 6 2 3 16" xfId="45823" xr:uid="{00000000-0005-0000-0000-00001CB10000}"/>
    <cellStyle name="쉼표 [0] 4 6 2 3 17" xfId="45824" xr:uid="{00000000-0005-0000-0000-00001DB10000}"/>
    <cellStyle name="쉼표 [0] 4 6 2 3 18" xfId="45825" xr:uid="{00000000-0005-0000-0000-00001EB10000}"/>
    <cellStyle name="쉼표 [0] 4 6 2 3 19" xfId="45826" xr:uid="{00000000-0005-0000-0000-00001FB10000}"/>
    <cellStyle name="쉼표 [0] 4 6 2 3 2" xfId="45827" xr:uid="{00000000-0005-0000-0000-000020B10000}"/>
    <cellStyle name="쉼표 [0] 4 6 2 3 2 10" xfId="45828" xr:uid="{00000000-0005-0000-0000-000021B10000}"/>
    <cellStyle name="쉼표 [0] 4 6 2 3 2 11" xfId="45829" xr:uid="{00000000-0005-0000-0000-000022B10000}"/>
    <cellStyle name="쉼표 [0] 4 6 2 3 2 12" xfId="45830" xr:uid="{00000000-0005-0000-0000-000023B10000}"/>
    <cellStyle name="쉼표 [0] 4 6 2 3 2 2" xfId="45831" xr:uid="{00000000-0005-0000-0000-000024B10000}"/>
    <cellStyle name="쉼표 [0] 4 6 2 3 2 2 2" xfId="45832" xr:uid="{00000000-0005-0000-0000-000025B10000}"/>
    <cellStyle name="쉼표 [0] 4 6 2 3 2 2 3" xfId="45833" xr:uid="{00000000-0005-0000-0000-000026B10000}"/>
    <cellStyle name="쉼표 [0] 4 6 2 3 2 2 4" xfId="45834" xr:uid="{00000000-0005-0000-0000-000027B10000}"/>
    <cellStyle name="쉼표 [0] 4 6 2 3 2 3" xfId="45835" xr:uid="{00000000-0005-0000-0000-000028B10000}"/>
    <cellStyle name="쉼표 [0] 4 6 2 3 2 3 2" xfId="45836" xr:uid="{00000000-0005-0000-0000-000029B10000}"/>
    <cellStyle name="쉼표 [0] 4 6 2 3 2 3 3" xfId="45837" xr:uid="{00000000-0005-0000-0000-00002AB10000}"/>
    <cellStyle name="쉼표 [0] 4 6 2 3 2 3 4" xfId="45838" xr:uid="{00000000-0005-0000-0000-00002BB10000}"/>
    <cellStyle name="쉼표 [0] 4 6 2 3 2 4" xfId="45839" xr:uid="{00000000-0005-0000-0000-00002CB10000}"/>
    <cellStyle name="쉼표 [0] 4 6 2 3 2 4 2" xfId="45840" xr:uid="{00000000-0005-0000-0000-00002DB10000}"/>
    <cellStyle name="쉼표 [0] 4 6 2 3 2 4 3" xfId="45841" xr:uid="{00000000-0005-0000-0000-00002EB10000}"/>
    <cellStyle name="쉼표 [0] 4 6 2 3 2 4 4" xfId="45842" xr:uid="{00000000-0005-0000-0000-00002FB10000}"/>
    <cellStyle name="쉼표 [0] 4 6 2 3 2 5" xfId="45843" xr:uid="{00000000-0005-0000-0000-000030B10000}"/>
    <cellStyle name="쉼표 [0] 4 6 2 3 2 5 2" xfId="45844" xr:uid="{00000000-0005-0000-0000-000031B10000}"/>
    <cellStyle name="쉼표 [0] 4 6 2 3 2 5 3" xfId="45845" xr:uid="{00000000-0005-0000-0000-000032B10000}"/>
    <cellStyle name="쉼표 [0] 4 6 2 3 2 5 4" xfId="45846" xr:uid="{00000000-0005-0000-0000-000033B10000}"/>
    <cellStyle name="쉼표 [0] 4 6 2 3 2 6" xfId="45847" xr:uid="{00000000-0005-0000-0000-000034B10000}"/>
    <cellStyle name="쉼표 [0] 4 6 2 3 2 6 2" xfId="45848" xr:uid="{00000000-0005-0000-0000-000035B10000}"/>
    <cellStyle name="쉼표 [0] 4 6 2 3 2 6 3" xfId="45849" xr:uid="{00000000-0005-0000-0000-000036B10000}"/>
    <cellStyle name="쉼표 [0] 4 6 2 3 2 6 4" xfId="45850" xr:uid="{00000000-0005-0000-0000-000037B10000}"/>
    <cellStyle name="쉼표 [0] 4 6 2 3 2 7" xfId="45851" xr:uid="{00000000-0005-0000-0000-000038B10000}"/>
    <cellStyle name="쉼표 [0] 4 6 2 3 2 7 2" xfId="45852" xr:uid="{00000000-0005-0000-0000-000039B10000}"/>
    <cellStyle name="쉼표 [0] 4 6 2 3 2 7 3" xfId="45853" xr:uid="{00000000-0005-0000-0000-00003AB10000}"/>
    <cellStyle name="쉼표 [0] 4 6 2 3 2 7 4" xfId="45854" xr:uid="{00000000-0005-0000-0000-00003BB10000}"/>
    <cellStyle name="쉼표 [0] 4 6 2 3 2 8" xfId="45855" xr:uid="{00000000-0005-0000-0000-00003CB10000}"/>
    <cellStyle name="쉼표 [0] 4 6 2 3 2 8 2" xfId="45856" xr:uid="{00000000-0005-0000-0000-00003DB10000}"/>
    <cellStyle name="쉼표 [0] 4 6 2 3 2 8 3" xfId="45857" xr:uid="{00000000-0005-0000-0000-00003EB10000}"/>
    <cellStyle name="쉼표 [0] 4 6 2 3 2 8 4" xfId="45858" xr:uid="{00000000-0005-0000-0000-00003FB10000}"/>
    <cellStyle name="쉼표 [0] 4 6 2 3 2 9" xfId="45859" xr:uid="{00000000-0005-0000-0000-000040B10000}"/>
    <cellStyle name="쉼표 [0] 4 6 2 3 2 9 2" xfId="45860" xr:uid="{00000000-0005-0000-0000-000041B10000}"/>
    <cellStyle name="쉼표 [0] 4 6 2 3 2 9 3" xfId="45861" xr:uid="{00000000-0005-0000-0000-000042B10000}"/>
    <cellStyle name="쉼표 [0] 4 6 2 3 2 9 4" xfId="45862" xr:uid="{00000000-0005-0000-0000-000043B10000}"/>
    <cellStyle name="쉼표 [0] 4 6 2 3 20" xfId="45863" xr:uid="{00000000-0005-0000-0000-000044B10000}"/>
    <cellStyle name="쉼표 [0] 4 6 2 3 21" xfId="45864" xr:uid="{00000000-0005-0000-0000-000045B10000}"/>
    <cellStyle name="쉼표 [0] 4 6 2 3 22" xfId="45865" xr:uid="{00000000-0005-0000-0000-000046B10000}"/>
    <cellStyle name="쉼표 [0] 4 6 2 3 23" xfId="45866" xr:uid="{00000000-0005-0000-0000-000047B10000}"/>
    <cellStyle name="쉼표 [0] 4 6 2 3 24" xfId="45867" xr:uid="{00000000-0005-0000-0000-000048B10000}"/>
    <cellStyle name="쉼표 [0] 4 6 2 3 25" xfId="45868" xr:uid="{00000000-0005-0000-0000-000049B10000}"/>
    <cellStyle name="쉼표 [0] 4 6 2 3 3" xfId="45869" xr:uid="{00000000-0005-0000-0000-00004AB10000}"/>
    <cellStyle name="쉼표 [0] 4 6 2 3 3 10" xfId="45870" xr:uid="{00000000-0005-0000-0000-00004BB10000}"/>
    <cellStyle name="쉼표 [0] 4 6 2 3 3 11" xfId="45871" xr:uid="{00000000-0005-0000-0000-00004CB10000}"/>
    <cellStyle name="쉼표 [0] 4 6 2 3 3 12" xfId="45872" xr:uid="{00000000-0005-0000-0000-00004DB10000}"/>
    <cellStyle name="쉼표 [0] 4 6 2 3 3 2" xfId="45873" xr:uid="{00000000-0005-0000-0000-00004EB10000}"/>
    <cellStyle name="쉼표 [0] 4 6 2 3 3 2 2" xfId="45874" xr:uid="{00000000-0005-0000-0000-00004FB10000}"/>
    <cellStyle name="쉼표 [0] 4 6 2 3 3 2 3" xfId="45875" xr:uid="{00000000-0005-0000-0000-000050B10000}"/>
    <cellStyle name="쉼표 [0] 4 6 2 3 3 2 4" xfId="45876" xr:uid="{00000000-0005-0000-0000-000051B10000}"/>
    <cellStyle name="쉼표 [0] 4 6 2 3 3 3" xfId="45877" xr:uid="{00000000-0005-0000-0000-000052B10000}"/>
    <cellStyle name="쉼표 [0] 4 6 2 3 3 3 2" xfId="45878" xr:uid="{00000000-0005-0000-0000-000053B10000}"/>
    <cellStyle name="쉼표 [0] 4 6 2 3 3 3 3" xfId="45879" xr:uid="{00000000-0005-0000-0000-000054B10000}"/>
    <cellStyle name="쉼표 [0] 4 6 2 3 3 3 4" xfId="45880" xr:uid="{00000000-0005-0000-0000-000055B10000}"/>
    <cellStyle name="쉼표 [0] 4 6 2 3 3 4" xfId="45881" xr:uid="{00000000-0005-0000-0000-000056B10000}"/>
    <cellStyle name="쉼표 [0] 4 6 2 3 3 4 2" xfId="45882" xr:uid="{00000000-0005-0000-0000-000057B10000}"/>
    <cellStyle name="쉼표 [0] 4 6 2 3 3 4 3" xfId="45883" xr:uid="{00000000-0005-0000-0000-000058B10000}"/>
    <cellStyle name="쉼표 [0] 4 6 2 3 3 4 4" xfId="45884" xr:uid="{00000000-0005-0000-0000-000059B10000}"/>
    <cellStyle name="쉼표 [0] 4 6 2 3 3 5" xfId="45885" xr:uid="{00000000-0005-0000-0000-00005AB10000}"/>
    <cellStyle name="쉼표 [0] 4 6 2 3 3 5 2" xfId="45886" xr:uid="{00000000-0005-0000-0000-00005BB10000}"/>
    <cellStyle name="쉼표 [0] 4 6 2 3 3 5 3" xfId="45887" xr:uid="{00000000-0005-0000-0000-00005CB10000}"/>
    <cellStyle name="쉼표 [0] 4 6 2 3 3 5 4" xfId="45888" xr:uid="{00000000-0005-0000-0000-00005DB10000}"/>
    <cellStyle name="쉼표 [0] 4 6 2 3 3 6" xfId="45889" xr:uid="{00000000-0005-0000-0000-00005EB10000}"/>
    <cellStyle name="쉼표 [0] 4 6 2 3 3 6 2" xfId="45890" xr:uid="{00000000-0005-0000-0000-00005FB10000}"/>
    <cellStyle name="쉼표 [0] 4 6 2 3 3 6 3" xfId="45891" xr:uid="{00000000-0005-0000-0000-000060B10000}"/>
    <cellStyle name="쉼표 [0] 4 6 2 3 3 6 4" xfId="45892" xr:uid="{00000000-0005-0000-0000-000061B10000}"/>
    <cellStyle name="쉼표 [0] 4 6 2 3 3 7" xfId="45893" xr:uid="{00000000-0005-0000-0000-000062B10000}"/>
    <cellStyle name="쉼표 [0] 4 6 2 3 3 7 2" xfId="45894" xr:uid="{00000000-0005-0000-0000-000063B10000}"/>
    <cellStyle name="쉼표 [0] 4 6 2 3 3 7 3" xfId="45895" xr:uid="{00000000-0005-0000-0000-000064B10000}"/>
    <cellStyle name="쉼표 [0] 4 6 2 3 3 7 4" xfId="45896" xr:uid="{00000000-0005-0000-0000-000065B10000}"/>
    <cellStyle name="쉼표 [0] 4 6 2 3 3 8" xfId="45897" xr:uid="{00000000-0005-0000-0000-000066B10000}"/>
    <cellStyle name="쉼표 [0] 4 6 2 3 3 8 2" xfId="45898" xr:uid="{00000000-0005-0000-0000-000067B10000}"/>
    <cellStyle name="쉼표 [0] 4 6 2 3 3 8 3" xfId="45899" xr:uid="{00000000-0005-0000-0000-000068B10000}"/>
    <cellStyle name="쉼표 [0] 4 6 2 3 3 8 4" xfId="45900" xr:uid="{00000000-0005-0000-0000-000069B10000}"/>
    <cellStyle name="쉼표 [0] 4 6 2 3 3 9" xfId="45901" xr:uid="{00000000-0005-0000-0000-00006AB10000}"/>
    <cellStyle name="쉼표 [0] 4 6 2 3 3 9 2" xfId="45902" xr:uid="{00000000-0005-0000-0000-00006BB10000}"/>
    <cellStyle name="쉼표 [0] 4 6 2 3 3 9 3" xfId="45903" xr:uid="{00000000-0005-0000-0000-00006CB10000}"/>
    <cellStyle name="쉼표 [0] 4 6 2 3 3 9 4" xfId="45904" xr:uid="{00000000-0005-0000-0000-00006DB10000}"/>
    <cellStyle name="쉼표 [0] 4 6 2 3 4" xfId="45905" xr:uid="{00000000-0005-0000-0000-00006EB10000}"/>
    <cellStyle name="쉼표 [0] 4 6 2 3 4 10" xfId="45906" xr:uid="{00000000-0005-0000-0000-00006FB10000}"/>
    <cellStyle name="쉼표 [0] 4 6 2 3 4 11" xfId="45907" xr:uid="{00000000-0005-0000-0000-000070B10000}"/>
    <cellStyle name="쉼표 [0] 4 6 2 3 4 12" xfId="45908" xr:uid="{00000000-0005-0000-0000-000071B10000}"/>
    <cellStyle name="쉼표 [0] 4 6 2 3 4 2" xfId="45909" xr:uid="{00000000-0005-0000-0000-000072B10000}"/>
    <cellStyle name="쉼표 [0] 4 6 2 3 4 2 2" xfId="45910" xr:uid="{00000000-0005-0000-0000-000073B10000}"/>
    <cellStyle name="쉼표 [0] 4 6 2 3 4 2 3" xfId="45911" xr:uid="{00000000-0005-0000-0000-000074B10000}"/>
    <cellStyle name="쉼표 [0] 4 6 2 3 4 2 4" xfId="45912" xr:uid="{00000000-0005-0000-0000-000075B10000}"/>
    <cellStyle name="쉼표 [0] 4 6 2 3 4 3" xfId="45913" xr:uid="{00000000-0005-0000-0000-000076B10000}"/>
    <cellStyle name="쉼표 [0] 4 6 2 3 4 3 2" xfId="45914" xr:uid="{00000000-0005-0000-0000-000077B10000}"/>
    <cellStyle name="쉼표 [0] 4 6 2 3 4 3 3" xfId="45915" xr:uid="{00000000-0005-0000-0000-000078B10000}"/>
    <cellStyle name="쉼표 [0] 4 6 2 3 4 3 4" xfId="45916" xr:uid="{00000000-0005-0000-0000-000079B10000}"/>
    <cellStyle name="쉼표 [0] 4 6 2 3 4 4" xfId="45917" xr:uid="{00000000-0005-0000-0000-00007AB10000}"/>
    <cellStyle name="쉼표 [0] 4 6 2 3 4 4 2" xfId="45918" xr:uid="{00000000-0005-0000-0000-00007BB10000}"/>
    <cellStyle name="쉼표 [0] 4 6 2 3 4 4 3" xfId="45919" xr:uid="{00000000-0005-0000-0000-00007CB10000}"/>
    <cellStyle name="쉼표 [0] 4 6 2 3 4 4 4" xfId="45920" xr:uid="{00000000-0005-0000-0000-00007DB10000}"/>
    <cellStyle name="쉼표 [0] 4 6 2 3 4 5" xfId="45921" xr:uid="{00000000-0005-0000-0000-00007EB10000}"/>
    <cellStyle name="쉼표 [0] 4 6 2 3 4 5 2" xfId="45922" xr:uid="{00000000-0005-0000-0000-00007FB10000}"/>
    <cellStyle name="쉼표 [0] 4 6 2 3 4 5 3" xfId="45923" xr:uid="{00000000-0005-0000-0000-000080B10000}"/>
    <cellStyle name="쉼표 [0] 4 6 2 3 4 5 4" xfId="45924" xr:uid="{00000000-0005-0000-0000-000081B10000}"/>
    <cellStyle name="쉼표 [0] 4 6 2 3 4 6" xfId="45925" xr:uid="{00000000-0005-0000-0000-000082B10000}"/>
    <cellStyle name="쉼표 [0] 4 6 2 3 4 6 2" xfId="45926" xr:uid="{00000000-0005-0000-0000-000083B10000}"/>
    <cellStyle name="쉼표 [0] 4 6 2 3 4 6 3" xfId="45927" xr:uid="{00000000-0005-0000-0000-000084B10000}"/>
    <cellStyle name="쉼표 [0] 4 6 2 3 4 6 4" xfId="45928" xr:uid="{00000000-0005-0000-0000-000085B10000}"/>
    <cellStyle name="쉼표 [0] 4 6 2 3 4 7" xfId="45929" xr:uid="{00000000-0005-0000-0000-000086B10000}"/>
    <cellStyle name="쉼표 [0] 4 6 2 3 4 7 2" xfId="45930" xr:uid="{00000000-0005-0000-0000-000087B10000}"/>
    <cellStyle name="쉼표 [0] 4 6 2 3 4 7 3" xfId="45931" xr:uid="{00000000-0005-0000-0000-000088B10000}"/>
    <cellStyle name="쉼표 [0] 4 6 2 3 4 7 4" xfId="45932" xr:uid="{00000000-0005-0000-0000-000089B10000}"/>
    <cellStyle name="쉼표 [0] 4 6 2 3 4 8" xfId="45933" xr:uid="{00000000-0005-0000-0000-00008AB10000}"/>
    <cellStyle name="쉼표 [0] 4 6 2 3 4 8 2" xfId="45934" xr:uid="{00000000-0005-0000-0000-00008BB10000}"/>
    <cellStyle name="쉼표 [0] 4 6 2 3 4 8 3" xfId="45935" xr:uid="{00000000-0005-0000-0000-00008CB10000}"/>
    <cellStyle name="쉼표 [0] 4 6 2 3 4 8 4" xfId="45936" xr:uid="{00000000-0005-0000-0000-00008DB10000}"/>
    <cellStyle name="쉼표 [0] 4 6 2 3 4 9" xfId="45937" xr:uid="{00000000-0005-0000-0000-00008EB10000}"/>
    <cellStyle name="쉼표 [0] 4 6 2 3 4 9 2" xfId="45938" xr:uid="{00000000-0005-0000-0000-00008FB10000}"/>
    <cellStyle name="쉼표 [0] 4 6 2 3 4 9 3" xfId="45939" xr:uid="{00000000-0005-0000-0000-000090B10000}"/>
    <cellStyle name="쉼표 [0] 4 6 2 3 4 9 4" xfId="45940" xr:uid="{00000000-0005-0000-0000-000091B10000}"/>
    <cellStyle name="쉼표 [0] 4 6 2 3 5" xfId="45941" xr:uid="{00000000-0005-0000-0000-000092B10000}"/>
    <cellStyle name="쉼표 [0] 4 6 2 3 5 2" xfId="45942" xr:uid="{00000000-0005-0000-0000-000093B10000}"/>
    <cellStyle name="쉼표 [0] 4 6 2 3 5 3" xfId="45943" xr:uid="{00000000-0005-0000-0000-000094B10000}"/>
    <cellStyle name="쉼표 [0] 4 6 2 3 5 4" xfId="45944" xr:uid="{00000000-0005-0000-0000-000095B10000}"/>
    <cellStyle name="쉼표 [0] 4 6 2 3 6" xfId="45945" xr:uid="{00000000-0005-0000-0000-000096B10000}"/>
    <cellStyle name="쉼표 [0] 4 6 2 3 6 2" xfId="45946" xr:uid="{00000000-0005-0000-0000-000097B10000}"/>
    <cellStyle name="쉼표 [0] 4 6 2 3 6 3" xfId="45947" xr:uid="{00000000-0005-0000-0000-000098B10000}"/>
    <cellStyle name="쉼표 [0] 4 6 2 3 6 4" xfId="45948" xr:uid="{00000000-0005-0000-0000-000099B10000}"/>
    <cellStyle name="쉼표 [0] 4 6 2 3 7" xfId="45949" xr:uid="{00000000-0005-0000-0000-00009AB10000}"/>
    <cellStyle name="쉼표 [0] 4 6 2 3 7 2" xfId="45950" xr:uid="{00000000-0005-0000-0000-00009BB10000}"/>
    <cellStyle name="쉼표 [0] 4 6 2 3 7 3" xfId="45951" xr:uid="{00000000-0005-0000-0000-00009CB10000}"/>
    <cellStyle name="쉼표 [0] 4 6 2 3 7 4" xfId="45952" xr:uid="{00000000-0005-0000-0000-00009DB10000}"/>
    <cellStyle name="쉼표 [0] 4 6 2 3 8" xfId="45953" xr:uid="{00000000-0005-0000-0000-00009EB10000}"/>
    <cellStyle name="쉼표 [0] 4 6 2 3 8 2" xfId="45954" xr:uid="{00000000-0005-0000-0000-00009FB10000}"/>
    <cellStyle name="쉼표 [0] 4 6 2 3 8 3" xfId="45955" xr:uid="{00000000-0005-0000-0000-0000A0B10000}"/>
    <cellStyle name="쉼표 [0] 4 6 2 3 8 4" xfId="45956" xr:uid="{00000000-0005-0000-0000-0000A1B10000}"/>
    <cellStyle name="쉼표 [0] 4 6 2 3 9" xfId="45957" xr:uid="{00000000-0005-0000-0000-0000A2B10000}"/>
    <cellStyle name="쉼표 [0] 4 6 2 3 9 2" xfId="45958" xr:uid="{00000000-0005-0000-0000-0000A3B10000}"/>
    <cellStyle name="쉼표 [0] 4 6 2 3 9 3" xfId="45959" xr:uid="{00000000-0005-0000-0000-0000A4B10000}"/>
    <cellStyle name="쉼표 [0] 4 6 2 3 9 4" xfId="45960" xr:uid="{00000000-0005-0000-0000-0000A5B10000}"/>
    <cellStyle name="쉼표 [0] 4 6 2 4" xfId="45961" xr:uid="{00000000-0005-0000-0000-0000A6B10000}"/>
    <cellStyle name="쉼표 [0] 4 6 2 4 10" xfId="45962" xr:uid="{00000000-0005-0000-0000-0000A7B10000}"/>
    <cellStyle name="쉼표 [0] 4 6 2 4 11" xfId="45963" xr:uid="{00000000-0005-0000-0000-0000A8B10000}"/>
    <cellStyle name="쉼표 [0] 4 6 2 4 12" xfId="45964" xr:uid="{00000000-0005-0000-0000-0000A9B10000}"/>
    <cellStyle name="쉼표 [0] 4 6 2 4 2" xfId="45965" xr:uid="{00000000-0005-0000-0000-0000AAB10000}"/>
    <cellStyle name="쉼표 [0] 4 6 2 4 2 2" xfId="45966" xr:uid="{00000000-0005-0000-0000-0000ABB10000}"/>
    <cellStyle name="쉼표 [0] 4 6 2 4 2 3" xfId="45967" xr:uid="{00000000-0005-0000-0000-0000ACB10000}"/>
    <cellStyle name="쉼표 [0] 4 6 2 4 2 4" xfId="45968" xr:uid="{00000000-0005-0000-0000-0000ADB10000}"/>
    <cellStyle name="쉼표 [0] 4 6 2 4 3" xfId="45969" xr:uid="{00000000-0005-0000-0000-0000AEB10000}"/>
    <cellStyle name="쉼표 [0] 4 6 2 4 3 2" xfId="45970" xr:uid="{00000000-0005-0000-0000-0000AFB10000}"/>
    <cellStyle name="쉼표 [0] 4 6 2 4 3 3" xfId="45971" xr:uid="{00000000-0005-0000-0000-0000B0B10000}"/>
    <cellStyle name="쉼표 [0] 4 6 2 4 3 4" xfId="45972" xr:uid="{00000000-0005-0000-0000-0000B1B10000}"/>
    <cellStyle name="쉼표 [0] 4 6 2 4 4" xfId="45973" xr:uid="{00000000-0005-0000-0000-0000B2B10000}"/>
    <cellStyle name="쉼표 [0] 4 6 2 4 4 2" xfId="45974" xr:uid="{00000000-0005-0000-0000-0000B3B10000}"/>
    <cellStyle name="쉼표 [0] 4 6 2 4 4 3" xfId="45975" xr:uid="{00000000-0005-0000-0000-0000B4B10000}"/>
    <cellStyle name="쉼표 [0] 4 6 2 4 4 4" xfId="45976" xr:uid="{00000000-0005-0000-0000-0000B5B10000}"/>
    <cellStyle name="쉼표 [0] 4 6 2 4 5" xfId="45977" xr:uid="{00000000-0005-0000-0000-0000B6B10000}"/>
    <cellStyle name="쉼표 [0] 4 6 2 4 5 2" xfId="45978" xr:uid="{00000000-0005-0000-0000-0000B7B10000}"/>
    <cellStyle name="쉼표 [0] 4 6 2 4 5 3" xfId="45979" xr:uid="{00000000-0005-0000-0000-0000B8B10000}"/>
    <cellStyle name="쉼표 [0] 4 6 2 4 5 4" xfId="45980" xr:uid="{00000000-0005-0000-0000-0000B9B10000}"/>
    <cellStyle name="쉼표 [0] 4 6 2 4 6" xfId="45981" xr:uid="{00000000-0005-0000-0000-0000BAB10000}"/>
    <cellStyle name="쉼표 [0] 4 6 2 4 6 2" xfId="45982" xr:uid="{00000000-0005-0000-0000-0000BBB10000}"/>
    <cellStyle name="쉼표 [0] 4 6 2 4 6 3" xfId="45983" xr:uid="{00000000-0005-0000-0000-0000BCB10000}"/>
    <cellStyle name="쉼표 [0] 4 6 2 4 6 4" xfId="45984" xr:uid="{00000000-0005-0000-0000-0000BDB10000}"/>
    <cellStyle name="쉼표 [0] 4 6 2 4 7" xfId="45985" xr:uid="{00000000-0005-0000-0000-0000BEB10000}"/>
    <cellStyle name="쉼표 [0] 4 6 2 4 7 2" xfId="45986" xr:uid="{00000000-0005-0000-0000-0000BFB10000}"/>
    <cellStyle name="쉼표 [0] 4 6 2 4 7 3" xfId="45987" xr:uid="{00000000-0005-0000-0000-0000C0B10000}"/>
    <cellStyle name="쉼표 [0] 4 6 2 4 7 4" xfId="45988" xr:uid="{00000000-0005-0000-0000-0000C1B10000}"/>
    <cellStyle name="쉼표 [0] 4 6 2 4 8" xfId="45989" xr:uid="{00000000-0005-0000-0000-0000C2B10000}"/>
    <cellStyle name="쉼표 [0] 4 6 2 4 8 2" xfId="45990" xr:uid="{00000000-0005-0000-0000-0000C3B10000}"/>
    <cellStyle name="쉼표 [0] 4 6 2 4 8 3" xfId="45991" xr:uid="{00000000-0005-0000-0000-0000C4B10000}"/>
    <cellStyle name="쉼표 [0] 4 6 2 4 8 4" xfId="45992" xr:uid="{00000000-0005-0000-0000-0000C5B10000}"/>
    <cellStyle name="쉼표 [0] 4 6 2 4 9" xfId="45993" xr:uid="{00000000-0005-0000-0000-0000C6B10000}"/>
    <cellStyle name="쉼표 [0] 4 6 2 4 9 2" xfId="45994" xr:uid="{00000000-0005-0000-0000-0000C7B10000}"/>
    <cellStyle name="쉼표 [0] 4 6 2 4 9 3" xfId="45995" xr:uid="{00000000-0005-0000-0000-0000C8B10000}"/>
    <cellStyle name="쉼표 [0] 4 6 2 4 9 4" xfId="45996" xr:uid="{00000000-0005-0000-0000-0000C9B10000}"/>
    <cellStyle name="쉼표 [0] 4 6 2 5" xfId="45997" xr:uid="{00000000-0005-0000-0000-0000CAB10000}"/>
    <cellStyle name="쉼표 [0] 4 6 2 5 10" xfId="45998" xr:uid="{00000000-0005-0000-0000-0000CBB10000}"/>
    <cellStyle name="쉼표 [0] 4 6 2 5 11" xfId="45999" xr:uid="{00000000-0005-0000-0000-0000CCB10000}"/>
    <cellStyle name="쉼표 [0] 4 6 2 5 12" xfId="46000" xr:uid="{00000000-0005-0000-0000-0000CDB10000}"/>
    <cellStyle name="쉼표 [0] 4 6 2 5 2" xfId="46001" xr:uid="{00000000-0005-0000-0000-0000CEB10000}"/>
    <cellStyle name="쉼표 [0] 4 6 2 5 2 2" xfId="46002" xr:uid="{00000000-0005-0000-0000-0000CFB10000}"/>
    <cellStyle name="쉼표 [0] 4 6 2 5 2 3" xfId="46003" xr:uid="{00000000-0005-0000-0000-0000D0B10000}"/>
    <cellStyle name="쉼표 [0] 4 6 2 5 2 4" xfId="46004" xr:uid="{00000000-0005-0000-0000-0000D1B10000}"/>
    <cellStyle name="쉼표 [0] 4 6 2 5 3" xfId="46005" xr:uid="{00000000-0005-0000-0000-0000D2B10000}"/>
    <cellStyle name="쉼표 [0] 4 6 2 5 3 2" xfId="46006" xr:uid="{00000000-0005-0000-0000-0000D3B10000}"/>
    <cellStyle name="쉼표 [0] 4 6 2 5 3 3" xfId="46007" xr:uid="{00000000-0005-0000-0000-0000D4B10000}"/>
    <cellStyle name="쉼표 [0] 4 6 2 5 3 4" xfId="46008" xr:uid="{00000000-0005-0000-0000-0000D5B10000}"/>
    <cellStyle name="쉼표 [0] 4 6 2 5 4" xfId="46009" xr:uid="{00000000-0005-0000-0000-0000D6B10000}"/>
    <cellStyle name="쉼표 [0] 4 6 2 5 4 2" xfId="46010" xr:uid="{00000000-0005-0000-0000-0000D7B10000}"/>
    <cellStyle name="쉼표 [0] 4 6 2 5 4 3" xfId="46011" xr:uid="{00000000-0005-0000-0000-0000D8B10000}"/>
    <cellStyle name="쉼표 [0] 4 6 2 5 4 4" xfId="46012" xr:uid="{00000000-0005-0000-0000-0000D9B10000}"/>
    <cellStyle name="쉼표 [0] 4 6 2 5 5" xfId="46013" xr:uid="{00000000-0005-0000-0000-0000DAB10000}"/>
    <cellStyle name="쉼표 [0] 4 6 2 5 5 2" xfId="46014" xr:uid="{00000000-0005-0000-0000-0000DBB10000}"/>
    <cellStyle name="쉼표 [0] 4 6 2 5 5 3" xfId="46015" xr:uid="{00000000-0005-0000-0000-0000DCB10000}"/>
    <cellStyle name="쉼표 [0] 4 6 2 5 5 4" xfId="46016" xr:uid="{00000000-0005-0000-0000-0000DDB10000}"/>
    <cellStyle name="쉼표 [0] 4 6 2 5 6" xfId="46017" xr:uid="{00000000-0005-0000-0000-0000DEB10000}"/>
    <cellStyle name="쉼표 [0] 4 6 2 5 6 2" xfId="46018" xr:uid="{00000000-0005-0000-0000-0000DFB10000}"/>
    <cellStyle name="쉼표 [0] 4 6 2 5 6 3" xfId="46019" xr:uid="{00000000-0005-0000-0000-0000E0B10000}"/>
    <cellStyle name="쉼표 [0] 4 6 2 5 6 4" xfId="46020" xr:uid="{00000000-0005-0000-0000-0000E1B10000}"/>
    <cellStyle name="쉼표 [0] 4 6 2 5 7" xfId="46021" xr:uid="{00000000-0005-0000-0000-0000E2B10000}"/>
    <cellStyle name="쉼표 [0] 4 6 2 5 7 2" xfId="46022" xr:uid="{00000000-0005-0000-0000-0000E3B10000}"/>
    <cellStyle name="쉼표 [0] 4 6 2 5 7 3" xfId="46023" xr:uid="{00000000-0005-0000-0000-0000E4B10000}"/>
    <cellStyle name="쉼표 [0] 4 6 2 5 7 4" xfId="46024" xr:uid="{00000000-0005-0000-0000-0000E5B10000}"/>
    <cellStyle name="쉼표 [0] 4 6 2 5 8" xfId="46025" xr:uid="{00000000-0005-0000-0000-0000E6B10000}"/>
    <cellStyle name="쉼표 [0] 4 6 2 5 8 2" xfId="46026" xr:uid="{00000000-0005-0000-0000-0000E7B10000}"/>
    <cellStyle name="쉼표 [0] 4 6 2 5 8 3" xfId="46027" xr:uid="{00000000-0005-0000-0000-0000E8B10000}"/>
    <cellStyle name="쉼표 [0] 4 6 2 5 8 4" xfId="46028" xr:uid="{00000000-0005-0000-0000-0000E9B10000}"/>
    <cellStyle name="쉼표 [0] 4 6 2 5 9" xfId="46029" xr:uid="{00000000-0005-0000-0000-0000EAB10000}"/>
    <cellStyle name="쉼표 [0] 4 6 2 5 9 2" xfId="46030" xr:uid="{00000000-0005-0000-0000-0000EBB10000}"/>
    <cellStyle name="쉼표 [0] 4 6 2 5 9 3" xfId="46031" xr:uid="{00000000-0005-0000-0000-0000ECB10000}"/>
    <cellStyle name="쉼표 [0] 4 6 2 5 9 4" xfId="46032" xr:uid="{00000000-0005-0000-0000-0000EDB10000}"/>
    <cellStyle name="쉼표 [0] 4 6 2 6" xfId="46033" xr:uid="{00000000-0005-0000-0000-0000EEB10000}"/>
    <cellStyle name="쉼표 [0] 4 6 2 6 10" xfId="46034" xr:uid="{00000000-0005-0000-0000-0000EFB10000}"/>
    <cellStyle name="쉼표 [0] 4 6 2 6 11" xfId="46035" xr:uid="{00000000-0005-0000-0000-0000F0B10000}"/>
    <cellStyle name="쉼표 [0] 4 6 2 6 12" xfId="46036" xr:uid="{00000000-0005-0000-0000-0000F1B10000}"/>
    <cellStyle name="쉼표 [0] 4 6 2 6 2" xfId="46037" xr:uid="{00000000-0005-0000-0000-0000F2B10000}"/>
    <cellStyle name="쉼표 [0] 4 6 2 6 2 2" xfId="46038" xr:uid="{00000000-0005-0000-0000-0000F3B10000}"/>
    <cellStyle name="쉼표 [0] 4 6 2 6 2 3" xfId="46039" xr:uid="{00000000-0005-0000-0000-0000F4B10000}"/>
    <cellStyle name="쉼표 [0] 4 6 2 6 2 4" xfId="46040" xr:uid="{00000000-0005-0000-0000-0000F5B10000}"/>
    <cellStyle name="쉼표 [0] 4 6 2 6 3" xfId="46041" xr:uid="{00000000-0005-0000-0000-0000F6B10000}"/>
    <cellStyle name="쉼표 [0] 4 6 2 6 3 2" xfId="46042" xr:uid="{00000000-0005-0000-0000-0000F7B10000}"/>
    <cellStyle name="쉼표 [0] 4 6 2 6 3 3" xfId="46043" xr:uid="{00000000-0005-0000-0000-0000F8B10000}"/>
    <cellStyle name="쉼표 [0] 4 6 2 6 3 4" xfId="46044" xr:uid="{00000000-0005-0000-0000-0000F9B10000}"/>
    <cellStyle name="쉼표 [0] 4 6 2 6 4" xfId="46045" xr:uid="{00000000-0005-0000-0000-0000FAB10000}"/>
    <cellStyle name="쉼표 [0] 4 6 2 6 4 2" xfId="46046" xr:uid="{00000000-0005-0000-0000-0000FBB10000}"/>
    <cellStyle name="쉼표 [0] 4 6 2 6 4 3" xfId="46047" xr:uid="{00000000-0005-0000-0000-0000FCB10000}"/>
    <cellStyle name="쉼표 [0] 4 6 2 6 4 4" xfId="46048" xr:uid="{00000000-0005-0000-0000-0000FDB10000}"/>
    <cellStyle name="쉼표 [0] 4 6 2 6 5" xfId="46049" xr:uid="{00000000-0005-0000-0000-0000FEB10000}"/>
    <cellStyle name="쉼표 [0] 4 6 2 6 5 2" xfId="46050" xr:uid="{00000000-0005-0000-0000-0000FFB10000}"/>
    <cellStyle name="쉼표 [0] 4 6 2 6 5 3" xfId="46051" xr:uid="{00000000-0005-0000-0000-000000B20000}"/>
    <cellStyle name="쉼표 [0] 4 6 2 6 5 4" xfId="46052" xr:uid="{00000000-0005-0000-0000-000001B20000}"/>
    <cellStyle name="쉼표 [0] 4 6 2 6 6" xfId="46053" xr:uid="{00000000-0005-0000-0000-000002B20000}"/>
    <cellStyle name="쉼표 [0] 4 6 2 6 6 2" xfId="46054" xr:uid="{00000000-0005-0000-0000-000003B20000}"/>
    <cellStyle name="쉼표 [0] 4 6 2 6 6 3" xfId="46055" xr:uid="{00000000-0005-0000-0000-000004B20000}"/>
    <cellStyle name="쉼표 [0] 4 6 2 6 6 4" xfId="46056" xr:uid="{00000000-0005-0000-0000-000005B20000}"/>
    <cellStyle name="쉼표 [0] 4 6 2 6 7" xfId="46057" xr:uid="{00000000-0005-0000-0000-000006B20000}"/>
    <cellStyle name="쉼표 [0] 4 6 2 6 7 2" xfId="46058" xr:uid="{00000000-0005-0000-0000-000007B20000}"/>
    <cellStyle name="쉼표 [0] 4 6 2 6 7 3" xfId="46059" xr:uid="{00000000-0005-0000-0000-000008B20000}"/>
    <cellStyle name="쉼표 [0] 4 6 2 6 7 4" xfId="46060" xr:uid="{00000000-0005-0000-0000-000009B20000}"/>
    <cellStyle name="쉼표 [0] 4 6 2 6 8" xfId="46061" xr:uid="{00000000-0005-0000-0000-00000AB20000}"/>
    <cellStyle name="쉼표 [0] 4 6 2 6 8 2" xfId="46062" xr:uid="{00000000-0005-0000-0000-00000BB20000}"/>
    <cellStyle name="쉼표 [0] 4 6 2 6 8 3" xfId="46063" xr:uid="{00000000-0005-0000-0000-00000CB20000}"/>
    <cellStyle name="쉼표 [0] 4 6 2 6 8 4" xfId="46064" xr:uid="{00000000-0005-0000-0000-00000DB20000}"/>
    <cellStyle name="쉼표 [0] 4 6 2 6 9" xfId="46065" xr:uid="{00000000-0005-0000-0000-00000EB20000}"/>
    <cellStyle name="쉼표 [0] 4 6 2 6 9 2" xfId="46066" xr:uid="{00000000-0005-0000-0000-00000FB20000}"/>
    <cellStyle name="쉼표 [0] 4 6 2 6 9 3" xfId="46067" xr:uid="{00000000-0005-0000-0000-000010B20000}"/>
    <cellStyle name="쉼표 [0] 4 6 2 6 9 4" xfId="46068" xr:uid="{00000000-0005-0000-0000-000011B20000}"/>
    <cellStyle name="쉼표 [0] 4 6 2 7" xfId="46069" xr:uid="{00000000-0005-0000-0000-000012B20000}"/>
    <cellStyle name="쉼표 [0] 4 6 2 7 2" xfId="46070" xr:uid="{00000000-0005-0000-0000-000013B20000}"/>
    <cellStyle name="쉼표 [0] 4 6 2 7 3" xfId="46071" xr:uid="{00000000-0005-0000-0000-000014B20000}"/>
    <cellStyle name="쉼표 [0] 4 6 2 7 4" xfId="46072" xr:uid="{00000000-0005-0000-0000-000015B20000}"/>
    <cellStyle name="쉼표 [0] 4 6 2 8" xfId="46073" xr:uid="{00000000-0005-0000-0000-000016B20000}"/>
    <cellStyle name="쉼표 [0] 4 6 2 8 2" xfId="46074" xr:uid="{00000000-0005-0000-0000-000017B20000}"/>
    <cellStyle name="쉼표 [0] 4 6 2 8 3" xfId="46075" xr:uid="{00000000-0005-0000-0000-000018B20000}"/>
    <cellStyle name="쉼표 [0] 4 6 2 8 4" xfId="46076" xr:uid="{00000000-0005-0000-0000-000019B20000}"/>
    <cellStyle name="쉼표 [0] 4 6 2 9" xfId="46077" xr:uid="{00000000-0005-0000-0000-00001AB20000}"/>
    <cellStyle name="쉼표 [0] 4 6 2 9 2" xfId="46078" xr:uid="{00000000-0005-0000-0000-00001BB20000}"/>
    <cellStyle name="쉼표 [0] 4 6 2 9 3" xfId="46079" xr:uid="{00000000-0005-0000-0000-00001CB20000}"/>
    <cellStyle name="쉼표 [0] 4 6 2 9 4" xfId="46080" xr:uid="{00000000-0005-0000-0000-00001DB20000}"/>
    <cellStyle name="쉼표 [0] 4 6 3" xfId="46081" xr:uid="{00000000-0005-0000-0000-00001EB20000}"/>
    <cellStyle name="쉼표 [0] 4 6 4" xfId="46082" xr:uid="{00000000-0005-0000-0000-00001FB20000}"/>
    <cellStyle name="쉼표 [0] 4 6 5" xfId="46083" xr:uid="{00000000-0005-0000-0000-000020B20000}"/>
    <cellStyle name="쉼표 [0] 4 6 6" xfId="46084" xr:uid="{00000000-0005-0000-0000-000021B20000}"/>
    <cellStyle name="쉼표 [0] 4 7" xfId="46085" xr:uid="{00000000-0005-0000-0000-000022B20000}"/>
    <cellStyle name="쉼표 [0] 4 7 2" xfId="46086" xr:uid="{00000000-0005-0000-0000-000023B20000}"/>
    <cellStyle name="쉼표 [0] 4 7 2 10" xfId="46087" xr:uid="{00000000-0005-0000-0000-000024B20000}"/>
    <cellStyle name="쉼표 [0] 4 7 2 10 2" xfId="46088" xr:uid="{00000000-0005-0000-0000-000025B20000}"/>
    <cellStyle name="쉼표 [0] 4 7 2 10 3" xfId="46089" xr:uid="{00000000-0005-0000-0000-000026B20000}"/>
    <cellStyle name="쉼표 [0] 4 7 2 10 4" xfId="46090" xr:uid="{00000000-0005-0000-0000-000027B20000}"/>
    <cellStyle name="쉼표 [0] 4 7 2 11" xfId="46091" xr:uid="{00000000-0005-0000-0000-000028B20000}"/>
    <cellStyle name="쉼표 [0] 4 7 2 11 2" xfId="46092" xr:uid="{00000000-0005-0000-0000-000029B20000}"/>
    <cellStyle name="쉼표 [0] 4 7 2 11 3" xfId="46093" xr:uid="{00000000-0005-0000-0000-00002AB20000}"/>
    <cellStyle name="쉼표 [0] 4 7 2 11 4" xfId="46094" xr:uid="{00000000-0005-0000-0000-00002BB20000}"/>
    <cellStyle name="쉼표 [0] 4 7 2 12" xfId="46095" xr:uid="{00000000-0005-0000-0000-00002CB20000}"/>
    <cellStyle name="쉼표 [0] 4 7 2 12 2" xfId="46096" xr:uid="{00000000-0005-0000-0000-00002DB20000}"/>
    <cellStyle name="쉼표 [0] 4 7 2 12 3" xfId="46097" xr:uid="{00000000-0005-0000-0000-00002EB20000}"/>
    <cellStyle name="쉼표 [0] 4 7 2 12 4" xfId="46098" xr:uid="{00000000-0005-0000-0000-00002FB20000}"/>
    <cellStyle name="쉼표 [0] 4 7 2 13" xfId="46099" xr:uid="{00000000-0005-0000-0000-000030B20000}"/>
    <cellStyle name="쉼표 [0] 4 7 2 13 2" xfId="46100" xr:uid="{00000000-0005-0000-0000-000031B20000}"/>
    <cellStyle name="쉼표 [0] 4 7 2 13 3" xfId="46101" xr:uid="{00000000-0005-0000-0000-000032B20000}"/>
    <cellStyle name="쉼표 [0] 4 7 2 13 4" xfId="46102" xr:uid="{00000000-0005-0000-0000-000033B20000}"/>
    <cellStyle name="쉼표 [0] 4 7 2 14" xfId="46103" xr:uid="{00000000-0005-0000-0000-000034B20000}"/>
    <cellStyle name="쉼표 [0] 4 7 2 14 2" xfId="46104" xr:uid="{00000000-0005-0000-0000-000035B20000}"/>
    <cellStyle name="쉼표 [0] 4 7 2 14 3" xfId="46105" xr:uid="{00000000-0005-0000-0000-000036B20000}"/>
    <cellStyle name="쉼표 [0] 4 7 2 14 4" xfId="46106" xr:uid="{00000000-0005-0000-0000-000037B20000}"/>
    <cellStyle name="쉼표 [0] 4 7 2 15" xfId="46107" xr:uid="{00000000-0005-0000-0000-000038B20000}"/>
    <cellStyle name="쉼표 [0] 4 7 2 16" xfId="46108" xr:uid="{00000000-0005-0000-0000-000039B20000}"/>
    <cellStyle name="쉼표 [0] 4 7 2 17" xfId="46109" xr:uid="{00000000-0005-0000-0000-00003AB20000}"/>
    <cellStyle name="쉼표 [0] 4 7 2 18" xfId="46110" xr:uid="{00000000-0005-0000-0000-00003BB20000}"/>
    <cellStyle name="쉼표 [0] 4 7 2 19" xfId="46111" xr:uid="{00000000-0005-0000-0000-00003CB20000}"/>
    <cellStyle name="쉼표 [0] 4 7 2 2" xfId="46112" xr:uid="{00000000-0005-0000-0000-00003DB20000}"/>
    <cellStyle name="쉼표 [0] 4 7 2 2 10" xfId="46113" xr:uid="{00000000-0005-0000-0000-00003EB20000}"/>
    <cellStyle name="쉼표 [0] 4 7 2 2 10 2" xfId="46114" xr:uid="{00000000-0005-0000-0000-00003FB20000}"/>
    <cellStyle name="쉼표 [0] 4 7 2 2 10 3" xfId="46115" xr:uid="{00000000-0005-0000-0000-000040B20000}"/>
    <cellStyle name="쉼표 [0] 4 7 2 2 10 4" xfId="46116" xr:uid="{00000000-0005-0000-0000-000041B20000}"/>
    <cellStyle name="쉼표 [0] 4 7 2 2 11" xfId="46117" xr:uid="{00000000-0005-0000-0000-000042B20000}"/>
    <cellStyle name="쉼표 [0] 4 7 2 2 11 2" xfId="46118" xr:uid="{00000000-0005-0000-0000-000043B20000}"/>
    <cellStyle name="쉼표 [0] 4 7 2 2 11 3" xfId="46119" xr:uid="{00000000-0005-0000-0000-000044B20000}"/>
    <cellStyle name="쉼표 [0] 4 7 2 2 11 4" xfId="46120" xr:uid="{00000000-0005-0000-0000-000045B20000}"/>
    <cellStyle name="쉼표 [0] 4 7 2 2 12" xfId="46121" xr:uid="{00000000-0005-0000-0000-000046B20000}"/>
    <cellStyle name="쉼표 [0] 4 7 2 2 12 2" xfId="46122" xr:uid="{00000000-0005-0000-0000-000047B20000}"/>
    <cellStyle name="쉼표 [0] 4 7 2 2 12 3" xfId="46123" xr:uid="{00000000-0005-0000-0000-000048B20000}"/>
    <cellStyle name="쉼표 [0] 4 7 2 2 12 4" xfId="46124" xr:uid="{00000000-0005-0000-0000-000049B20000}"/>
    <cellStyle name="쉼표 [0] 4 7 2 2 13" xfId="46125" xr:uid="{00000000-0005-0000-0000-00004AB20000}"/>
    <cellStyle name="쉼표 [0] 4 7 2 2 13 2" xfId="46126" xr:uid="{00000000-0005-0000-0000-00004BB20000}"/>
    <cellStyle name="쉼표 [0] 4 7 2 2 13 3" xfId="46127" xr:uid="{00000000-0005-0000-0000-00004CB20000}"/>
    <cellStyle name="쉼표 [0] 4 7 2 2 13 4" xfId="46128" xr:uid="{00000000-0005-0000-0000-00004DB20000}"/>
    <cellStyle name="쉼표 [0] 4 7 2 2 14" xfId="46129" xr:uid="{00000000-0005-0000-0000-00004EB20000}"/>
    <cellStyle name="쉼표 [0] 4 7 2 2 15" xfId="46130" xr:uid="{00000000-0005-0000-0000-00004FB20000}"/>
    <cellStyle name="쉼표 [0] 4 7 2 2 16" xfId="46131" xr:uid="{00000000-0005-0000-0000-000050B20000}"/>
    <cellStyle name="쉼표 [0] 4 7 2 2 17" xfId="46132" xr:uid="{00000000-0005-0000-0000-000051B20000}"/>
    <cellStyle name="쉼표 [0] 4 7 2 2 18" xfId="46133" xr:uid="{00000000-0005-0000-0000-000052B20000}"/>
    <cellStyle name="쉼표 [0] 4 7 2 2 19" xfId="46134" xr:uid="{00000000-0005-0000-0000-000053B20000}"/>
    <cellStyle name="쉼표 [0] 4 7 2 2 2" xfId="46135" xr:uid="{00000000-0005-0000-0000-000054B20000}"/>
    <cellStyle name="쉼표 [0] 4 7 2 2 2 10" xfId="46136" xr:uid="{00000000-0005-0000-0000-000055B20000}"/>
    <cellStyle name="쉼표 [0] 4 7 2 2 2 10 2" xfId="46137" xr:uid="{00000000-0005-0000-0000-000056B20000}"/>
    <cellStyle name="쉼표 [0] 4 7 2 2 2 10 3" xfId="46138" xr:uid="{00000000-0005-0000-0000-000057B20000}"/>
    <cellStyle name="쉼표 [0] 4 7 2 2 2 10 4" xfId="46139" xr:uid="{00000000-0005-0000-0000-000058B20000}"/>
    <cellStyle name="쉼표 [0] 4 7 2 2 2 11" xfId="46140" xr:uid="{00000000-0005-0000-0000-000059B20000}"/>
    <cellStyle name="쉼표 [0] 4 7 2 2 2 11 2" xfId="46141" xr:uid="{00000000-0005-0000-0000-00005AB20000}"/>
    <cellStyle name="쉼표 [0] 4 7 2 2 2 11 3" xfId="46142" xr:uid="{00000000-0005-0000-0000-00005BB20000}"/>
    <cellStyle name="쉼표 [0] 4 7 2 2 2 11 4" xfId="46143" xr:uid="{00000000-0005-0000-0000-00005CB20000}"/>
    <cellStyle name="쉼표 [0] 4 7 2 2 2 12" xfId="46144" xr:uid="{00000000-0005-0000-0000-00005DB20000}"/>
    <cellStyle name="쉼표 [0] 4 7 2 2 2 12 2" xfId="46145" xr:uid="{00000000-0005-0000-0000-00005EB20000}"/>
    <cellStyle name="쉼표 [0] 4 7 2 2 2 12 3" xfId="46146" xr:uid="{00000000-0005-0000-0000-00005FB20000}"/>
    <cellStyle name="쉼표 [0] 4 7 2 2 2 12 4" xfId="46147" xr:uid="{00000000-0005-0000-0000-000060B20000}"/>
    <cellStyle name="쉼표 [0] 4 7 2 2 2 13" xfId="46148" xr:uid="{00000000-0005-0000-0000-000061B20000}"/>
    <cellStyle name="쉼표 [0] 4 7 2 2 2 14" xfId="46149" xr:uid="{00000000-0005-0000-0000-000062B20000}"/>
    <cellStyle name="쉼표 [0] 4 7 2 2 2 15" xfId="46150" xr:uid="{00000000-0005-0000-0000-000063B20000}"/>
    <cellStyle name="쉼표 [0] 4 7 2 2 2 16" xfId="46151" xr:uid="{00000000-0005-0000-0000-000064B20000}"/>
    <cellStyle name="쉼표 [0] 4 7 2 2 2 17" xfId="46152" xr:uid="{00000000-0005-0000-0000-000065B20000}"/>
    <cellStyle name="쉼표 [0] 4 7 2 2 2 18" xfId="46153" xr:uid="{00000000-0005-0000-0000-000066B20000}"/>
    <cellStyle name="쉼표 [0] 4 7 2 2 2 19" xfId="46154" xr:uid="{00000000-0005-0000-0000-000067B20000}"/>
    <cellStyle name="쉼표 [0] 4 7 2 2 2 2" xfId="46155" xr:uid="{00000000-0005-0000-0000-000068B20000}"/>
    <cellStyle name="쉼표 [0] 4 7 2 2 2 2 10" xfId="46156" xr:uid="{00000000-0005-0000-0000-000069B20000}"/>
    <cellStyle name="쉼표 [0] 4 7 2 2 2 2 11" xfId="46157" xr:uid="{00000000-0005-0000-0000-00006AB20000}"/>
    <cellStyle name="쉼표 [0] 4 7 2 2 2 2 12" xfId="46158" xr:uid="{00000000-0005-0000-0000-00006BB20000}"/>
    <cellStyle name="쉼표 [0] 4 7 2 2 2 2 2" xfId="46159" xr:uid="{00000000-0005-0000-0000-00006CB20000}"/>
    <cellStyle name="쉼표 [0] 4 7 2 2 2 2 2 2" xfId="46160" xr:uid="{00000000-0005-0000-0000-00006DB20000}"/>
    <cellStyle name="쉼표 [0] 4 7 2 2 2 2 2 3" xfId="46161" xr:uid="{00000000-0005-0000-0000-00006EB20000}"/>
    <cellStyle name="쉼표 [0] 4 7 2 2 2 2 2 4" xfId="46162" xr:uid="{00000000-0005-0000-0000-00006FB20000}"/>
    <cellStyle name="쉼표 [0] 4 7 2 2 2 2 3" xfId="46163" xr:uid="{00000000-0005-0000-0000-000070B20000}"/>
    <cellStyle name="쉼표 [0] 4 7 2 2 2 2 3 2" xfId="46164" xr:uid="{00000000-0005-0000-0000-000071B20000}"/>
    <cellStyle name="쉼표 [0] 4 7 2 2 2 2 3 3" xfId="46165" xr:uid="{00000000-0005-0000-0000-000072B20000}"/>
    <cellStyle name="쉼표 [0] 4 7 2 2 2 2 3 4" xfId="46166" xr:uid="{00000000-0005-0000-0000-000073B20000}"/>
    <cellStyle name="쉼표 [0] 4 7 2 2 2 2 4" xfId="46167" xr:uid="{00000000-0005-0000-0000-000074B20000}"/>
    <cellStyle name="쉼표 [0] 4 7 2 2 2 2 4 2" xfId="46168" xr:uid="{00000000-0005-0000-0000-000075B20000}"/>
    <cellStyle name="쉼표 [0] 4 7 2 2 2 2 4 3" xfId="46169" xr:uid="{00000000-0005-0000-0000-000076B20000}"/>
    <cellStyle name="쉼표 [0] 4 7 2 2 2 2 4 4" xfId="46170" xr:uid="{00000000-0005-0000-0000-000077B20000}"/>
    <cellStyle name="쉼표 [0] 4 7 2 2 2 2 5" xfId="46171" xr:uid="{00000000-0005-0000-0000-000078B20000}"/>
    <cellStyle name="쉼표 [0] 4 7 2 2 2 2 5 2" xfId="46172" xr:uid="{00000000-0005-0000-0000-000079B20000}"/>
    <cellStyle name="쉼표 [0] 4 7 2 2 2 2 5 3" xfId="46173" xr:uid="{00000000-0005-0000-0000-00007AB20000}"/>
    <cellStyle name="쉼표 [0] 4 7 2 2 2 2 5 4" xfId="46174" xr:uid="{00000000-0005-0000-0000-00007BB20000}"/>
    <cellStyle name="쉼표 [0] 4 7 2 2 2 2 6" xfId="46175" xr:uid="{00000000-0005-0000-0000-00007CB20000}"/>
    <cellStyle name="쉼표 [0] 4 7 2 2 2 2 6 2" xfId="46176" xr:uid="{00000000-0005-0000-0000-00007DB20000}"/>
    <cellStyle name="쉼표 [0] 4 7 2 2 2 2 6 3" xfId="46177" xr:uid="{00000000-0005-0000-0000-00007EB20000}"/>
    <cellStyle name="쉼표 [0] 4 7 2 2 2 2 6 4" xfId="46178" xr:uid="{00000000-0005-0000-0000-00007FB20000}"/>
    <cellStyle name="쉼표 [0] 4 7 2 2 2 2 7" xfId="46179" xr:uid="{00000000-0005-0000-0000-000080B20000}"/>
    <cellStyle name="쉼표 [0] 4 7 2 2 2 2 7 2" xfId="46180" xr:uid="{00000000-0005-0000-0000-000081B20000}"/>
    <cellStyle name="쉼표 [0] 4 7 2 2 2 2 7 3" xfId="46181" xr:uid="{00000000-0005-0000-0000-000082B20000}"/>
    <cellStyle name="쉼표 [0] 4 7 2 2 2 2 7 4" xfId="46182" xr:uid="{00000000-0005-0000-0000-000083B20000}"/>
    <cellStyle name="쉼표 [0] 4 7 2 2 2 2 8" xfId="46183" xr:uid="{00000000-0005-0000-0000-000084B20000}"/>
    <cellStyle name="쉼표 [0] 4 7 2 2 2 2 8 2" xfId="46184" xr:uid="{00000000-0005-0000-0000-000085B20000}"/>
    <cellStyle name="쉼표 [0] 4 7 2 2 2 2 8 3" xfId="46185" xr:uid="{00000000-0005-0000-0000-000086B20000}"/>
    <cellStyle name="쉼표 [0] 4 7 2 2 2 2 8 4" xfId="46186" xr:uid="{00000000-0005-0000-0000-000087B20000}"/>
    <cellStyle name="쉼표 [0] 4 7 2 2 2 2 9" xfId="46187" xr:uid="{00000000-0005-0000-0000-000088B20000}"/>
    <cellStyle name="쉼표 [0] 4 7 2 2 2 2 9 2" xfId="46188" xr:uid="{00000000-0005-0000-0000-000089B20000}"/>
    <cellStyle name="쉼표 [0] 4 7 2 2 2 2 9 3" xfId="46189" xr:uid="{00000000-0005-0000-0000-00008AB20000}"/>
    <cellStyle name="쉼표 [0] 4 7 2 2 2 2 9 4" xfId="46190" xr:uid="{00000000-0005-0000-0000-00008BB20000}"/>
    <cellStyle name="쉼표 [0] 4 7 2 2 2 20" xfId="46191" xr:uid="{00000000-0005-0000-0000-00008CB20000}"/>
    <cellStyle name="쉼표 [0] 4 7 2 2 2 21" xfId="46192" xr:uid="{00000000-0005-0000-0000-00008DB20000}"/>
    <cellStyle name="쉼표 [0] 4 7 2 2 2 22" xfId="46193" xr:uid="{00000000-0005-0000-0000-00008EB20000}"/>
    <cellStyle name="쉼표 [0] 4 7 2 2 2 23" xfId="46194" xr:uid="{00000000-0005-0000-0000-00008FB20000}"/>
    <cellStyle name="쉼표 [0] 4 7 2 2 2 24" xfId="46195" xr:uid="{00000000-0005-0000-0000-000090B20000}"/>
    <cellStyle name="쉼표 [0] 4 7 2 2 2 25" xfId="46196" xr:uid="{00000000-0005-0000-0000-000091B20000}"/>
    <cellStyle name="쉼표 [0] 4 7 2 2 2 3" xfId="46197" xr:uid="{00000000-0005-0000-0000-000092B20000}"/>
    <cellStyle name="쉼표 [0] 4 7 2 2 2 3 10" xfId="46198" xr:uid="{00000000-0005-0000-0000-000093B20000}"/>
    <cellStyle name="쉼표 [0] 4 7 2 2 2 3 11" xfId="46199" xr:uid="{00000000-0005-0000-0000-000094B20000}"/>
    <cellStyle name="쉼표 [0] 4 7 2 2 2 3 12" xfId="46200" xr:uid="{00000000-0005-0000-0000-000095B20000}"/>
    <cellStyle name="쉼표 [0] 4 7 2 2 2 3 2" xfId="46201" xr:uid="{00000000-0005-0000-0000-000096B20000}"/>
    <cellStyle name="쉼표 [0] 4 7 2 2 2 3 2 2" xfId="46202" xr:uid="{00000000-0005-0000-0000-000097B20000}"/>
    <cellStyle name="쉼표 [0] 4 7 2 2 2 3 2 3" xfId="46203" xr:uid="{00000000-0005-0000-0000-000098B20000}"/>
    <cellStyle name="쉼표 [0] 4 7 2 2 2 3 2 4" xfId="46204" xr:uid="{00000000-0005-0000-0000-000099B20000}"/>
    <cellStyle name="쉼표 [0] 4 7 2 2 2 3 3" xfId="46205" xr:uid="{00000000-0005-0000-0000-00009AB20000}"/>
    <cellStyle name="쉼표 [0] 4 7 2 2 2 3 3 2" xfId="46206" xr:uid="{00000000-0005-0000-0000-00009BB20000}"/>
    <cellStyle name="쉼표 [0] 4 7 2 2 2 3 3 3" xfId="46207" xr:uid="{00000000-0005-0000-0000-00009CB20000}"/>
    <cellStyle name="쉼표 [0] 4 7 2 2 2 3 3 4" xfId="46208" xr:uid="{00000000-0005-0000-0000-00009DB20000}"/>
    <cellStyle name="쉼표 [0] 4 7 2 2 2 3 4" xfId="46209" xr:uid="{00000000-0005-0000-0000-00009EB20000}"/>
    <cellStyle name="쉼표 [0] 4 7 2 2 2 3 4 2" xfId="46210" xr:uid="{00000000-0005-0000-0000-00009FB20000}"/>
    <cellStyle name="쉼표 [0] 4 7 2 2 2 3 4 3" xfId="46211" xr:uid="{00000000-0005-0000-0000-0000A0B20000}"/>
    <cellStyle name="쉼표 [0] 4 7 2 2 2 3 4 4" xfId="46212" xr:uid="{00000000-0005-0000-0000-0000A1B20000}"/>
    <cellStyle name="쉼표 [0] 4 7 2 2 2 3 5" xfId="46213" xr:uid="{00000000-0005-0000-0000-0000A2B20000}"/>
    <cellStyle name="쉼표 [0] 4 7 2 2 2 3 5 2" xfId="46214" xr:uid="{00000000-0005-0000-0000-0000A3B20000}"/>
    <cellStyle name="쉼표 [0] 4 7 2 2 2 3 5 3" xfId="46215" xr:uid="{00000000-0005-0000-0000-0000A4B20000}"/>
    <cellStyle name="쉼표 [0] 4 7 2 2 2 3 5 4" xfId="46216" xr:uid="{00000000-0005-0000-0000-0000A5B20000}"/>
    <cellStyle name="쉼표 [0] 4 7 2 2 2 3 6" xfId="46217" xr:uid="{00000000-0005-0000-0000-0000A6B20000}"/>
    <cellStyle name="쉼표 [0] 4 7 2 2 2 3 6 2" xfId="46218" xr:uid="{00000000-0005-0000-0000-0000A7B20000}"/>
    <cellStyle name="쉼표 [0] 4 7 2 2 2 3 6 3" xfId="46219" xr:uid="{00000000-0005-0000-0000-0000A8B20000}"/>
    <cellStyle name="쉼표 [0] 4 7 2 2 2 3 6 4" xfId="46220" xr:uid="{00000000-0005-0000-0000-0000A9B20000}"/>
    <cellStyle name="쉼표 [0] 4 7 2 2 2 3 7" xfId="46221" xr:uid="{00000000-0005-0000-0000-0000AAB20000}"/>
    <cellStyle name="쉼표 [0] 4 7 2 2 2 3 7 2" xfId="46222" xr:uid="{00000000-0005-0000-0000-0000ABB20000}"/>
    <cellStyle name="쉼표 [0] 4 7 2 2 2 3 7 3" xfId="46223" xr:uid="{00000000-0005-0000-0000-0000ACB20000}"/>
    <cellStyle name="쉼표 [0] 4 7 2 2 2 3 7 4" xfId="46224" xr:uid="{00000000-0005-0000-0000-0000ADB20000}"/>
    <cellStyle name="쉼표 [0] 4 7 2 2 2 3 8" xfId="46225" xr:uid="{00000000-0005-0000-0000-0000AEB20000}"/>
    <cellStyle name="쉼표 [0] 4 7 2 2 2 3 8 2" xfId="46226" xr:uid="{00000000-0005-0000-0000-0000AFB20000}"/>
    <cellStyle name="쉼표 [0] 4 7 2 2 2 3 8 3" xfId="46227" xr:uid="{00000000-0005-0000-0000-0000B0B20000}"/>
    <cellStyle name="쉼표 [0] 4 7 2 2 2 3 8 4" xfId="46228" xr:uid="{00000000-0005-0000-0000-0000B1B20000}"/>
    <cellStyle name="쉼표 [0] 4 7 2 2 2 3 9" xfId="46229" xr:uid="{00000000-0005-0000-0000-0000B2B20000}"/>
    <cellStyle name="쉼표 [0] 4 7 2 2 2 3 9 2" xfId="46230" xr:uid="{00000000-0005-0000-0000-0000B3B20000}"/>
    <cellStyle name="쉼표 [0] 4 7 2 2 2 3 9 3" xfId="46231" xr:uid="{00000000-0005-0000-0000-0000B4B20000}"/>
    <cellStyle name="쉼표 [0] 4 7 2 2 2 3 9 4" xfId="46232" xr:uid="{00000000-0005-0000-0000-0000B5B20000}"/>
    <cellStyle name="쉼표 [0] 4 7 2 2 2 4" xfId="46233" xr:uid="{00000000-0005-0000-0000-0000B6B20000}"/>
    <cellStyle name="쉼표 [0] 4 7 2 2 2 4 10" xfId="46234" xr:uid="{00000000-0005-0000-0000-0000B7B20000}"/>
    <cellStyle name="쉼표 [0] 4 7 2 2 2 4 11" xfId="46235" xr:uid="{00000000-0005-0000-0000-0000B8B20000}"/>
    <cellStyle name="쉼표 [0] 4 7 2 2 2 4 12" xfId="46236" xr:uid="{00000000-0005-0000-0000-0000B9B20000}"/>
    <cellStyle name="쉼표 [0] 4 7 2 2 2 4 2" xfId="46237" xr:uid="{00000000-0005-0000-0000-0000BAB20000}"/>
    <cellStyle name="쉼표 [0] 4 7 2 2 2 4 2 2" xfId="46238" xr:uid="{00000000-0005-0000-0000-0000BBB20000}"/>
    <cellStyle name="쉼표 [0] 4 7 2 2 2 4 2 3" xfId="46239" xr:uid="{00000000-0005-0000-0000-0000BCB20000}"/>
    <cellStyle name="쉼표 [0] 4 7 2 2 2 4 2 4" xfId="46240" xr:uid="{00000000-0005-0000-0000-0000BDB20000}"/>
    <cellStyle name="쉼표 [0] 4 7 2 2 2 4 3" xfId="46241" xr:uid="{00000000-0005-0000-0000-0000BEB20000}"/>
    <cellStyle name="쉼표 [0] 4 7 2 2 2 4 3 2" xfId="46242" xr:uid="{00000000-0005-0000-0000-0000BFB20000}"/>
    <cellStyle name="쉼표 [0] 4 7 2 2 2 4 3 3" xfId="46243" xr:uid="{00000000-0005-0000-0000-0000C0B20000}"/>
    <cellStyle name="쉼표 [0] 4 7 2 2 2 4 3 4" xfId="46244" xr:uid="{00000000-0005-0000-0000-0000C1B20000}"/>
    <cellStyle name="쉼표 [0] 4 7 2 2 2 4 4" xfId="46245" xr:uid="{00000000-0005-0000-0000-0000C2B20000}"/>
    <cellStyle name="쉼표 [0] 4 7 2 2 2 4 4 2" xfId="46246" xr:uid="{00000000-0005-0000-0000-0000C3B20000}"/>
    <cellStyle name="쉼표 [0] 4 7 2 2 2 4 4 3" xfId="46247" xr:uid="{00000000-0005-0000-0000-0000C4B20000}"/>
    <cellStyle name="쉼표 [0] 4 7 2 2 2 4 4 4" xfId="46248" xr:uid="{00000000-0005-0000-0000-0000C5B20000}"/>
    <cellStyle name="쉼표 [0] 4 7 2 2 2 4 5" xfId="46249" xr:uid="{00000000-0005-0000-0000-0000C6B20000}"/>
    <cellStyle name="쉼표 [0] 4 7 2 2 2 4 5 2" xfId="46250" xr:uid="{00000000-0005-0000-0000-0000C7B20000}"/>
    <cellStyle name="쉼표 [0] 4 7 2 2 2 4 5 3" xfId="46251" xr:uid="{00000000-0005-0000-0000-0000C8B20000}"/>
    <cellStyle name="쉼표 [0] 4 7 2 2 2 4 5 4" xfId="46252" xr:uid="{00000000-0005-0000-0000-0000C9B20000}"/>
    <cellStyle name="쉼표 [0] 4 7 2 2 2 4 6" xfId="46253" xr:uid="{00000000-0005-0000-0000-0000CAB20000}"/>
    <cellStyle name="쉼표 [0] 4 7 2 2 2 4 6 2" xfId="46254" xr:uid="{00000000-0005-0000-0000-0000CBB20000}"/>
    <cellStyle name="쉼표 [0] 4 7 2 2 2 4 6 3" xfId="46255" xr:uid="{00000000-0005-0000-0000-0000CCB20000}"/>
    <cellStyle name="쉼표 [0] 4 7 2 2 2 4 6 4" xfId="46256" xr:uid="{00000000-0005-0000-0000-0000CDB20000}"/>
    <cellStyle name="쉼표 [0] 4 7 2 2 2 4 7" xfId="46257" xr:uid="{00000000-0005-0000-0000-0000CEB20000}"/>
    <cellStyle name="쉼표 [0] 4 7 2 2 2 4 7 2" xfId="46258" xr:uid="{00000000-0005-0000-0000-0000CFB20000}"/>
    <cellStyle name="쉼표 [0] 4 7 2 2 2 4 7 3" xfId="46259" xr:uid="{00000000-0005-0000-0000-0000D0B20000}"/>
    <cellStyle name="쉼표 [0] 4 7 2 2 2 4 7 4" xfId="46260" xr:uid="{00000000-0005-0000-0000-0000D1B20000}"/>
    <cellStyle name="쉼표 [0] 4 7 2 2 2 4 8" xfId="46261" xr:uid="{00000000-0005-0000-0000-0000D2B20000}"/>
    <cellStyle name="쉼표 [0] 4 7 2 2 2 4 8 2" xfId="46262" xr:uid="{00000000-0005-0000-0000-0000D3B20000}"/>
    <cellStyle name="쉼표 [0] 4 7 2 2 2 4 8 3" xfId="46263" xr:uid="{00000000-0005-0000-0000-0000D4B20000}"/>
    <cellStyle name="쉼표 [0] 4 7 2 2 2 4 8 4" xfId="46264" xr:uid="{00000000-0005-0000-0000-0000D5B20000}"/>
    <cellStyle name="쉼표 [0] 4 7 2 2 2 4 9" xfId="46265" xr:uid="{00000000-0005-0000-0000-0000D6B20000}"/>
    <cellStyle name="쉼표 [0] 4 7 2 2 2 4 9 2" xfId="46266" xr:uid="{00000000-0005-0000-0000-0000D7B20000}"/>
    <cellStyle name="쉼표 [0] 4 7 2 2 2 4 9 3" xfId="46267" xr:uid="{00000000-0005-0000-0000-0000D8B20000}"/>
    <cellStyle name="쉼표 [0] 4 7 2 2 2 4 9 4" xfId="46268" xr:uid="{00000000-0005-0000-0000-0000D9B20000}"/>
    <cellStyle name="쉼표 [0] 4 7 2 2 2 5" xfId="46269" xr:uid="{00000000-0005-0000-0000-0000DAB20000}"/>
    <cellStyle name="쉼표 [0] 4 7 2 2 2 5 2" xfId="46270" xr:uid="{00000000-0005-0000-0000-0000DBB20000}"/>
    <cellStyle name="쉼표 [0] 4 7 2 2 2 5 3" xfId="46271" xr:uid="{00000000-0005-0000-0000-0000DCB20000}"/>
    <cellStyle name="쉼표 [0] 4 7 2 2 2 5 4" xfId="46272" xr:uid="{00000000-0005-0000-0000-0000DDB20000}"/>
    <cellStyle name="쉼표 [0] 4 7 2 2 2 6" xfId="46273" xr:uid="{00000000-0005-0000-0000-0000DEB20000}"/>
    <cellStyle name="쉼표 [0] 4 7 2 2 2 6 2" xfId="46274" xr:uid="{00000000-0005-0000-0000-0000DFB20000}"/>
    <cellStyle name="쉼표 [0] 4 7 2 2 2 6 3" xfId="46275" xr:uid="{00000000-0005-0000-0000-0000E0B20000}"/>
    <cellStyle name="쉼표 [0] 4 7 2 2 2 6 4" xfId="46276" xr:uid="{00000000-0005-0000-0000-0000E1B20000}"/>
    <cellStyle name="쉼표 [0] 4 7 2 2 2 7" xfId="46277" xr:uid="{00000000-0005-0000-0000-0000E2B20000}"/>
    <cellStyle name="쉼표 [0] 4 7 2 2 2 7 2" xfId="46278" xr:uid="{00000000-0005-0000-0000-0000E3B20000}"/>
    <cellStyle name="쉼표 [0] 4 7 2 2 2 7 3" xfId="46279" xr:uid="{00000000-0005-0000-0000-0000E4B20000}"/>
    <cellStyle name="쉼표 [0] 4 7 2 2 2 7 4" xfId="46280" xr:uid="{00000000-0005-0000-0000-0000E5B20000}"/>
    <cellStyle name="쉼표 [0] 4 7 2 2 2 8" xfId="46281" xr:uid="{00000000-0005-0000-0000-0000E6B20000}"/>
    <cellStyle name="쉼표 [0] 4 7 2 2 2 8 2" xfId="46282" xr:uid="{00000000-0005-0000-0000-0000E7B20000}"/>
    <cellStyle name="쉼표 [0] 4 7 2 2 2 8 3" xfId="46283" xr:uid="{00000000-0005-0000-0000-0000E8B20000}"/>
    <cellStyle name="쉼표 [0] 4 7 2 2 2 8 4" xfId="46284" xr:uid="{00000000-0005-0000-0000-0000E9B20000}"/>
    <cellStyle name="쉼표 [0] 4 7 2 2 2 9" xfId="46285" xr:uid="{00000000-0005-0000-0000-0000EAB20000}"/>
    <cellStyle name="쉼표 [0] 4 7 2 2 2 9 2" xfId="46286" xr:uid="{00000000-0005-0000-0000-0000EBB20000}"/>
    <cellStyle name="쉼표 [0] 4 7 2 2 2 9 3" xfId="46287" xr:uid="{00000000-0005-0000-0000-0000ECB20000}"/>
    <cellStyle name="쉼표 [0] 4 7 2 2 2 9 4" xfId="46288" xr:uid="{00000000-0005-0000-0000-0000EDB20000}"/>
    <cellStyle name="쉼표 [0] 4 7 2 2 20" xfId="46289" xr:uid="{00000000-0005-0000-0000-0000EEB20000}"/>
    <cellStyle name="쉼표 [0] 4 7 2 2 21" xfId="46290" xr:uid="{00000000-0005-0000-0000-0000EFB20000}"/>
    <cellStyle name="쉼표 [0] 4 7 2 2 22" xfId="46291" xr:uid="{00000000-0005-0000-0000-0000F0B20000}"/>
    <cellStyle name="쉼표 [0] 4 7 2 2 23" xfId="46292" xr:uid="{00000000-0005-0000-0000-0000F1B20000}"/>
    <cellStyle name="쉼표 [0] 4 7 2 2 24" xfId="46293" xr:uid="{00000000-0005-0000-0000-0000F2B20000}"/>
    <cellStyle name="쉼표 [0] 4 7 2 2 25" xfId="46294" xr:uid="{00000000-0005-0000-0000-0000F3B20000}"/>
    <cellStyle name="쉼표 [0] 4 7 2 2 26" xfId="46295" xr:uid="{00000000-0005-0000-0000-0000F4B20000}"/>
    <cellStyle name="쉼표 [0] 4 7 2 2 3" xfId="46296" xr:uid="{00000000-0005-0000-0000-0000F5B20000}"/>
    <cellStyle name="쉼표 [0] 4 7 2 2 3 10" xfId="46297" xr:uid="{00000000-0005-0000-0000-0000F6B20000}"/>
    <cellStyle name="쉼표 [0] 4 7 2 2 3 11" xfId="46298" xr:uid="{00000000-0005-0000-0000-0000F7B20000}"/>
    <cellStyle name="쉼표 [0] 4 7 2 2 3 12" xfId="46299" xr:uid="{00000000-0005-0000-0000-0000F8B20000}"/>
    <cellStyle name="쉼표 [0] 4 7 2 2 3 2" xfId="46300" xr:uid="{00000000-0005-0000-0000-0000F9B20000}"/>
    <cellStyle name="쉼표 [0] 4 7 2 2 3 2 2" xfId="46301" xr:uid="{00000000-0005-0000-0000-0000FAB20000}"/>
    <cellStyle name="쉼표 [0] 4 7 2 2 3 2 3" xfId="46302" xr:uid="{00000000-0005-0000-0000-0000FBB20000}"/>
    <cellStyle name="쉼표 [0] 4 7 2 2 3 2 4" xfId="46303" xr:uid="{00000000-0005-0000-0000-0000FCB20000}"/>
    <cellStyle name="쉼표 [0] 4 7 2 2 3 3" xfId="46304" xr:uid="{00000000-0005-0000-0000-0000FDB20000}"/>
    <cellStyle name="쉼표 [0] 4 7 2 2 3 3 2" xfId="46305" xr:uid="{00000000-0005-0000-0000-0000FEB20000}"/>
    <cellStyle name="쉼표 [0] 4 7 2 2 3 3 3" xfId="46306" xr:uid="{00000000-0005-0000-0000-0000FFB20000}"/>
    <cellStyle name="쉼표 [0] 4 7 2 2 3 3 4" xfId="46307" xr:uid="{00000000-0005-0000-0000-000000B30000}"/>
    <cellStyle name="쉼표 [0] 4 7 2 2 3 4" xfId="46308" xr:uid="{00000000-0005-0000-0000-000001B30000}"/>
    <cellStyle name="쉼표 [0] 4 7 2 2 3 4 2" xfId="46309" xr:uid="{00000000-0005-0000-0000-000002B30000}"/>
    <cellStyle name="쉼표 [0] 4 7 2 2 3 4 3" xfId="46310" xr:uid="{00000000-0005-0000-0000-000003B30000}"/>
    <cellStyle name="쉼표 [0] 4 7 2 2 3 4 4" xfId="46311" xr:uid="{00000000-0005-0000-0000-000004B30000}"/>
    <cellStyle name="쉼표 [0] 4 7 2 2 3 5" xfId="46312" xr:uid="{00000000-0005-0000-0000-000005B30000}"/>
    <cellStyle name="쉼표 [0] 4 7 2 2 3 5 2" xfId="46313" xr:uid="{00000000-0005-0000-0000-000006B30000}"/>
    <cellStyle name="쉼표 [0] 4 7 2 2 3 5 3" xfId="46314" xr:uid="{00000000-0005-0000-0000-000007B30000}"/>
    <cellStyle name="쉼표 [0] 4 7 2 2 3 5 4" xfId="46315" xr:uid="{00000000-0005-0000-0000-000008B30000}"/>
    <cellStyle name="쉼표 [0] 4 7 2 2 3 6" xfId="46316" xr:uid="{00000000-0005-0000-0000-000009B30000}"/>
    <cellStyle name="쉼표 [0] 4 7 2 2 3 6 2" xfId="46317" xr:uid="{00000000-0005-0000-0000-00000AB30000}"/>
    <cellStyle name="쉼표 [0] 4 7 2 2 3 6 3" xfId="46318" xr:uid="{00000000-0005-0000-0000-00000BB30000}"/>
    <cellStyle name="쉼표 [0] 4 7 2 2 3 6 4" xfId="46319" xr:uid="{00000000-0005-0000-0000-00000CB30000}"/>
    <cellStyle name="쉼표 [0] 4 7 2 2 3 7" xfId="46320" xr:uid="{00000000-0005-0000-0000-00000DB30000}"/>
    <cellStyle name="쉼표 [0] 4 7 2 2 3 7 2" xfId="46321" xr:uid="{00000000-0005-0000-0000-00000EB30000}"/>
    <cellStyle name="쉼표 [0] 4 7 2 2 3 7 3" xfId="46322" xr:uid="{00000000-0005-0000-0000-00000FB30000}"/>
    <cellStyle name="쉼표 [0] 4 7 2 2 3 7 4" xfId="46323" xr:uid="{00000000-0005-0000-0000-000010B30000}"/>
    <cellStyle name="쉼표 [0] 4 7 2 2 3 8" xfId="46324" xr:uid="{00000000-0005-0000-0000-000011B30000}"/>
    <cellStyle name="쉼표 [0] 4 7 2 2 3 8 2" xfId="46325" xr:uid="{00000000-0005-0000-0000-000012B30000}"/>
    <cellStyle name="쉼표 [0] 4 7 2 2 3 8 3" xfId="46326" xr:uid="{00000000-0005-0000-0000-000013B30000}"/>
    <cellStyle name="쉼표 [0] 4 7 2 2 3 8 4" xfId="46327" xr:uid="{00000000-0005-0000-0000-000014B30000}"/>
    <cellStyle name="쉼표 [0] 4 7 2 2 3 9" xfId="46328" xr:uid="{00000000-0005-0000-0000-000015B30000}"/>
    <cellStyle name="쉼표 [0] 4 7 2 2 3 9 2" xfId="46329" xr:uid="{00000000-0005-0000-0000-000016B30000}"/>
    <cellStyle name="쉼표 [0] 4 7 2 2 3 9 3" xfId="46330" xr:uid="{00000000-0005-0000-0000-000017B30000}"/>
    <cellStyle name="쉼표 [0] 4 7 2 2 3 9 4" xfId="46331" xr:uid="{00000000-0005-0000-0000-000018B30000}"/>
    <cellStyle name="쉼표 [0] 4 7 2 2 4" xfId="46332" xr:uid="{00000000-0005-0000-0000-000019B30000}"/>
    <cellStyle name="쉼표 [0] 4 7 2 2 4 10" xfId="46333" xr:uid="{00000000-0005-0000-0000-00001AB30000}"/>
    <cellStyle name="쉼표 [0] 4 7 2 2 4 11" xfId="46334" xr:uid="{00000000-0005-0000-0000-00001BB30000}"/>
    <cellStyle name="쉼표 [0] 4 7 2 2 4 12" xfId="46335" xr:uid="{00000000-0005-0000-0000-00001CB30000}"/>
    <cellStyle name="쉼표 [0] 4 7 2 2 4 2" xfId="46336" xr:uid="{00000000-0005-0000-0000-00001DB30000}"/>
    <cellStyle name="쉼표 [0] 4 7 2 2 4 2 2" xfId="46337" xr:uid="{00000000-0005-0000-0000-00001EB30000}"/>
    <cellStyle name="쉼표 [0] 4 7 2 2 4 2 3" xfId="46338" xr:uid="{00000000-0005-0000-0000-00001FB30000}"/>
    <cellStyle name="쉼표 [0] 4 7 2 2 4 2 4" xfId="46339" xr:uid="{00000000-0005-0000-0000-000020B30000}"/>
    <cellStyle name="쉼표 [0] 4 7 2 2 4 3" xfId="46340" xr:uid="{00000000-0005-0000-0000-000021B30000}"/>
    <cellStyle name="쉼표 [0] 4 7 2 2 4 3 2" xfId="46341" xr:uid="{00000000-0005-0000-0000-000022B30000}"/>
    <cellStyle name="쉼표 [0] 4 7 2 2 4 3 3" xfId="46342" xr:uid="{00000000-0005-0000-0000-000023B30000}"/>
    <cellStyle name="쉼표 [0] 4 7 2 2 4 3 4" xfId="46343" xr:uid="{00000000-0005-0000-0000-000024B30000}"/>
    <cellStyle name="쉼표 [0] 4 7 2 2 4 4" xfId="46344" xr:uid="{00000000-0005-0000-0000-000025B30000}"/>
    <cellStyle name="쉼표 [0] 4 7 2 2 4 4 2" xfId="46345" xr:uid="{00000000-0005-0000-0000-000026B30000}"/>
    <cellStyle name="쉼표 [0] 4 7 2 2 4 4 3" xfId="46346" xr:uid="{00000000-0005-0000-0000-000027B30000}"/>
    <cellStyle name="쉼표 [0] 4 7 2 2 4 4 4" xfId="46347" xr:uid="{00000000-0005-0000-0000-000028B30000}"/>
    <cellStyle name="쉼표 [0] 4 7 2 2 4 5" xfId="46348" xr:uid="{00000000-0005-0000-0000-000029B30000}"/>
    <cellStyle name="쉼표 [0] 4 7 2 2 4 5 2" xfId="46349" xr:uid="{00000000-0005-0000-0000-00002AB30000}"/>
    <cellStyle name="쉼표 [0] 4 7 2 2 4 5 3" xfId="46350" xr:uid="{00000000-0005-0000-0000-00002BB30000}"/>
    <cellStyle name="쉼표 [0] 4 7 2 2 4 5 4" xfId="46351" xr:uid="{00000000-0005-0000-0000-00002CB30000}"/>
    <cellStyle name="쉼표 [0] 4 7 2 2 4 6" xfId="46352" xr:uid="{00000000-0005-0000-0000-00002DB30000}"/>
    <cellStyle name="쉼표 [0] 4 7 2 2 4 6 2" xfId="46353" xr:uid="{00000000-0005-0000-0000-00002EB30000}"/>
    <cellStyle name="쉼표 [0] 4 7 2 2 4 6 3" xfId="46354" xr:uid="{00000000-0005-0000-0000-00002FB30000}"/>
    <cellStyle name="쉼표 [0] 4 7 2 2 4 6 4" xfId="46355" xr:uid="{00000000-0005-0000-0000-000030B30000}"/>
    <cellStyle name="쉼표 [0] 4 7 2 2 4 7" xfId="46356" xr:uid="{00000000-0005-0000-0000-000031B30000}"/>
    <cellStyle name="쉼표 [0] 4 7 2 2 4 7 2" xfId="46357" xr:uid="{00000000-0005-0000-0000-000032B30000}"/>
    <cellStyle name="쉼표 [0] 4 7 2 2 4 7 3" xfId="46358" xr:uid="{00000000-0005-0000-0000-000033B30000}"/>
    <cellStyle name="쉼표 [0] 4 7 2 2 4 7 4" xfId="46359" xr:uid="{00000000-0005-0000-0000-000034B30000}"/>
    <cellStyle name="쉼표 [0] 4 7 2 2 4 8" xfId="46360" xr:uid="{00000000-0005-0000-0000-000035B30000}"/>
    <cellStyle name="쉼표 [0] 4 7 2 2 4 8 2" xfId="46361" xr:uid="{00000000-0005-0000-0000-000036B30000}"/>
    <cellStyle name="쉼표 [0] 4 7 2 2 4 8 3" xfId="46362" xr:uid="{00000000-0005-0000-0000-000037B30000}"/>
    <cellStyle name="쉼표 [0] 4 7 2 2 4 8 4" xfId="46363" xr:uid="{00000000-0005-0000-0000-000038B30000}"/>
    <cellStyle name="쉼표 [0] 4 7 2 2 4 9" xfId="46364" xr:uid="{00000000-0005-0000-0000-000039B30000}"/>
    <cellStyle name="쉼표 [0] 4 7 2 2 4 9 2" xfId="46365" xr:uid="{00000000-0005-0000-0000-00003AB30000}"/>
    <cellStyle name="쉼표 [0] 4 7 2 2 4 9 3" xfId="46366" xr:uid="{00000000-0005-0000-0000-00003BB30000}"/>
    <cellStyle name="쉼표 [0] 4 7 2 2 4 9 4" xfId="46367" xr:uid="{00000000-0005-0000-0000-00003CB30000}"/>
    <cellStyle name="쉼표 [0] 4 7 2 2 5" xfId="46368" xr:uid="{00000000-0005-0000-0000-00003DB30000}"/>
    <cellStyle name="쉼표 [0] 4 7 2 2 5 10" xfId="46369" xr:uid="{00000000-0005-0000-0000-00003EB30000}"/>
    <cellStyle name="쉼표 [0] 4 7 2 2 5 11" xfId="46370" xr:uid="{00000000-0005-0000-0000-00003FB30000}"/>
    <cellStyle name="쉼표 [0] 4 7 2 2 5 12" xfId="46371" xr:uid="{00000000-0005-0000-0000-000040B30000}"/>
    <cellStyle name="쉼표 [0] 4 7 2 2 5 2" xfId="46372" xr:uid="{00000000-0005-0000-0000-000041B30000}"/>
    <cellStyle name="쉼표 [0] 4 7 2 2 5 2 2" xfId="46373" xr:uid="{00000000-0005-0000-0000-000042B30000}"/>
    <cellStyle name="쉼표 [0] 4 7 2 2 5 2 3" xfId="46374" xr:uid="{00000000-0005-0000-0000-000043B30000}"/>
    <cellStyle name="쉼표 [0] 4 7 2 2 5 2 4" xfId="46375" xr:uid="{00000000-0005-0000-0000-000044B30000}"/>
    <cellStyle name="쉼표 [0] 4 7 2 2 5 3" xfId="46376" xr:uid="{00000000-0005-0000-0000-000045B30000}"/>
    <cellStyle name="쉼표 [0] 4 7 2 2 5 3 2" xfId="46377" xr:uid="{00000000-0005-0000-0000-000046B30000}"/>
    <cellStyle name="쉼표 [0] 4 7 2 2 5 3 3" xfId="46378" xr:uid="{00000000-0005-0000-0000-000047B30000}"/>
    <cellStyle name="쉼표 [0] 4 7 2 2 5 3 4" xfId="46379" xr:uid="{00000000-0005-0000-0000-000048B30000}"/>
    <cellStyle name="쉼표 [0] 4 7 2 2 5 4" xfId="46380" xr:uid="{00000000-0005-0000-0000-000049B30000}"/>
    <cellStyle name="쉼표 [0] 4 7 2 2 5 4 2" xfId="46381" xr:uid="{00000000-0005-0000-0000-00004AB30000}"/>
    <cellStyle name="쉼표 [0] 4 7 2 2 5 4 3" xfId="46382" xr:uid="{00000000-0005-0000-0000-00004BB30000}"/>
    <cellStyle name="쉼표 [0] 4 7 2 2 5 4 4" xfId="46383" xr:uid="{00000000-0005-0000-0000-00004CB30000}"/>
    <cellStyle name="쉼표 [0] 4 7 2 2 5 5" xfId="46384" xr:uid="{00000000-0005-0000-0000-00004DB30000}"/>
    <cellStyle name="쉼표 [0] 4 7 2 2 5 5 2" xfId="46385" xr:uid="{00000000-0005-0000-0000-00004EB30000}"/>
    <cellStyle name="쉼표 [0] 4 7 2 2 5 5 3" xfId="46386" xr:uid="{00000000-0005-0000-0000-00004FB30000}"/>
    <cellStyle name="쉼표 [0] 4 7 2 2 5 5 4" xfId="46387" xr:uid="{00000000-0005-0000-0000-000050B30000}"/>
    <cellStyle name="쉼표 [0] 4 7 2 2 5 6" xfId="46388" xr:uid="{00000000-0005-0000-0000-000051B30000}"/>
    <cellStyle name="쉼표 [0] 4 7 2 2 5 6 2" xfId="46389" xr:uid="{00000000-0005-0000-0000-000052B30000}"/>
    <cellStyle name="쉼표 [0] 4 7 2 2 5 6 3" xfId="46390" xr:uid="{00000000-0005-0000-0000-000053B30000}"/>
    <cellStyle name="쉼표 [0] 4 7 2 2 5 6 4" xfId="46391" xr:uid="{00000000-0005-0000-0000-000054B30000}"/>
    <cellStyle name="쉼표 [0] 4 7 2 2 5 7" xfId="46392" xr:uid="{00000000-0005-0000-0000-000055B30000}"/>
    <cellStyle name="쉼표 [0] 4 7 2 2 5 7 2" xfId="46393" xr:uid="{00000000-0005-0000-0000-000056B30000}"/>
    <cellStyle name="쉼표 [0] 4 7 2 2 5 7 3" xfId="46394" xr:uid="{00000000-0005-0000-0000-000057B30000}"/>
    <cellStyle name="쉼표 [0] 4 7 2 2 5 7 4" xfId="46395" xr:uid="{00000000-0005-0000-0000-000058B30000}"/>
    <cellStyle name="쉼표 [0] 4 7 2 2 5 8" xfId="46396" xr:uid="{00000000-0005-0000-0000-000059B30000}"/>
    <cellStyle name="쉼표 [0] 4 7 2 2 5 8 2" xfId="46397" xr:uid="{00000000-0005-0000-0000-00005AB30000}"/>
    <cellStyle name="쉼표 [0] 4 7 2 2 5 8 3" xfId="46398" xr:uid="{00000000-0005-0000-0000-00005BB30000}"/>
    <cellStyle name="쉼표 [0] 4 7 2 2 5 8 4" xfId="46399" xr:uid="{00000000-0005-0000-0000-00005CB30000}"/>
    <cellStyle name="쉼표 [0] 4 7 2 2 5 9" xfId="46400" xr:uid="{00000000-0005-0000-0000-00005DB30000}"/>
    <cellStyle name="쉼표 [0] 4 7 2 2 5 9 2" xfId="46401" xr:uid="{00000000-0005-0000-0000-00005EB30000}"/>
    <cellStyle name="쉼표 [0] 4 7 2 2 5 9 3" xfId="46402" xr:uid="{00000000-0005-0000-0000-00005FB30000}"/>
    <cellStyle name="쉼표 [0] 4 7 2 2 5 9 4" xfId="46403" xr:uid="{00000000-0005-0000-0000-000060B30000}"/>
    <cellStyle name="쉼표 [0] 4 7 2 2 6" xfId="46404" xr:uid="{00000000-0005-0000-0000-000061B30000}"/>
    <cellStyle name="쉼표 [0] 4 7 2 2 6 2" xfId="46405" xr:uid="{00000000-0005-0000-0000-000062B30000}"/>
    <cellStyle name="쉼표 [0] 4 7 2 2 6 3" xfId="46406" xr:uid="{00000000-0005-0000-0000-000063B30000}"/>
    <cellStyle name="쉼표 [0] 4 7 2 2 6 4" xfId="46407" xr:uid="{00000000-0005-0000-0000-000064B30000}"/>
    <cellStyle name="쉼표 [0] 4 7 2 2 7" xfId="46408" xr:uid="{00000000-0005-0000-0000-000065B30000}"/>
    <cellStyle name="쉼표 [0] 4 7 2 2 7 2" xfId="46409" xr:uid="{00000000-0005-0000-0000-000066B30000}"/>
    <cellStyle name="쉼표 [0] 4 7 2 2 7 3" xfId="46410" xr:uid="{00000000-0005-0000-0000-000067B30000}"/>
    <cellStyle name="쉼표 [0] 4 7 2 2 7 4" xfId="46411" xr:uid="{00000000-0005-0000-0000-000068B30000}"/>
    <cellStyle name="쉼표 [0] 4 7 2 2 8" xfId="46412" xr:uid="{00000000-0005-0000-0000-000069B30000}"/>
    <cellStyle name="쉼표 [0] 4 7 2 2 8 2" xfId="46413" xr:uid="{00000000-0005-0000-0000-00006AB30000}"/>
    <cellStyle name="쉼표 [0] 4 7 2 2 8 3" xfId="46414" xr:uid="{00000000-0005-0000-0000-00006BB30000}"/>
    <cellStyle name="쉼표 [0] 4 7 2 2 8 4" xfId="46415" xr:uid="{00000000-0005-0000-0000-00006CB30000}"/>
    <cellStyle name="쉼표 [0] 4 7 2 2 9" xfId="46416" xr:uid="{00000000-0005-0000-0000-00006DB30000}"/>
    <cellStyle name="쉼표 [0] 4 7 2 2 9 2" xfId="46417" xr:uid="{00000000-0005-0000-0000-00006EB30000}"/>
    <cellStyle name="쉼표 [0] 4 7 2 2 9 3" xfId="46418" xr:uid="{00000000-0005-0000-0000-00006FB30000}"/>
    <cellStyle name="쉼표 [0] 4 7 2 2 9 4" xfId="46419" xr:uid="{00000000-0005-0000-0000-000070B30000}"/>
    <cellStyle name="쉼표 [0] 4 7 2 20" xfId="46420" xr:uid="{00000000-0005-0000-0000-000071B30000}"/>
    <cellStyle name="쉼표 [0] 4 7 2 21" xfId="46421" xr:uid="{00000000-0005-0000-0000-000072B30000}"/>
    <cellStyle name="쉼표 [0] 4 7 2 22" xfId="46422" xr:uid="{00000000-0005-0000-0000-000073B30000}"/>
    <cellStyle name="쉼표 [0] 4 7 2 23" xfId="46423" xr:uid="{00000000-0005-0000-0000-000074B30000}"/>
    <cellStyle name="쉼표 [0] 4 7 2 24" xfId="46424" xr:uid="{00000000-0005-0000-0000-000075B30000}"/>
    <cellStyle name="쉼표 [0] 4 7 2 25" xfId="46425" xr:uid="{00000000-0005-0000-0000-000076B30000}"/>
    <cellStyle name="쉼표 [0] 4 7 2 26" xfId="46426" xr:uid="{00000000-0005-0000-0000-000077B30000}"/>
    <cellStyle name="쉼표 [0] 4 7 2 3" xfId="46427" xr:uid="{00000000-0005-0000-0000-000078B30000}"/>
    <cellStyle name="쉼표 [0] 4 7 2 3 10" xfId="46428" xr:uid="{00000000-0005-0000-0000-000079B30000}"/>
    <cellStyle name="쉼표 [0] 4 7 2 3 10 2" xfId="46429" xr:uid="{00000000-0005-0000-0000-00007AB30000}"/>
    <cellStyle name="쉼표 [0] 4 7 2 3 10 3" xfId="46430" xr:uid="{00000000-0005-0000-0000-00007BB30000}"/>
    <cellStyle name="쉼표 [0] 4 7 2 3 10 4" xfId="46431" xr:uid="{00000000-0005-0000-0000-00007CB30000}"/>
    <cellStyle name="쉼표 [0] 4 7 2 3 11" xfId="46432" xr:uid="{00000000-0005-0000-0000-00007DB30000}"/>
    <cellStyle name="쉼표 [0] 4 7 2 3 11 2" xfId="46433" xr:uid="{00000000-0005-0000-0000-00007EB30000}"/>
    <cellStyle name="쉼표 [0] 4 7 2 3 11 3" xfId="46434" xr:uid="{00000000-0005-0000-0000-00007FB30000}"/>
    <cellStyle name="쉼표 [0] 4 7 2 3 11 4" xfId="46435" xr:uid="{00000000-0005-0000-0000-000080B30000}"/>
    <cellStyle name="쉼표 [0] 4 7 2 3 12" xfId="46436" xr:uid="{00000000-0005-0000-0000-000081B30000}"/>
    <cellStyle name="쉼표 [0] 4 7 2 3 12 2" xfId="46437" xr:uid="{00000000-0005-0000-0000-000082B30000}"/>
    <cellStyle name="쉼표 [0] 4 7 2 3 12 3" xfId="46438" xr:uid="{00000000-0005-0000-0000-000083B30000}"/>
    <cellStyle name="쉼표 [0] 4 7 2 3 12 4" xfId="46439" xr:uid="{00000000-0005-0000-0000-000084B30000}"/>
    <cellStyle name="쉼표 [0] 4 7 2 3 13" xfId="46440" xr:uid="{00000000-0005-0000-0000-000085B30000}"/>
    <cellStyle name="쉼표 [0] 4 7 2 3 14" xfId="46441" xr:uid="{00000000-0005-0000-0000-000086B30000}"/>
    <cellStyle name="쉼표 [0] 4 7 2 3 15" xfId="46442" xr:uid="{00000000-0005-0000-0000-000087B30000}"/>
    <cellStyle name="쉼표 [0] 4 7 2 3 16" xfId="46443" xr:uid="{00000000-0005-0000-0000-000088B30000}"/>
    <cellStyle name="쉼표 [0] 4 7 2 3 17" xfId="46444" xr:uid="{00000000-0005-0000-0000-000089B30000}"/>
    <cellStyle name="쉼표 [0] 4 7 2 3 18" xfId="46445" xr:uid="{00000000-0005-0000-0000-00008AB30000}"/>
    <cellStyle name="쉼표 [0] 4 7 2 3 19" xfId="46446" xr:uid="{00000000-0005-0000-0000-00008BB30000}"/>
    <cellStyle name="쉼표 [0] 4 7 2 3 2" xfId="46447" xr:uid="{00000000-0005-0000-0000-00008CB30000}"/>
    <cellStyle name="쉼표 [0] 4 7 2 3 2 10" xfId="46448" xr:uid="{00000000-0005-0000-0000-00008DB30000}"/>
    <cellStyle name="쉼표 [0] 4 7 2 3 2 11" xfId="46449" xr:uid="{00000000-0005-0000-0000-00008EB30000}"/>
    <cellStyle name="쉼표 [0] 4 7 2 3 2 12" xfId="46450" xr:uid="{00000000-0005-0000-0000-00008FB30000}"/>
    <cellStyle name="쉼표 [0] 4 7 2 3 2 2" xfId="46451" xr:uid="{00000000-0005-0000-0000-000090B30000}"/>
    <cellStyle name="쉼표 [0] 4 7 2 3 2 2 2" xfId="46452" xr:uid="{00000000-0005-0000-0000-000091B30000}"/>
    <cellStyle name="쉼표 [0] 4 7 2 3 2 2 3" xfId="46453" xr:uid="{00000000-0005-0000-0000-000092B30000}"/>
    <cellStyle name="쉼표 [0] 4 7 2 3 2 2 4" xfId="46454" xr:uid="{00000000-0005-0000-0000-000093B30000}"/>
    <cellStyle name="쉼표 [0] 4 7 2 3 2 3" xfId="46455" xr:uid="{00000000-0005-0000-0000-000094B30000}"/>
    <cellStyle name="쉼표 [0] 4 7 2 3 2 3 2" xfId="46456" xr:uid="{00000000-0005-0000-0000-000095B30000}"/>
    <cellStyle name="쉼표 [0] 4 7 2 3 2 3 3" xfId="46457" xr:uid="{00000000-0005-0000-0000-000096B30000}"/>
    <cellStyle name="쉼표 [0] 4 7 2 3 2 3 4" xfId="46458" xr:uid="{00000000-0005-0000-0000-000097B30000}"/>
    <cellStyle name="쉼표 [0] 4 7 2 3 2 4" xfId="46459" xr:uid="{00000000-0005-0000-0000-000098B30000}"/>
    <cellStyle name="쉼표 [0] 4 7 2 3 2 4 2" xfId="46460" xr:uid="{00000000-0005-0000-0000-000099B30000}"/>
    <cellStyle name="쉼표 [0] 4 7 2 3 2 4 3" xfId="46461" xr:uid="{00000000-0005-0000-0000-00009AB30000}"/>
    <cellStyle name="쉼표 [0] 4 7 2 3 2 4 4" xfId="46462" xr:uid="{00000000-0005-0000-0000-00009BB30000}"/>
    <cellStyle name="쉼표 [0] 4 7 2 3 2 5" xfId="46463" xr:uid="{00000000-0005-0000-0000-00009CB30000}"/>
    <cellStyle name="쉼표 [0] 4 7 2 3 2 5 2" xfId="46464" xr:uid="{00000000-0005-0000-0000-00009DB30000}"/>
    <cellStyle name="쉼표 [0] 4 7 2 3 2 5 3" xfId="46465" xr:uid="{00000000-0005-0000-0000-00009EB30000}"/>
    <cellStyle name="쉼표 [0] 4 7 2 3 2 5 4" xfId="46466" xr:uid="{00000000-0005-0000-0000-00009FB30000}"/>
    <cellStyle name="쉼표 [0] 4 7 2 3 2 6" xfId="46467" xr:uid="{00000000-0005-0000-0000-0000A0B30000}"/>
    <cellStyle name="쉼표 [0] 4 7 2 3 2 6 2" xfId="46468" xr:uid="{00000000-0005-0000-0000-0000A1B30000}"/>
    <cellStyle name="쉼표 [0] 4 7 2 3 2 6 3" xfId="46469" xr:uid="{00000000-0005-0000-0000-0000A2B30000}"/>
    <cellStyle name="쉼표 [0] 4 7 2 3 2 6 4" xfId="46470" xr:uid="{00000000-0005-0000-0000-0000A3B30000}"/>
    <cellStyle name="쉼표 [0] 4 7 2 3 2 7" xfId="46471" xr:uid="{00000000-0005-0000-0000-0000A4B30000}"/>
    <cellStyle name="쉼표 [0] 4 7 2 3 2 7 2" xfId="46472" xr:uid="{00000000-0005-0000-0000-0000A5B30000}"/>
    <cellStyle name="쉼표 [0] 4 7 2 3 2 7 3" xfId="46473" xr:uid="{00000000-0005-0000-0000-0000A6B30000}"/>
    <cellStyle name="쉼표 [0] 4 7 2 3 2 7 4" xfId="46474" xr:uid="{00000000-0005-0000-0000-0000A7B30000}"/>
    <cellStyle name="쉼표 [0] 4 7 2 3 2 8" xfId="46475" xr:uid="{00000000-0005-0000-0000-0000A8B30000}"/>
    <cellStyle name="쉼표 [0] 4 7 2 3 2 8 2" xfId="46476" xr:uid="{00000000-0005-0000-0000-0000A9B30000}"/>
    <cellStyle name="쉼표 [0] 4 7 2 3 2 8 3" xfId="46477" xr:uid="{00000000-0005-0000-0000-0000AAB30000}"/>
    <cellStyle name="쉼표 [0] 4 7 2 3 2 8 4" xfId="46478" xr:uid="{00000000-0005-0000-0000-0000ABB30000}"/>
    <cellStyle name="쉼표 [0] 4 7 2 3 2 9" xfId="46479" xr:uid="{00000000-0005-0000-0000-0000ACB30000}"/>
    <cellStyle name="쉼표 [0] 4 7 2 3 2 9 2" xfId="46480" xr:uid="{00000000-0005-0000-0000-0000ADB30000}"/>
    <cellStyle name="쉼표 [0] 4 7 2 3 2 9 3" xfId="46481" xr:uid="{00000000-0005-0000-0000-0000AEB30000}"/>
    <cellStyle name="쉼표 [0] 4 7 2 3 2 9 4" xfId="46482" xr:uid="{00000000-0005-0000-0000-0000AFB30000}"/>
    <cellStyle name="쉼표 [0] 4 7 2 3 20" xfId="46483" xr:uid="{00000000-0005-0000-0000-0000B0B30000}"/>
    <cellStyle name="쉼표 [0] 4 7 2 3 21" xfId="46484" xr:uid="{00000000-0005-0000-0000-0000B1B30000}"/>
    <cellStyle name="쉼표 [0] 4 7 2 3 22" xfId="46485" xr:uid="{00000000-0005-0000-0000-0000B2B30000}"/>
    <cellStyle name="쉼표 [0] 4 7 2 3 23" xfId="46486" xr:uid="{00000000-0005-0000-0000-0000B3B30000}"/>
    <cellStyle name="쉼표 [0] 4 7 2 3 24" xfId="46487" xr:uid="{00000000-0005-0000-0000-0000B4B30000}"/>
    <cellStyle name="쉼표 [0] 4 7 2 3 25" xfId="46488" xr:uid="{00000000-0005-0000-0000-0000B5B30000}"/>
    <cellStyle name="쉼표 [0] 4 7 2 3 3" xfId="46489" xr:uid="{00000000-0005-0000-0000-0000B6B30000}"/>
    <cellStyle name="쉼표 [0] 4 7 2 3 3 10" xfId="46490" xr:uid="{00000000-0005-0000-0000-0000B7B30000}"/>
    <cellStyle name="쉼표 [0] 4 7 2 3 3 11" xfId="46491" xr:uid="{00000000-0005-0000-0000-0000B8B30000}"/>
    <cellStyle name="쉼표 [0] 4 7 2 3 3 12" xfId="46492" xr:uid="{00000000-0005-0000-0000-0000B9B30000}"/>
    <cellStyle name="쉼표 [0] 4 7 2 3 3 2" xfId="46493" xr:uid="{00000000-0005-0000-0000-0000BAB30000}"/>
    <cellStyle name="쉼표 [0] 4 7 2 3 3 2 2" xfId="46494" xr:uid="{00000000-0005-0000-0000-0000BBB30000}"/>
    <cellStyle name="쉼표 [0] 4 7 2 3 3 2 3" xfId="46495" xr:uid="{00000000-0005-0000-0000-0000BCB30000}"/>
    <cellStyle name="쉼표 [0] 4 7 2 3 3 2 4" xfId="46496" xr:uid="{00000000-0005-0000-0000-0000BDB30000}"/>
    <cellStyle name="쉼표 [0] 4 7 2 3 3 3" xfId="46497" xr:uid="{00000000-0005-0000-0000-0000BEB30000}"/>
    <cellStyle name="쉼표 [0] 4 7 2 3 3 3 2" xfId="46498" xr:uid="{00000000-0005-0000-0000-0000BFB30000}"/>
    <cellStyle name="쉼표 [0] 4 7 2 3 3 3 3" xfId="46499" xr:uid="{00000000-0005-0000-0000-0000C0B30000}"/>
    <cellStyle name="쉼표 [0] 4 7 2 3 3 3 4" xfId="46500" xr:uid="{00000000-0005-0000-0000-0000C1B30000}"/>
    <cellStyle name="쉼표 [0] 4 7 2 3 3 4" xfId="46501" xr:uid="{00000000-0005-0000-0000-0000C2B30000}"/>
    <cellStyle name="쉼표 [0] 4 7 2 3 3 4 2" xfId="46502" xr:uid="{00000000-0005-0000-0000-0000C3B30000}"/>
    <cellStyle name="쉼표 [0] 4 7 2 3 3 4 3" xfId="46503" xr:uid="{00000000-0005-0000-0000-0000C4B30000}"/>
    <cellStyle name="쉼표 [0] 4 7 2 3 3 4 4" xfId="46504" xr:uid="{00000000-0005-0000-0000-0000C5B30000}"/>
    <cellStyle name="쉼표 [0] 4 7 2 3 3 5" xfId="46505" xr:uid="{00000000-0005-0000-0000-0000C6B30000}"/>
    <cellStyle name="쉼표 [0] 4 7 2 3 3 5 2" xfId="46506" xr:uid="{00000000-0005-0000-0000-0000C7B30000}"/>
    <cellStyle name="쉼표 [0] 4 7 2 3 3 5 3" xfId="46507" xr:uid="{00000000-0005-0000-0000-0000C8B30000}"/>
    <cellStyle name="쉼표 [0] 4 7 2 3 3 5 4" xfId="46508" xr:uid="{00000000-0005-0000-0000-0000C9B30000}"/>
    <cellStyle name="쉼표 [0] 4 7 2 3 3 6" xfId="46509" xr:uid="{00000000-0005-0000-0000-0000CAB30000}"/>
    <cellStyle name="쉼표 [0] 4 7 2 3 3 6 2" xfId="46510" xr:uid="{00000000-0005-0000-0000-0000CBB30000}"/>
    <cellStyle name="쉼표 [0] 4 7 2 3 3 6 3" xfId="46511" xr:uid="{00000000-0005-0000-0000-0000CCB30000}"/>
    <cellStyle name="쉼표 [0] 4 7 2 3 3 6 4" xfId="46512" xr:uid="{00000000-0005-0000-0000-0000CDB30000}"/>
    <cellStyle name="쉼표 [0] 4 7 2 3 3 7" xfId="46513" xr:uid="{00000000-0005-0000-0000-0000CEB30000}"/>
    <cellStyle name="쉼표 [0] 4 7 2 3 3 7 2" xfId="46514" xr:uid="{00000000-0005-0000-0000-0000CFB30000}"/>
    <cellStyle name="쉼표 [0] 4 7 2 3 3 7 3" xfId="46515" xr:uid="{00000000-0005-0000-0000-0000D0B30000}"/>
    <cellStyle name="쉼표 [0] 4 7 2 3 3 7 4" xfId="46516" xr:uid="{00000000-0005-0000-0000-0000D1B30000}"/>
    <cellStyle name="쉼표 [0] 4 7 2 3 3 8" xfId="46517" xr:uid="{00000000-0005-0000-0000-0000D2B30000}"/>
    <cellStyle name="쉼표 [0] 4 7 2 3 3 8 2" xfId="46518" xr:uid="{00000000-0005-0000-0000-0000D3B30000}"/>
    <cellStyle name="쉼표 [0] 4 7 2 3 3 8 3" xfId="46519" xr:uid="{00000000-0005-0000-0000-0000D4B30000}"/>
    <cellStyle name="쉼표 [0] 4 7 2 3 3 8 4" xfId="46520" xr:uid="{00000000-0005-0000-0000-0000D5B30000}"/>
    <cellStyle name="쉼표 [0] 4 7 2 3 3 9" xfId="46521" xr:uid="{00000000-0005-0000-0000-0000D6B30000}"/>
    <cellStyle name="쉼표 [0] 4 7 2 3 3 9 2" xfId="46522" xr:uid="{00000000-0005-0000-0000-0000D7B30000}"/>
    <cellStyle name="쉼표 [0] 4 7 2 3 3 9 3" xfId="46523" xr:uid="{00000000-0005-0000-0000-0000D8B30000}"/>
    <cellStyle name="쉼표 [0] 4 7 2 3 3 9 4" xfId="46524" xr:uid="{00000000-0005-0000-0000-0000D9B30000}"/>
    <cellStyle name="쉼표 [0] 4 7 2 3 4" xfId="46525" xr:uid="{00000000-0005-0000-0000-0000DAB30000}"/>
    <cellStyle name="쉼표 [0] 4 7 2 3 4 10" xfId="46526" xr:uid="{00000000-0005-0000-0000-0000DBB30000}"/>
    <cellStyle name="쉼표 [0] 4 7 2 3 4 11" xfId="46527" xr:uid="{00000000-0005-0000-0000-0000DCB30000}"/>
    <cellStyle name="쉼표 [0] 4 7 2 3 4 12" xfId="46528" xr:uid="{00000000-0005-0000-0000-0000DDB30000}"/>
    <cellStyle name="쉼표 [0] 4 7 2 3 4 2" xfId="46529" xr:uid="{00000000-0005-0000-0000-0000DEB30000}"/>
    <cellStyle name="쉼표 [0] 4 7 2 3 4 2 2" xfId="46530" xr:uid="{00000000-0005-0000-0000-0000DFB30000}"/>
    <cellStyle name="쉼표 [0] 4 7 2 3 4 2 3" xfId="46531" xr:uid="{00000000-0005-0000-0000-0000E0B30000}"/>
    <cellStyle name="쉼표 [0] 4 7 2 3 4 2 4" xfId="46532" xr:uid="{00000000-0005-0000-0000-0000E1B30000}"/>
    <cellStyle name="쉼표 [0] 4 7 2 3 4 3" xfId="46533" xr:uid="{00000000-0005-0000-0000-0000E2B30000}"/>
    <cellStyle name="쉼표 [0] 4 7 2 3 4 3 2" xfId="46534" xr:uid="{00000000-0005-0000-0000-0000E3B30000}"/>
    <cellStyle name="쉼표 [0] 4 7 2 3 4 3 3" xfId="46535" xr:uid="{00000000-0005-0000-0000-0000E4B30000}"/>
    <cellStyle name="쉼표 [0] 4 7 2 3 4 3 4" xfId="46536" xr:uid="{00000000-0005-0000-0000-0000E5B30000}"/>
    <cellStyle name="쉼표 [0] 4 7 2 3 4 4" xfId="46537" xr:uid="{00000000-0005-0000-0000-0000E6B30000}"/>
    <cellStyle name="쉼표 [0] 4 7 2 3 4 4 2" xfId="46538" xr:uid="{00000000-0005-0000-0000-0000E7B30000}"/>
    <cellStyle name="쉼표 [0] 4 7 2 3 4 4 3" xfId="46539" xr:uid="{00000000-0005-0000-0000-0000E8B30000}"/>
    <cellStyle name="쉼표 [0] 4 7 2 3 4 4 4" xfId="46540" xr:uid="{00000000-0005-0000-0000-0000E9B30000}"/>
    <cellStyle name="쉼표 [0] 4 7 2 3 4 5" xfId="46541" xr:uid="{00000000-0005-0000-0000-0000EAB30000}"/>
    <cellStyle name="쉼표 [0] 4 7 2 3 4 5 2" xfId="46542" xr:uid="{00000000-0005-0000-0000-0000EBB30000}"/>
    <cellStyle name="쉼표 [0] 4 7 2 3 4 5 3" xfId="46543" xr:uid="{00000000-0005-0000-0000-0000ECB30000}"/>
    <cellStyle name="쉼표 [0] 4 7 2 3 4 5 4" xfId="46544" xr:uid="{00000000-0005-0000-0000-0000EDB30000}"/>
    <cellStyle name="쉼표 [0] 4 7 2 3 4 6" xfId="46545" xr:uid="{00000000-0005-0000-0000-0000EEB30000}"/>
    <cellStyle name="쉼표 [0] 4 7 2 3 4 6 2" xfId="46546" xr:uid="{00000000-0005-0000-0000-0000EFB30000}"/>
    <cellStyle name="쉼표 [0] 4 7 2 3 4 6 3" xfId="46547" xr:uid="{00000000-0005-0000-0000-0000F0B30000}"/>
    <cellStyle name="쉼표 [0] 4 7 2 3 4 6 4" xfId="46548" xr:uid="{00000000-0005-0000-0000-0000F1B30000}"/>
    <cellStyle name="쉼표 [0] 4 7 2 3 4 7" xfId="46549" xr:uid="{00000000-0005-0000-0000-0000F2B30000}"/>
    <cellStyle name="쉼표 [0] 4 7 2 3 4 7 2" xfId="46550" xr:uid="{00000000-0005-0000-0000-0000F3B30000}"/>
    <cellStyle name="쉼표 [0] 4 7 2 3 4 7 3" xfId="46551" xr:uid="{00000000-0005-0000-0000-0000F4B30000}"/>
    <cellStyle name="쉼표 [0] 4 7 2 3 4 7 4" xfId="46552" xr:uid="{00000000-0005-0000-0000-0000F5B30000}"/>
    <cellStyle name="쉼표 [0] 4 7 2 3 4 8" xfId="46553" xr:uid="{00000000-0005-0000-0000-0000F6B30000}"/>
    <cellStyle name="쉼표 [0] 4 7 2 3 4 8 2" xfId="46554" xr:uid="{00000000-0005-0000-0000-0000F7B30000}"/>
    <cellStyle name="쉼표 [0] 4 7 2 3 4 8 3" xfId="46555" xr:uid="{00000000-0005-0000-0000-0000F8B30000}"/>
    <cellStyle name="쉼표 [0] 4 7 2 3 4 8 4" xfId="46556" xr:uid="{00000000-0005-0000-0000-0000F9B30000}"/>
    <cellStyle name="쉼표 [0] 4 7 2 3 4 9" xfId="46557" xr:uid="{00000000-0005-0000-0000-0000FAB30000}"/>
    <cellStyle name="쉼표 [0] 4 7 2 3 4 9 2" xfId="46558" xr:uid="{00000000-0005-0000-0000-0000FBB30000}"/>
    <cellStyle name="쉼표 [0] 4 7 2 3 4 9 3" xfId="46559" xr:uid="{00000000-0005-0000-0000-0000FCB30000}"/>
    <cellStyle name="쉼표 [0] 4 7 2 3 4 9 4" xfId="46560" xr:uid="{00000000-0005-0000-0000-0000FDB30000}"/>
    <cellStyle name="쉼표 [0] 4 7 2 3 5" xfId="46561" xr:uid="{00000000-0005-0000-0000-0000FEB30000}"/>
    <cellStyle name="쉼표 [0] 4 7 2 3 5 2" xfId="46562" xr:uid="{00000000-0005-0000-0000-0000FFB30000}"/>
    <cellStyle name="쉼표 [0] 4 7 2 3 5 3" xfId="46563" xr:uid="{00000000-0005-0000-0000-000000B40000}"/>
    <cellStyle name="쉼표 [0] 4 7 2 3 5 4" xfId="46564" xr:uid="{00000000-0005-0000-0000-000001B40000}"/>
    <cellStyle name="쉼표 [0] 4 7 2 3 6" xfId="46565" xr:uid="{00000000-0005-0000-0000-000002B40000}"/>
    <cellStyle name="쉼표 [0] 4 7 2 3 6 2" xfId="46566" xr:uid="{00000000-0005-0000-0000-000003B40000}"/>
    <cellStyle name="쉼표 [0] 4 7 2 3 6 3" xfId="46567" xr:uid="{00000000-0005-0000-0000-000004B40000}"/>
    <cellStyle name="쉼표 [0] 4 7 2 3 6 4" xfId="46568" xr:uid="{00000000-0005-0000-0000-000005B40000}"/>
    <cellStyle name="쉼표 [0] 4 7 2 3 7" xfId="46569" xr:uid="{00000000-0005-0000-0000-000006B40000}"/>
    <cellStyle name="쉼표 [0] 4 7 2 3 7 2" xfId="46570" xr:uid="{00000000-0005-0000-0000-000007B40000}"/>
    <cellStyle name="쉼표 [0] 4 7 2 3 7 3" xfId="46571" xr:uid="{00000000-0005-0000-0000-000008B40000}"/>
    <cellStyle name="쉼표 [0] 4 7 2 3 7 4" xfId="46572" xr:uid="{00000000-0005-0000-0000-000009B40000}"/>
    <cellStyle name="쉼표 [0] 4 7 2 3 8" xfId="46573" xr:uid="{00000000-0005-0000-0000-00000AB40000}"/>
    <cellStyle name="쉼표 [0] 4 7 2 3 8 2" xfId="46574" xr:uid="{00000000-0005-0000-0000-00000BB40000}"/>
    <cellStyle name="쉼표 [0] 4 7 2 3 8 3" xfId="46575" xr:uid="{00000000-0005-0000-0000-00000CB40000}"/>
    <cellStyle name="쉼표 [0] 4 7 2 3 8 4" xfId="46576" xr:uid="{00000000-0005-0000-0000-00000DB40000}"/>
    <cellStyle name="쉼표 [0] 4 7 2 3 9" xfId="46577" xr:uid="{00000000-0005-0000-0000-00000EB40000}"/>
    <cellStyle name="쉼표 [0] 4 7 2 3 9 2" xfId="46578" xr:uid="{00000000-0005-0000-0000-00000FB40000}"/>
    <cellStyle name="쉼표 [0] 4 7 2 3 9 3" xfId="46579" xr:uid="{00000000-0005-0000-0000-000010B40000}"/>
    <cellStyle name="쉼표 [0] 4 7 2 3 9 4" xfId="46580" xr:uid="{00000000-0005-0000-0000-000011B40000}"/>
    <cellStyle name="쉼표 [0] 4 7 2 4" xfId="46581" xr:uid="{00000000-0005-0000-0000-000012B40000}"/>
    <cellStyle name="쉼표 [0] 4 7 2 4 10" xfId="46582" xr:uid="{00000000-0005-0000-0000-000013B40000}"/>
    <cellStyle name="쉼표 [0] 4 7 2 4 11" xfId="46583" xr:uid="{00000000-0005-0000-0000-000014B40000}"/>
    <cellStyle name="쉼표 [0] 4 7 2 4 12" xfId="46584" xr:uid="{00000000-0005-0000-0000-000015B40000}"/>
    <cellStyle name="쉼표 [0] 4 7 2 4 2" xfId="46585" xr:uid="{00000000-0005-0000-0000-000016B40000}"/>
    <cellStyle name="쉼표 [0] 4 7 2 4 2 2" xfId="46586" xr:uid="{00000000-0005-0000-0000-000017B40000}"/>
    <cellStyle name="쉼표 [0] 4 7 2 4 2 3" xfId="46587" xr:uid="{00000000-0005-0000-0000-000018B40000}"/>
    <cellStyle name="쉼표 [0] 4 7 2 4 2 4" xfId="46588" xr:uid="{00000000-0005-0000-0000-000019B40000}"/>
    <cellStyle name="쉼표 [0] 4 7 2 4 3" xfId="46589" xr:uid="{00000000-0005-0000-0000-00001AB40000}"/>
    <cellStyle name="쉼표 [0] 4 7 2 4 3 2" xfId="46590" xr:uid="{00000000-0005-0000-0000-00001BB40000}"/>
    <cellStyle name="쉼표 [0] 4 7 2 4 3 3" xfId="46591" xr:uid="{00000000-0005-0000-0000-00001CB40000}"/>
    <cellStyle name="쉼표 [0] 4 7 2 4 3 4" xfId="46592" xr:uid="{00000000-0005-0000-0000-00001DB40000}"/>
    <cellStyle name="쉼표 [0] 4 7 2 4 4" xfId="46593" xr:uid="{00000000-0005-0000-0000-00001EB40000}"/>
    <cellStyle name="쉼표 [0] 4 7 2 4 4 2" xfId="46594" xr:uid="{00000000-0005-0000-0000-00001FB40000}"/>
    <cellStyle name="쉼표 [0] 4 7 2 4 4 3" xfId="46595" xr:uid="{00000000-0005-0000-0000-000020B40000}"/>
    <cellStyle name="쉼표 [0] 4 7 2 4 4 4" xfId="46596" xr:uid="{00000000-0005-0000-0000-000021B40000}"/>
    <cellStyle name="쉼표 [0] 4 7 2 4 5" xfId="46597" xr:uid="{00000000-0005-0000-0000-000022B40000}"/>
    <cellStyle name="쉼표 [0] 4 7 2 4 5 2" xfId="46598" xr:uid="{00000000-0005-0000-0000-000023B40000}"/>
    <cellStyle name="쉼표 [0] 4 7 2 4 5 3" xfId="46599" xr:uid="{00000000-0005-0000-0000-000024B40000}"/>
    <cellStyle name="쉼표 [0] 4 7 2 4 5 4" xfId="46600" xr:uid="{00000000-0005-0000-0000-000025B40000}"/>
    <cellStyle name="쉼표 [0] 4 7 2 4 6" xfId="46601" xr:uid="{00000000-0005-0000-0000-000026B40000}"/>
    <cellStyle name="쉼표 [0] 4 7 2 4 6 2" xfId="46602" xr:uid="{00000000-0005-0000-0000-000027B40000}"/>
    <cellStyle name="쉼표 [0] 4 7 2 4 6 3" xfId="46603" xr:uid="{00000000-0005-0000-0000-000028B40000}"/>
    <cellStyle name="쉼표 [0] 4 7 2 4 6 4" xfId="46604" xr:uid="{00000000-0005-0000-0000-000029B40000}"/>
    <cellStyle name="쉼표 [0] 4 7 2 4 7" xfId="46605" xr:uid="{00000000-0005-0000-0000-00002AB40000}"/>
    <cellStyle name="쉼표 [0] 4 7 2 4 7 2" xfId="46606" xr:uid="{00000000-0005-0000-0000-00002BB40000}"/>
    <cellStyle name="쉼표 [0] 4 7 2 4 7 3" xfId="46607" xr:uid="{00000000-0005-0000-0000-00002CB40000}"/>
    <cellStyle name="쉼표 [0] 4 7 2 4 7 4" xfId="46608" xr:uid="{00000000-0005-0000-0000-00002DB40000}"/>
    <cellStyle name="쉼표 [0] 4 7 2 4 8" xfId="46609" xr:uid="{00000000-0005-0000-0000-00002EB40000}"/>
    <cellStyle name="쉼표 [0] 4 7 2 4 8 2" xfId="46610" xr:uid="{00000000-0005-0000-0000-00002FB40000}"/>
    <cellStyle name="쉼표 [0] 4 7 2 4 8 3" xfId="46611" xr:uid="{00000000-0005-0000-0000-000030B40000}"/>
    <cellStyle name="쉼표 [0] 4 7 2 4 8 4" xfId="46612" xr:uid="{00000000-0005-0000-0000-000031B40000}"/>
    <cellStyle name="쉼표 [0] 4 7 2 4 9" xfId="46613" xr:uid="{00000000-0005-0000-0000-000032B40000}"/>
    <cellStyle name="쉼표 [0] 4 7 2 4 9 2" xfId="46614" xr:uid="{00000000-0005-0000-0000-000033B40000}"/>
    <cellStyle name="쉼표 [0] 4 7 2 4 9 3" xfId="46615" xr:uid="{00000000-0005-0000-0000-000034B40000}"/>
    <cellStyle name="쉼표 [0] 4 7 2 4 9 4" xfId="46616" xr:uid="{00000000-0005-0000-0000-000035B40000}"/>
    <cellStyle name="쉼표 [0] 4 7 2 5" xfId="46617" xr:uid="{00000000-0005-0000-0000-000036B40000}"/>
    <cellStyle name="쉼표 [0] 4 7 2 5 10" xfId="46618" xr:uid="{00000000-0005-0000-0000-000037B40000}"/>
    <cellStyle name="쉼표 [0] 4 7 2 5 11" xfId="46619" xr:uid="{00000000-0005-0000-0000-000038B40000}"/>
    <cellStyle name="쉼표 [0] 4 7 2 5 12" xfId="46620" xr:uid="{00000000-0005-0000-0000-000039B40000}"/>
    <cellStyle name="쉼표 [0] 4 7 2 5 2" xfId="46621" xr:uid="{00000000-0005-0000-0000-00003AB40000}"/>
    <cellStyle name="쉼표 [0] 4 7 2 5 2 2" xfId="46622" xr:uid="{00000000-0005-0000-0000-00003BB40000}"/>
    <cellStyle name="쉼표 [0] 4 7 2 5 2 3" xfId="46623" xr:uid="{00000000-0005-0000-0000-00003CB40000}"/>
    <cellStyle name="쉼표 [0] 4 7 2 5 2 4" xfId="46624" xr:uid="{00000000-0005-0000-0000-00003DB40000}"/>
    <cellStyle name="쉼표 [0] 4 7 2 5 3" xfId="46625" xr:uid="{00000000-0005-0000-0000-00003EB40000}"/>
    <cellStyle name="쉼표 [0] 4 7 2 5 3 2" xfId="46626" xr:uid="{00000000-0005-0000-0000-00003FB40000}"/>
    <cellStyle name="쉼표 [0] 4 7 2 5 3 3" xfId="46627" xr:uid="{00000000-0005-0000-0000-000040B40000}"/>
    <cellStyle name="쉼표 [0] 4 7 2 5 3 4" xfId="46628" xr:uid="{00000000-0005-0000-0000-000041B40000}"/>
    <cellStyle name="쉼표 [0] 4 7 2 5 4" xfId="46629" xr:uid="{00000000-0005-0000-0000-000042B40000}"/>
    <cellStyle name="쉼표 [0] 4 7 2 5 4 2" xfId="46630" xr:uid="{00000000-0005-0000-0000-000043B40000}"/>
    <cellStyle name="쉼표 [0] 4 7 2 5 4 3" xfId="46631" xr:uid="{00000000-0005-0000-0000-000044B40000}"/>
    <cellStyle name="쉼표 [0] 4 7 2 5 4 4" xfId="46632" xr:uid="{00000000-0005-0000-0000-000045B40000}"/>
    <cellStyle name="쉼표 [0] 4 7 2 5 5" xfId="46633" xr:uid="{00000000-0005-0000-0000-000046B40000}"/>
    <cellStyle name="쉼표 [0] 4 7 2 5 5 2" xfId="46634" xr:uid="{00000000-0005-0000-0000-000047B40000}"/>
    <cellStyle name="쉼표 [0] 4 7 2 5 5 3" xfId="46635" xr:uid="{00000000-0005-0000-0000-000048B40000}"/>
    <cellStyle name="쉼표 [0] 4 7 2 5 5 4" xfId="46636" xr:uid="{00000000-0005-0000-0000-000049B40000}"/>
    <cellStyle name="쉼표 [0] 4 7 2 5 6" xfId="46637" xr:uid="{00000000-0005-0000-0000-00004AB40000}"/>
    <cellStyle name="쉼표 [0] 4 7 2 5 6 2" xfId="46638" xr:uid="{00000000-0005-0000-0000-00004BB40000}"/>
    <cellStyle name="쉼표 [0] 4 7 2 5 6 3" xfId="46639" xr:uid="{00000000-0005-0000-0000-00004CB40000}"/>
    <cellStyle name="쉼표 [0] 4 7 2 5 6 4" xfId="46640" xr:uid="{00000000-0005-0000-0000-00004DB40000}"/>
    <cellStyle name="쉼표 [0] 4 7 2 5 7" xfId="46641" xr:uid="{00000000-0005-0000-0000-00004EB40000}"/>
    <cellStyle name="쉼표 [0] 4 7 2 5 7 2" xfId="46642" xr:uid="{00000000-0005-0000-0000-00004FB40000}"/>
    <cellStyle name="쉼표 [0] 4 7 2 5 7 3" xfId="46643" xr:uid="{00000000-0005-0000-0000-000050B40000}"/>
    <cellStyle name="쉼표 [0] 4 7 2 5 7 4" xfId="46644" xr:uid="{00000000-0005-0000-0000-000051B40000}"/>
    <cellStyle name="쉼표 [0] 4 7 2 5 8" xfId="46645" xr:uid="{00000000-0005-0000-0000-000052B40000}"/>
    <cellStyle name="쉼표 [0] 4 7 2 5 8 2" xfId="46646" xr:uid="{00000000-0005-0000-0000-000053B40000}"/>
    <cellStyle name="쉼표 [0] 4 7 2 5 8 3" xfId="46647" xr:uid="{00000000-0005-0000-0000-000054B40000}"/>
    <cellStyle name="쉼표 [0] 4 7 2 5 8 4" xfId="46648" xr:uid="{00000000-0005-0000-0000-000055B40000}"/>
    <cellStyle name="쉼표 [0] 4 7 2 5 9" xfId="46649" xr:uid="{00000000-0005-0000-0000-000056B40000}"/>
    <cellStyle name="쉼표 [0] 4 7 2 5 9 2" xfId="46650" xr:uid="{00000000-0005-0000-0000-000057B40000}"/>
    <cellStyle name="쉼표 [0] 4 7 2 5 9 3" xfId="46651" xr:uid="{00000000-0005-0000-0000-000058B40000}"/>
    <cellStyle name="쉼표 [0] 4 7 2 5 9 4" xfId="46652" xr:uid="{00000000-0005-0000-0000-000059B40000}"/>
    <cellStyle name="쉼표 [0] 4 7 2 6" xfId="46653" xr:uid="{00000000-0005-0000-0000-00005AB40000}"/>
    <cellStyle name="쉼표 [0] 4 7 2 6 10" xfId="46654" xr:uid="{00000000-0005-0000-0000-00005BB40000}"/>
    <cellStyle name="쉼표 [0] 4 7 2 6 11" xfId="46655" xr:uid="{00000000-0005-0000-0000-00005CB40000}"/>
    <cellStyle name="쉼표 [0] 4 7 2 6 12" xfId="46656" xr:uid="{00000000-0005-0000-0000-00005DB40000}"/>
    <cellStyle name="쉼표 [0] 4 7 2 6 2" xfId="46657" xr:uid="{00000000-0005-0000-0000-00005EB40000}"/>
    <cellStyle name="쉼표 [0] 4 7 2 6 2 2" xfId="46658" xr:uid="{00000000-0005-0000-0000-00005FB40000}"/>
    <cellStyle name="쉼표 [0] 4 7 2 6 2 3" xfId="46659" xr:uid="{00000000-0005-0000-0000-000060B40000}"/>
    <cellStyle name="쉼표 [0] 4 7 2 6 2 4" xfId="46660" xr:uid="{00000000-0005-0000-0000-000061B40000}"/>
    <cellStyle name="쉼표 [0] 4 7 2 6 3" xfId="46661" xr:uid="{00000000-0005-0000-0000-000062B40000}"/>
    <cellStyle name="쉼표 [0] 4 7 2 6 3 2" xfId="46662" xr:uid="{00000000-0005-0000-0000-000063B40000}"/>
    <cellStyle name="쉼표 [0] 4 7 2 6 3 3" xfId="46663" xr:uid="{00000000-0005-0000-0000-000064B40000}"/>
    <cellStyle name="쉼표 [0] 4 7 2 6 3 4" xfId="46664" xr:uid="{00000000-0005-0000-0000-000065B40000}"/>
    <cellStyle name="쉼표 [0] 4 7 2 6 4" xfId="46665" xr:uid="{00000000-0005-0000-0000-000066B40000}"/>
    <cellStyle name="쉼표 [0] 4 7 2 6 4 2" xfId="46666" xr:uid="{00000000-0005-0000-0000-000067B40000}"/>
    <cellStyle name="쉼표 [0] 4 7 2 6 4 3" xfId="46667" xr:uid="{00000000-0005-0000-0000-000068B40000}"/>
    <cellStyle name="쉼표 [0] 4 7 2 6 4 4" xfId="46668" xr:uid="{00000000-0005-0000-0000-000069B40000}"/>
    <cellStyle name="쉼표 [0] 4 7 2 6 5" xfId="46669" xr:uid="{00000000-0005-0000-0000-00006AB40000}"/>
    <cellStyle name="쉼표 [0] 4 7 2 6 5 2" xfId="46670" xr:uid="{00000000-0005-0000-0000-00006BB40000}"/>
    <cellStyle name="쉼표 [0] 4 7 2 6 5 3" xfId="46671" xr:uid="{00000000-0005-0000-0000-00006CB40000}"/>
    <cellStyle name="쉼표 [0] 4 7 2 6 5 4" xfId="46672" xr:uid="{00000000-0005-0000-0000-00006DB40000}"/>
    <cellStyle name="쉼표 [0] 4 7 2 6 6" xfId="46673" xr:uid="{00000000-0005-0000-0000-00006EB40000}"/>
    <cellStyle name="쉼표 [0] 4 7 2 6 6 2" xfId="46674" xr:uid="{00000000-0005-0000-0000-00006FB40000}"/>
    <cellStyle name="쉼표 [0] 4 7 2 6 6 3" xfId="46675" xr:uid="{00000000-0005-0000-0000-000070B40000}"/>
    <cellStyle name="쉼표 [0] 4 7 2 6 6 4" xfId="46676" xr:uid="{00000000-0005-0000-0000-000071B40000}"/>
    <cellStyle name="쉼표 [0] 4 7 2 6 7" xfId="46677" xr:uid="{00000000-0005-0000-0000-000072B40000}"/>
    <cellStyle name="쉼표 [0] 4 7 2 6 7 2" xfId="46678" xr:uid="{00000000-0005-0000-0000-000073B40000}"/>
    <cellStyle name="쉼표 [0] 4 7 2 6 7 3" xfId="46679" xr:uid="{00000000-0005-0000-0000-000074B40000}"/>
    <cellStyle name="쉼표 [0] 4 7 2 6 7 4" xfId="46680" xr:uid="{00000000-0005-0000-0000-000075B40000}"/>
    <cellStyle name="쉼표 [0] 4 7 2 6 8" xfId="46681" xr:uid="{00000000-0005-0000-0000-000076B40000}"/>
    <cellStyle name="쉼표 [0] 4 7 2 6 8 2" xfId="46682" xr:uid="{00000000-0005-0000-0000-000077B40000}"/>
    <cellStyle name="쉼표 [0] 4 7 2 6 8 3" xfId="46683" xr:uid="{00000000-0005-0000-0000-000078B40000}"/>
    <cellStyle name="쉼표 [0] 4 7 2 6 8 4" xfId="46684" xr:uid="{00000000-0005-0000-0000-000079B40000}"/>
    <cellStyle name="쉼표 [0] 4 7 2 6 9" xfId="46685" xr:uid="{00000000-0005-0000-0000-00007AB40000}"/>
    <cellStyle name="쉼표 [0] 4 7 2 6 9 2" xfId="46686" xr:uid="{00000000-0005-0000-0000-00007BB40000}"/>
    <cellStyle name="쉼표 [0] 4 7 2 6 9 3" xfId="46687" xr:uid="{00000000-0005-0000-0000-00007CB40000}"/>
    <cellStyle name="쉼표 [0] 4 7 2 6 9 4" xfId="46688" xr:uid="{00000000-0005-0000-0000-00007DB40000}"/>
    <cellStyle name="쉼표 [0] 4 7 2 7" xfId="46689" xr:uid="{00000000-0005-0000-0000-00007EB40000}"/>
    <cellStyle name="쉼표 [0] 4 7 2 7 2" xfId="46690" xr:uid="{00000000-0005-0000-0000-00007FB40000}"/>
    <cellStyle name="쉼표 [0] 4 7 2 7 3" xfId="46691" xr:uid="{00000000-0005-0000-0000-000080B40000}"/>
    <cellStyle name="쉼표 [0] 4 7 2 7 4" xfId="46692" xr:uid="{00000000-0005-0000-0000-000081B40000}"/>
    <cellStyle name="쉼표 [0] 4 7 2 8" xfId="46693" xr:uid="{00000000-0005-0000-0000-000082B40000}"/>
    <cellStyle name="쉼표 [0] 4 7 2 8 2" xfId="46694" xr:uid="{00000000-0005-0000-0000-000083B40000}"/>
    <cellStyle name="쉼표 [0] 4 7 2 8 3" xfId="46695" xr:uid="{00000000-0005-0000-0000-000084B40000}"/>
    <cellStyle name="쉼표 [0] 4 7 2 8 4" xfId="46696" xr:uid="{00000000-0005-0000-0000-000085B40000}"/>
    <cellStyle name="쉼표 [0] 4 7 2 9" xfId="46697" xr:uid="{00000000-0005-0000-0000-000086B40000}"/>
    <cellStyle name="쉼표 [0] 4 7 2 9 2" xfId="46698" xr:uid="{00000000-0005-0000-0000-000087B40000}"/>
    <cellStyle name="쉼표 [0] 4 7 2 9 3" xfId="46699" xr:uid="{00000000-0005-0000-0000-000088B40000}"/>
    <cellStyle name="쉼표 [0] 4 7 2 9 4" xfId="46700" xr:uid="{00000000-0005-0000-0000-000089B40000}"/>
    <cellStyle name="쉼표 [0] 4 7 3" xfId="46701" xr:uid="{00000000-0005-0000-0000-00008AB40000}"/>
    <cellStyle name="쉼표 [0] 4 7 4" xfId="46702" xr:uid="{00000000-0005-0000-0000-00008BB40000}"/>
    <cellStyle name="쉼표 [0] 4 7 5" xfId="46703" xr:uid="{00000000-0005-0000-0000-00008CB40000}"/>
    <cellStyle name="쉼표 [0] 4 7 6" xfId="46704" xr:uid="{00000000-0005-0000-0000-00008DB40000}"/>
    <cellStyle name="쉼표 [0] 4 8" xfId="46705" xr:uid="{00000000-0005-0000-0000-00008EB40000}"/>
    <cellStyle name="쉼표 [0] 4 8 2" xfId="46706" xr:uid="{00000000-0005-0000-0000-00008FB40000}"/>
    <cellStyle name="쉼표 [0] 4 8 2 10" xfId="46707" xr:uid="{00000000-0005-0000-0000-000090B40000}"/>
    <cellStyle name="쉼표 [0] 4 8 2 10 2" xfId="46708" xr:uid="{00000000-0005-0000-0000-000091B40000}"/>
    <cellStyle name="쉼표 [0] 4 8 2 10 3" xfId="46709" xr:uid="{00000000-0005-0000-0000-000092B40000}"/>
    <cellStyle name="쉼표 [0] 4 8 2 10 4" xfId="46710" xr:uid="{00000000-0005-0000-0000-000093B40000}"/>
    <cellStyle name="쉼표 [0] 4 8 2 11" xfId="46711" xr:uid="{00000000-0005-0000-0000-000094B40000}"/>
    <cellStyle name="쉼표 [0] 4 8 2 11 2" xfId="46712" xr:uid="{00000000-0005-0000-0000-000095B40000}"/>
    <cellStyle name="쉼표 [0] 4 8 2 11 3" xfId="46713" xr:uid="{00000000-0005-0000-0000-000096B40000}"/>
    <cellStyle name="쉼표 [0] 4 8 2 11 4" xfId="46714" xr:uid="{00000000-0005-0000-0000-000097B40000}"/>
    <cellStyle name="쉼표 [0] 4 8 2 12" xfId="46715" xr:uid="{00000000-0005-0000-0000-000098B40000}"/>
    <cellStyle name="쉼표 [0] 4 8 2 12 2" xfId="46716" xr:uid="{00000000-0005-0000-0000-000099B40000}"/>
    <cellStyle name="쉼표 [0] 4 8 2 12 3" xfId="46717" xr:uid="{00000000-0005-0000-0000-00009AB40000}"/>
    <cellStyle name="쉼표 [0] 4 8 2 12 4" xfId="46718" xr:uid="{00000000-0005-0000-0000-00009BB40000}"/>
    <cellStyle name="쉼표 [0] 4 8 2 13" xfId="46719" xr:uid="{00000000-0005-0000-0000-00009CB40000}"/>
    <cellStyle name="쉼표 [0] 4 8 2 13 2" xfId="46720" xr:uid="{00000000-0005-0000-0000-00009DB40000}"/>
    <cellStyle name="쉼표 [0] 4 8 2 13 3" xfId="46721" xr:uid="{00000000-0005-0000-0000-00009EB40000}"/>
    <cellStyle name="쉼표 [0] 4 8 2 13 4" xfId="46722" xr:uid="{00000000-0005-0000-0000-00009FB40000}"/>
    <cellStyle name="쉼표 [0] 4 8 2 14" xfId="46723" xr:uid="{00000000-0005-0000-0000-0000A0B40000}"/>
    <cellStyle name="쉼표 [0] 4 8 2 14 2" xfId="46724" xr:uid="{00000000-0005-0000-0000-0000A1B40000}"/>
    <cellStyle name="쉼표 [0] 4 8 2 14 3" xfId="46725" xr:uid="{00000000-0005-0000-0000-0000A2B40000}"/>
    <cellStyle name="쉼표 [0] 4 8 2 14 4" xfId="46726" xr:uid="{00000000-0005-0000-0000-0000A3B40000}"/>
    <cellStyle name="쉼표 [0] 4 8 2 15" xfId="46727" xr:uid="{00000000-0005-0000-0000-0000A4B40000}"/>
    <cellStyle name="쉼표 [0] 4 8 2 16" xfId="46728" xr:uid="{00000000-0005-0000-0000-0000A5B40000}"/>
    <cellStyle name="쉼표 [0] 4 8 2 17" xfId="46729" xr:uid="{00000000-0005-0000-0000-0000A6B40000}"/>
    <cellStyle name="쉼표 [0] 4 8 2 18" xfId="46730" xr:uid="{00000000-0005-0000-0000-0000A7B40000}"/>
    <cellStyle name="쉼표 [0] 4 8 2 19" xfId="46731" xr:uid="{00000000-0005-0000-0000-0000A8B40000}"/>
    <cellStyle name="쉼표 [0] 4 8 2 2" xfId="46732" xr:uid="{00000000-0005-0000-0000-0000A9B40000}"/>
    <cellStyle name="쉼표 [0] 4 8 2 2 10" xfId="46733" xr:uid="{00000000-0005-0000-0000-0000AAB40000}"/>
    <cellStyle name="쉼표 [0] 4 8 2 2 10 2" xfId="46734" xr:uid="{00000000-0005-0000-0000-0000ABB40000}"/>
    <cellStyle name="쉼표 [0] 4 8 2 2 10 3" xfId="46735" xr:uid="{00000000-0005-0000-0000-0000ACB40000}"/>
    <cellStyle name="쉼표 [0] 4 8 2 2 10 4" xfId="46736" xr:uid="{00000000-0005-0000-0000-0000ADB40000}"/>
    <cellStyle name="쉼표 [0] 4 8 2 2 11" xfId="46737" xr:uid="{00000000-0005-0000-0000-0000AEB40000}"/>
    <cellStyle name="쉼표 [0] 4 8 2 2 11 2" xfId="46738" xr:uid="{00000000-0005-0000-0000-0000AFB40000}"/>
    <cellStyle name="쉼표 [0] 4 8 2 2 11 3" xfId="46739" xr:uid="{00000000-0005-0000-0000-0000B0B40000}"/>
    <cellStyle name="쉼표 [0] 4 8 2 2 11 4" xfId="46740" xr:uid="{00000000-0005-0000-0000-0000B1B40000}"/>
    <cellStyle name="쉼표 [0] 4 8 2 2 12" xfId="46741" xr:uid="{00000000-0005-0000-0000-0000B2B40000}"/>
    <cellStyle name="쉼표 [0] 4 8 2 2 12 2" xfId="46742" xr:uid="{00000000-0005-0000-0000-0000B3B40000}"/>
    <cellStyle name="쉼표 [0] 4 8 2 2 12 3" xfId="46743" xr:uid="{00000000-0005-0000-0000-0000B4B40000}"/>
    <cellStyle name="쉼표 [0] 4 8 2 2 12 4" xfId="46744" xr:uid="{00000000-0005-0000-0000-0000B5B40000}"/>
    <cellStyle name="쉼표 [0] 4 8 2 2 13" xfId="46745" xr:uid="{00000000-0005-0000-0000-0000B6B40000}"/>
    <cellStyle name="쉼표 [0] 4 8 2 2 13 2" xfId="46746" xr:uid="{00000000-0005-0000-0000-0000B7B40000}"/>
    <cellStyle name="쉼표 [0] 4 8 2 2 13 3" xfId="46747" xr:uid="{00000000-0005-0000-0000-0000B8B40000}"/>
    <cellStyle name="쉼표 [0] 4 8 2 2 13 4" xfId="46748" xr:uid="{00000000-0005-0000-0000-0000B9B40000}"/>
    <cellStyle name="쉼표 [0] 4 8 2 2 14" xfId="46749" xr:uid="{00000000-0005-0000-0000-0000BAB40000}"/>
    <cellStyle name="쉼표 [0] 4 8 2 2 15" xfId="46750" xr:uid="{00000000-0005-0000-0000-0000BBB40000}"/>
    <cellStyle name="쉼표 [0] 4 8 2 2 16" xfId="46751" xr:uid="{00000000-0005-0000-0000-0000BCB40000}"/>
    <cellStyle name="쉼표 [0] 4 8 2 2 17" xfId="46752" xr:uid="{00000000-0005-0000-0000-0000BDB40000}"/>
    <cellStyle name="쉼표 [0] 4 8 2 2 18" xfId="46753" xr:uid="{00000000-0005-0000-0000-0000BEB40000}"/>
    <cellStyle name="쉼표 [0] 4 8 2 2 19" xfId="46754" xr:uid="{00000000-0005-0000-0000-0000BFB40000}"/>
    <cellStyle name="쉼표 [0] 4 8 2 2 2" xfId="46755" xr:uid="{00000000-0005-0000-0000-0000C0B40000}"/>
    <cellStyle name="쉼표 [0] 4 8 2 2 2 10" xfId="46756" xr:uid="{00000000-0005-0000-0000-0000C1B40000}"/>
    <cellStyle name="쉼표 [0] 4 8 2 2 2 10 2" xfId="46757" xr:uid="{00000000-0005-0000-0000-0000C2B40000}"/>
    <cellStyle name="쉼표 [0] 4 8 2 2 2 10 3" xfId="46758" xr:uid="{00000000-0005-0000-0000-0000C3B40000}"/>
    <cellStyle name="쉼표 [0] 4 8 2 2 2 10 4" xfId="46759" xr:uid="{00000000-0005-0000-0000-0000C4B40000}"/>
    <cellStyle name="쉼표 [0] 4 8 2 2 2 11" xfId="46760" xr:uid="{00000000-0005-0000-0000-0000C5B40000}"/>
    <cellStyle name="쉼표 [0] 4 8 2 2 2 11 2" xfId="46761" xr:uid="{00000000-0005-0000-0000-0000C6B40000}"/>
    <cellStyle name="쉼표 [0] 4 8 2 2 2 11 3" xfId="46762" xr:uid="{00000000-0005-0000-0000-0000C7B40000}"/>
    <cellStyle name="쉼표 [0] 4 8 2 2 2 11 4" xfId="46763" xr:uid="{00000000-0005-0000-0000-0000C8B40000}"/>
    <cellStyle name="쉼표 [0] 4 8 2 2 2 12" xfId="46764" xr:uid="{00000000-0005-0000-0000-0000C9B40000}"/>
    <cellStyle name="쉼표 [0] 4 8 2 2 2 12 2" xfId="46765" xr:uid="{00000000-0005-0000-0000-0000CAB40000}"/>
    <cellStyle name="쉼표 [0] 4 8 2 2 2 12 3" xfId="46766" xr:uid="{00000000-0005-0000-0000-0000CBB40000}"/>
    <cellStyle name="쉼표 [0] 4 8 2 2 2 12 4" xfId="46767" xr:uid="{00000000-0005-0000-0000-0000CCB40000}"/>
    <cellStyle name="쉼표 [0] 4 8 2 2 2 13" xfId="46768" xr:uid="{00000000-0005-0000-0000-0000CDB40000}"/>
    <cellStyle name="쉼표 [0] 4 8 2 2 2 14" xfId="46769" xr:uid="{00000000-0005-0000-0000-0000CEB40000}"/>
    <cellStyle name="쉼표 [0] 4 8 2 2 2 15" xfId="46770" xr:uid="{00000000-0005-0000-0000-0000CFB40000}"/>
    <cellStyle name="쉼표 [0] 4 8 2 2 2 16" xfId="46771" xr:uid="{00000000-0005-0000-0000-0000D0B40000}"/>
    <cellStyle name="쉼표 [0] 4 8 2 2 2 17" xfId="46772" xr:uid="{00000000-0005-0000-0000-0000D1B40000}"/>
    <cellStyle name="쉼표 [0] 4 8 2 2 2 18" xfId="46773" xr:uid="{00000000-0005-0000-0000-0000D2B40000}"/>
    <cellStyle name="쉼표 [0] 4 8 2 2 2 19" xfId="46774" xr:uid="{00000000-0005-0000-0000-0000D3B40000}"/>
    <cellStyle name="쉼표 [0] 4 8 2 2 2 2" xfId="46775" xr:uid="{00000000-0005-0000-0000-0000D4B40000}"/>
    <cellStyle name="쉼표 [0] 4 8 2 2 2 2 10" xfId="46776" xr:uid="{00000000-0005-0000-0000-0000D5B40000}"/>
    <cellStyle name="쉼표 [0] 4 8 2 2 2 2 11" xfId="46777" xr:uid="{00000000-0005-0000-0000-0000D6B40000}"/>
    <cellStyle name="쉼표 [0] 4 8 2 2 2 2 12" xfId="46778" xr:uid="{00000000-0005-0000-0000-0000D7B40000}"/>
    <cellStyle name="쉼표 [0] 4 8 2 2 2 2 2" xfId="46779" xr:uid="{00000000-0005-0000-0000-0000D8B40000}"/>
    <cellStyle name="쉼표 [0] 4 8 2 2 2 2 2 2" xfId="46780" xr:uid="{00000000-0005-0000-0000-0000D9B40000}"/>
    <cellStyle name="쉼표 [0] 4 8 2 2 2 2 2 3" xfId="46781" xr:uid="{00000000-0005-0000-0000-0000DAB40000}"/>
    <cellStyle name="쉼표 [0] 4 8 2 2 2 2 2 4" xfId="46782" xr:uid="{00000000-0005-0000-0000-0000DBB40000}"/>
    <cellStyle name="쉼표 [0] 4 8 2 2 2 2 3" xfId="46783" xr:uid="{00000000-0005-0000-0000-0000DCB40000}"/>
    <cellStyle name="쉼표 [0] 4 8 2 2 2 2 3 2" xfId="46784" xr:uid="{00000000-0005-0000-0000-0000DDB40000}"/>
    <cellStyle name="쉼표 [0] 4 8 2 2 2 2 3 3" xfId="46785" xr:uid="{00000000-0005-0000-0000-0000DEB40000}"/>
    <cellStyle name="쉼표 [0] 4 8 2 2 2 2 3 4" xfId="46786" xr:uid="{00000000-0005-0000-0000-0000DFB40000}"/>
    <cellStyle name="쉼표 [0] 4 8 2 2 2 2 4" xfId="46787" xr:uid="{00000000-0005-0000-0000-0000E0B40000}"/>
    <cellStyle name="쉼표 [0] 4 8 2 2 2 2 4 2" xfId="46788" xr:uid="{00000000-0005-0000-0000-0000E1B40000}"/>
    <cellStyle name="쉼표 [0] 4 8 2 2 2 2 4 3" xfId="46789" xr:uid="{00000000-0005-0000-0000-0000E2B40000}"/>
    <cellStyle name="쉼표 [0] 4 8 2 2 2 2 4 4" xfId="46790" xr:uid="{00000000-0005-0000-0000-0000E3B40000}"/>
    <cellStyle name="쉼표 [0] 4 8 2 2 2 2 5" xfId="46791" xr:uid="{00000000-0005-0000-0000-0000E4B40000}"/>
    <cellStyle name="쉼표 [0] 4 8 2 2 2 2 5 2" xfId="46792" xr:uid="{00000000-0005-0000-0000-0000E5B40000}"/>
    <cellStyle name="쉼표 [0] 4 8 2 2 2 2 5 3" xfId="46793" xr:uid="{00000000-0005-0000-0000-0000E6B40000}"/>
    <cellStyle name="쉼표 [0] 4 8 2 2 2 2 5 4" xfId="46794" xr:uid="{00000000-0005-0000-0000-0000E7B40000}"/>
    <cellStyle name="쉼표 [0] 4 8 2 2 2 2 6" xfId="46795" xr:uid="{00000000-0005-0000-0000-0000E8B40000}"/>
    <cellStyle name="쉼표 [0] 4 8 2 2 2 2 6 2" xfId="46796" xr:uid="{00000000-0005-0000-0000-0000E9B40000}"/>
    <cellStyle name="쉼표 [0] 4 8 2 2 2 2 6 3" xfId="46797" xr:uid="{00000000-0005-0000-0000-0000EAB40000}"/>
    <cellStyle name="쉼표 [0] 4 8 2 2 2 2 6 4" xfId="46798" xr:uid="{00000000-0005-0000-0000-0000EBB40000}"/>
    <cellStyle name="쉼표 [0] 4 8 2 2 2 2 7" xfId="46799" xr:uid="{00000000-0005-0000-0000-0000ECB40000}"/>
    <cellStyle name="쉼표 [0] 4 8 2 2 2 2 7 2" xfId="46800" xr:uid="{00000000-0005-0000-0000-0000EDB40000}"/>
    <cellStyle name="쉼표 [0] 4 8 2 2 2 2 7 3" xfId="46801" xr:uid="{00000000-0005-0000-0000-0000EEB40000}"/>
    <cellStyle name="쉼표 [0] 4 8 2 2 2 2 7 4" xfId="46802" xr:uid="{00000000-0005-0000-0000-0000EFB40000}"/>
    <cellStyle name="쉼표 [0] 4 8 2 2 2 2 8" xfId="46803" xr:uid="{00000000-0005-0000-0000-0000F0B40000}"/>
    <cellStyle name="쉼표 [0] 4 8 2 2 2 2 8 2" xfId="46804" xr:uid="{00000000-0005-0000-0000-0000F1B40000}"/>
    <cellStyle name="쉼표 [0] 4 8 2 2 2 2 8 3" xfId="46805" xr:uid="{00000000-0005-0000-0000-0000F2B40000}"/>
    <cellStyle name="쉼표 [0] 4 8 2 2 2 2 8 4" xfId="46806" xr:uid="{00000000-0005-0000-0000-0000F3B40000}"/>
    <cellStyle name="쉼표 [0] 4 8 2 2 2 2 9" xfId="46807" xr:uid="{00000000-0005-0000-0000-0000F4B40000}"/>
    <cellStyle name="쉼표 [0] 4 8 2 2 2 2 9 2" xfId="46808" xr:uid="{00000000-0005-0000-0000-0000F5B40000}"/>
    <cellStyle name="쉼표 [0] 4 8 2 2 2 2 9 3" xfId="46809" xr:uid="{00000000-0005-0000-0000-0000F6B40000}"/>
    <cellStyle name="쉼표 [0] 4 8 2 2 2 2 9 4" xfId="46810" xr:uid="{00000000-0005-0000-0000-0000F7B40000}"/>
    <cellStyle name="쉼표 [0] 4 8 2 2 2 20" xfId="46811" xr:uid="{00000000-0005-0000-0000-0000F8B40000}"/>
    <cellStyle name="쉼표 [0] 4 8 2 2 2 21" xfId="46812" xr:uid="{00000000-0005-0000-0000-0000F9B40000}"/>
    <cellStyle name="쉼표 [0] 4 8 2 2 2 22" xfId="46813" xr:uid="{00000000-0005-0000-0000-0000FAB40000}"/>
    <cellStyle name="쉼표 [0] 4 8 2 2 2 23" xfId="46814" xr:uid="{00000000-0005-0000-0000-0000FBB40000}"/>
    <cellStyle name="쉼표 [0] 4 8 2 2 2 24" xfId="46815" xr:uid="{00000000-0005-0000-0000-0000FCB40000}"/>
    <cellStyle name="쉼표 [0] 4 8 2 2 2 25" xfId="46816" xr:uid="{00000000-0005-0000-0000-0000FDB40000}"/>
    <cellStyle name="쉼표 [0] 4 8 2 2 2 3" xfId="46817" xr:uid="{00000000-0005-0000-0000-0000FEB40000}"/>
    <cellStyle name="쉼표 [0] 4 8 2 2 2 3 10" xfId="46818" xr:uid="{00000000-0005-0000-0000-0000FFB40000}"/>
    <cellStyle name="쉼표 [0] 4 8 2 2 2 3 11" xfId="46819" xr:uid="{00000000-0005-0000-0000-000000B50000}"/>
    <cellStyle name="쉼표 [0] 4 8 2 2 2 3 12" xfId="46820" xr:uid="{00000000-0005-0000-0000-000001B50000}"/>
    <cellStyle name="쉼표 [0] 4 8 2 2 2 3 2" xfId="46821" xr:uid="{00000000-0005-0000-0000-000002B50000}"/>
    <cellStyle name="쉼표 [0] 4 8 2 2 2 3 2 2" xfId="46822" xr:uid="{00000000-0005-0000-0000-000003B50000}"/>
    <cellStyle name="쉼표 [0] 4 8 2 2 2 3 2 3" xfId="46823" xr:uid="{00000000-0005-0000-0000-000004B50000}"/>
    <cellStyle name="쉼표 [0] 4 8 2 2 2 3 2 4" xfId="46824" xr:uid="{00000000-0005-0000-0000-000005B50000}"/>
    <cellStyle name="쉼표 [0] 4 8 2 2 2 3 3" xfId="46825" xr:uid="{00000000-0005-0000-0000-000006B50000}"/>
    <cellStyle name="쉼표 [0] 4 8 2 2 2 3 3 2" xfId="46826" xr:uid="{00000000-0005-0000-0000-000007B50000}"/>
    <cellStyle name="쉼표 [0] 4 8 2 2 2 3 3 3" xfId="46827" xr:uid="{00000000-0005-0000-0000-000008B50000}"/>
    <cellStyle name="쉼표 [0] 4 8 2 2 2 3 3 4" xfId="46828" xr:uid="{00000000-0005-0000-0000-000009B50000}"/>
    <cellStyle name="쉼표 [0] 4 8 2 2 2 3 4" xfId="46829" xr:uid="{00000000-0005-0000-0000-00000AB50000}"/>
    <cellStyle name="쉼표 [0] 4 8 2 2 2 3 4 2" xfId="46830" xr:uid="{00000000-0005-0000-0000-00000BB50000}"/>
    <cellStyle name="쉼표 [0] 4 8 2 2 2 3 4 3" xfId="46831" xr:uid="{00000000-0005-0000-0000-00000CB50000}"/>
    <cellStyle name="쉼표 [0] 4 8 2 2 2 3 4 4" xfId="46832" xr:uid="{00000000-0005-0000-0000-00000DB50000}"/>
    <cellStyle name="쉼표 [0] 4 8 2 2 2 3 5" xfId="46833" xr:uid="{00000000-0005-0000-0000-00000EB50000}"/>
    <cellStyle name="쉼표 [0] 4 8 2 2 2 3 5 2" xfId="46834" xr:uid="{00000000-0005-0000-0000-00000FB50000}"/>
    <cellStyle name="쉼표 [0] 4 8 2 2 2 3 5 3" xfId="46835" xr:uid="{00000000-0005-0000-0000-000010B50000}"/>
    <cellStyle name="쉼표 [0] 4 8 2 2 2 3 5 4" xfId="46836" xr:uid="{00000000-0005-0000-0000-000011B50000}"/>
    <cellStyle name="쉼표 [0] 4 8 2 2 2 3 6" xfId="46837" xr:uid="{00000000-0005-0000-0000-000012B50000}"/>
    <cellStyle name="쉼표 [0] 4 8 2 2 2 3 6 2" xfId="46838" xr:uid="{00000000-0005-0000-0000-000013B50000}"/>
    <cellStyle name="쉼표 [0] 4 8 2 2 2 3 6 3" xfId="46839" xr:uid="{00000000-0005-0000-0000-000014B50000}"/>
    <cellStyle name="쉼표 [0] 4 8 2 2 2 3 6 4" xfId="46840" xr:uid="{00000000-0005-0000-0000-000015B50000}"/>
    <cellStyle name="쉼표 [0] 4 8 2 2 2 3 7" xfId="46841" xr:uid="{00000000-0005-0000-0000-000016B50000}"/>
    <cellStyle name="쉼표 [0] 4 8 2 2 2 3 7 2" xfId="46842" xr:uid="{00000000-0005-0000-0000-000017B50000}"/>
    <cellStyle name="쉼표 [0] 4 8 2 2 2 3 7 3" xfId="46843" xr:uid="{00000000-0005-0000-0000-000018B50000}"/>
    <cellStyle name="쉼표 [0] 4 8 2 2 2 3 7 4" xfId="46844" xr:uid="{00000000-0005-0000-0000-000019B50000}"/>
    <cellStyle name="쉼표 [0] 4 8 2 2 2 3 8" xfId="46845" xr:uid="{00000000-0005-0000-0000-00001AB50000}"/>
    <cellStyle name="쉼표 [0] 4 8 2 2 2 3 8 2" xfId="46846" xr:uid="{00000000-0005-0000-0000-00001BB50000}"/>
    <cellStyle name="쉼표 [0] 4 8 2 2 2 3 8 3" xfId="46847" xr:uid="{00000000-0005-0000-0000-00001CB50000}"/>
    <cellStyle name="쉼표 [0] 4 8 2 2 2 3 8 4" xfId="46848" xr:uid="{00000000-0005-0000-0000-00001DB50000}"/>
    <cellStyle name="쉼표 [0] 4 8 2 2 2 3 9" xfId="46849" xr:uid="{00000000-0005-0000-0000-00001EB50000}"/>
    <cellStyle name="쉼표 [0] 4 8 2 2 2 3 9 2" xfId="46850" xr:uid="{00000000-0005-0000-0000-00001FB50000}"/>
    <cellStyle name="쉼표 [0] 4 8 2 2 2 3 9 3" xfId="46851" xr:uid="{00000000-0005-0000-0000-000020B50000}"/>
    <cellStyle name="쉼표 [0] 4 8 2 2 2 3 9 4" xfId="46852" xr:uid="{00000000-0005-0000-0000-000021B50000}"/>
    <cellStyle name="쉼표 [0] 4 8 2 2 2 4" xfId="46853" xr:uid="{00000000-0005-0000-0000-000022B50000}"/>
    <cellStyle name="쉼표 [0] 4 8 2 2 2 4 10" xfId="46854" xr:uid="{00000000-0005-0000-0000-000023B50000}"/>
    <cellStyle name="쉼표 [0] 4 8 2 2 2 4 11" xfId="46855" xr:uid="{00000000-0005-0000-0000-000024B50000}"/>
    <cellStyle name="쉼표 [0] 4 8 2 2 2 4 12" xfId="46856" xr:uid="{00000000-0005-0000-0000-000025B50000}"/>
    <cellStyle name="쉼표 [0] 4 8 2 2 2 4 2" xfId="46857" xr:uid="{00000000-0005-0000-0000-000026B50000}"/>
    <cellStyle name="쉼표 [0] 4 8 2 2 2 4 2 2" xfId="46858" xr:uid="{00000000-0005-0000-0000-000027B50000}"/>
    <cellStyle name="쉼표 [0] 4 8 2 2 2 4 2 3" xfId="46859" xr:uid="{00000000-0005-0000-0000-000028B50000}"/>
    <cellStyle name="쉼표 [0] 4 8 2 2 2 4 2 4" xfId="46860" xr:uid="{00000000-0005-0000-0000-000029B50000}"/>
    <cellStyle name="쉼표 [0] 4 8 2 2 2 4 3" xfId="46861" xr:uid="{00000000-0005-0000-0000-00002AB50000}"/>
    <cellStyle name="쉼표 [0] 4 8 2 2 2 4 3 2" xfId="46862" xr:uid="{00000000-0005-0000-0000-00002BB50000}"/>
    <cellStyle name="쉼표 [0] 4 8 2 2 2 4 3 3" xfId="46863" xr:uid="{00000000-0005-0000-0000-00002CB50000}"/>
    <cellStyle name="쉼표 [0] 4 8 2 2 2 4 3 4" xfId="46864" xr:uid="{00000000-0005-0000-0000-00002DB50000}"/>
    <cellStyle name="쉼표 [0] 4 8 2 2 2 4 4" xfId="46865" xr:uid="{00000000-0005-0000-0000-00002EB50000}"/>
    <cellStyle name="쉼표 [0] 4 8 2 2 2 4 4 2" xfId="46866" xr:uid="{00000000-0005-0000-0000-00002FB50000}"/>
    <cellStyle name="쉼표 [0] 4 8 2 2 2 4 4 3" xfId="46867" xr:uid="{00000000-0005-0000-0000-000030B50000}"/>
    <cellStyle name="쉼표 [0] 4 8 2 2 2 4 4 4" xfId="46868" xr:uid="{00000000-0005-0000-0000-000031B50000}"/>
    <cellStyle name="쉼표 [0] 4 8 2 2 2 4 5" xfId="46869" xr:uid="{00000000-0005-0000-0000-000032B50000}"/>
    <cellStyle name="쉼표 [0] 4 8 2 2 2 4 5 2" xfId="46870" xr:uid="{00000000-0005-0000-0000-000033B50000}"/>
    <cellStyle name="쉼표 [0] 4 8 2 2 2 4 5 3" xfId="46871" xr:uid="{00000000-0005-0000-0000-000034B50000}"/>
    <cellStyle name="쉼표 [0] 4 8 2 2 2 4 5 4" xfId="46872" xr:uid="{00000000-0005-0000-0000-000035B50000}"/>
    <cellStyle name="쉼표 [0] 4 8 2 2 2 4 6" xfId="46873" xr:uid="{00000000-0005-0000-0000-000036B50000}"/>
    <cellStyle name="쉼표 [0] 4 8 2 2 2 4 6 2" xfId="46874" xr:uid="{00000000-0005-0000-0000-000037B50000}"/>
    <cellStyle name="쉼표 [0] 4 8 2 2 2 4 6 3" xfId="46875" xr:uid="{00000000-0005-0000-0000-000038B50000}"/>
    <cellStyle name="쉼표 [0] 4 8 2 2 2 4 6 4" xfId="46876" xr:uid="{00000000-0005-0000-0000-000039B50000}"/>
    <cellStyle name="쉼표 [0] 4 8 2 2 2 4 7" xfId="46877" xr:uid="{00000000-0005-0000-0000-00003AB50000}"/>
    <cellStyle name="쉼표 [0] 4 8 2 2 2 4 7 2" xfId="46878" xr:uid="{00000000-0005-0000-0000-00003BB50000}"/>
    <cellStyle name="쉼표 [0] 4 8 2 2 2 4 7 3" xfId="46879" xr:uid="{00000000-0005-0000-0000-00003CB50000}"/>
    <cellStyle name="쉼표 [0] 4 8 2 2 2 4 7 4" xfId="46880" xr:uid="{00000000-0005-0000-0000-00003DB50000}"/>
    <cellStyle name="쉼표 [0] 4 8 2 2 2 4 8" xfId="46881" xr:uid="{00000000-0005-0000-0000-00003EB50000}"/>
    <cellStyle name="쉼표 [0] 4 8 2 2 2 4 8 2" xfId="46882" xr:uid="{00000000-0005-0000-0000-00003FB50000}"/>
    <cellStyle name="쉼표 [0] 4 8 2 2 2 4 8 3" xfId="46883" xr:uid="{00000000-0005-0000-0000-000040B50000}"/>
    <cellStyle name="쉼표 [0] 4 8 2 2 2 4 8 4" xfId="46884" xr:uid="{00000000-0005-0000-0000-000041B50000}"/>
    <cellStyle name="쉼표 [0] 4 8 2 2 2 4 9" xfId="46885" xr:uid="{00000000-0005-0000-0000-000042B50000}"/>
    <cellStyle name="쉼표 [0] 4 8 2 2 2 4 9 2" xfId="46886" xr:uid="{00000000-0005-0000-0000-000043B50000}"/>
    <cellStyle name="쉼표 [0] 4 8 2 2 2 4 9 3" xfId="46887" xr:uid="{00000000-0005-0000-0000-000044B50000}"/>
    <cellStyle name="쉼표 [0] 4 8 2 2 2 4 9 4" xfId="46888" xr:uid="{00000000-0005-0000-0000-000045B50000}"/>
    <cellStyle name="쉼표 [0] 4 8 2 2 2 5" xfId="46889" xr:uid="{00000000-0005-0000-0000-000046B50000}"/>
    <cellStyle name="쉼표 [0] 4 8 2 2 2 5 2" xfId="46890" xr:uid="{00000000-0005-0000-0000-000047B50000}"/>
    <cellStyle name="쉼표 [0] 4 8 2 2 2 5 3" xfId="46891" xr:uid="{00000000-0005-0000-0000-000048B50000}"/>
    <cellStyle name="쉼표 [0] 4 8 2 2 2 5 4" xfId="46892" xr:uid="{00000000-0005-0000-0000-000049B50000}"/>
    <cellStyle name="쉼표 [0] 4 8 2 2 2 6" xfId="46893" xr:uid="{00000000-0005-0000-0000-00004AB50000}"/>
    <cellStyle name="쉼표 [0] 4 8 2 2 2 6 2" xfId="46894" xr:uid="{00000000-0005-0000-0000-00004BB50000}"/>
    <cellStyle name="쉼표 [0] 4 8 2 2 2 6 3" xfId="46895" xr:uid="{00000000-0005-0000-0000-00004CB50000}"/>
    <cellStyle name="쉼표 [0] 4 8 2 2 2 6 4" xfId="46896" xr:uid="{00000000-0005-0000-0000-00004DB50000}"/>
    <cellStyle name="쉼표 [0] 4 8 2 2 2 7" xfId="46897" xr:uid="{00000000-0005-0000-0000-00004EB50000}"/>
    <cellStyle name="쉼표 [0] 4 8 2 2 2 7 2" xfId="46898" xr:uid="{00000000-0005-0000-0000-00004FB50000}"/>
    <cellStyle name="쉼표 [0] 4 8 2 2 2 7 3" xfId="46899" xr:uid="{00000000-0005-0000-0000-000050B50000}"/>
    <cellStyle name="쉼표 [0] 4 8 2 2 2 7 4" xfId="46900" xr:uid="{00000000-0005-0000-0000-000051B50000}"/>
    <cellStyle name="쉼표 [0] 4 8 2 2 2 8" xfId="46901" xr:uid="{00000000-0005-0000-0000-000052B50000}"/>
    <cellStyle name="쉼표 [0] 4 8 2 2 2 8 2" xfId="46902" xr:uid="{00000000-0005-0000-0000-000053B50000}"/>
    <cellStyle name="쉼표 [0] 4 8 2 2 2 8 3" xfId="46903" xr:uid="{00000000-0005-0000-0000-000054B50000}"/>
    <cellStyle name="쉼표 [0] 4 8 2 2 2 8 4" xfId="46904" xr:uid="{00000000-0005-0000-0000-000055B50000}"/>
    <cellStyle name="쉼표 [0] 4 8 2 2 2 9" xfId="46905" xr:uid="{00000000-0005-0000-0000-000056B50000}"/>
    <cellStyle name="쉼표 [0] 4 8 2 2 2 9 2" xfId="46906" xr:uid="{00000000-0005-0000-0000-000057B50000}"/>
    <cellStyle name="쉼표 [0] 4 8 2 2 2 9 3" xfId="46907" xr:uid="{00000000-0005-0000-0000-000058B50000}"/>
    <cellStyle name="쉼표 [0] 4 8 2 2 2 9 4" xfId="46908" xr:uid="{00000000-0005-0000-0000-000059B50000}"/>
    <cellStyle name="쉼표 [0] 4 8 2 2 20" xfId="46909" xr:uid="{00000000-0005-0000-0000-00005AB50000}"/>
    <cellStyle name="쉼표 [0] 4 8 2 2 21" xfId="46910" xr:uid="{00000000-0005-0000-0000-00005BB50000}"/>
    <cellStyle name="쉼표 [0] 4 8 2 2 22" xfId="46911" xr:uid="{00000000-0005-0000-0000-00005CB50000}"/>
    <cellStyle name="쉼표 [0] 4 8 2 2 23" xfId="46912" xr:uid="{00000000-0005-0000-0000-00005DB50000}"/>
    <cellStyle name="쉼표 [0] 4 8 2 2 24" xfId="46913" xr:uid="{00000000-0005-0000-0000-00005EB50000}"/>
    <cellStyle name="쉼표 [0] 4 8 2 2 25" xfId="46914" xr:uid="{00000000-0005-0000-0000-00005FB50000}"/>
    <cellStyle name="쉼표 [0] 4 8 2 2 26" xfId="46915" xr:uid="{00000000-0005-0000-0000-000060B50000}"/>
    <cellStyle name="쉼표 [0] 4 8 2 2 3" xfId="46916" xr:uid="{00000000-0005-0000-0000-000061B50000}"/>
    <cellStyle name="쉼표 [0] 4 8 2 2 3 10" xfId="46917" xr:uid="{00000000-0005-0000-0000-000062B50000}"/>
    <cellStyle name="쉼표 [0] 4 8 2 2 3 11" xfId="46918" xr:uid="{00000000-0005-0000-0000-000063B50000}"/>
    <cellStyle name="쉼표 [0] 4 8 2 2 3 12" xfId="46919" xr:uid="{00000000-0005-0000-0000-000064B50000}"/>
    <cellStyle name="쉼표 [0] 4 8 2 2 3 2" xfId="46920" xr:uid="{00000000-0005-0000-0000-000065B50000}"/>
    <cellStyle name="쉼표 [0] 4 8 2 2 3 2 2" xfId="46921" xr:uid="{00000000-0005-0000-0000-000066B50000}"/>
    <cellStyle name="쉼표 [0] 4 8 2 2 3 2 3" xfId="46922" xr:uid="{00000000-0005-0000-0000-000067B50000}"/>
    <cellStyle name="쉼표 [0] 4 8 2 2 3 2 4" xfId="46923" xr:uid="{00000000-0005-0000-0000-000068B50000}"/>
    <cellStyle name="쉼표 [0] 4 8 2 2 3 3" xfId="46924" xr:uid="{00000000-0005-0000-0000-000069B50000}"/>
    <cellStyle name="쉼표 [0] 4 8 2 2 3 3 2" xfId="46925" xr:uid="{00000000-0005-0000-0000-00006AB50000}"/>
    <cellStyle name="쉼표 [0] 4 8 2 2 3 3 3" xfId="46926" xr:uid="{00000000-0005-0000-0000-00006BB50000}"/>
    <cellStyle name="쉼표 [0] 4 8 2 2 3 3 4" xfId="46927" xr:uid="{00000000-0005-0000-0000-00006CB50000}"/>
    <cellStyle name="쉼표 [0] 4 8 2 2 3 4" xfId="46928" xr:uid="{00000000-0005-0000-0000-00006DB50000}"/>
    <cellStyle name="쉼표 [0] 4 8 2 2 3 4 2" xfId="46929" xr:uid="{00000000-0005-0000-0000-00006EB50000}"/>
    <cellStyle name="쉼표 [0] 4 8 2 2 3 4 3" xfId="46930" xr:uid="{00000000-0005-0000-0000-00006FB50000}"/>
    <cellStyle name="쉼표 [0] 4 8 2 2 3 4 4" xfId="46931" xr:uid="{00000000-0005-0000-0000-000070B50000}"/>
    <cellStyle name="쉼표 [0] 4 8 2 2 3 5" xfId="46932" xr:uid="{00000000-0005-0000-0000-000071B50000}"/>
    <cellStyle name="쉼표 [0] 4 8 2 2 3 5 2" xfId="46933" xr:uid="{00000000-0005-0000-0000-000072B50000}"/>
    <cellStyle name="쉼표 [0] 4 8 2 2 3 5 3" xfId="46934" xr:uid="{00000000-0005-0000-0000-000073B50000}"/>
    <cellStyle name="쉼표 [0] 4 8 2 2 3 5 4" xfId="46935" xr:uid="{00000000-0005-0000-0000-000074B50000}"/>
    <cellStyle name="쉼표 [0] 4 8 2 2 3 6" xfId="46936" xr:uid="{00000000-0005-0000-0000-000075B50000}"/>
    <cellStyle name="쉼표 [0] 4 8 2 2 3 6 2" xfId="46937" xr:uid="{00000000-0005-0000-0000-000076B50000}"/>
    <cellStyle name="쉼표 [0] 4 8 2 2 3 6 3" xfId="46938" xr:uid="{00000000-0005-0000-0000-000077B50000}"/>
    <cellStyle name="쉼표 [0] 4 8 2 2 3 6 4" xfId="46939" xr:uid="{00000000-0005-0000-0000-000078B50000}"/>
    <cellStyle name="쉼표 [0] 4 8 2 2 3 7" xfId="46940" xr:uid="{00000000-0005-0000-0000-000079B50000}"/>
    <cellStyle name="쉼표 [0] 4 8 2 2 3 7 2" xfId="46941" xr:uid="{00000000-0005-0000-0000-00007AB50000}"/>
    <cellStyle name="쉼표 [0] 4 8 2 2 3 7 3" xfId="46942" xr:uid="{00000000-0005-0000-0000-00007BB50000}"/>
    <cellStyle name="쉼표 [0] 4 8 2 2 3 7 4" xfId="46943" xr:uid="{00000000-0005-0000-0000-00007CB50000}"/>
    <cellStyle name="쉼표 [0] 4 8 2 2 3 8" xfId="46944" xr:uid="{00000000-0005-0000-0000-00007DB50000}"/>
    <cellStyle name="쉼표 [0] 4 8 2 2 3 8 2" xfId="46945" xr:uid="{00000000-0005-0000-0000-00007EB50000}"/>
    <cellStyle name="쉼표 [0] 4 8 2 2 3 8 3" xfId="46946" xr:uid="{00000000-0005-0000-0000-00007FB50000}"/>
    <cellStyle name="쉼표 [0] 4 8 2 2 3 8 4" xfId="46947" xr:uid="{00000000-0005-0000-0000-000080B50000}"/>
    <cellStyle name="쉼표 [0] 4 8 2 2 3 9" xfId="46948" xr:uid="{00000000-0005-0000-0000-000081B50000}"/>
    <cellStyle name="쉼표 [0] 4 8 2 2 3 9 2" xfId="46949" xr:uid="{00000000-0005-0000-0000-000082B50000}"/>
    <cellStyle name="쉼표 [0] 4 8 2 2 3 9 3" xfId="46950" xr:uid="{00000000-0005-0000-0000-000083B50000}"/>
    <cellStyle name="쉼표 [0] 4 8 2 2 3 9 4" xfId="46951" xr:uid="{00000000-0005-0000-0000-000084B50000}"/>
    <cellStyle name="쉼표 [0] 4 8 2 2 4" xfId="46952" xr:uid="{00000000-0005-0000-0000-000085B50000}"/>
    <cellStyle name="쉼표 [0] 4 8 2 2 4 10" xfId="46953" xr:uid="{00000000-0005-0000-0000-000086B50000}"/>
    <cellStyle name="쉼표 [0] 4 8 2 2 4 11" xfId="46954" xr:uid="{00000000-0005-0000-0000-000087B50000}"/>
    <cellStyle name="쉼표 [0] 4 8 2 2 4 12" xfId="46955" xr:uid="{00000000-0005-0000-0000-000088B50000}"/>
    <cellStyle name="쉼표 [0] 4 8 2 2 4 2" xfId="46956" xr:uid="{00000000-0005-0000-0000-000089B50000}"/>
    <cellStyle name="쉼표 [0] 4 8 2 2 4 2 2" xfId="46957" xr:uid="{00000000-0005-0000-0000-00008AB50000}"/>
    <cellStyle name="쉼표 [0] 4 8 2 2 4 2 3" xfId="46958" xr:uid="{00000000-0005-0000-0000-00008BB50000}"/>
    <cellStyle name="쉼표 [0] 4 8 2 2 4 2 4" xfId="46959" xr:uid="{00000000-0005-0000-0000-00008CB50000}"/>
    <cellStyle name="쉼표 [0] 4 8 2 2 4 3" xfId="46960" xr:uid="{00000000-0005-0000-0000-00008DB50000}"/>
    <cellStyle name="쉼표 [0] 4 8 2 2 4 3 2" xfId="46961" xr:uid="{00000000-0005-0000-0000-00008EB50000}"/>
    <cellStyle name="쉼표 [0] 4 8 2 2 4 3 3" xfId="46962" xr:uid="{00000000-0005-0000-0000-00008FB50000}"/>
    <cellStyle name="쉼표 [0] 4 8 2 2 4 3 4" xfId="46963" xr:uid="{00000000-0005-0000-0000-000090B50000}"/>
    <cellStyle name="쉼표 [0] 4 8 2 2 4 4" xfId="46964" xr:uid="{00000000-0005-0000-0000-000091B50000}"/>
    <cellStyle name="쉼표 [0] 4 8 2 2 4 4 2" xfId="46965" xr:uid="{00000000-0005-0000-0000-000092B50000}"/>
    <cellStyle name="쉼표 [0] 4 8 2 2 4 4 3" xfId="46966" xr:uid="{00000000-0005-0000-0000-000093B50000}"/>
    <cellStyle name="쉼표 [0] 4 8 2 2 4 4 4" xfId="46967" xr:uid="{00000000-0005-0000-0000-000094B50000}"/>
    <cellStyle name="쉼표 [0] 4 8 2 2 4 5" xfId="46968" xr:uid="{00000000-0005-0000-0000-000095B50000}"/>
    <cellStyle name="쉼표 [0] 4 8 2 2 4 5 2" xfId="46969" xr:uid="{00000000-0005-0000-0000-000096B50000}"/>
    <cellStyle name="쉼표 [0] 4 8 2 2 4 5 3" xfId="46970" xr:uid="{00000000-0005-0000-0000-000097B50000}"/>
    <cellStyle name="쉼표 [0] 4 8 2 2 4 5 4" xfId="46971" xr:uid="{00000000-0005-0000-0000-000098B50000}"/>
    <cellStyle name="쉼표 [0] 4 8 2 2 4 6" xfId="46972" xr:uid="{00000000-0005-0000-0000-000099B50000}"/>
    <cellStyle name="쉼표 [0] 4 8 2 2 4 6 2" xfId="46973" xr:uid="{00000000-0005-0000-0000-00009AB50000}"/>
    <cellStyle name="쉼표 [0] 4 8 2 2 4 6 3" xfId="46974" xr:uid="{00000000-0005-0000-0000-00009BB50000}"/>
    <cellStyle name="쉼표 [0] 4 8 2 2 4 6 4" xfId="46975" xr:uid="{00000000-0005-0000-0000-00009CB50000}"/>
    <cellStyle name="쉼표 [0] 4 8 2 2 4 7" xfId="46976" xr:uid="{00000000-0005-0000-0000-00009DB50000}"/>
    <cellStyle name="쉼표 [0] 4 8 2 2 4 7 2" xfId="46977" xr:uid="{00000000-0005-0000-0000-00009EB50000}"/>
    <cellStyle name="쉼표 [0] 4 8 2 2 4 7 3" xfId="46978" xr:uid="{00000000-0005-0000-0000-00009FB50000}"/>
    <cellStyle name="쉼표 [0] 4 8 2 2 4 7 4" xfId="46979" xr:uid="{00000000-0005-0000-0000-0000A0B50000}"/>
    <cellStyle name="쉼표 [0] 4 8 2 2 4 8" xfId="46980" xr:uid="{00000000-0005-0000-0000-0000A1B50000}"/>
    <cellStyle name="쉼표 [0] 4 8 2 2 4 8 2" xfId="46981" xr:uid="{00000000-0005-0000-0000-0000A2B50000}"/>
    <cellStyle name="쉼표 [0] 4 8 2 2 4 8 3" xfId="46982" xr:uid="{00000000-0005-0000-0000-0000A3B50000}"/>
    <cellStyle name="쉼표 [0] 4 8 2 2 4 8 4" xfId="46983" xr:uid="{00000000-0005-0000-0000-0000A4B50000}"/>
    <cellStyle name="쉼표 [0] 4 8 2 2 4 9" xfId="46984" xr:uid="{00000000-0005-0000-0000-0000A5B50000}"/>
    <cellStyle name="쉼표 [0] 4 8 2 2 4 9 2" xfId="46985" xr:uid="{00000000-0005-0000-0000-0000A6B50000}"/>
    <cellStyle name="쉼표 [0] 4 8 2 2 4 9 3" xfId="46986" xr:uid="{00000000-0005-0000-0000-0000A7B50000}"/>
    <cellStyle name="쉼표 [0] 4 8 2 2 4 9 4" xfId="46987" xr:uid="{00000000-0005-0000-0000-0000A8B50000}"/>
    <cellStyle name="쉼표 [0] 4 8 2 2 5" xfId="46988" xr:uid="{00000000-0005-0000-0000-0000A9B50000}"/>
    <cellStyle name="쉼표 [0] 4 8 2 2 5 10" xfId="46989" xr:uid="{00000000-0005-0000-0000-0000AAB50000}"/>
    <cellStyle name="쉼표 [0] 4 8 2 2 5 11" xfId="46990" xr:uid="{00000000-0005-0000-0000-0000ABB50000}"/>
    <cellStyle name="쉼표 [0] 4 8 2 2 5 12" xfId="46991" xr:uid="{00000000-0005-0000-0000-0000ACB50000}"/>
    <cellStyle name="쉼표 [0] 4 8 2 2 5 2" xfId="46992" xr:uid="{00000000-0005-0000-0000-0000ADB50000}"/>
    <cellStyle name="쉼표 [0] 4 8 2 2 5 2 2" xfId="46993" xr:uid="{00000000-0005-0000-0000-0000AEB50000}"/>
    <cellStyle name="쉼표 [0] 4 8 2 2 5 2 3" xfId="46994" xr:uid="{00000000-0005-0000-0000-0000AFB50000}"/>
    <cellStyle name="쉼표 [0] 4 8 2 2 5 2 4" xfId="46995" xr:uid="{00000000-0005-0000-0000-0000B0B50000}"/>
    <cellStyle name="쉼표 [0] 4 8 2 2 5 3" xfId="46996" xr:uid="{00000000-0005-0000-0000-0000B1B50000}"/>
    <cellStyle name="쉼표 [0] 4 8 2 2 5 3 2" xfId="46997" xr:uid="{00000000-0005-0000-0000-0000B2B50000}"/>
    <cellStyle name="쉼표 [0] 4 8 2 2 5 3 3" xfId="46998" xr:uid="{00000000-0005-0000-0000-0000B3B50000}"/>
    <cellStyle name="쉼표 [0] 4 8 2 2 5 3 4" xfId="46999" xr:uid="{00000000-0005-0000-0000-0000B4B50000}"/>
    <cellStyle name="쉼표 [0] 4 8 2 2 5 4" xfId="47000" xr:uid="{00000000-0005-0000-0000-0000B5B50000}"/>
    <cellStyle name="쉼표 [0] 4 8 2 2 5 4 2" xfId="47001" xr:uid="{00000000-0005-0000-0000-0000B6B50000}"/>
    <cellStyle name="쉼표 [0] 4 8 2 2 5 4 3" xfId="47002" xr:uid="{00000000-0005-0000-0000-0000B7B50000}"/>
    <cellStyle name="쉼표 [0] 4 8 2 2 5 4 4" xfId="47003" xr:uid="{00000000-0005-0000-0000-0000B8B50000}"/>
    <cellStyle name="쉼표 [0] 4 8 2 2 5 5" xfId="47004" xr:uid="{00000000-0005-0000-0000-0000B9B50000}"/>
    <cellStyle name="쉼표 [0] 4 8 2 2 5 5 2" xfId="47005" xr:uid="{00000000-0005-0000-0000-0000BAB50000}"/>
    <cellStyle name="쉼표 [0] 4 8 2 2 5 5 3" xfId="47006" xr:uid="{00000000-0005-0000-0000-0000BBB50000}"/>
    <cellStyle name="쉼표 [0] 4 8 2 2 5 5 4" xfId="47007" xr:uid="{00000000-0005-0000-0000-0000BCB50000}"/>
    <cellStyle name="쉼표 [0] 4 8 2 2 5 6" xfId="47008" xr:uid="{00000000-0005-0000-0000-0000BDB50000}"/>
    <cellStyle name="쉼표 [0] 4 8 2 2 5 6 2" xfId="47009" xr:uid="{00000000-0005-0000-0000-0000BEB50000}"/>
    <cellStyle name="쉼표 [0] 4 8 2 2 5 6 3" xfId="47010" xr:uid="{00000000-0005-0000-0000-0000BFB50000}"/>
    <cellStyle name="쉼표 [0] 4 8 2 2 5 6 4" xfId="47011" xr:uid="{00000000-0005-0000-0000-0000C0B50000}"/>
    <cellStyle name="쉼표 [0] 4 8 2 2 5 7" xfId="47012" xr:uid="{00000000-0005-0000-0000-0000C1B50000}"/>
    <cellStyle name="쉼표 [0] 4 8 2 2 5 7 2" xfId="47013" xr:uid="{00000000-0005-0000-0000-0000C2B50000}"/>
    <cellStyle name="쉼표 [0] 4 8 2 2 5 7 3" xfId="47014" xr:uid="{00000000-0005-0000-0000-0000C3B50000}"/>
    <cellStyle name="쉼표 [0] 4 8 2 2 5 7 4" xfId="47015" xr:uid="{00000000-0005-0000-0000-0000C4B50000}"/>
    <cellStyle name="쉼표 [0] 4 8 2 2 5 8" xfId="47016" xr:uid="{00000000-0005-0000-0000-0000C5B50000}"/>
    <cellStyle name="쉼표 [0] 4 8 2 2 5 8 2" xfId="47017" xr:uid="{00000000-0005-0000-0000-0000C6B50000}"/>
    <cellStyle name="쉼표 [0] 4 8 2 2 5 8 3" xfId="47018" xr:uid="{00000000-0005-0000-0000-0000C7B50000}"/>
    <cellStyle name="쉼표 [0] 4 8 2 2 5 8 4" xfId="47019" xr:uid="{00000000-0005-0000-0000-0000C8B50000}"/>
    <cellStyle name="쉼표 [0] 4 8 2 2 5 9" xfId="47020" xr:uid="{00000000-0005-0000-0000-0000C9B50000}"/>
    <cellStyle name="쉼표 [0] 4 8 2 2 5 9 2" xfId="47021" xr:uid="{00000000-0005-0000-0000-0000CAB50000}"/>
    <cellStyle name="쉼표 [0] 4 8 2 2 5 9 3" xfId="47022" xr:uid="{00000000-0005-0000-0000-0000CBB50000}"/>
    <cellStyle name="쉼표 [0] 4 8 2 2 5 9 4" xfId="47023" xr:uid="{00000000-0005-0000-0000-0000CCB50000}"/>
    <cellStyle name="쉼표 [0] 4 8 2 2 6" xfId="47024" xr:uid="{00000000-0005-0000-0000-0000CDB50000}"/>
    <cellStyle name="쉼표 [0] 4 8 2 2 6 2" xfId="47025" xr:uid="{00000000-0005-0000-0000-0000CEB50000}"/>
    <cellStyle name="쉼표 [0] 4 8 2 2 6 3" xfId="47026" xr:uid="{00000000-0005-0000-0000-0000CFB50000}"/>
    <cellStyle name="쉼표 [0] 4 8 2 2 6 4" xfId="47027" xr:uid="{00000000-0005-0000-0000-0000D0B50000}"/>
    <cellStyle name="쉼표 [0] 4 8 2 2 7" xfId="47028" xr:uid="{00000000-0005-0000-0000-0000D1B50000}"/>
    <cellStyle name="쉼표 [0] 4 8 2 2 7 2" xfId="47029" xr:uid="{00000000-0005-0000-0000-0000D2B50000}"/>
    <cellStyle name="쉼표 [0] 4 8 2 2 7 3" xfId="47030" xr:uid="{00000000-0005-0000-0000-0000D3B50000}"/>
    <cellStyle name="쉼표 [0] 4 8 2 2 7 4" xfId="47031" xr:uid="{00000000-0005-0000-0000-0000D4B50000}"/>
    <cellStyle name="쉼표 [0] 4 8 2 2 8" xfId="47032" xr:uid="{00000000-0005-0000-0000-0000D5B50000}"/>
    <cellStyle name="쉼표 [0] 4 8 2 2 8 2" xfId="47033" xr:uid="{00000000-0005-0000-0000-0000D6B50000}"/>
    <cellStyle name="쉼표 [0] 4 8 2 2 8 3" xfId="47034" xr:uid="{00000000-0005-0000-0000-0000D7B50000}"/>
    <cellStyle name="쉼표 [0] 4 8 2 2 8 4" xfId="47035" xr:uid="{00000000-0005-0000-0000-0000D8B50000}"/>
    <cellStyle name="쉼표 [0] 4 8 2 2 9" xfId="47036" xr:uid="{00000000-0005-0000-0000-0000D9B50000}"/>
    <cellStyle name="쉼표 [0] 4 8 2 2 9 2" xfId="47037" xr:uid="{00000000-0005-0000-0000-0000DAB50000}"/>
    <cellStyle name="쉼표 [0] 4 8 2 2 9 3" xfId="47038" xr:uid="{00000000-0005-0000-0000-0000DBB50000}"/>
    <cellStyle name="쉼표 [0] 4 8 2 2 9 4" xfId="47039" xr:uid="{00000000-0005-0000-0000-0000DCB50000}"/>
    <cellStyle name="쉼표 [0] 4 8 2 20" xfId="47040" xr:uid="{00000000-0005-0000-0000-0000DDB50000}"/>
    <cellStyle name="쉼표 [0] 4 8 2 21" xfId="47041" xr:uid="{00000000-0005-0000-0000-0000DEB50000}"/>
    <cellStyle name="쉼표 [0] 4 8 2 22" xfId="47042" xr:uid="{00000000-0005-0000-0000-0000DFB50000}"/>
    <cellStyle name="쉼표 [0] 4 8 2 23" xfId="47043" xr:uid="{00000000-0005-0000-0000-0000E0B50000}"/>
    <cellStyle name="쉼표 [0] 4 8 2 24" xfId="47044" xr:uid="{00000000-0005-0000-0000-0000E1B50000}"/>
    <cellStyle name="쉼표 [0] 4 8 2 25" xfId="47045" xr:uid="{00000000-0005-0000-0000-0000E2B50000}"/>
    <cellStyle name="쉼표 [0] 4 8 2 26" xfId="47046" xr:uid="{00000000-0005-0000-0000-0000E3B50000}"/>
    <cellStyle name="쉼표 [0] 4 8 2 3" xfId="47047" xr:uid="{00000000-0005-0000-0000-0000E4B50000}"/>
    <cellStyle name="쉼표 [0] 4 8 2 3 10" xfId="47048" xr:uid="{00000000-0005-0000-0000-0000E5B50000}"/>
    <cellStyle name="쉼표 [0] 4 8 2 3 10 2" xfId="47049" xr:uid="{00000000-0005-0000-0000-0000E6B50000}"/>
    <cellStyle name="쉼표 [0] 4 8 2 3 10 3" xfId="47050" xr:uid="{00000000-0005-0000-0000-0000E7B50000}"/>
    <cellStyle name="쉼표 [0] 4 8 2 3 10 4" xfId="47051" xr:uid="{00000000-0005-0000-0000-0000E8B50000}"/>
    <cellStyle name="쉼표 [0] 4 8 2 3 11" xfId="47052" xr:uid="{00000000-0005-0000-0000-0000E9B50000}"/>
    <cellStyle name="쉼표 [0] 4 8 2 3 11 2" xfId="47053" xr:uid="{00000000-0005-0000-0000-0000EAB50000}"/>
    <cellStyle name="쉼표 [0] 4 8 2 3 11 3" xfId="47054" xr:uid="{00000000-0005-0000-0000-0000EBB50000}"/>
    <cellStyle name="쉼표 [0] 4 8 2 3 11 4" xfId="47055" xr:uid="{00000000-0005-0000-0000-0000ECB50000}"/>
    <cellStyle name="쉼표 [0] 4 8 2 3 12" xfId="47056" xr:uid="{00000000-0005-0000-0000-0000EDB50000}"/>
    <cellStyle name="쉼표 [0] 4 8 2 3 12 2" xfId="47057" xr:uid="{00000000-0005-0000-0000-0000EEB50000}"/>
    <cellStyle name="쉼표 [0] 4 8 2 3 12 3" xfId="47058" xr:uid="{00000000-0005-0000-0000-0000EFB50000}"/>
    <cellStyle name="쉼표 [0] 4 8 2 3 12 4" xfId="47059" xr:uid="{00000000-0005-0000-0000-0000F0B50000}"/>
    <cellStyle name="쉼표 [0] 4 8 2 3 13" xfId="47060" xr:uid="{00000000-0005-0000-0000-0000F1B50000}"/>
    <cellStyle name="쉼표 [0] 4 8 2 3 14" xfId="47061" xr:uid="{00000000-0005-0000-0000-0000F2B50000}"/>
    <cellStyle name="쉼표 [0] 4 8 2 3 15" xfId="47062" xr:uid="{00000000-0005-0000-0000-0000F3B50000}"/>
    <cellStyle name="쉼표 [0] 4 8 2 3 16" xfId="47063" xr:uid="{00000000-0005-0000-0000-0000F4B50000}"/>
    <cellStyle name="쉼표 [0] 4 8 2 3 17" xfId="47064" xr:uid="{00000000-0005-0000-0000-0000F5B50000}"/>
    <cellStyle name="쉼표 [0] 4 8 2 3 18" xfId="47065" xr:uid="{00000000-0005-0000-0000-0000F6B50000}"/>
    <cellStyle name="쉼표 [0] 4 8 2 3 19" xfId="47066" xr:uid="{00000000-0005-0000-0000-0000F7B50000}"/>
    <cellStyle name="쉼표 [0] 4 8 2 3 2" xfId="47067" xr:uid="{00000000-0005-0000-0000-0000F8B50000}"/>
    <cellStyle name="쉼표 [0] 4 8 2 3 2 10" xfId="47068" xr:uid="{00000000-0005-0000-0000-0000F9B50000}"/>
    <cellStyle name="쉼표 [0] 4 8 2 3 2 11" xfId="47069" xr:uid="{00000000-0005-0000-0000-0000FAB50000}"/>
    <cellStyle name="쉼표 [0] 4 8 2 3 2 12" xfId="47070" xr:uid="{00000000-0005-0000-0000-0000FBB50000}"/>
    <cellStyle name="쉼표 [0] 4 8 2 3 2 2" xfId="47071" xr:uid="{00000000-0005-0000-0000-0000FCB50000}"/>
    <cellStyle name="쉼표 [0] 4 8 2 3 2 2 2" xfId="47072" xr:uid="{00000000-0005-0000-0000-0000FDB50000}"/>
    <cellStyle name="쉼표 [0] 4 8 2 3 2 2 3" xfId="47073" xr:uid="{00000000-0005-0000-0000-0000FEB50000}"/>
    <cellStyle name="쉼표 [0] 4 8 2 3 2 2 4" xfId="47074" xr:uid="{00000000-0005-0000-0000-0000FFB50000}"/>
    <cellStyle name="쉼표 [0] 4 8 2 3 2 3" xfId="47075" xr:uid="{00000000-0005-0000-0000-000000B60000}"/>
    <cellStyle name="쉼표 [0] 4 8 2 3 2 3 2" xfId="47076" xr:uid="{00000000-0005-0000-0000-000001B60000}"/>
    <cellStyle name="쉼표 [0] 4 8 2 3 2 3 3" xfId="47077" xr:uid="{00000000-0005-0000-0000-000002B60000}"/>
    <cellStyle name="쉼표 [0] 4 8 2 3 2 3 4" xfId="47078" xr:uid="{00000000-0005-0000-0000-000003B60000}"/>
    <cellStyle name="쉼표 [0] 4 8 2 3 2 4" xfId="47079" xr:uid="{00000000-0005-0000-0000-000004B60000}"/>
    <cellStyle name="쉼표 [0] 4 8 2 3 2 4 2" xfId="47080" xr:uid="{00000000-0005-0000-0000-000005B60000}"/>
    <cellStyle name="쉼표 [0] 4 8 2 3 2 4 3" xfId="47081" xr:uid="{00000000-0005-0000-0000-000006B60000}"/>
    <cellStyle name="쉼표 [0] 4 8 2 3 2 4 4" xfId="47082" xr:uid="{00000000-0005-0000-0000-000007B60000}"/>
    <cellStyle name="쉼표 [0] 4 8 2 3 2 5" xfId="47083" xr:uid="{00000000-0005-0000-0000-000008B60000}"/>
    <cellStyle name="쉼표 [0] 4 8 2 3 2 5 2" xfId="47084" xr:uid="{00000000-0005-0000-0000-000009B60000}"/>
    <cellStyle name="쉼표 [0] 4 8 2 3 2 5 3" xfId="47085" xr:uid="{00000000-0005-0000-0000-00000AB60000}"/>
    <cellStyle name="쉼표 [0] 4 8 2 3 2 5 4" xfId="47086" xr:uid="{00000000-0005-0000-0000-00000BB60000}"/>
    <cellStyle name="쉼표 [0] 4 8 2 3 2 6" xfId="47087" xr:uid="{00000000-0005-0000-0000-00000CB60000}"/>
    <cellStyle name="쉼표 [0] 4 8 2 3 2 6 2" xfId="47088" xr:uid="{00000000-0005-0000-0000-00000DB60000}"/>
    <cellStyle name="쉼표 [0] 4 8 2 3 2 6 3" xfId="47089" xr:uid="{00000000-0005-0000-0000-00000EB60000}"/>
    <cellStyle name="쉼표 [0] 4 8 2 3 2 6 4" xfId="47090" xr:uid="{00000000-0005-0000-0000-00000FB60000}"/>
    <cellStyle name="쉼표 [0] 4 8 2 3 2 7" xfId="47091" xr:uid="{00000000-0005-0000-0000-000010B60000}"/>
    <cellStyle name="쉼표 [0] 4 8 2 3 2 7 2" xfId="47092" xr:uid="{00000000-0005-0000-0000-000011B60000}"/>
    <cellStyle name="쉼표 [0] 4 8 2 3 2 7 3" xfId="47093" xr:uid="{00000000-0005-0000-0000-000012B60000}"/>
    <cellStyle name="쉼표 [0] 4 8 2 3 2 7 4" xfId="47094" xr:uid="{00000000-0005-0000-0000-000013B60000}"/>
    <cellStyle name="쉼표 [0] 4 8 2 3 2 8" xfId="47095" xr:uid="{00000000-0005-0000-0000-000014B60000}"/>
    <cellStyle name="쉼표 [0] 4 8 2 3 2 8 2" xfId="47096" xr:uid="{00000000-0005-0000-0000-000015B60000}"/>
    <cellStyle name="쉼표 [0] 4 8 2 3 2 8 3" xfId="47097" xr:uid="{00000000-0005-0000-0000-000016B60000}"/>
    <cellStyle name="쉼표 [0] 4 8 2 3 2 8 4" xfId="47098" xr:uid="{00000000-0005-0000-0000-000017B60000}"/>
    <cellStyle name="쉼표 [0] 4 8 2 3 2 9" xfId="47099" xr:uid="{00000000-0005-0000-0000-000018B60000}"/>
    <cellStyle name="쉼표 [0] 4 8 2 3 2 9 2" xfId="47100" xr:uid="{00000000-0005-0000-0000-000019B60000}"/>
    <cellStyle name="쉼표 [0] 4 8 2 3 2 9 3" xfId="47101" xr:uid="{00000000-0005-0000-0000-00001AB60000}"/>
    <cellStyle name="쉼표 [0] 4 8 2 3 2 9 4" xfId="47102" xr:uid="{00000000-0005-0000-0000-00001BB60000}"/>
    <cellStyle name="쉼표 [0] 4 8 2 3 20" xfId="47103" xr:uid="{00000000-0005-0000-0000-00001CB60000}"/>
    <cellStyle name="쉼표 [0] 4 8 2 3 21" xfId="47104" xr:uid="{00000000-0005-0000-0000-00001DB60000}"/>
    <cellStyle name="쉼표 [0] 4 8 2 3 22" xfId="47105" xr:uid="{00000000-0005-0000-0000-00001EB60000}"/>
    <cellStyle name="쉼표 [0] 4 8 2 3 23" xfId="47106" xr:uid="{00000000-0005-0000-0000-00001FB60000}"/>
    <cellStyle name="쉼표 [0] 4 8 2 3 24" xfId="47107" xr:uid="{00000000-0005-0000-0000-000020B60000}"/>
    <cellStyle name="쉼표 [0] 4 8 2 3 25" xfId="47108" xr:uid="{00000000-0005-0000-0000-000021B60000}"/>
    <cellStyle name="쉼표 [0] 4 8 2 3 3" xfId="47109" xr:uid="{00000000-0005-0000-0000-000022B60000}"/>
    <cellStyle name="쉼표 [0] 4 8 2 3 3 10" xfId="47110" xr:uid="{00000000-0005-0000-0000-000023B60000}"/>
    <cellStyle name="쉼표 [0] 4 8 2 3 3 11" xfId="47111" xr:uid="{00000000-0005-0000-0000-000024B60000}"/>
    <cellStyle name="쉼표 [0] 4 8 2 3 3 12" xfId="47112" xr:uid="{00000000-0005-0000-0000-000025B60000}"/>
    <cellStyle name="쉼표 [0] 4 8 2 3 3 2" xfId="47113" xr:uid="{00000000-0005-0000-0000-000026B60000}"/>
    <cellStyle name="쉼표 [0] 4 8 2 3 3 2 2" xfId="47114" xr:uid="{00000000-0005-0000-0000-000027B60000}"/>
    <cellStyle name="쉼표 [0] 4 8 2 3 3 2 3" xfId="47115" xr:uid="{00000000-0005-0000-0000-000028B60000}"/>
    <cellStyle name="쉼표 [0] 4 8 2 3 3 2 4" xfId="47116" xr:uid="{00000000-0005-0000-0000-000029B60000}"/>
    <cellStyle name="쉼표 [0] 4 8 2 3 3 3" xfId="47117" xr:uid="{00000000-0005-0000-0000-00002AB60000}"/>
    <cellStyle name="쉼표 [0] 4 8 2 3 3 3 2" xfId="47118" xr:uid="{00000000-0005-0000-0000-00002BB60000}"/>
    <cellStyle name="쉼표 [0] 4 8 2 3 3 3 3" xfId="47119" xr:uid="{00000000-0005-0000-0000-00002CB60000}"/>
    <cellStyle name="쉼표 [0] 4 8 2 3 3 3 4" xfId="47120" xr:uid="{00000000-0005-0000-0000-00002DB60000}"/>
    <cellStyle name="쉼표 [0] 4 8 2 3 3 4" xfId="47121" xr:uid="{00000000-0005-0000-0000-00002EB60000}"/>
    <cellStyle name="쉼표 [0] 4 8 2 3 3 4 2" xfId="47122" xr:uid="{00000000-0005-0000-0000-00002FB60000}"/>
    <cellStyle name="쉼표 [0] 4 8 2 3 3 4 3" xfId="47123" xr:uid="{00000000-0005-0000-0000-000030B60000}"/>
    <cellStyle name="쉼표 [0] 4 8 2 3 3 4 4" xfId="47124" xr:uid="{00000000-0005-0000-0000-000031B60000}"/>
    <cellStyle name="쉼표 [0] 4 8 2 3 3 5" xfId="47125" xr:uid="{00000000-0005-0000-0000-000032B60000}"/>
    <cellStyle name="쉼표 [0] 4 8 2 3 3 5 2" xfId="47126" xr:uid="{00000000-0005-0000-0000-000033B60000}"/>
    <cellStyle name="쉼표 [0] 4 8 2 3 3 5 3" xfId="47127" xr:uid="{00000000-0005-0000-0000-000034B60000}"/>
    <cellStyle name="쉼표 [0] 4 8 2 3 3 5 4" xfId="47128" xr:uid="{00000000-0005-0000-0000-000035B60000}"/>
    <cellStyle name="쉼표 [0] 4 8 2 3 3 6" xfId="47129" xr:uid="{00000000-0005-0000-0000-000036B60000}"/>
    <cellStyle name="쉼표 [0] 4 8 2 3 3 6 2" xfId="47130" xr:uid="{00000000-0005-0000-0000-000037B60000}"/>
    <cellStyle name="쉼표 [0] 4 8 2 3 3 6 3" xfId="47131" xr:uid="{00000000-0005-0000-0000-000038B60000}"/>
    <cellStyle name="쉼표 [0] 4 8 2 3 3 6 4" xfId="47132" xr:uid="{00000000-0005-0000-0000-000039B60000}"/>
    <cellStyle name="쉼표 [0] 4 8 2 3 3 7" xfId="47133" xr:uid="{00000000-0005-0000-0000-00003AB60000}"/>
    <cellStyle name="쉼표 [0] 4 8 2 3 3 7 2" xfId="47134" xr:uid="{00000000-0005-0000-0000-00003BB60000}"/>
    <cellStyle name="쉼표 [0] 4 8 2 3 3 7 3" xfId="47135" xr:uid="{00000000-0005-0000-0000-00003CB60000}"/>
    <cellStyle name="쉼표 [0] 4 8 2 3 3 7 4" xfId="47136" xr:uid="{00000000-0005-0000-0000-00003DB60000}"/>
    <cellStyle name="쉼표 [0] 4 8 2 3 3 8" xfId="47137" xr:uid="{00000000-0005-0000-0000-00003EB60000}"/>
    <cellStyle name="쉼표 [0] 4 8 2 3 3 8 2" xfId="47138" xr:uid="{00000000-0005-0000-0000-00003FB60000}"/>
    <cellStyle name="쉼표 [0] 4 8 2 3 3 8 3" xfId="47139" xr:uid="{00000000-0005-0000-0000-000040B60000}"/>
    <cellStyle name="쉼표 [0] 4 8 2 3 3 8 4" xfId="47140" xr:uid="{00000000-0005-0000-0000-000041B60000}"/>
    <cellStyle name="쉼표 [0] 4 8 2 3 3 9" xfId="47141" xr:uid="{00000000-0005-0000-0000-000042B60000}"/>
    <cellStyle name="쉼표 [0] 4 8 2 3 3 9 2" xfId="47142" xr:uid="{00000000-0005-0000-0000-000043B60000}"/>
    <cellStyle name="쉼표 [0] 4 8 2 3 3 9 3" xfId="47143" xr:uid="{00000000-0005-0000-0000-000044B60000}"/>
    <cellStyle name="쉼표 [0] 4 8 2 3 3 9 4" xfId="47144" xr:uid="{00000000-0005-0000-0000-000045B60000}"/>
    <cellStyle name="쉼표 [0] 4 8 2 3 4" xfId="47145" xr:uid="{00000000-0005-0000-0000-000046B60000}"/>
    <cellStyle name="쉼표 [0] 4 8 2 3 4 10" xfId="47146" xr:uid="{00000000-0005-0000-0000-000047B60000}"/>
    <cellStyle name="쉼표 [0] 4 8 2 3 4 11" xfId="47147" xr:uid="{00000000-0005-0000-0000-000048B60000}"/>
    <cellStyle name="쉼표 [0] 4 8 2 3 4 12" xfId="47148" xr:uid="{00000000-0005-0000-0000-000049B60000}"/>
    <cellStyle name="쉼표 [0] 4 8 2 3 4 2" xfId="47149" xr:uid="{00000000-0005-0000-0000-00004AB60000}"/>
    <cellStyle name="쉼표 [0] 4 8 2 3 4 2 2" xfId="47150" xr:uid="{00000000-0005-0000-0000-00004BB60000}"/>
    <cellStyle name="쉼표 [0] 4 8 2 3 4 2 3" xfId="47151" xr:uid="{00000000-0005-0000-0000-00004CB60000}"/>
    <cellStyle name="쉼표 [0] 4 8 2 3 4 2 4" xfId="47152" xr:uid="{00000000-0005-0000-0000-00004DB60000}"/>
    <cellStyle name="쉼표 [0] 4 8 2 3 4 3" xfId="47153" xr:uid="{00000000-0005-0000-0000-00004EB60000}"/>
    <cellStyle name="쉼표 [0] 4 8 2 3 4 3 2" xfId="47154" xr:uid="{00000000-0005-0000-0000-00004FB60000}"/>
    <cellStyle name="쉼표 [0] 4 8 2 3 4 3 3" xfId="47155" xr:uid="{00000000-0005-0000-0000-000050B60000}"/>
    <cellStyle name="쉼표 [0] 4 8 2 3 4 3 4" xfId="47156" xr:uid="{00000000-0005-0000-0000-000051B60000}"/>
    <cellStyle name="쉼표 [0] 4 8 2 3 4 4" xfId="47157" xr:uid="{00000000-0005-0000-0000-000052B60000}"/>
    <cellStyle name="쉼표 [0] 4 8 2 3 4 4 2" xfId="47158" xr:uid="{00000000-0005-0000-0000-000053B60000}"/>
    <cellStyle name="쉼표 [0] 4 8 2 3 4 4 3" xfId="47159" xr:uid="{00000000-0005-0000-0000-000054B60000}"/>
    <cellStyle name="쉼표 [0] 4 8 2 3 4 4 4" xfId="47160" xr:uid="{00000000-0005-0000-0000-000055B60000}"/>
    <cellStyle name="쉼표 [0] 4 8 2 3 4 5" xfId="47161" xr:uid="{00000000-0005-0000-0000-000056B60000}"/>
    <cellStyle name="쉼표 [0] 4 8 2 3 4 5 2" xfId="47162" xr:uid="{00000000-0005-0000-0000-000057B60000}"/>
    <cellStyle name="쉼표 [0] 4 8 2 3 4 5 3" xfId="47163" xr:uid="{00000000-0005-0000-0000-000058B60000}"/>
    <cellStyle name="쉼표 [0] 4 8 2 3 4 5 4" xfId="47164" xr:uid="{00000000-0005-0000-0000-000059B60000}"/>
    <cellStyle name="쉼표 [0] 4 8 2 3 4 6" xfId="47165" xr:uid="{00000000-0005-0000-0000-00005AB60000}"/>
    <cellStyle name="쉼표 [0] 4 8 2 3 4 6 2" xfId="47166" xr:uid="{00000000-0005-0000-0000-00005BB60000}"/>
    <cellStyle name="쉼표 [0] 4 8 2 3 4 6 3" xfId="47167" xr:uid="{00000000-0005-0000-0000-00005CB60000}"/>
    <cellStyle name="쉼표 [0] 4 8 2 3 4 6 4" xfId="47168" xr:uid="{00000000-0005-0000-0000-00005DB60000}"/>
    <cellStyle name="쉼표 [0] 4 8 2 3 4 7" xfId="47169" xr:uid="{00000000-0005-0000-0000-00005EB60000}"/>
    <cellStyle name="쉼표 [0] 4 8 2 3 4 7 2" xfId="47170" xr:uid="{00000000-0005-0000-0000-00005FB60000}"/>
    <cellStyle name="쉼표 [0] 4 8 2 3 4 7 3" xfId="47171" xr:uid="{00000000-0005-0000-0000-000060B60000}"/>
    <cellStyle name="쉼표 [0] 4 8 2 3 4 7 4" xfId="47172" xr:uid="{00000000-0005-0000-0000-000061B60000}"/>
    <cellStyle name="쉼표 [0] 4 8 2 3 4 8" xfId="47173" xr:uid="{00000000-0005-0000-0000-000062B60000}"/>
    <cellStyle name="쉼표 [0] 4 8 2 3 4 8 2" xfId="47174" xr:uid="{00000000-0005-0000-0000-000063B60000}"/>
    <cellStyle name="쉼표 [0] 4 8 2 3 4 8 3" xfId="47175" xr:uid="{00000000-0005-0000-0000-000064B60000}"/>
    <cellStyle name="쉼표 [0] 4 8 2 3 4 8 4" xfId="47176" xr:uid="{00000000-0005-0000-0000-000065B60000}"/>
    <cellStyle name="쉼표 [0] 4 8 2 3 4 9" xfId="47177" xr:uid="{00000000-0005-0000-0000-000066B60000}"/>
    <cellStyle name="쉼표 [0] 4 8 2 3 4 9 2" xfId="47178" xr:uid="{00000000-0005-0000-0000-000067B60000}"/>
    <cellStyle name="쉼표 [0] 4 8 2 3 4 9 3" xfId="47179" xr:uid="{00000000-0005-0000-0000-000068B60000}"/>
    <cellStyle name="쉼표 [0] 4 8 2 3 4 9 4" xfId="47180" xr:uid="{00000000-0005-0000-0000-000069B60000}"/>
    <cellStyle name="쉼표 [0] 4 8 2 3 5" xfId="47181" xr:uid="{00000000-0005-0000-0000-00006AB60000}"/>
    <cellStyle name="쉼표 [0] 4 8 2 3 5 2" xfId="47182" xr:uid="{00000000-0005-0000-0000-00006BB60000}"/>
    <cellStyle name="쉼표 [0] 4 8 2 3 5 3" xfId="47183" xr:uid="{00000000-0005-0000-0000-00006CB60000}"/>
    <cellStyle name="쉼표 [0] 4 8 2 3 5 4" xfId="47184" xr:uid="{00000000-0005-0000-0000-00006DB60000}"/>
    <cellStyle name="쉼표 [0] 4 8 2 3 6" xfId="47185" xr:uid="{00000000-0005-0000-0000-00006EB60000}"/>
    <cellStyle name="쉼표 [0] 4 8 2 3 6 2" xfId="47186" xr:uid="{00000000-0005-0000-0000-00006FB60000}"/>
    <cellStyle name="쉼표 [0] 4 8 2 3 6 3" xfId="47187" xr:uid="{00000000-0005-0000-0000-000070B60000}"/>
    <cellStyle name="쉼표 [0] 4 8 2 3 6 4" xfId="47188" xr:uid="{00000000-0005-0000-0000-000071B60000}"/>
    <cellStyle name="쉼표 [0] 4 8 2 3 7" xfId="47189" xr:uid="{00000000-0005-0000-0000-000072B60000}"/>
    <cellStyle name="쉼표 [0] 4 8 2 3 7 2" xfId="47190" xr:uid="{00000000-0005-0000-0000-000073B60000}"/>
    <cellStyle name="쉼표 [0] 4 8 2 3 7 3" xfId="47191" xr:uid="{00000000-0005-0000-0000-000074B60000}"/>
    <cellStyle name="쉼표 [0] 4 8 2 3 7 4" xfId="47192" xr:uid="{00000000-0005-0000-0000-000075B60000}"/>
    <cellStyle name="쉼표 [0] 4 8 2 3 8" xfId="47193" xr:uid="{00000000-0005-0000-0000-000076B60000}"/>
    <cellStyle name="쉼표 [0] 4 8 2 3 8 2" xfId="47194" xr:uid="{00000000-0005-0000-0000-000077B60000}"/>
    <cellStyle name="쉼표 [0] 4 8 2 3 8 3" xfId="47195" xr:uid="{00000000-0005-0000-0000-000078B60000}"/>
    <cellStyle name="쉼표 [0] 4 8 2 3 8 4" xfId="47196" xr:uid="{00000000-0005-0000-0000-000079B60000}"/>
    <cellStyle name="쉼표 [0] 4 8 2 3 9" xfId="47197" xr:uid="{00000000-0005-0000-0000-00007AB60000}"/>
    <cellStyle name="쉼표 [0] 4 8 2 3 9 2" xfId="47198" xr:uid="{00000000-0005-0000-0000-00007BB60000}"/>
    <cellStyle name="쉼표 [0] 4 8 2 3 9 3" xfId="47199" xr:uid="{00000000-0005-0000-0000-00007CB60000}"/>
    <cellStyle name="쉼표 [0] 4 8 2 3 9 4" xfId="47200" xr:uid="{00000000-0005-0000-0000-00007DB60000}"/>
    <cellStyle name="쉼표 [0] 4 8 2 4" xfId="47201" xr:uid="{00000000-0005-0000-0000-00007EB60000}"/>
    <cellStyle name="쉼표 [0] 4 8 2 4 10" xfId="47202" xr:uid="{00000000-0005-0000-0000-00007FB60000}"/>
    <cellStyle name="쉼표 [0] 4 8 2 4 11" xfId="47203" xr:uid="{00000000-0005-0000-0000-000080B60000}"/>
    <cellStyle name="쉼표 [0] 4 8 2 4 12" xfId="47204" xr:uid="{00000000-0005-0000-0000-000081B60000}"/>
    <cellStyle name="쉼표 [0] 4 8 2 4 2" xfId="47205" xr:uid="{00000000-0005-0000-0000-000082B60000}"/>
    <cellStyle name="쉼표 [0] 4 8 2 4 2 2" xfId="47206" xr:uid="{00000000-0005-0000-0000-000083B60000}"/>
    <cellStyle name="쉼표 [0] 4 8 2 4 2 3" xfId="47207" xr:uid="{00000000-0005-0000-0000-000084B60000}"/>
    <cellStyle name="쉼표 [0] 4 8 2 4 2 4" xfId="47208" xr:uid="{00000000-0005-0000-0000-000085B60000}"/>
    <cellStyle name="쉼표 [0] 4 8 2 4 3" xfId="47209" xr:uid="{00000000-0005-0000-0000-000086B60000}"/>
    <cellStyle name="쉼표 [0] 4 8 2 4 3 2" xfId="47210" xr:uid="{00000000-0005-0000-0000-000087B60000}"/>
    <cellStyle name="쉼표 [0] 4 8 2 4 3 3" xfId="47211" xr:uid="{00000000-0005-0000-0000-000088B60000}"/>
    <cellStyle name="쉼표 [0] 4 8 2 4 3 4" xfId="47212" xr:uid="{00000000-0005-0000-0000-000089B60000}"/>
    <cellStyle name="쉼표 [0] 4 8 2 4 4" xfId="47213" xr:uid="{00000000-0005-0000-0000-00008AB60000}"/>
    <cellStyle name="쉼표 [0] 4 8 2 4 4 2" xfId="47214" xr:uid="{00000000-0005-0000-0000-00008BB60000}"/>
    <cellStyle name="쉼표 [0] 4 8 2 4 4 3" xfId="47215" xr:uid="{00000000-0005-0000-0000-00008CB60000}"/>
    <cellStyle name="쉼표 [0] 4 8 2 4 4 4" xfId="47216" xr:uid="{00000000-0005-0000-0000-00008DB60000}"/>
    <cellStyle name="쉼표 [0] 4 8 2 4 5" xfId="47217" xr:uid="{00000000-0005-0000-0000-00008EB60000}"/>
    <cellStyle name="쉼표 [0] 4 8 2 4 5 2" xfId="47218" xr:uid="{00000000-0005-0000-0000-00008FB60000}"/>
    <cellStyle name="쉼표 [0] 4 8 2 4 5 3" xfId="47219" xr:uid="{00000000-0005-0000-0000-000090B60000}"/>
    <cellStyle name="쉼표 [0] 4 8 2 4 5 4" xfId="47220" xr:uid="{00000000-0005-0000-0000-000091B60000}"/>
    <cellStyle name="쉼표 [0] 4 8 2 4 6" xfId="47221" xr:uid="{00000000-0005-0000-0000-000092B60000}"/>
    <cellStyle name="쉼표 [0] 4 8 2 4 6 2" xfId="47222" xr:uid="{00000000-0005-0000-0000-000093B60000}"/>
    <cellStyle name="쉼표 [0] 4 8 2 4 6 3" xfId="47223" xr:uid="{00000000-0005-0000-0000-000094B60000}"/>
    <cellStyle name="쉼표 [0] 4 8 2 4 6 4" xfId="47224" xr:uid="{00000000-0005-0000-0000-000095B60000}"/>
    <cellStyle name="쉼표 [0] 4 8 2 4 7" xfId="47225" xr:uid="{00000000-0005-0000-0000-000096B60000}"/>
    <cellStyle name="쉼표 [0] 4 8 2 4 7 2" xfId="47226" xr:uid="{00000000-0005-0000-0000-000097B60000}"/>
    <cellStyle name="쉼표 [0] 4 8 2 4 7 3" xfId="47227" xr:uid="{00000000-0005-0000-0000-000098B60000}"/>
    <cellStyle name="쉼표 [0] 4 8 2 4 7 4" xfId="47228" xr:uid="{00000000-0005-0000-0000-000099B60000}"/>
    <cellStyle name="쉼표 [0] 4 8 2 4 8" xfId="47229" xr:uid="{00000000-0005-0000-0000-00009AB60000}"/>
    <cellStyle name="쉼표 [0] 4 8 2 4 8 2" xfId="47230" xr:uid="{00000000-0005-0000-0000-00009BB60000}"/>
    <cellStyle name="쉼표 [0] 4 8 2 4 8 3" xfId="47231" xr:uid="{00000000-0005-0000-0000-00009CB60000}"/>
    <cellStyle name="쉼표 [0] 4 8 2 4 8 4" xfId="47232" xr:uid="{00000000-0005-0000-0000-00009DB60000}"/>
    <cellStyle name="쉼표 [0] 4 8 2 4 9" xfId="47233" xr:uid="{00000000-0005-0000-0000-00009EB60000}"/>
    <cellStyle name="쉼표 [0] 4 8 2 4 9 2" xfId="47234" xr:uid="{00000000-0005-0000-0000-00009FB60000}"/>
    <cellStyle name="쉼표 [0] 4 8 2 4 9 3" xfId="47235" xr:uid="{00000000-0005-0000-0000-0000A0B60000}"/>
    <cellStyle name="쉼표 [0] 4 8 2 4 9 4" xfId="47236" xr:uid="{00000000-0005-0000-0000-0000A1B60000}"/>
    <cellStyle name="쉼표 [0] 4 8 2 5" xfId="47237" xr:uid="{00000000-0005-0000-0000-0000A2B60000}"/>
    <cellStyle name="쉼표 [0] 4 8 2 5 10" xfId="47238" xr:uid="{00000000-0005-0000-0000-0000A3B60000}"/>
    <cellStyle name="쉼표 [0] 4 8 2 5 11" xfId="47239" xr:uid="{00000000-0005-0000-0000-0000A4B60000}"/>
    <cellStyle name="쉼표 [0] 4 8 2 5 12" xfId="47240" xr:uid="{00000000-0005-0000-0000-0000A5B60000}"/>
    <cellStyle name="쉼표 [0] 4 8 2 5 2" xfId="47241" xr:uid="{00000000-0005-0000-0000-0000A6B60000}"/>
    <cellStyle name="쉼표 [0] 4 8 2 5 2 2" xfId="47242" xr:uid="{00000000-0005-0000-0000-0000A7B60000}"/>
    <cellStyle name="쉼표 [0] 4 8 2 5 2 3" xfId="47243" xr:uid="{00000000-0005-0000-0000-0000A8B60000}"/>
    <cellStyle name="쉼표 [0] 4 8 2 5 2 4" xfId="47244" xr:uid="{00000000-0005-0000-0000-0000A9B60000}"/>
    <cellStyle name="쉼표 [0] 4 8 2 5 3" xfId="47245" xr:uid="{00000000-0005-0000-0000-0000AAB60000}"/>
    <cellStyle name="쉼표 [0] 4 8 2 5 3 2" xfId="47246" xr:uid="{00000000-0005-0000-0000-0000ABB60000}"/>
    <cellStyle name="쉼표 [0] 4 8 2 5 3 3" xfId="47247" xr:uid="{00000000-0005-0000-0000-0000ACB60000}"/>
    <cellStyle name="쉼표 [0] 4 8 2 5 3 4" xfId="47248" xr:uid="{00000000-0005-0000-0000-0000ADB60000}"/>
    <cellStyle name="쉼표 [0] 4 8 2 5 4" xfId="47249" xr:uid="{00000000-0005-0000-0000-0000AEB60000}"/>
    <cellStyle name="쉼표 [0] 4 8 2 5 4 2" xfId="47250" xr:uid="{00000000-0005-0000-0000-0000AFB60000}"/>
    <cellStyle name="쉼표 [0] 4 8 2 5 4 3" xfId="47251" xr:uid="{00000000-0005-0000-0000-0000B0B60000}"/>
    <cellStyle name="쉼표 [0] 4 8 2 5 4 4" xfId="47252" xr:uid="{00000000-0005-0000-0000-0000B1B60000}"/>
    <cellStyle name="쉼표 [0] 4 8 2 5 5" xfId="47253" xr:uid="{00000000-0005-0000-0000-0000B2B60000}"/>
    <cellStyle name="쉼표 [0] 4 8 2 5 5 2" xfId="47254" xr:uid="{00000000-0005-0000-0000-0000B3B60000}"/>
    <cellStyle name="쉼표 [0] 4 8 2 5 5 3" xfId="47255" xr:uid="{00000000-0005-0000-0000-0000B4B60000}"/>
    <cellStyle name="쉼표 [0] 4 8 2 5 5 4" xfId="47256" xr:uid="{00000000-0005-0000-0000-0000B5B60000}"/>
    <cellStyle name="쉼표 [0] 4 8 2 5 6" xfId="47257" xr:uid="{00000000-0005-0000-0000-0000B6B60000}"/>
    <cellStyle name="쉼표 [0] 4 8 2 5 6 2" xfId="47258" xr:uid="{00000000-0005-0000-0000-0000B7B60000}"/>
    <cellStyle name="쉼표 [0] 4 8 2 5 6 3" xfId="47259" xr:uid="{00000000-0005-0000-0000-0000B8B60000}"/>
    <cellStyle name="쉼표 [0] 4 8 2 5 6 4" xfId="47260" xr:uid="{00000000-0005-0000-0000-0000B9B60000}"/>
    <cellStyle name="쉼표 [0] 4 8 2 5 7" xfId="47261" xr:uid="{00000000-0005-0000-0000-0000BAB60000}"/>
    <cellStyle name="쉼표 [0] 4 8 2 5 7 2" xfId="47262" xr:uid="{00000000-0005-0000-0000-0000BBB60000}"/>
    <cellStyle name="쉼표 [0] 4 8 2 5 7 3" xfId="47263" xr:uid="{00000000-0005-0000-0000-0000BCB60000}"/>
    <cellStyle name="쉼표 [0] 4 8 2 5 7 4" xfId="47264" xr:uid="{00000000-0005-0000-0000-0000BDB60000}"/>
    <cellStyle name="쉼표 [0] 4 8 2 5 8" xfId="47265" xr:uid="{00000000-0005-0000-0000-0000BEB60000}"/>
    <cellStyle name="쉼표 [0] 4 8 2 5 8 2" xfId="47266" xr:uid="{00000000-0005-0000-0000-0000BFB60000}"/>
    <cellStyle name="쉼표 [0] 4 8 2 5 8 3" xfId="47267" xr:uid="{00000000-0005-0000-0000-0000C0B60000}"/>
    <cellStyle name="쉼표 [0] 4 8 2 5 8 4" xfId="47268" xr:uid="{00000000-0005-0000-0000-0000C1B60000}"/>
    <cellStyle name="쉼표 [0] 4 8 2 5 9" xfId="47269" xr:uid="{00000000-0005-0000-0000-0000C2B60000}"/>
    <cellStyle name="쉼표 [0] 4 8 2 5 9 2" xfId="47270" xr:uid="{00000000-0005-0000-0000-0000C3B60000}"/>
    <cellStyle name="쉼표 [0] 4 8 2 5 9 3" xfId="47271" xr:uid="{00000000-0005-0000-0000-0000C4B60000}"/>
    <cellStyle name="쉼표 [0] 4 8 2 5 9 4" xfId="47272" xr:uid="{00000000-0005-0000-0000-0000C5B60000}"/>
    <cellStyle name="쉼표 [0] 4 8 2 6" xfId="47273" xr:uid="{00000000-0005-0000-0000-0000C6B60000}"/>
    <cellStyle name="쉼표 [0] 4 8 2 6 10" xfId="47274" xr:uid="{00000000-0005-0000-0000-0000C7B60000}"/>
    <cellStyle name="쉼표 [0] 4 8 2 6 11" xfId="47275" xr:uid="{00000000-0005-0000-0000-0000C8B60000}"/>
    <cellStyle name="쉼표 [0] 4 8 2 6 12" xfId="47276" xr:uid="{00000000-0005-0000-0000-0000C9B60000}"/>
    <cellStyle name="쉼표 [0] 4 8 2 6 2" xfId="47277" xr:uid="{00000000-0005-0000-0000-0000CAB60000}"/>
    <cellStyle name="쉼표 [0] 4 8 2 6 2 2" xfId="47278" xr:uid="{00000000-0005-0000-0000-0000CBB60000}"/>
    <cellStyle name="쉼표 [0] 4 8 2 6 2 3" xfId="47279" xr:uid="{00000000-0005-0000-0000-0000CCB60000}"/>
    <cellStyle name="쉼표 [0] 4 8 2 6 2 4" xfId="47280" xr:uid="{00000000-0005-0000-0000-0000CDB60000}"/>
    <cellStyle name="쉼표 [0] 4 8 2 6 3" xfId="47281" xr:uid="{00000000-0005-0000-0000-0000CEB60000}"/>
    <cellStyle name="쉼표 [0] 4 8 2 6 3 2" xfId="47282" xr:uid="{00000000-0005-0000-0000-0000CFB60000}"/>
    <cellStyle name="쉼표 [0] 4 8 2 6 3 3" xfId="47283" xr:uid="{00000000-0005-0000-0000-0000D0B60000}"/>
    <cellStyle name="쉼표 [0] 4 8 2 6 3 4" xfId="47284" xr:uid="{00000000-0005-0000-0000-0000D1B60000}"/>
    <cellStyle name="쉼표 [0] 4 8 2 6 4" xfId="47285" xr:uid="{00000000-0005-0000-0000-0000D2B60000}"/>
    <cellStyle name="쉼표 [0] 4 8 2 6 4 2" xfId="47286" xr:uid="{00000000-0005-0000-0000-0000D3B60000}"/>
    <cellStyle name="쉼표 [0] 4 8 2 6 4 3" xfId="47287" xr:uid="{00000000-0005-0000-0000-0000D4B60000}"/>
    <cellStyle name="쉼표 [0] 4 8 2 6 4 4" xfId="47288" xr:uid="{00000000-0005-0000-0000-0000D5B60000}"/>
    <cellStyle name="쉼표 [0] 4 8 2 6 5" xfId="47289" xr:uid="{00000000-0005-0000-0000-0000D6B60000}"/>
    <cellStyle name="쉼표 [0] 4 8 2 6 5 2" xfId="47290" xr:uid="{00000000-0005-0000-0000-0000D7B60000}"/>
    <cellStyle name="쉼표 [0] 4 8 2 6 5 3" xfId="47291" xr:uid="{00000000-0005-0000-0000-0000D8B60000}"/>
    <cellStyle name="쉼표 [0] 4 8 2 6 5 4" xfId="47292" xr:uid="{00000000-0005-0000-0000-0000D9B60000}"/>
    <cellStyle name="쉼표 [0] 4 8 2 6 6" xfId="47293" xr:uid="{00000000-0005-0000-0000-0000DAB60000}"/>
    <cellStyle name="쉼표 [0] 4 8 2 6 6 2" xfId="47294" xr:uid="{00000000-0005-0000-0000-0000DBB60000}"/>
    <cellStyle name="쉼표 [0] 4 8 2 6 6 3" xfId="47295" xr:uid="{00000000-0005-0000-0000-0000DCB60000}"/>
    <cellStyle name="쉼표 [0] 4 8 2 6 6 4" xfId="47296" xr:uid="{00000000-0005-0000-0000-0000DDB60000}"/>
    <cellStyle name="쉼표 [0] 4 8 2 6 7" xfId="47297" xr:uid="{00000000-0005-0000-0000-0000DEB60000}"/>
    <cellStyle name="쉼표 [0] 4 8 2 6 7 2" xfId="47298" xr:uid="{00000000-0005-0000-0000-0000DFB60000}"/>
    <cellStyle name="쉼표 [0] 4 8 2 6 7 3" xfId="47299" xr:uid="{00000000-0005-0000-0000-0000E0B60000}"/>
    <cellStyle name="쉼표 [0] 4 8 2 6 7 4" xfId="47300" xr:uid="{00000000-0005-0000-0000-0000E1B60000}"/>
    <cellStyle name="쉼표 [0] 4 8 2 6 8" xfId="47301" xr:uid="{00000000-0005-0000-0000-0000E2B60000}"/>
    <cellStyle name="쉼표 [0] 4 8 2 6 8 2" xfId="47302" xr:uid="{00000000-0005-0000-0000-0000E3B60000}"/>
    <cellStyle name="쉼표 [0] 4 8 2 6 8 3" xfId="47303" xr:uid="{00000000-0005-0000-0000-0000E4B60000}"/>
    <cellStyle name="쉼표 [0] 4 8 2 6 8 4" xfId="47304" xr:uid="{00000000-0005-0000-0000-0000E5B60000}"/>
    <cellStyle name="쉼표 [0] 4 8 2 6 9" xfId="47305" xr:uid="{00000000-0005-0000-0000-0000E6B60000}"/>
    <cellStyle name="쉼표 [0] 4 8 2 6 9 2" xfId="47306" xr:uid="{00000000-0005-0000-0000-0000E7B60000}"/>
    <cellStyle name="쉼표 [0] 4 8 2 6 9 3" xfId="47307" xr:uid="{00000000-0005-0000-0000-0000E8B60000}"/>
    <cellStyle name="쉼표 [0] 4 8 2 6 9 4" xfId="47308" xr:uid="{00000000-0005-0000-0000-0000E9B60000}"/>
    <cellStyle name="쉼표 [0] 4 8 2 7" xfId="47309" xr:uid="{00000000-0005-0000-0000-0000EAB60000}"/>
    <cellStyle name="쉼표 [0] 4 8 2 7 2" xfId="47310" xr:uid="{00000000-0005-0000-0000-0000EBB60000}"/>
    <cellStyle name="쉼표 [0] 4 8 2 7 3" xfId="47311" xr:uid="{00000000-0005-0000-0000-0000ECB60000}"/>
    <cellStyle name="쉼표 [0] 4 8 2 7 4" xfId="47312" xr:uid="{00000000-0005-0000-0000-0000EDB60000}"/>
    <cellStyle name="쉼표 [0] 4 8 2 8" xfId="47313" xr:uid="{00000000-0005-0000-0000-0000EEB60000}"/>
    <cellStyle name="쉼표 [0] 4 8 2 8 2" xfId="47314" xr:uid="{00000000-0005-0000-0000-0000EFB60000}"/>
    <cellStyle name="쉼표 [0] 4 8 2 8 3" xfId="47315" xr:uid="{00000000-0005-0000-0000-0000F0B60000}"/>
    <cellStyle name="쉼표 [0] 4 8 2 8 4" xfId="47316" xr:uid="{00000000-0005-0000-0000-0000F1B60000}"/>
    <cellStyle name="쉼표 [0] 4 8 2 9" xfId="47317" xr:uid="{00000000-0005-0000-0000-0000F2B60000}"/>
    <cellStyle name="쉼표 [0] 4 8 2 9 2" xfId="47318" xr:uid="{00000000-0005-0000-0000-0000F3B60000}"/>
    <cellStyle name="쉼표 [0] 4 8 2 9 3" xfId="47319" xr:uid="{00000000-0005-0000-0000-0000F4B60000}"/>
    <cellStyle name="쉼표 [0] 4 8 2 9 4" xfId="47320" xr:uid="{00000000-0005-0000-0000-0000F5B60000}"/>
    <cellStyle name="쉼표 [0] 4 8 3" xfId="47321" xr:uid="{00000000-0005-0000-0000-0000F6B60000}"/>
    <cellStyle name="쉼표 [0] 4 8 4" xfId="47322" xr:uid="{00000000-0005-0000-0000-0000F7B60000}"/>
    <cellStyle name="쉼표 [0] 4 8 5" xfId="47323" xr:uid="{00000000-0005-0000-0000-0000F8B60000}"/>
    <cellStyle name="쉼표 [0] 4 8 6" xfId="47324" xr:uid="{00000000-0005-0000-0000-0000F9B60000}"/>
    <cellStyle name="쉼표 [0] 4 9" xfId="47325" xr:uid="{00000000-0005-0000-0000-0000FAB60000}"/>
    <cellStyle name="쉼표 [0] 4 9 2" xfId="47326" xr:uid="{00000000-0005-0000-0000-0000FBB60000}"/>
    <cellStyle name="쉼표 [0] 4 9 2 10" xfId="47327" xr:uid="{00000000-0005-0000-0000-0000FCB60000}"/>
    <cellStyle name="쉼표 [0] 4 9 2 10 2" xfId="47328" xr:uid="{00000000-0005-0000-0000-0000FDB60000}"/>
    <cellStyle name="쉼표 [0] 4 9 2 10 3" xfId="47329" xr:uid="{00000000-0005-0000-0000-0000FEB60000}"/>
    <cellStyle name="쉼표 [0] 4 9 2 10 4" xfId="47330" xr:uid="{00000000-0005-0000-0000-0000FFB60000}"/>
    <cellStyle name="쉼표 [0] 4 9 2 11" xfId="47331" xr:uid="{00000000-0005-0000-0000-000000B70000}"/>
    <cellStyle name="쉼표 [0] 4 9 2 11 2" xfId="47332" xr:uid="{00000000-0005-0000-0000-000001B70000}"/>
    <cellStyle name="쉼표 [0] 4 9 2 11 3" xfId="47333" xr:uid="{00000000-0005-0000-0000-000002B70000}"/>
    <cellStyle name="쉼표 [0] 4 9 2 11 4" xfId="47334" xr:uid="{00000000-0005-0000-0000-000003B70000}"/>
    <cellStyle name="쉼표 [0] 4 9 2 12" xfId="47335" xr:uid="{00000000-0005-0000-0000-000004B70000}"/>
    <cellStyle name="쉼표 [0] 4 9 2 12 2" xfId="47336" xr:uid="{00000000-0005-0000-0000-000005B70000}"/>
    <cellStyle name="쉼표 [0] 4 9 2 12 3" xfId="47337" xr:uid="{00000000-0005-0000-0000-000006B70000}"/>
    <cellStyle name="쉼표 [0] 4 9 2 12 4" xfId="47338" xr:uid="{00000000-0005-0000-0000-000007B70000}"/>
    <cellStyle name="쉼표 [0] 4 9 2 13" xfId="47339" xr:uid="{00000000-0005-0000-0000-000008B70000}"/>
    <cellStyle name="쉼표 [0] 4 9 2 13 2" xfId="47340" xr:uid="{00000000-0005-0000-0000-000009B70000}"/>
    <cellStyle name="쉼표 [0] 4 9 2 13 3" xfId="47341" xr:uid="{00000000-0005-0000-0000-00000AB70000}"/>
    <cellStyle name="쉼표 [0] 4 9 2 13 4" xfId="47342" xr:uid="{00000000-0005-0000-0000-00000BB70000}"/>
    <cellStyle name="쉼표 [0] 4 9 2 14" xfId="47343" xr:uid="{00000000-0005-0000-0000-00000CB70000}"/>
    <cellStyle name="쉼표 [0] 4 9 2 14 2" xfId="47344" xr:uid="{00000000-0005-0000-0000-00000DB70000}"/>
    <cellStyle name="쉼표 [0] 4 9 2 14 3" xfId="47345" xr:uid="{00000000-0005-0000-0000-00000EB70000}"/>
    <cellStyle name="쉼표 [0] 4 9 2 14 4" xfId="47346" xr:uid="{00000000-0005-0000-0000-00000FB70000}"/>
    <cellStyle name="쉼표 [0] 4 9 2 15" xfId="47347" xr:uid="{00000000-0005-0000-0000-000010B70000}"/>
    <cellStyle name="쉼표 [0] 4 9 2 16" xfId="47348" xr:uid="{00000000-0005-0000-0000-000011B70000}"/>
    <cellStyle name="쉼표 [0] 4 9 2 17" xfId="47349" xr:uid="{00000000-0005-0000-0000-000012B70000}"/>
    <cellStyle name="쉼표 [0] 4 9 2 18" xfId="47350" xr:uid="{00000000-0005-0000-0000-000013B70000}"/>
    <cellStyle name="쉼표 [0] 4 9 2 19" xfId="47351" xr:uid="{00000000-0005-0000-0000-000014B70000}"/>
    <cellStyle name="쉼표 [0] 4 9 2 2" xfId="47352" xr:uid="{00000000-0005-0000-0000-000015B70000}"/>
    <cellStyle name="쉼표 [0] 4 9 2 2 10" xfId="47353" xr:uid="{00000000-0005-0000-0000-000016B70000}"/>
    <cellStyle name="쉼표 [0] 4 9 2 2 10 2" xfId="47354" xr:uid="{00000000-0005-0000-0000-000017B70000}"/>
    <cellStyle name="쉼표 [0] 4 9 2 2 10 3" xfId="47355" xr:uid="{00000000-0005-0000-0000-000018B70000}"/>
    <cellStyle name="쉼표 [0] 4 9 2 2 10 4" xfId="47356" xr:uid="{00000000-0005-0000-0000-000019B70000}"/>
    <cellStyle name="쉼표 [0] 4 9 2 2 11" xfId="47357" xr:uid="{00000000-0005-0000-0000-00001AB70000}"/>
    <cellStyle name="쉼표 [0] 4 9 2 2 11 2" xfId="47358" xr:uid="{00000000-0005-0000-0000-00001BB70000}"/>
    <cellStyle name="쉼표 [0] 4 9 2 2 11 3" xfId="47359" xr:uid="{00000000-0005-0000-0000-00001CB70000}"/>
    <cellStyle name="쉼표 [0] 4 9 2 2 11 4" xfId="47360" xr:uid="{00000000-0005-0000-0000-00001DB70000}"/>
    <cellStyle name="쉼표 [0] 4 9 2 2 12" xfId="47361" xr:uid="{00000000-0005-0000-0000-00001EB70000}"/>
    <cellStyle name="쉼표 [0] 4 9 2 2 12 2" xfId="47362" xr:uid="{00000000-0005-0000-0000-00001FB70000}"/>
    <cellStyle name="쉼표 [0] 4 9 2 2 12 3" xfId="47363" xr:uid="{00000000-0005-0000-0000-000020B70000}"/>
    <cellStyle name="쉼표 [0] 4 9 2 2 12 4" xfId="47364" xr:uid="{00000000-0005-0000-0000-000021B70000}"/>
    <cellStyle name="쉼표 [0] 4 9 2 2 13" xfId="47365" xr:uid="{00000000-0005-0000-0000-000022B70000}"/>
    <cellStyle name="쉼표 [0] 4 9 2 2 13 2" xfId="47366" xr:uid="{00000000-0005-0000-0000-000023B70000}"/>
    <cellStyle name="쉼표 [0] 4 9 2 2 13 3" xfId="47367" xr:uid="{00000000-0005-0000-0000-000024B70000}"/>
    <cellStyle name="쉼표 [0] 4 9 2 2 13 4" xfId="47368" xr:uid="{00000000-0005-0000-0000-000025B70000}"/>
    <cellStyle name="쉼표 [0] 4 9 2 2 14" xfId="47369" xr:uid="{00000000-0005-0000-0000-000026B70000}"/>
    <cellStyle name="쉼표 [0] 4 9 2 2 15" xfId="47370" xr:uid="{00000000-0005-0000-0000-000027B70000}"/>
    <cellStyle name="쉼표 [0] 4 9 2 2 16" xfId="47371" xr:uid="{00000000-0005-0000-0000-000028B70000}"/>
    <cellStyle name="쉼표 [0] 4 9 2 2 17" xfId="47372" xr:uid="{00000000-0005-0000-0000-000029B70000}"/>
    <cellStyle name="쉼표 [0] 4 9 2 2 18" xfId="47373" xr:uid="{00000000-0005-0000-0000-00002AB70000}"/>
    <cellStyle name="쉼표 [0] 4 9 2 2 19" xfId="47374" xr:uid="{00000000-0005-0000-0000-00002BB70000}"/>
    <cellStyle name="쉼표 [0] 4 9 2 2 2" xfId="47375" xr:uid="{00000000-0005-0000-0000-00002CB70000}"/>
    <cellStyle name="쉼표 [0] 4 9 2 2 2 10" xfId="47376" xr:uid="{00000000-0005-0000-0000-00002DB70000}"/>
    <cellStyle name="쉼표 [0] 4 9 2 2 2 10 2" xfId="47377" xr:uid="{00000000-0005-0000-0000-00002EB70000}"/>
    <cellStyle name="쉼표 [0] 4 9 2 2 2 10 3" xfId="47378" xr:uid="{00000000-0005-0000-0000-00002FB70000}"/>
    <cellStyle name="쉼표 [0] 4 9 2 2 2 10 4" xfId="47379" xr:uid="{00000000-0005-0000-0000-000030B70000}"/>
    <cellStyle name="쉼표 [0] 4 9 2 2 2 11" xfId="47380" xr:uid="{00000000-0005-0000-0000-000031B70000}"/>
    <cellStyle name="쉼표 [0] 4 9 2 2 2 11 2" xfId="47381" xr:uid="{00000000-0005-0000-0000-000032B70000}"/>
    <cellStyle name="쉼표 [0] 4 9 2 2 2 11 3" xfId="47382" xr:uid="{00000000-0005-0000-0000-000033B70000}"/>
    <cellStyle name="쉼표 [0] 4 9 2 2 2 11 4" xfId="47383" xr:uid="{00000000-0005-0000-0000-000034B70000}"/>
    <cellStyle name="쉼표 [0] 4 9 2 2 2 12" xfId="47384" xr:uid="{00000000-0005-0000-0000-000035B70000}"/>
    <cellStyle name="쉼표 [0] 4 9 2 2 2 12 2" xfId="47385" xr:uid="{00000000-0005-0000-0000-000036B70000}"/>
    <cellStyle name="쉼표 [0] 4 9 2 2 2 12 3" xfId="47386" xr:uid="{00000000-0005-0000-0000-000037B70000}"/>
    <cellStyle name="쉼표 [0] 4 9 2 2 2 12 4" xfId="47387" xr:uid="{00000000-0005-0000-0000-000038B70000}"/>
    <cellStyle name="쉼표 [0] 4 9 2 2 2 13" xfId="47388" xr:uid="{00000000-0005-0000-0000-000039B70000}"/>
    <cellStyle name="쉼표 [0] 4 9 2 2 2 14" xfId="47389" xr:uid="{00000000-0005-0000-0000-00003AB70000}"/>
    <cellStyle name="쉼표 [0] 4 9 2 2 2 15" xfId="47390" xr:uid="{00000000-0005-0000-0000-00003BB70000}"/>
    <cellStyle name="쉼표 [0] 4 9 2 2 2 16" xfId="47391" xr:uid="{00000000-0005-0000-0000-00003CB70000}"/>
    <cellStyle name="쉼표 [0] 4 9 2 2 2 17" xfId="47392" xr:uid="{00000000-0005-0000-0000-00003DB70000}"/>
    <cellStyle name="쉼표 [0] 4 9 2 2 2 18" xfId="47393" xr:uid="{00000000-0005-0000-0000-00003EB70000}"/>
    <cellStyle name="쉼표 [0] 4 9 2 2 2 19" xfId="47394" xr:uid="{00000000-0005-0000-0000-00003FB70000}"/>
    <cellStyle name="쉼표 [0] 4 9 2 2 2 2" xfId="47395" xr:uid="{00000000-0005-0000-0000-000040B70000}"/>
    <cellStyle name="쉼표 [0] 4 9 2 2 2 2 10" xfId="47396" xr:uid="{00000000-0005-0000-0000-000041B70000}"/>
    <cellStyle name="쉼표 [0] 4 9 2 2 2 2 11" xfId="47397" xr:uid="{00000000-0005-0000-0000-000042B70000}"/>
    <cellStyle name="쉼표 [0] 4 9 2 2 2 2 12" xfId="47398" xr:uid="{00000000-0005-0000-0000-000043B70000}"/>
    <cellStyle name="쉼표 [0] 4 9 2 2 2 2 2" xfId="47399" xr:uid="{00000000-0005-0000-0000-000044B70000}"/>
    <cellStyle name="쉼표 [0] 4 9 2 2 2 2 2 2" xfId="47400" xr:uid="{00000000-0005-0000-0000-000045B70000}"/>
    <cellStyle name="쉼표 [0] 4 9 2 2 2 2 2 3" xfId="47401" xr:uid="{00000000-0005-0000-0000-000046B70000}"/>
    <cellStyle name="쉼표 [0] 4 9 2 2 2 2 2 4" xfId="47402" xr:uid="{00000000-0005-0000-0000-000047B70000}"/>
    <cellStyle name="쉼표 [0] 4 9 2 2 2 2 3" xfId="47403" xr:uid="{00000000-0005-0000-0000-000048B70000}"/>
    <cellStyle name="쉼표 [0] 4 9 2 2 2 2 3 2" xfId="47404" xr:uid="{00000000-0005-0000-0000-000049B70000}"/>
    <cellStyle name="쉼표 [0] 4 9 2 2 2 2 3 3" xfId="47405" xr:uid="{00000000-0005-0000-0000-00004AB70000}"/>
    <cellStyle name="쉼표 [0] 4 9 2 2 2 2 3 4" xfId="47406" xr:uid="{00000000-0005-0000-0000-00004BB70000}"/>
    <cellStyle name="쉼표 [0] 4 9 2 2 2 2 4" xfId="47407" xr:uid="{00000000-0005-0000-0000-00004CB70000}"/>
    <cellStyle name="쉼표 [0] 4 9 2 2 2 2 4 2" xfId="47408" xr:uid="{00000000-0005-0000-0000-00004DB70000}"/>
    <cellStyle name="쉼표 [0] 4 9 2 2 2 2 4 3" xfId="47409" xr:uid="{00000000-0005-0000-0000-00004EB70000}"/>
    <cellStyle name="쉼표 [0] 4 9 2 2 2 2 4 4" xfId="47410" xr:uid="{00000000-0005-0000-0000-00004FB70000}"/>
    <cellStyle name="쉼표 [0] 4 9 2 2 2 2 5" xfId="47411" xr:uid="{00000000-0005-0000-0000-000050B70000}"/>
    <cellStyle name="쉼표 [0] 4 9 2 2 2 2 5 2" xfId="47412" xr:uid="{00000000-0005-0000-0000-000051B70000}"/>
    <cellStyle name="쉼표 [0] 4 9 2 2 2 2 5 3" xfId="47413" xr:uid="{00000000-0005-0000-0000-000052B70000}"/>
    <cellStyle name="쉼표 [0] 4 9 2 2 2 2 5 4" xfId="47414" xr:uid="{00000000-0005-0000-0000-000053B70000}"/>
    <cellStyle name="쉼표 [0] 4 9 2 2 2 2 6" xfId="47415" xr:uid="{00000000-0005-0000-0000-000054B70000}"/>
    <cellStyle name="쉼표 [0] 4 9 2 2 2 2 6 2" xfId="47416" xr:uid="{00000000-0005-0000-0000-000055B70000}"/>
    <cellStyle name="쉼표 [0] 4 9 2 2 2 2 6 3" xfId="47417" xr:uid="{00000000-0005-0000-0000-000056B70000}"/>
    <cellStyle name="쉼표 [0] 4 9 2 2 2 2 6 4" xfId="47418" xr:uid="{00000000-0005-0000-0000-000057B70000}"/>
    <cellStyle name="쉼표 [0] 4 9 2 2 2 2 7" xfId="47419" xr:uid="{00000000-0005-0000-0000-000058B70000}"/>
    <cellStyle name="쉼표 [0] 4 9 2 2 2 2 7 2" xfId="47420" xr:uid="{00000000-0005-0000-0000-000059B70000}"/>
    <cellStyle name="쉼표 [0] 4 9 2 2 2 2 7 3" xfId="47421" xr:uid="{00000000-0005-0000-0000-00005AB70000}"/>
    <cellStyle name="쉼표 [0] 4 9 2 2 2 2 7 4" xfId="47422" xr:uid="{00000000-0005-0000-0000-00005BB70000}"/>
    <cellStyle name="쉼표 [0] 4 9 2 2 2 2 8" xfId="47423" xr:uid="{00000000-0005-0000-0000-00005CB70000}"/>
    <cellStyle name="쉼표 [0] 4 9 2 2 2 2 8 2" xfId="47424" xr:uid="{00000000-0005-0000-0000-00005DB70000}"/>
    <cellStyle name="쉼표 [0] 4 9 2 2 2 2 8 3" xfId="47425" xr:uid="{00000000-0005-0000-0000-00005EB70000}"/>
    <cellStyle name="쉼표 [0] 4 9 2 2 2 2 8 4" xfId="47426" xr:uid="{00000000-0005-0000-0000-00005FB70000}"/>
    <cellStyle name="쉼표 [0] 4 9 2 2 2 2 9" xfId="47427" xr:uid="{00000000-0005-0000-0000-000060B70000}"/>
    <cellStyle name="쉼표 [0] 4 9 2 2 2 2 9 2" xfId="47428" xr:uid="{00000000-0005-0000-0000-000061B70000}"/>
    <cellStyle name="쉼표 [0] 4 9 2 2 2 2 9 3" xfId="47429" xr:uid="{00000000-0005-0000-0000-000062B70000}"/>
    <cellStyle name="쉼표 [0] 4 9 2 2 2 2 9 4" xfId="47430" xr:uid="{00000000-0005-0000-0000-000063B70000}"/>
    <cellStyle name="쉼표 [0] 4 9 2 2 2 20" xfId="47431" xr:uid="{00000000-0005-0000-0000-000064B70000}"/>
    <cellStyle name="쉼표 [0] 4 9 2 2 2 21" xfId="47432" xr:uid="{00000000-0005-0000-0000-000065B70000}"/>
    <cellStyle name="쉼표 [0] 4 9 2 2 2 22" xfId="47433" xr:uid="{00000000-0005-0000-0000-000066B70000}"/>
    <cellStyle name="쉼표 [0] 4 9 2 2 2 23" xfId="47434" xr:uid="{00000000-0005-0000-0000-000067B70000}"/>
    <cellStyle name="쉼표 [0] 4 9 2 2 2 24" xfId="47435" xr:uid="{00000000-0005-0000-0000-000068B70000}"/>
    <cellStyle name="쉼표 [0] 4 9 2 2 2 25" xfId="47436" xr:uid="{00000000-0005-0000-0000-000069B70000}"/>
    <cellStyle name="쉼표 [0] 4 9 2 2 2 3" xfId="47437" xr:uid="{00000000-0005-0000-0000-00006AB70000}"/>
    <cellStyle name="쉼표 [0] 4 9 2 2 2 3 10" xfId="47438" xr:uid="{00000000-0005-0000-0000-00006BB70000}"/>
    <cellStyle name="쉼표 [0] 4 9 2 2 2 3 11" xfId="47439" xr:uid="{00000000-0005-0000-0000-00006CB70000}"/>
    <cellStyle name="쉼표 [0] 4 9 2 2 2 3 12" xfId="47440" xr:uid="{00000000-0005-0000-0000-00006DB70000}"/>
    <cellStyle name="쉼표 [0] 4 9 2 2 2 3 2" xfId="47441" xr:uid="{00000000-0005-0000-0000-00006EB70000}"/>
    <cellStyle name="쉼표 [0] 4 9 2 2 2 3 2 2" xfId="47442" xr:uid="{00000000-0005-0000-0000-00006FB70000}"/>
    <cellStyle name="쉼표 [0] 4 9 2 2 2 3 2 3" xfId="47443" xr:uid="{00000000-0005-0000-0000-000070B70000}"/>
    <cellStyle name="쉼표 [0] 4 9 2 2 2 3 2 4" xfId="47444" xr:uid="{00000000-0005-0000-0000-000071B70000}"/>
    <cellStyle name="쉼표 [0] 4 9 2 2 2 3 3" xfId="47445" xr:uid="{00000000-0005-0000-0000-000072B70000}"/>
    <cellStyle name="쉼표 [0] 4 9 2 2 2 3 3 2" xfId="47446" xr:uid="{00000000-0005-0000-0000-000073B70000}"/>
    <cellStyle name="쉼표 [0] 4 9 2 2 2 3 3 3" xfId="47447" xr:uid="{00000000-0005-0000-0000-000074B70000}"/>
    <cellStyle name="쉼표 [0] 4 9 2 2 2 3 3 4" xfId="47448" xr:uid="{00000000-0005-0000-0000-000075B70000}"/>
    <cellStyle name="쉼표 [0] 4 9 2 2 2 3 4" xfId="47449" xr:uid="{00000000-0005-0000-0000-000076B70000}"/>
    <cellStyle name="쉼표 [0] 4 9 2 2 2 3 4 2" xfId="47450" xr:uid="{00000000-0005-0000-0000-000077B70000}"/>
    <cellStyle name="쉼표 [0] 4 9 2 2 2 3 4 3" xfId="47451" xr:uid="{00000000-0005-0000-0000-000078B70000}"/>
    <cellStyle name="쉼표 [0] 4 9 2 2 2 3 4 4" xfId="47452" xr:uid="{00000000-0005-0000-0000-000079B70000}"/>
    <cellStyle name="쉼표 [0] 4 9 2 2 2 3 5" xfId="47453" xr:uid="{00000000-0005-0000-0000-00007AB70000}"/>
    <cellStyle name="쉼표 [0] 4 9 2 2 2 3 5 2" xfId="47454" xr:uid="{00000000-0005-0000-0000-00007BB70000}"/>
    <cellStyle name="쉼표 [0] 4 9 2 2 2 3 5 3" xfId="47455" xr:uid="{00000000-0005-0000-0000-00007CB70000}"/>
    <cellStyle name="쉼표 [0] 4 9 2 2 2 3 5 4" xfId="47456" xr:uid="{00000000-0005-0000-0000-00007DB70000}"/>
    <cellStyle name="쉼표 [0] 4 9 2 2 2 3 6" xfId="47457" xr:uid="{00000000-0005-0000-0000-00007EB70000}"/>
    <cellStyle name="쉼표 [0] 4 9 2 2 2 3 6 2" xfId="47458" xr:uid="{00000000-0005-0000-0000-00007FB70000}"/>
    <cellStyle name="쉼표 [0] 4 9 2 2 2 3 6 3" xfId="47459" xr:uid="{00000000-0005-0000-0000-000080B70000}"/>
    <cellStyle name="쉼표 [0] 4 9 2 2 2 3 6 4" xfId="47460" xr:uid="{00000000-0005-0000-0000-000081B70000}"/>
    <cellStyle name="쉼표 [0] 4 9 2 2 2 3 7" xfId="47461" xr:uid="{00000000-0005-0000-0000-000082B70000}"/>
    <cellStyle name="쉼표 [0] 4 9 2 2 2 3 7 2" xfId="47462" xr:uid="{00000000-0005-0000-0000-000083B70000}"/>
    <cellStyle name="쉼표 [0] 4 9 2 2 2 3 7 3" xfId="47463" xr:uid="{00000000-0005-0000-0000-000084B70000}"/>
    <cellStyle name="쉼표 [0] 4 9 2 2 2 3 7 4" xfId="47464" xr:uid="{00000000-0005-0000-0000-000085B70000}"/>
    <cellStyle name="쉼표 [0] 4 9 2 2 2 3 8" xfId="47465" xr:uid="{00000000-0005-0000-0000-000086B70000}"/>
    <cellStyle name="쉼표 [0] 4 9 2 2 2 3 8 2" xfId="47466" xr:uid="{00000000-0005-0000-0000-000087B70000}"/>
    <cellStyle name="쉼표 [0] 4 9 2 2 2 3 8 3" xfId="47467" xr:uid="{00000000-0005-0000-0000-000088B70000}"/>
    <cellStyle name="쉼표 [0] 4 9 2 2 2 3 8 4" xfId="47468" xr:uid="{00000000-0005-0000-0000-000089B70000}"/>
    <cellStyle name="쉼표 [0] 4 9 2 2 2 3 9" xfId="47469" xr:uid="{00000000-0005-0000-0000-00008AB70000}"/>
    <cellStyle name="쉼표 [0] 4 9 2 2 2 3 9 2" xfId="47470" xr:uid="{00000000-0005-0000-0000-00008BB70000}"/>
    <cellStyle name="쉼표 [0] 4 9 2 2 2 3 9 3" xfId="47471" xr:uid="{00000000-0005-0000-0000-00008CB70000}"/>
    <cellStyle name="쉼표 [0] 4 9 2 2 2 3 9 4" xfId="47472" xr:uid="{00000000-0005-0000-0000-00008DB70000}"/>
    <cellStyle name="쉼표 [0] 4 9 2 2 2 4" xfId="47473" xr:uid="{00000000-0005-0000-0000-00008EB70000}"/>
    <cellStyle name="쉼표 [0] 4 9 2 2 2 4 10" xfId="47474" xr:uid="{00000000-0005-0000-0000-00008FB70000}"/>
    <cellStyle name="쉼표 [0] 4 9 2 2 2 4 11" xfId="47475" xr:uid="{00000000-0005-0000-0000-000090B70000}"/>
    <cellStyle name="쉼표 [0] 4 9 2 2 2 4 12" xfId="47476" xr:uid="{00000000-0005-0000-0000-000091B70000}"/>
    <cellStyle name="쉼표 [0] 4 9 2 2 2 4 2" xfId="47477" xr:uid="{00000000-0005-0000-0000-000092B70000}"/>
    <cellStyle name="쉼표 [0] 4 9 2 2 2 4 2 2" xfId="47478" xr:uid="{00000000-0005-0000-0000-000093B70000}"/>
    <cellStyle name="쉼표 [0] 4 9 2 2 2 4 2 3" xfId="47479" xr:uid="{00000000-0005-0000-0000-000094B70000}"/>
    <cellStyle name="쉼표 [0] 4 9 2 2 2 4 2 4" xfId="47480" xr:uid="{00000000-0005-0000-0000-000095B70000}"/>
    <cellStyle name="쉼표 [0] 4 9 2 2 2 4 3" xfId="47481" xr:uid="{00000000-0005-0000-0000-000096B70000}"/>
    <cellStyle name="쉼표 [0] 4 9 2 2 2 4 3 2" xfId="47482" xr:uid="{00000000-0005-0000-0000-000097B70000}"/>
    <cellStyle name="쉼표 [0] 4 9 2 2 2 4 3 3" xfId="47483" xr:uid="{00000000-0005-0000-0000-000098B70000}"/>
    <cellStyle name="쉼표 [0] 4 9 2 2 2 4 3 4" xfId="47484" xr:uid="{00000000-0005-0000-0000-000099B70000}"/>
    <cellStyle name="쉼표 [0] 4 9 2 2 2 4 4" xfId="47485" xr:uid="{00000000-0005-0000-0000-00009AB70000}"/>
    <cellStyle name="쉼표 [0] 4 9 2 2 2 4 4 2" xfId="47486" xr:uid="{00000000-0005-0000-0000-00009BB70000}"/>
    <cellStyle name="쉼표 [0] 4 9 2 2 2 4 4 3" xfId="47487" xr:uid="{00000000-0005-0000-0000-00009CB70000}"/>
    <cellStyle name="쉼표 [0] 4 9 2 2 2 4 4 4" xfId="47488" xr:uid="{00000000-0005-0000-0000-00009DB70000}"/>
    <cellStyle name="쉼표 [0] 4 9 2 2 2 4 5" xfId="47489" xr:uid="{00000000-0005-0000-0000-00009EB70000}"/>
    <cellStyle name="쉼표 [0] 4 9 2 2 2 4 5 2" xfId="47490" xr:uid="{00000000-0005-0000-0000-00009FB70000}"/>
    <cellStyle name="쉼표 [0] 4 9 2 2 2 4 5 3" xfId="47491" xr:uid="{00000000-0005-0000-0000-0000A0B70000}"/>
    <cellStyle name="쉼표 [0] 4 9 2 2 2 4 5 4" xfId="47492" xr:uid="{00000000-0005-0000-0000-0000A1B70000}"/>
    <cellStyle name="쉼표 [0] 4 9 2 2 2 4 6" xfId="47493" xr:uid="{00000000-0005-0000-0000-0000A2B70000}"/>
    <cellStyle name="쉼표 [0] 4 9 2 2 2 4 6 2" xfId="47494" xr:uid="{00000000-0005-0000-0000-0000A3B70000}"/>
    <cellStyle name="쉼표 [0] 4 9 2 2 2 4 6 3" xfId="47495" xr:uid="{00000000-0005-0000-0000-0000A4B70000}"/>
    <cellStyle name="쉼표 [0] 4 9 2 2 2 4 6 4" xfId="47496" xr:uid="{00000000-0005-0000-0000-0000A5B70000}"/>
    <cellStyle name="쉼표 [0] 4 9 2 2 2 4 7" xfId="47497" xr:uid="{00000000-0005-0000-0000-0000A6B70000}"/>
    <cellStyle name="쉼표 [0] 4 9 2 2 2 4 7 2" xfId="47498" xr:uid="{00000000-0005-0000-0000-0000A7B70000}"/>
    <cellStyle name="쉼표 [0] 4 9 2 2 2 4 7 3" xfId="47499" xr:uid="{00000000-0005-0000-0000-0000A8B70000}"/>
    <cellStyle name="쉼표 [0] 4 9 2 2 2 4 7 4" xfId="47500" xr:uid="{00000000-0005-0000-0000-0000A9B70000}"/>
    <cellStyle name="쉼표 [0] 4 9 2 2 2 4 8" xfId="47501" xr:uid="{00000000-0005-0000-0000-0000AAB70000}"/>
    <cellStyle name="쉼표 [0] 4 9 2 2 2 4 8 2" xfId="47502" xr:uid="{00000000-0005-0000-0000-0000ABB70000}"/>
    <cellStyle name="쉼표 [0] 4 9 2 2 2 4 8 3" xfId="47503" xr:uid="{00000000-0005-0000-0000-0000ACB70000}"/>
    <cellStyle name="쉼표 [0] 4 9 2 2 2 4 8 4" xfId="47504" xr:uid="{00000000-0005-0000-0000-0000ADB70000}"/>
    <cellStyle name="쉼표 [0] 4 9 2 2 2 4 9" xfId="47505" xr:uid="{00000000-0005-0000-0000-0000AEB70000}"/>
    <cellStyle name="쉼표 [0] 4 9 2 2 2 4 9 2" xfId="47506" xr:uid="{00000000-0005-0000-0000-0000AFB70000}"/>
    <cellStyle name="쉼표 [0] 4 9 2 2 2 4 9 3" xfId="47507" xr:uid="{00000000-0005-0000-0000-0000B0B70000}"/>
    <cellStyle name="쉼표 [0] 4 9 2 2 2 4 9 4" xfId="47508" xr:uid="{00000000-0005-0000-0000-0000B1B70000}"/>
    <cellStyle name="쉼표 [0] 4 9 2 2 2 5" xfId="47509" xr:uid="{00000000-0005-0000-0000-0000B2B70000}"/>
    <cellStyle name="쉼표 [0] 4 9 2 2 2 5 2" xfId="47510" xr:uid="{00000000-0005-0000-0000-0000B3B70000}"/>
    <cellStyle name="쉼표 [0] 4 9 2 2 2 5 3" xfId="47511" xr:uid="{00000000-0005-0000-0000-0000B4B70000}"/>
    <cellStyle name="쉼표 [0] 4 9 2 2 2 5 4" xfId="47512" xr:uid="{00000000-0005-0000-0000-0000B5B70000}"/>
    <cellStyle name="쉼표 [0] 4 9 2 2 2 6" xfId="47513" xr:uid="{00000000-0005-0000-0000-0000B6B70000}"/>
    <cellStyle name="쉼표 [0] 4 9 2 2 2 6 2" xfId="47514" xr:uid="{00000000-0005-0000-0000-0000B7B70000}"/>
    <cellStyle name="쉼표 [0] 4 9 2 2 2 6 3" xfId="47515" xr:uid="{00000000-0005-0000-0000-0000B8B70000}"/>
    <cellStyle name="쉼표 [0] 4 9 2 2 2 6 4" xfId="47516" xr:uid="{00000000-0005-0000-0000-0000B9B70000}"/>
    <cellStyle name="쉼표 [0] 4 9 2 2 2 7" xfId="47517" xr:uid="{00000000-0005-0000-0000-0000BAB70000}"/>
    <cellStyle name="쉼표 [0] 4 9 2 2 2 7 2" xfId="47518" xr:uid="{00000000-0005-0000-0000-0000BBB70000}"/>
    <cellStyle name="쉼표 [0] 4 9 2 2 2 7 3" xfId="47519" xr:uid="{00000000-0005-0000-0000-0000BCB70000}"/>
    <cellStyle name="쉼표 [0] 4 9 2 2 2 7 4" xfId="47520" xr:uid="{00000000-0005-0000-0000-0000BDB70000}"/>
    <cellStyle name="쉼표 [0] 4 9 2 2 2 8" xfId="47521" xr:uid="{00000000-0005-0000-0000-0000BEB70000}"/>
    <cellStyle name="쉼표 [0] 4 9 2 2 2 8 2" xfId="47522" xr:uid="{00000000-0005-0000-0000-0000BFB70000}"/>
    <cellStyle name="쉼표 [0] 4 9 2 2 2 8 3" xfId="47523" xr:uid="{00000000-0005-0000-0000-0000C0B70000}"/>
    <cellStyle name="쉼표 [0] 4 9 2 2 2 8 4" xfId="47524" xr:uid="{00000000-0005-0000-0000-0000C1B70000}"/>
    <cellStyle name="쉼표 [0] 4 9 2 2 2 9" xfId="47525" xr:uid="{00000000-0005-0000-0000-0000C2B70000}"/>
    <cellStyle name="쉼표 [0] 4 9 2 2 2 9 2" xfId="47526" xr:uid="{00000000-0005-0000-0000-0000C3B70000}"/>
    <cellStyle name="쉼표 [0] 4 9 2 2 2 9 3" xfId="47527" xr:uid="{00000000-0005-0000-0000-0000C4B70000}"/>
    <cellStyle name="쉼표 [0] 4 9 2 2 2 9 4" xfId="47528" xr:uid="{00000000-0005-0000-0000-0000C5B70000}"/>
    <cellStyle name="쉼표 [0] 4 9 2 2 20" xfId="47529" xr:uid="{00000000-0005-0000-0000-0000C6B70000}"/>
    <cellStyle name="쉼표 [0] 4 9 2 2 21" xfId="47530" xr:uid="{00000000-0005-0000-0000-0000C7B70000}"/>
    <cellStyle name="쉼표 [0] 4 9 2 2 22" xfId="47531" xr:uid="{00000000-0005-0000-0000-0000C8B70000}"/>
    <cellStyle name="쉼표 [0] 4 9 2 2 23" xfId="47532" xr:uid="{00000000-0005-0000-0000-0000C9B70000}"/>
    <cellStyle name="쉼표 [0] 4 9 2 2 24" xfId="47533" xr:uid="{00000000-0005-0000-0000-0000CAB70000}"/>
    <cellStyle name="쉼표 [0] 4 9 2 2 25" xfId="47534" xr:uid="{00000000-0005-0000-0000-0000CBB70000}"/>
    <cellStyle name="쉼표 [0] 4 9 2 2 26" xfId="47535" xr:uid="{00000000-0005-0000-0000-0000CCB70000}"/>
    <cellStyle name="쉼표 [0] 4 9 2 2 3" xfId="47536" xr:uid="{00000000-0005-0000-0000-0000CDB70000}"/>
    <cellStyle name="쉼표 [0] 4 9 2 2 3 10" xfId="47537" xr:uid="{00000000-0005-0000-0000-0000CEB70000}"/>
    <cellStyle name="쉼표 [0] 4 9 2 2 3 11" xfId="47538" xr:uid="{00000000-0005-0000-0000-0000CFB70000}"/>
    <cellStyle name="쉼표 [0] 4 9 2 2 3 12" xfId="47539" xr:uid="{00000000-0005-0000-0000-0000D0B70000}"/>
    <cellStyle name="쉼표 [0] 4 9 2 2 3 2" xfId="47540" xr:uid="{00000000-0005-0000-0000-0000D1B70000}"/>
    <cellStyle name="쉼표 [0] 4 9 2 2 3 2 2" xfId="47541" xr:uid="{00000000-0005-0000-0000-0000D2B70000}"/>
    <cellStyle name="쉼표 [0] 4 9 2 2 3 2 3" xfId="47542" xr:uid="{00000000-0005-0000-0000-0000D3B70000}"/>
    <cellStyle name="쉼표 [0] 4 9 2 2 3 2 4" xfId="47543" xr:uid="{00000000-0005-0000-0000-0000D4B70000}"/>
    <cellStyle name="쉼표 [0] 4 9 2 2 3 3" xfId="47544" xr:uid="{00000000-0005-0000-0000-0000D5B70000}"/>
    <cellStyle name="쉼표 [0] 4 9 2 2 3 3 2" xfId="47545" xr:uid="{00000000-0005-0000-0000-0000D6B70000}"/>
    <cellStyle name="쉼표 [0] 4 9 2 2 3 3 3" xfId="47546" xr:uid="{00000000-0005-0000-0000-0000D7B70000}"/>
    <cellStyle name="쉼표 [0] 4 9 2 2 3 3 4" xfId="47547" xr:uid="{00000000-0005-0000-0000-0000D8B70000}"/>
    <cellStyle name="쉼표 [0] 4 9 2 2 3 4" xfId="47548" xr:uid="{00000000-0005-0000-0000-0000D9B70000}"/>
    <cellStyle name="쉼표 [0] 4 9 2 2 3 4 2" xfId="47549" xr:uid="{00000000-0005-0000-0000-0000DAB70000}"/>
    <cellStyle name="쉼표 [0] 4 9 2 2 3 4 3" xfId="47550" xr:uid="{00000000-0005-0000-0000-0000DBB70000}"/>
    <cellStyle name="쉼표 [0] 4 9 2 2 3 4 4" xfId="47551" xr:uid="{00000000-0005-0000-0000-0000DCB70000}"/>
    <cellStyle name="쉼표 [0] 4 9 2 2 3 5" xfId="47552" xr:uid="{00000000-0005-0000-0000-0000DDB70000}"/>
    <cellStyle name="쉼표 [0] 4 9 2 2 3 5 2" xfId="47553" xr:uid="{00000000-0005-0000-0000-0000DEB70000}"/>
    <cellStyle name="쉼표 [0] 4 9 2 2 3 5 3" xfId="47554" xr:uid="{00000000-0005-0000-0000-0000DFB70000}"/>
    <cellStyle name="쉼표 [0] 4 9 2 2 3 5 4" xfId="47555" xr:uid="{00000000-0005-0000-0000-0000E0B70000}"/>
    <cellStyle name="쉼표 [0] 4 9 2 2 3 6" xfId="47556" xr:uid="{00000000-0005-0000-0000-0000E1B70000}"/>
    <cellStyle name="쉼표 [0] 4 9 2 2 3 6 2" xfId="47557" xr:uid="{00000000-0005-0000-0000-0000E2B70000}"/>
    <cellStyle name="쉼표 [0] 4 9 2 2 3 6 3" xfId="47558" xr:uid="{00000000-0005-0000-0000-0000E3B70000}"/>
    <cellStyle name="쉼표 [0] 4 9 2 2 3 6 4" xfId="47559" xr:uid="{00000000-0005-0000-0000-0000E4B70000}"/>
    <cellStyle name="쉼표 [0] 4 9 2 2 3 7" xfId="47560" xr:uid="{00000000-0005-0000-0000-0000E5B70000}"/>
    <cellStyle name="쉼표 [0] 4 9 2 2 3 7 2" xfId="47561" xr:uid="{00000000-0005-0000-0000-0000E6B70000}"/>
    <cellStyle name="쉼표 [0] 4 9 2 2 3 7 3" xfId="47562" xr:uid="{00000000-0005-0000-0000-0000E7B70000}"/>
    <cellStyle name="쉼표 [0] 4 9 2 2 3 7 4" xfId="47563" xr:uid="{00000000-0005-0000-0000-0000E8B70000}"/>
    <cellStyle name="쉼표 [0] 4 9 2 2 3 8" xfId="47564" xr:uid="{00000000-0005-0000-0000-0000E9B70000}"/>
    <cellStyle name="쉼표 [0] 4 9 2 2 3 8 2" xfId="47565" xr:uid="{00000000-0005-0000-0000-0000EAB70000}"/>
    <cellStyle name="쉼표 [0] 4 9 2 2 3 8 3" xfId="47566" xr:uid="{00000000-0005-0000-0000-0000EBB70000}"/>
    <cellStyle name="쉼표 [0] 4 9 2 2 3 8 4" xfId="47567" xr:uid="{00000000-0005-0000-0000-0000ECB70000}"/>
    <cellStyle name="쉼표 [0] 4 9 2 2 3 9" xfId="47568" xr:uid="{00000000-0005-0000-0000-0000EDB70000}"/>
    <cellStyle name="쉼표 [0] 4 9 2 2 3 9 2" xfId="47569" xr:uid="{00000000-0005-0000-0000-0000EEB70000}"/>
    <cellStyle name="쉼표 [0] 4 9 2 2 3 9 3" xfId="47570" xr:uid="{00000000-0005-0000-0000-0000EFB70000}"/>
    <cellStyle name="쉼표 [0] 4 9 2 2 3 9 4" xfId="47571" xr:uid="{00000000-0005-0000-0000-0000F0B70000}"/>
    <cellStyle name="쉼표 [0] 4 9 2 2 4" xfId="47572" xr:uid="{00000000-0005-0000-0000-0000F1B70000}"/>
    <cellStyle name="쉼표 [0] 4 9 2 2 4 10" xfId="47573" xr:uid="{00000000-0005-0000-0000-0000F2B70000}"/>
    <cellStyle name="쉼표 [0] 4 9 2 2 4 11" xfId="47574" xr:uid="{00000000-0005-0000-0000-0000F3B70000}"/>
    <cellStyle name="쉼표 [0] 4 9 2 2 4 12" xfId="47575" xr:uid="{00000000-0005-0000-0000-0000F4B70000}"/>
    <cellStyle name="쉼표 [0] 4 9 2 2 4 2" xfId="47576" xr:uid="{00000000-0005-0000-0000-0000F5B70000}"/>
    <cellStyle name="쉼표 [0] 4 9 2 2 4 2 2" xfId="47577" xr:uid="{00000000-0005-0000-0000-0000F6B70000}"/>
    <cellStyle name="쉼표 [0] 4 9 2 2 4 2 3" xfId="47578" xr:uid="{00000000-0005-0000-0000-0000F7B70000}"/>
    <cellStyle name="쉼표 [0] 4 9 2 2 4 2 4" xfId="47579" xr:uid="{00000000-0005-0000-0000-0000F8B70000}"/>
    <cellStyle name="쉼표 [0] 4 9 2 2 4 3" xfId="47580" xr:uid="{00000000-0005-0000-0000-0000F9B70000}"/>
    <cellStyle name="쉼표 [0] 4 9 2 2 4 3 2" xfId="47581" xr:uid="{00000000-0005-0000-0000-0000FAB70000}"/>
    <cellStyle name="쉼표 [0] 4 9 2 2 4 3 3" xfId="47582" xr:uid="{00000000-0005-0000-0000-0000FBB70000}"/>
    <cellStyle name="쉼표 [0] 4 9 2 2 4 3 4" xfId="47583" xr:uid="{00000000-0005-0000-0000-0000FCB70000}"/>
    <cellStyle name="쉼표 [0] 4 9 2 2 4 4" xfId="47584" xr:uid="{00000000-0005-0000-0000-0000FDB70000}"/>
    <cellStyle name="쉼표 [0] 4 9 2 2 4 4 2" xfId="47585" xr:uid="{00000000-0005-0000-0000-0000FEB70000}"/>
    <cellStyle name="쉼표 [0] 4 9 2 2 4 4 3" xfId="47586" xr:uid="{00000000-0005-0000-0000-0000FFB70000}"/>
    <cellStyle name="쉼표 [0] 4 9 2 2 4 4 4" xfId="47587" xr:uid="{00000000-0005-0000-0000-000000B80000}"/>
    <cellStyle name="쉼표 [0] 4 9 2 2 4 5" xfId="47588" xr:uid="{00000000-0005-0000-0000-000001B80000}"/>
    <cellStyle name="쉼표 [0] 4 9 2 2 4 5 2" xfId="47589" xr:uid="{00000000-0005-0000-0000-000002B80000}"/>
    <cellStyle name="쉼표 [0] 4 9 2 2 4 5 3" xfId="47590" xr:uid="{00000000-0005-0000-0000-000003B80000}"/>
    <cellStyle name="쉼표 [0] 4 9 2 2 4 5 4" xfId="47591" xr:uid="{00000000-0005-0000-0000-000004B80000}"/>
    <cellStyle name="쉼표 [0] 4 9 2 2 4 6" xfId="47592" xr:uid="{00000000-0005-0000-0000-000005B80000}"/>
    <cellStyle name="쉼표 [0] 4 9 2 2 4 6 2" xfId="47593" xr:uid="{00000000-0005-0000-0000-000006B80000}"/>
    <cellStyle name="쉼표 [0] 4 9 2 2 4 6 3" xfId="47594" xr:uid="{00000000-0005-0000-0000-000007B80000}"/>
    <cellStyle name="쉼표 [0] 4 9 2 2 4 6 4" xfId="47595" xr:uid="{00000000-0005-0000-0000-000008B80000}"/>
    <cellStyle name="쉼표 [0] 4 9 2 2 4 7" xfId="47596" xr:uid="{00000000-0005-0000-0000-000009B80000}"/>
    <cellStyle name="쉼표 [0] 4 9 2 2 4 7 2" xfId="47597" xr:uid="{00000000-0005-0000-0000-00000AB80000}"/>
    <cellStyle name="쉼표 [0] 4 9 2 2 4 7 3" xfId="47598" xr:uid="{00000000-0005-0000-0000-00000BB80000}"/>
    <cellStyle name="쉼표 [0] 4 9 2 2 4 7 4" xfId="47599" xr:uid="{00000000-0005-0000-0000-00000CB80000}"/>
    <cellStyle name="쉼표 [0] 4 9 2 2 4 8" xfId="47600" xr:uid="{00000000-0005-0000-0000-00000DB80000}"/>
    <cellStyle name="쉼표 [0] 4 9 2 2 4 8 2" xfId="47601" xr:uid="{00000000-0005-0000-0000-00000EB80000}"/>
    <cellStyle name="쉼표 [0] 4 9 2 2 4 8 3" xfId="47602" xr:uid="{00000000-0005-0000-0000-00000FB80000}"/>
    <cellStyle name="쉼표 [0] 4 9 2 2 4 8 4" xfId="47603" xr:uid="{00000000-0005-0000-0000-000010B80000}"/>
    <cellStyle name="쉼표 [0] 4 9 2 2 4 9" xfId="47604" xr:uid="{00000000-0005-0000-0000-000011B80000}"/>
    <cellStyle name="쉼표 [0] 4 9 2 2 4 9 2" xfId="47605" xr:uid="{00000000-0005-0000-0000-000012B80000}"/>
    <cellStyle name="쉼표 [0] 4 9 2 2 4 9 3" xfId="47606" xr:uid="{00000000-0005-0000-0000-000013B80000}"/>
    <cellStyle name="쉼표 [0] 4 9 2 2 4 9 4" xfId="47607" xr:uid="{00000000-0005-0000-0000-000014B80000}"/>
    <cellStyle name="쉼표 [0] 4 9 2 2 5" xfId="47608" xr:uid="{00000000-0005-0000-0000-000015B80000}"/>
    <cellStyle name="쉼표 [0] 4 9 2 2 5 10" xfId="47609" xr:uid="{00000000-0005-0000-0000-000016B80000}"/>
    <cellStyle name="쉼표 [0] 4 9 2 2 5 11" xfId="47610" xr:uid="{00000000-0005-0000-0000-000017B80000}"/>
    <cellStyle name="쉼표 [0] 4 9 2 2 5 12" xfId="47611" xr:uid="{00000000-0005-0000-0000-000018B80000}"/>
    <cellStyle name="쉼표 [0] 4 9 2 2 5 2" xfId="47612" xr:uid="{00000000-0005-0000-0000-000019B80000}"/>
    <cellStyle name="쉼표 [0] 4 9 2 2 5 2 2" xfId="47613" xr:uid="{00000000-0005-0000-0000-00001AB80000}"/>
    <cellStyle name="쉼표 [0] 4 9 2 2 5 2 3" xfId="47614" xr:uid="{00000000-0005-0000-0000-00001BB80000}"/>
    <cellStyle name="쉼표 [0] 4 9 2 2 5 2 4" xfId="47615" xr:uid="{00000000-0005-0000-0000-00001CB80000}"/>
    <cellStyle name="쉼표 [0] 4 9 2 2 5 3" xfId="47616" xr:uid="{00000000-0005-0000-0000-00001DB80000}"/>
    <cellStyle name="쉼표 [0] 4 9 2 2 5 3 2" xfId="47617" xr:uid="{00000000-0005-0000-0000-00001EB80000}"/>
    <cellStyle name="쉼표 [0] 4 9 2 2 5 3 3" xfId="47618" xr:uid="{00000000-0005-0000-0000-00001FB80000}"/>
    <cellStyle name="쉼표 [0] 4 9 2 2 5 3 4" xfId="47619" xr:uid="{00000000-0005-0000-0000-000020B80000}"/>
    <cellStyle name="쉼표 [0] 4 9 2 2 5 4" xfId="47620" xr:uid="{00000000-0005-0000-0000-000021B80000}"/>
    <cellStyle name="쉼표 [0] 4 9 2 2 5 4 2" xfId="47621" xr:uid="{00000000-0005-0000-0000-000022B80000}"/>
    <cellStyle name="쉼표 [0] 4 9 2 2 5 4 3" xfId="47622" xr:uid="{00000000-0005-0000-0000-000023B80000}"/>
    <cellStyle name="쉼표 [0] 4 9 2 2 5 4 4" xfId="47623" xr:uid="{00000000-0005-0000-0000-000024B80000}"/>
    <cellStyle name="쉼표 [0] 4 9 2 2 5 5" xfId="47624" xr:uid="{00000000-0005-0000-0000-000025B80000}"/>
    <cellStyle name="쉼표 [0] 4 9 2 2 5 5 2" xfId="47625" xr:uid="{00000000-0005-0000-0000-000026B80000}"/>
    <cellStyle name="쉼표 [0] 4 9 2 2 5 5 3" xfId="47626" xr:uid="{00000000-0005-0000-0000-000027B80000}"/>
    <cellStyle name="쉼표 [0] 4 9 2 2 5 5 4" xfId="47627" xr:uid="{00000000-0005-0000-0000-000028B80000}"/>
    <cellStyle name="쉼표 [0] 4 9 2 2 5 6" xfId="47628" xr:uid="{00000000-0005-0000-0000-000029B80000}"/>
    <cellStyle name="쉼표 [0] 4 9 2 2 5 6 2" xfId="47629" xr:uid="{00000000-0005-0000-0000-00002AB80000}"/>
    <cellStyle name="쉼표 [0] 4 9 2 2 5 6 3" xfId="47630" xr:uid="{00000000-0005-0000-0000-00002BB80000}"/>
    <cellStyle name="쉼표 [0] 4 9 2 2 5 6 4" xfId="47631" xr:uid="{00000000-0005-0000-0000-00002CB80000}"/>
    <cellStyle name="쉼표 [0] 4 9 2 2 5 7" xfId="47632" xr:uid="{00000000-0005-0000-0000-00002DB80000}"/>
    <cellStyle name="쉼표 [0] 4 9 2 2 5 7 2" xfId="47633" xr:uid="{00000000-0005-0000-0000-00002EB80000}"/>
    <cellStyle name="쉼표 [0] 4 9 2 2 5 7 3" xfId="47634" xr:uid="{00000000-0005-0000-0000-00002FB80000}"/>
    <cellStyle name="쉼표 [0] 4 9 2 2 5 7 4" xfId="47635" xr:uid="{00000000-0005-0000-0000-000030B80000}"/>
    <cellStyle name="쉼표 [0] 4 9 2 2 5 8" xfId="47636" xr:uid="{00000000-0005-0000-0000-000031B80000}"/>
    <cellStyle name="쉼표 [0] 4 9 2 2 5 8 2" xfId="47637" xr:uid="{00000000-0005-0000-0000-000032B80000}"/>
    <cellStyle name="쉼표 [0] 4 9 2 2 5 8 3" xfId="47638" xr:uid="{00000000-0005-0000-0000-000033B80000}"/>
    <cellStyle name="쉼표 [0] 4 9 2 2 5 8 4" xfId="47639" xr:uid="{00000000-0005-0000-0000-000034B80000}"/>
    <cellStyle name="쉼표 [0] 4 9 2 2 5 9" xfId="47640" xr:uid="{00000000-0005-0000-0000-000035B80000}"/>
    <cellStyle name="쉼표 [0] 4 9 2 2 5 9 2" xfId="47641" xr:uid="{00000000-0005-0000-0000-000036B80000}"/>
    <cellStyle name="쉼표 [0] 4 9 2 2 5 9 3" xfId="47642" xr:uid="{00000000-0005-0000-0000-000037B80000}"/>
    <cellStyle name="쉼표 [0] 4 9 2 2 5 9 4" xfId="47643" xr:uid="{00000000-0005-0000-0000-000038B80000}"/>
    <cellStyle name="쉼표 [0] 4 9 2 2 6" xfId="47644" xr:uid="{00000000-0005-0000-0000-000039B80000}"/>
    <cellStyle name="쉼표 [0] 4 9 2 2 6 2" xfId="47645" xr:uid="{00000000-0005-0000-0000-00003AB80000}"/>
    <cellStyle name="쉼표 [0] 4 9 2 2 6 3" xfId="47646" xr:uid="{00000000-0005-0000-0000-00003BB80000}"/>
    <cellStyle name="쉼표 [0] 4 9 2 2 6 4" xfId="47647" xr:uid="{00000000-0005-0000-0000-00003CB80000}"/>
    <cellStyle name="쉼표 [0] 4 9 2 2 7" xfId="47648" xr:uid="{00000000-0005-0000-0000-00003DB80000}"/>
    <cellStyle name="쉼표 [0] 4 9 2 2 7 2" xfId="47649" xr:uid="{00000000-0005-0000-0000-00003EB80000}"/>
    <cellStyle name="쉼표 [0] 4 9 2 2 7 3" xfId="47650" xr:uid="{00000000-0005-0000-0000-00003FB80000}"/>
    <cellStyle name="쉼표 [0] 4 9 2 2 7 4" xfId="47651" xr:uid="{00000000-0005-0000-0000-000040B80000}"/>
    <cellStyle name="쉼표 [0] 4 9 2 2 8" xfId="47652" xr:uid="{00000000-0005-0000-0000-000041B80000}"/>
    <cellStyle name="쉼표 [0] 4 9 2 2 8 2" xfId="47653" xr:uid="{00000000-0005-0000-0000-000042B80000}"/>
    <cellStyle name="쉼표 [0] 4 9 2 2 8 3" xfId="47654" xr:uid="{00000000-0005-0000-0000-000043B80000}"/>
    <cellStyle name="쉼표 [0] 4 9 2 2 8 4" xfId="47655" xr:uid="{00000000-0005-0000-0000-000044B80000}"/>
    <cellStyle name="쉼표 [0] 4 9 2 2 9" xfId="47656" xr:uid="{00000000-0005-0000-0000-000045B80000}"/>
    <cellStyle name="쉼표 [0] 4 9 2 2 9 2" xfId="47657" xr:uid="{00000000-0005-0000-0000-000046B80000}"/>
    <cellStyle name="쉼표 [0] 4 9 2 2 9 3" xfId="47658" xr:uid="{00000000-0005-0000-0000-000047B80000}"/>
    <cellStyle name="쉼표 [0] 4 9 2 2 9 4" xfId="47659" xr:uid="{00000000-0005-0000-0000-000048B80000}"/>
    <cellStyle name="쉼표 [0] 4 9 2 20" xfId="47660" xr:uid="{00000000-0005-0000-0000-000049B80000}"/>
    <cellStyle name="쉼표 [0] 4 9 2 21" xfId="47661" xr:uid="{00000000-0005-0000-0000-00004AB80000}"/>
    <cellStyle name="쉼표 [0] 4 9 2 22" xfId="47662" xr:uid="{00000000-0005-0000-0000-00004BB80000}"/>
    <cellStyle name="쉼표 [0] 4 9 2 23" xfId="47663" xr:uid="{00000000-0005-0000-0000-00004CB80000}"/>
    <cellStyle name="쉼표 [0] 4 9 2 24" xfId="47664" xr:uid="{00000000-0005-0000-0000-00004DB80000}"/>
    <cellStyle name="쉼표 [0] 4 9 2 25" xfId="47665" xr:uid="{00000000-0005-0000-0000-00004EB80000}"/>
    <cellStyle name="쉼표 [0] 4 9 2 26" xfId="47666" xr:uid="{00000000-0005-0000-0000-00004FB80000}"/>
    <cellStyle name="쉼표 [0] 4 9 2 3" xfId="47667" xr:uid="{00000000-0005-0000-0000-000050B80000}"/>
    <cellStyle name="쉼표 [0] 4 9 2 3 10" xfId="47668" xr:uid="{00000000-0005-0000-0000-000051B80000}"/>
    <cellStyle name="쉼표 [0] 4 9 2 3 10 2" xfId="47669" xr:uid="{00000000-0005-0000-0000-000052B80000}"/>
    <cellStyle name="쉼표 [0] 4 9 2 3 10 3" xfId="47670" xr:uid="{00000000-0005-0000-0000-000053B80000}"/>
    <cellStyle name="쉼표 [0] 4 9 2 3 10 4" xfId="47671" xr:uid="{00000000-0005-0000-0000-000054B80000}"/>
    <cellStyle name="쉼표 [0] 4 9 2 3 11" xfId="47672" xr:uid="{00000000-0005-0000-0000-000055B80000}"/>
    <cellStyle name="쉼표 [0] 4 9 2 3 11 2" xfId="47673" xr:uid="{00000000-0005-0000-0000-000056B80000}"/>
    <cellStyle name="쉼표 [0] 4 9 2 3 11 3" xfId="47674" xr:uid="{00000000-0005-0000-0000-000057B80000}"/>
    <cellStyle name="쉼표 [0] 4 9 2 3 11 4" xfId="47675" xr:uid="{00000000-0005-0000-0000-000058B80000}"/>
    <cellStyle name="쉼표 [0] 4 9 2 3 12" xfId="47676" xr:uid="{00000000-0005-0000-0000-000059B80000}"/>
    <cellStyle name="쉼표 [0] 4 9 2 3 12 2" xfId="47677" xr:uid="{00000000-0005-0000-0000-00005AB80000}"/>
    <cellStyle name="쉼표 [0] 4 9 2 3 12 3" xfId="47678" xr:uid="{00000000-0005-0000-0000-00005BB80000}"/>
    <cellStyle name="쉼표 [0] 4 9 2 3 12 4" xfId="47679" xr:uid="{00000000-0005-0000-0000-00005CB80000}"/>
    <cellStyle name="쉼표 [0] 4 9 2 3 13" xfId="47680" xr:uid="{00000000-0005-0000-0000-00005DB80000}"/>
    <cellStyle name="쉼표 [0] 4 9 2 3 14" xfId="47681" xr:uid="{00000000-0005-0000-0000-00005EB80000}"/>
    <cellStyle name="쉼표 [0] 4 9 2 3 15" xfId="47682" xr:uid="{00000000-0005-0000-0000-00005FB80000}"/>
    <cellStyle name="쉼표 [0] 4 9 2 3 16" xfId="47683" xr:uid="{00000000-0005-0000-0000-000060B80000}"/>
    <cellStyle name="쉼표 [0] 4 9 2 3 17" xfId="47684" xr:uid="{00000000-0005-0000-0000-000061B80000}"/>
    <cellStyle name="쉼표 [0] 4 9 2 3 18" xfId="47685" xr:uid="{00000000-0005-0000-0000-000062B80000}"/>
    <cellStyle name="쉼표 [0] 4 9 2 3 19" xfId="47686" xr:uid="{00000000-0005-0000-0000-000063B80000}"/>
    <cellStyle name="쉼표 [0] 4 9 2 3 2" xfId="47687" xr:uid="{00000000-0005-0000-0000-000064B80000}"/>
    <cellStyle name="쉼표 [0] 4 9 2 3 2 10" xfId="47688" xr:uid="{00000000-0005-0000-0000-000065B80000}"/>
    <cellStyle name="쉼표 [0] 4 9 2 3 2 11" xfId="47689" xr:uid="{00000000-0005-0000-0000-000066B80000}"/>
    <cellStyle name="쉼표 [0] 4 9 2 3 2 12" xfId="47690" xr:uid="{00000000-0005-0000-0000-000067B80000}"/>
    <cellStyle name="쉼표 [0] 4 9 2 3 2 2" xfId="47691" xr:uid="{00000000-0005-0000-0000-000068B80000}"/>
    <cellStyle name="쉼표 [0] 4 9 2 3 2 2 2" xfId="47692" xr:uid="{00000000-0005-0000-0000-000069B80000}"/>
    <cellStyle name="쉼표 [0] 4 9 2 3 2 2 3" xfId="47693" xr:uid="{00000000-0005-0000-0000-00006AB80000}"/>
    <cellStyle name="쉼표 [0] 4 9 2 3 2 2 4" xfId="47694" xr:uid="{00000000-0005-0000-0000-00006BB80000}"/>
    <cellStyle name="쉼표 [0] 4 9 2 3 2 3" xfId="47695" xr:uid="{00000000-0005-0000-0000-00006CB80000}"/>
    <cellStyle name="쉼표 [0] 4 9 2 3 2 3 2" xfId="47696" xr:uid="{00000000-0005-0000-0000-00006DB80000}"/>
    <cellStyle name="쉼표 [0] 4 9 2 3 2 3 3" xfId="47697" xr:uid="{00000000-0005-0000-0000-00006EB80000}"/>
    <cellStyle name="쉼표 [0] 4 9 2 3 2 3 4" xfId="47698" xr:uid="{00000000-0005-0000-0000-00006FB80000}"/>
    <cellStyle name="쉼표 [0] 4 9 2 3 2 4" xfId="47699" xr:uid="{00000000-0005-0000-0000-000070B80000}"/>
    <cellStyle name="쉼표 [0] 4 9 2 3 2 4 2" xfId="47700" xr:uid="{00000000-0005-0000-0000-000071B80000}"/>
    <cellStyle name="쉼표 [0] 4 9 2 3 2 4 3" xfId="47701" xr:uid="{00000000-0005-0000-0000-000072B80000}"/>
    <cellStyle name="쉼표 [0] 4 9 2 3 2 4 4" xfId="47702" xr:uid="{00000000-0005-0000-0000-000073B80000}"/>
    <cellStyle name="쉼표 [0] 4 9 2 3 2 5" xfId="47703" xr:uid="{00000000-0005-0000-0000-000074B80000}"/>
    <cellStyle name="쉼표 [0] 4 9 2 3 2 5 2" xfId="47704" xr:uid="{00000000-0005-0000-0000-000075B80000}"/>
    <cellStyle name="쉼표 [0] 4 9 2 3 2 5 3" xfId="47705" xr:uid="{00000000-0005-0000-0000-000076B80000}"/>
    <cellStyle name="쉼표 [0] 4 9 2 3 2 5 4" xfId="47706" xr:uid="{00000000-0005-0000-0000-000077B80000}"/>
    <cellStyle name="쉼표 [0] 4 9 2 3 2 6" xfId="47707" xr:uid="{00000000-0005-0000-0000-000078B80000}"/>
    <cellStyle name="쉼표 [0] 4 9 2 3 2 6 2" xfId="47708" xr:uid="{00000000-0005-0000-0000-000079B80000}"/>
    <cellStyle name="쉼표 [0] 4 9 2 3 2 6 3" xfId="47709" xr:uid="{00000000-0005-0000-0000-00007AB80000}"/>
    <cellStyle name="쉼표 [0] 4 9 2 3 2 6 4" xfId="47710" xr:uid="{00000000-0005-0000-0000-00007BB80000}"/>
    <cellStyle name="쉼표 [0] 4 9 2 3 2 7" xfId="47711" xr:uid="{00000000-0005-0000-0000-00007CB80000}"/>
    <cellStyle name="쉼표 [0] 4 9 2 3 2 7 2" xfId="47712" xr:uid="{00000000-0005-0000-0000-00007DB80000}"/>
    <cellStyle name="쉼표 [0] 4 9 2 3 2 7 3" xfId="47713" xr:uid="{00000000-0005-0000-0000-00007EB80000}"/>
    <cellStyle name="쉼표 [0] 4 9 2 3 2 7 4" xfId="47714" xr:uid="{00000000-0005-0000-0000-00007FB80000}"/>
    <cellStyle name="쉼표 [0] 4 9 2 3 2 8" xfId="47715" xr:uid="{00000000-0005-0000-0000-000080B80000}"/>
    <cellStyle name="쉼표 [0] 4 9 2 3 2 8 2" xfId="47716" xr:uid="{00000000-0005-0000-0000-000081B80000}"/>
    <cellStyle name="쉼표 [0] 4 9 2 3 2 8 3" xfId="47717" xr:uid="{00000000-0005-0000-0000-000082B80000}"/>
    <cellStyle name="쉼표 [0] 4 9 2 3 2 8 4" xfId="47718" xr:uid="{00000000-0005-0000-0000-000083B80000}"/>
    <cellStyle name="쉼표 [0] 4 9 2 3 2 9" xfId="47719" xr:uid="{00000000-0005-0000-0000-000084B80000}"/>
    <cellStyle name="쉼표 [0] 4 9 2 3 2 9 2" xfId="47720" xr:uid="{00000000-0005-0000-0000-000085B80000}"/>
    <cellStyle name="쉼표 [0] 4 9 2 3 2 9 3" xfId="47721" xr:uid="{00000000-0005-0000-0000-000086B80000}"/>
    <cellStyle name="쉼표 [0] 4 9 2 3 2 9 4" xfId="47722" xr:uid="{00000000-0005-0000-0000-000087B80000}"/>
    <cellStyle name="쉼표 [0] 4 9 2 3 20" xfId="47723" xr:uid="{00000000-0005-0000-0000-000088B80000}"/>
    <cellStyle name="쉼표 [0] 4 9 2 3 21" xfId="47724" xr:uid="{00000000-0005-0000-0000-000089B80000}"/>
    <cellStyle name="쉼표 [0] 4 9 2 3 22" xfId="47725" xr:uid="{00000000-0005-0000-0000-00008AB80000}"/>
    <cellStyle name="쉼표 [0] 4 9 2 3 23" xfId="47726" xr:uid="{00000000-0005-0000-0000-00008BB80000}"/>
    <cellStyle name="쉼표 [0] 4 9 2 3 24" xfId="47727" xr:uid="{00000000-0005-0000-0000-00008CB80000}"/>
    <cellStyle name="쉼표 [0] 4 9 2 3 25" xfId="47728" xr:uid="{00000000-0005-0000-0000-00008DB80000}"/>
    <cellStyle name="쉼표 [0] 4 9 2 3 3" xfId="47729" xr:uid="{00000000-0005-0000-0000-00008EB80000}"/>
    <cellStyle name="쉼표 [0] 4 9 2 3 3 10" xfId="47730" xr:uid="{00000000-0005-0000-0000-00008FB80000}"/>
    <cellStyle name="쉼표 [0] 4 9 2 3 3 11" xfId="47731" xr:uid="{00000000-0005-0000-0000-000090B80000}"/>
    <cellStyle name="쉼표 [0] 4 9 2 3 3 12" xfId="47732" xr:uid="{00000000-0005-0000-0000-000091B80000}"/>
    <cellStyle name="쉼표 [0] 4 9 2 3 3 2" xfId="47733" xr:uid="{00000000-0005-0000-0000-000092B80000}"/>
    <cellStyle name="쉼표 [0] 4 9 2 3 3 2 2" xfId="47734" xr:uid="{00000000-0005-0000-0000-000093B80000}"/>
    <cellStyle name="쉼표 [0] 4 9 2 3 3 2 3" xfId="47735" xr:uid="{00000000-0005-0000-0000-000094B80000}"/>
    <cellStyle name="쉼표 [0] 4 9 2 3 3 2 4" xfId="47736" xr:uid="{00000000-0005-0000-0000-000095B80000}"/>
    <cellStyle name="쉼표 [0] 4 9 2 3 3 3" xfId="47737" xr:uid="{00000000-0005-0000-0000-000096B80000}"/>
    <cellStyle name="쉼표 [0] 4 9 2 3 3 3 2" xfId="47738" xr:uid="{00000000-0005-0000-0000-000097B80000}"/>
    <cellStyle name="쉼표 [0] 4 9 2 3 3 3 3" xfId="47739" xr:uid="{00000000-0005-0000-0000-000098B80000}"/>
    <cellStyle name="쉼표 [0] 4 9 2 3 3 3 4" xfId="47740" xr:uid="{00000000-0005-0000-0000-000099B80000}"/>
    <cellStyle name="쉼표 [0] 4 9 2 3 3 4" xfId="47741" xr:uid="{00000000-0005-0000-0000-00009AB80000}"/>
    <cellStyle name="쉼표 [0] 4 9 2 3 3 4 2" xfId="47742" xr:uid="{00000000-0005-0000-0000-00009BB80000}"/>
    <cellStyle name="쉼표 [0] 4 9 2 3 3 4 3" xfId="47743" xr:uid="{00000000-0005-0000-0000-00009CB80000}"/>
    <cellStyle name="쉼표 [0] 4 9 2 3 3 4 4" xfId="47744" xr:uid="{00000000-0005-0000-0000-00009DB80000}"/>
    <cellStyle name="쉼표 [0] 4 9 2 3 3 5" xfId="47745" xr:uid="{00000000-0005-0000-0000-00009EB80000}"/>
    <cellStyle name="쉼표 [0] 4 9 2 3 3 5 2" xfId="47746" xr:uid="{00000000-0005-0000-0000-00009FB80000}"/>
    <cellStyle name="쉼표 [0] 4 9 2 3 3 5 3" xfId="47747" xr:uid="{00000000-0005-0000-0000-0000A0B80000}"/>
    <cellStyle name="쉼표 [0] 4 9 2 3 3 5 4" xfId="47748" xr:uid="{00000000-0005-0000-0000-0000A1B80000}"/>
    <cellStyle name="쉼표 [0] 4 9 2 3 3 6" xfId="47749" xr:uid="{00000000-0005-0000-0000-0000A2B80000}"/>
    <cellStyle name="쉼표 [0] 4 9 2 3 3 6 2" xfId="47750" xr:uid="{00000000-0005-0000-0000-0000A3B80000}"/>
    <cellStyle name="쉼표 [0] 4 9 2 3 3 6 3" xfId="47751" xr:uid="{00000000-0005-0000-0000-0000A4B80000}"/>
    <cellStyle name="쉼표 [0] 4 9 2 3 3 6 4" xfId="47752" xr:uid="{00000000-0005-0000-0000-0000A5B80000}"/>
    <cellStyle name="쉼표 [0] 4 9 2 3 3 7" xfId="47753" xr:uid="{00000000-0005-0000-0000-0000A6B80000}"/>
    <cellStyle name="쉼표 [0] 4 9 2 3 3 7 2" xfId="47754" xr:uid="{00000000-0005-0000-0000-0000A7B80000}"/>
    <cellStyle name="쉼표 [0] 4 9 2 3 3 7 3" xfId="47755" xr:uid="{00000000-0005-0000-0000-0000A8B80000}"/>
    <cellStyle name="쉼표 [0] 4 9 2 3 3 7 4" xfId="47756" xr:uid="{00000000-0005-0000-0000-0000A9B80000}"/>
    <cellStyle name="쉼표 [0] 4 9 2 3 3 8" xfId="47757" xr:uid="{00000000-0005-0000-0000-0000AAB80000}"/>
    <cellStyle name="쉼표 [0] 4 9 2 3 3 8 2" xfId="47758" xr:uid="{00000000-0005-0000-0000-0000ABB80000}"/>
    <cellStyle name="쉼표 [0] 4 9 2 3 3 8 3" xfId="47759" xr:uid="{00000000-0005-0000-0000-0000ACB80000}"/>
    <cellStyle name="쉼표 [0] 4 9 2 3 3 8 4" xfId="47760" xr:uid="{00000000-0005-0000-0000-0000ADB80000}"/>
    <cellStyle name="쉼표 [0] 4 9 2 3 3 9" xfId="47761" xr:uid="{00000000-0005-0000-0000-0000AEB80000}"/>
    <cellStyle name="쉼표 [0] 4 9 2 3 3 9 2" xfId="47762" xr:uid="{00000000-0005-0000-0000-0000AFB80000}"/>
    <cellStyle name="쉼표 [0] 4 9 2 3 3 9 3" xfId="47763" xr:uid="{00000000-0005-0000-0000-0000B0B80000}"/>
    <cellStyle name="쉼표 [0] 4 9 2 3 3 9 4" xfId="47764" xr:uid="{00000000-0005-0000-0000-0000B1B80000}"/>
    <cellStyle name="쉼표 [0] 4 9 2 3 4" xfId="47765" xr:uid="{00000000-0005-0000-0000-0000B2B80000}"/>
    <cellStyle name="쉼표 [0] 4 9 2 3 4 10" xfId="47766" xr:uid="{00000000-0005-0000-0000-0000B3B80000}"/>
    <cellStyle name="쉼표 [0] 4 9 2 3 4 11" xfId="47767" xr:uid="{00000000-0005-0000-0000-0000B4B80000}"/>
    <cellStyle name="쉼표 [0] 4 9 2 3 4 12" xfId="47768" xr:uid="{00000000-0005-0000-0000-0000B5B80000}"/>
    <cellStyle name="쉼표 [0] 4 9 2 3 4 2" xfId="47769" xr:uid="{00000000-0005-0000-0000-0000B6B80000}"/>
    <cellStyle name="쉼표 [0] 4 9 2 3 4 2 2" xfId="47770" xr:uid="{00000000-0005-0000-0000-0000B7B80000}"/>
    <cellStyle name="쉼표 [0] 4 9 2 3 4 2 3" xfId="47771" xr:uid="{00000000-0005-0000-0000-0000B8B80000}"/>
    <cellStyle name="쉼표 [0] 4 9 2 3 4 2 4" xfId="47772" xr:uid="{00000000-0005-0000-0000-0000B9B80000}"/>
    <cellStyle name="쉼표 [0] 4 9 2 3 4 3" xfId="47773" xr:uid="{00000000-0005-0000-0000-0000BAB80000}"/>
    <cellStyle name="쉼표 [0] 4 9 2 3 4 3 2" xfId="47774" xr:uid="{00000000-0005-0000-0000-0000BBB80000}"/>
    <cellStyle name="쉼표 [0] 4 9 2 3 4 3 3" xfId="47775" xr:uid="{00000000-0005-0000-0000-0000BCB80000}"/>
    <cellStyle name="쉼표 [0] 4 9 2 3 4 3 4" xfId="47776" xr:uid="{00000000-0005-0000-0000-0000BDB80000}"/>
    <cellStyle name="쉼표 [0] 4 9 2 3 4 4" xfId="47777" xr:uid="{00000000-0005-0000-0000-0000BEB80000}"/>
    <cellStyle name="쉼표 [0] 4 9 2 3 4 4 2" xfId="47778" xr:uid="{00000000-0005-0000-0000-0000BFB80000}"/>
    <cellStyle name="쉼표 [0] 4 9 2 3 4 4 3" xfId="47779" xr:uid="{00000000-0005-0000-0000-0000C0B80000}"/>
    <cellStyle name="쉼표 [0] 4 9 2 3 4 4 4" xfId="47780" xr:uid="{00000000-0005-0000-0000-0000C1B80000}"/>
    <cellStyle name="쉼표 [0] 4 9 2 3 4 5" xfId="47781" xr:uid="{00000000-0005-0000-0000-0000C2B80000}"/>
    <cellStyle name="쉼표 [0] 4 9 2 3 4 5 2" xfId="47782" xr:uid="{00000000-0005-0000-0000-0000C3B80000}"/>
    <cellStyle name="쉼표 [0] 4 9 2 3 4 5 3" xfId="47783" xr:uid="{00000000-0005-0000-0000-0000C4B80000}"/>
    <cellStyle name="쉼표 [0] 4 9 2 3 4 5 4" xfId="47784" xr:uid="{00000000-0005-0000-0000-0000C5B80000}"/>
    <cellStyle name="쉼표 [0] 4 9 2 3 4 6" xfId="47785" xr:uid="{00000000-0005-0000-0000-0000C6B80000}"/>
    <cellStyle name="쉼표 [0] 4 9 2 3 4 6 2" xfId="47786" xr:uid="{00000000-0005-0000-0000-0000C7B80000}"/>
    <cellStyle name="쉼표 [0] 4 9 2 3 4 6 3" xfId="47787" xr:uid="{00000000-0005-0000-0000-0000C8B80000}"/>
    <cellStyle name="쉼표 [0] 4 9 2 3 4 6 4" xfId="47788" xr:uid="{00000000-0005-0000-0000-0000C9B80000}"/>
    <cellStyle name="쉼표 [0] 4 9 2 3 4 7" xfId="47789" xr:uid="{00000000-0005-0000-0000-0000CAB80000}"/>
    <cellStyle name="쉼표 [0] 4 9 2 3 4 7 2" xfId="47790" xr:uid="{00000000-0005-0000-0000-0000CBB80000}"/>
    <cellStyle name="쉼표 [0] 4 9 2 3 4 7 3" xfId="47791" xr:uid="{00000000-0005-0000-0000-0000CCB80000}"/>
    <cellStyle name="쉼표 [0] 4 9 2 3 4 7 4" xfId="47792" xr:uid="{00000000-0005-0000-0000-0000CDB80000}"/>
    <cellStyle name="쉼표 [0] 4 9 2 3 4 8" xfId="47793" xr:uid="{00000000-0005-0000-0000-0000CEB80000}"/>
    <cellStyle name="쉼표 [0] 4 9 2 3 4 8 2" xfId="47794" xr:uid="{00000000-0005-0000-0000-0000CFB80000}"/>
    <cellStyle name="쉼표 [0] 4 9 2 3 4 8 3" xfId="47795" xr:uid="{00000000-0005-0000-0000-0000D0B80000}"/>
    <cellStyle name="쉼표 [0] 4 9 2 3 4 8 4" xfId="47796" xr:uid="{00000000-0005-0000-0000-0000D1B80000}"/>
    <cellStyle name="쉼표 [0] 4 9 2 3 4 9" xfId="47797" xr:uid="{00000000-0005-0000-0000-0000D2B80000}"/>
    <cellStyle name="쉼표 [0] 4 9 2 3 4 9 2" xfId="47798" xr:uid="{00000000-0005-0000-0000-0000D3B80000}"/>
    <cellStyle name="쉼표 [0] 4 9 2 3 4 9 3" xfId="47799" xr:uid="{00000000-0005-0000-0000-0000D4B80000}"/>
    <cellStyle name="쉼표 [0] 4 9 2 3 4 9 4" xfId="47800" xr:uid="{00000000-0005-0000-0000-0000D5B80000}"/>
    <cellStyle name="쉼표 [0] 4 9 2 3 5" xfId="47801" xr:uid="{00000000-0005-0000-0000-0000D6B80000}"/>
    <cellStyle name="쉼표 [0] 4 9 2 3 5 2" xfId="47802" xr:uid="{00000000-0005-0000-0000-0000D7B80000}"/>
    <cellStyle name="쉼표 [0] 4 9 2 3 5 3" xfId="47803" xr:uid="{00000000-0005-0000-0000-0000D8B80000}"/>
    <cellStyle name="쉼표 [0] 4 9 2 3 5 4" xfId="47804" xr:uid="{00000000-0005-0000-0000-0000D9B80000}"/>
    <cellStyle name="쉼표 [0] 4 9 2 3 6" xfId="47805" xr:uid="{00000000-0005-0000-0000-0000DAB80000}"/>
    <cellStyle name="쉼표 [0] 4 9 2 3 6 2" xfId="47806" xr:uid="{00000000-0005-0000-0000-0000DBB80000}"/>
    <cellStyle name="쉼표 [0] 4 9 2 3 6 3" xfId="47807" xr:uid="{00000000-0005-0000-0000-0000DCB80000}"/>
    <cellStyle name="쉼표 [0] 4 9 2 3 6 4" xfId="47808" xr:uid="{00000000-0005-0000-0000-0000DDB80000}"/>
    <cellStyle name="쉼표 [0] 4 9 2 3 7" xfId="47809" xr:uid="{00000000-0005-0000-0000-0000DEB80000}"/>
    <cellStyle name="쉼표 [0] 4 9 2 3 7 2" xfId="47810" xr:uid="{00000000-0005-0000-0000-0000DFB80000}"/>
    <cellStyle name="쉼표 [0] 4 9 2 3 7 3" xfId="47811" xr:uid="{00000000-0005-0000-0000-0000E0B80000}"/>
    <cellStyle name="쉼표 [0] 4 9 2 3 7 4" xfId="47812" xr:uid="{00000000-0005-0000-0000-0000E1B80000}"/>
    <cellStyle name="쉼표 [0] 4 9 2 3 8" xfId="47813" xr:uid="{00000000-0005-0000-0000-0000E2B80000}"/>
    <cellStyle name="쉼표 [0] 4 9 2 3 8 2" xfId="47814" xr:uid="{00000000-0005-0000-0000-0000E3B80000}"/>
    <cellStyle name="쉼표 [0] 4 9 2 3 8 3" xfId="47815" xr:uid="{00000000-0005-0000-0000-0000E4B80000}"/>
    <cellStyle name="쉼표 [0] 4 9 2 3 8 4" xfId="47816" xr:uid="{00000000-0005-0000-0000-0000E5B80000}"/>
    <cellStyle name="쉼표 [0] 4 9 2 3 9" xfId="47817" xr:uid="{00000000-0005-0000-0000-0000E6B80000}"/>
    <cellStyle name="쉼표 [0] 4 9 2 3 9 2" xfId="47818" xr:uid="{00000000-0005-0000-0000-0000E7B80000}"/>
    <cellStyle name="쉼표 [0] 4 9 2 3 9 3" xfId="47819" xr:uid="{00000000-0005-0000-0000-0000E8B80000}"/>
    <cellStyle name="쉼표 [0] 4 9 2 3 9 4" xfId="47820" xr:uid="{00000000-0005-0000-0000-0000E9B80000}"/>
    <cellStyle name="쉼표 [0] 4 9 2 4" xfId="47821" xr:uid="{00000000-0005-0000-0000-0000EAB80000}"/>
    <cellStyle name="쉼표 [0] 4 9 2 4 10" xfId="47822" xr:uid="{00000000-0005-0000-0000-0000EBB80000}"/>
    <cellStyle name="쉼표 [0] 4 9 2 4 11" xfId="47823" xr:uid="{00000000-0005-0000-0000-0000ECB80000}"/>
    <cellStyle name="쉼표 [0] 4 9 2 4 12" xfId="47824" xr:uid="{00000000-0005-0000-0000-0000EDB80000}"/>
    <cellStyle name="쉼표 [0] 4 9 2 4 2" xfId="47825" xr:uid="{00000000-0005-0000-0000-0000EEB80000}"/>
    <cellStyle name="쉼표 [0] 4 9 2 4 2 2" xfId="47826" xr:uid="{00000000-0005-0000-0000-0000EFB80000}"/>
    <cellStyle name="쉼표 [0] 4 9 2 4 2 3" xfId="47827" xr:uid="{00000000-0005-0000-0000-0000F0B80000}"/>
    <cellStyle name="쉼표 [0] 4 9 2 4 2 4" xfId="47828" xr:uid="{00000000-0005-0000-0000-0000F1B80000}"/>
    <cellStyle name="쉼표 [0] 4 9 2 4 3" xfId="47829" xr:uid="{00000000-0005-0000-0000-0000F2B80000}"/>
    <cellStyle name="쉼표 [0] 4 9 2 4 3 2" xfId="47830" xr:uid="{00000000-0005-0000-0000-0000F3B80000}"/>
    <cellStyle name="쉼표 [0] 4 9 2 4 3 3" xfId="47831" xr:uid="{00000000-0005-0000-0000-0000F4B80000}"/>
    <cellStyle name="쉼표 [0] 4 9 2 4 3 4" xfId="47832" xr:uid="{00000000-0005-0000-0000-0000F5B80000}"/>
    <cellStyle name="쉼표 [0] 4 9 2 4 4" xfId="47833" xr:uid="{00000000-0005-0000-0000-0000F6B80000}"/>
    <cellStyle name="쉼표 [0] 4 9 2 4 4 2" xfId="47834" xr:uid="{00000000-0005-0000-0000-0000F7B80000}"/>
    <cellStyle name="쉼표 [0] 4 9 2 4 4 3" xfId="47835" xr:uid="{00000000-0005-0000-0000-0000F8B80000}"/>
    <cellStyle name="쉼표 [0] 4 9 2 4 4 4" xfId="47836" xr:uid="{00000000-0005-0000-0000-0000F9B80000}"/>
    <cellStyle name="쉼표 [0] 4 9 2 4 5" xfId="47837" xr:uid="{00000000-0005-0000-0000-0000FAB80000}"/>
    <cellStyle name="쉼표 [0] 4 9 2 4 5 2" xfId="47838" xr:uid="{00000000-0005-0000-0000-0000FBB80000}"/>
    <cellStyle name="쉼표 [0] 4 9 2 4 5 3" xfId="47839" xr:uid="{00000000-0005-0000-0000-0000FCB80000}"/>
    <cellStyle name="쉼표 [0] 4 9 2 4 5 4" xfId="47840" xr:uid="{00000000-0005-0000-0000-0000FDB80000}"/>
    <cellStyle name="쉼표 [0] 4 9 2 4 6" xfId="47841" xr:uid="{00000000-0005-0000-0000-0000FEB80000}"/>
    <cellStyle name="쉼표 [0] 4 9 2 4 6 2" xfId="47842" xr:uid="{00000000-0005-0000-0000-0000FFB80000}"/>
    <cellStyle name="쉼표 [0] 4 9 2 4 6 3" xfId="47843" xr:uid="{00000000-0005-0000-0000-000000B90000}"/>
    <cellStyle name="쉼표 [0] 4 9 2 4 6 4" xfId="47844" xr:uid="{00000000-0005-0000-0000-000001B90000}"/>
    <cellStyle name="쉼표 [0] 4 9 2 4 7" xfId="47845" xr:uid="{00000000-0005-0000-0000-000002B90000}"/>
    <cellStyle name="쉼표 [0] 4 9 2 4 7 2" xfId="47846" xr:uid="{00000000-0005-0000-0000-000003B90000}"/>
    <cellStyle name="쉼표 [0] 4 9 2 4 7 3" xfId="47847" xr:uid="{00000000-0005-0000-0000-000004B90000}"/>
    <cellStyle name="쉼표 [0] 4 9 2 4 7 4" xfId="47848" xr:uid="{00000000-0005-0000-0000-000005B90000}"/>
    <cellStyle name="쉼표 [0] 4 9 2 4 8" xfId="47849" xr:uid="{00000000-0005-0000-0000-000006B90000}"/>
    <cellStyle name="쉼표 [0] 4 9 2 4 8 2" xfId="47850" xr:uid="{00000000-0005-0000-0000-000007B90000}"/>
    <cellStyle name="쉼표 [0] 4 9 2 4 8 3" xfId="47851" xr:uid="{00000000-0005-0000-0000-000008B90000}"/>
    <cellStyle name="쉼표 [0] 4 9 2 4 8 4" xfId="47852" xr:uid="{00000000-0005-0000-0000-000009B90000}"/>
    <cellStyle name="쉼표 [0] 4 9 2 4 9" xfId="47853" xr:uid="{00000000-0005-0000-0000-00000AB90000}"/>
    <cellStyle name="쉼표 [0] 4 9 2 4 9 2" xfId="47854" xr:uid="{00000000-0005-0000-0000-00000BB90000}"/>
    <cellStyle name="쉼표 [0] 4 9 2 4 9 3" xfId="47855" xr:uid="{00000000-0005-0000-0000-00000CB90000}"/>
    <cellStyle name="쉼표 [0] 4 9 2 4 9 4" xfId="47856" xr:uid="{00000000-0005-0000-0000-00000DB90000}"/>
    <cellStyle name="쉼표 [0] 4 9 2 5" xfId="47857" xr:uid="{00000000-0005-0000-0000-00000EB90000}"/>
    <cellStyle name="쉼표 [0] 4 9 2 5 10" xfId="47858" xr:uid="{00000000-0005-0000-0000-00000FB90000}"/>
    <cellStyle name="쉼표 [0] 4 9 2 5 11" xfId="47859" xr:uid="{00000000-0005-0000-0000-000010B90000}"/>
    <cellStyle name="쉼표 [0] 4 9 2 5 12" xfId="47860" xr:uid="{00000000-0005-0000-0000-000011B90000}"/>
    <cellStyle name="쉼표 [0] 4 9 2 5 2" xfId="47861" xr:uid="{00000000-0005-0000-0000-000012B90000}"/>
    <cellStyle name="쉼표 [0] 4 9 2 5 2 2" xfId="47862" xr:uid="{00000000-0005-0000-0000-000013B90000}"/>
    <cellStyle name="쉼표 [0] 4 9 2 5 2 3" xfId="47863" xr:uid="{00000000-0005-0000-0000-000014B90000}"/>
    <cellStyle name="쉼표 [0] 4 9 2 5 2 4" xfId="47864" xr:uid="{00000000-0005-0000-0000-000015B90000}"/>
    <cellStyle name="쉼표 [0] 4 9 2 5 3" xfId="47865" xr:uid="{00000000-0005-0000-0000-000016B90000}"/>
    <cellStyle name="쉼표 [0] 4 9 2 5 3 2" xfId="47866" xr:uid="{00000000-0005-0000-0000-000017B90000}"/>
    <cellStyle name="쉼표 [0] 4 9 2 5 3 3" xfId="47867" xr:uid="{00000000-0005-0000-0000-000018B90000}"/>
    <cellStyle name="쉼표 [0] 4 9 2 5 3 4" xfId="47868" xr:uid="{00000000-0005-0000-0000-000019B90000}"/>
    <cellStyle name="쉼표 [0] 4 9 2 5 4" xfId="47869" xr:uid="{00000000-0005-0000-0000-00001AB90000}"/>
    <cellStyle name="쉼표 [0] 4 9 2 5 4 2" xfId="47870" xr:uid="{00000000-0005-0000-0000-00001BB90000}"/>
    <cellStyle name="쉼표 [0] 4 9 2 5 4 3" xfId="47871" xr:uid="{00000000-0005-0000-0000-00001CB90000}"/>
    <cellStyle name="쉼표 [0] 4 9 2 5 4 4" xfId="47872" xr:uid="{00000000-0005-0000-0000-00001DB90000}"/>
    <cellStyle name="쉼표 [0] 4 9 2 5 5" xfId="47873" xr:uid="{00000000-0005-0000-0000-00001EB90000}"/>
    <cellStyle name="쉼표 [0] 4 9 2 5 5 2" xfId="47874" xr:uid="{00000000-0005-0000-0000-00001FB90000}"/>
    <cellStyle name="쉼표 [0] 4 9 2 5 5 3" xfId="47875" xr:uid="{00000000-0005-0000-0000-000020B90000}"/>
    <cellStyle name="쉼표 [0] 4 9 2 5 5 4" xfId="47876" xr:uid="{00000000-0005-0000-0000-000021B90000}"/>
    <cellStyle name="쉼표 [0] 4 9 2 5 6" xfId="47877" xr:uid="{00000000-0005-0000-0000-000022B90000}"/>
    <cellStyle name="쉼표 [0] 4 9 2 5 6 2" xfId="47878" xr:uid="{00000000-0005-0000-0000-000023B90000}"/>
    <cellStyle name="쉼표 [0] 4 9 2 5 6 3" xfId="47879" xr:uid="{00000000-0005-0000-0000-000024B90000}"/>
    <cellStyle name="쉼표 [0] 4 9 2 5 6 4" xfId="47880" xr:uid="{00000000-0005-0000-0000-000025B90000}"/>
    <cellStyle name="쉼표 [0] 4 9 2 5 7" xfId="47881" xr:uid="{00000000-0005-0000-0000-000026B90000}"/>
    <cellStyle name="쉼표 [0] 4 9 2 5 7 2" xfId="47882" xr:uid="{00000000-0005-0000-0000-000027B90000}"/>
    <cellStyle name="쉼표 [0] 4 9 2 5 7 3" xfId="47883" xr:uid="{00000000-0005-0000-0000-000028B90000}"/>
    <cellStyle name="쉼표 [0] 4 9 2 5 7 4" xfId="47884" xr:uid="{00000000-0005-0000-0000-000029B90000}"/>
    <cellStyle name="쉼표 [0] 4 9 2 5 8" xfId="47885" xr:uid="{00000000-0005-0000-0000-00002AB90000}"/>
    <cellStyle name="쉼표 [0] 4 9 2 5 8 2" xfId="47886" xr:uid="{00000000-0005-0000-0000-00002BB90000}"/>
    <cellStyle name="쉼표 [0] 4 9 2 5 8 3" xfId="47887" xr:uid="{00000000-0005-0000-0000-00002CB90000}"/>
    <cellStyle name="쉼표 [0] 4 9 2 5 8 4" xfId="47888" xr:uid="{00000000-0005-0000-0000-00002DB90000}"/>
    <cellStyle name="쉼표 [0] 4 9 2 5 9" xfId="47889" xr:uid="{00000000-0005-0000-0000-00002EB90000}"/>
    <cellStyle name="쉼표 [0] 4 9 2 5 9 2" xfId="47890" xr:uid="{00000000-0005-0000-0000-00002FB90000}"/>
    <cellStyle name="쉼표 [0] 4 9 2 5 9 3" xfId="47891" xr:uid="{00000000-0005-0000-0000-000030B90000}"/>
    <cellStyle name="쉼표 [0] 4 9 2 5 9 4" xfId="47892" xr:uid="{00000000-0005-0000-0000-000031B90000}"/>
    <cellStyle name="쉼표 [0] 4 9 2 6" xfId="47893" xr:uid="{00000000-0005-0000-0000-000032B90000}"/>
    <cellStyle name="쉼표 [0] 4 9 2 6 10" xfId="47894" xr:uid="{00000000-0005-0000-0000-000033B90000}"/>
    <cellStyle name="쉼표 [0] 4 9 2 6 11" xfId="47895" xr:uid="{00000000-0005-0000-0000-000034B90000}"/>
    <cellStyle name="쉼표 [0] 4 9 2 6 12" xfId="47896" xr:uid="{00000000-0005-0000-0000-000035B90000}"/>
    <cellStyle name="쉼표 [0] 4 9 2 6 2" xfId="47897" xr:uid="{00000000-0005-0000-0000-000036B90000}"/>
    <cellStyle name="쉼표 [0] 4 9 2 6 2 2" xfId="47898" xr:uid="{00000000-0005-0000-0000-000037B90000}"/>
    <cellStyle name="쉼표 [0] 4 9 2 6 2 3" xfId="47899" xr:uid="{00000000-0005-0000-0000-000038B90000}"/>
    <cellStyle name="쉼표 [0] 4 9 2 6 2 4" xfId="47900" xr:uid="{00000000-0005-0000-0000-000039B90000}"/>
    <cellStyle name="쉼표 [0] 4 9 2 6 3" xfId="47901" xr:uid="{00000000-0005-0000-0000-00003AB90000}"/>
    <cellStyle name="쉼표 [0] 4 9 2 6 3 2" xfId="47902" xr:uid="{00000000-0005-0000-0000-00003BB90000}"/>
    <cellStyle name="쉼표 [0] 4 9 2 6 3 3" xfId="47903" xr:uid="{00000000-0005-0000-0000-00003CB90000}"/>
    <cellStyle name="쉼표 [0] 4 9 2 6 3 4" xfId="47904" xr:uid="{00000000-0005-0000-0000-00003DB90000}"/>
    <cellStyle name="쉼표 [0] 4 9 2 6 4" xfId="47905" xr:uid="{00000000-0005-0000-0000-00003EB90000}"/>
    <cellStyle name="쉼표 [0] 4 9 2 6 4 2" xfId="47906" xr:uid="{00000000-0005-0000-0000-00003FB90000}"/>
    <cellStyle name="쉼표 [0] 4 9 2 6 4 3" xfId="47907" xr:uid="{00000000-0005-0000-0000-000040B90000}"/>
    <cellStyle name="쉼표 [0] 4 9 2 6 4 4" xfId="47908" xr:uid="{00000000-0005-0000-0000-000041B90000}"/>
    <cellStyle name="쉼표 [0] 4 9 2 6 5" xfId="47909" xr:uid="{00000000-0005-0000-0000-000042B90000}"/>
    <cellStyle name="쉼표 [0] 4 9 2 6 5 2" xfId="47910" xr:uid="{00000000-0005-0000-0000-000043B90000}"/>
    <cellStyle name="쉼표 [0] 4 9 2 6 5 3" xfId="47911" xr:uid="{00000000-0005-0000-0000-000044B90000}"/>
    <cellStyle name="쉼표 [0] 4 9 2 6 5 4" xfId="47912" xr:uid="{00000000-0005-0000-0000-000045B90000}"/>
    <cellStyle name="쉼표 [0] 4 9 2 6 6" xfId="47913" xr:uid="{00000000-0005-0000-0000-000046B90000}"/>
    <cellStyle name="쉼표 [0] 4 9 2 6 6 2" xfId="47914" xr:uid="{00000000-0005-0000-0000-000047B90000}"/>
    <cellStyle name="쉼표 [0] 4 9 2 6 6 3" xfId="47915" xr:uid="{00000000-0005-0000-0000-000048B90000}"/>
    <cellStyle name="쉼표 [0] 4 9 2 6 6 4" xfId="47916" xr:uid="{00000000-0005-0000-0000-000049B90000}"/>
    <cellStyle name="쉼표 [0] 4 9 2 6 7" xfId="47917" xr:uid="{00000000-0005-0000-0000-00004AB90000}"/>
    <cellStyle name="쉼표 [0] 4 9 2 6 7 2" xfId="47918" xr:uid="{00000000-0005-0000-0000-00004BB90000}"/>
    <cellStyle name="쉼표 [0] 4 9 2 6 7 3" xfId="47919" xr:uid="{00000000-0005-0000-0000-00004CB90000}"/>
    <cellStyle name="쉼표 [0] 4 9 2 6 7 4" xfId="47920" xr:uid="{00000000-0005-0000-0000-00004DB90000}"/>
    <cellStyle name="쉼표 [0] 4 9 2 6 8" xfId="47921" xr:uid="{00000000-0005-0000-0000-00004EB90000}"/>
    <cellStyle name="쉼표 [0] 4 9 2 6 8 2" xfId="47922" xr:uid="{00000000-0005-0000-0000-00004FB90000}"/>
    <cellStyle name="쉼표 [0] 4 9 2 6 8 3" xfId="47923" xr:uid="{00000000-0005-0000-0000-000050B90000}"/>
    <cellStyle name="쉼표 [0] 4 9 2 6 8 4" xfId="47924" xr:uid="{00000000-0005-0000-0000-000051B90000}"/>
    <cellStyle name="쉼표 [0] 4 9 2 6 9" xfId="47925" xr:uid="{00000000-0005-0000-0000-000052B90000}"/>
    <cellStyle name="쉼표 [0] 4 9 2 6 9 2" xfId="47926" xr:uid="{00000000-0005-0000-0000-000053B90000}"/>
    <cellStyle name="쉼표 [0] 4 9 2 6 9 3" xfId="47927" xr:uid="{00000000-0005-0000-0000-000054B90000}"/>
    <cellStyle name="쉼표 [0] 4 9 2 6 9 4" xfId="47928" xr:uid="{00000000-0005-0000-0000-000055B90000}"/>
    <cellStyle name="쉼표 [0] 4 9 2 7" xfId="47929" xr:uid="{00000000-0005-0000-0000-000056B90000}"/>
    <cellStyle name="쉼표 [0] 4 9 2 7 2" xfId="47930" xr:uid="{00000000-0005-0000-0000-000057B90000}"/>
    <cellStyle name="쉼표 [0] 4 9 2 7 3" xfId="47931" xr:uid="{00000000-0005-0000-0000-000058B90000}"/>
    <cellStyle name="쉼표 [0] 4 9 2 7 4" xfId="47932" xr:uid="{00000000-0005-0000-0000-000059B90000}"/>
    <cellStyle name="쉼표 [0] 4 9 2 8" xfId="47933" xr:uid="{00000000-0005-0000-0000-00005AB90000}"/>
    <cellStyle name="쉼표 [0] 4 9 2 8 2" xfId="47934" xr:uid="{00000000-0005-0000-0000-00005BB90000}"/>
    <cellStyle name="쉼표 [0] 4 9 2 8 3" xfId="47935" xr:uid="{00000000-0005-0000-0000-00005CB90000}"/>
    <cellStyle name="쉼표 [0] 4 9 2 8 4" xfId="47936" xr:uid="{00000000-0005-0000-0000-00005DB90000}"/>
    <cellStyle name="쉼표 [0] 4 9 2 9" xfId="47937" xr:uid="{00000000-0005-0000-0000-00005EB90000}"/>
    <cellStyle name="쉼표 [0] 4 9 2 9 2" xfId="47938" xr:uid="{00000000-0005-0000-0000-00005FB90000}"/>
    <cellStyle name="쉼표 [0] 4 9 2 9 3" xfId="47939" xr:uid="{00000000-0005-0000-0000-000060B90000}"/>
    <cellStyle name="쉼표 [0] 4 9 2 9 4" xfId="47940" xr:uid="{00000000-0005-0000-0000-000061B90000}"/>
    <cellStyle name="쉼표 [0] 4 9 3" xfId="47941" xr:uid="{00000000-0005-0000-0000-000062B90000}"/>
    <cellStyle name="쉼표 [0] 4 9 4" xfId="47942" xr:uid="{00000000-0005-0000-0000-000063B90000}"/>
    <cellStyle name="쉼표 [0] 4 9 5" xfId="47943" xr:uid="{00000000-0005-0000-0000-000064B90000}"/>
    <cellStyle name="쉼표 [0] 4 9 6" xfId="47944" xr:uid="{00000000-0005-0000-0000-000065B90000}"/>
    <cellStyle name="쉼표 [0] 5" xfId="47945" xr:uid="{00000000-0005-0000-0000-000066B90000}"/>
    <cellStyle name="쉼표 [0] 5 2" xfId="47946" xr:uid="{00000000-0005-0000-0000-000067B90000}"/>
    <cellStyle name="쉼표 [0] 5 2 2" xfId="47947" xr:uid="{00000000-0005-0000-0000-000068B90000}"/>
    <cellStyle name="쉼표 [0] 5 2 2 10" xfId="47948" xr:uid="{00000000-0005-0000-0000-000069B90000}"/>
    <cellStyle name="쉼표 [0] 5 2 2 10 2" xfId="47949" xr:uid="{00000000-0005-0000-0000-00006AB90000}"/>
    <cellStyle name="쉼표 [0] 5 2 2 10 3" xfId="47950" xr:uid="{00000000-0005-0000-0000-00006BB90000}"/>
    <cellStyle name="쉼표 [0] 5 2 2 10 4" xfId="47951" xr:uid="{00000000-0005-0000-0000-00006CB90000}"/>
    <cellStyle name="쉼표 [0] 5 2 2 11" xfId="47952" xr:uid="{00000000-0005-0000-0000-00006DB90000}"/>
    <cellStyle name="쉼표 [0] 5 2 2 11 2" xfId="47953" xr:uid="{00000000-0005-0000-0000-00006EB90000}"/>
    <cellStyle name="쉼표 [0] 5 2 2 11 3" xfId="47954" xr:uid="{00000000-0005-0000-0000-00006FB90000}"/>
    <cellStyle name="쉼표 [0] 5 2 2 11 4" xfId="47955" xr:uid="{00000000-0005-0000-0000-000070B90000}"/>
    <cellStyle name="쉼표 [0] 5 2 2 12" xfId="47956" xr:uid="{00000000-0005-0000-0000-000071B90000}"/>
    <cellStyle name="쉼표 [0] 5 2 2 12 2" xfId="47957" xr:uid="{00000000-0005-0000-0000-000072B90000}"/>
    <cellStyle name="쉼표 [0] 5 2 2 12 3" xfId="47958" xr:uid="{00000000-0005-0000-0000-000073B90000}"/>
    <cellStyle name="쉼표 [0] 5 2 2 12 4" xfId="47959" xr:uid="{00000000-0005-0000-0000-000074B90000}"/>
    <cellStyle name="쉼표 [0] 5 2 2 13" xfId="47960" xr:uid="{00000000-0005-0000-0000-000075B90000}"/>
    <cellStyle name="쉼표 [0] 5 2 2 13 2" xfId="47961" xr:uid="{00000000-0005-0000-0000-000076B90000}"/>
    <cellStyle name="쉼표 [0] 5 2 2 13 3" xfId="47962" xr:uid="{00000000-0005-0000-0000-000077B90000}"/>
    <cellStyle name="쉼표 [0] 5 2 2 13 4" xfId="47963" xr:uid="{00000000-0005-0000-0000-000078B90000}"/>
    <cellStyle name="쉼표 [0] 5 2 2 14" xfId="47964" xr:uid="{00000000-0005-0000-0000-000079B90000}"/>
    <cellStyle name="쉼표 [0] 5 2 2 14 2" xfId="47965" xr:uid="{00000000-0005-0000-0000-00007AB90000}"/>
    <cellStyle name="쉼표 [0] 5 2 2 14 3" xfId="47966" xr:uid="{00000000-0005-0000-0000-00007BB90000}"/>
    <cellStyle name="쉼표 [0] 5 2 2 14 4" xfId="47967" xr:uid="{00000000-0005-0000-0000-00007CB90000}"/>
    <cellStyle name="쉼표 [0] 5 2 2 15" xfId="47968" xr:uid="{00000000-0005-0000-0000-00007DB90000}"/>
    <cellStyle name="쉼표 [0] 5 2 2 16" xfId="47969" xr:uid="{00000000-0005-0000-0000-00007EB90000}"/>
    <cellStyle name="쉼표 [0] 5 2 2 17" xfId="47970" xr:uid="{00000000-0005-0000-0000-00007FB90000}"/>
    <cellStyle name="쉼표 [0] 5 2 2 18" xfId="47971" xr:uid="{00000000-0005-0000-0000-000080B90000}"/>
    <cellStyle name="쉼표 [0] 5 2 2 19" xfId="47972" xr:uid="{00000000-0005-0000-0000-000081B90000}"/>
    <cellStyle name="쉼표 [0] 5 2 2 2" xfId="47973" xr:uid="{00000000-0005-0000-0000-000082B90000}"/>
    <cellStyle name="쉼표 [0] 5 2 2 2 10" xfId="47974" xr:uid="{00000000-0005-0000-0000-000083B90000}"/>
    <cellStyle name="쉼표 [0] 5 2 2 2 10 2" xfId="47975" xr:uid="{00000000-0005-0000-0000-000084B90000}"/>
    <cellStyle name="쉼표 [0] 5 2 2 2 10 3" xfId="47976" xr:uid="{00000000-0005-0000-0000-000085B90000}"/>
    <cellStyle name="쉼표 [0] 5 2 2 2 10 4" xfId="47977" xr:uid="{00000000-0005-0000-0000-000086B90000}"/>
    <cellStyle name="쉼표 [0] 5 2 2 2 11" xfId="47978" xr:uid="{00000000-0005-0000-0000-000087B90000}"/>
    <cellStyle name="쉼표 [0] 5 2 2 2 11 2" xfId="47979" xr:uid="{00000000-0005-0000-0000-000088B90000}"/>
    <cellStyle name="쉼표 [0] 5 2 2 2 11 3" xfId="47980" xr:uid="{00000000-0005-0000-0000-000089B90000}"/>
    <cellStyle name="쉼표 [0] 5 2 2 2 11 4" xfId="47981" xr:uid="{00000000-0005-0000-0000-00008AB90000}"/>
    <cellStyle name="쉼표 [0] 5 2 2 2 12" xfId="47982" xr:uid="{00000000-0005-0000-0000-00008BB90000}"/>
    <cellStyle name="쉼표 [0] 5 2 2 2 12 2" xfId="47983" xr:uid="{00000000-0005-0000-0000-00008CB90000}"/>
    <cellStyle name="쉼표 [0] 5 2 2 2 12 3" xfId="47984" xr:uid="{00000000-0005-0000-0000-00008DB90000}"/>
    <cellStyle name="쉼표 [0] 5 2 2 2 12 4" xfId="47985" xr:uid="{00000000-0005-0000-0000-00008EB90000}"/>
    <cellStyle name="쉼표 [0] 5 2 2 2 13" xfId="47986" xr:uid="{00000000-0005-0000-0000-00008FB90000}"/>
    <cellStyle name="쉼표 [0] 5 2 2 2 13 2" xfId="47987" xr:uid="{00000000-0005-0000-0000-000090B90000}"/>
    <cellStyle name="쉼표 [0] 5 2 2 2 13 3" xfId="47988" xr:uid="{00000000-0005-0000-0000-000091B90000}"/>
    <cellStyle name="쉼표 [0] 5 2 2 2 13 4" xfId="47989" xr:uid="{00000000-0005-0000-0000-000092B90000}"/>
    <cellStyle name="쉼표 [0] 5 2 2 2 14" xfId="47990" xr:uid="{00000000-0005-0000-0000-000093B90000}"/>
    <cellStyle name="쉼표 [0] 5 2 2 2 15" xfId="47991" xr:uid="{00000000-0005-0000-0000-000094B90000}"/>
    <cellStyle name="쉼표 [0] 5 2 2 2 16" xfId="47992" xr:uid="{00000000-0005-0000-0000-000095B90000}"/>
    <cellStyle name="쉼표 [0] 5 2 2 2 17" xfId="47993" xr:uid="{00000000-0005-0000-0000-000096B90000}"/>
    <cellStyle name="쉼표 [0] 5 2 2 2 18" xfId="47994" xr:uid="{00000000-0005-0000-0000-000097B90000}"/>
    <cellStyle name="쉼표 [0] 5 2 2 2 19" xfId="47995" xr:uid="{00000000-0005-0000-0000-000098B90000}"/>
    <cellStyle name="쉼표 [0] 5 2 2 2 2" xfId="47996" xr:uid="{00000000-0005-0000-0000-000099B90000}"/>
    <cellStyle name="쉼표 [0] 5 2 2 2 2 10" xfId="47997" xr:uid="{00000000-0005-0000-0000-00009AB90000}"/>
    <cellStyle name="쉼표 [0] 5 2 2 2 2 10 2" xfId="47998" xr:uid="{00000000-0005-0000-0000-00009BB90000}"/>
    <cellStyle name="쉼표 [0] 5 2 2 2 2 10 3" xfId="47999" xr:uid="{00000000-0005-0000-0000-00009CB90000}"/>
    <cellStyle name="쉼표 [0] 5 2 2 2 2 10 4" xfId="48000" xr:uid="{00000000-0005-0000-0000-00009DB90000}"/>
    <cellStyle name="쉼표 [0] 5 2 2 2 2 11" xfId="48001" xr:uid="{00000000-0005-0000-0000-00009EB90000}"/>
    <cellStyle name="쉼표 [0] 5 2 2 2 2 11 2" xfId="48002" xr:uid="{00000000-0005-0000-0000-00009FB90000}"/>
    <cellStyle name="쉼표 [0] 5 2 2 2 2 11 3" xfId="48003" xr:uid="{00000000-0005-0000-0000-0000A0B90000}"/>
    <cellStyle name="쉼표 [0] 5 2 2 2 2 11 4" xfId="48004" xr:uid="{00000000-0005-0000-0000-0000A1B90000}"/>
    <cellStyle name="쉼표 [0] 5 2 2 2 2 12" xfId="48005" xr:uid="{00000000-0005-0000-0000-0000A2B90000}"/>
    <cellStyle name="쉼표 [0] 5 2 2 2 2 12 2" xfId="48006" xr:uid="{00000000-0005-0000-0000-0000A3B90000}"/>
    <cellStyle name="쉼표 [0] 5 2 2 2 2 12 3" xfId="48007" xr:uid="{00000000-0005-0000-0000-0000A4B90000}"/>
    <cellStyle name="쉼표 [0] 5 2 2 2 2 12 4" xfId="48008" xr:uid="{00000000-0005-0000-0000-0000A5B90000}"/>
    <cellStyle name="쉼표 [0] 5 2 2 2 2 13" xfId="48009" xr:uid="{00000000-0005-0000-0000-0000A6B90000}"/>
    <cellStyle name="쉼표 [0] 5 2 2 2 2 14" xfId="48010" xr:uid="{00000000-0005-0000-0000-0000A7B90000}"/>
    <cellStyle name="쉼표 [0] 5 2 2 2 2 15" xfId="48011" xr:uid="{00000000-0005-0000-0000-0000A8B90000}"/>
    <cellStyle name="쉼표 [0] 5 2 2 2 2 16" xfId="48012" xr:uid="{00000000-0005-0000-0000-0000A9B90000}"/>
    <cellStyle name="쉼표 [0] 5 2 2 2 2 17" xfId="48013" xr:uid="{00000000-0005-0000-0000-0000AAB90000}"/>
    <cellStyle name="쉼표 [0] 5 2 2 2 2 18" xfId="48014" xr:uid="{00000000-0005-0000-0000-0000ABB90000}"/>
    <cellStyle name="쉼표 [0] 5 2 2 2 2 19" xfId="48015" xr:uid="{00000000-0005-0000-0000-0000ACB90000}"/>
    <cellStyle name="쉼표 [0] 5 2 2 2 2 2" xfId="48016" xr:uid="{00000000-0005-0000-0000-0000ADB90000}"/>
    <cellStyle name="쉼표 [0] 5 2 2 2 2 2 10" xfId="48017" xr:uid="{00000000-0005-0000-0000-0000AEB90000}"/>
    <cellStyle name="쉼표 [0] 5 2 2 2 2 2 11" xfId="48018" xr:uid="{00000000-0005-0000-0000-0000AFB90000}"/>
    <cellStyle name="쉼표 [0] 5 2 2 2 2 2 12" xfId="48019" xr:uid="{00000000-0005-0000-0000-0000B0B90000}"/>
    <cellStyle name="쉼표 [0] 5 2 2 2 2 2 2" xfId="48020" xr:uid="{00000000-0005-0000-0000-0000B1B90000}"/>
    <cellStyle name="쉼표 [0] 5 2 2 2 2 2 2 2" xfId="48021" xr:uid="{00000000-0005-0000-0000-0000B2B90000}"/>
    <cellStyle name="쉼표 [0] 5 2 2 2 2 2 2 3" xfId="48022" xr:uid="{00000000-0005-0000-0000-0000B3B90000}"/>
    <cellStyle name="쉼표 [0] 5 2 2 2 2 2 2 4" xfId="48023" xr:uid="{00000000-0005-0000-0000-0000B4B90000}"/>
    <cellStyle name="쉼표 [0] 5 2 2 2 2 2 3" xfId="48024" xr:uid="{00000000-0005-0000-0000-0000B5B90000}"/>
    <cellStyle name="쉼표 [0] 5 2 2 2 2 2 3 2" xfId="48025" xr:uid="{00000000-0005-0000-0000-0000B6B90000}"/>
    <cellStyle name="쉼표 [0] 5 2 2 2 2 2 3 3" xfId="48026" xr:uid="{00000000-0005-0000-0000-0000B7B90000}"/>
    <cellStyle name="쉼표 [0] 5 2 2 2 2 2 3 4" xfId="48027" xr:uid="{00000000-0005-0000-0000-0000B8B90000}"/>
    <cellStyle name="쉼표 [0] 5 2 2 2 2 2 4" xfId="48028" xr:uid="{00000000-0005-0000-0000-0000B9B90000}"/>
    <cellStyle name="쉼표 [0] 5 2 2 2 2 2 4 2" xfId="48029" xr:uid="{00000000-0005-0000-0000-0000BAB90000}"/>
    <cellStyle name="쉼표 [0] 5 2 2 2 2 2 4 3" xfId="48030" xr:uid="{00000000-0005-0000-0000-0000BBB90000}"/>
    <cellStyle name="쉼표 [0] 5 2 2 2 2 2 4 4" xfId="48031" xr:uid="{00000000-0005-0000-0000-0000BCB90000}"/>
    <cellStyle name="쉼표 [0] 5 2 2 2 2 2 5" xfId="48032" xr:uid="{00000000-0005-0000-0000-0000BDB90000}"/>
    <cellStyle name="쉼표 [0] 5 2 2 2 2 2 5 2" xfId="48033" xr:uid="{00000000-0005-0000-0000-0000BEB90000}"/>
    <cellStyle name="쉼표 [0] 5 2 2 2 2 2 5 3" xfId="48034" xr:uid="{00000000-0005-0000-0000-0000BFB90000}"/>
    <cellStyle name="쉼표 [0] 5 2 2 2 2 2 5 4" xfId="48035" xr:uid="{00000000-0005-0000-0000-0000C0B90000}"/>
    <cellStyle name="쉼표 [0] 5 2 2 2 2 2 6" xfId="48036" xr:uid="{00000000-0005-0000-0000-0000C1B90000}"/>
    <cellStyle name="쉼표 [0] 5 2 2 2 2 2 6 2" xfId="48037" xr:uid="{00000000-0005-0000-0000-0000C2B90000}"/>
    <cellStyle name="쉼표 [0] 5 2 2 2 2 2 6 3" xfId="48038" xr:uid="{00000000-0005-0000-0000-0000C3B90000}"/>
    <cellStyle name="쉼표 [0] 5 2 2 2 2 2 6 4" xfId="48039" xr:uid="{00000000-0005-0000-0000-0000C4B90000}"/>
    <cellStyle name="쉼표 [0] 5 2 2 2 2 2 7" xfId="48040" xr:uid="{00000000-0005-0000-0000-0000C5B90000}"/>
    <cellStyle name="쉼표 [0] 5 2 2 2 2 2 7 2" xfId="48041" xr:uid="{00000000-0005-0000-0000-0000C6B90000}"/>
    <cellStyle name="쉼표 [0] 5 2 2 2 2 2 7 3" xfId="48042" xr:uid="{00000000-0005-0000-0000-0000C7B90000}"/>
    <cellStyle name="쉼표 [0] 5 2 2 2 2 2 7 4" xfId="48043" xr:uid="{00000000-0005-0000-0000-0000C8B90000}"/>
    <cellStyle name="쉼표 [0] 5 2 2 2 2 2 8" xfId="48044" xr:uid="{00000000-0005-0000-0000-0000C9B90000}"/>
    <cellStyle name="쉼표 [0] 5 2 2 2 2 2 8 2" xfId="48045" xr:uid="{00000000-0005-0000-0000-0000CAB90000}"/>
    <cellStyle name="쉼표 [0] 5 2 2 2 2 2 8 3" xfId="48046" xr:uid="{00000000-0005-0000-0000-0000CBB90000}"/>
    <cellStyle name="쉼표 [0] 5 2 2 2 2 2 8 4" xfId="48047" xr:uid="{00000000-0005-0000-0000-0000CCB90000}"/>
    <cellStyle name="쉼표 [0] 5 2 2 2 2 2 9" xfId="48048" xr:uid="{00000000-0005-0000-0000-0000CDB90000}"/>
    <cellStyle name="쉼표 [0] 5 2 2 2 2 2 9 2" xfId="48049" xr:uid="{00000000-0005-0000-0000-0000CEB90000}"/>
    <cellStyle name="쉼표 [0] 5 2 2 2 2 2 9 3" xfId="48050" xr:uid="{00000000-0005-0000-0000-0000CFB90000}"/>
    <cellStyle name="쉼표 [0] 5 2 2 2 2 2 9 4" xfId="48051" xr:uid="{00000000-0005-0000-0000-0000D0B90000}"/>
    <cellStyle name="쉼표 [0] 5 2 2 2 2 20" xfId="48052" xr:uid="{00000000-0005-0000-0000-0000D1B90000}"/>
    <cellStyle name="쉼표 [0] 5 2 2 2 2 21" xfId="48053" xr:uid="{00000000-0005-0000-0000-0000D2B90000}"/>
    <cellStyle name="쉼표 [0] 5 2 2 2 2 22" xfId="48054" xr:uid="{00000000-0005-0000-0000-0000D3B90000}"/>
    <cellStyle name="쉼표 [0] 5 2 2 2 2 23" xfId="48055" xr:uid="{00000000-0005-0000-0000-0000D4B90000}"/>
    <cellStyle name="쉼표 [0] 5 2 2 2 2 24" xfId="48056" xr:uid="{00000000-0005-0000-0000-0000D5B90000}"/>
    <cellStyle name="쉼표 [0] 5 2 2 2 2 25" xfId="48057" xr:uid="{00000000-0005-0000-0000-0000D6B90000}"/>
    <cellStyle name="쉼표 [0] 5 2 2 2 2 3" xfId="48058" xr:uid="{00000000-0005-0000-0000-0000D7B90000}"/>
    <cellStyle name="쉼표 [0] 5 2 2 2 2 3 10" xfId="48059" xr:uid="{00000000-0005-0000-0000-0000D8B90000}"/>
    <cellStyle name="쉼표 [0] 5 2 2 2 2 3 11" xfId="48060" xr:uid="{00000000-0005-0000-0000-0000D9B90000}"/>
    <cellStyle name="쉼표 [0] 5 2 2 2 2 3 12" xfId="48061" xr:uid="{00000000-0005-0000-0000-0000DAB90000}"/>
    <cellStyle name="쉼표 [0] 5 2 2 2 2 3 2" xfId="48062" xr:uid="{00000000-0005-0000-0000-0000DBB90000}"/>
    <cellStyle name="쉼표 [0] 5 2 2 2 2 3 2 2" xfId="48063" xr:uid="{00000000-0005-0000-0000-0000DCB90000}"/>
    <cellStyle name="쉼표 [0] 5 2 2 2 2 3 2 3" xfId="48064" xr:uid="{00000000-0005-0000-0000-0000DDB90000}"/>
    <cellStyle name="쉼표 [0] 5 2 2 2 2 3 2 4" xfId="48065" xr:uid="{00000000-0005-0000-0000-0000DEB90000}"/>
    <cellStyle name="쉼표 [0] 5 2 2 2 2 3 3" xfId="48066" xr:uid="{00000000-0005-0000-0000-0000DFB90000}"/>
    <cellStyle name="쉼표 [0] 5 2 2 2 2 3 3 2" xfId="48067" xr:uid="{00000000-0005-0000-0000-0000E0B90000}"/>
    <cellStyle name="쉼표 [0] 5 2 2 2 2 3 3 3" xfId="48068" xr:uid="{00000000-0005-0000-0000-0000E1B90000}"/>
    <cellStyle name="쉼표 [0] 5 2 2 2 2 3 3 4" xfId="48069" xr:uid="{00000000-0005-0000-0000-0000E2B90000}"/>
    <cellStyle name="쉼표 [0] 5 2 2 2 2 3 4" xfId="48070" xr:uid="{00000000-0005-0000-0000-0000E3B90000}"/>
    <cellStyle name="쉼표 [0] 5 2 2 2 2 3 4 2" xfId="48071" xr:uid="{00000000-0005-0000-0000-0000E4B90000}"/>
    <cellStyle name="쉼표 [0] 5 2 2 2 2 3 4 3" xfId="48072" xr:uid="{00000000-0005-0000-0000-0000E5B90000}"/>
    <cellStyle name="쉼표 [0] 5 2 2 2 2 3 4 4" xfId="48073" xr:uid="{00000000-0005-0000-0000-0000E6B90000}"/>
    <cellStyle name="쉼표 [0] 5 2 2 2 2 3 5" xfId="48074" xr:uid="{00000000-0005-0000-0000-0000E7B90000}"/>
    <cellStyle name="쉼표 [0] 5 2 2 2 2 3 5 2" xfId="48075" xr:uid="{00000000-0005-0000-0000-0000E8B90000}"/>
    <cellStyle name="쉼표 [0] 5 2 2 2 2 3 5 3" xfId="48076" xr:uid="{00000000-0005-0000-0000-0000E9B90000}"/>
    <cellStyle name="쉼표 [0] 5 2 2 2 2 3 5 4" xfId="48077" xr:uid="{00000000-0005-0000-0000-0000EAB90000}"/>
    <cellStyle name="쉼표 [0] 5 2 2 2 2 3 6" xfId="48078" xr:uid="{00000000-0005-0000-0000-0000EBB90000}"/>
    <cellStyle name="쉼표 [0] 5 2 2 2 2 3 6 2" xfId="48079" xr:uid="{00000000-0005-0000-0000-0000ECB90000}"/>
    <cellStyle name="쉼표 [0] 5 2 2 2 2 3 6 3" xfId="48080" xr:uid="{00000000-0005-0000-0000-0000EDB90000}"/>
    <cellStyle name="쉼표 [0] 5 2 2 2 2 3 6 4" xfId="48081" xr:uid="{00000000-0005-0000-0000-0000EEB90000}"/>
    <cellStyle name="쉼표 [0] 5 2 2 2 2 3 7" xfId="48082" xr:uid="{00000000-0005-0000-0000-0000EFB90000}"/>
    <cellStyle name="쉼표 [0] 5 2 2 2 2 3 7 2" xfId="48083" xr:uid="{00000000-0005-0000-0000-0000F0B90000}"/>
    <cellStyle name="쉼표 [0] 5 2 2 2 2 3 7 3" xfId="48084" xr:uid="{00000000-0005-0000-0000-0000F1B90000}"/>
    <cellStyle name="쉼표 [0] 5 2 2 2 2 3 7 4" xfId="48085" xr:uid="{00000000-0005-0000-0000-0000F2B90000}"/>
    <cellStyle name="쉼표 [0] 5 2 2 2 2 3 8" xfId="48086" xr:uid="{00000000-0005-0000-0000-0000F3B90000}"/>
    <cellStyle name="쉼표 [0] 5 2 2 2 2 3 8 2" xfId="48087" xr:uid="{00000000-0005-0000-0000-0000F4B90000}"/>
    <cellStyle name="쉼표 [0] 5 2 2 2 2 3 8 3" xfId="48088" xr:uid="{00000000-0005-0000-0000-0000F5B90000}"/>
    <cellStyle name="쉼표 [0] 5 2 2 2 2 3 8 4" xfId="48089" xr:uid="{00000000-0005-0000-0000-0000F6B90000}"/>
    <cellStyle name="쉼표 [0] 5 2 2 2 2 3 9" xfId="48090" xr:uid="{00000000-0005-0000-0000-0000F7B90000}"/>
    <cellStyle name="쉼표 [0] 5 2 2 2 2 3 9 2" xfId="48091" xr:uid="{00000000-0005-0000-0000-0000F8B90000}"/>
    <cellStyle name="쉼표 [0] 5 2 2 2 2 3 9 3" xfId="48092" xr:uid="{00000000-0005-0000-0000-0000F9B90000}"/>
    <cellStyle name="쉼표 [0] 5 2 2 2 2 3 9 4" xfId="48093" xr:uid="{00000000-0005-0000-0000-0000FAB90000}"/>
    <cellStyle name="쉼표 [0] 5 2 2 2 2 4" xfId="48094" xr:uid="{00000000-0005-0000-0000-0000FBB90000}"/>
    <cellStyle name="쉼표 [0] 5 2 2 2 2 4 10" xfId="48095" xr:uid="{00000000-0005-0000-0000-0000FCB90000}"/>
    <cellStyle name="쉼표 [0] 5 2 2 2 2 4 11" xfId="48096" xr:uid="{00000000-0005-0000-0000-0000FDB90000}"/>
    <cellStyle name="쉼표 [0] 5 2 2 2 2 4 12" xfId="48097" xr:uid="{00000000-0005-0000-0000-0000FEB90000}"/>
    <cellStyle name="쉼표 [0] 5 2 2 2 2 4 2" xfId="48098" xr:uid="{00000000-0005-0000-0000-0000FFB90000}"/>
    <cellStyle name="쉼표 [0] 5 2 2 2 2 4 2 2" xfId="48099" xr:uid="{00000000-0005-0000-0000-000000BA0000}"/>
    <cellStyle name="쉼표 [0] 5 2 2 2 2 4 2 3" xfId="48100" xr:uid="{00000000-0005-0000-0000-000001BA0000}"/>
    <cellStyle name="쉼표 [0] 5 2 2 2 2 4 2 4" xfId="48101" xr:uid="{00000000-0005-0000-0000-000002BA0000}"/>
    <cellStyle name="쉼표 [0] 5 2 2 2 2 4 3" xfId="48102" xr:uid="{00000000-0005-0000-0000-000003BA0000}"/>
    <cellStyle name="쉼표 [0] 5 2 2 2 2 4 3 2" xfId="48103" xr:uid="{00000000-0005-0000-0000-000004BA0000}"/>
    <cellStyle name="쉼표 [0] 5 2 2 2 2 4 3 3" xfId="48104" xr:uid="{00000000-0005-0000-0000-000005BA0000}"/>
    <cellStyle name="쉼표 [0] 5 2 2 2 2 4 3 4" xfId="48105" xr:uid="{00000000-0005-0000-0000-000006BA0000}"/>
    <cellStyle name="쉼표 [0] 5 2 2 2 2 4 4" xfId="48106" xr:uid="{00000000-0005-0000-0000-000007BA0000}"/>
    <cellStyle name="쉼표 [0] 5 2 2 2 2 4 4 2" xfId="48107" xr:uid="{00000000-0005-0000-0000-000008BA0000}"/>
    <cellStyle name="쉼표 [0] 5 2 2 2 2 4 4 3" xfId="48108" xr:uid="{00000000-0005-0000-0000-000009BA0000}"/>
    <cellStyle name="쉼표 [0] 5 2 2 2 2 4 4 4" xfId="48109" xr:uid="{00000000-0005-0000-0000-00000ABA0000}"/>
    <cellStyle name="쉼표 [0] 5 2 2 2 2 4 5" xfId="48110" xr:uid="{00000000-0005-0000-0000-00000BBA0000}"/>
    <cellStyle name="쉼표 [0] 5 2 2 2 2 4 5 2" xfId="48111" xr:uid="{00000000-0005-0000-0000-00000CBA0000}"/>
    <cellStyle name="쉼표 [0] 5 2 2 2 2 4 5 3" xfId="48112" xr:uid="{00000000-0005-0000-0000-00000DBA0000}"/>
    <cellStyle name="쉼표 [0] 5 2 2 2 2 4 5 4" xfId="48113" xr:uid="{00000000-0005-0000-0000-00000EBA0000}"/>
    <cellStyle name="쉼표 [0] 5 2 2 2 2 4 6" xfId="48114" xr:uid="{00000000-0005-0000-0000-00000FBA0000}"/>
    <cellStyle name="쉼표 [0] 5 2 2 2 2 4 6 2" xfId="48115" xr:uid="{00000000-0005-0000-0000-000010BA0000}"/>
    <cellStyle name="쉼표 [0] 5 2 2 2 2 4 6 3" xfId="48116" xr:uid="{00000000-0005-0000-0000-000011BA0000}"/>
    <cellStyle name="쉼표 [0] 5 2 2 2 2 4 6 4" xfId="48117" xr:uid="{00000000-0005-0000-0000-000012BA0000}"/>
    <cellStyle name="쉼표 [0] 5 2 2 2 2 4 7" xfId="48118" xr:uid="{00000000-0005-0000-0000-000013BA0000}"/>
    <cellStyle name="쉼표 [0] 5 2 2 2 2 4 7 2" xfId="48119" xr:uid="{00000000-0005-0000-0000-000014BA0000}"/>
    <cellStyle name="쉼표 [0] 5 2 2 2 2 4 7 3" xfId="48120" xr:uid="{00000000-0005-0000-0000-000015BA0000}"/>
    <cellStyle name="쉼표 [0] 5 2 2 2 2 4 7 4" xfId="48121" xr:uid="{00000000-0005-0000-0000-000016BA0000}"/>
    <cellStyle name="쉼표 [0] 5 2 2 2 2 4 8" xfId="48122" xr:uid="{00000000-0005-0000-0000-000017BA0000}"/>
    <cellStyle name="쉼표 [0] 5 2 2 2 2 4 8 2" xfId="48123" xr:uid="{00000000-0005-0000-0000-000018BA0000}"/>
    <cellStyle name="쉼표 [0] 5 2 2 2 2 4 8 3" xfId="48124" xr:uid="{00000000-0005-0000-0000-000019BA0000}"/>
    <cellStyle name="쉼표 [0] 5 2 2 2 2 4 8 4" xfId="48125" xr:uid="{00000000-0005-0000-0000-00001ABA0000}"/>
    <cellStyle name="쉼표 [0] 5 2 2 2 2 4 9" xfId="48126" xr:uid="{00000000-0005-0000-0000-00001BBA0000}"/>
    <cellStyle name="쉼표 [0] 5 2 2 2 2 4 9 2" xfId="48127" xr:uid="{00000000-0005-0000-0000-00001CBA0000}"/>
    <cellStyle name="쉼표 [0] 5 2 2 2 2 4 9 3" xfId="48128" xr:uid="{00000000-0005-0000-0000-00001DBA0000}"/>
    <cellStyle name="쉼표 [0] 5 2 2 2 2 4 9 4" xfId="48129" xr:uid="{00000000-0005-0000-0000-00001EBA0000}"/>
    <cellStyle name="쉼표 [0] 5 2 2 2 2 5" xfId="48130" xr:uid="{00000000-0005-0000-0000-00001FBA0000}"/>
    <cellStyle name="쉼표 [0] 5 2 2 2 2 5 2" xfId="48131" xr:uid="{00000000-0005-0000-0000-000020BA0000}"/>
    <cellStyle name="쉼표 [0] 5 2 2 2 2 5 3" xfId="48132" xr:uid="{00000000-0005-0000-0000-000021BA0000}"/>
    <cellStyle name="쉼표 [0] 5 2 2 2 2 5 4" xfId="48133" xr:uid="{00000000-0005-0000-0000-000022BA0000}"/>
    <cellStyle name="쉼표 [0] 5 2 2 2 2 6" xfId="48134" xr:uid="{00000000-0005-0000-0000-000023BA0000}"/>
    <cellStyle name="쉼표 [0] 5 2 2 2 2 6 2" xfId="48135" xr:uid="{00000000-0005-0000-0000-000024BA0000}"/>
    <cellStyle name="쉼표 [0] 5 2 2 2 2 6 3" xfId="48136" xr:uid="{00000000-0005-0000-0000-000025BA0000}"/>
    <cellStyle name="쉼표 [0] 5 2 2 2 2 6 4" xfId="48137" xr:uid="{00000000-0005-0000-0000-000026BA0000}"/>
    <cellStyle name="쉼표 [0] 5 2 2 2 2 7" xfId="48138" xr:uid="{00000000-0005-0000-0000-000027BA0000}"/>
    <cellStyle name="쉼표 [0] 5 2 2 2 2 7 2" xfId="48139" xr:uid="{00000000-0005-0000-0000-000028BA0000}"/>
    <cellStyle name="쉼표 [0] 5 2 2 2 2 7 3" xfId="48140" xr:uid="{00000000-0005-0000-0000-000029BA0000}"/>
    <cellStyle name="쉼표 [0] 5 2 2 2 2 7 4" xfId="48141" xr:uid="{00000000-0005-0000-0000-00002ABA0000}"/>
    <cellStyle name="쉼표 [0] 5 2 2 2 2 8" xfId="48142" xr:uid="{00000000-0005-0000-0000-00002BBA0000}"/>
    <cellStyle name="쉼표 [0] 5 2 2 2 2 8 2" xfId="48143" xr:uid="{00000000-0005-0000-0000-00002CBA0000}"/>
    <cellStyle name="쉼표 [0] 5 2 2 2 2 8 3" xfId="48144" xr:uid="{00000000-0005-0000-0000-00002DBA0000}"/>
    <cellStyle name="쉼표 [0] 5 2 2 2 2 8 4" xfId="48145" xr:uid="{00000000-0005-0000-0000-00002EBA0000}"/>
    <cellStyle name="쉼표 [0] 5 2 2 2 2 9" xfId="48146" xr:uid="{00000000-0005-0000-0000-00002FBA0000}"/>
    <cellStyle name="쉼표 [0] 5 2 2 2 2 9 2" xfId="48147" xr:uid="{00000000-0005-0000-0000-000030BA0000}"/>
    <cellStyle name="쉼표 [0] 5 2 2 2 2 9 3" xfId="48148" xr:uid="{00000000-0005-0000-0000-000031BA0000}"/>
    <cellStyle name="쉼표 [0] 5 2 2 2 2 9 4" xfId="48149" xr:uid="{00000000-0005-0000-0000-000032BA0000}"/>
    <cellStyle name="쉼표 [0] 5 2 2 2 20" xfId="48150" xr:uid="{00000000-0005-0000-0000-000033BA0000}"/>
    <cellStyle name="쉼표 [0] 5 2 2 2 21" xfId="48151" xr:uid="{00000000-0005-0000-0000-000034BA0000}"/>
    <cellStyle name="쉼표 [0] 5 2 2 2 22" xfId="48152" xr:uid="{00000000-0005-0000-0000-000035BA0000}"/>
    <cellStyle name="쉼표 [0] 5 2 2 2 23" xfId="48153" xr:uid="{00000000-0005-0000-0000-000036BA0000}"/>
    <cellStyle name="쉼표 [0] 5 2 2 2 24" xfId="48154" xr:uid="{00000000-0005-0000-0000-000037BA0000}"/>
    <cellStyle name="쉼표 [0] 5 2 2 2 25" xfId="48155" xr:uid="{00000000-0005-0000-0000-000038BA0000}"/>
    <cellStyle name="쉼표 [0] 5 2 2 2 26" xfId="48156" xr:uid="{00000000-0005-0000-0000-000039BA0000}"/>
    <cellStyle name="쉼표 [0] 5 2 2 2 3" xfId="48157" xr:uid="{00000000-0005-0000-0000-00003ABA0000}"/>
    <cellStyle name="쉼표 [0] 5 2 2 2 3 10" xfId="48158" xr:uid="{00000000-0005-0000-0000-00003BBA0000}"/>
    <cellStyle name="쉼표 [0] 5 2 2 2 3 11" xfId="48159" xr:uid="{00000000-0005-0000-0000-00003CBA0000}"/>
    <cellStyle name="쉼표 [0] 5 2 2 2 3 12" xfId="48160" xr:uid="{00000000-0005-0000-0000-00003DBA0000}"/>
    <cellStyle name="쉼표 [0] 5 2 2 2 3 2" xfId="48161" xr:uid="{00000000-0005-0000-0000-00003EBA0000}"/>
    <cellStyle name="쉼표 [0] 5 2 2 2 3 2 2" xfId="48162" xr:uid="{00000000-0005-0000-0000-00003FBA0000}"/>
    <cellStyle name="쉼표 [0] 5 2 2 2 3 2 3" xfId="48163" xr:uid="{00000000-0005-0000-0000-000040BA0000}"/>
    <cellStyle name="쉼표 [0] 5 2 2 2 3 2 4" xfId="48164" xr:uid="{00000000-0005-0000-0000-000041BA0000}"/>
    <cellStyle name="쉼표 [0] 5 2 2 2 3 3" xfId="48165" xr:uid="{00000000-0005-0000-0000-000042BA0000}"/>
    <cellStyle name="쉼표 [0] 5 2 2 2 3 3 2" xfId="48166" xr:uid="{00000000-0005-0000-0000-000043BA0000}"/>
    <cellStyle name="쉼표 [0] 5 2 2 2 3 3 3" xfId="48167" xr:uid="{00000000-0005-0000-0000-000044BA0000}"/>
    <cellStyle name="쉼표 [0] 5 2 2 2 3 3 4" xfId="48168" xr:uid="{00000000-0005-0000-0000-000045BA0000}"/>
    <cellStyle name="쉼표 [0] 5 2 2 2 3 4" xfId="48169" xr:uid="{00000000-0005-0000-0000-000046BA0000}"/>
    <cellStyle name="쉼표 [0] 5 2 2 2 3 4 2" xfId="48170" xr:uid="{00000000-0005-0000-0000-000047BA0000}"/>
    <cellStyle name="쉼표 [0] 5 2 2 2 3 4 3" xfId="48171" xr:uid="{00000000-0005-0000-0000-000048BA0000}"/>
    <cellStyle name="쉼표 [0] 5 2 2 2 3 4 4" xfId="48172" xr:uid="{00000000-0005-0000-0000-000049BA0000}"/>
    <cellStyle name="쉼표 [0] 5 2 2 2 3 5" xfId="48173" xr:uid="{00000000-0005-0000-0000-00004ABA0000}"/>
    <cellStyle name="쉼표 [0] 5 2 2 2 3 5 2" xfId="48174" xr:uid="{00000000-0005-0000-0000-00004BBA0000}"/>
    <cellStyle name="쉼표 [0] 5 2 2 2 3 5 3" xfId="48175" xr:uid="{00000000-0005-0000-0000-00004CBA0000}"/>
    <cellStyle name="쉼표 [0] 5 2 2 2 3 5 4" xfId="48176" xr:uid="{00000000-0005-0000-0000-00004DBA0000}"/>
    <cellStyle name="쉼표 [0] 5 2 2 2 3 6" xfId="48177" xr:uid="{00000000-0005-0000-0000-00004EBA0000}"/>
    <cellStyle name="쉼표 [0] 5 2 2 2 3 6 2" xfId="48178" xr:uid="{00000000-0005-0000-0000-00004FBA0000}"/>
    <cellStyle name="쉼표 [0] 5 2 2 2 3 6 3" xfId="48179" xr:uid="{00000000-0005-0000-0000-000050BA0000}"/>
    <cellStyle name="쉼표 [0] 5 2 2 2 3 6 4" xfId="48180" xr:uid="{00000000-0005-0000-0000-000051BA0000}"/>
    <cellStyle name="쉼표 [0] 5 2 2 2 3 7" xfId="48181" xr:uid="{00000000-0005-0000-0000-000052BA0000}"/>
    <cellStyle name="쉼표 [0] 5 2 2 2 3 7 2" xfId="48182" xr:uid="{00000000-0005-0000-0000-000053BA0000}"/>
    <cellStyle name="쉼표 [0] 5 2 2 2 3 7 3" xfId="48183" xr:uid="{00000000-0005-0000-0000-000054BA0000}"/>
    <cellStyle name="쉼표 [0] 5 2 2 2 3 7 4" xfId="48184" xr:uid="{00000000-0005-0000-0000-000055BA0000}"/>
    <cellStyle name="쉼표 [0] 5 2 2 2 3 8" xfId="48185" xr:uid="{00000000-0005-0000-0000-000056BA0000}"/>
    <cellStyle name="쉼표 [0] 5 2 2 2 3 8 2" xfId="48186" xr:uid="{00000000-0005-0000-0000-000057BA0000}"/>
    <cellStyle name="쉼표 [0] 5 2 2 2 3 8 3" xfId="48187" xr:uid="{00000000-0005-0000-0000-000058BA0000}"/>
    <cellStyle name="쉼표 [0] 5 2 2 2 3 8 4" xfId="48188" xr:uid="{00000000-0005-0000-0000-000059BA0000}"/>
    <cellStyle name="쉼표 [0] 5 2 2 2 3 9" xfId="48189" xr:uid="{00000000-0005-0000-0000-00005ABA0000}"/>
    <cellStyle name="쉼표 [0] 5 2 2 2 3 9 2" xfId="48190" xr:uid="{00000000-0005-0000-0000-00005BBA0000}"/>
    <cellStyle name="쉼표 [0] 5 2 2 2 3 9 3" xfId="48191" xr:uid="{00000000-0005-0000-0000-00005CBA0000}"/>
    <cellStyle name="쉼표 [0] 5 2 2 2 3 9 4" xfId="48192" xr:uid="{00000000-0005-0000-0000-00005DBA0000}"/>
    <cellStyle name="쉼표 [0] 5 2 2 2 4" xfId="48193" xr:uid="{00000000-0005-0000-0000-00005EBA0000}"/>
    <cellStyle name="쉼표 [0] 5 2 2 2 4 10" xfId="48194" xr:uid="{00000000-0005-0000-0000-00005FBA0000}"/>
    <cellStyle name="쉼표 [0] 5 2 2 2 4 11" xfId="48195" xr:uid="{00000000-0005-0000-0000-000060BA0000}"/>
    <cellStyle name="쉼표 [0] 5 2 2 2 4 12" xfId="48196" xr:uid="{00000000-0005-0000-0000-000061BA0000}"/>
    <cellStyle name="쉼표 [0] 5 2 2 2 4 2" xfId="48197" xr:uid="{00000000-0005-0000-0000-000062BA0000}"/>
    <cellStyle name="쉼표 [0] 5 2 2 2 4 2 2" xfId="48198" xr:uid="{00000000-0005-0000-0000-000063BA0000}"/>
    <cellStyle name="쉼표 [0] 5 2 2 2 4 2 3" xfId="48199" xr:uid="{00000000-0005-0000-0000-000064BA0000}"/>
    <cellStyle name="쉼표 [0] 5 2 2 2 4 2 4" xfId="48200" xr:uid="{00000000-0005-0000-0000-000065BA0000}"/>
    <cellStyle name="쉼표 [0] 5 2 2 2 4 3" xfId="48201" xr:uid="{00000000-0005-0000-0000-000066BA0000}"/>
    <cellStyle name="쉼표 [0] 5 2 2 2 4 3 2" xfId="48202" xr:uid="{00000000-0005-0000-0000-000067BA0000}"/>
    <cellStyle name="쉼표 [0] 5 2 2 2 4 3 3" xfId="48203" xr:uid="{00000000-0005-0000-0000-000068BA0000}"/>
    <cellStyle name="쉼표 [0] 5 2 2 2 4 3 4" xfId="48204" xr:uid="{00000000-0005-0000-0000-000069BA0000}"/>
    <cellStyle name="쉼표 [0] 5 2 2 2 4 4" xfId="48205" xr:uid="{00000000-0005-0000-0000-00006ABA0000}"/>
    <cellStyle name="쉼표 [0] 5 2 2 2 4 4 2" xfId="48206" xr:uid="{00000000-0005-0000-0000-00006BBA0000}"/>
    <cellStyle name="쉼표 [0] 5 2 2 2 4 4 3" xfId="48207" xr:uid="{00000000-0005-0000-0000-00006CBA0000}"/>
    <cellStyle name="쉼표 [0] 5 2 2 2 4 4 4" xfId="48208" xr:uid="{00000000-0005-0000-0000-00006DBA0000}"/>
    <cellStyle name="쉼표 [0] 5 2 2 2 4 5" xfId="48209" xr:uid="{00000000-0005-0000-0000-00006EBA0000}"/>
    <cellStyle name="쉼표 [0] 5 2 2 2 4 5 2" xfId="48210" xr:uid="{00000000-0005-0000-0000-00006FBA0000}"/>
    <cellStyle name="쉼표 [0] 5 2 2 2 4 5 3" xfId="48211" xr:uid="{00000000-0005-0000-0000-000070BA0000}"/>
    <cellStyle name="쉼표 [0] 5 2 2 2 4 5 4" xfId="48212" xr:uid="{00000000-0005-0000-0000-000071BA0000}"/>
    <cellStyle name="쉼표 [0] 5 2 2 2 4 6" xfId="48213" xr:uid="{00000000-0005-0000-0000-000072BA0000}"/>
    <cellStyle name="쉼표 [0] 5 2 2 2 4 6 2" xfId="48214" xr:uid="{00000000-0005-0000-0000-000073BA0000}"/>
    <cellStyle name="쉼표 [0] 5 2 2 2 4 6 3" xfId="48215" xr:uid="{00000000-0005-0000-0000-000074BA0000}"/>
    <cellStyle name="쉼표 [0] 5 2 2 2 4 6 4" xfId="48216" xr:uid="{00000000-0005-0000-0000-000075BA0000}"/>
    <cellStyle name="쉼표 [0] 5 2 2 2 4 7" xfId="48217" xr:uid="{00000000-0005-0000-0000-000076BA0000}"/>
    <cellStyle name="쉼표 [0] 5 2 2 2 4 7 2" xfId="48218" xr:uid="{00000000-0005-0000-0000-000077BA0000}"/>
    <cellStyle name="쉼표 [0] 5 2 2 2 4 7 3" xfId="48219" xr:uid="{00000000-0005-0000-0000-000078BA0000}"/>
    <cellStyle name="쉼표 [0] 5 2 2 2 4 7 4" xfId="48220" xr:uid="{00000000-0005-0000-0000-000079BA0000}"/>
    <cellStyle name="쉼표 [0] 5 2 2 2 4 8" xfId="48221" xr:uid="{00000000-0005-0000-0000-00007ABA0000}"/>
    <cellStyle name="쉼표 [0] 5 2 2 2 4 8 2" xfId="48222" xr:uid="{00000000-0005-0000-0000-00007BBA0000}"/>
    <cellStyle name="쉼표 [0] 5 2 2 2 4 8 3" xfId="48223" xr:uid="{00000000-0005-0000-0000-00007CBA0000}"/>
    <cellStyle name="쉼표 [0] 5 2 2 2 4 8 4" xfId="48224" xr:uid="{00000000-0005-0000-0000-00007DBA0000}"/>
    <cellStyle name="쉼표 [0] 5 2 2 2 4 9" xfId="48225" xr:uid="{00000000-0005-0000-0000-00007EBA0000}"/>
    <cellStyle name="쉼표 [0] 5 2 2 2 4 9 2" xfId="48226" xr:uid="{00000000-0005-0000-0000-00007FBA0000}"/>
    <cellStyle name="쉼표 [0] 5 2 2 2 4 9 3" xfId="48227" xr:uid="{00000000-0005-0000-0000-000080BA0000}"/>
    <cellStyle name="쉼표 [0] 5 2 2 2 4 9 4" xfId="48228" xr:uid="{00000000-0005-0000-0000-000081BA0000}"/>
    <cellStyle name="쉼표 [0] 5 2 2 2 5" xfId="48229" xr:uid="{00000000-0005-0000-0000-000082BA0000}"/>
    <cellStyle name="쉼표 [0] 5 2 2 2 5 10" xfId="48230" xr:uid="{00000000-0005-0000-0000-000083BA0000}"/>
    <cellStyle name="쉼표 [0] 5 2 2 2 5 11" xfId="48231" xr:uid="{00000000-0005-0000-0000-000084BA0000}"/>
    <cellStyle name="쉼표 [0] 5 2 2 2 5 12" xfId="48232" xr:uid="{00000000-0005-0000-0000-000085BA0000}"/>
    <cellStyle name="쉼표 [0] 5 2 2 2 5 2" xfId="48233" xr:uid="{00000000-0005-0000-0000-000086BA0000}"/>
    <cellStyle name="쉼표 [0] 5 2 2 2 5 2 2" xfId="48234" xr:uid="{00000000-0005-0000-0000-000087BA0000}"/>
    <cellStyle name="쉼표 [0] 5 2 2 2 5 2 3" xfId="48235" xr:uid="{00000000-0005-0000-0000-000088BA0000}"/>
    <cellStyle name="쉼표 [0] 5 2 2 2 5 2 4" xfId="48236" xr:uid="{00000000-0005-0000-0000-000089BA0000}"/>
    <cellStyle name="쉼표 [0] 5 2 2 2 5 3" xfId="48237" xr:uid="{00000000-0005-0000-0000-00008ABA0000}"/>
    <cellStyle name="쉼표 [0] 5 2 2 2 5 3 2" xfId="48238" xr:uid="{00000000-0005-0000-0000-00008BBA0000}"/>
    <cellStyle name="쉼표 [0] 5 2 2 2 5 3 3" xfId="48239" xr:uid="{00000000-0005-0000-0000-00008CBA0000}"/>
    <cellStyle name="쉼표 [0] 5 2 2 2 5 3 4" xfId="48240" xr:uid="{00000000-0005-0000-0000-00008DBA0000}"/>
    <cellStyle name="쉼표 [0] 5 2 2 2 5 4" xfId="48241" xr:uid="{00000000-0005-0000-0000-00008EBA0000}"/>
    <cellStyle name="쉼표 [0] 5 2 2 2 5 4 2" xfId="48242" xr:uid="{00000000-0005-0000-0000-00008FBA0000}"/>
    <cellStyle name="쉼표 [0] 5 2 2 2 5 4 3" xfId="48243" xr:uid="{00000000-0005-0000-0000-000090BA0000}"/>
    <cellStyle name="쉼표 [0] 5 2 2 2 5 4 4" xfId="48244" xr:uid="{00000000-0005-0000-0000-000091BA0000}"/>
    <cellStyle name="쉼표 [0] 5 2 2 2 5 5" xfId="48245" xr:uid="{00000000-0005-0000-0000-000092BA0000}"/>
    <cellStyle name="쉼표 [0] 5 2 2 2 5 5 2" xfId="48246" xr:uid="{00000000-0005-0000-0000-000093BA0000}"/>
    <cellStyle name="쉼표 [0] 5 2 2 2 5 5 3" xfId="48247" xr:uid="{00000000-0005-0000-0000-000094BA0000}"/>
    <cellStyle name="쉼표 [0] 5 2 2 2 5 5 4" xfId="48248" xr:uid="{00000000-0005-0000-0000-000095BA0000}"/>
    <cellStyle name="쉼표 [0] 5 2 2 2 5 6" xfId="48249" xr:uid="{00000000-0005-0000-0000-000096BA0000}"/>
    <cellStyle name="쉼표 [0] 5 2 2 2 5 6 2" xfId="48250" xr:uid="{00000000-0005-0000-0000-000097BA0000}"/>
    <cellStyle name="쉼표 [0] 5 2 2 2 5 6 3" xfId="48251" xr:uid="{00000000-0005-0000-0000-000098BA0000}"/>
    <cellStyle name="쉼표 [0] 5 2 2 2 5 6 4" xfId="48252" xr:uid="{00000000-0005-0000-0000-000099BA0000}"/>
    <cellStyle name="쉼표 [0] 5 2 2 2 5 7" xfId="48253" xr:uid="{00000000-0005-0000-0000-00009ABA0000}"/>
    <cellStyle name="쉼표 [0] 5 2 2 2 5 7 2" xfId="48254" xr:uid="{00000000-0005-0000-0000-00009BBA0000}"/>
    <cellStyle name="쉼표 [0] 5 2 2 2 5 7 3" xfId="48255" xr:uid="{00000000-0005-0000-0000-00009CBA0000}"/>
    <cellStyle name="쉼표 [0] 5 2 2 2 5 7 4" xfId="48256" xr:uid="{00000000-0005-0000-0000-00009DBA0000}"/>
    <cellStyle name="쉼표 [0] 5 2 2 2 5 8" xfId="48257" xr:uid="{00000000-0005-0000-0000-00009EBA0000}"/>
    <cellStyle name="쉼표 [0] 5 2 2 2 5 8 2" xfId="48258" xr:uid="{00000000-0005-0000-0000-00009FBA0000}"/>
    <cellStyle name="쉼표 [0] 5 2 2 2 5 8 3" xfId="48259" xr:uid="{00000000-0005-0000-0000-0000A0BA0000}"/>
    <cellStyle name="쉼표 [0] 5 2 2 2 5 8 4" xfId="48260" xr:uid="{00000000-0005-0000-0000-0000A1BA0000}"/>
    <cellStyle name="쉼표 [0] 5 2 2 2 5 9" xfId="48261" xr:uid="{00000000-0005-0000-0000-0000A2BA0000}"/>
    <cellStyle name="쉼표 [0] 5 2 2 2 5 9 2" xfId="48262" xr:uid="{00000000-0005-0000-0000-0000A3BA0000}"/>
    <cellStyle name="쉼표 [0] 5 2 2 2 5 9 3" xfId="48263" xr:uid="{00000000-0005-0000-0000-0000A4BA0000}"/>
    <cellStyle name="쉼표 [0] 5 2 2 2 5 9 4" xfId="48264" xr:uid="{00000000-0005-0000-0000-0000A5BA0000}"/>
    <cellStyle name="쉼표 [0] 5 2 2 2 6" xfId="48265" xr:uid="{00000000-0005-0000-0000-0000A6BA0000}"/>
    <cellStyle name="쉼표 [0] 5 2 2 2 6 2" xfId="48266" xr:uid="{00000000-0005-0000-0000-0000A7BA0000}"/>
    <cellStyle name="쉼표 [0] 5 2 2 2 6 3" xfId="48267" xr:uid="{00000000-0005-0000-0000-0000A8BA0000}"/>
    <cellStyle name="쉼표 [0] 5 2 2 2 6 4" xfId="48268" xr:uid="{00000000-0005-0000-0000-0000A9BA0000}"/>
    <cellStyle name="쉼표 [0] 5 2 2 2 7" xfId="48269" xr:uid="{00000000-0005-0000-0000-0000AABA0000}"/>
    <cellStyle name="쉼표 [0] 5 2 2 2 7 2" xfId="48270" xr:uid="{00000000-0005-0000-0000-0000ABBA0000}"/>
    <cellStyle name="쉼표 [0] 5 2 2 2 7 3" xfId="48271" xr:uid="{00000000-0005-0000-0000-0000ACBA0000}"/>
    <cellStyle name="쉼표 [0] 5 2 2 2 7 4" xfId="48272" xr:uid="{00000000-0005-0000-0000-0000ADBA0000}"/>
    <cellStyle name="쉼표 [0] 5 2 2 2 8" xfId="48273" xr:uid="{00000000-0005-0000-0000-0000AEBA0000}"/>
    <cellStyle name="쉼표 [0] 5 2 2 2 8 2" xfId="48274" xr:uid="{00000000-0005-0000-0000-0000AFBA0000}"/>
    <cellStyle name="쉼표 [0] 5 2 2 2 8 3" xfId="48275" xr:uid="{00000000-0005-0000-0000-0000B0BA0000}"/>
    <cellStyle name="쉼표 [0] 5 2 2 2 8 4" xfId="48276" xr:uid="{00000000-0005-0000-0000-0000B1BA0000}"/>
    <cellStyle name="쉼표 [0] 5 2 2 2 9" xfId="48277" xr:uid="{00000000-0005-0000-0000-0000B2BA0000}"/>
    <cellStyle name="쉼표 [0] 5 2 2 2 9 2" xfId="48278" xr:uid="{00000000-0005-0000-0000-0000B3BA0000}"/>
    <cellStyle name="쉼표 [0] 5 2 2 2 9 3" xfId="48279" xr:uid="{00000000-0005-0000-0000-0000B4BA0000}"/>
    <cellStyle name="쉼표 [0] 5 2 2 2 9 4" xfId="48280" xr:uid="{00000000-0005-0000-0000-0000B5BA0000}"/>
    <cellStyle name="쉼표 [0] 5 2 2 20" xfId="48281" xr:uid="{00000000-0005-0000-0000-0000B6BA0000}"/>
    <cellStyle name="쉼표 [0] 5 2 2 21" xfId="48282" xr:uid="{00000000-0005-0000-0000-0000B7BA0000}"/>
    <cellStyle name="쉼표 [0] 5 2 2 22" xfId="48283" xr:uid="{00000000-0005-0000-0000-0000B8BA0000}"/>
    <cellStyle name="쉼표 [0] 5 2 2 23" xfId="48284" xr:uid="{00000000-0005-0000-0000-0000B9BA0000}"/>
    <cellStyle name="쉼표 [0] 5 2 2 24" xfId="48285" xr:uid="{00000000-0005-0000-0000-0000BABA0000}"/>
    <cellStyle name="쉼표 [0] 5 2 2 25" xfId="48286" xr:uid="{00000000-0005-0000-0000-0000BBBA0000}"/>
    <cellStyle name="쉼표 [0] 5 2 2 26" xfId="48287" xr:uid="{00000000-0005-0000-0000-0000BCBA0000}"/>
    <cellStyle name="쉼표 [0] 5 2 2 3" xfId="48288" xr:uid="{00000000-0005-0000-0000-0000BDBA0000}"/>
    <cellStyle name="쉼표 [0] 5 2 2 3 10" xfId="48289" xr:uid="{00000000-0005-0000-0000-0000BEBA0000}"/>
    <cellStyle name="쉼표 [0] 5 2 2 3 10 2" xfId="48290" xr:uid="{00000000-0005-0000-0000-0000BFBA0000}"/>
    <cellStyle name="쉼표 [0] 5 2 2 3 10 3" xfId="48291" xr:uid="{00000000-0005-0000-0000-0000C0BA0000}"/>
    <cellStyle name="쉼표 [0] 5 2 2 3 10 4" xfId="48292" xr:uid="{00000000-0005-0000-0000-0000C1BA0000}"/>
    <cellStyle name="쉼표 [0] 5 2 2 3 11" xfId="48293" xr:uid="{00000000-0005-0000-0000-0000C2BA0000}"/>
    <cellStyle name="쉼표 [0] 5 2 2 3 11 2" xfId="48294" xr:uid="{00000000-0005-0000-0000-0000C3BA0000}"/>
    <cellStyle name="쉼표 [0] 5 2 2 3 11 3" xfId="48295" xr:uid="{00000000-0005-0000-0000-0000C4BA0000}"/>
    <cellStyle name="쉼표 [0] 5 2 2 3 11 4" xfId="48296" xr:uid="{00000000-0005-0000-0000-0000C5BA0000}"/>
    <cellStyle name="쉼표 [0] 5 2 2 3 12" xfId="48297" xr:uid="{00000000-0005-0000-0000-0000C6BA0000}"/>
    <cellStyle name="쉼표 [0] 5 2 2 3 12 2" xfId="48298" xr:uid="{00000000-0005-0000-0000-0000C7BA0000}"/>
    <cellStyle name="쉼표 [0] 5 2 2 3 12 3" xfId="48299" xr:uid="{00000000-0005-0000-0000-0000C8BA0000}"/>
    <cellStyle name="쉼표 [0] 5 2 2 3 12 4" xfId="48300" xr:uid="{00000000-0005-0000-0000-0000C9BA0000}"/>
    <cellStyle name="쉼표 [0] 5 2 2 3 13" xfId="48301" xr:uid="{00000000-0005-0000-0000-0000CABA0000}"/>
    <cellStyle name="쉼표 [0] 5 2 2 3 14" xfId="48302" xr:uid="{00000000-0005-0000-0000-0000CBBA0000}"/>
    <cellStyle name="쉼표 [0] 5 2 2 3 15" xfId="48303" xr:uid="{00000000-0005-0000-0000-0000CCBA0000}"/>
    <cellStyle name="쉼표 [0] 5 2 2 3 16" xfId="48304" xr:uid="{00000000-0005-0000-0000-0000CDBA0000}"/>
    <cellStyle name="쉼표 [0] 5 2 2 3 17" xfId="48305" xr:uid="{00000000-0005-0000-0000-0000CEBA0000}"/>
    <cellStyle name="쉼표 [0] 5 2 2 3 18" xfId="48306" xr:uid="{00000000-0005-0000-0000-0000CFBA0000}"/>
    <cellStyle name="쉼표 [0] 5 2 2 3 19" xfId="48307" xr:uid="{00000000-0005-0000-0000-0000D0BA0000}"/>
    <cellStyle name="쉼표 [0] 5 2 2 3 2" xfId="48308" xr:uid="{00000000-0005-0000-0000-0000D1BA0000}"/>
    <cellStyle name="쉼표 [0] 5 2 2 3 2 10" xfId="48309" xr:uid="{00000000-0005-0000-0000-0000D2BA0000}"/>
    <cellStyle name="쉼표 [0] 5 2 2 3 2 11" xfId="48310" xr:uid="{00000000-0005-0000-0000-0000D3BA0000}"/>
    <cellStyle name="쉼표 [0] 5 2 2 3 2 12" xfId="48311" xr:uid="{00000000-0005-0000-0000-0000D4BA0000}"/>
    <cellStyle name="쉼표 [0] 5 2 2 3 2 2" xfId="48312" xr:uid="{00000000-0005-0000-0000-0000D5BA0000}"/>
    <cellStyle name="쉼표 [0] 5 2 2 3 2 2 2" xfId="48313" xr:uid="{00000000-0005-0000-0000-0000D6BA0000}"/>
    <cellStyle name="쉼표 [0] 5 2 2 3 2 2 3" xfId="48314" xr:uid="{00000000-0005-0000-0000-0000D7BA0000}"/>
    <cellStyle name="쉼표 [0] 5 2 2 3 2 2 4" xfId="48315" xr:uid="{00000000-0005-0000-0000-0000D8BA0000}"/>
    <cellStyle name="쉼표 [0] 5 2 2 3 2 3" xfId="48316" xr:uid="{00000000-0005-0000-0000-0000D9BA0000}"/>
    <cellStyle name="쉼표 [0] 5 2 2 3 2 3 2" xfId="48317" xr:uid="{00000000-0005-0000-0000-0000DABA0000}"/>
    <cellStyle name="쉼표 [0] 5 2 2 3 2 3 3" xfId="48318" xr:uid="{00000000-0005-0000-0000-0000DBBA0000}"/>
    <cellStyle name="쉼표 [0] 5 2 2 3 2 3 4" xfId="48319" xr:uid="{00000000-0005-0000-0000-0000DCBA0000}"/>
    <cellStyle name="쉼표 [0] 5 2 2 3 2 4" xfId="48320" xr:uid="{00000000-0005-0000-0000-0000DDBA0000}"/>
    <cellStyle name="쉼표 [0] 5 2 2 3 2 4 2" xfId="48321" xr:uid="{00000000-0005-0000-0000-0000DEBA0000}"/>
    <cellStyle name="쉼표 [0] 5 2 2 3 2 4 3" xfId="48322" xr:uid="{00000000-0005-0000-0000-0000DFBA0000}"/>
    <cellStyle name="쉼표 [0] 5 2 2 3 2 4 4" xfId="48323" xr:uid="{00000000-0005-0000-0000-0000E0BA0000}"/>
    <cellStyle name="쉼표 [0] 5 2 2 3 2 5" xfId="48324" xr:uid="{00000000-0005-0000-0000-0000E1BA0000}"/>
    <cellStyle name="쉼표 [0] 5 2 2 3 2 5 2" xfId="48325" xr:uid="{00000000-0005-0000-0000-0000E2BA0000}"/>
    <cellStyle name="쉼표 [0] 5 2 2 3 2 5 3" xfId="48326" xr:uid="{00000000-0005-0000-0000-0000E3BA0000}"/>
    <cellStyle name="쉼표 [0] 5 2 2 3 2 5 4" xfId="48327" xr:uid="{00000000-0005-0000-0000-0000E4BA0000}"/>
    <cellStyle name="쉼표 [0] 5 2 2 3 2 6" xfId="48328" xr:uid="{00000000-0005-0000-0000-0000E5BA0000}"/>
    <cellStyle name="쉼표 [0] 5 2 2 3 2 6 2" xfId="48329" xr:uid="{00000000-0005-0000-0000-0000E6BA0000}"/>
    <cellStyle name="쉼표 [0] 5 2 2 3 2 6 3" xfId="48330" xr:uid="{00000000-0005-0000-0000-0000E7BA0000}"/>
    <cellStyle name="쉼표 [0] 5 2 2 3 2 6 4" xfId="48331" xr:uid="{00000000-0005-0000-0000-0000E8BA0000}"/>
    <cellStyle name="쉼표 [0] 5 2 2 3 2 7" xfId="48332" xr:uid="{00000000-0005-0000-0000-0000E9BA0000}"/>
    <cellStyle name="쉼표 [0] 5 2 2 3 2 7 2" xfId="48333" xr:uid="{00000000-0005-0000-0000-0000EABA0000}"/>
    <cellStyle name="쉼표 [0] 5 2 2 3 2 7 3" xfId="48334" xr:uid="{00000000-0005-0000-0000-0000EBBA0000}"/>
    <cellStyle name="쉼표 [0] 5 2 2 3 2 7 4" xfId="48335" xr:uid="{00000000-0005-0000-0000-0000ECBA0000}"/>
    <cellStyle name="쉼표 [0] 5 2 2 3 2 8" xfId="48336" xr:uid="{00000000-0005-0000-0000-0000EDBA0000}"/>
    <cellStyle name="쉼표 [0] 5 2 2 3 2 8 2" xfId="48337" xr:uid="{00000000-0005-0000-0000-0000EEBA0000}"/>
    <cellStyle name="쉼표 [0] 5 2 2 3 2 8 3" xfId="48338" xr:uid="{00000000-0005-0000-0000-0000EFBA0000}"/>
    <cellStyle name="쉼표 [0] 5 2 2 3 2 8 4" xfId="48339" xr:uid="{00000000-0005-0000-0000-0000F0BA0000}"/>
    <cellStyle name="쉼표 [0] 5 2 2 3 2 9" xfId="48340" xr:uid="{00000000-0005-0000-0000-0000F1BA0000}"/>
    <cellStyle name="쉼표 [0] 5 2 2 3 2 9 2" xfId="48341" xr:uid="{00000000-0005-0000-0000-0000F2BA0000}"/>
    <cellStyle name="쉼표 [0] 5 2 2 3 2 9 3" xfId="48342" xr:uid="{00000000-0005-0000-0000-0000F3BA0000}"/>
    <cellStyle name="쉼표 [0] 5 2 2 3 2 9 4" xfId="48343" xr:uid="{00000000-0005-0000-0000-0000F4BA0000}"/>
    <cellStyle name="쉼표 [0] 5 2 2 3 20" xfId="48344" xr:uid="{00000000-0005-0000-0000-0000F5BA0000}"/>
    <cellStyle name="쉼표 [0] 5 2 2 3 21" xfId="48345" xr:uid="{00000000-0005-0000-0000-0000F6BA0000}"/>
    <cellStyle name="쉼표 [0] 5 2 2 3 22" xfId="48346" xr:uid="{00000000-0005-0000-0000-0000F7BA0000}"/>
    <cellStyle name="쉼표 [0] 5 2 2 3 23" xfId="48347" xr:uid="{00000000-0005-0000-0000-0000F8BA0000}"/>
    <cellStyle name="쉼표 [0] 5 2 2 3 24" xfId="48348" xr:uid="{00000000-0005-0000-0000-0000F9BA0000}"/>
    <cellStyle name="쉼표 [0] 5 2 2 3 25" xfId="48349" xr:uid="{00000000-0005-0000-0000-0000FABA0000}"/>
    <cellStyle name="쉼표 [0] 5 2 2 3 3" xfId="48350" xr:uid="{00000000-0005-0000-0000-0000FBBA0000}"/>
    <cellStyle name="쉼표 [0] 5 2 2 3 3 10" xfId="48351" xr:uid="{00000000-0005-0000-0000-0000FCBA0000}"/>
    <cellStyle name="쉼표 [0] 5 2 2 3 3 11" xfId="48352" xr:uid="{00000000-0005-0000-0000-0000FDBA0000}"/>
    <cellStyle name="쉼표 [0] 5 2 2 3 3 12" xfId="48353" xr:uid="{00000000-0005-0000-0000-0000FEBA0000}"/>
    <cellStyle name="쉼표 [0] 5 2 2 3 3 2" xfId="48354" xr:uid="{00000000-0005-0000-0000-0000FFBA0000}"/>
    <cellStyle name="쉼표 [0] 5 2 2 3 3 2 2" xfId="48355" xr:uid="{00000000-0005-0000-0000-000000BB0000}"/>
    <cellStyle name="쉼표 [0] 5 2 2 3 3 2 3" xfId="48356" xr:uid="{00000000-0005-0000-0000-000001BB0000}"/>
    <cellStyle name="쉼표 [0] 5 2 2 3 3 2 4" xfId="48357" xr:uid="{00000000-0005-0000-0000-000002BB0000}"/>
    <cellStyle name="쉼표 [0] 5 2 2 3 3 3" xfId="48358" xr:uid="{00000000-0005-0000-0000-000003BB0000}"/>
    <cellStyle name="쉼표 [0] 5 2 2 3 3 3 2" xfId="48359" xr:uid="{00000000-0005-0000-0000-000004BB0000}"/>
    <cellStyle name="쉼표 [0] 5 2 2 3 3 3 3" xfId="48360" xr:uid="{00000000-0005-0000-0000-000005BB0000}"/>
    <cellStyle name="쉼표 [0] 5 2 2 3 3 3 4" xfId="48361" xr:uid="{00000000-0005-0000-0000-000006BB0000}"/>
    <cellStyle name="쉼표 [0] 5 2 2 3 3 4" xfId="48362" xr:uid="{00000000-0005-0000-0000-000007BB0000}"/>
    <cellStyle name="쉼표 [0] 5 2 2 3 3 4 2" xfId="48363" xr:uid="{00000000-0005-0000-0000-000008BB0000}"/>
    <cellStyle name="쉼표 [0] 5 2 2 3 3 4 3" xfId="48364" xr:uid="{00000000-0005-0000-0000-000009BB0000}"/>
    <cellStyle name="쉼표 [0] 5 2 2 3 3 4 4" xfId="48365" xr:uid="{00000000-0005-0000-0000-00000ABB0000}"/>
    <cellStyle name="쉼표 [0] 5 2 2 3 3 5" xfId="48366" xr:uid="{00000000-0005-0000-0000-00000BBB0000}"/>
    <cellStyle name="쉼표 [0] 5 2 2 3 3 5 2" xfId="48367" xr:uid="{00000000-0005-0000-0000-00000CBB0000}"/>
    <cellStyle name="쉼표 [0] 5 2 2 3 3 5 3" xfId="48368" xr:uid="{00000000-0005-0000-0000-00000DBB0000}"/>
    <cellStyle name="쉼표 [0] 5 2 2 3 3 5 4" xfId="48369" xr:uid="{00000000-0005-0000-0000-00000EBB0000}"/>
    <cellStyle name="쉼표 [0] 5 2 2 3 3 6" xfId="48370" xr:uid="{00000000-0005-0000-0000-00000FBB0000}"/>
    <cellStyle name="쉼표 [0] 5 2 2 3 3 6 2" xfId="48371" xr:uid="{00000000-0005-0000-0000-000010BB0000}"/>
    <cellStyle name="쉼표 [0] 5 2 2 3 3 6 3" xfId="48372" xr:uid="{00000000-0005-0000-0000-000011BB0000}"/>
    <cellStyle name="쉼표 [0] 5 2 2 3 3 6 4" xfId="48373" xr:uid="{00000000-0005-0000-0000-000012BB0000}"/>
    <cellStyle name="쉼표 [0] 5 2 2 3 3 7" xfId="48374" xr:uid="{00000000-0005-0000-0000-000013BB0000}"/>
    <cellStyle name="쉼표 [0] 5 2 2 3 3 7 2" xfId="48375" xr:uid="{00000000-0005-0000-0000-000014BB0000}"/>
    <cellStyle name="쉼표 [0] 5 2 2 3 3 7 3" xfId="48376" xr:uid="{00000000-0005-0000-0000-000015BB0000}"/>
    <cellStyle name="쉼표 [0] 5 2 2 3 3 7 4" xfId="48377" xr:uid="{00000000-0005-0000-0000-000016BB0000}"/>
    <cellStyle name="쉼표 [0] 5 2 2 3 3 8" xfId="48378" xr:uid="{00000000-0005-0000-0000-000017BB0000}"/>
    <cellStyle name="쉼표 [0] 5 2 2 3 3 8 2" xfId="48379" xr:uid="{00000000-0005-0000-0000-000018BB0000}"/>
    <cellStyle name="쉼표 [0] 5 2 2 3 3 8 3" xfId="48380" xr:uid="{00000000-0005-0000-0000-000019BB0000}"/>
    <cellStyle name="쉼표 [0] 5 2 2 3 3 8 4" xfId="48381" xr:uid="{00000000-0005-0000-0000-00001ABB0000}"/>
    <cellStyle name="쉼표 [0] 5 2 2 3 3 9" xfId="48382" xr:uid="{00000000-0005-0000-0000-00001BBB0000}"/>
    <cellStyle name="쉼표 [0] 5 2 2 3 3 9 2" xfId="48383" xr:uid="{00000000-0005-0000-0000-00001CBB0000}"/>
    <cellStyle name="쉼표 [0] 5 2 2 3 3 9 3" xfId="48384" xr:uid="{00000000-0005-0000-0000-00001DBB0000}"/>
    <cellStyle name="쉼표 [0] 5 2 2 3 3 9 4" xfId="48385" xr:uid="{00000000-0005-0000-0000-00001EBB0000}"/>
    <cellStyle name="쉼표 [0] 5 2 2 3 4" xfId="48386" xr:uid="{00000000-0005-0000-0000-00001FBB0000}"/>
    <cellStyle name="쉼표 [0] 5 2 2 3 4 10" xfId="48387" xr:uid="{00000000-0005-0000-0000-000020BB0000}"/>
    <cellStyle name="쉼표 [0] 5 2 2 3 4 11" xfId="48388" xr:uid="{00000000-0005-0000-0000-000021BB0000}"/>
    <cellStyle name="쉼표 [0] 5 2 2 3 4 12" xfId="48389" xr:uid="{00000000-0005-0000-0000-000022BB0000}"/>
    <cellStyle name="쉼표 [0] 5 2 2 3 4 2" xfId="48390" xr:uid="{00000000-0005-0000-0000-000023BB0000}"/>
    <cellStyle name="쉼표 [0] 5 2 2 3 4 2 2" xfId="48391" xr:uid="{00000000-0005-0000-0000-000024BB0000}"/>
    <cellStyle name="쉼표 [0] 5 2 2 3 4 2 3" xfId="48392" xr:uid="{00000000-0005-0000-0000-000025BB0000}"/>
    <cellStyle name="쉼표 [0] 5 2 2 3 4 2 4" xfId="48393" xr:uid="{00000000-0005-0000-0000-000026BB0000}"/>
    <cellStyle name="쉼표 [0] 5 2 2 3 4 3" xfId="48394" xr:uid="{00000000-0005-0000-0000-000027BB0000}"/>
    <cellStyle name="쉼표 [0] 5 2 2 3 4 3 2" xfId="48395" xr:uid="{00000000-0005-0000-0000-000028BB0000}"/>
    <cellStyle name="쉼표 [0] 5 2 2 3 4 3 3" xfId="48396" xr:uid="{00000000-0005-0000-0000-000029BB0000}"/>
    <cellStyle name="쉼표 [0] 5 2 2 3 4 3 4" xfId="48397" xr:uid="{00000000-0005-0000-0000-00002ABB0000}"/>
    <cellStyle name="쉼표 [0] 5 2 2 3 4 4" xfId="48398" xr:uid="{00000000-0005-0000-0000-00002BBB0000}"/>
    <cellStyle name="쉼표 [0] 5 2 2 3 4 4 2" xfId="48399" xr:uid="{00000000-0005-0000-0000-00002CBB0000}"/>
    <cellStyle name="쉼표 [0] 5 2 2 3 4 4 3" xfId="48400" xr:uid="{00000000-0005-0000-0000-00002DBB0000}"/>
    <cellStyle name="쉼표 [0] 5 2 2 3 4 4 4" xfId="48401" xr:uid="{00000000-0005-0000-0000-00002EBB0000}"/>
    <cellStyle name="쉼표 [0] 5 2 2 3 4 5" xfId="48402" xr:uid="{00000000-0005-0000-0000-00002FBB0000}"/>
    <cellStyle name="쉼표 [0] 5 2 2 3 4 5 2" xfId="48403" xr:uid="{00000000-0005-0000-0000-000030BB0000}"/>
    <cellStyle name="쉼표 [0] 5 2 2 3 4 5 3" xfId="48404" xr:uid="{00000000-0005-0000-0000-000031BB0000}"/>
    <cellStyle name="쉼표 [0] 5 2 2 3 4 5 4" xfId="48405" xr:uid="{00000000-0005-0000-0000-000032BB0000}"/>
    <cellStyle name="쉼표 [0] 5 2 2 3 4 6" xfId="48406" xr:uid="{00000000-0005-0000-0000-000033BB0000}"/>
    <cellStyle name="쉼표 [0] 5 2 2 3 4 6 2" xfId="48407" xr:uid="{00000000-0005-0000-0000-000034BB0000}"/>
    <cellStyle name="쉼표 [0] 5 2 2 3 4 6 3" xfId="48408" xr:uid="{00000000-0005-0000-0000-000035BB0000}"/>
    <cellStyle name="쉼표 [0] 5 2 2 3 4 6 4" xfId="48409" xr:uid="{00000000-0005-0000-0000-000036BB0000}"/>
    <cellStyle name="쉼표 [0] 5 2 2 3 4 7" xfId="48410" xr:uid="{00000000-0005-0000-0000-000037BB0000}"/>
    <cellStyle name="쉼표 [0] 5 2 2 3 4 7 2" xfId="48411" xr:uid="{00000000-0005-0000-0000-000038BB0000}"/>
    <cellStyle name="쉼표 [0] 5 2 2 3 4 7 3" xfId="48412" xr:uid="{00000000-0005-0000-0000-000039BB0000}"/>
    <cellStyle name="쉼표 [0] 5 2 2 3 4 7 4" xfId="48413" xr:uid="{00000000-0005-0000-0000-00003ABB0000}"/>
    <cellStyle name="쉼표 [0] 5 2 2 3 4 8" xfId="48414" xr:uid="{00000000-0005-0000-0000-00003BBB0000}"/>
    <cellStyle name="쉼표 [0] 5 2 2 3 4 8 2" xfId="48415" xr:uid="{00000000-0005-0000-0000-00003CBB0000}"/>
    <cellStyle name="쉼표 [0] 5 2 2 3 4 8 3" xfId="48416" xr:uid="{00000000-0005-0000-0000-00003DBB0000}"/>
    <cellStyle name="쉼표 [0] 5 2 2 3 4 8 4" xfId="48417" xr:uid="{00000000-0005-0000-0000-00003EBB0000}"/>
    <cellStyle name="쉼표 [0] 5 2 2 3 4 9" xfId="48418" xr:uid="{00000000-0005-0000-0000-00003FBB0000}"/>
    <cellStyle name="쉼표 [0] 5 2 2 3 4 9 2" xfId="48419" xr:uid="{00000000-0005-0000-0000-000040BB0000}"/>
    <cellStyle name="쉼표 [0] 5 2 2 3 4 9 3" xfId="48420" xr:uid="{00000000-0005-0000-0000-000041BB0000}"/>
    <cellStyle name="쉼표 [0] 5 2 2 3 4 9 4" xfId="48421" xr:uid="{00000000-0005-0000-0000-000042BB0000}"/>
    <cellStyle name="쉼표 [0] 5 2 2 3 5" xfId="48422" xr:uid="{00000000-0005-0000-0000-000043BB0000}"/>
    <cellStyle name="쉼표 [0] 5 2 2 3 5 2" xfId="48423" xr:uid="{00000000-0005-0000-0000-000044BB0000}"/>
    <cellStyle name="쉼표 [0] 5 2 2 3 5 3" xfId="48424" xr:uid="{00000000-0005-0000-0000-000045BB0000}"/>
    <cellStyle name="쉼표 [0] 5 2 2 3 5 4" xfId="48425" xr:uid="{00000000-0005-0000-0000-000046BB0000}"/>
    <cellStyle name="쉼표 [0] 5 2 2 3 6" xfId="48426" xr:uid="{00000000-0005-0000-0000-000047BB0000}"/>
    <cellStyle name="쉼표 [0] 5 2 2 3 6 2" xfId="48427" xr:uid="{00000000-0005-0000-0000-000048BB0000}"/>
    <cellStyle name="쉼표 [0] 5 2 2 3 6 3" xfId="48428" xr:uid="{00000000-0005-0000-0000-000049BB0000}"/>
    <cellStyle name="쉼표 [0] 5 2 2 3 6 4" xfId="48429" xr:uid="{00000000-0005-0000-0000-00004ABB0000}"/>
    <cellStyle name="쉼표 [0] 5 2 2 3 7" xfId="48430" xr:uid="{00000000-0005-0000-0000-00004BBB0000}"/>
    <cellStyle name="쉼표 [0] 5 2 2 3 7 2" xfId="48431" xr:uid="{00000000-0005-0000-0000-00004CBB0000}"/>
    <cellStyle name="쉼표 [0] 5 2 2 3 7 3" xfId="48432" xr:uid="{00000000-0005-0000-0000-00004DBB0000}"/>
    <cellStyle name="쉼표 [0] 5 2 2 3 7 4" xfId="48433" xr:uid="{00000000-0005-0000-0000-00004EBB0000}"/>
    <cellStyle name="쉼표 [0] 5 2 2 3 8" xfId="48434" xr:uid="{00000000-0005-0000-0000-00004FBB0000}"/>
    <cellStyle name="쉼표 [0] 5 2 2 3 8 2" xfId="48435" xr:uid="{00000000-0005-0000-0000-000050BB0000}"/>
    <cellStyle name="쉼표 [0] 5 2 2 3 8 3" xfId="48436" xr:uid="{00000000-0005-0000-0000-000051BB0000}"/>
    <cellStyle name="쉼표 [0] 5 2 2 3 8 4" xfId="48437" xr:uid="{00000000-0005-0000-0000-000052BB0000}"/>
    <cellStyle name="쉼표 [0] 5 2 2 3 9" xfId="48438" xr:uid="{00000000-0005-0000-0000-000053BB0000}"/>
    <cellStyle name="쉼표 [0] 5 2 2 3 9 2" xfId="48439" xr:uid="{00000000-0005-0000-0000-000054BB0000}"/>
    <cellStyle name="쉼표 [0] 5 2 2 3 9 3" xfId="48440" xr:uid="{00000000-0005-0000-0000-000055BB0000}"/>
    <cellStyle name="쉼표 [0] 5 2 2 3 9 4" xfId="48441" xr:uid="{00000000-0005-0000-0000-000056BB0000}"/>
    <cellStyle name="쉼표 [0] 5 2 2 4" xfId="48442" xr:uid="{00000000-0005-0000-0000-000057BB0000}"/>
    <cellStyle name="쉼표 [0] 5 2 2 4 10" xfId="48443" xr:uid="{00000000-0005-0000-0000-000058BB0000}"/>
    <cellStyle name="쉼표 [0] 5 2 2 4 11" xfId="48444" xr:uid="{00000000-0005-0000-0000-000059BB0000}"/>
    <cellStyle name="쉼표 [0] 5 2 2 4 12" xfId="48445" xr:uid="{00000000-0005-0000-0000-00005ABB0000}"/>
    <cellStyle name="쉼표 [0] 5 2 2 4 2" xfId="48446" xr:uid="{00000000-0005-0000-0000-00005BBB0000}"/>
    <cellStyle name="쉼표 [0] 5 2 2 4 2 2" xfId="48447" xr:uid="{00000000-0005-0000-0000-00005CBB0000}"/>
    <cellStyle name="쉼표 [0] 5 2 2 4 2 3" xfId="48448" xr:uid="{00000000-0005-0000-0000-00005DBB0000}"/>
    <cellStyle name="쉼표 [0] 5 2 2 4 2 4" xfId="48449" xr:uid="{00000000-0005-0000-0000-00005EBB0000}"/>
    <cellStyle name="쉼표 [0] 5 2 2 4 3" xfId="48450" xr:uid="{00000000-0005-0000-0000-00005FBB0000}"/>
    <cellStyle name="쉼표 [0] 5 2 2 4 3 2" xfId="48451" xr:uid="{00000000-0005-0000-0000-000060BB0000}"/>
    <cellStyle name="쉼표 [0] 5 2 2 4 3 3" xfId="48452" xr:uid="{00000000-0005-0000-0000-000061BB0000}"/>
    <cellStyle name="쉼표 [0] 5 2 2 4 3 4" xfId="48453" xr:uid="{00000000-0005-0000-0000-000062BB0000}"/>
    <cellStyle name="쉼표 [0] 5 2 2 4 4" xfId="48454" xr:uid="{00000000-0005-0000-0000-000063BB0000}"/>
    <cellStyle name="쉼표 [0] 5 2 2 4 4 2" xfId="48455" xr:uid="{00000000-0005-0000-0000-000064BB0000}"/>
    <cellStyle name="쉼표 [0] 5 2 2 4 4 3" xfId="48456" xr:uid="{00000000-0005-0000-0000-000065BB0000}"/>
    <cellStyle name="쉼표 [0] 5 2 2 4 4 4" xfId="48457" xr:uid="{00000000-0005-0000-0000-000066BB0000}"/>
    <cellStyle name="쉼표 [0] 5 2 2 4 5" xfId="48458" xr:uid="{00000000-0005-0000-0000-000067BB0000}"/>
    <cellStyle name="쉼표 [0] 5 2 2 4 5 2" xfId="48459" xr:uid="{00000000-0005-0000-0000-000068BB0000}"/>
    <cellStyle name="쉼표 [0] 5 2 2 4 5 3" xfId="48460" xr:uid="{00000000-0005-0000-0000-000069BB0000}"/>
    <cellStyle name="쉼표 [0] 5 2 2 4 5 4" xfId="48461" xr:uid="{00000000-0005-0000-0000-00006ABB0000}"/>
    <cellStyle name="쉼표 [0] 5 2 2 4 6" xfId="48462" xr:uid="{00000000-0005-0000-0000-00006BBB0000}"/>
    <cellStyle name="쉼표 [0] 5 2 2 4 6 2" xfId="48463" xr:uid="{00000000-0005-0000-0000-00006CBB0000}"/>
    <cellStyle name="쉼표 [0] 5 2 2 4 6 3" xfId="48464" xr:uid="{00000000-0005-0000-0000-00006DBB0000}"/>
    <cellStyle name="쉼표 [0] 5 2 2 4 6 4" xfId="48465" xr:uid="{00000000-0005-0000-0000-00006EBB0000}"/>
    <cellStyle name="쉼표 [0] 5 2 2 4 7" xfId="48466" xr:uid="{00000000-0005-0000-0000-00006FBB0000}"/>
    <cellStyle name="쉼표 [0] 5 2 2 4 7 2" xfId="48467" xr:uid="{00000000-0005-0000-0000-000070BB0000}"/>
    <cellStyle name="쉼표 [0] 5 2 2 4 7 3" xfId="48468" xr:uid="{00000000-0005-0000-0000-000071BB0000}"/>
    <cellStyle name="쉼표 [0] 5 2 2 4 7 4" xfId="48469" xr:uid="{00000000-0005-0000-0000-000072BB0000}"/>
    <cellStyle name="쉼표 [0] 5 2 2 4 8" xfId="48470" xr:uid="{00000000-0005-0000-0000-000073BB0000}"/>
    <cellStyle name="쉼표 [0] 5 2 2 4 8 2" xfId="48471" xr:uid="{00000000-0005-0000-0000-000074BB0000}"/>
    <cellStyle name="쉼표 [0] 5 2 2 4 8 3" xfId="48472" xr:uid="{00000000-0005-0000-0000-000075BB0000}"/>
    <cellStyle name="쉼표 [0] 5 2 2 4 8 4" xfId="48473" xr:uid="{00000000-0005-0000-0000-000076BB0000}"/>
    <cellStyle name="쉼표 [0] 5 2 2 4 9" xfId="48474" xr:uid="{00000000-0005-0000-0000-000077BB0000}"/>
    <cellStyle name="쉼표 [0] 5 2 2 4 9 2" xfId="48475" xr:uid="{00000000-0005-0000-0000-000078BB0000}"/>
    <cellStyle name="쉼표 [0] 5 2 2 4 9 3" xfId="48476" xr:uid="{00000000-0005-0000-0000-000079BB0000}"/>
    <cellStyle name="쉼표 [0] 5 2 2 4 9 4" xfId="48477" xr:uid="{00000000-0005-0000-0000-00007ABB0000}"/>
    <cellStyle name="쉼표 [0] 5 2 2 5" xfId="48478" xr:uid="{00000000-0005-0000-0000-00007BBB0000}"/>
    <cellStyle name="쉼표 [0] 5 2 2 5 10" xfId="48479" xr:uid="{00000000-0005-0000-0000-00007CBB0000}"/>
    <cellStyle name="쉼표 [0] 5 2 2 5 11" xfId="48480" xr:uid="{00000000-0005-0000-0000-00007DBB0000}"/>
    <cellStyle name="쉼표 [0] 5 2 2 5 12" xfId="48481" xr:uid="{00000000-0005-0000-0000-00007EBB0000}"/>
    <cellStyle name="쉼표 [0] 5 2 2 5 2" xfId="48482" xr:uid="{00000000-0005-0000-0000-00007FBB0000}"/>
    <cellStyle name="쉼표 [0] 5 2 2 5 2 2" xfId="48483" xr:uid="{00000000-0005-0000-0000-000080BB0000}"/>
    <cellStyle name="쉼표 [0] 5 2 2 5 2 3" xfId="48484" xr:uid="{00000000-0005-0000-0000-000081BB0000}"/>
    <cellStyle name="쉼표 [0] 5 2 2 5 2 4" xfId="48485" xr:uid="{00000000-0005-0000-0000-000082BB0000}"/>
    <cellStyle name="쉼표 [0] 5 2 2 5 3" xfId="48486" xr:uid="{00000000-0005-0000-0000-000083BB0000}"/>
    <cellStyle name="쉼표 [0] 5 2 2 5 3 2" xfId="48487" xr:uid="{00000000-0005-0000-0000-000084BB0000}"/>
    <cellStyle name="쉼표 [0] 5 2 2 5 3 3" xfId="48488" xr:uid="{00000000-0005-0000-0000-000085BB0000}"/>
    <cellStyle name="쉼표 [0] 5 2 2 5 3 4" xfId="48489" xr:uid="{00000000-0005-0000-0000-000086BB0000}"/>
    <cellStyle name="쉼표 [0] 5 2 2 5 4" xfId="48490" xr:uid="{00000000-0005-0000-0000-000087BB0000}"/>
    <cellStyle name="쉼표 [0] 5 2 2 5 4 2" xfId="48491" xr:uid="{00000000-0005-0000-0000-000088BB0000}"/>
    <cellStyle name="쉼표 [0] 5 2 2 5 4 3" xfId="48492" xr:uid="{00000000-0005-0000-0000-000089BB0000}"/>
    <cellStyle name="쉼표 [0] 5 2 2 5 4 4" xfId="48493" xr:uid="{00000000-0005-0000-0000-00008ABB0000}"/>
    <cellStyle name="쉼표 [0] 5 2 2 5 5" xfId="48494" xr:uid="{00000000-0005-0000-0000-00008BBB0000}"/>
    <cellStyle name="쉼표 [0] 5 2 2 5 5 2" xfId="48495" xr:uid="{00000000-0005-0000-0000-00008CBB0000}"/>
    <cellStyle name="쉼표 [0] 5 2 2 5 5 3" xfId="48496" xr:uid="{00000000-0005-0000-0000-00008DBB0000}"/>
    <cellStyle name="쉼표 [0] 5 2 2 5 5 4" xfId="48497" xr:uid="{00000000-0005-0000-0000-00008EBB0000}"/>
    <cellStyle name="쉼표 [0] 5 2 2 5 6" xfId="48498" xr:uid="{00000000-0005-0000-0000-00008FBB0000}"/>
    <cellStyle name="쉼표 [0] 5 2 2 5 6 2" xfId="48499" xr:uid="{00000000-0005-0000-0000-000090BB0000}"/>
    <cellStyle name="쉼표 [0] 5 2 2 5 6 3" xfId="48500" xr:uid="{00000000-0005-0000-0000-000091BB0000}"/>
    <cellStyle name="쉼표 [0] 5 2 2 5 6 4" xfId="48501" xr:uid="{00000000-0005-0000-0000-000092BB0000}"/>
    <cellStyle name="쉼표 [0] 5 2 2 5 7" xfId="48502" xr:uid="{00000000-0005-0000-0000-000093BB0000}"/>
    <cellStyle name="쉼표 [0] 5 2 2 5 7 2" xfId="48503" xr:uid="{00000000-0005-0000-0000-000094BB0000}"/>
    <cellStyle name="쉼표 [0] 5 2 2 5 7 3" xfId="48504" xr:uid="{00000000-0005-0000-0000-000095BB0000}"/>
    <cellStyle name="쉼표 [0] 5 2 2 5 7 4" xfId="48505" xr:uid="{00000000-0005-0000-0000-000096BB0000}"/>
    <cellStyle name="쉼표 [0] 5 2 2 5 8" xfId="48506" xr:uid="{00000000-0005-0000-0000-000097BB0000}"/>
    <cellStyle name="쉼표 [0] 5 2 2 5 8 2" xfId="48507" xr:uid="{00000000-0005-0000-0000-000098BB0000}"/>
    <cellStyle name="쉼표 [0] 5 2 2 5 8 3" xfId="48508" xr:uid="{00000000-0005-0000-0000-000099BB0000}"/>
    <cellStyle name="쉼표 [0] 5 2 2 5 8 4" xfId="48509" xr:uid="{00000000-0005-0000-0000-00009ABB0000}"/>
    <cellStyle name="쉼표 [0] 5 2 2 5 9" xfId="48510" xr:uid="{00000000-0005-0000-0000-00009BBB0000}"/>
    <cellStyle name="쉼표 [0] 5 2 2 5 9 2" xfId="48511" xr:uid="{00000000-0005-0000-0000-00009CBB0000}"/>
    <cellStyle name="쉼표 [0] 5 2 2 5 9 3" xfId="48512" xr:uid="{00000000-0005-0000-0000-00009DBB0000}"/>
    <cellStyle name="쉼표 [0] 5 2 2 5 9 4" xfId="48513" xr:uid="{00000000-0005-0000-0000-00009EBB0000}"/>
    <cellStyle name="쉼표 [0] 5 2 2 6" xfId="48514" xr:uid="{00000000-0005-0000-0000-00009FBB0000}"/>
    <cellStyle name="쉼표 [0] 5 2 2 6 10" xfId="48515" xr:uid="{00000000-0005-0000-0000-0000A0BB0000}"/>
    <cellStyle name="쉼표 [0] 5 2 2 6 11" xfId="48516" xr:uid="{00000000-0005-0000-0000-0000A1BB0000}"/>
    <cellStyle name="쉼표 [0] 5 2 2 6 12" xfId="48517" xr:uid="{00000000-0005-0000-0000-0000A2BB0000}"/>
    <cellStyle name="쉼표 [0] 5 2 2 6 2" xfId="48518" xr:uid="{00000000-0005-0000-0000-0000A3BB0000}"/>
    <cellStyle name="쉼표 [0] 5 2 2 6 2 2" xfId="48519" xr:uid="{00000000-0005-0000-0000-0000A4BB0000}"/>
    <cellStyle name="쉼표 [0] 5 2 2 6 2 3" xfId="48520" xr:uid="{00000000-0005-0000-0000-0000A5BB0000}"/>
    <cellStyle name="쉼표 [0] 5 2 2 6 2 4" xfId="48521" xr:uid="{00000000-0005-0000-0000-0000A6BB0000}"/>
    <cellStyle name="쉼표 [0] 5 2 2 6 3" xfId="48522" xr:uid="{00000000-0005-0000-0000-0000A7BB0000}"/>
    <cellStyle name="쉼표 [0] 5 2 2 6 3 2" xfId="48523" xr:uid="{00000000-0005-0000-0000-0000A8BB0000}"/>
    <cellStyle name="쉼표 [0] 5 2 2 6 3 3" xfId="48524" xr:uid="{00000000-0005-0000-0000-0000A9BB0000}"/>
    <cellStyle name="쉼표 [0] 5 2 2 6 3 4" xfId="48525" xr:uid="{00000000-0005-0000-0000-0000AABB0000}"/>
    <cellStyle name="쉼표 [0] 5 2 2 6 4" xfId="48526" xr:uid="{00000000-0005-0000-0000-0000ABBB0000}"/>
    <cellStyle name="쉼표 [0] 5 2 2 6 4 2" xfId="48527" xr:uid="{00000000-0005-0000-0000-0000ACBB0000}"/>
    <cellStyle name="쉼표 [0] 5 2 2 6 4 3" xfId="48528" xr:uid="{00000000-0005-0000-0000-0000ADBB0000}"/>
    <cellStyle name="쉼표 [0] 5 2 2 6 4 4" xfId="48529" xr:uid="{00000000-0005-0000-0000-0000AEBB0000}"/>
    <cellStyle name="쉼표 [0] 5 2 2 6 5" xfId="48530" xr:uid="{00000000-0005-0000-0000-0000AFBB0000}"/>
    <cellStyle name="쉼표 [0] 5 2 2 6 5 2" xfId="48531" xr:uid="{00000000-0005-0000-0000-0000B0BB0000}"/>
    <cellStyle name="쉼표 [0] 5 2 2 6 5 3" xfId="48532" xr:uid="{00000000-0005-0000-0000-0000B1BB0000}"/>
    <cellStyle name="쉼표 [0] 5 2 2 6 5 4" xfId="48533" xr:uid="{00000000-0005-0000-0000-0000B2BB0000}"/>
    <cellStyle name="쉼표 [0] 5 2 2 6 6" xfId="48534" xr:uid="{00000000-0005-0000-0000-0000B3BB0000}"/>
    <cellStyle name="쉼표 [0] 5 2 2 6 6 2" xfId="48535" xr:uid="{00000000-0005-0000-0000-0000B4BB0000}"/>
    <cellStyle name="쉼표 [0] 5 2 2 6 6 3" xfId="48536" xr:uid="{00000000-0005-0000-0000-0000B5BB0000}"/>
    <cellStyle name="쉼표 [0] 5 2 2 6 6 4" xfId="48537" xr:uid="{00000000-0005-0000-0000-0000B6BB0000}"/>
    <cellStyle name="쉼표 [0] 5 2 2 6 7" xfId="48538" xr:uid="{00000000-0005-0000-0000-0000B7BB0000}"/>
    <cellStyle name="쉼표 [0] 5 2 2 6 7 2" xfId="48539" xr:uid="{00000000-0005-0000-0000-0000B8BB0000}"/>
    <cellStyle name="쉼표 [0] 5 2 2 6 7 3" xfId="48540" xr:uid="{00000000-0005-0000-0000-0000B9BB0000}"/>
    <cellStyle name="쉼표 [0] 5 2 2 6 7 4" xfId="48541" xr:uid="{00000000-0005-0000-0000-0000BABB0000}"/>
    <cellStyle name="쉼표 [0] 5 2 2 6 8" xfId="48542" xr:uid="{00000000-0005-0000-0000-0000BBBB0000}"/>
    <cellStyle name="쉼표 [0] 5 2 2 6 8 2" xfId="48543" xr:uid="{00000000-0005-0000-0000-0000BCBB0000}"/>
    <cellStyle name="쉼표 [0] 5 2 2 6 8 3" xfId="48544" xr:uid="{00000000-0005-0000-0000-0000BDBB0000}"/>
    <cellStyle name="쉼표 [0] 5 2 2 6 8 4" xfId="48545" xr:uid="{00000000-0005-0000-0000-0000BEBB0000}"/>
    <cellStyle name="쉼표 [0] 5 2 2 6 9" xfId="48546" xr:uid="{00000000-0005-0000-0000-0000BFBB0000}"/>
    <cellStyle name="쉼표 [0] 5 2 2 6 9 2" xfId="48547" xr:uid="{00000000-0005-0000-0000-0000C0BB0000}"/>
    <cellStyle name="쉼표 [0] 5 2 2 6 9 3" xfId="48548" xr:uid="{00000000-0005-0000-0000-0000C1BB0000}"/>
    <cellStyle name="쉼표 [0] 5 2 2 6 9 4" xfId="48549" xr:uid="{00000000-0005-0000-0000-0000C2BB0000}"/>
    <cellStyle name="쉼표 [0] 5 2 2 7" xfId="48550" xr:uid="{00000000-0005-0000-0000-0000C3BB0000}"/>
    <cellStyle name="쉼표 [0] 5 2 2 7 2" xfId="48551" xr:uid="{00000000-0005-0000-0000-0000C4BB0000}"/>
    <cellStyle name="쉼표 [0] 5 2 2 7 3" xfId="48552" xr:uid="{00000000-0005-0000-0000-0000C5BB0000}"/>
    <cellStyle name="쉼표 [0] 5 2 2 7 4" xfId="48553" xr:uid="{00000000-0005-0000-0000-0000C6BB0000}"/>
    <cellStyle name="쉼표 [0] 5 2 2 8" xfId="48554" xr:uid="{00000000-0005-0000-0000-0000C7BB0000}"/>
    <cellStyle name="쉼표 [0] 5 2 2 8 2" xfId="48555" xr:uid="{00000000-0005-0000-0000-0000C8BB0000}"/>
    <cellStyle name="쉼표 [0] 5 2 2 8 3" xfId="48556" xr:uid="{00000000-0005-0000-0000-0000C9BB0000}"/>
    <cellStyle name="쉼표 [0] 5 2 2 8 4" xfId="48557" xr:uid="{00000000-0005-0000-0000-0000CABB0000}"/>
    <cellStyle name="쉼표 [0] 5 2 2 9" xfId="48558" xr:uid="{00000000-0005-0000-0000-0000CBBB0000}"/>
    <cellStyle name="쉼표 [0] 5 2 2 9 2" xfId="48559" xr:uid="{00000000-0005-0000-0000-0000CCBB0000}"/>
    <cellStyle name="쉼표 [0] 5 2 2 9 3" xfId="48560" xr:uid="{00000000-0005-0000-0000-0000CDBB0000}"/>
    <cellStyle name="쉼표 [0] 5 2 2 9 4" xfId="48561" xr:uid="{00000000-0005-0000-0000-0000CEBB0000}"/>
    <cellStyle name="쉼표 [0] 5 2 3" xfId="48562" xr:uid="{00000000-0005-0000-0000-0000CFBB0000}"/>
    <cellStyle name="쉼표 [0] 5 2 4" xfId="48563" xr:uid="{00000000-0005-0000-0000-0000D0BB0000}"/>
    <cellStyle name="쉼표 [0] 5 2 5" xfId="48564" xr:uid="{00000000-0005-0000-0000-0000D1BB0000}"/>
    <cellStyle name="쉼표 [0] 5 2 6" xfId="48565" xr:uid="{00000000-0005-0000-0000-0000D2BB0000}"/>
    <cellStyle name="쉼표 [0] 5 3" xfId="48566" xr:uid="{00000000-0005-0000-0000-0000D3BB0000}"/>
    <cellStyle name="쉼표 [0] 5 3 10" xfId="48567" xr:uid="{00000000-0005-0000-0000-0000D4BB0000}"/>
    <cellStyle name="쉼표 [0] 5 3 10 2" xfId="48568" xr:uid="{00000000-0005-0000-0000-0000D5BB0000}"/>
    <cellStyle name="쉼표 [0] 5 3 10 3" xfId="48569" xr:uid="{00000000-0005-0000-0000-0000D6BB0000}"/>
    <cellStyle name="쉼표 [0] 5 3 10 4" xfId="48570" xr:uid="{00000000-0005-0000-0000-0000D7BB0000}"/>
    <cellStyle name="쉼표 [0] 5 3 11" xfId="48571" xr:uid="{00000000-0005-0000-0000-0000D8BB0000}"/>
    <cellStyle name="쉼표 [0] 5 3 11 2" xfId="48572" xr:uid="{00000000-0005-0000-0000-0000D9BB0000}"/>
    <cellStyle name="쉼표 [0] 5 3 11 3" xfId="48573" xr:uid="{00000000-0005-0000-0000-0000DABB0000}"/>
    <cellStyle name="쉼표 [0] 5 3 11 4" xfId="48574" xr:uid="{00000000-0005-0000-0000-0000DBBB0000}"/>
    <cellStyle name="쉼표 [0] 5 3 12" xfId="48575" xr:uid="{00000000-0005-0000-0000-0000DCBB0000}"/>
    <cellStyle name="쉼표 [0] 5 3 12 2" xfId="48576" xr:uid="{00000000-0005-0000-0000-0000DDBB0000}"/>
    <cellStyle name="쉼표 [0] 5 3 12 3" xfId="48577" xr:uid="{00000000-0005-0000-0000-0000DEBB0000}"/>
    <cellStyle name="쉼표 [0] 5 3 12 4" xfId="48578" xr:uid="{00000000-0005-0000-0000-0000DFBB0000}"/>
    <cellStyle name="쉼표 [0] 5 3 13" xfId="48579" xr:uid="{00000000-0005-0000-0000-0000E0BB0000}"/>
    <cellStyle name="쉼표 [0] 5 3 13 2" xfId="48580" xr:uid="{00000000-0005-0000-0000-0000E1BB0000}"/>
    <cellStyle name="쉼표 [0] 5 3 13 3" xfId="48581" xr:uid="{00000000-0005-0000-0000-0000E2BB0000}"/>
    <cellStyle name="쉼표 [0] 5 3 13 4" xfId="48582" xr:uid="{00000000-0005-0000-0000-0000E3BB0000}"/>
    <cellStyle name="쉼표 [0] 5 3 14" xfId="48583" xr:uid="{00000000-0005-0000-0000-0000E4BB0000}"/>
    <cellStyle name="쉼표 [0] 5 3 14 2" xfId="48584" xr:uid="{00000000-0005-0000-0000-0000E5BB0000}"/>
    <cellStyle name="쉼표 [0] 5 3 14 3" xfId="48585" xr:uid="{00000000-0005-0000-0000-0000E6BB0000}"/>
    <cellStyle name="쉼표 [0] 5 3 14 4" xfId="48586" xr:uid="{00000000-0005-0000-0000-0000E7BB0000}"/>
    <cellStyle name="쉼표 [0] 5 3 15" xfId="48587" xr:uid="{00000000-0005-0000-0000-0000E8BB0000}"/>
    <cellStyle name="쉼표 [0] 5 3 16" xfId="48588" xr:uid="{00000000-0005-0000-0000-0000E9BB0000}"/>
    <cellStyle name="쉼표 [0] 5 3 17" xfId="48589" xr:uid="{00000000-0005-0000-0000-0000EABB0000}"/>
    <cellStyle name="쉼표 [0] 5 3 18" xfId="48590" xr:uid="{00000000-0005-0000-0000-0000EBBB0000}"/>
    <cellStyle name="쉼표 [0] 5 3 19" xfId="48591" xr:uid="{00000000-0005-0000-0000-0000ECBB0000}"/>
    <cellStyle name="쉼표 [0] 5 3 2" xfId="48592" xr:uid="{00000000-0005-0000-0000-0000EDBB0000}"/>
    <cellStyle name="쉼표 [0] 5 3 2 10" xfId="48593" xr:uid="{00000000-0005-0000-0000-0000EEBB0000}"/>
    <cellStyle name="쉼표 [0] 5 3 2 10 2" xfId="48594" xr:uid="{00000000-0005-0000-0000-0000EFBB0000}"/>
    <cellStyle name="쉼표 [0] 5 3 2 10 3" xfId="48595" xr:uid="{00000000-0005-0000-0000-0000F0BB0000}"/>
    <cellStyle name="쉼표 [0] 5 3 2 10 4" xfId="48596" xr:uid="{00000000-0005-0000-0000-0000F1BB0000}"/>
    <cellStyle name="쉼표 [0] 5 3 2 11" xfId="48597" xr:uid="{00000000-0005-0000-0000-0000F2BB0000}"/>
    <cellStyle name="쉼표 [0] 5 3 2 11 2" xfId="48598" xr:uid="{00000000-0005-0000-0000-0000F3BB0000}"/>
    <cellStyle name="쉼표 [0] 5 3 2 11 3" xfId="48599" xr:uid="{00000000-0005-0000-0000-0000F4BB0000}"/>
    <cellStyle name="쉼표 [0] 5 3 2 11 4" xfId="48600" xr:uid="{00000000-0005-0000-0000-0000F5BB0000}"/>
    <cellStyle name="쉼표 [0] 5 3 2 12" xfId="48601" xr:uid="{00000000-0005-0000-0000-0000F6BB0000}"/>
    <cellStyle name="쉼표 [0] 5 3 2 12 2" xfId="48602" xr:uid="{00000000-0005-0000-0000-0000F7BB0000}"/>
    <cellStyle name="쉼표 [0] 5 3 2 12 3" xfId="48603" xr:uid="{00000000-0005-0000-0000-0000F8BB0000}"/>
    <cellStyle name="쉼표 [0] 5 3 2 12 4" xfId="48604" xr:uid="{00000000-0005-0000-0000-0000F9BB0000}"/>
    <cellStyle name="쉼표 [0] 5 3 2 13" xfId="48605" xr:uid="{00000000-0005-0000-0000-0000FABB0000}"/>
    <cellStyle name="쉼표 [0] 5 3 2 13 2" xfId="48606" xr:uid="{00000000-0005-0000-0000-0000FBBB0000}"/>
    <cellStyle name="쉼표 [0] 5 3 2 13 3" xfId="48607" xr:uid="{00000000-0005-0000-0000-0000FCBB0000}"/>
    <cellStyle name="쉼표 [0] 5 3 2 13 4" xfId="48608" xr:uid="{00000000-0005-0000-0000-0000FDBB0000}"/>
    <cellStyle name="쉼표 [0] 5 3 2 14" xfId="48609" xr:uid="{00000000-0005-0000-0000-0000FEBB0000}"/>
    <cellStyle name="쉼표 [0] 5 3 2 15" xfId="48610" xr:uid="{00000000-0005-0000-0000-0000FFBB0000}"/>
    <cellStyle name="쉼표 [0] 5 3 2 16" xfId="48611" xr:uid="{00000000-0005-0000-0000-000000BC0000}"/>
    <cellStyle name="쉼표 [0] 5 3 2 17" xfId="48612" xr:uid="{00000000-0005-0000-0000-000001BC0000}"/>
    <cellStyle name="쉼표 [0] 5 3 2 18" xfId="48613" xr:uid="{00000000-0005-0000-0000-000002BC0000}"/>
    <cellStyle name="쉼표 [0] 5 3 2 19" xfId="48614" xr:uid="{00000000-0005-0000-0000-000003BC0000}"/>
    <cellStyle name="쉼표 [0] 5 3 2 2" xfId="48615" xr:uid="{00000000-0005-0000-0000-000004BC0000}"/>
    <cellStyle name="쉼표 [0] 5 3 2 2 10" xfId="48616" xr:uid="{00000000-0005-0000-0000-000005BC0000}"/>
    <cellStyle name="쉼표 [0] 5 3 2 2 10 2" xfId="48617" xr:uid="{00000000-0005-0000-0000-000006BC0000}"/>
    <cellStyle name="쉼표 [0] 5 3 2 2 10 3" xfId="48618" xr:uid="{00000000-0005-0000-0000-000007BC0000}"/>
    <cellStyle name="쉼표 [0] 5 3 2 2 10 4" xfId="48619" xr:uid="{00000000-0005-0000-0000-000008BC0000}"/>
    <cellStyle name="쉼표 [0] 5 3 2 2 11" xfId="48620" xr:uid="{00000000-0005-0000-0000-000009BC0000}"/>
    <cellStyle name="쉼표 [0] 5 3 2 2 11 2" xfId="48621" xr:uid="{00000000-0005-0000-0000-00000ABC0000}"/>
    <cellStyle name="쉼표 [0] 5 3 2 2 11 3" xfId="48622" xr:uid="{00000000-0005-0000-0000-00000BBC0000}"/>
    <cellStyle name="쉼표 [0] 5 3 2 2 11 4" xfId="48623" xr:uid="{00000000-0005-0000-0000-00000CBC0000}"/>
    <cellStyle name="쉼표 [0] 5 3 2 2 12" xfId="48624" xr:uid="{00000000-0005-0000-0000-00000DBC0000}"/>
    <cellStyle name="쉼표 [0] 5 3 2 2 12 2" xfId="48625" xr:uid="{00000000-0005-0000-0000-00000EBC0000}"/>
    <cellStyle name="쉼표 [0] 5 3 2 2 12 3" xfId="48626" xr:uid="{00000000-0005-0000-0000-00000FBC0000}"/>
    <cellStyle name="쉼표 [0] 5 3 2 2 12 4" xfId="48627" xr:uid="{00000000-0005-0000-0000-000010BC0000}"/>
    <cellStyle name="쉼표 [0] 5 3 2 2 13" xfId="48628" xr:uid="{00000000-0005-0000-0000-000011BC0000}"/>
    <cellStyle name="쉼표 [0] 5 3 2 2 14" xfId="48629" xr:uid="{00000000-0005-0000-0000-000012BC0000}"/>
    <cellStyle name="쉼표 [0] 5 3 2 2 15" xfId="48630" xr:uid="{00000000-0005-0000-0000-000013BC0000}"/>
    <cellStyle name="쉼표 [0] 5 3 2 2 16" xfId="48631" xr:uid="{00000000-0005-0000-0000-000014BC0000}"/>
    <cellStyle name="쉼표 [0] 5 3 2 2 17" xfId="48632" xr:uid="{00000000-0005-0000-0000-000015BC0000}"/>
    <cellStyle name="쉼표 [0] 5 3 2 2 18" xfId="48633" xr:uid="{00000000-0005-0000-0000-000016BC0000}"/>
    <cellStyle name="쉼표 [0] 5 3 2 2 19" xfId="48634" xr:uid="{00000000-0005-0000-0000-000017BC0000}"/>
    <cellStyle name="쉼표 [0] 5 3 2 2 2" xfId="48635" xr:uid="{00000000-0005-0000-0000-000018BC0000}"/>
    <cellStyle name="쉼표 [0] 5 3 2 2 2 10" xfId="48636" xr:uid="{00000000-0005-0000-0000-000019BC0000}"/>
    <cellStyle name="쉼표 [0] 5 3 2 2 2 11" xfId="48637" xr:uid="{00000000-0005-0000-0000-00001ABC0000}"/>
    <cellStyle name="쉼표 [0] 5 3 2 2 2 12" xfId="48638" xr:uid="{00000000-0005-0000-0000-00001BBC0000}"/>
    <cellStyle name="쉼표 [0] 5 3 2 2 2 2" xfId="48639" xr:uid="{00000000-0005-0000-0000-00001CBC0000}"/>
    <cellStyle name="쉼표 [0] 5 3 2 2 2 2 2" xfId="48640" xr:uid="{00000000-0005-0000-0000-00001DBC0000}"/>
    <cellStyle name="쉼표 [0] 5 3 2 2 2 2 3" xfId="48641" xr:uid="{00000000-0005-0000-0000-00001EBC0000}"/>
    <cellStyle name="쉼표 [0] 5 3 2 2 2 2 4" xfId="48642" xr:uid="{00000000-0005-0000-0000-00001FBC0000}"/>
    <cellStyle name="쉼표 [0] 5 3 2 2 2 3" xfId="48643" xr:uid="{00000000-0005-0000-0000-000020BC0000}"/>
    <cellStyle name="쉼표 [0] 5 3 2 2 2 3 2" xfId="48644" xr:uid="{00000000-0005-0000-0000-000021BC0000}"/>
    <cellStyle name="쉼표 [0] 5 3 2 2 2 3 3" xfId="48645" xr:uid="{00000000-0005-0000-0000-000022BC0000}"/>
    <cellStyle name="쉼표 [0] 5 3 2 2 2 3 4" xfId="48646" xr:uid="{00000000-0005-0000-0000-000023BC0000}"/>
    <cellStyle name="쉼표 [0] 5 3 2 2 2 4" xfId="48647" xr:uid="{00000000-0005-0000-0000-000024BC0000}"/>
    <cellStyle name="쉼표 [0] 5 3 2 2 2 4 2" xfId="48648" xr:uid="{00000000-0005-0000-0000-000025BC0000}"/>
    <cellStyle name="쉼표 [0] 5 3 2 2 2 4 3" xfId="48649" xr:uid="{00000000-0005-0000-0000-000026BC0000}"/>
    <cellStyle name="쉼표 [0] 5 3 2 2 2 4 4" xfId="48650" xr:uid="{00000000-0005-0000-0000-000027BC0000}"/>
    <cellStyle name="쉼표 [0] 5 3 2 2 2 5" xfId="48651" xr:uid="{00000000-0005-0000-0000-000028BC0000}"/>
    <cellStyle name="쉼표 [0] 5 3 2 2 2 5 2" xfId="48652" xr:uid="{00000000-0005-0000-0000-000029BC0000}"/>
    <cellStyle name="쉼표 [0] 5 3 2 2 2 5 3" xfId="48653" xr:uid="{00000000-0005-0000-0000-00002ABC0000}"/>
    <cellStyle name="쉼표 [0] 5 3 2 2 2 5 4" xfId="48654" xr:uid="{00000000-0005-0000-0000-00002BBC0000}"/>
    <cellStyle name="쉼표 [0] 5 3 2 2 2 6" xfId="48655" xr:uid="{00000000-0005-0000-0000-00002CBC0000}"/>
    <cellStyle name="쉼표 [0] 5 3 2 2 2 6 2" xfId="48656" xr:uid="{00000000-0005-0000-0000-00002DBC0000}"/>
    <cellStyle name="쉼표 [0] 5 3 2 2 2 6 3" xfId="48657" xr:uid="{00000000-0005-0000-0000-00002EBC0000}"/>
    <cellStyle name="쉼표 [0] 5 3 2 2 2 6 4" xfId="48658" xr:uid="{00000000-0005-0000-0000-00002FBC0000}"/>
    <cellStyle name="쉼표 [0] 5 3 2 2 2 7" xfId="48659" xr:uid="{00000000-0005-0000-0000-000030BC0000}"/>
    <cellStyle name="쉼표 [0] 5 3 2 2 2 7 2" xfId="48660" xr:uid="{00000000-0005-0000-0000-000031BC0000}"/>
    <cellStyle name="쉼표 [0] 5 3 2 2 2 7 3" xfId="48661" xr:uid="{00000000-0005-0000-0000-000032BC0000}"/>
    <cellStyle name="쉼표 [0] 5 3 2 2 2 7 4" xfId="48662" xr:uid="{00000000-0005-0000-0000-000033BC0000}"/>
    <cellStyle name="쉼표 [0] 5 3 2 2 2 8" xfId="48663" xr:uid="{00000000-0005-0000-0000-000034BC0000}"/>
    <cellStyle name="쉼표 [0] 5 3 2 2 2 8 2" xfId="48664" xr:uid="{00000000-0005-0000-0000-000035BC0000}"/>
    <cellStyle name="쉼표 [0] 5 3 2 2 2 8 3" xfId="48665" xr:uid="{00000000-0005-0000-0000-000036BC0000}"/>
    <cellStyle name="쉼표 [0] 5 3 2 2 2 8 4" xfId="48666" xr:uid="{00000000-0005-0000-0000-000037BC0000}"/>
    <cellStyle name="쉼표 [0] 5 3 2 2 2 9" xfId="48667" xr:uid="{00000000-0005-0000-0000-000038BC0000}"/>
    <cellStyle name="쉼표 [0] 5 3 2 2 2 9 2" xfId="48668" xr:uid="{00000000-0005-0000-0000-000039BC0000}"/>
    <cellStyle name="쉼표 [0] 5 3 2 2 2 9 3" xfId="48669" xr:uid="{00000000-0005-0000-0000-00003ABC0000}"/>
    <cellStyle name="쉼표 [0] 5 3 2 2 2 9 4" xfId="48670" xr:uid="{00000000-0005-0000-0000-00003BBC0000}"/>
    <cellStyle name="쉼표 [0] 5 3 2 2 20" xfId="48671" xr:uid="{00000000-0005-0000-0000-00003CBC0000}"/>
    <cellStyle name="쉼표 [0] 5 3 2 2 21" xfId="48672" xr:uid="{00000000-0005-0000-0000-00003DBC0000}"/>
    <cellStyle name="쉼표 [0] 5 3 2 2 22" xfId="48673" xr:uid="{00000000-0005-0000-0000-00003EBC0000}"/>
    <cellStyle name="쉼표 [0] 5 3 2 2 23" xfId="48674" xr:uid="{00000000-0005-0000-0000-00003FBC0000}"/>
    <cellStyle name="쉼표 [0] 5 3 2 2 24" xfId="48675" xr:uid="{00000000-0005-0000-0000-000040BC0000}"/>
    <cellStyle name="쉼표 [0] 5 3 2 2 25" xfId="48676" xr:uid="{00000000-0005-0000-0000-000041BC0000}"/>
    <cellStyle name="쉼표 [0] 5 3 2 2 3" xfId="48677" xr:uid="{00000000-0005-0000-0000-000042BC0000}"/>
    <cellStyle name="쉼표 [0] 5 3 2 2 3 10" xfId="48678" xr:uid="{00000000-0005-0000-0000-000043BC0000}"/>
    <cellStyle name="쉼표 [0] 5 3 2 2 3 11" xfId="48679" xr:uid="{00000000-0005-0000-0000-000044BC0000}"/>
    <cellStyle name="쉼표 [0] 5 3 2 2 3 12" xfId="48680" xr:uid="{00000000-0005-0000-0000-000045BC0000}"/>
    <cellStyle name="쉼표 [0] 5 3 2 2 3 2" xfId="48681" xr:uid="{00000000-0005-0000-0000-000046BC0000}"/>
    <cellStyle name="쉼표 [0] 5 3 2 2 3 2 2" xfId="48682" xr:uid="{00000000-0005-0000-0000-000047BC0000}"/>
    <cellStyle name="쉼표 [0] 5 3 2 2 3 2 3" xfId="48683" xr:uid="{00000000-0005-0000-0000-000048BC0000}"/>
    <cellStyle name="쉼표 [0] 5 3 2 2 3 2 4" xfId="48684" xr:uid="{00000000-0005-0000-0000-000049BC0000}"/>
    <cellStyle name="쉼표 [0] 5 3 2 2 3 3" xfId="48685" xr:uid="{00000000-0005-0000-0000-00004ABC0000}"/>
    <cellStyle name="쉼표 [0] 5 3 2 2 3 3 2" xfId="48686" xr:uid="{00000000-0005-0000-0000-00004BBC0000}"/>
    <cellStyle name="쉼표 [0] 5 3 2 2 3 3 3" xfId="48687" xr:uid="{00000000-0005-0000-0000-00004CBC0000}"/>
    <cellStyle name="쉼표 [0] 5 3 2 2 3 3 4" xfId="48688" xr:uid="{00000000-0005-0000-0000-00004DBC0000}"/>
    <cellStyle name="쉼표 [0] 5 3 2 2 3 4" xfId="48689" xr:uid="{00000000-0005-0000-0000-00004EBC0000}"/>
    <cellStyle name="쉼표 [0] 5 3 2 2 3 4 2" xfId="48690" xr:uid="{00000000-0005-0000-0000-00004FBC0000}"/>
    <cellStyle name="쉼표 [0] 5 3 2 2 3 4 3" xfId="48691" xr:uid="{00000000-0005-0000-0000-000050BC0000}"/>
    <cellStyle name="쉼표 [0] 5 3 2 2 3 4 4" xfId="48692" xr:uid="{00000000-0005-0000-0000-000051BC0000}"/>
    <cellStyle name="쉼표 [0] 5 3 2 2 3 5" xfId="48693" xr:uid="{00000000-0005-0000-0000-000052BC0000}"/>
    <cellStyle name="쉼표 [0] 5 3 2 2 3 5 2" xfId="48694" xr:uid="{00000000-0005-0000-0000-000053BC0000}"/>
    <cellStyle name="쉼표 [0] 5 3 2 2 3 5 3" xfId="48695" xr:uid="{00000000-0005-0000-0000-000054BC0000}"/>
    <cellStyle name="쉼표 [0] 5 3 2 2 3 5 4" xfId="48696" xr:uid="{00000000-0005-0000-0000-000055BC0000}"/>
    <cellStyle name="쉼표 [0] 5 3 2 2 3 6" xfId="48697" xr:uid="{00000000-0005-0000-0000-000056BC0000}"/>
    <cellStyle name="쉼표 [0] 5 3 2 2 3 6 2" xfId="48698" xr:uid="{00000000-0005-0000-0000-000057BC0000}"/>
    <cellStyle name="쉼표 [0] 5 3 2 2 3 6 3" xfId="48699" xr:uid="{00000000-0005-0000-0000-000058BC0000}"/>
    <cellStyle name="쉼표 [0] 5 3 2 2 3 6 4" xfId="48700" xr:uid="{00000000-0005-0000-0000-000059BC0000}"/>
    <cellStyle name="쉼표 [0] 5 3 2 2 3 7" xfId="48701" xr:uid="{00000000-0005-0000-0000-00005ABC0000}"/>
    <cellStyle name="쉼표 [0] 5 3 2 2 3 7 2" xfId="48702" xr:uid="{00000000-0005-0000-0000-00005BBC0000}"/>
    <cellStyle name="쉼표 [0] 5 3 2 2 3 7 3" xfId="48703" xr:uid="{00000000-0005-0000-0000-00005CBC0000}"/>
    <cellStyle name="쉼표 [0] 5 3 2 2 3 7 4" xfId="48704" xr:uid="{00000000-0005-0000-0000-00005DBC0000}"/>
    <cellStyle name="쉼표 [0] 5 3 2 2 3 8" xfId="48705" xr:uid="{00000000-0005-0000-0000-00005EBC0000}"/>
    <cellStyle name="쉼표 [0] 5 3 2 2 3 8 2" xfId="48706" xr:uid="{00000000-0005-0000-0000-00005FBC0000}"/>
    <cellStyle name="쉼표 [0] 5 3 2 2 3 8 3" xfId="48707" xr:uid="{00000000-0005-0000-0000-000060BC0000}"/>
    <cellStyle name="쉼표 [0] 5 3 2 2 3 8 4" xfId="48708" xr:uid="{00000000-0005-0000-0000-000061BC0000}"/>
    <cellStyle name="쉼표 [0] 5 3 2 2 3 9" xfId="48709" xr:uid="{00000000-0005-0000-0000-000062BC0000}"/>
    <cellStyle name="쉼표 [0] 5 3 2 2 3 9 2" xfId="48710" xr:uid="{00000000-0005-0000-0000-000063BC0000}"/>
    <cellStyle name="쉼표 [0] 5 3 2 2 3 9 3" xfId="48711" xr:uid="{00000000-0005-0000-0000-000064BC0000}"/>
    <cellStyle name="쉼표 [0] 5 3 2 2 3 9 4" xfId="48712" xr:uid="{00000000-0005-0000-0000-000065BC0000}"/>
    <cellStyle name="쉼표 [0] 5 3 2 2 4" xfId="48713" xr:uid="{00000000-0005-0000-0000-000066BC0000}"/>
    <cellStyle name="쉼표 [0] 5 3 2 2 4 10" xfId="48714" xr:uid="{00000000-0005-0000-0000-000067BC0000}"/>
    <cellStyle name="쉼표 [0] 5 3 2 2 4 11" xfId="48715" xr:uid="{00000000-0005-0000-0000-000068BC0000}"/>
    <cellStyle name="쉼표 [0] 5 3 2 2 4 12" xfId="48716" xr:uid="{00000000-0005-0000-0000-000069BC0000}"/>
    <cellStyle name="쉼표 [0] 5 3 2 2 4 2" xfId="48717" xr:uid="{00000000-0005-0000-0000-00006ABC0000}"/>
    <cellStyle name="쉼표 [0] 5 3 2 2 4 2 2" xfId="48718" xr:uid="{00000000-0005-0000-0000-00006BBC0000}"/>
    <cellStyle name="쉼표 [0] 5 3 2 2 4 2 3" xfId="48719" xr:uid="{00000000-0005-0000-0000-00006CBC0000}"/>
    <cellStyle name="쉼표 [0] 5 3 2 2 4 2 4" xfId="48720" xr:uid="{00000000-0005-0000-0000-00006DBC0000}"/>
    <cellStyle name="쉼표 [0] 5 3 2 2 4 3" xfId="48721" xr:uid="{00000000-0005-0000-0000-00006EBC0000}"/>
    <cellStyle name="쉼표 [0] 5 3 2 2 4 3 2" xfId="48722" xr:uid="{00000000-0005-0000-0000-00006FBC0000}"/>
    <cellStyle name="쉼표 [0] 5 3 2 2 4 3 3" xfId="48723" xr:uid="{00000000-0005-0000-0000-000070BC0000}"/>
    <cellStyle name="쉼표 [0] 5 3 2 2 4 3 4" xfId="48724" xr:uid="{00000000-0005-0000-0000-000071BC0000}"/>
    <cellStyle name="쉼표 [0] 5 3 2 2 4 4" xfId="48725" xr:uid="{00000000-0005-0000-0000-000072BC0000}"/>
    <cellStyle name="쉼표 [0] 5 3 2 2 4 4 2" xfId="48726" xr:uid="{00000000-0005-0000-0000-000073BC0000}"/>
    <cellStyle name="쉼표 [0] 5 3 2 2 4 4 3" xfId="48727" xr:uid="{00000000-0005-0000-0000-000074BC0000}"/>
    <cellStyle name="쉼표 [0] 5 3 2 2 4 4 4" xfId="48728" xr:uid="{00000000-0005-0000-0000-000075BC0000}"/>
    <cellStyle name="쉼표 [0] 5 3 2 2 4 5" xfId="48729" xr:uid="{00000000-0005-0000-0000-000076BC0000}"/>
    <cellStyle name="쉼표 [0] 5 3 2 2 4 5 2" xfId="48730" xr:uid="{00000000-0005-0000-0000-000077BC0000}"/>
    <cellStyle name="쉼표 [0] 5 3 2 2 4 5 3" xfId="48731" xr:uid="{00000000-0005-0000-0000-000078BC0000}"/>
    <cellStyle name="쉼표 [0] 5 3 2 2 4 5 4" xfId="48732" xr:uid="{00000000-0005-0000-0000-000079BC0000}"/>
    <cellStyle name="쉼표 [0] 5 3 2 2 4 6" xfId="48733" xr:uid="{00000000-0005-0000-0000-00007ABC0000}"/>
    <cellStyle name="쉼표 [0] 5 3 2 2 4 6 2" xfId="48734" xr:uid="{00000000-0005-0000-0000-00007BBC0000}"/>
    <cellStyle name="쉼표 [0] 5 3 2 2 4 6 3" xfId="48735" xr:uid="{00000000-0005-0000-0000-00007CBC0000}"/>
    <cellStyle name="쉼표 [0] 5 3 2 2 4 6 4" xfId="48736" xr:uid="{00000000-0005-0000-0000-00007DBC0000}"/>
    <cellStyle name="쉼표 [0] 5 3 2 2 4 7" xfId="48737" xr:uid="{00000000-0005-0000-0000-00007EBC0000}"/>
    <cellStyle name="쉼표 [0] 5 3 2 2 4 7 2" xfId="48738" xr:uid="{00000000-0005-0000-0000-00007FBC0000}"/>
    <cellStyle name="쉼표 [0] 5 3 2 2 4 7 3" xfId="48739" xr:uid="{00000000-0005-0000-0000-000080BC0000}"/>
    <cellStyle name="쉼표 [0] 5 3 2 2 4 7 4" xfId="48740" xr:uid="{00000000-0005-0000-0000-000081BC0000}"/>
    <cellStyle name="쉼표 [0] 5 3 2 2 4 8" xfId="48741" xr:uid="{00000000-0005-0000-0000-000082BC0000}"/>
    <cellStyle name="쉼표 [0] 5 3 2 2 4 8 2" xfId="48742" xr:uid="{00000000-0005-0000-0000-000083BC0000}"/>
    <cellStyle name="쉼표 [0] 5 3 2 2 4 8 3" xfId="48743" xr:uid="{00000000-0005-0000-0000-000084BC0000}"/>
    <cellStyle name="쉼표 [0] 5 3 2 2 4 8 4" xfId="48744" xr:uid="{00000000-0005-0000-0000-000085BC0000}"/>
    <cellStyle name="쉼표 [0] 5 3 2 2 4 9" xfId="48745" xr:uid="{00000000-0005-0000-0000-000086BC0000}"/>
    <cellStyle name="쉼표 [0] 5 3 2 2 4 9 2" xfId="48746" xr:uid="{00000000-0005-0000-0000-000087BC0000}"/>
    <cellStyle name="쉼표 [0] 5 3 2 2 4 9 3" xfId="48747" xr:uid="{00000000-0005-0000-0000-000088BC0000}"/>
    <cellStyle name="쉼표 [0] 5 3 2 2 4 9 4" xfId="48748" xr:uid="{00000000-0005-0000-0000-000089BC0000}"/>
    <cellStyle name="쉼표 [0] 5 3 2 2 5" xfId="48749" xr:uid="{00000000-0005-0000-0000-00008ABC0000}"/>
    <cellStyle name="쉼표 [0] 5 3 2 2 5 2" xfId="48750" xr:uid="{00000000-0005-0000-0000-00008BBC0000}"/>
    <cellStyle name="쉼표 [0] 5 3 2 2 5 3" xfId="48751" xr:uid="{00000000-0005-0000-0000-00008CBC0000}"/>
    <cellStyle name="쉼표 [0] 5 3 2 2 5 4" xfId="48752" xr:uid="{00000000-0005-0000-0000-00008DBC0000}"/>
    <cellStyle name="쉼표 [0] 5 3 2 2 6" xfId="48753" xr:uid="{00000000-0005-0000-0000-00008EBC0000}"/>
    <cellStyle name="쉼표 [0] 5 3 2 2 6 2" xfId="48754" xr:uid="{00000000-0005-0000-0000-00008FBC0000}"/>
    <cellStyle name="쉼표 [0] 5 3 2 2 6 3" xfId="48755" xr:uid="{00000000-0005-0000-0000-000090BC0000}"/>
    <cellStyle name="쉼표 [0] 5 3 2 2 6 4" xfId="48756" xr:uid="{00000000-0005-0000-0000-000091BC0000}"/>
    <cellStyle name="쉼표 [0] 5 3 2 2 7" xfId="48757" xr:uid="{00000000-0005-0000-0000-000092BC0000}"/>
    <cellStyle name="쉼표 [0] 5 3 2 2 7 2" xfId="48758" xr:uid="{00000000-0005-0000-0000-000093BC0000}"/>
    <cellStyle name="쉼표 [0] 5 3 2 2 7 3" xfId="48759" xr:uid="{00000000-0005-0000-0000-000094BC0000}"/>
    <cellStyle name="쉼표 [0] 5 3 2 2 7 4" xfId="48760" xr:uid="{00000000-0005-0000-0000-000095BC0000}"/>
    <cellStyle name="쉼표 [0] 5 3 2 2 8" xfId="48761" xr:uid="{00000000-0005-0000-0000-000096BC0000}"/>
    <cellStyle name="쉼표 [0] 5 3 2 2 8 2" xfId="48762" xr:uid="{00000000-0005-0000-0000-000097BC0000}"/>
    <cellStyle name="쉼표 [0] 5 3 2 2 8 3" xfId="48763" xr:uid="{00000000-0005-0000-0000-000098BC0000}"/>
    <cellStyle name="쉼표 [0] 5 3 2 2 8 4" xfId="48764" xr:uid="{00000000-0005-0000-0000-000099BC0000}"/>
    <cellStyle name="쉼표 [0] 5 3 2 2 9" xfId="48765" xr:uid="{00000000-0005-0000-0000-00009ABC0000}"/>
    <cellStyle name="쉼표 [0] 5 3 2 2 9 2" xfId="48766" xr:uid="{00000000-0005-0000-0000-00009BBC0000}"/>
    <cellStyle name="쉼표 [0] 5 3 2 2 9 3" xfId="48767" xr:uid="{00000000-0005-0000-0000-00009CBC0000}"/>
    <cellStyle name="쉼표 [0] 5 3 2 2 9 4" xfId="48768" xr:uid="{00000000-0005-0000-0000-00009DBC0000}"/>
    <cellStyle name="쉼표 [0] 5 3 2 20" xfId="48769" xr:uid="{00000000-0005-0000-0000-00009EBC0000}"/>
    <cellStyle name="쉼표 [0] 5 3 2 21" xfId="48770" xr:uid="{00000000-0005-0000-0000-00009FBC0000}"/>
    <cellStyle name="쉼표 [0] 5 3 2 22" xfId="48771" xr:uid="{00000000-0005-0000-0000-0000A0BC0000}"/>
    <cellStyle name="쉼표 [0] 5 3 2 23" xfId="48772" xr:uid="{00000000-0005-0000-0000-0000A1BC0000}"/>
    <cellStyle name="쉼표 [0] 5 3 2 24" xfId="48773" xr:uid="{00000000-0005-0000-0000-0000A2BC0000}"/>
    <cellStyle name="쉼표 [0] 5 3 2 25" xfId="48774" xr:uid="{00000000-0005-0000-0000-0000A3BC0000}"/>
    <cellStyle name="쉼표 [0] 5 3 2 26" xfId="48775" xr:uid="{00000000-0005-0000-0000-0000A4BC0000}"/>
    <cellStyle name="쉼표 [0] 5 3 2 3" xfId="48776" xr:uid="{00000000-0005-0000-0000-0000A5BC0000}"/>
    <cellStyle name="쉼표 [0] 5 3 2 3 10" xfId="48777" xr:uid="{00000000-0005-0000-0000-0000A6BC0000}"/>
    <cellStyle name="쉼표 [0] 5 3 2 3 11" xfId="48778" xr:uid="{00000000-0005-0000-0000-0000A7BC0000}"/>
    <cellStyle name="쉼표 [0] 5 3 2 3 12" xfId="48779" xr:uid="{00000000-0005-0000-0000-0000A8BC0000}"/>
    <cellStyle name="쉼표 [0] 5 3 2 3 2" xfId="48780" xr:uid="{00000000-0005-0000-0000-0000A9BC0000}"/>
    <cellStyle name="쉼표 [0] 5 3 2 3 2 2" xfId="48781" xr:uid="{00000000-0005-0000-0000-0000AABC0000}"/>
    <cellStyle name="쉼표 [0] 5 3 2 3 2 3" xfId="48782" xr:uid="{00000000-0005-0000-0000-0000ABBC0000}"/>
    <cellStyle name="쉼표 [0] 5 3 2 3 2 4" xfId="48783" xr:uid="{00000000-0005-0000-0000-0000ACBC0000}"/>
    <cellStyle name="쉼표 [0] 5 3 2 3 3" xfId="48784" xr:uid="{00000000-0005-0000-0000-0000ADBC0000}"/>
    <cellStyle name="쉼표 [0] 5 3 2 3 3 2" xfId="48785" xr:uid="{00000000-0005-0000-0000-0000AEBC0000}"/>
    <cellStyle name="쉼표 [0] 5 3 2 3 3 3" xfId="48786" xr:uid="{00000000-0005-0000-0000-0000AFBC0000}"/>
    <cellStyle name="쉼표 [0] 5 3 2 3 3 4" xfId="48787" xr:uid="{00000000-0005-0000-0000-0000B0BC0000}"/>
    <cellStyle name="쉼표 [0] 5 3 2 3 4" xfId="48788" xr:uid="{00000000-0005-0000-0000-0000B1BC0000}"/>
    <cellStyle name="쉼표 [0] 5 3 2 3 4 2" xfId="48789" xr:uid="{00000000-0005-0000-0000-0000B2BC0000}"/>
    <cellStyle name="쉼표 [0] 5 3 2 3 4 3" xfId="48790" xr:uid="{00000000-0005-0000-0000-0000B3BC0000}"/>
    <cellStyle name="쉼표 [0] 5 3 2 3 4 4" xfId="48791" xr:uid="{00000000-0005-0000-0000-0000B4BC0000}"/>
    <cellStyle name="쉼표 [0] 5 3 2 3 5" xfId="48792" xr:uid="{00000000-0005-0000-0000-0000B5BC0000}"/>
    <cellStyle name="쉼표 [0] 5 3 2 3 5 2" xfId="48793" xr:uid="{00000000-0005-0000-0000-0000B6BC0000}"/>
    <cellStyle name="쉼표 [0] 5 3 2 3 5 3" xfId="48794" xr:uid="{00000000-0005-0000-0000-0000B7BC0000}"/>
    <cellStyle name="쉼표 [0] 5 3 2 3 5 4" xfId="48795" xr:uid="{00000000-0005-0000-0000-0000B8BC0000}"/>
    <cellStyle name="쉼표 [0] 5 3 2 3 6" xfId="48796" xr:uid="{00000000-0005-0000-0000-0000B9BC0000}"/>
    <cellStyle name="쉼표 [0] 5 3 2 3 6 2" xfId="48797" xr:uid="{00000000-0005-0000-0000-0000BABC0000}"/>
    <cellStyle name="쉼표 [0] 5 3 2 3 6 3" xfId="48798" xr:uid="{00000000-0005-0000-0000-0000BBBC0000}"/>
    <cellStyle name="쉼표 [0] 5 3 2 3 6 4" xfId="48799" xr:uid="{00000000-0005-0000-0000-0000BCBC0000}"/>
    <cellStyle name="쉼표 [0] 5 3 2 3 7" xfId="48800" xr:uid="{00000000-0005-0000-0000-0000BDBC0000}"/>
    <cellStyle name="쉼표 [0] 5 3 2 3 7 2" xfId="48801" xr:uid="{00000000-0005-0000-0000-0000BEBC0000}"/>
    <cellStyle name="쉼표 [0] 5 3 2 3 7 3" xfId="48802" xr:uid="{00000000-0005-0000-0000-0000BFBC0000}"/>
    <cellStyle name="쉼표 [0] 5 3 2 3 7 4" xfId="48803" xr:uid="{00000000-0005-0000-0000-0000C0BC0000}"/>
    <cellStyle name="쉼표 [0] 5 3 2 3 8" xfId="48804" xr:uid="{00000000-0005-0000-0000-0000C1BC0000}"/>
    <cellStyle name="쉼표 [0] 5 3 2 3 8 2" xfId="48805" xr:uid="{00000000-0005-0000-0000-0000C2BC0000}"/>
    <cellStyle name="쉼표 [0] 5 3 2 3 8 3" xfId="48806" xr:uid="{00000000-0005-0000-0000-0000C3BC0000}"/>
    <cellStyle name="쉼표 [0] 5 3 2 3 8 4" xfId="48807" xr:uid="{00000000-0005-0000-0000-0000C4BC0000}"/>
    <cellStyle name="쉼표 [0] 5 3 2 3 9" xfId="48808" xr:uid="{00000000-0005-0000-0000-0000C5BC0000}"/>
    <cellStyle name="쉼표 [0] 5 3 2 3 9 2" xfId="48809" xr:uid="{00000000-0005-0000-0000-0000C6BC0000}"/>
    <cellStyle name="쉼표 [0] 5 3 2 3 9 3" xfId="48810" xr:uid="{00000000-0005-0000-0000-0000C7BC0000}"/>
    <cellStyle name="쉼표 [0] 5 3 2 3 9 4" xfId="48811" xr:uid="{00000000-0005-0000-0000-0000C8BC0000}"/>
    <cellStyle name="쉼표 [0] 5 3 2 4" xfId="48812" xr:uid="{00000000-0005-0000-0000-0000C9BC0000}"/>
    <cellStyle name="쉼표 [0] 5 3 2 4 10" xfId="48813" xr:uid="{00000000-0005-0000-0000-0000CABC0000}"/>
    <cellStyle name="쉼표 [0] 5 3 2 4 11" xfId="48814" xr:uid="{00000000-0005-0000-0000-0000CBBC0000}"/>
    <cellStyle name="쉼표 [0] 5 3 2 4 12" xfId="48815" xr:uid="{00000000-0005-0000-0000-0000CCBC0000}"/>
    <cellStyle name="쉼표 [0] 5 3 2 4 2" xfId="48816" xr:uid="{00000000-0005-0000-0000-0000CDBC0000}"/>
    <cellStyle name="쉼표 [0] 5 3 2 4 2 2" xfId="48817" xr:uid="{00000000-0005-0000-0000-0000CEBC0000}"/>
    <cellStyle name="쉼표 [0] 5 3 2 4 2 3" xfId="48818" xr:uid="{00000000-0005-0000-0000-0000CFBC0000}"/>
    <cellStyle name="쉼표 [0] 5 3 2 4 2 4" xfId="48819" xr:uid="{00000000-0005-0000-0000-0000D0BC0000}"/>
    <cellStyle name="쉼표 [0] 5 3 2 4 3" xfId="48820" xr:uid="{00000000-0005-0000-0000-0000D1BC0000}"/>
    <cellStyle name="쉼표 [0] 5 3 2 4 3 2" xfId="48821" xr:uid="{00000000-0005-0000-0000-0000D2BC0000}"/>
    <cellStyle name="쉼표 [0] 5 3 2 4 3 3" xfId="48822" xr:uid="{00000000-0005-0000-0000-0000D3BC0000}"/>
    <cellStyle name="쉼표 [0] 5 3 2 4 3 4" xfId="48823" xr:uid="{00000000-0005-0000-0000-0000D4BC0000}"/>
    <cellStyle name="쉼표 [0] 5 3 2 4 4" xfId="48824" xr:uid="{00000000-0005-0000-0000-0000D5BC0000}"/>
    <cellStyle name="쉼표 [0] 5 3 2 4 4 2" xfId="48825" xr:uid="{00000000-0005-0000-0000-0000D6BC0000}"/>
    <cellStyle name="쉼표 [0] 5 3 2 4 4 3" xfId="48826" xr:uid="{00000000-0005-0000-0000-0000D7BC0000}"/>
    <cellStyle name="쉼표 [0] 5 3 2 4 4 4" xfId="48827" xr:uid="{00000000-0005-0000-0000-0000D8BC0000}"/>
    <cellStyle name="쉼표 [0] 5 3 2 4 5" xfId="48828" xr:uid="{00000000-0005-0000-0000-0000D9BC0000}"/>
    <cellStyle name="쉼표 [0] 5 3 2 4 5 2" xfId="48829" xr:uid="{00000000-0005-0000-0000-0000DABC0000}"/>
    <cellStyle name="쉼표 [0] 5 3 2 4 5 3" xfId="48830" xr:uid="{00000000-0005-0000-0000-0000DBBC0000}"/>
    <cellStyle name="쉼표 [0] 5 3 2 4 5 4" xfId="48831" xr:uid="{00000000-0005-0000-0000-0000DCBC0000}"/>
    <cellStyle name="쉼표 [0] 5 3 2 4 6" xfId="48832" xr:uid="{00000000-0005-0000-0000-0000DDBC0000}"/>
    <cellStyle name="쉼표 [0] 5 3 2 4 6 2" xfId="48833" xr:uid="{00000000-0005-0000-0000-0000DEBC0000}"/>
    <cellStyle name="쉼표 [0] 5 3 2 4 6 3" xfId="48834" xr:uid="{00000000-0005-0000-0000-0000DFBC0000}"/>
    <cellStyle name="쉼표 [0] 5 3 2 4 6 4" xfId="48835" xr:uid="{00000000-0005-0000-0000-0000E0BC0000}"/>
    <cellStyle name="쉼표 [0] 5 3 2 4 7" xfId="48836" xr:uid="{00000000-0005-0000-0000-0000E1BC0000}"/>
    <cellStyle name="쉼표 [0] 5 3 2 4 7 2" xfId="48837" xr:uid="{00000000-0005-0000-0000-0000E2BC0000}"/>
    <cellStyle name="쉼표 [0] 5 3 2 4 7 3" xfId="48838" xr:uid="{00000000-0005-0000-0000-0000E3BC0000}"/>
    <cellStyle name="쉼표 [0] 5 3 2 4 7 4" xfId="48839" xr:uid="{00000000-0005-0000-0000-0000E4BC0000}"/>
    <cellStyle name="쉼표 [0] 5 3 2 4 8" xfId="48840" xr:uid="{00000000-0005-0000-0000-0000E5BC0000}"/>
    <cellStyle name="쉼표 [0] 5 3 2 4 8 2" xfId="48841" xr:uid="{00000000-0005-0000-0000-0000E6BC0000}"/>
    <cellStyle name="쉼표 [0] 5 3 2 4 8 3" xfId="48842" xr:uid="{00000000-0005-0000-0000-0000E7BC0000}"/>
    <cellStyle name="쉼표 [0] 5 3 2 4 8 4" xfId="48843" xr:uid="{00000000-0005-0000-0000-0000E8BC0000}"/>
    <cellStyle name="쉼표 [0] 5 3 2 4 9" xfId="48844" xr:uid="{00000000-0005-0000-0000-0000E9BC0000}"/>
    <cellStyle name="쉼표 [0] 5 3 2 4 9 2" xfId="48845" xr:uid="{00000000-0005-0000-0000-0000EABC0000}"/>
    <cellStyle name="쉼표 [0] 5 3 2 4 9 3" xfId="48846" xr:uid="{00000000-0005-0000-0000-0000EBBC0000}"/>
    <cellStyle name="쉼표 [0] 5 3 2 4 9 4" xfId="48847" xr:uid="{00000000-0005-0000-0000-0000ECBC0000}"/>
    <cellStyle name="쉼표 [0] 5 3 2 5" xfId="48848" xr:uid="{00000000-0005-0000-0000-0000EDBC0000}"/>
    <cellStyle name="쉼표 [0] 5 3 2 5 10" xfId="48849" xr:uid="{00000000-0005-0000-0000-0000EEBC0000}"/>
    <cellStyle name="쉼표 [0] 5 3 2 5 11" xfId="48850" xr:uid="{00000000-0005-0000-0000-0000EFBC0000}"/>
    <cellStyle name="쉼표 [0] 5 3 2 5 12" xfId="48851" xr:uid="{00000000-0005-0000-0000-0000F0BC0000}"/>
    <cellStyle name="쉼표 [0] 5 3 2 5 2" xfId="48852" xr:uid="{00000000-0005-0000-0000-0000F1BC0000}"/>
    <cellStyle name="쉼표 [0] 5 3 2 5 2 2" xfId="48853" xr:uid="{00000000-0005-0000-0000-0000F2BC0000}"/>
    <cellStyle name="쉼표 [0] 5 3 2 5 2 3" xfId="48854" xr:uid="{00000000-0005-0000-0000-0000F3BC0000}"/>
    <cellStyle name="쉼표 [0] 5 3 2 5 2 4" xfId="48855" xr:uid="{00000000-0005-0000-0000-0000F4BC0000}"/>
    <cellStyle name="쉼표 [0] 5 3 2 5 3" xfId="48856" xr:uid="{00000000-0005-0000-0000-0000F5BC0000}"/>
    <cellStyle name="쉼표 [0] 5 3 2 5 3 2" xfId="48857" xr:uid="{00000000-0005-0000-0000-0000F6BC0000}"/>
    <cellStyle name="쉼표 [0] 5 3 2 5 3 3" xfId="48858" xr:uid="{00000000-0005-0000-0000-0000F7BC0000}"/>
    <cellStyle name="쉼표 [0] 5 3 2 5 3 4" xfId="48859" xr:uid="{00000000-0005-0000-0000-0000F8BC0000}"/>
    <cellStyle name="쉼표 [0] 5 3 2 5 4" xfId="48860" xr:uid="{00000000-0005-0000-0000-0000F9BC0000}"/>
    <cellStyle name="쉼표 [0] 5 3 2 5 4 2" xfId="48861" xr:uid="{00000000-0005-0000-0000-0000FABC0000}"/>
    <cellStyle name="쉼표 [0] 5 3 2 5 4 3" xfId="48862" xr:uid="{00000000-0005-0000-0000-0000FBBC0000}"/>
    <cellStyle name="쉼표 [0] 5 3 2 5 4 4" xfId="48863" xr:uid="{00000000-0005-0000-0000-0000FCBC0000}"/>
    <cellStyle name="쉼표 [0] 5 3 2 5 5" xfId="48864" xr:uid="{00000000-0005-0000-0000-0000FDBC0000}"/>
    <cellStyle name="쉼표 [0] 5 3 2 5 5 2" xfId="48865" xr:uid="{00000000-0005-0000-0000-0000FEBC0000}"/>
    <cellStyle name="쉼표 [0] 5 3 2 5 5 3" xfId="48866" xr:uid="{00000000-0005-0000-0000-0000FFBC0000}"/>
    <cellStyle name="쉼표 [0] 5 3 2 5 5 4" xfId="48867" xr:uid="{00000000-0005-0000-0000-000000BD0000}"/>
    <cellStyle name="쉼표 [0] 5 3 2 5 6" xfId="48868" xr:uid="{00000000-0005-0000-0000-000001BD0000}"/>
    <cellStyle name="쉼표 [0] 5 3 2 5 6 2" xfId="48869" xr:uid="{00000000-0005-0000-0000-000002BD0000}"/>
    <cellStyle name="쉼표 [0] 5 3 2 5 6 3" xfId="48870" xr:uid="{00000000-0005-0000-0000-000003BD0000}"/>
    <cellStyle name="쉼표 [0] 5 3 2 5 6 4" xfId="48871" xr:uid="{00000000-0005-0000-0000-000004BD0000}"/>
    <cellStyle name="쉼표 [0] 5 3 2 5 7" xfId="48872" xr:uid="{00000000-0005-0000-0000-000005BD0000}"/>
    <cellStyle name="쉼표 [0] 5 3 2 5 7 2" xfId="48873" xr:uid="{00000000-0005-0000-0000-000006BD0000}"/>
    <cellStyle name="쉼표 [0] 5 3 2 5 7 3" xfId="48874" xr:uid="{00000000-0005-0000-0000-000007BD0000}"/>
    <cellStyle name="쉼표 [0] 5 3 2 5 7 4" xfId="48875" xr:uid="{00000000-0005-0000-0000-000008BD0000}"/>
    <cellStyle name="쉼표 [0] 5 3 2 5 8" xfId="48876" xr:uid="{00000000-0005-0000-0000-000009BD0000}"/>
    <cellStyle name="쉼표 [0] 5 3 2 5 8 2" xfId="48877" xr:uid="{00000000-0005-0000-0000-00000ABD0000}"/>
    <cellStyle name="쉼표 [0] 5 3 2 5 8 3" xfId="48878" xr:uid="{00000000-0005-0000-0000-00000BBD0000}"/>
    <cellStyle name="쉼표 [0] 5 3 2 5 8 4" xfId="48879" xr:uid="{00000000-0005-0000-0000-00000CBD0000}"/>
    <cellStyle name="쉼표 [0] 5 3 2 5 9" xfId="48880" xr:uid="{00000000-0005-0000-0000-00000DBD0000}"/>
    <cellStyle name="쉼표 [0] 5 3 2 5 9 2" xfId="48881" xr:uid="{00000000-0005-0000-0000-00000EBD0000}"/>
    <cellStyle name="쉼표 [0] 5 3 2 5 9 3" xfId="48882" xr:uid="{00000000-0005-0000-0000-00000FBD0000}"/>
    <cellStyle name="쉼표 [0] 5 3 2 5 9 4" xfId="48883" xr:uid="{00000000-0005-0000-0000-000010BD0000}"/>
    <cellStyle name="쉼표 [0] 5 3 2 6" xfId="48884" xr:uid="{00000000-0005-0000-0000-000011BD0000}"/>
    <cellStyle name="쉼표 [0] 5 3 2 6 2" xfId="48885" xr:uid="{00000000-0005-0000-0000-000012BD0000}"/>
    <cellStyle name="쉼표 [0] 5 3 2 6 3" xfId="48886" xr:uid="{00000000-0005-0000-0000-000013BD0000}"/>
    <cellStyle name="쉼표 [0] 5 3 2 6 4" xfId="48887" xr:uid="{00000000-0005-0000-0000-000014BD0000}"/>
    <cellStyle name="쉼표 [0] 5 3 2 7" xfId="48888" xr:uid="{00000000-0005-0000-0000-000015BD0000}"/>
    <cellStyle name="쉼표 [0] 5 3 2 7 2" xfId="48889" xr:uid="{00000000-0005-0000-0000-000016BD0000}"/>
    <cellStyle name="쉼표 [0] 5 3 2 7 3" xfId="48890" xr:uid="{00000000-0005-0000-0000-000017BD0000}"/>
    <cellStyle name="쉼표 [0] 5 3 2 7 4" xfId="48891" xr:uid="{00000000-0005-0000-0000-000018BD0000}"/>
    <cellStyle name="쉼표 [0] 5 3 2 8" xfId="48892" xr:uid="{00000000-0005-0000-0000-000019BD0000}"/>
    <cellStyle name="쉼표 [0] 5 3 2 8 2" xfId="48893" xr:uid="{00000000-0005-0000-0000-00001ABD0000}"/>
    <cellStyle name="쉼표 [0] 5 3 2 8 3" xfId="48894" xr:uid="{00000000-0005-0000-0000-00001BBD0000}"/>
    <cellStyle name="쉼표 [0] 5 3 2 8 4" xfId="48895" xr:uid="{00000000-0005-0000-0000-00001CBD0000}"/>
    <cellStyle name="쉼표 [0] 5 3 2 9" xfId="48896" xr:uid="{00000000-0005-0000-0000-00001DBD0000}"/>
    <cellStyle name="쉼표 [0] 5 3 2 9 2" xfId="48897" xr:uid="{00000000-0005-0000-0000-00001EBD0000}"/>
    <cellStyle name="쉼표 [0] 5 3 2 9 3" xfId="48898" xr:uid="{00000000-0005-0000-0000-00001FBD0000}"/>
    <cellStyle name="쉼표 [0] 5 3 2 9 4" xfId="48899" xr:uid="{00000000-0005-0000-0000-000020BD0000}"/>
    <cellStyle name="쉼표 [0] 5 3 20" xfId="48900" xr:uid="{00000000-0005-0000-0000-000021BD0000}"/>
    <cellStyle name="쉼표 [0] 5 3 21" xfId="48901" xr:uid="{00000000-0005-0000-0000-000022BD0000}"/>
    <cellStyle name="쉼표 [0] 5 3 22" xfId="48902" xr:uid="{00000000-0005-0000-0000-000023BD0000}"/>
    <cellStyle name="쉼표 [0] 5 3 23" xfId="48903" xr:uid="{00000000-0005-0000-0000-000024BD0000}"/>
    <cellStyle name="쉼표 [0] 5 3 24" xfId="48904" xr:uid="{00000000-0005-0000-0000-000025BD0000}"/>
    <cellStyle name="쉼표 [0] 5 3 25" xfId="48905" xr:uid="{00000000-0005-0000-0000-000026BD0000}"/>
    <cellStyle name="쉼표 [0] 5 3 26" xfId="48906" xr:uid="{00000000-0005-0000-0000-000027BD0000}"/>
    <cellStyle name="쉼표 [0] 5 3 3" xfId="48907" xr:uid="{00000000-0005-0000-0000-000028BD0000}"/>
    <cellStyle name="쉼표 [0] 5 3 3 10" xfId="48908" xr:uid="{00000000-0005-0000-0000-000029BD0000}"/>
    <cellStyle name="쉼표 [0] 5 3 3 10 2" xfId="48909" xr:uid="{00000000-0005-0000-0000-00002ABD0000}"/>
    <cellStyle name="쉼표 [0] 5 3 3 10 3" xfId="48910" xr:uid="{00000000-0005-0000-0000-00002BBD0000}"/>
    <cellStyle name="쉼표 [0] 5 3 3 10 4" xfId="48911" xr:uid="{00000000-0005-0000-0000-00002CBD0000}"/>
    <cellStyle name="쉼표 [0] 5 3 3 11" xfId="48912" xr:uid="{00000000-0005-0000-0000-00002DBD0000}"/>
    <cellStyle name="쉼표 [0] 5 3 3 11 2" xfId="48913" xr:uid="{00000000-0005-0000-0000-00002EBD0000}"/>
    <cellStyle name="쉼표 [0] 5 3 3 11 3" xfId="48914" xr:uid="{00000000-0005-0000-0000-00002FBD0000}"/>
    <cellStyle name="쉼표 [0] 5 3 3 11 4" xfId="48915" xr:uid="{00000000-0005-0000-0000-000030BD0000}"/>
    <cellStyle name="쉼표 [0] 5 3 3 12" xfId="48916" xr:uid="{00000000-0005-0000-0000-000031BD0000}"/>
    <cellStyle name="쉼표 [0] 5 3 3 12 2" xfId="48917" xr:uid="{00000000-0005-0000-0000-000032BD0000}"/>
    <cellStyle name="쉼표 [0] 5 3 3 12 3" xfId="48918" xr:uid="{00000000-0005-0000-0000-000033BD0000}"/>
    <cellStyle name="쉼표 [0] 5 3 3 12 4" xfId="48919" xr:uid="{00000000-0005-0000-0000-000034BD0000}"/>
    <cellStyle name="쉼표 [0] 5 3 3 13" xfId="48920" xr:uid="{00000000-0005-0000-0000-000035BD0000}"/>
    <cellStyle name="쉼표 [0] 5 3 3 14" xfId="48921" xr:uid="{00000000-0005-0000-0000-000036BD0000}"/>
    <cellStyle name="쉼표 [0] 5 3 3 15" xfId="48922" xr:uid="{00000000-0005-0000-0000-000037BD0000}"/>
    <cellStyle name="쉼표 [0] 5 3 3 16" xfId="48923" xr:uid="{00000000-0005-0000-0000-000038BD0000}"/>
    <cellStyle name="쉼표 [0] 5 3 3 17" xfId="48924" xr:uid="{00000000-0005-0000-0000-000039BD0000}"/>
    <cellStyle name="쉼표 [0] 5 3 3 18" xfId="48925" xr:uid="{00000000-0005-0000-0000-00003ABD0000}"/>
    <cellStyle name="쉼표 [0] 5 3 3 19" xfId="48926" xr:uid="{00000000-0005-0000-0000-00003BBD0000}"/>
    <cellStyle name="쉼표 [0] 5 3 3 2" xfId="48927" xr:uid="{00000000-0005-0000-0000-00003CBD0000}"/>
    <cellStyle name="쉼표 [0] 5 3 3 2 10" xfId="48928" xr:uid="{00000000-0005-0000-0000-00003DBD0000}"/>
    <cellStyle name="쉼표 [0] 5 3 3 2 11" xfId="48929" xr:uid="{00000000-0005-0000-0000-00003EBD0000}"/>
    <cellStyle name="쉼표 [0] 5 3 3 2 12" xfId="48930" xr:uid="{00000000-0005-0000-0000-00003FBD0000}"/>
    <cellStyle name="쉼표 [0] 5 3 3 2 2" xfId="48931" xr:uid="{00000000-0005-0000-0000-000040BD0000}"/>
    <cellStyle name="쉼표 [0] 5 3 3 2 2 2" xfId="48932" xr:uid="{00000000-0005-0000-0000-000041BD0000}"/>
    <cellStyle name="쉼표 [0] 5 3 3 2 2 3" xfId="48933" xr:uid="{00000000-0005-0000-0000-000042BD0000}"/>
    <cellStyle name="쉼표 [0] 5 3 3 2 2 4" xfId="48934" xr:uid="{00000000-0005-0000-0000-000043BD0000}"/>
    <cellStyle name="쉼표 [0] 5 3 3 2 3" xfId="48935" xr:uid="{00000000-0005-0000-0000-000044BD0000}"/>
    <cellStyle name="쉼표 [0] 5 3 3 2 3 2" xfId="48936" xr:uid="{00000000-0005-0000-0000-000045BD0000}"/>
    <cellStyle name="쉼표 [0] 5 3 3 2 3 3" xfId="48937" xr:uid="{00000000-0005-0000-0000-000046BD0000}"/>
    <cellStyle name="쉼표 [0] 5 3 3 2 3 4" xfId="48938" xr:uid="{00000000-0005-0000-0000-000047BD0000}"/>
    <cellStyle name="쉼표 [0] 5 3 3 2 4" xfId="48939" xr:uid="{00000000-0005-0000-0000-000048BD0000}"/>
    <cellStyle name="쉼표 [0] 5 3 3 2 4 2" xfId="48940" xr:uid="{00000000-0005-0000-0000-000049BD0000}"/>
    <cellStyle name="쉼표 [0] 5 3 3 2 4 3" xfId="48941" xr:uid="{00000000-0005-0000-0000-00004ABD0000}"/>
    <cellStyle name="쉼표 [0] 5 3 3 2 4 4" xfId="48942" xr:uid="{00000000-0005-0000-0000-00004BBD0000}"/>
    <cellStyle name="쉼표 [0] 5 3 3 2 5" xfId="48943" xr:uid="{00000000-0005-0000-0000-00004CBD0000}"/>
    <cellStyle name="쉼표 [0] 5 3 3 2 5 2" xfId="48944" xr:uid="{00000000-0005-0000-0000-00004DBD0000}"/>
    <cellStyle name="쉼표 [0] 5 3 3 2 5 3" xfId="48945" xr:uid="{00000000-0005-0000-0000-00004EBD0000}"/>
    <cellStyle name="쉼표 [0] 5 3 3 2 5 4" xfId="48946" xr:uid="{00000000-0005-0000-0000-00004FBD0000}"/>
    <cellStyle name="쉼표 [0] 5 3 3 2 6" xfId="48947" xr:uid="{00000000-0005-0000-0000-000050BD0000}"/>
    <cellStyle name="쉼표 [0] 5 3 3 2 6 2" xfId="48948" xr:uid="{00000000-0005-0000-0000-000051BD0000}"/>
    <cellStyle name="쉼표 [0] 5 3 3 2 6 3" xfId="48949" xr:uid="{00000000-0005-0000-0000-000052BD0000}"/>
    <cellStyle name="쉼표 [0] 5 3 3 2 6 4" xfId="48950" xr:uid="{00000000-0005-0000-0000-000053BD0000}"/>
    <cellStyle name="쉼표 [0] 5 3 3 2 7" xfId="48951" xr:uid="{00000000-0005-0000-0000-000054BD0000}"/>
    <cellStyle name="쉼표 [0] 5 3 3 2 7 2" xfId="48952" xr:uid="{00000000-0005-0000-0000-000055BD0000}"/>
    <cellStyle name="쉼표 [0] 5 3 3 2 7 3" xfId="48953" xr:uid="{00000000-0005-0000-0000-000056BD0000}"/>
    <cellStyle name="쉼표 [0] 5 3 3 2 7 4" xfId="48954" xr:uid="{00000000-0005-0000-0000-000057BD0000}"/>
    <cellStyle name="쉼표 [0] 5 3 3 2 8" xfId="48955" xr:uid="{00000000-0005-0000-0000-000058BD0000}"/>
    <cellStyle name="쉼표 [0] 5 3 3 2 8 2" xfId="48956" xr:uid="{00000000-0005-0000-0000-000059BD0000}"/>
    <cellStyle name="쉼표 [0] 5 3 3 2 8 3" xfId="48957" xr:uid="{00000000-0005-0000-0000-00005ABD0000}"/>
    <cellStyle name="쉼표 [0] 5 3 3 2 8 4" xfId="48958" xr:uid="{00000000-0005-0000-0000-00005BBD0000}"/>
    <cellStyle name="쉼표 [0] 5 3 3 2 9" xfId="48959" xr:uid="{00000000-0005-0000-0000-00005CBD0000}"/>
    <cellStyle name="쉼표 [0] 5 3 3 2 9 2" xfId="48960" xr:uid="{00000000-0005-0000-0000-00005DBD0000}"/>
    <cellStyle name="쉼표 [0] 5 3 3 2 9 3" xfId="48961" xr:uid="{00000000-0005-0000-0000-00005EBD0000}"/>
    <cellStyle name="쉼표 [0] 5 3 3 2 9 4" xfId="48962" xr:uid="{00000000-0005-0000-0000-00005FBD0000}"/>
    <cellStyle name="쉼표 [0] 5 3 3 20" xfId="48963" xr:uid="{00000000-0005-0000-0000-000060BD0000}"/>
    <cellStyle name="쉼표 [0] 5 3 3 21" xfId="48964" xr:uid="{00000000-0005-0000-0000-000061BD0000}"/>
    <cellStyle name="쉼표 [0] 5 3 3 22" xfId="48965" xr:uid="{00000000-0005-0000-0000-000062BD0000}"/>
    <cellStyle name="쉼표 [0] 5 3 3 23" xfId="48966" xr:uid="{00000000-0005-0000-0000-000063BD0000}"/>
    <cellStyle name="쉼표 [0] 5 3 3 24" xfId="48967" xr:uid="{00000000-0005-0000-0000-000064BD0000}"/>
    <cellStyle name="쉼표 [0] 5 3 3 25" xfId="48968" xr:uid="{00000000-0005-0000-0000-000065BD0000}"/>
    <cellStyle name="쉼표 [0] 5 3 3 3" xfId="48969" xr:uid="{00000000-0005-0000-0000-000066BD0000}"/>
    <cellStyle name="쉼표 [0] 5 3 3 3 10" xfId="48970" xr:uid="{00000000-0005-0000-0000-000067BD0000}"/>
    <cellStyle name="쉼표 [0] 5 3 3 3 11" xfId="48971" xr:uid="{00000000-0005-0000-0000-000068BD0000}"/>
    <cellStyle name="쉼표 [0] 5 3 3 3 12" xfId="48972" xr:uid="{00000000-0005-0000-0000-000069BD0000}"/>
    <cellStyle name="쉼표 [0] 5 3 3 3 2" xfId="48973" xr:uid="{00000000-0005-0000-0000-00006ABD0000}"/>
    <cellStyle name="쉼표 [0] 5 3 3 3 2 2" xfId="48974" xr:uid="{00000000-0005-0000-0000-00006BBD0000}"/>
    <cellStyle name="쉼표 [0] 5 3 3 3 2 3" xfId="48975" xr:uid="{00000000-0005-0000-0000-00006CBD0000}"/>
    <cellStyle name="쉼표 [0] 5 3 3 3 2 4" xfId="48976" xr:uid="{00000000-0005-0000-0000-00006DBD0000}"/>
    <cellStyle name="쉼표 [0] 5 3 3 3 3" xfId="48977" xr:uid="{00000000-0005-0000-0000-00006EBD0000}"/>
    <cellStyle name="쉼표 [0] 5 3 3 3 3 2" xfId="48978" xr:uid="{00000000-0005-0000-0000-00006FBD0000}"/>
    <cellStyle name="쉼표 [0] 5 3 3 3 3 3" xfId="48979" xr:uid="{00000000-0005-0000-0000-000070BD0000}"/>
    <cellStyle name="쉼표 [0] 5 3 3 3 3 4" xfId="48980" xr:uid="{00000000-0005-0000-0000-000071BD0000}"/>
    <cellStyle name="쉼표 [0] 5 3 3 3 4" xfId="48981" xr:uid="{00000000-0005-0000-0000-000072BD0000}"/>
    <cellStyle name="쉼표 [0] 5 3 3 3 4 2" xfId="48982" xr:uid="{00000000-0005-0000-0000-000073BD0000}"/>
    <cellStyle name="쉼표 [0] 5 3 3 3 4 3" xfId="48983" xr:uid="{00000000-0005-0000-0000-000074BD0000}"/>
    <cellStyle name="쉼표 [0] 5 3 3 3 4 4" xfId="48984" xr:uid="{00000000-0005-0000-0000-000075BD0000}"/>
    <cellStyle name="쉼표 [0] 5 3 3 3 5" xfId="48985" xr:uid="{00000000-0005-0000-0000-000076BD0000}"/>
    <cellStyle name="쉼표 [0] 5 3 3 3 5 2" xfId="48986" xr:uid="{00000000-0005-0000-0000-000077BD0000}"/>
    <cellStyle name="쉼표 [0] 5 3 3 3 5 3" xfId="48987" xr:uid="{00000000-0005-0000-0000-000078BD0000}"/>
    <cellStyle name="쉼표 [0] 5 3 3 3 5 4" xfId="48988" xr:uid="{00000000-0005-0000-0000-000079BD0000}"/>
    <cellStyle name="쉼표 [0] 5 3 3 3 6" xfId="48989" xr:uid="{00000000-0005-0000-0000-00007ABD0000}"/>
    <cellStyle name="쉼표 [0] 5 3 3 3 6 2" xfId="48990" xr:uid="{00000000-0005-0000-0000-00007BBD0000}"/>
    <cellStyle name="쉼표 [0] 5 3 3 3 6 3" xfId="48991" xr:uid="{00000000-0005-0000-0000-00007CBD0000}"/>
    <cellStyle name="쉼표 [0] 5 3 3 3 6 4" xfId="48992" xr:uid="{00000000-0005-0000-0000-00007DBD0000}"/>
    <cellStyle name="쉼표 [0] 5 3 3 3 7" xfId="48993" xr:uid="{00000000-0005-0000-0000-00007EBD0000}"/>
    <cellStyle name="쉼표 [0] 5 3 3 3 7 2" xfId="48994" xr:uid="{00000000-0005-0000-0000-00007FBD0000}"/>
    <cellStyle name="쉼표 [0] 5 3 3 3 7 3" xfId="48995" xr:uid="{00000000-0005-0000-0000-000080BD0000}"/>
    <cellStyle name="쉼표 [0] 5 3 3 3 7 4" xfId="48996" xr:uid="{00000000-0005-0000-0000-000081BD0000}"/>
    <cellStyle name="쉼표 [0] 5 3 3 3 8" xfId="48997" xr:uid="{00000000-0005-0000-0000-000082BD0000}"/>
    <cellStyle name="쉼표 [0] 5 3 3 3 8 2" xfId="48998" xr:uid="{00000000-0005-0000-0000-000083BD0000}"/>
    <cellStyle name="쉼표 [0] 5 3 3 3 8 3" xfId="48999" xr:uid="{00000000-0005-0000-0000-000084BD0000}"/>
    <cellStyle name="쉼표 [0] 5 3 3 3 8 4" xfId="49000" xr:uid="{00000000-0005-0000-0000-000085BD0000}"/>
    <cellStyle name="쉼표 [0] 5 3 3 3 9" xfId="49001" xr:uid="{00000000-0005-0000-0000-000086BD0000}"/>
    <cellStyle name="쉼표 [0] 5 3 3 3 9 2" xfId="49002" xr:uid="{00000000-0005-0000-0000-000087BD0000}"/>
    <cellStyle name="쉼표 [0] 5 3 3 3 9 3" xfId="49003" xr:uid="{00000000-0005-0000-0000-000088BD0000}"/>
    <cellStyle name="쉼표 [0] 5 3 3 3 9 4" xfId="49004" xr:uid="{00000000-0005-0000-0000-000089BD0000}"/>
    <cellStyle name="쉼표 [0] 5 3 3 4" xfId="49005" xr:uid="{00000000-0005-0000-0000-00008ABD0000}"/>
    <cellStyle name="쉼표 [0] 5 3 3 4 10" xfId="49006" xr:uid="{00000000-0005-0000-0000-00008BBD0000}"/>
    <cellStyle name="쉼표 [0] 5 3 3 4 11" xfId="49007" xr:uid="{00000000-0005-0000-0000-00008CBD0000}"/>
    <cellStyle name="쉼표 [0] 5 3 3 4 12" xfId="49008" xr:uid="{00000000-0005-0000-0000-00008DBD0000}"/>
    <cellStyle name="쉼표 [0] 5 3 3 4 2" xfId="49009" xr:uid="{00000000-0005-0000-0000-00008EBD0000}"/>
    <cellStyle name="쉼표 [0] 5 3 3 4 2 2" xfId="49010" xr:uid="{00000000-0005-0000-0000-00008FBD0000}"/>
    <cellStyle name="쉼표 [0] 5 3 3 4 2 3" xfId="49011" xr:uid="{00000000-0005-0000-0000-000090BD0000}"/>
    <cellStyle name="쉼표 [0] 5 3 3 4 2 4" xfId="49012" xr:uid="{00000000-0005-0000-0000-000091BD0000}"/>
    <cellStyle name="쉼표 [0] 5 3 3 4 3" xfId="49013" xr:uid="{00000000-0005-0000-0000-000092BD0000}"/>
    <cellStyle name="쉼표 [0] 5 3 3 4 3 2" xfId="49014" xr:uid="{00000000-0005-0000-0000-000093BD0000}"/>
    <cellStyle name="쉼표 [0] 5 3 3 4 3 3" xfId="49015" xr:uid="{00000000-0005-0000-0000-000094BD0000}"/>
    <cellStyle name="쉼표 [0] 5 3 3 4 3 4" xfId="49016" xr:uid="{00000000-0005-0000-0000-000095BD0000}"/>
    <cellStyle name="쉼표 [0] 5 3 3 4 4" xfId="49017" xr:uid="{00000000-0005-0000-0000-000096BD0000}"/>
    <cellStyle name="쉼표 [0] 5 3 3 4 4 2" xfId="49018" xr:uid="{00000000-0005-0000-0000-000097BD0000}"/>
    <cellStyle name="쉼표 [0] 5 3 3 4 4 3" xfId="49019" xr:uid="{00000000-0005-0000-0000-000098BD0000}"/>
    <cellStyle name="쉼표 [0] 5 3 3 4 4 4" xfId="49020" xr:uid="{00000000-0005-0000-0000-000099BD0000}"/>
    <cellStyle name="쉼표 [0] 5 3 3 4 5" xfId="49021" xr:uid="{00000000-0005-0000-0000-00009ABD0000}"/>
    <cellStyle name="쉼표 [0] 5 3 3 4 5 2" xfId="49022" xr:uid="{00000000-0005-0000-0000-00009BBD0000}"/>
    <cellStyle name="쉼표 [0] 5 3 3 4 5 3" xfId="49023" xr:uid="{00000000-0005-0000-0000-00009CBD0000}"/>
    <cellStyle name="쉼표 [0] 5 3 3 4 5 4" xfId="49024" xr:uid="{00000000-0005-0000-0000-00009DBD0000}"/>
    <cellStyle name="쉼표 [0] 5 3 3 4 6" xfId="49025" xr:uid="{00000000-0005-0000-0000-00009EBD0000}"/>
    <cellStyle name="쉼표 [0] 5 3 3 4 6 2" xfId="49026" xr:uid="{00000000-0005-0000-0000-00009FBD0000}"/>
    <cellStyle name="쉼표 [0] 5 3 3 4 6 3" xfId="49027" xr:uid="{00000000-0005-0000-0000-0000A0BD0000}"/>
    <cellStyle name="쉼표 [0] 5 3 3 4 6 4" xfId="49028" xr:uid="{00000000-0005-0000-0000-0000A1BD0000}"/>
    <cellStyle name="쉼표 [0] 5 3 3 4 7" xfId="49029" xr:uid="{00000000-0005-0000-0000-0000A2BD0000}"/>
    <cellStyle name="쉼표 [0] 5 3 3 4 7 2" xfId="49030" xr:uid="{00000000-0005-0000-0000-0000A3BD0000}"/>
    <cellStyle name="쉼표 [0] 5 3 3 4 7 3" xfId="49031" xr:uid="{00000000-0005-0000-0000-0000A4BD0000}"/>
    <cellStyle name="쉼표 [0] 5 3 3 4 7 4" xfId="49032" xr:uid="{00000000-0005-0000-0000-0000A5BD0000}"/>
    <cellStyle name="쉼표 [0] 5 3 3 4 8" xfId="49033" xr:uid="{00000000-0005-0000-0000-0000A6BD0000}"/>
    <cellStyle name="쉼표 [0] 5 3 3 4 8 2" xfId="49034" xr:uid="{00000000-0005-0000-0000-0000A7BD0000}"/>
    <cellStyle name="쉼표 [0] 5 3 3 4 8 3" xfId="49035" xr:uid="{00000000-0005-0000-0000-0000A8BD0000}"/>
    <cellStyle name="쉼표 [0] 5 3 3 4 8 4" xfId="49036" xr:uid="{00000000-0005-0000-0000-0000A9BD0000}"/>
    <cellStyle name="쉼표 [0] 5 3 3 4 9" xfId="49037" xr:uid="{00000000-0005-0000-0000-0000AABD0000}"/>
    <cellStyle name="쉼표 [0] 5 3 3 4 9 2" xfId="49038" xr:uid="{00000000-0005-0000-0000-0000ABBD0000}"/>
    <cellStyle name="쉼표 [0] 5 3 3 4 9 3" xfId="49039" xr:uid="{00000000-0005-0000-0000-0000ACBD0000}"/>
    <cellStyle name="쉼표 [0] 5 3 3 4 9 4" xfId="49040" xr:uid="{00000000-0005-0000-0000-0000ADBD0000}"/>
    <cellStyle name="쉼표 [0] 5 3 3 5" xfId="49041" xr:uid="{00000000-0005-0000-0000-0000AEBD0000}"/>
    <cellStyle name="쉼표 [0] 5 3 3 5 2" xfId="49042" xr:uid="{00000000-0005-0000-0000-0000AFBD0000}"/>
    <cellStyle name="쉼표 [0] 5 3 3 5 3" xfId="49043" xr:uid="{00000000-0005-0000-0000-0000B0BD0000}"/>
    <cellStyle name="쉼표 [0] 5 3 3 5 4" xfId="49044" xr:uid="{00000000-0005-0000-0000-0000B1BD0000}"/>
    <cellStyle name="쉼표 [0] 5 3 3 6" xfId="49045" xr:uid="{00000000-0005-0000-0000-0000B2BD0000}"/>
    <cellStyle name="쉼표 [0] 5 3 3 6 2" xfId="49046" xr:uid="{00000000-0005-0000-0000-0000B3BD0000}"/>
    <cellStyle name="쉼표 [0] 5 3 3 6 3" xfId="49047" xr:uid="{00000000-0005-0000-0000-0000B4BD0000}"/>
    <cellStyle name="쉼표 [0] 5 3 3 6 4" xfId="49048" xr:uid="{00000000-0005-0000-0000-0000B5BD0000}"/>
    <cellStyle name="쉼표 [0] 5 3 3 7" xfId="49049" xr:uid="{00000000-0005-0000-0000-0000B6BD0000}"/>
    <cellStyle name="쉼표 [0] 5 3 3 7 2" xfId="49050" xr:uid="{00000000-0005-0000-0000-0000B7BD0000}"/>
    <cellStyle name="쉼표 [0] 5 3 3 7 3" xfId="49051" xr:uid="{00000000-0005-0000-0000-0000B8BD0000}"/>
    <cellStyle name="쉼표 [0] 5 3 3 7 4" xfId="49052" xr:uid="{00000000-0005-0000-0000-0000B9BD0000}"/>
    <cellStyle name="쉼표 [0] 5 3 3 8" xfId="49053" xr:uid="{00000000-0005-0000-0000-0000BABD0000}"/>
    <cellStyle name="쉼표 [0] 5 3 3 8 2" xfId="49054" xr:uid="{00000000-0005-0000-0000-0000BBBD0000}"/>
    <cellStyle name="쉼표 [0] 5 3 3 8 3" xfId="49055" xr:uid="{00000000-0005-0000-0000-0000BCBD0000}"/>
    <cellStyle name="쉼표 [0] 5 3 3 8 4" xfId="49056" xr:uid="{00000000-0005-0000-0000-0000BDBD0000}"/>
    <cellStyle name="쉼표 [0] 5 3 3 9" xfId="49057" xr:uid="{00000000-0005-0000-0000-0000BEBD0000}"/>
    <cellStyle name="쉼표 [0] 5 3 3 9 2" xfId="49058" xr:uid="{00000000-0005-0000-0000-0000BFBD0000}"/>
    <cellStyle name="쉼표 [0] 5 3 3 9 3" xfId="49059" xr:uid="{00000000-0005-0000-0000-0000C0BD0000}"/>
    <cellStyle name="쉼표 [0] 5 3 3 9 4" xfId="49060" xr:uid="{00000000-0005-0000-0000-0000C1BD0000}"/>
    <cellStyle name="쉼표 [0] 5 3 4" xfId="49061" xr:uid="{00000000-0005-0000-0000-0000C2BD0000}"/>
    <cellStyle name="쉼표 [0] 5 3 4 10" xfId="49062" xr:uid="{00000000-0005-0000-0000-0000C3BD0000}"/>
    <cellStyle name="쉼표 [0] 5 3 4 11" xfId="49063" xr:uid="{00000000-0005-0000-0000-0000C4BD0000}"/>
    <cellStyle name="쉼표 [0] 5 3 4 12" xfId="49064" xr:uid="{00000000-0005-0000-0000-0000C5BD0000}"/>
    <cellStyle name="쉼표 [0] 5 3 4 2" xfId="49065" xr:uid="{00000000-0005-0000-0000-0000C6BD0000}"/>
    <cellStyle name="쉼표 [0] 5 3 4 2 2" xfId="49066" xr:uid="{00000000-0005-0000-0000-0000C7BD0000}"/>
    <cellStyle name="쉼표 [0] 5 3 4 2 3" xfId="49067" xr:uid="{00000000-0005-0000-0000-0000C8BD0000}"/>
    <cellStyle name="쉼표 [0] 5 3 4 2 4" xfId="49068" xr:uid="{00000000-0005-0000-0000-0000C9BD0000}"/>
    <cellStyle name="쉼표 [0] 5 3 4 3" xfId="49069" xr:uid="{00000000-0005-0000-0000-0000CABD0000}"/>
    <cellStyle name="쉼표 [0] 5 3 4 3 2" xfId="49070" xr:uid="{00000000-0005-0000-0000-0000CBBD0000}"/>
    <cellStyle name="쉼표 [0] 5 3 4 3 3" xfId="49071" xr:uid="{00000000-0005-0000-0000-0000CCBD0000}"/>
    <cellStyle name="쉼표 [0] 5 3 4 3 4" xfId="49072" xr:uid="{00000000-0005-0000-0000-0000CDBD0000}"/>
    <cellStyle name="쉼표 [0] 5 3 4 4" xfId="49073" xr:uid="{00000000-0005-0000-0000-0000CEBD0000}"/>
    <cellStyle name="쉼표 [0] 5 3 4 4 2" xfId="49074" xr:uid="{00000000-0005-0000-0000-0000CFBD0000}"/>
    <cellStyle name="쉼표 [0] 5 3 4 4 3" xfId="49075" xr:uid="{00000000-0005-0000-0000-0000D0BD0000}"/>
    <cellStyle name="쉼표 [0] 5 3 4 4 4" xfId="49076" xr:uid="{00000000-0005-0000-0000-0000D1BD0000}"/>
    <cellStyle name="쉼표 [0] 5 3 4 5" xfId="49077" xr:uid="{00000000-0005-0000-0000-0000D2BD0000}"/>
    <cellStyle name="쉼표 [0] 5 3 4 5 2" xfId="49078" xr:uid="{00000000-0005-0000-0000-0000D3BD0000}"/>
    <cellStyle name="쉼표 [0] 5 3 4 5 3" xfId="49079" xr:uid="{00000000-0005-0000-0000-0000D4BD0000}"/>
    <cellStyle name="쉼표 [0] 5 3 4 5 4" xfId="49080" xr:uid="{00000000-0005-0000-0000-0000D5BD0000}"/>
    <cellStyle name="쉼표 [0] 5 3 4 6" xfId="49081" xr:uid="{00000000-0005-0000-0000-0000D6BD0000}"/>
    <cellStyle name="쉼표 [0] 5 3 4 6 2" xfId="49082" xr:uid="{00000000-0005-0000-0000-0000D7BD0000}"/>
    <cellStyle name="쉼표 [0] 5 3 4 6 3" xfId="49083" xr:uid="{00000000-0005-0000-0000-0000D8BD0000}"/>
    <cellStyle name="쉼표 [0] 5 3 4 6 4" xfId="49084" xr:uid="{00000000-0005-0000-0000-0000D9BD0000}"/>
    <cellStyle name="쉼표 [0] 5 3 4 7" xfId="49085" xr:uid="{00000000-0005-0000-0000-0000DABD0000}"/>
    <cellStyle name="쉼표 [0] 5 3 4 7 2" xfId="49086" xr:uid="{00000000-0005-0000-0000-0000DBBD0000}"/>
    <cellStyle name="쉼표 [0] 5 3 4 7 3" xfId="49087" xr:uid="{00000000-0005-0000-0000-0000DCBD0000}"/>
    <cellStyle name="쉼표 [0] 5 3 4 7 4" xfId="49088" xr:uid="{00000000-0005-0000-0000-0000DDBD0000}"/>
    <cellStyle name="쉼표 [0] 5 3 4 8" xfId="49089" xr:uid="{00000000-0005-0000-0000-0000DEBD0000}"/>
    <cellStyle name="쉼표 [0] 5 3 4 8 2" xfId="49090" xr:uid="{00000000-0005-0000-0000-0000DFBD0000}"/>
    <cellStyle name="쉼표 [0] 5 3 4 8 3" xfId="49091" xr:uid="{00000000-0005-0000-0000-0000E0BD0000}"/>
    <cellStyle name="쉼표 [0] 5 3 4 8 4" xfId="49092" xr:uid="{00000000-0005-0000-0000-0000E1BD0000}"/>
    <cellStyle name="쉼표 [0] 5 3 4 9" xfId="49093" xr:uid="{00000000-0005-0000-0000-0000E2BD0000}"/>
    <cellStyle name="쉼표 [0] 5 3 4 9 2" xfId="49094" xr:uid="{00000000-0005-0000-0000-0000E3BD0000}"/>
    <cellStyle name="쉼표 [0] 5 3 4 9 3" xfId="49095" xr:uid="{00000000-0005-0000-0000-0000E4BD0000}"/>
    <cellStyle name="쉼표 [0] 5 3 4 9 4" xfId="49096" xr:uid="{00000000-0005-0000-0000-0000E5BD0000}"/>
    <cellStyle name="쉼표 [0] 5 3 5" xfId="49097" xr:uid="{00000000-0005-0000-0000-0000E6BD0000}"/>
    <cellStyle name="쉼표 [0] 5 3 5 10" xfId="49098" xr:uid="{00000000-0005-0000-0000-0000E7BD0000}"/>
    <cellStyle name="쉼표 [0] 5 3 5 11" xfId="49099" xr:uid="{00000000-0005-0000-0000-0000E8BD0000}"/>
    <cellStyle name="쉼표 [0] 5 3 5 12" xfId="49100" xr:uid="{00000000-0005-0000-0000-0000E9BD0000}"/>
    <cellStyle name="쉼표 [0] 5 3 5 2" xfId="49101" xr:uid="{00000000-0005-0000-0000-0000EABD0000}"/>
    <cellStyle name="쉼표 [0] 5 3 5 2 2" xfId="49102" xr:uid="{00000000-0005-0000-0000-0000EBBD0000}"/>
    <cellStyle name="쉼표 [0] 5 3 5 2 3" xfId="49103" xr:uid="{00000000-0005-0000-0000-0000ECBD0000}"/>
    <cellStyle name="쉼표 [0] 5 3 5 2 4" xfId="49104" xr:uid="{00000000-0005-0000-0000-0000EDBD0000}"/>
    <cellStyle name="쉼표 [0] 5 3 5 3" xfId="49105" xr:uid="{00000000-0005-0000-0000-0000EEBD0000}"/>
    <cellStyle name="쉼표 [0] 5 3 5 3 2" xfId="49106" xr:uid="{00000000-0005-0000-0000-0000EFBD0000}"/>
    <cellStyle name="쉼표 [0] 5 3 5 3 3" xfId="49107" xr:uid="{00000000-0005-0000-0000-0000F0BD0000}"/>
    <cellStyle name="쉼표 [0] 5 3 5 3 4" xfId="49108" xr:uid="{00000000-0005-0000-0000-0000F1BD0000}"/>
    <cellStyle name="쉼표 [0] 5 3 5 4" xfId="49109" xr:uid="{00000000-0005-0000-0000-0000F2BD0000}"/>
    <cellStyle name="쉼표 [0] 5 3 5 4 2" xfId="49110" xr:uid="{00000000-0005-0000-0000-0000F3BD0000}"/>
    <cellStyle name="쉼표 [0] 5 3 5 4 3" xfId="49111" xr:uid="{00000000-0005-0000-0000-0000F4BD0000}"/>
    <cellStyle name="쉼표 [0] 5 3 5 4 4" xfId="49112" xr:uid="{00000000-0005-0000-0000-0000F5BD0000}"/>
    <cellStyle name="쉼표 [0] 5 3 5 5" xfId="49113" xr:uid="{00000000-0005-0000-0000-0000F6BD0000}"/>
    <cellStyle name="쉼표 [0] 5 3 5 5 2" xfId="49114" xr:uid="{00000000-0005-0000-0000-0000F7BD0000}"/>
    <cellStyle name="쉼표 [0] 5 3 5 5 3" xfId="49115" xr:uid="{00000000-0005-0000-0000-0000F8BD0000}"/>
    <cellStyle name="쉼표 [0] 5 3 5 5 4" xfId="49116" xr:uid="{00000000-0005-0000-0000-0000F9BD0000}"/>
    <cellStyle name="쉼표 [0] 5 3 5 6" xfId="49117" xr:uid="{00000000-0005-0000-0000-0000FABD0000}"/>
    <cellStyle name="쉼표 [0] 5 3 5 6 2" xfId="49118" xr:uid="{00000000-0005-0000-0000-0000FBBD0000}"/>
    <cellStyle name="쉼표 [0] 5 3 5 6 3" xfId="49119" xr:uid="{00000000-0005-0000-0000-0000FCBD0000}"/>
    <cellStyle name="쉼표 [0] 5 3 5 6 4" xfId="49120" xr:uid="{00000000-0005-0000-0000-0000FDBD0000}"/>
    <cellStyle name="쉼표 [0] 5 3 5 7" xfId="49121" xr:uid="{00000000-0005-0000-0000-0000FEBD0000}"/>
    <cellStyle name="쉼표 [0] 5 3 5 7 2" xfId="49122" xr:uid="{00000000-0005-0000-0000-0000FFBD0000}"/>
    <cellStyle name="쉼표 [0] 5 3 5 7 3" xfId="49123" xr:uid="{00000000-0005-0000-0000-000000BE0000}"/>
    <cellStyle name="쉼표 [0] 5 3 5 7 4" xfId="49124" xr:uid="{00000000-0005-0000-0000-000001BE0000}"/>
    <cellStyle name="쉼표 [0] 5 3 5 8" xfId="49125" xr:uid="{00000000-0005-0000-0000-000002BE0000}"/>
    <cellStyle name="쉼표 [0] 5 3 5 8 2" xfId="49126" xr:uid="{00000000-0005-0000-0000-000003BE0000}"/>
    <cellStyle name="쉼표 [0] 5 3 5 8 3" xfId="49127" xr:uid="{00000000-0005-0000-0000-000004BE0000}"/>
    <cellStyle name="쉼표 [0] 5 3 5 8 4" xfId="49128" xr:uid="{00000000-0005-0000-0000-000005BE0000}"/>
    <cellStyle name="쉼표 [0] 5 3 5 9" xfId="49129" xr:uid="{00000000-0005-0000-0000-000006BE0000}"/>
    <cellStyle name="쉼표 [0] 5 3 5 9 2" xfId="49130" xr:uid="{00000000-0005-0000-0000-000007BE0000}"/>
    <cellStyle name="쉼표 [0] 5 3 5 9 3" xfId="49131" xr:uid="{00000000-0005-0000-0000-000008BE0000}"/>
    <cellStyle name="쉼표 [0] 5 3 5 9 4" xfId="49132" xr:uid="{00000000-0005-0000-0000-000009BE0000}"/>
    <cellStyle name="쉼표 [0] 5 3 6" xfId="49133" xr:uid="{00000000-0005-0000-0000-00000ABE0000}"/>
    <cellStyle name="쉼표 [0] 5 3 6 10" xfId="49134" xr:uid="{00000000-0005-0000-0000-00000BBE0000}"/>
    <cellStyle name="쉼표 [0] 5 3 6 11" xfId="49135" xr:uid="{00000000-0005-0000-0000-00000CBE0000}"/>
    <cellStyle name="쉼표 [0] 5 3 6 12" xfId="49136" xr:uid="{00000000-0005-0000-0000-00000DBE0000}"/>
    <cellStyle name="쉼표 [0] 5 3 6 2" xfId="49137" xr:uid="{00000000-0005-0000-0000-00000EBE0000}"/>
    <cellStyle name="쉼표 [0] 5 3 6 2 2" xfId="49138" xr:uid="{00000000-0005-0000-0000-00000FBE0000}"/>
    <cellStyle name="쉼표 [0] 5 3 6 2 3" xfId="49139" xr:uid="{00000000-0005-0000-0000-000010BE0000}"/>
    <cellStyle name="쉼표 [0] 5 3 6 2 4" xfId="49140" xr:uid="{00000000-0005-0000-0000-000011BE0000}"/>
    <cellStyle name="쉼표 [0] 5 3 6 3" xfId="49141" xr:uid="{00000000-0005-0000-0000-000012BE0000}"/>
    <cellStyle name="쉼표 [0] 5 3 6 3 2" xfId="49142" xr:uid="{00000000-0005-0000-0000-000013BE0000}"/>
    <cellStyle name="쉼표 [0] 5 3 6 3 3" xfId="49143" xr:uid="{00000000-0005-0000-0000-000014BE0000}"/>
    <cellStyle name="쉼표 [0] 5 3 6 3 4" xfId="49144" xr:uid="{00000000-0005-0000-0000-000015BE0000}"/>
    <cellStyle name="쉼표 [0] 5 3 6 4" xfId="49145" xr:uid="{00000000-0005-0000-0000-000016BE0000}"/>
    <cellStyle name="쉼표 [0] 5 3 6 4 2" xfId="49146" xr:uid="{00000000-0005-0000-0000-000017BE0000}"/>
    <cellStyle name="쉼표 [0] 5 3 6 4 3" xfId="49147" xr:uid="{00000000-0005-0000-0000-000018BE0000}"/>
    <cellStyle name="쉼표 [0] 5 3 6 4 4" xfId="49148" xr:uid="{00000000-0005-0000-0000-000019BE0000}"/>
    <cellStyle name="쉼표 [0] 5 3 6 5" xfId="49149" xr:uid="{00000000-0005-0000-0000-00001ABE0000}"/>
    <cellStyle name="쉼표 [0] 5 3 6 5 2" xfId="49150" xr:uid="{00000000-0005-0000-0000-00001BBE0000}"/>
    <cellStyle name="쉼표 [0] 5 3 6 5 3" xfId="49151" xr:uid="{00000000-0005-0000-0000-00001CBE0000}"/>
    <cellStyle name="쉼표 [0] 5 3 6 5 4" xfId="49152" xr:uid="{00000000-0005-0000-0000-00001DBE0000}"/>
    <cellStyle name="쉼표 [0] 5 3 6 6" xfId="49153" xr:uid="{00000000-0005-0000-0000-00001EBE0000}"/>
    <cellStyle name="쉼표 [0] 5 3 6 6 2" xfId="49154" xr:uid="{00000000-0005-0000-0000-00001FBE0000}"/>
    <cellStyle name="쉼표 [0] 5 3 6 6 3" xfId="49155" xr:uid="{00000000-0005-0000-0000-000020BE0000}"/>
    <cellStyle name="쉼표 [0] 5 3 6 6 4" xfId="49156" xr:uid="{00000000-0005-0000-0000-000021BE0000}"/>
    <cellStyle name="쉼표 [0] 5 3 6 7" xfId="49157" xr:uid="{00000000-0005-0000-0000-000022BE0000}"/>
    <cellStyle name="쉼표 [0] 5 3 6 7 2" xfId="49158" xr:uid="{00000000-0005-0000-0000-000023BE0000}"/>
    <cellStyle name="쉼표 [0] 5 3 6 7 3" xfId="49159" xr:uid="{00000000-0005-0000-0000-000024BE0000}"/>
    <cellStyle name="쉼표 [0] 5 3 6 7 4" xfId="49160" xr:uid="{00000000-0005-0000-0000-000025BE0000}"/>
    <cellStyle name="쉼표 [0] 5 3 6 8" xfId="49161" xr:uid="{00000000-0005-0000-0000-000026BE0000}"/>
    <cellStyle name="쉼표 [0] 5 3 6 8 2" xfId="49162" xr:uid="{00000000-0005-0000-0000-000027BE0000}"/>
    <cellStyle name="쉼표 [0] 5 3 6 8 3" xfId="49163" xr:uid="{00000000-0005-0000-0000-000028BE0000}"/>
    <cellStyle name="쉼표 [0] 5 3 6 8 4" xfId="49164" xr:uid="{00000000-0005-0000-0000-000029BE0000}"/>
    <cellStyle name="쉼표 [0] 5 3 6 9" xfId="49165" xr:uid="{00000000-0005-0000-0000-00002ABE0000}"/>
    <cellStyle name="쉼표 [0] 5 3 6 9 2" xfId="49166" xr:uid="{00000000-0005-0000-0000-00002BBE0000}"/>
    <cellStyle name="쉼표 [0] 5 3 6 9 3" xfId="49167" xr:uid="{00000000-0005-0000-0000-00002CBE0000}"/>
    <cellStyle name="쉼표 [0] 5 3 6 9 4" xfId="49168" xr:uid="{00000000-0005-0000-0000-00002DBE0000}"/>
    <cellStyle name="쉼표 [0] 5 3 7" xfId="49169" xr:uid="{00000000-0005-0000-0000-00002EBE0000}"/>
    <cellStyle name="쉼표 [0] 5 3 7 2" xfId="49170" xr:uid="{00000000-0005-0000-0000-00002FBE0000}"/>
    <cellStyle name="쉼표 [0] 5 3 7 3" xfId="49171" xr:uid="{00000000-0005-0000-0000-000030BE0000}"/>
    <cellStyle name="쉼표 [0] 5 3 7 4" xfId="49172" xr:uid="{00000000-0005-0000-0000-000031BE0000}"/>
    <cellStyle name="쉼표 [0] 5 3 8" xfId="49173" xr:uid="{00000000-0005-0000-0000-000032BE0000}"/>
    <cellStyle name="쉼표 [0] 5 3 8 2" xfId="49174" xr:uid="{00000000-0005-0000-0000-000033BE0000}"/>
    <cellStyle name="쉼표 [0] 5 3 8 3" xfId="49175" xr:uid="{00000000-0005-0000-0000-000034BE0000}"/>
    <cellStyle name="쉼표 [0] 5 3 8 4" xfId="49176" xr:uid="{00000000-0005-0000-0000-000035BE0000}"/>
    <cellStyle name="쉼표 [0] 5 3 9" xfId="49177" xr:uid="{00000000-0005-0000-0000-000036BE0000}"/>
    <cellStyle name="쉼표 [0] 5 3 9 2" xfId="49178" xr:uid="{00000000-0005-0000-0000-000037BE0000}"/>
    <cellStyle name="쉼표 [0] 5 3 9 3" xfId="49179" xr:uid="{00000000-0005-0000-0000-000038BE0000}"/>
    <cellStyle name="쉼표 [0] 5 3 9 4" xfId="49180" xr:uid="{00000000-0005-0000-0000-000039BE0000}"/>
    <cellStyle name="쉼표 [0] 5 4" xfId="49181" xr:uid="{00000000-0005-0000-0000-00003ABE0000}"/>
    <cellStyle name="쉼표 [0] 5 5" xfId="49182" xr:uid="{00000000-0005-0000-0000-00003BBE0000}"/>
    <cellStyle name="쉼표 [0] 5 6" xfId="49183" xr:uid="{00000000-0005-0000-0000-00003CBE0000}"/>
    <cellStyle name="쉼표 [0] 5 7" xfId="49184" xr:uid="{00000000-0005-0000-0000-00003DBE0000}"/>
    <cellStyle name="쉼표 [0] 6" xfId="49185" xr:uid="{00000000-0005-0000-0000-00003EBE0000}"/>
    <cellStyle name="쉼표 [0] 6 2" xfId="49186" xr:uid="{00000000-0005-0000-0000-00003FBE0000}"/>
    <cellStyle name="쉼표 [0] 6 2 10" xfId="49187" xr:uid="{00000000-0005-0000-0000-000040BE0000}"/>
    <cellStyle name="쉼표 [0] 6 2 10 2" xfId="49188" xr:uid="{00000000-0005-0000-0000-000041BE0000}"/>
    <cellStyle name="쉼표 [0] 6 2 10 3" xfId="49189" xr:uid="{00000000-0005-0000-0000-000042BE0000}"/>
    <cellStyle name="쉼표 [0] 6 2 10 4" xfId="49190" xr:uid="{00000000-0005-0000-0000-000043BE0000}"/>
    <cellStyle name="쉼표 [0] 6 2 11" xfId="49191" xr:uid="{00000000-0005-0000-0000-000044BE0000}"/>
    <cellStyle name="쉼표 [0] 6 2 11 2" xfId="49192" xr:uid="{00000000-0005-0000-0000-000045BE0000}"/>
    <cellStyle name="쉼표 [0] 6 2 11 3" xfId="49193" xr:uid="{00000000-0005-0000-0000-000046BE0000}"/>
    <cellStyle name="쉼표 [0] 6 2 11 4" xfId="49194" xr:uid="{00000000-0005-0000-0000-000047BE0000}"/>
    <cellStyle name="쉼표 [0] 6 2 12" xfId="49195" xr:uid="{00000000-0005-0000-0000-000048BE0000}"/>
    <cellStyle name="쉼표 [0] 6 2 12 2" xfId="49196" xr:uid="{00000000-0005-0000-0000-000049BE0000}"/>
    <cellStyle name="쉼표 [0] 6 2 12 3" xfId="49197" xr:uid="{00000000-0005-0000-0000-00004ABE0000}"/>
    <cellStyle name="쉼표 [0] 6 2 12 4" xfId="49198" xr:uid="{00000000-0005-0000-0000-00004BBE0000}"/>
    <cellStyle name="쉼표 [0] 6 2 13" xfId="49199" xr:uid="{00000000-0005-0000-0000-00004CBE0000}"/>
    <cellStyle name="쉼표 [0] 6 2 13 2" xfId="49200" xr:uid="{00000000-0005-0000-0000-00004DBE0000}"/>
    <cellStyle name="쉼표 [0] 6 2 13 3" xfId="49201" xr:uid="{00000000-0005-0000-0000-00004EBE0000}"/>
    <cellStyle name="쉼표 [0] 6 2 13 4" xfId="49202" xr:uid="{00000000-0005-0000-0000-00004FBE0000}"/>
    <cellStyle name="쉼표 [0] 6 2 14" xfId="49203" xr:uid="{00000000-0005-0000-0000-000050BE0000}"/>
    <cellStyle name="쉼표 [0] 6 2 14 2" xfId="49204" xr:uid="{00000000-0005-0000-0000-000051BE0000}"/>
    <cellStyle name="쉼표 [0] 6 2 14 3" xfId="49205" xr:uid="{00000000-0005-0000-0000-000052BE0000}"/>
    <cellStyle name="쉼표 [0] 6 2 14 4" xfId="49206" xr:uid="{00000000-0005-0000-0000-000053BE0000}"/>
    <cellStyle name="쉼표 [0] 6 2 15" xfId="49207" xr:uid="{00000000-0005-0000-0000-000054BE0000}"/>
    <cellStyle name="쉼표 [0] 6 2 16" xfId="49208" xr:uid="{00000000-0005-0000-0000-000055BE0000}"/>
    <cellStyle name="쉼표 [0] 6 2 17" xfId="49209" xr:uid="{00000000-0005-0000-0000-000056BE0000}"/>
    <cellStyle name="쉼표 [0] 6 2 18" xfId="49210" xr:uid="{00000000-0005-0000-0000-000057BE0000}"/>
    <cellStyle name="쉼표 [0] 6 2 19" xfId="49211" xr:uid="{00000000-0005-0000-0000-000058BE0000}"/>
    <cellStyle name="쉼표 [0] 6 2 2" xfId="49212" xr:uid="{00000000-0005-0000-0000-000059BE0000}"/>
    <cellStyle name="쉼표 [0] 6 2 2 10" xfId="49213" xr:uid="{00000000-0005-0000-0000-00005ABE0000}"/>
    <cellStyle name="쉼표 [0] 6 2 2 10 2" xfId="49214" xr:uid="{00000000-0005-0000-0000-00005BBE0000}"/>
    <cellStyle name="쉼표 [0] 6 2 2 10 3" xfId="49215" xr:uid="{00000000-0005-0000-0000-00005CBE0000}"/>
    <cellStyle name="쉼표 [0] 6 2 2 10 4" xfId="49216" xr:uid="{00000000-0005-0000-0000-00005DBE0000}"/>
    <cellStyle name="쉼표 [0] 6 2 2 11" xfId="49217" xr:uid="{00000000-0005-0000-0000-00005EBE0000}"/>
    <cellStyle name="쉼표 [0] 6 2 2 11 2" xfId="49218" xr:uid="{00000000-0005-0000-0000-00005FBE0000}"/>
    <cellStyle name="쉼표 [0] 6 2 2 11 3" xfId="49219" xr:uid="{00000000-0005-0000-0000-000060BE0000}"/>
    <cellStyle name="쉼표 [0] 6 2 2 11 4" xfId="49220" xr:uid="{00000000-0005-0000-0000-000061BE0000}"/>
    <cellStyle name="쉼표 [0] 6 2 2 12" xfId="49221" xr:uid="{00000000-0005-0000-0000-000062BE0000}"/>
    <cellStyle name="쉼표 [0] 6 2 2 12 2" xfId="49222" xr:uid="{00000000-0005-0000-0000-000063BE0000}"/>
    <cellStyle name="쉼표 [0] 6 2 2 12 3" xfId="49223" xr:uid="{00000000-0005-0000-0000-000064BE0000}"/>
    <cellStyle name="쉼표 [0] 6 2 2 12 4" xfId="49224" xr:uid="{00000000-0005-0000-0000-000065BE0000}"/>
    <cellStyle name="쉼표 [0] 6 2 2 13" xfId="49225" xr:uid="{00000000-0005-0000-0000-000066BE0000}"/>
    <cellStyle name="쉼표 [0] 6 2 2 13 2" xfId="49226" xr:uid="{00000000-0005-0000-0000-000067BE0000}"/>
    <cellStyle name="쉼표 [0] 6 2 2 13 3" xfId="49227" xr:uid="{00000000-0005-0000-0000-000068BE0000}"/>
    <cellStyle name="쉼표 [0] 6 2 2 13 4" xfId="49228" xr:uid="{00000000-0005-0000-0000-000069BE0000}"/>
    <cellStyle name="쉼표 [0] 6 2 2 14" xfId="49229" xr:uid="{00000000-0005-0000-0000-00006ABE0000}"/>
    <cellStyle name="쉼표 [0] 6 2 2 15" xfId="49230" xr:uid="{00000000-0005-0000-0000-00006BBE0000}"/>
    <cellStyle name="쉼표 [0] 6 2 2 16" xfId="49231" xr:uid="{00000000-0005-0000-0000-00006CBE0000}"/>
    <cellStyle name="쉼표 [0] 6 2 2 17" xfId="49232" xr:uid="{00000000-0005-0000-0000-00006DBE0000}"/>
    <cellStyle name="쉼표 [0] 6 2 2 18" xfId="49233" xr:uid="{00000000-0005-0000-0000-00006EBE0000}"/>
    <cellStyle name="쉼표 [0] 6 2 2 19" xfId="49234" xr:uid="{00000000-0005-0000-0000-00006FBE0000}"/>
    <cellStyle name="쉼표 [0] 6 2 2 2" xfId="49235" xr:uid="{00000000-0005-0000-0000-000070BE0000}"/>
    <cellStyle name="쉼표 [0] 6 2 2 2 10" xfId="49236" xr:uid="{00000000-0005-0000-0000-000071BE0000}"/>
    <cellStyle name="쉼표 [0] 6 2 2 2 10 2" xfId="49237" xr:uid="{00000000-0005-0000-0000-000072BE0000}"/>
    <cellStyle name="쉼표 [0] 6 2 2 2 10 3" xfId="49238" xr:uid="{00000000-0005-0000-0000-000073BE0000}"/>
    <cellStyle name="쉼표 [0] 6 2 2 2 10 4" xfId="49239" xr:uid="{00000000-0005-0000-0000-000074BE0000}"/>
    <cellStyle name="쉼표 [0] 6 2 2 2 11" xfId="49240" xr:uid="{00000000-0005-0000-0000-000075BE0000}"/>
    <cellStyle name="쉼표 [0] 6 2 2 2 11 2" xfId="49241" xr:uid="{00000000-0005-0000-0000-000076BE0000}"/>
    <cellStyle name="쉼표 [0] 6 2 2 2 11 3" xfId="49242" xr:uid="{00000000-0005-0000-0000-000077BE0000}"/>
    <cellStyle name="쉼표 [0] 6 2 2 2 11 4" xfId="49243" xr:uid="{00000000-0005-0000-0000-000078BE0000}"/>
    <cellStyle name="쉼표 [0] 6 2 2 2 12" xfId="49244" xr:uid="{00000000-0005-0000-0000-000079BE0000}"/>
    <cellStyle name="쉼표 [0] 6 2 2 2 12 2" xfId="49245" xr:uid="{00000000-0005-0000-0000-00007ABE0000}"/>
    <cellStyle name="쉼표 [0] 6 2 2 2 12 3" xfId="49246" xr:uid="{00000000-0005-0000-0000-00007BBE0000}"/>
    <cellStyle name="쉼표 [0] 6 2 2 2 12 4" xfId="49247" xr:uid="{00000000-0005-0000-0000-00007CBE0000}"/>
    <cellStyle name="쉼표 [0] 6 2 2 2 13" xfId="49248" xr:uid="{00000000-0005-0000-0000-00007DBE0000}"/>
    <cellStyle name="쉼표 [0] 6 2 2 2 14" xfId="49249" xr:uid="{00000000-0005-0000-0000-00007EBE0000}"/>
    <cellStyle name="쉼표 [0] 6 2 2 2 15" xfId="49250" xr:uid="{00000000-0005-0000-0000-00007FBE0000}"/>
    <cellStyle name="쉼표 [0] 6 2 2 2 16" xfId="49251" xr:uid="{00000000-0005-0000-0000-000080BE0000}"/>
    <cellStyle name="쉼표 [0] 6 2 2 2 17" xfId="49252" xr:uid="{00000000-0005-0000-0000-000081BE0000}"/>
    <cellStyle name="쉼표 [0] 6 2 2 2 18" xfId="49253" xr:uid="{00000000-0005-0000-0000-000082BE0000}"/>
    <cellStyle name="쉼표 [0] 6 2 2 2 19" xfId="49254" xr:uid="{00000000-0005-0000-0000-000083BE0000}"/>
    <cellStyle name="쉼표 [0] 6 2 2 2 2" xfId="49255" xr:uid="{00000000-0005-0000-0000-000084BE0000}"/>
    <cellStyle name="쉼표 [0] 6 2 2 2 2 10" xfId="49256" xr:uid="{00000000-0005-0000-0000-000085BE0000}"/>
    <cellStyle name="쉼표 [0] 6 2 2 2 2 11" xfId="49257" xr:uid="{00000000-0005-0000-0000-000086BE0000}"/>
    <cellStyle name="쉼표 [0] 6 2 2 2 2 12" xfId="49258" xr:uid="{00000000-0005-0000-0000-000087BE0000}"/>
    <cellStyle name="쉼표 [0] 6 2 2 2 2 2" xfId="49259" xr:uid="{00000000-0005-0000-0000-000088BE0000}"/>
    <cellStyle name="쉼표 [0] 6 2 2 2 2 2 2" xfId="49260" xr:uid="{00000000-0005-0000-0000-000089BE0000}"/>
    <cellStyle name="쉼표 [0] 6 2 2 2 2 2 3" xfId="49261" xr:uid="{00000000-0005-0000-0000-00008ABE0000}"/>
    <cellStyle name="쉼표 [0] 6 2 2 2 2 2 4" xfId="49262" xr:uid="{00000000-0005-0000-0000-00008BBE0000}"/>
    <cellStyle name="쉼표 [0] 6 2 2 2 2 3" xfId="49263" xr:uid="{00000000-0005-0000-0000-00008CBE0000}"/>
    <cellStyle name="쉼표 [0] 6 2 2 2 2 3 2" xfId="49264" xr:uid="{00000000-0005-0000-0000-00008DBE0000}"/>
    <cellStyle name="쉼표 [0] 6 2 2 2 2 3 3" xfId="49265" xr:uid="{00000000-0005-0000-0000-00008EBE0000}"/>
    <cellStyle name="쉼표 [0] 6 2 2 2 2 3 4" xfId="49266" xr:uid="{00000000-0005-0000-0000-00008FBE0000}"/>
    <cellStyle name="쉼표 [0] 6 2 2 2 2 4" xfId="49267" xr:uid="{00000000-0005-0000-0000-000090BE0000}"/>
    <cellStyle name="쉼표 [0] 6 2 2 2 2 4 2" xfId="49268" xr:uid="{00000000-0005-0000-0000-000091BE0000}"/>
    <cellStyle name="쉼표 [0] 6 2 2 2 2 4 3" xfId="49269" xr:uid="{00000000-0005-0000-0000-000092BE0000}"/>
    <cellStyle name="쉼표 [0] 6 2 2 2 2 4 4" xfId="49270" xr:uid="{00000000-0005-0000-0000-000093BE0000}"/>
    <cellStyle name="쉼표 [0] 6 2 2 2 2 5" xfId="49271" xr:uid="{00000000-0005-0000-0000-000094BE0000}"/>
    <cellStyle name="쉼표 [0] 6 2 2 2 2 5 2" xfId="49272" xr:uid="{00000000-0005-0000-0000-000095BE0000}"/>
    <cellStyle name="쉼표 [0] 6 2 2 2 2 5 3" xfId="49273" xr:uid="{00000000-0005-0000-0000-000096BE0000}"/>
    <cellStyle name="쉼표 [0] 6 2 2 2 2 5 4" xfId="49274" xr:uid="{00000000-0005-0000-0000-000097BE0000}"/>
    <cellStyle name="쉼표 [0] 6 2 2 2 2 6" xfId="49275" xr:uid="{00000000-0005-0000-0000-000098BE0000}"/>
    <cellStyle name="쉼표 [0] 6 2 2 2 2 6 2" xfId="49276" xr:uid="{00000000-0005-0000-0000-000099BE0000}"/>
    <cellStyle name="쉼표 [0] 6 2 2 2 2 6 3" xfId="49277" xr:uid="{00000000-0005-0000-0000-00009ABE0000}"/>
    <cellStyle name="쉼표 [0] 6 2 2 2 2 6 4" xfId="49278" xr:uid="{00000000-0005-0000-0000-00009BBE0000}"/>
    <cellStyle name="쉼표 [0] 6 2 2 2 2 7" xfId="49279" xr:uid="{00000000-0005-0000-0000-00009CBE0000}"/>
    <cellStyle name="쉼표 [0] 6 2 2 2 2 7 2" xfId="49280" xr:uid="{00000000-0005-0000-0000-00009DBE0000}"/>
    <cellStyle name="쉼표 [0] 6 2 2 2 2 7 3" xfId="49281" xr:uid="{00000000-0005-0000-0000-00009EBE0000}"/>
    <cellStyle name="쉼표 [0] 6 2 2 2 2 7 4" xfId="49282" xr:uid="{00000000-0005-0000-0000-00009FBE0000}"/>
    <cellStyle name="쉼표 [0] 6 2 2 2 2 8" xfId="49283" xr:uid="{00000000-0005-0000-0000-0000A0BE0000}"/>
    <cellStyle name="쉼표 [0] 6 2 2 2 2 8 2" xfId="49284" xr:uid="{00000000-0005-0000-0000-0000A1BE0000}"/>
    <cellStyle name="쉼표 [0] 6 2 2 2 2 8 3" xfId="49285" xr:uid="{00000000-0005-0000-0000-0000A2BE0000}"/>
    <cellStyle name="쉼표 [0] 6 2 2 2 2 8 4" xfId="49286" xr:uid="{00000000-0005-0000-0000-0000A3BE0000}"/>
    <cellStyle name="쉼표 [0] 6 2 2 2 2 9" xfId="49287" xr:uid="{00000000-0005-0000-0000-0000A4BE0000}"/>
    <cellStyle name="쉼표 [0] 6 2 2 2 2 9 2" xfId="49288" xr:uid="{00000000-0005-0000-0000-0000A5BE0000}"/>
    <cellStyle name="쉼표 [0] 6 2 2 2 2 9 3" xfId="49289" xr:uid="{00000000-0005-0000-0000-0000A6BE0000}"/>
    <cellStyle name="쉼표 [0] 6 2 2 2 2 9 4" xfId="49290" xr:uid="{00000000-0005-0000-0000-0000A7BE0000}"/>
    <cellStyle name="쉼표 [0] 6 2 2 2 20" xfId="49291" xr:uid="{00000000-0005-0000-0000-0000A8BE0000}"/>
    <cellStyle name="쉼표 [0] 6 2 2 2 21" xfId="49292" xr:uid="{00000000-0005-0000-0000-0000A9BE0000}"/>
    <cellStyle name="쉼표 [0] 6 2 2 2 22" xfId="49293" xr:uid="{00000000-0005-0000-0000-0000AABE0000}"/>
    <cellStyle name="쉼표 [0] 6 2 2 2 23" xfId="49294" xr:uid="{00000000-0005-0000-0000-0000ABBE0000}"/>
    <cellStyle name="쉼표 [0] 6 2 2 2 24" xfId="49295" xr:uid="{00000000-0005-0000-0000-0000ACBE0000}"/>
    <cellStyle name="쉼표 [0] 6 2 2 2 25" xfId="49296" xr:uid="{00000000-0005-0000-0000-0000ADBE0000}"/>
    <cellStyle name="쉼표 [0] 6 2 2 2 3" xfId="49297" xr:uid="{00000000-0005-0000-0000-0000AEBE0000}"/>
    <cellStyle name="쉼표 [0] 6 2 2 2 3 10" xfId="49298" xr:uid="{00000000-0005-0000-0000-0000AFBE0000}"/>
    <cellStyle name="쉼표 [0] 6 2 2 2 3 11" xfId="49299" xr:uid="{00000000-0005-0000-0000-0000B0BE0000}"/>
    <cellStyle name="쉼표 [0] 6 2 2 2 3 12" xfId="49300" xr:uid="{00000000-0005-0000-0000-0000B1BE0000}"/>
    <cellStyle name="쉼표 [0] 6 2 2 2 3 2" xfId="49301" xr:uid="{00000000-0005-0000-0000-0000B2BE0000}"/>
    <cellStyle name="쉼표 [0] 6 2 2 2 3 2 2" xfId="49302" xr:uid="{00000000-0005-0000-0000-0000B3BE0000}"/>
    <cellStyle name="쉼표 [0] 6 2 2 2 3 2 3" xfId="49303" xr:uid="{00000000-0005-0000-0000-0000B4BE0000}"/>
    <cellStyle name="쉼표 [0] 6 2 2 2 3 2 4" xfId="49304" xr:uid="{00000000-0005-0000-0000-0000B5BE0000}"/>
    <cellStyle name="쉼표 [0] 6 2 2 2 3 3" xfId="49305" xr:uid="{00000000-0005-0000-0000-0000B6BE0000}"/>
    <cellStyle name="쉼표 [0] 6 2 2 2 3 3 2" xfId="49306" xr:uid="{00000000-0005-0000-0000-0000B7BE0000}"/>
    <cellStyle name="쉼표 [0] 6 2 2 2 3 3 3" xfId="49307" xr:uid="{00000000-0005-0000-0000-0000B8BE0000}"/>
    <cellStyle name="쉼표 [0] 6 2 2 2 3 3 4" xfId="49308" xr:uid="{00000000-0005-0000-0000-0000B9BE0000}"/>
    <cellStyle name="쉼표 [0] 6 2 2 2 3 4" xfId="49309" xr:uid="{00000000-0005-0000-0000-0000BABE0000}"/>
    <cellStyle name="쉼표 [0] 6 2 2 2 3 4 2" xfId="49310" xr:uid="{00000000-0005-0000-0000-0000BBBE0000}"/>
    <cellStyle name="쉼표 [0] 6 2 2 2 3 4 3" xfId="49311" xr:uid="{00000000-0005-0000-0000-0000BCBE0000}"/>
    <cellStyle name="쉼표 [0] 6 2 2 2 3 4 4" xfId="49312" xr:uid="{00000000-0005-0000-0000-0000BDBE0000}"/>
    <cellStyle name="쉼표 [0] 6 2 2 2 3 5" xfId="49313" xr:uid="{00000000-0005-0000-0000-0000BEBE0000}"/>
    <cellStyle name="쉼표 [0] 6 2 2 2 3 5 2" xfId="49314" xr:uid="{00000000-0005-0000-0000-0000BFBE0000}"/>
    <cellStyle name="쉼표 [0] 6 2 2 2 3 5 3" xfId="49315" xr:uid="{00000000-0005-0000-0000-0000C0BE0000}"/>
    <cellStyle name="쉼표 [0] 6 2 2 2 3 5 4" xfId="49316" xr:uid="{00000000-0005-0000-0000-0000C1BE0000}"/>
    <cellStyle name="쉼표 [0] 6 2 2 2 3 6" xfId="49317" xr:uid="{00000000-0005-0000-0000-0000C2BE0000}"/>
    <cellStyle name="쉼표 [0] 6 2 2 2 3 6 2" xfId="49318" xr:uid="{00000000-0005-0000-0000-0000C3BE0000}"/>
    <cellStyle name="쉼표 [0] 6 2 2 2 3 6 3" xfId="49319" xr:uid="{00000000-0005-0000-0000-0000C4BE0000}"/>
    <cellStyle name="쉼표 [0] 6 2 2 2 3 6 4" xfId="49320" xr:uid="{00000000-0005-0000-0000-0000C5BE0000}"/>
    <cellStyle name="쉼표 [0] 6 2 2 2 3 7" xfId="49321" xr:uid="{00000000-0005-0000-0000-0000C6BE0000}"/>
    <cellStyle name="쉼표 [0] 6 2 2 2 3 7 2" xfId="49322" xr:uid="{00000000-0005-0000-0000-0000C7BE0000}"/>
    <cellStyle name="쉼표 [0] 6 2 2 2 3 7 3" xfId="49323" xr:uid="{00000000-0005-0000-0000-0000C8BE0000}"/>
    <cellStyle name="쉼표 [0] 6 2 2 2 3 7 4" xfId="49324" xr:uid="{00000000-0005-0000-0000-0000C9BE0000}"/>
    <cellStyle name="쉼표 [0] 6 2 2 2 3 8" xfId="49325" xr:uid="{00000000-0005-0000-0000-0000CABE0000}"/>
    <cellStyle name="쉼표 [0] 6 2 2 2 3 8 2" xfId="49326" xr:uid="{00000000-0005-0000-0000-0000CBBE0000}"/>
    <cellStyle name="쉼표 [0] 6 2 2 2 3 8 3" xfId="49327" xr:uid="{00000000-0005-0000-0000-0000CCBE0000}"/>
    <cellStyle name="쉼표 [0] 6 2 2 2 3 8 4" xfId="49328" xr:uid="{00000000-0005-0000-0000-0000CDBE0000}"/>
    <cellStyle name="쉼표 [0] 6 2 2 2 3 9" xfId="49329" xr:uid="{00000000-0005-0000-0000-0000CEBE0000}"/>
    <cellStyle name="쉼표 [0] 6 2 2 2 3 9 2" xfId="49330" xr:uid="{00000000-0005-0000-0000-0000CFBE0000}"/>
    <cellStyle name="쉼표 [0] 6 2 2 2 3 9 3" xfId="49331" xr:uid="{00000000-0005-0000-0000-0000D0BE0000}"/>
    <cellStyle name="쉼표 [0] 6 2 2 2 3 9 4" xfId="49332" xr:uid="{00000000-0005-0000-0000-0000D1BE0000}"/>
    <cellStyle name="쉼표 [0] 6 2 2 2 4" xfId="49333" xr:uid="{00000000-0005-0000-0000-0000D2BE0000}"/>
    <cellStyle name="쉼표 [0] 6 2 2 2 4 10" xfId="49334" xr:uid="{00000000-0005-0000-0000-0000D3BE0000}"/>
    <cellStyle name="쉼표 [0] 6 2 2 2 4 11" xfId="49335" xr:uid="{00000000-0005-0000-0000-0000D4BE0000}"/>
    <cellStyle name="쉼표 [0] 6 2 2 2 4 12" xfId="49336" xr:uid="{00000000-0005-0000-0000-0000D5BE0000}"/>
    <cellStyle name="쉼표 [0] 6 2 2 2 4 2" xfId="49337" xr:uid="{00000000-0005-0000-0000-0000D6BE0000}"/>
    <cellStyle name="쉼표 [0] 6 2 2 2 4 2 2" xfId="49338" xr:uid="{00000000-0005-0000-0000-0000D7BE0000}"/>
    <cellStyle name="쉼표 [0] 6 2 2 2 4 2 3" xfId="49339" xr:uid="{00000000-0005-0000-0000-0000D8BE0000}"/>
    <cellStyle name="쉼표 [0] 6 2 2 2 4 2 4" xfId="49340" xr:uid="{00000000-0005-0000-0000-0000D9BE0000}"/>
    <cellStyle name="쉼표 [0] 6 2 2 2 4 3" xfId="49341" xr:uid="{00000000-0005-0000-0000-0000DABE0000}"/>
    <cellStyle name="쉼표 [0] 6 2 2 2 4 3 2" xfId="49342" xr:uid="{00000000-0005-0000-0000-0000DBBE0000}"/>
    <cellStyle name="쉼표 [0] 6 2 2 2 4 3 3" xfId="49343" xr:uid="{00000000-0005-0000-0000-0000DCBE0000}"/>
    <cellStyle name="쉼표 [0] 6 2 2 2 4 3 4" xfId="49344" xr:uid="{00000000-0005-0000-0000-0000DDBE0000}"/>
    <cellStyle name="쉼표 [0] 6 2 2 2 4 4" xfId="49345" xr:uid="{00000000-0005-0000-0000-0000DEBE0000}"/>
    <cellStyle name="쉼표 [0] 6 2 2 2 4 4 2" xfId="49346" xr:uid="{00000000-0005-0000-0000-0000DFBE0000}"/>
    <cellStyle name="쉼표 [0] 6 2 2 2 4 4 3" xfId="49347" xr:uid="{00000000-0005-0000-0000-0000E0BE0000}"/>
    <cellStyle name="쉼표 [0] 6 2 2 2 4 4 4" xfId="49348" xr:uid="{00000000-0005-0000-0000-0000E1BE0000}"/>
    <cellStyle name="쉼표 [0] 6 2 2 2 4 5" xfId="49349" xr:uid="{00000000-0005-0000-0000-0000E2BE0000}"/>
    <cellStyle name="쉼표 [0] 6 2 2 2 4 5 2" xfId="49350" xr:uid="{00000000-0005-0000-0000-0000E3BE0000}"/>
    <cellStyle name="쉼표 [0] 6 2 2 2 4 5 3" xfId="49351" xr:uid="{00000000-0005-0000-0000-0000E4BE0000}"/>
    <cellStyle name="쉼표 [0] 6 2 2 2 4 5 4" xfId="49352" xr:uid="{00000000-0005-0000-0000-0000E5BE0000}"/>
    <cellStyle name="쉼표 [0] 6 2 2 2 4 6" xfId="49353" xr:uid="{00000000-0005-0000-0000-0000E6BE0000}"/>
    <cellStyle name="쉼표 [0] 6 2 2 2 4 6 2" xfId="49354" xr:uid="{00000000-0005-0000-0000-0000E7BE0000}"/>
    <cellStyle name="쉼표 [0] 6 2 2 2 4 6 3" xfId="49355" xr:uid="{00000000-0005-0000-0000-0000E8BE0000}"/>
    <cellStyle name="쉼표 [0] 6 2 2 2 4 6 4" xfId="49356" xr:uid="{00000000-0005-0000-0000-0000E9BE0000}"/>
    <cellStyle name="쉼표 [0] 6 2 2 2 4 7" xfId="49357" xr:uid="{00000000-0005-0000-0000-0000EABE0000}"/>
    <cellStyle name="쉼표 [0] 6 2 2 2 4 7 2" xfId="49358" xr:uid="{00000000-0005-0000-0000-0000EBBE0000}"/>
    <cellStyle name="쉼표 [0] 6 2 2 2 4 7 3" xfId="49359" xr:uid="{00000000-0005-0000-0000-0000ECBE0000}"/>
    <cellStyle name="쉼표 [0] 6 2 2 2 4 7 4" xfId="49360" xr:uid="{00000000-0005-0000-0000-0000EDBE0000}"/>
    <cellStyle name="쉼표 [0] 6 2 2 2 4 8" xfId="49361" xr:uid="{00000000-0005-0000-0000-0000EEBE0000}"/>
    <cellStyle name="쉼표 [0] 6 2 2 2 4 8 2" xfId="49362" xr:uid="{00000000-0005-0000-0000-0000EFBE0000}"/>
    <cellStyle name="쉼표 [0] 6 2 2 2 4 8 3" xfId="49363" xr:uid="{00000000-0005-0000-0000-0000F0BE0000}"/>
    <cellStyle name="쉼표 [0] 6 2 2 2 4 8 4" xfId="49364" xr:uid="{00000000-0005-0000-0000-0000F1BE0000}"/>
    <cellStyle name="쉼표 [0] 6 2 2 2 4 9" xfId="49365" xr:uid="{00000000-0005-0000-0000-0000F2BE0000}"/>
    <cellStyle name="쉼표 [0] 6 2 2 2 4 9 2" xfId="49366" xr:uid="{00000000-0005-0000-0000-0000F3BE0000}"/>
    <cellStyle name="쉼표 [0] 6 2 2 2 4 9 3" xfId="49367" xr:uid="{00000000-0005-0000-0000-0000F4BE0000}"/>
    <cellStyle name="쉼표 [0] 6 2 2 2 4 9 4" xfId="49368" xr:uid="{00000000-0005-0000-0000-0000F5BE0000}"/>
    <cellStyle name="쉼표 [0] 6 2 2 2 5" xfId="49369" xr:uid="{00000000-0005-0000-0000-0000F6BE0000}"/>
    <cellStyle name="쉼표 [0] 6 2 2 2 5 2" xfId="49370" xr:uid="{00000000-0005-0000-0000-0000F7BE0000}"/>
    <cellStyle name="쉼표 [0] 6 2 2 2 5 3" xfId="49371" xr:uid="{00000000-0005-0000-0000-0000F8BE0000}"/>
    <cellStyle name="쉼표 [0] 6 2 2 2 5 4" xfId="49372" xr:uid="{00000000-0005-0000-0000-0000F9BE0000}"/>
    <cellStyle name="쉼표 [0] 6 2 2 2 6" xfId="49373" xr:uid="{00000000-0005-0000-0000-0000FABE0000}"/>
    <cellStyle name="쉼표 [0] 6 2 2 2 6 2" xfId="49374" xr:uid="{00000000-0005-0000-0000-0000FBBE0000}"/>
    <cellStyle name="쉼표 [0] 6 2 2 2 6 3" xfId="49375" xr:uid="{00000000-0005-0000-0000-0000FCBE0000}"/>
    <cellStyle name="쉼표 [0] 6 2 2 2 6 4" xfId="49376" xr:uid="{00000000-0005-0000-0000-0000FDBE0000}"/>
    <cellStyle name="쉼표 [0] 6 2 2 2 7" xfId="49377" xr:uid="{00000000-0005-0000-0000-0000FEBE0000}"/>
    <cellStyle name="쉼표 [0] 6 2 2 2 7 2" xfId="49378" xr:uid="{00000000-0005-0000-0000-0000FFBE0000}"/>
    <cellStyle name="쉼표 [0] 6 2 2 2 7 3" xfId="49379" xr:uid="{00000000-0005-0000-0000-000000BF0000}"/>
    <cellStyle name="쉼표 [0] 6 2 2 2 7 4" xfId="49380" xr:uid="{00000000-0005-0000-0000-000001BF0000}"/>
    <cellStyle name="쉼표 [0] 6 2 2 2 8" xfId="49381" xr:uid="{00000000-0005-0000-0000-000002BF0000}"/>
    <cellStyle name="쉼표 [0] 6 2 2 2 8 2" xfId="49382" xr:uid="{00000000-0005-0000-0000-000003BF0000}"/>
    <cellStyle name="쉼표 [0] 6 2 2 2 8 3" xfId="49383" xr:uid="{00000000-0005-0000-0000-000004BF0000}"/>
    <cellStyle name="쉼표 [0] 6 2 2 2 8 4" xfId="49384" xr:uid="{00000000-0005-0000-0000-000005BF0000}"/>
    <cellStyle name="쉼표 [0] 6 2 2 2 9" xfId="49385" xr:uid="{00000000-0005-0000-0000-000006BF0000}"/>
    <cellStyle name="쉼표 [0] 6 2 2 2 9 2" xfId="49386" xr:uid="{00000000-0005-0000-0000-000007BF0000}"/>
    <cellStyle name="쉼표 [0] 6 2 2 2 9 3" xfId="49387" xr:uid="{00000000-0005-0000-0000-000008BF0000}"/>
    <cellStyle name="쉼표 [0] 6 2 2 2 9 4" xfId="49388" xr:uid="{00000000-0005-0000-0000-000009BF0000}"/>
    <cellStyle name="쉼표 [0] 6 2 2 20" xfId="49389" xr:uid="{00000000-0005-0000-0000-00000ABF0000}"/>
    <cellStyle name="쉼표 [0] 6 2 2 21" xfId="49390" xr:uid="{00000000-0005-0000-0000-00000BBF0000}"/>
    <cellStyle name="쉼표 [0] 6 2 2 22" xfId="49391" xr:uid="{00000000-0005-0000-0000-00000CBF0000}"/>
    <cellStyle name="쉼표 [0] 6 2 2 23" xfId="49392" xr:uid="{00000000-0005-0000-0000-00000DBF0000}"/>
    <cellStyle name="쉼표 [0] 6 2 2 24" xfId="49393" xr:uid="{00000000-0005-0000-0000-00000EBF0000}"/>
    <cellStyle name="쉼표 [0] 6 2 2 25" xfId="49394" xr:uid="{00000000-0005-0000-0000-00000FBF0000}"/>
    <cellStyle name="쉼표 [0] 6 2 2 26" xfId="49395" xr:uid="{00000000-0005-0000-0000-000010BF0000}"/>
    <cellStyle name="쉼표 [0] 6 2 2 3" xfId="49396" xr:uid="{00000000-0005-0000-0000-000011BF0000}"/>
    <cellStyle name="쉼표 [0] 6 2 2 3 10" xfId="49397" xr:uid="{00000000-0005-0000-0000-000012BF0000}"/>
    <cellStyle name="쉼표 [0] 6 2 2 3 11" xfId="49398" xr:uid="{00000000-0005-0000-0000-000013BF0000}"/>
    <cellStyle name="쉼표 [0] 6 2 2 3 12" xfId="49399" xr:uid="{00000000-0005-0000-0000-000014BF0000}"/>
    <cellStyle name="쉼표 [0] 6 2 2 3 2" xfId="49400" xr:uid="{00000000-0005-0000-0000-000015BF0000}"/>
    <cellStyle name="쉼표 [0] 6 2 2 3 2 2" xfId="49401" xr:uid="{00000000-0005-0000-0000-000016BF0000}"/>
    <cellStyle name="쉼표 [0] 6 2 2 3 2 3" xfId="49402" xr:uid="{00000000-0005-0000-0000-000017BF0000}"/>
    <cellStyle name="쉼표 [0] 6 2 2 3 2 4" xfId="49403" xr:uid="{00000000-0005-0000-0000-000018BF0000}"/>
    <cellStyle name="쉼표 [0] 6 2 2 3 3" xfId="49404" xr:uid="{00000000-0005-0000-0000-000019BF0000}"/>
    <cellStyle name="쉼표 [0] 6 2 2 3 3 2" xfId="49405" xr:uid="{00000000-0005-0000-0000-00001ABF0000}"/>
    <cellStyle name="쉼표 [0] 6 2 2 3 3 3" xfId="49406" xr:uid="{00000000-0005-0000-0000-00001BBF0000}"/>
    <cellStyle name="쉼표 [0] 6 2 2 3 3 4" xfId="49407" xr:uid="{00000000-0005-0000-0000-00001CBF0000}"/>
    <cellStyle name="쉼표 [0] 6 2 2 3 4" xfId="49408" xr:uid="{00000000-0005-0000-0000-00001DBF0000}"/>
    <cellStyle name="쉼표 [0] 6 2 2 3 4 2" xfId="49409" xr:uid="{00000000-0005-0000-0000-00001EBF0000}"/>
    <cellStyle name="쉼표 [0] 6 2 2 3 4 3" xfId="49410" xr:uid="{00000000-0005-0000-0000-00001FBF0000}"/>
    <cellStyle name="쉼표 [0] 6 2 2 3 4 4" xfId="49411" xr:uid="{00000000-0005-0000-0000-000020BF0000}"/>
    <cellStyle name="쉼표 [0] 6 2 2 3 5" xfId="49412" xr:uid="{00000000-0005-0000-0000-000021BF0000}"/>
    <cellStyle name="쉼표 [0] 6 2 2 3 5 2" xfId="49413" xr:uid="{00000000-0005-0000-0000-000022BF0000}"/>
    <cellStyle name="쉼표 [0] 6 2 2 3 5 3" xfId="49414" xr:uid="{00000000-0005-0000-0000-000023BF0000}"/>
    <cellStyle name="쉼표 [0] 6 2 2 3 5 4" xfId="49415" xr:uid="{00000000-0005-0000-0000-000024BF0000}"/>
    <cellStyle name="쉼표 [0] 6 2 2 3 6" xfId="49416" xr:uid="{00000000-0005-0000-0000-000025BF0000}"/>
    <cellStyle name="쉼표 [0] 6 2 2 3 6 2" xfId="49417" xr:uid="{00000000-0005-0000-0000-000026BF0000}"/>
    <cellStyle name="쉼표 [0] 6 2 2 3 6 3" xfId="49418" xr:uid="{00000000-0005-0000-0000-000027BF0000}"/>
    <cellStyle name="쉼표 [0] 6 2 2 3 6 4" xfId="49419" xr:uid="{00000000-0005-0000-0000-000028BF0000}"/>
    <cellStyle name="쉼표 [0] 6 2 2 3 7" xfId="49420" xr:uid="{00000000-0005-0000-0000-000029BF0000}"/>
    <cellStyle name="쉼표 [0] 6 2 2 3 7 2" xfId="49421" xr:uid="{00000000-0005-0000-0000-00002ABF0000}"/>
    <cellStyle name="쉼표 [0] 6 2 2 3 7 3" xfId="49422" xr:uid="{00000000-0005-0000-0000-00002BBF0000}"/>
    <cellStyle name="쉼표 [0] 6 2 2 3 7 4" xfId="49423" xr:uid="{00000000-0005-0000-0000-00002CBF0000}"/>
    <cellStyle name="쉼표 [0] 6 2 2 3 8" xfId="49424" xr:uid="{00000000-0005-0000-0000-00002DBF0000}"/>
    <cellStyle name="쉼표 [0] 6 2 2 3 8 2" xfId="49425" xr:uid="{00000000-0005-0000-0000-00002EBF0000}"/>
    <cellStyle name="쉼표 [0] 6 2 2 3 8 3" xfId="49426" xr:uid="{00000000-0005-0000-0000-00002FBF0000}"/>
    <cellStyle name="쉼표 [0] 6 2 2 3 8 4" xfId="49427" xr:uid="{00000000-0005-0000-0000-000030BF0000}"/>
    <cellStyle name="쉼표 [0] 6 2 2 3 9" xfId="49428" xr:uid="{00000000-0005-0000-0000-000031BF0000}"/>
    <cellStyle name="쉼표 [0] 6 2 2 3 9 2" xfId="49429" xr:uid="{00000000-0005-0000-0000-000032BF0000}"/>
    <cellStyle name="쉼표 [0] 6 2 2 3 9 3" xfId="49430" xr:uid="{00000000-0005-0000-0000-000033BF0000}"/>
    <cellStyle name="쉼표 [0] 6 2 2 3 9 4" xfId="49431" xr:uid="{00000000-0005-0000-0000-000034BF0000}"/>
    <cellStyle name="쉼표 [0] 6 2 2 4" xfId="49432" xr:uid="{00000000-0005-0000-0000-000035BF0000}"/>
    <cellStyle name="쉼표 [0] 6 2 2 4 10" xfId="49433" xr:uid="{00000000-0005-0000-0000-000036BF0000}"/>
    <cellStyle name="쉼표 [0] 6 2 2 4 11" xfId="49434" xr:uid="{00000000-0005-0000-0000-000037BF0000}"/>
    <cellStyle name="쉼표 [0] 6 2 2 4 12" xfId="49435" xr:uid="{00000000-0005-0000-0000-000038BF0000}"/>
    <cellStyle name="쉼표 [0] 6 2 2 4 2" xfId="49436" xr:uid="{00000000-0005-0000-0000-000039BF0000}"/>
    <cellStyle name="쉼표 [0] 6 2 2 4 2 2" xfId="49437" xr:uid="{00000000-0005-0000-0000-00003ABF0000}"/>
    <cellStyle name="쉼표 [0] 6 2 2 4 2 3" xfId="49438" xr:uid="{00000000-0005-0000-0000-00003BBF0000}"/>
    <cellStyle name="쉼표 [0] 6 2 2 4 2 4" xfId="49439" xr:uid="{00000000-0005-0000-0000-00003CBF0000}"/>
    <cellStyle name="쉼표 [0] 6 2 2 4 3" xfId="49440" xr:uid="{00000000-0005-0000-0000-00003DBF0000}"/>
    <cellStyle name="쉼표 [0] 6 2 2 4 3 2" xfId="49441" xr:uid="{00000000-0005-0000-0000-00003EBF0000}"/>
    <cellStyle name="쉼표 [0] 6 2 2 4 3 3" xfId="49442" xr:uid="{00000000-0005-0000-0000-00003FBF0000}"/>
    <cellStyle name="쉼표 [0] 6 2 2 4 3 4" xfId="49443" xr:uid="{00000000-0005-0000-0000-000040BF0000}"/>
    <cellStyle name="쉼표 [0] 6 2 2 4 4" xfId="49444" xr:uid="{00000000-0005-0000-0000-000041BF0000}"/>
    <cellStyle name="쉼표 [0] 6 2 2 4 4 2" xfId="49445" xr:uid="{00000000-0005-0000-0000-000042BF0000}"/>
    <cellStyle name="쉼표 [0] 6 2 2 4 4 3" xfId="49446" xr:uid="{00000000-0005-0000-0000-000043BF0000}"/>
    <cellStyle name="쉼표 [0] 6 2 2 4 4 4" xfId="49447" xr:uid="{00000000-0005-0000-0000-000044BF0000}"/>
    <cellStyle name="쉼표 [0] 6 2 2 4 5" xfId="49448" xr:uid="{00000000-0005-0000-0000-000045BF0000}"/>
    <cellStyle name="쉼표 [0] 6 2 2 4 5 2" xfId="49449" xr:uid="{00000000-0005-0000-0000-000046BF0000}"/>
    <cellStyle name="쉼표 [0] 6 2 2 4 5 3" xfId="49450" xr:uid="{00000000-0005-0000-0000-000047BF0000}"/>
    <cellStyle name="쉼표 [0] 6 2 2 4 5 4" xfId="49451" xr:uid="{00000000-0005-0000-0000-000048BF0000}"/>
    <cellStyle name="쉼표 [0] 6 2 2 4 6" xfId="49452" xr:uid="{00000000-0005-0000-0000-000049BF0000}"/>
    <cellStyle name="쉼표 [0] 6 2 2 4 6 2" xfId="49453" xr:uid="{00000000-0005-0000-0000-00004ABF0000}"/>
    <cellStyle name="쉼표 [0] 6 2 2 4 6 3" xfId="49454" xr:uid="{00000000-0005-0000-0000-00004BBF0000}"/>
    <cellStyle name="쉼표 [0] 6 2 2 4 6 4" xfId="49455" xr:uid="{00000000-0005-0000-0000-00004CBF0000}"/>
    <cellStyle name="쉼표 [0] 6 2 2 4 7" xfId="49456" xr:uid="{00000000-0005-0000-0000-00004DBF0000}"/>
    <cellStyle name="쉼표 [0] 6 2 2 4 7 2" xfId="49457" xr:uid="{00000000-0005-0000-0000-00004EBF0000}"/>
    <cellStyle name="쉼표 [0] 6 2 2 4 7 3" xfId="49458" xr:uid="{00000000-0005-0000-0000-00004FBF0000}"/>
    <cellStyle name="쉼표 [0] 6 2 2 4 7 4" xfId="49459" xr:uid="{00000000-0005-0000-0000-000050BF0000}"/>
    <cellStyle name="쉼표 [0] 6 2 2 4 8" xfId="49460" xr:uid="{00000000-0005-0000-0000-000051BF0000}"/>
    <cellStyle name="쉼표 [0] 6 2 2 4 8 2" xfId="49461" xr:uid="{00000000-0005-0000-0000-000052BF0000}"/>
    <cellStyle name="쉼표 [0] 6 2 2 4 8 3" xfId="49462" xr:uid="{00000000-0005-0000-0000-000053BF0000}"/>
    <cellStyle name="쉼표 [0] 6 2 2 4 8 4" xfId="49463" xr:uid="{00000000-0005-0000-0000-000054BF0000}"/>
    <cellStyle name="쉼표 [0] 6 2 2 4 9" xfId="49464" xr:uid="{00000000-0005-0000-0000-000055BF0000}"/>
    <cellStyle name="쉼표 [0] 6 2 2 4 9 2" xfId="49465" xr:uid="{00000000-0005-0000-0000-000056BF0000}"/>
    <cellStyle name="쉼표 [0] 6 2 2 4 9 3" xfId="49466" xr:uid="{00000000-0005-0000-0000-000057BF0000}"/>
    <cellStyle name="쉼표 [0] 6 2 2 4 9 4" xfId="49467" xr:uid="{00000000-0005-0000-0000-000058BF0000}"/>
    <cellStyle name="쉼표 [0] 6 2 2 5" xfId="49468" xr:uid="{00000000-0005-0000-0000-000059BF0000}"/>
    <cellStyle name="쉼표 [0] 6 2 2 5 10" xfId="49469" xr:uid="{00000000-0005-0000-0000-00005ABF0000}"/>
    <cellStyle name="쉼표 [0] 6 2 2 5 11" xfId="49470" xr:uid="{00000000-0005-0000-0000-00005BBF0000}"/>
    <cellStyle name="쉼표 [0] 6 2 2 5 12" xfId="49471" xr:uid="{00000000-0005-0000-0000-00005CBF0000}"/>
    <cellStyle name="쉼표 [0] 6 2 2 5 2" xfId="49472" xr:uid="{00000000-0005-0000-0000-00005DBF0000}"/>
    <cellStyle name="쉼표 [0] 6 2 2 5 2 2" xfId="49473" xr:uid="{00000000-0005-0000-0000-00005EBF0000}"/>
    <cellStyle name="쉼표 [0] 6 2 2 5 2 3" xfId="49474" xr:uid="{00000000-0005-0000-0000-00005FBF0000}"/>
    <cellStyle name="쉼표 [0] 6 2 2 5 2 4" xfId="49475" xr:uid="{00000000-0005-0000-0000-000060BF0000}"/>
    <cellStyle name="쉼표 [0] 6 2 2 5 3" xfId="49476" xr:uid="{00000000-0005-0000-0000-000061BF0000}"/>
    <cellStyle name="쉼표 [0] 6 2 2 5 3 2" xfId="49477" xr:uid="{00000000-0005-0000-0000-000062BF0000}"/>
    <cellStyle name="쉼표 [0] 6 2 2 5 3 3" xfId="49478" xr:uid="{00000000-0005-0000-0000-000063BF0000}"/>
    <cellStyle name="쉼표 [0] 6 2 2 5 3 4" xfId="49479" xr:uid="{00000000-0005-0000-0000-000064BF0000}"/>
    <cellStyle name="쉼표 [0] 6 2 2 5 4" xfId="49480" xr:uid="{00000000-0005-0000-0000-000065BF0000}"/>
    <cellStyle name="쉼표 [0] 6 2 2 5 4 2" xfId="49481" xr:uid="{00000000-0005-0000-0000-000066BF0000}"/>
    <cellStyle name="쉼표 [0] 6 2 2 5 4 3" xfId="49482" xr:uid="{00000000-0005-0000-0000-000067BF0000}"/>
    <cellStyle name="쉼표 [0] 6 2 2 5 4 4" xfId="49483" xr:uid="{00000000-0005-0000-0000-000068BF0000}"/>
    <cellStyle name="쉼표 [0] 6 2 2 5 5" xfId="49484" xr:uid="{00000000-0005-0000-0000-000069BF0000}"/>
    <cellStyle name="쉼표 [0] 6 2 2 5 5 2" xfId="49485" xr:uid="{00000000-0005-0000-0000-00006ABF0000}"/>
    <cellStyle name="쉼표 [0] 6 2 2 5 5 3" xfId="49486" xr:uid="{00000000-0005-0000-0000-00006BBF0000}"/>
    <cellStyle name="쉼표 [0] 6 2 2 5 5 4" xfId="49487" xr:uid="{00000000-0005-0000-0000-00006CBF0000}"/>
    <cellStyle name="쉼표 [0] 6 2 2 5 6" xfId="49488" xr:uid="{00000000-0005-0000-0000-00006DBF0000}"/>
    <cellStyle name="쉼표 [0] 6 2 2 5 6 2" xfId="49489" xr:uid="{00000000-0005-0000-0000-00006EBF0000}"/>
    <cellStyle name="쉼표 [0] 6 2 2 5 6 3" xfId="49490" xr:uid="{00000000-0005-0000-0000-00006FBF0000}"/>
    <cellStyle name="쉼표 [0] 6 2 2 5 6 4" xfId="49491" xr:uid="{00000000-0005-0000-0000-000070BF0000}"/>
    <cellStyle name="쉼표 [0] 6 2 2 5 7" xfId="49492" xr:uid="{00000000-0005-0000-0000-000071BF0000}"/>
    <cellStyle name="쉼표 [0] 6 2 2 5 7 2" xfId="49493" xr:uid="{00000000-0005-0000-0000-000072BF0000}"/>
    <cellStyle name="쉼표 [0] 6 2 2 5 7 3" xfId="49494" xr:uid="{00000000-0005-0000-0000-000073BF0000}"/>
    <cellStyle name="쉼표 [0] 6 2 2 5 7 4" xfId="49495" xr:uid="{00000000-0005-0000-0000-000074BF0000}"/>
    <cellStyle name="쉼표 [0] 6 2 2 5 8" xfId="49496" xr:uid="{00000000-0005-0000-0000-000075BF0000}"/>
    <cellStyle name="쉼표 [0] 6 2 2 5 8 2" xfId="49497" xr:uid="{00000000-0005-0000-0000-000076BF0000}"/>
    <cellStyle name="쉼표 [0] 6 2 2 5 8 3" xfId="49498" xr:uid="{00000000-0005-0000-0000-000077BF0000}"/>
    <cellStyle name="쉼표 [0] 6 2 2 5 8 4" xfId="49499" xr:uid="{00000000-0005-0000-0000-000078BF0000}"/>
    <cellStyle name="쉼표 [0] 6 2 2 5 9" xfId="49500" xr:uid="{00000000-0005-0000-0000-000079BF0000}"/>
    <cellStyle name="쉼표 [0] 6 2 2 5 9 2" xfId="49501" xr:uid="{00000000-0005-0000-0000-00007ABF0000}"/>
    <cellStyle name="쉼표 [0] 6 2 2 5 9 3" xfId="49502" xr:uid="{00000000-0005-0000-0000-00007BBF0000}"/>
    <cellStyle name="쉼표 [0] 6 2 2 5 9 4" xfId="49503" xr:uid="{00000000-0005-0000-0000-00007CBF0000}"/>
    <cellStyle name="쉼표 [0] 6 2 2 6" xfId="49504" xr:uid="{00000000-0005-0000-0000-00007DBF0000}"/>
    <cellStyle name="쉼표 [0] 6 2 2 6 2" xfId="49505" xr:uid="{00000000-0005-0000-0000-00007EBF0000}"/>
    <cellStyle name="쉼표 [0] 6 2 2 6 3" xfId="49506" xr:uid="{00000000-0005-0000-0000-00007FBF0000}"/>
    <cellStyle name="쉼표 [0] 6 2 2 6 4" xfId="49507" xr:uid="{00000000-0005-0000-0000-000080BF0000}"/>
    <cellStyle name="쉼표 [0] 6 2 2 7" xfId="49508" xr:uid="{00000000-0005-0000-0000-000081BF0000}"/>
    <cellStyle name="쉼표 [0] 6 2 2 7 2" xfId="49509" xr:uid="{00000000-0005-0000-0000-000082BF0000}"/>
    <cellStyle name="쉼표 [0] 6 2 2 7 3" xfId="49510" xr:uid="{00000000-0005-0000-0000-000083BF0000}"/>
    <cellStyle name="쉼표 [0] 6 2 2 7 4" xfId="49511" xr:uid="{00000000-0005-0000-0000-000084BF0000}"/>
    <cellStyle name="쉼표 [0] 6 2 2 8" xfId="49512" xr:uid="{00000000-0005-0000-0000-000085BF0000}"/>
    <cellStyle name="쉼표 [0] 6 2 2 8 2" xfId="49513" xr:uid="{00000000-0005-0000-0000-000086BF0000}"/>
    <cellStyle name="쉼표 [0] 6 2 2 8 3" xfId="49514" xr:uid="{00000000-0005-0000-0000-000087BF0000}"/>
    <cellStyle name="쉼표 [0] 6 2 2 8 4" xfId="49515" xr:uid="{00000000-0005-0000-0000-000088BF0000}"/>
    <cellStyle name="쉼표 [0] 6 2 2 9" xfId="49516" xr:uid="{00000000-0005-0000-0000-000089BF0000}"/>
    <cellStyle name="쉼표 [0] 6 2 2 9 2" xfId="49517" xr:uid="{00000000-0005-0000-0000-00008ABF0000}"/>
    <cellStyle name="쉼표 [0] 6 2 2 9 3" xfId="49518" xr:uid="{00000000-0005-0000-0000-00008BBF0000}"/>
    <cellStyle name="쉼표 [0] 6 2 2 9 4" xfId="49519" xr:uid="{00000000-0005-0000-0000-00008CBF0000}"/>
    <cellStyle name="쉼표 [0] 6 2 20" xfId="49520" xr:uid="{00000000-0005-0000-0000-00008DBF0000}"/>
    <cellStyle name="쉼표 [0] 6 2 21" xfId="49521" xr:uid="{00000000-0005-0000-0000-00008EBF0000}"/>
    <cellStyle name="쉼표 [0] 6 2 22" xfId="49522" xr:uid="{00000000-0005-0000-0000-00008FBF0000}"/>
    <cellStyle name="쉼표 [0] 6 2 23" xfId="49523" xr:uid="{00000000-0005-0000-0000-000090BF0000}"/>
    <cellStyle name="쉼표 [0] 6 2 24" xfId="49524" xr:uid="{00000000-0005-0000-0000-000091BF0000}"/>
    <cellStyle name="쉼표 [0] 6 2 25" xfId="49525" xr:uid="{00000000-0005-0000-0000-000092BF0000}"/>
    <cellStyle name="쉼표 [0] 6 2 26" xfId="49526" xr:uid="{00000000-0005-0000-0000-000093BF0000}"/>
    <cellStyle name="쉼표 [0] 6 2 3" xfId="49527" xr:uid="{00000000-0005-0000-0000-000094BF0000}"/>
    <cellStyle name="쉼표 [0] 6 2 3 10" xfId="49528" xr:uid="{00000000-0005-0000-0000-000095BF0000}"/>
    <cellStyle name="쉼표 [0] 6 2 3 10 2" xfId="49529" xr:uid="{00000000-0005-0000-0000-000096BF0000}"/>
    <cellStyle name="쉼표 [0] 6 2 3 10 3" xfId="49530" xr:uid="{00000000-0005-0000-0000-000097BF0000}"/>
    <cellStyle name="쉼표 [0] 6 2 3 10 4" xfId="49531" xr:uid="{00000000-0005-0000-0000-000098BF0000}"/>
    <cellStyle name="쉼표 [0] 6 2 3 11" xfId="49532" xr:uid="{00000000-0005-0000-0000-000099BF0000}"/>
    <cellStyle name="쉼표 [0] 6 2 3 11 2" xfId="49533" xr:uid="{00000000-0005-0000-0000-00009ABF0000}"/>
    <cellStyle name="쉼표 [0] 6 2 3 11 3" xfId="49534" xr:uid="{00000000-0005-0000-0000-00009BBF0000}"/>
    <cellStyle name="쉼표 [0] 6 2 3 11 4" xfId="49535" xr:uid="{00000000-0005-0000-0000-00009CBF0000}"/>
    <cellStyle name="쉼표 [0] 6 2 3 12" xfId="49536" xr:uid="{00000000-0005-0000-0000-00009DBF0000}"/>
    <cellStyle name="쉼표 [0] 6 2 3 12 2" xfId="49537" xr:uid="{00000000-0005-0000-0000-00009EBF0000}"/>
    <cellStyle name="쉼표 [0] 6 2 3 12 3" xfId="49538" xr:uid="{00000000-0005-0000-0000-00009FBF0000}"/>
    <cellStyle name="쉼표 [0] 6 2 3 12 4" xfId="49539" xr:uid="{00000000-0005-0000-0000-0000A0BF0000}"/>
    <cellStyle name="쉼표 [0] 6 2 3 13" xfId="49540" xr:uid="{00000000-0005-0000-0000-0000A1BF0000}"/>
    <cellStyle name="쉼표 [0] 6 2 3 14" xfId="49541" xr:uid="{00000000-0005-0000-0000-0000A2BF0000}"/>
    <cellStyle name="쉼표 [0] 6 2 3 15" xfId="49542" xr:uid="{00000000-0005-0000-0000-0000A3BF0000}"/>
    <cellStyle name="쉼표 [0] 6 2 3 16" xfId="49543" xr:uid="{00000000-0005-0000-0000-0000A4BF0000}"/>
    <cellStyle name="쉼표 [0] 6 2 3 17" xfId="49544" xr:uid="{00000000-0005-0000-0000-0000A5BF0000}"/>
    <cellStyle name="쉼표 [0] 6 2 3 18" xfId="49545" xr:uid="{00000000-0005-0000-0000-0000A6BF0000}"/>
    <cellStyle name="쉼표 [0] 6 2 3 19" xfId="49546" xr:uid="{00000000-0005-0000-0000-0000A7BF0000}"/>
    <cellStyle name="쉼표 [0] 6 2 3 2" xfId="49547" xr:uid="{00000000-0005-0000-0000-0000A8BF0000}"/>
    <cellStyle name="쉼표 [0] 6 2 3 2 10" xfId="49548" xr:uid="{00000000-0005-0000-0000-0000A9BF0000}"/>
    <cellStyle name="쉼표 [0] 6 2 3 2 11" xfId="49549" xr:uid="{00000000-0005-0000-0000-0000AABF0000}"/>
    <cellStyle name="쉼표 [0] 6 2 3 2 12" xfId="49550" xr:uid="{00000000-0005-0000-0000-0000ABBF0000}"/>
    <cellStyle name="쉼표 [0] 6 2 3 2 2" xfId="49551" xr:uid="{00000000-0005-0000-0000-0000ACBF0000}"/>
    <cellStyle name="쉼표 [0] 6 2 3 2 2 2" xfId="49552" xr:uid="{00000000-0005-0000-0000-0000ADBF0000}"/>
    <cellStyle name="쉼표 [0] 6 2 3 2 2 3" xfId="49553" xr:uid="{00000000-0005-0000-0000-0000AEBF0000}"/>
    <cellStyle name="쉼표 [0] 6 2 3 2 2 4" xfId="49554" xr:uid="{00000000-0005-0000-0000-0000AFBF0000}"/>
    <cellStyle name="쉼표 [0] 6 2 3 2 3" xfId="49555" xr:uid="{00000000-0005-0000-0000-0000B0BF0000}"/>
    <cellStyle name="쉼표 [0] 6 2 3 2 3 2" xfId="49556" xr:uid="{00000000-0005-0000-0000-0000B1BF0000}"/>
    <cellStyle name="쉼표 [0] 6 2 3 2 3 3" xfId="49557" xr:uid="{00000000-0005-0000-0000-0000B2BF0000}"/>
    <cellStyle name="쉼표 [0] 6 2 3 2 3 4" xfId="49558" xr:uid="{00000000-0005-0000-0000-0000B3BF0000}"/>
    <cellStyle name="쉼표 [0] 6 2 3 2 4" xfId="49559" xr:uid="{00000000-0005-0000-0000-0000B4BF0000}"/>
    <cellStyle name="쉼표 [0] 6 2 3 2 4 2" xfId="49560" xr:uid="{00000000-0005-0000-0000-0000B5BF0000}"/>
    <cellStyle name="쉼표 [0] 6 2 3 2 4 3" xfId="49561" xr:uid="{00000000-0005-0000-0000-0000B6BF0000}"/>
    <cellStyle name="쉼표 [0] 6 2 3 2 4 4" xfId="49562" xr:uid="{00000000-0005-0000-0000-0000B7BF0000}"/>
    <cellStyle name="쉼표 [0] 6 2 3 2 5" xfId="49563" xr:uid="{00000000-0005-0000-0000-0000B8BF0000}"/>
    <cellStyle name="쉼표 [0] 6 2 3 2 5 2" xfId="49564" xr:uid="{00000000-0005-0000-0000-0000B9BF0000}"/>
    <cellStyle name="쉼표 [0] 6 2 3 2 5 3" xfId="49565" xr:uid="{00000000-0005-0000-0000-0000BABF0000}"/>
    <cellStyle name="쉼표 [0] 6 2 3 2 5 4" xfId="49566" xr:uid="{00000000-0005-0000-0000-0000BBBF0000}"/>
    <cellStyle name="쉼표 [0] 6 2 3 2 6" xfId="49567" xr:uid="{00000000-0005-0000-0000-0000BCBF0000}"/>
    <cellStyle name="쉼표 [0] 6 2 3 2 6 2" xfId="49568" xr:uid="{00000000-0005-0000-0000-0000BDBF0000}"/>
    <cellStyle name="쉼표 [0] 6 2 3 2 6 3" xfId="49569" xr:uid="{00000000-0005-0000-0000-0000BEBF0000}"/>
    <cellStyle name="쉼표 [0] 6 2 3 2 6 4" xfId="49570" xr:uid="{00000000-0005-0000-0000-0000BFBF0000}"/>
    <cellStyle name="쉼표 [0] 6 2 3 2 7" xfId="49571" xr:uid="{00000000-0005-0000-0000-0000C0BF0000}"/>
    <cellStyle name="쉼표 [0] 6 2 3 2 7 2" xfId="49572" xr:uid="{00000000-0005-0000-0000-0000C1BF0000}"/>
    <cellStyle name="쉼표 [0] 6 2 3 2 7 3" xfId="49573" xr:uid="{00000000-0005-0000-0000-0000C2BF0000}"/>
    <cellStyle name="쉼표 [0] 6 2 3 2 7 4" xfId="49574" xr:uid="{00000000-0005-0000-0000-0000C3BF0000}"/>
    <cellStyle name="쉼표 [0] 6 2 3 2 8" xfId="49575" xr:uid="{00000000-0005-0000-0000-0000C4BF0000}"/>
    <cellStyle name="쉼표 [0] 6 2 3 2 8 2" xfId="49576" xr:uid="{00000000-0005-0000-0000-0000C5BF0000}"/>
    <cellStyle name="쉼표 [0] 6 2 3 2 8 3" xfId="49577" xr:uid="{00000000-0005-0000-0000-0000C6BF0000}"/>
    <cellStyle name="쉼표 [0] 6 2 3 2 8 4" xfId="49578" xr:uid="{00000000-0005-0000-0000-0000C7BF0000}"/>
    <cellStyle name="쉼표 [0] 6 2 3 2 9" xfId="49579" xr:uid="{00000000-0005-0000-0000-0000C8BF0000}"/>
    <cellStyle name="쉼표 [0] 6 2 3 2 9 2" xfId="49580" xr:uid="{00000000-0005-0000-0000-0000C9BF0000}"/>
    <cellStyle name="쉼표 [0] 6 2 3 2 9 3" xfId="49581" xr:uid="{00000000-0005-0000-0000-0000CABF0000}"/>
    <cellStyle name="쉼표 [0] 6 2 3 2 9 4" xfId="49582" xr:uid="{00000000-0005-0000-0000-0000CBBF0000}"/>
    <cellStyle name="쉼표 [0] 6 2 3 20" xfId="49583" xr:uid="{00000000-0005-0000-0000-0000CCBF0000}"/>
    <cellStyle name="쉼표 [0] 6 2 3 21" xfId="49584" xr:uid="{00000000-0005-0000-0000-0000CDBF0000}"/>
    <cellStyle name="쉼표 [0] 6 2 3 22" xfId="49585" xr:uid="{00000000-0005-0000-0000-0000CEBF0000}"/>
    <cellStyle name="쉼표 [0] 6 2 3 23" xfId="49586" xr:uid="{00000000-0005-0000-0000-0000CFBF0000}"/>
    <cellStyle name="쉼표 [0] 6 2 3 24" xfId="49587" xr:uid="{00000000-0005-0000-0000-0000D0BF0000}"/>
    <cellStyle name="쉼표 [0] 6 2 3 25" xfId="49588" xr:uid="{00000000-0005-0000-0000-0000D1BF0000}"/>
    <cellStyle name="쉼표 [0] 6 2 3 3" xfId="49589" xr:uid="{00000000-0005-0000-0000-0000D2BF0000}"/>
    <cellStyle name="쉼표 [0] 6 2 3 3 10" xfId="49590" xr:uid="{00000000-0005-0000-0000-0000D3BF0000}"/>
    <cellStyle name="쉼표 [0] 6 2 3 3 11" xfId="49591" xr:uid="{00000000-0005-0000-0000-0000D4BF0000}"/>
    <cellStyle name="쉼표 [0] 6 2 3 3 12" xfId="49592" xr:uid="{00000000-0005-0000-0000-0000D5BF0000}"/>
    <cellStyle name="쉼표 [0] 6 2 3 3 2" xfId="49593" xr:uid="{00000000-0005-0000-0000-0000D6BF0000}"/>
    <cellStyle name="쉼표 [0] 6 2 3 3 2 2" xfId="49594" xr:uid="{00000000-0005-0000-0000-0000D7BF0000}"/>
    <cellStyle name="쉼표 [0] 6 2 3 3 2 3" xfId="49595" xr:uid="{00000000-0005-0000-0000-0000D8BF0000}"/>
    <cellStyle name="쉼표 [0] 6 2 3 3 2 4" xfId="49596" xr:uid="{00000000-0005-0000-0000-0000D9BF0000}"/>
    <cellStyle name="쉼표 [0] 6 2 3 3 3" xfId="49597" xr:uid="{00000000-0005-0000-0000-0000DABF0000}"/>
    <cellStyle name="쉼표 [0] 6 2 3 3 3 2" xfId="49598" xr:uid="{00000000-0005-0000-0000-0000DBBF0000}"/>
    <cellStyle name="쉼표 [0] 6 2 3 3 3 3" xfId="49599" xr:uid="{00000000-0005-0000-0000-0000DCBF0000}"/>
    <cellStyle name="쉼표 [0] 6 2 3 3 3 4" xfId="49600" xr:uid="{00000000-0005-0000-0000-0000DDBF0000}"/>
    <cellStyle name="쉼표 [0] 6 2 3 3 4" xfId="49601" xr:uid="{00000000-0005-0000-0000-0000DEBF0000}"/>
    <cellStyle name="쉼표 [0] 6 2 3 3 4 2" xfId="49602" xr:uid="{00000000-0005-0000-0000-0000DFBF0000}"/>
    <cellStyle name="쉼표 [0] 6 2 3 3 4 3" xfId="49603" xr:uid="{00000000-0005-0000-0000-0000E0BF0000}"/>
    <cellStyle name="쉼표 [0] 6 2 3 3 4 4" xfId="49604" xr:uid="{00000000-0005-0000-0000-0000E1BF0000}"/>
    <cellStyle name="쉼표 [0] 6 2 3 3 5" xfId="49605" xr:uid="{00000000-0005-0000-0000-0000E2BF0000}"/>
    <cellStyle name="쉼표 [0] 6 2 3 3 5 2" xfId="49606" xr:uid="{00000000-0005-0000-0000-0000E3BF0000}"/>
    <cellStyle name="쉼표 [0] 6 2 3 3 5 3" xfId="49607" xr:uid="{00000000-0005-0000-0000-0000E4BF0000}"/>
    <cellStyle name="쉼표 [0] 6 2 3 3 5 4" xfId="49608" xr:uid="{00000000-0005-0000-0000-0000E5BF0000}"/>
    <cellStyle name="쉼표 [0] 6 2 3 3 6" xfId="49609" xr:uid="{00000000-0005-0000-0000-0000E6BF0000}"/>
    <cellStyle name="쉼표 [0] 6 2 3 3 6 2" xfId="49610" xr:uid="{00000000-0005-0000-0000-0000E7BF0000}"/>
    <cellStyle name="쉼표 [0] 6 2 3 3 6 3" xfId="49611" xr:uid="{00000000-0005-0000-0000-0000E8BF0000}"/>
    <cellStyle name="쉼표 [0] 6 2 3 3 6 4" xfId="49612" xr:uid="{00000000-0005-0000-0000-0000E9BF0000}"/>
    <cellStyle name="쉼표 [0] 6 2 3 3 7" xfId="49613" xr:uid="{00000000-0005-0000-0000-0000EABF0000}"/>
    <cellStyle name="쉼표 [0] 6 2 3 3 7 2" xfId="49614" xr:uid="{00000000-0005-0000-0000-0000EBBF0000}"/>
    <cellStyle name="쉼표 [0] 6 2 3 3 7 3" xfId="49615" xr:uid="{00000000-0005-0000-0000-0000ECBF0000}"/>
    <cellStyle name="쉼표 [0] 6 2 3 3 7 4" xfId="49616" xr:uid="{00000000-0005-0000-0000-0000EDBF0000}"/>
    <cellStyle name="쉼표 [0] 6 2 3 3 8" xfId="49617" xr:uid="{00000000-0005-0000-0000-0000EEBF0000}"/>
    <cellStyle name="쉼표 [0] 6 2 3 3 8 2" xfId="49618" xr:uid="{00000000-0005-0000-0000-0000EFBF0000}"/>
    <cellStyle name="쉼표 [0] 6 2 3 3 8 3" xfId="49619" xr:uid="{00000000-0005-0000-0000-0000F0BF0000}"/>
    <cellStyle name="쉼표 [0] 6 2 3 3 8 4" xfId="49620" xr:uid="{00000000-0005-0000-0000-0000F1BF0000}"/>
    <cellStyle name="쉼표 [0] 6 2 3 3 9" xfId="49621" xr:uid="{00000000-0005-0000-0000-0000F2BF0000}"/>
    <cellStyle name="쉼표 [0] 6 2 3 3 9 2" xfId="49622" xr:uid="{00000000-0005-0000-0000-0000F3BF0000}"/>
    <cellStyle name="쉼표 [0] 6 2 3 3 9 3" xfId="49623" xr:uid="{00000000-0005-0000-0000-0000F4BF0000}"/>
    <cellStyle name="쉼표 [0] 6 2 3 3 9 4" xfId="49624" xr:uid="{00000000-0005-0000-0000-0000F5BF0000}"/>
    <cellStyle name="쉼표 [0] 6 2 3 4" xfId="49625" xr:uid="{00000000-0005-0000-0000-0000F6BF0000}"/>
    <cellStyle name="쉼표 [0] 6 2 3 4 10" xfId="49626" xr:uid="{00000000-0005-0000-0000-0000F7BF0000}"/>
    <cellStyle name="쉼표 [0] 6 2 3 4 11" xfId="49627" xr:uid="{00000000-0005-0000-0000-0000F8BF0000}"/>
    <cellStyle name="쉼표 [0] 6 2 3 4 12" xfId="49628" xr:uid="{00000000-0005-0000-0000-0000F9BF0000}"/>
    <cellStyle name="쉼표 [0] 6 2 3 4 2" xfId="49629" xr:uid="{00000000-0005-0000-0000-0000FABF0000}"/>
    <cellStyle name="쉼표 [0] 6 2 3 4 2 2" xfId="49630" xr:uid="{00000000-0005-0000-0000-0000FBBF0000}"/>
    <cellStyle name="쉼표 [0] 6 2 3 4 2 3" xfId="49631" xr:uid="{00000000-0005-0000-0000-0000FCBF0000}"/>
    <cellStyle name="쉼표 [0] 6 2 3 4 2 4" xfId="49632" xr:uid="{00000000-0005-0000-0000-0000FDBF0000}"/>
    <cellStyle name="쉼표 [0] 6 2 3 4 3" xfId="49633" xr:uid="{00000000-0005-0000-0000-0000FEBF0000}"/>
    <cellStyle name="쉼표 [0] 6 2 3 4 3 2" xfId="49634" xr:uid="{00000000-0005-0000-0000-0000FFBF0000}"/>
    <cellStyle name="쉼표 [0] 6 2 3 4 3 3" xfId="49635" xr:uid="{00000000-0005-0000-0000-000000C00000}"/>
    <cellStyle name="쉼표 [0] 6 2 3 4 3 4" xfId="49636" xr:uid="{00000000-0005-0000-0000-000001C00000}"/>
    <cellStyle name="쉼표 [0] 6 2 3 4 4" xfId="49637" xr:uid="{00000000-0005-0000-0000-000002C00000}"/>
    <cellStyle name="쉼표 [0] 6 2 3 4 4 2" xfId="49638" xr:uid="{00000000-0005-0000-0000-000003C00000}"/>
    <cellStyle name="쉼표 [0] 6 2 3 4 4 3" xfId="49639" xr:uid="{00000000-0005-0000-0000-000004C00000}"/>
    <cellStyle name="쉼표 [0] 6 2 3 4 4 4" xfId="49640" xr:uid="{00000000-0005-0000-0000-000005C00000}"/>
    <cellStyle name="쉼표 [0] 6 2 3 4 5" xfId="49641" xr:uid="{00000000-0005-0000-0000-000006C00000}"/>
    <cellStyle name="쉼표 [0] 6 2 3 4 5 2" xfId="49642" xr:uid="{00000000-0005-0000-0000-000007C00000}"/>
    <cellStyle name="쉼표 [0] 6 2 3 4 5 3" xfId="49643" xr:uid="{00000000-0005-0000-0000-000008C00000}"/>
    <cellStyle name="쉼표 [0] 6 2 3 4 5 4" xfId="49644" xr:uid="{00000000-0005-0000-0000-000009C00000}"/>
    <cellStyle name="쉼표 [0] 6 2 3 4 6" xfId="49645" xr:uid="{00000000-0005-0000-0000-00000AC00000}"/>
    <cellStyle name="쉼표 [0] 6 2 3 4 6 2" xfId="49646" xr:uid="{00000000-0005-0000-0000-00000BC00000}"/>
    <cellStyle name="쉼표 [0] 6 2 3 4 6 3" xfId="49647" xr:uid="{00000000-0005-0000-0000-00000CC00000}"/>
    <cellStyle name="쉼표 [0] 6 2 3 4 6 4" xfId="49648" xr:uid="{00000000-0005-0000-0000-00000DC00000}"/>
    <cellStyle name="쉼표 [0] 6 2 3 4 7" xfId="49649" xr:uid="{00000000-0005-0000-0000-00000EC00000}"/>
    <cellStyle name="쉼표 [0] 6 2 3 4 7 2" xfId="49650" xr:uid="{00000000-0005-0000-0000-00000FC00000}"/>
    <cellStyle name="쉼표 [0] 6 2 3 4 7 3" xfId="49651" xr:uid="{00000000-0005-0000-0000-000010C00000}"/>
    <cellStyle name="쉼표 [0] 6 2 3 4 7 4" xfId="49652" xr:uid="{00000000-0005-0000-0000-000011C00000}"/>
    <cellStyle name="쉼표 [0] 6 2 3 4 8" xfId="49653" xr:uid="{00000000-0005-0000-0000-000012C00000}"/>
    <cellStyle name="쉼표 [0] 6 2 3 4 8 2" xfId="49654" xr:uid="{00000000-0005-0000-0000-000013C00000}"/>
    <cellStyle name="쉼표 [0] 6 2 3 4 8 3" xfId="49655" xr:uid="{00000000-0005-0000-0000-000014C00000}"/>
    <cellStyle name="쉼표 [0] 6 2 3 4 8 4" xfId="49656" xr:uid="{00000000-0005-0000-0000-000015C00000}"/>
    <cellStyle name="쉼표 [0] 6 2 3 4 9" xfId="49657" xr:uid="{00000000-0005-0000-0000-000016C00000}"/>
    <cellStyle name="쉼표 [0] 6 2 3 4 9 2" xfId="49658" xr:uid="{00000000-0005-0000-0000-000017C00000}"/>
    <cellStyle name="쉼표 [0] 6 2 3 4 9 3" xfId="49659" xr:uid="{00000000-0005-0000-0000-000018C00000}"/>
    <cellStyle name="쉼표 [0] 6 2 3 4 9 4" xfId="49660" xr:uid="{00000000-0005-0000-0000-000019C00000}"/>
    <cellStyle name="쉼표 [0] 6 2 3 5" xfId="49661" xr:uid="{00000000-0005-0000-0000-00001AC00000}"/>
    <cellStyle name="쉼표 [0] 6 2 3 5 2" xfId="49662" xr:uid="{00000000-0005-0000-0000-00001BC00000}"/>
    <cellStyle name="쉼표 [0] 6 2 3 5 3" xfId="49663" xr:uid="{00000000-0005-0000-0000-00001CC00000}"/>
    <cellStyle name="쉼표 [0] 6 2 3 5 4" xfId="49664" xr:uid="{00000000-0005-0000-0000-00001DC00000}"/>
    <cellStyle name="쉼표 [0] 6 2 3 6" xfId="49665" xr:uid="{00000000-0005-0000-0000-00001EC00000}"/>
    <cellStyle name="쉼표 [0] 6 2 3 6 2" xfId="49666" xr:uid="{00000000-0005-0000-0000-00001FC00000}"/>
    <cellStyle name="쉼표 [0] 6 2 3 6 3" xfId="49667" xr:uid="{00000000-0005-0000-0000-000020C00000}"/>
    <cellStyle name="쉼표 [0] 6 2 3 6 4" xfId="49668" xr:uid="{00000000-0005-0000-0000-000021C00000}"/>
    <cellStyle name="쉼표 [0] 6 2 3 7" xfId="49669" xr:uid="{00000000-0005-0000-0000-000022C00000}"/>
    <cellStyle name="쉼표 [0] 6 2 3 7 2" xfId="49670" xr:uid="{00000000-0005-0000-0000-000023C00000}"/>
    <cellStyle name="쉼표 [0] 6 2 3 7 3" xfId="49671" xr:uid="{00000000-0005-0000-0000-000024C00000}"/>
    <cellStyle name="쉼표 [0] 6 2 3 7 4" xfId="49672" xr:uid="{00000000-0005-0000-0000-000025C00000}"/>
    <cellStyle name="쉼표 [0] 6 2 3 8" xfId="49673" xr:uid="{00000000-0005-0000-0000-000026C00000}"/>
    <cellStyle name="쉼표 [0] 6 2 3 8 2" xfId="49674" xr:uid="{00000000-0005-0000-0000-000027C00000}"/>
    <cellStyle name="쉼표 [0] 6 2 3 8 3" xfId="49675" xr:uid="{00000000-0005-0000-0000-000028C00000}"/>
    <cellStyle name="쉼표 [0] 6 2 3 8 4" xfId="49676" xr:uid="{00000000-0005-0000-0000-000029C00000}"/>
    <cellStyle name="쉼표 [0] 6 2 3 9" xfId="49677" xr:uid="{00000000-0005-0000-0000-00002AC00000}"/>
    <cellStyle name="쉼표 [0] 6 2 3 9 2" xfId="49678" xr:uid="{00000000-0005-0000-0000-00002BC00000}"/>
    <cellStyle name="쉼표 [0] 6 2 3 9 3" xfId="49679" xr:uid="{00000000-0005-0000-0000-00002CC00000}"/>
    <cellStyle name="쉼표 [0] 6 2 3 9 4" xfId="49680" xr:uid="{00000000-0005-0000-0000-00002DC00000}"/>
    <cellStyle name="쉼표 [0] 6 2 4" xfId="49681" xr:uid="{00000000-0005-0000-0000-00002EC00000}"/>
    <cellStyle name="쉼표 [0] 6 2 4 10" xfId="49682" xr:uid="{00000000-0005-0000-0000-00002FC00000}"/>
    <cellStyle name="쉼표 [0] 6 2 4 11" xfId="49683" xr:uid="{00000000-0005-0000-0000-000030C00000}"/>
    <cellStyle name="쉼표 [0] 6 2 4 12" xfId="49684" xr:uid="{00000000-0005-0000-0000-000031C00000}"/>
    <cellStyle name="쉼표 [0] 6 2 4 2" xfId="49685" xr:uid="{00000000-0005-0000-0000-000032C00000}"/>
    <cellStyle name="쉼표 [0] 6 2 4 2 2" xfId="49686" xr:uid="{00000000-0005-0000-0000-000033C00000}"/>
    <cellStyle name="쉼표 [0] 6 2 4 2 3" xfId="49687" xr:uid="{00000000-0005-0000-0000-000034C00000}"/>
    <cellStyle name="쉼표 [0] 6 2 4 2 4" xfId="49688" xr:uid="{00000000-0005-0000-0000-000035C00000}"/>
    <cellStyle name="쉼표 [0] 6 2 4 3" xfId="49689" xr:uid="{00000000-0005-0000-0000-000036C00000}"/>
    <cellStyle name="쉼표 [0] 6 2 4 3 2" xfId="49690" xr:uid="{00000000-0005-0000-0000-000037C00000}"/>
    <cellStyle name="쉼표 [0] 6 2 4 3 3" xfId="49691" xr:uid="{00000000-0005-0000-0000-000038C00000}"/>
    <cellStyle name="쉼표 [0] 6 2 4 3 4" xfId="49692" xr:uid="{00000000-0005-0000-0000-000039C00000}"/>
    <cellStyle name="쉼표 [0] 6 2 4 4" xfId="49693" xr:uid="{00000000-0005-0000-0000-00003AC00000}"/>
    <cellStyle name="쉼표 [0] 6 2 4 4 2" xfId="49694" xr:uid="{00000000-0005-0000-0000-00003BC00000}"/>
    <cellStyle name="쉼표 [0] 6 2 4 4 3" xfId="49695" xr:uid="{00000000-0005-0000-0000-00003CC00000}"/>
    <cellStyle name="쉼표 [0] 6 2 4 4 4" xfId="49696" xr:uid="{00000000-0005-0000-0000-00003DC00000}"/>
    <cellStyle name="쉼표 [0] 6 2 4 5" xfId="49697" xr:uid="{00000000-0005-0000-0000-00003EC00000}"/>
    <cellStyle name="쉼표 [0] 6 2 4 5 2" xfId="49698" xr:uid="{00000000-0005-0000-0000-00003FC00000}"/>
    <cellStyle name="쉼표 [0] 6 2 4 5 3" xfId="49699" xr:uid="{00000000-0005-0000-0000-000040C00000}"/>
    <cellStyle name="쉼표 [0] 6 2 4 5 4" xfId="49700" xr:uid="{00000000-0005-0000-0000-000041C00000}"/>
    <cellStyle name="쉼표 [0] 6 2 4 6" xfId="49701" xr:uid="{00000000-0005-0000-0000-000042C00000}"/>
    <cellStyle name="쉼표 [0] 6 2 4 6 2" xfId="49702" xr:uid="{00000000-0005-0000-0000-000043C00000}"/>
    <cellStyle name="쉼표 [0] 6 2 4 6 3" xfId="49703" xr:uid="{00000000-0005-0000-0000-000044C00000}"/>
    <cellStyle name="쉼표 [0] 6 2 4 6 4" xfId="49704" xr:uid="{00000000-0005-0000-0000-000045C00000}"/>
    <cellStyle name="쉼표 [0] 6 2 4 7" xfId="49705" xr:uid="{00000000-0005-0000-0000-000046C00000}"/>
    <cellStyle name="쉼표 [0] 6 2 4 7 2" xfId="49706" xr:uid="{00000000-0005-0000-0000-000047C00000}"/>
    <cellStyle name="쉼표 [0] 6 2 4 7 3" xfId="49707" xr:uid="{00000000-0005-0000-0000-000048C00000}"/>
    <cellStyle name="쉼표 [0] 6 2 4 7 4" xfId="49708" xr:uid="{00000000-0005-0000-0000-000049C00000}"/>
    <cellStyle name="쉼표 [0] 6 2 4 8" xfId="49709" xr:uid="{00000000-0005-0000-0000-00004AC00000}"/>
    <cellStyle name="쉼표 [0] 6 2 4 8 2" xfId="49710" xr:uid="{00000000-0005-0000-0000-00004BC00000}"/>
    <cellStyle name="쉼표 [0] 6 2 4 8 3" xfId="49711" xr:uid="{00000000-0005-0000-0000-00004CC00000}"/>
    <cellStyle name="쉼표 [0] 6 2 4 8 4" xfId="49712" xr:uid="{00000000-0005-0000-0000-00004DC00000}"/>
    <cellStyle name="쉼표 [0] 6 2 4 9" xfId="49713" xr:uid="{00000000-0005-0000-0000-00004EC00000}"/>
    <cellStyle name="쉼표 [0] 6 2 4 9 2" xfId="49714" xr:uid="{00000000-0005-0000-0000-00004FC00000}"/>
    <cellStyle name="쉼표 [0] 6 2 4 9 3" xfId="49715" xr:uid="{00000000-0005-0000-0000-000050C00000}"/>
    <cellStyle name="쉼표 [0] 6 2 4 9 4" xfId="49716" xr:uid="{00000000-0005-0000-0000-000051C00000}"/>
    <cellStyle name="쉼표 [0] 6 2 5" xfId="49717" xr:uid="{00000000-0005-0000-0000-000052C00000}"/>
    <cellStyle name="쉼표 [0] 6 2 5 10" xfId="49718" xr:uid="{00000000-0005-0000-0000-000053C00000}"/>
    <cellStyle name="쉼표 [0] 6 2 5 11" xfId="49719" xr:uid="{00000000-0005-0000-0000-000054C00000}"/>
    <cellStyle name="쉼표 [0] 6 2 5 12" xfId="49720" xr:uid="{00000000-0005-0000-0000-000055C00000}"/>
    <cellStyle name="쉼표 [0] 6 2 5 2" xfId="49721" xr:uid="{00000000-0005-0000-0000-000056C00000}"/>
    <cellStyle name="쉼표 [0] 6 2 5 2 2" xfId="49722" xr:uid="{00000000-0005-0000-0000-000057C00000}"/>
    <cellStyle name="쉼표 [0] 6 2 5 2 3" xfId="49723" xr:uid="{00000000-0005-0000-0000-000058C00000}"/>
    <cellStyle name="쉼표 [0] 6 2 5 2 4" xfId="49724" xr:uid="{00000000-0005-0000-0000-000059C00000}"/>
    <cellStyle name="쉼표 [0] 6 2 5 3" xfId="49725" xr:uid="{00000000-0005-0000-0000-00005AC00000}"/>
    <cellStyle name="쉼표 [0] 6 2 5 3 2" xfId="49726" xr:uid="{00000000-0005-0000-0000-00005BC00000}"/>
    <cellStyle name="쉼표 [0] 6 2 5 3 3" xfId="49727" xr:uid="{00000000-0005-0000-0000-00005CC00000}"/>
    <cellStyle name="쉼표 [0] 6 2 5 3 4" xfId="49728" xr:uid="{00000000-0005-0000-0000-00005DC00000}"/>
    <cellStyle name="쉼표 [0] 6 2 5 4" xfId="49729" xr:uid="{00000000-0005-0000-0000-00005EC00000}"/>
    <cellStyle name="쉼표 [0] 6 2 5 4 2" xfId="49730" xr:uid="{00000000-0005-0000-0000-00005FC00000}"/>
    <cellStyle name="쉼표 [0] 6 2 5 4 3" xfId="49731" xr:uid="{00000000-0005-0000-0000-000060C00000}"/>
    <cellStyle name="쉼표 [0] 6 2 5 4 4" xfId="49732" xr:uid="{00000000-0005-0000-0000-000061C00000}"/>
    <cellStyle name="쉼표 [0] 6 2 5 5" xfId="49733" xr:uid="{00000000-0005-0000-0000-000062C00000}"/>
    <cellStyle name="쉼표 [0] 6 2 5 5 2" xfId="49734" xr:uid="{00000000-0005-0000-0000-000063C00000}"/>
    <cellStyle name="쉼표 [0] 6 2 5 5 3" xfId="49735" xr:uid="{00000000-0005-0000-0000-000064C00000}"/>
    <cellStyle name="쉼표 [0] 6 2 5 5 4" xfId="49736" xr:uid="{00000000-0005-0000-0000-000065C00000}"/>
    <cellStyle name="쉼표 [0] 6 2 5 6" xfId="49737" xr:uid="{00000000-0005-0000-0000-000066C00000}"/>
    <cellStyle name="쉼표 [0] 6 2 5 6 2" xfId="49738" xr:uid="{00000000-0005-0000-0000-000067C00000}"/>
    <cellStyle name="쉼표 [0] 6 2 5 6 3" xfId="49739" xr:uid="{00000000-0005-0000-0000-000068C00000}"/>
    <cellStyle name="쉼표 [0] 6 2 5 6 4" xfId="49740" xr:uid="{00000000-0005-0000-0000-000069C00000}"/>
    <cellStyle name="쉼표 [0] 6 2 5 7" xfId="49741" xr:uid="{00000000-0005-0000-0000-00006AC00000}"/>
    <cellStyle name="쉼표 [0] 6 2 5 7 2" xfId="49742" xr:uid="{00000000-0005-0000-0000-00006BC00000}"/>
    <cellStyle name="쉼표 [0] 6 2 5 7 3" xfId="49743" xr:uid="{00000000-0005-0000-0000-00006CC00000}"/>
    <cellStyle name="쉼표 [0] 6 2 5 7 4" xfId="49744" xr:uid="{00000000-0005-0000-0000-00006DC00000}"/>
    <cellStyle name="쉼표 [0] 6 2 5 8" xfId="49745" xr:uid="{00000000-0005-0000-0000-00006EC00000}"/>
    <cellStyle name="쉼표 [0] 6 2 5 8 2" xfId="49746" xr:uid="{00000000-0005-0000-0000-00006FC00000}"/>
    <cellStyle name="쉼표 [0] 6 2 5 8 3" xfId="49747" xr:uid="{00000000-0005-0000-0000-000070C00000}"/>
    <cellStyle name="쉼표 [0] 6 2 5 8 4" xfId="49748" xr:uid="{00000000-0005-0000-0000-000071C00000}"/>
    <cellStyle name="쉼표 [0] 6 2 5 9" xfId="49749" xr:uid="{00000000-0005-0000-0000-000072C00000}"/>
    <cellStyle name="쉼표 [0] 6 2 5 9 2" xfId="49750" xr:uid="{00000000-0005-0000-0000-000073C00000}"/>
    <cellStyle name="쉼표 [0] 6 2 5 9 3" xfId="49751" xr:uid="{00000000-0005-0000-0000-000074C00000}"/>
    <cellStyle name="쉼표 [0] 6 2 5 9 4" xfId="49752" xr:uid="{00000000-0005-0000-0000-000075C00000}"/>
    <cellStyle name="쉼표 [0] 6 2 6" xfId="49753" xr:uid="{00000000-0005-0000-0000-000076C00000}"/>
    <cellStyle name="쉼표 [0] 6 2 6 10" xfId="49754" xr:uid="{00000000-0005-0000-0000-000077C00000}"/>
    <cellStyle name="쉼표 [0] 6 2 6 11" xfId="49755" xr:uid="{00000000-0005-0000-0000-000078C00000}"/>
    <cellStyle name="쉼표 [0] 6 2 6 12" xfId="49756" xr:uid="{00000000-0005-0000-0000-000079C00000}"/>
    <cellStyle name="쉼표 [0] 6 2 6 2" xfId="49757" xr:uid="{00000000-0005-0000-0000-00007AC00000}"/>
    <cellStyle name="쉼표 [0] 6 2 6 2 2" xfId="49758" xr:uid="{00000000-0005-0000-0000-00007BC00000}"/>
    <cellStyle name="쉼표 [0] 6 2 6 2 3" xfId="49759" xr:uid="{00000000-0005-0000-0000-00007CC00000}"/>
    <cellStyle name="쉼표 [0] 6 2 6 2 4" xfId="49760" xr:uid="{00000000-0005-0000-0000-00007DC00000}"/>
    <cellStyle name="쉼표 [0] 6 2 6 3" xfId="49761" xr:uid="{00000000-0005-0000-0000-00007EC00000}"/>
    <cellStyle name="쉼표 [0] 6 2 6 3 2" xfId="49762" xr:uid="{00000000-0005-0000-0000-00007FC00000}"/>
    <cellStyle name="쉼표 [0] 6 2 6 3 3" xfId="49763" xr:uid="{00000000-0005-0000-0000-000080C00000}"/>
    <cellStyle name="쉼표 [0] 6 2 6 3 4" xfId="49764" xr:uid="{00000000-0005-0000-0000-000081C00000}"/>
    <cellStyle name="쉼표 [0] 6 2 6 4" xfId="49765" xr:uid="{00000000-0005-0000-0000-000082C00000}"/>
    <cellStyle name="쉼표 [0] 6 2 6 4 2" xfId="49766" xr:uid="{00000000-0005-0000-0000-000083C00000}"/>
    <cellStyle name="쉼표 [0] 6 2 6 4 3" xfId="49767" xr:uid="{00000000-0005-0000-0000-000084C00000}"/>
    <cellStyle name="쉼표 [0] 6 2 6 4 4" xfId="49768" xr:uid="{00000000-0005-0000-0000-000085C00000}"/>
    <cellStyle name="쉼표 [0] 6 2 6 5" xfId="49769" xr:uid="{00000000-0005-0000-0000-000086C00000}"/>
    <cellStyle name="쉼표 [0] 6 2 6 5 2" xfId="49770" xr:uid="{00000000-0005-0000-0000-000087C00000}"/>
    <cellStyle name="쉼표 [0] 6 2 6 5 3" xfId="49771" xr:uid="{00000000-0005-0000-0000-000088C00000}"/>
    <cellStyle name="쉼표 [0] 6 2 6 5 4" xfId="49772" xr:uid="{00000000-0005-0000-0000-000089C00000}"/>
    <cellStyle name="쉼표 [0] 6 2 6 6" xfId="49773" xr:uid="{00000000-0005-0000-0000-00008AC00000}"/>
    <cellStyle name="쉼표 [0] 6 2 6 6 2" xfId="49774" xr:uid="{00000000-0005-0000-0000-00008BC00000}"/>
    <cellStyle name="쉼표 [0] 6 2 6 6 3" xfId="49775" xr:uid="{00000000-0005-0000-0000-00008CC00000}"/>
    <cellStyle name="쉼표 [0] 6 2 6 6 4" xfId="49776" xr:uid="{00000000-0005-0000-0000-00008DC00000}"/>
    <cellStyle name="쉼표 [0] 6 2 6 7" xfId="49777" xr:uid="{00000000-0005-0000-0000-00008EC00000}"/>
    <cellStyle name="쉼표 [0] 6 2 6 7 2" xfId="49778" xr:uid="{00000000-0005-0000-0000-00008FC00000}"/>
    <cellStyle name="쉼표 [0] 6 2 6 7 3" xfId="49779" xr:uid="{00000000-0005-0000-0000-000090C00000}"/>
    <cellStyle name="쉼표 [0] 6 2 6 7 4" xfId="49780" xr:uid="{00000000-0005-0000-0000-000091C00000}"/>
    <cellStyle name="쉼표 [0] 6 2 6 8" xfId="49781" xr:uid="{00000000-0005-0000-0000-000092C00000}"/>
    <cellStyle name="쉼표 [0] 6 2 6 8 2" xfId="49782" xr:uid="{00000000-0005-0000-0000-000093C00000}"/>
    <cellStyle name="쉼표 [0] 6 2 6 8 3" xfId="49783" xr:uid="{00000000-0005-0000-0000-000094C00000}"/>
    <cellStyle name="쉼표 [0] 6 2 6 8 4" xfId="49784" xr:uid="{00000000-0005-0000-0000-000095C00000}"/>
    <cellStyle name="쉼표 [0] 6 2 6 9" xfId="49785" xr:uid="{00000000-0005-0000-0000-000096C00000}"/>
    <cellStyle name="쉼표 [0] 6 2 6 9 2" xfId="49786" xr:uid="{00000000-0005-0000-0000-000097C00000}"/>
    <cellStyle name="쉼표 [0] 6 2 6 9 3" xfId="49787" xr:uid="{00000000-0005-0000-0000-000098C00000}"/>
    <cellStyle name="쉼표 [0] 6 2 6 9 4" xfId="49788" xr:uid="{00000000-0005-0000-0000-000099C00000}"/>
    <cellStyle name="쉼표 [0] 6 2 7" xfId="49789" xr:uid="{00000000-0005-0000-0000-00009AC00000}"/>
    <cellStyle name="쉼표 [0] 6 2 7 2" xfId="49790" xr:uid="{00000000-0005-0000-0000-00009BC00000}"/>
    <cellStyle name="쉼표 [0] 6 2 7 3" xfId="49791" xr:uid="{00000000-0005-0000-0000-00009CC00000}"/>
    <cellStyle name="쉼표 [0] 6 2 7 4" xfId="49792" xr:uid="{00000000-0005-0000-0000-00009DC00000}"/>
    <cellStyle name="쉼표 [0] 6 2 8" xfId="49793" xr:uid="{00000000-0005-0000-0000-00009EC00000}"/>
    <cellStyle name="쉼표 [0] 6 2 8 2" xfId="49794" xr:uid="{00000000-0005-0000-0000-00009FC00000}"/>
    <cellStyle name="쉼표 [0] 6 2 8 3" xfId="49795" xr:uid="{00000000-0005-0000-0000-0000A0C00000}"/>
    <cellStyle name="쉼표 [0] 6 2 8 4" xfId="49796" xr:uid="{00000000-0005-0000-0000-0000A1C00000}"/>
    <cellStyle name="쉼표 [0] 6 2 9" xfId="49797" xr:uid="{00000000-0005-0000-0000-0000A2C00000}"/>
    <cellStyle name="쉼표 [0] 6 2 9 2" xfId="49798" xr:uid="{00000000-0005-0000-0000-0000A3C00000}"/>
    <cellStyle name="쉼표 [0] 6 2 9 3" xfId="49799" xr:uid="{00000000-0005-0000-0000-0000A4C00000}"/>
    <cellStyle name="쉼표 [0] 6 2 9 4" xfId="49800" xr:uid="{00000000-0005-0000-0000-0000A5C00000}"/>
    <cellStyle name="쉼표 [0] 6 3" xfId="49801" xr:uid="{00000000-0005-0000-0000-0000A6C00000}"/>
    <cellStyle name="쉼표 [0] 6 4" xfId="49802" xr:uid="{00000000-0005-0000-0000-0000A7C00000}"/>
    <cellStyle name="쉼표 [0] 6 5" xfId="49803" xr:uid="{00000000-0005-0000-0000-0000A8C00000}"/>
    <cellStyle name="쉼표 [0] 6 6" xfId="49804" xr:uid="{00000000-0005-0000-0000-0000A9C00000}"/>
    <cellStyle name="쉼표 [0] 7" xfId="49805" xr:uid="{00000000-0005-0000-0000-0000AAC00000}"/>
    <cellStyle name="쉼표 [0] 7 2" xfId="49806" xr:uid="{00000000-0005-0000-0000-0000ABC00000}"/>
    <cellStyle name="쉼표 [0] 7 2 10" xfId="49807" xr:uid="{00000000-0005-0000-0000-0000ACC00000}"/>
    <cellStyle name="쉼표 [0] 7 2 10 2" xfId="49808" xr:uid="{00000000-0005-0000-0000-0000ADC00000}"/>
    <cellStyle name="쉼표 [0] 7 2 10 3" xfId="49809" xr:uid="{00000000-0005-0000-0000-0000AEC00000}"/>
    <cellStyle name="쉼표 [0] 7 2 10 4" xfId="49810" xr:uid="{00000000-0005-0000-0000-0000AFC00000}"/>
    <cellStyle name="쉼표 [0] 7 2 11" xfId="49811" xr:uid="{00000000-0005-0000-0000-0000B0C00000}"/>
    <cellStyle name="쉼표 [0] 7 2 11 2" xfId="49812" xr:uid="{00000000-0005-0000-0000-0000B1C00000}"/>
    <cellStyle name="쉼표 [0] 7 2 11 3" xfId="49813" xr:uid="{00000000-0005-0000-0000-0000B2C00000}"/>
    <cellStyle name="쉼표 [0] 7 2 11 4" xfId="49814" xr:uid="{00000000-0005-0000-0000-0000B3C00000}"/>
    <cellStyle name="쉼표 [0] 7 2 12" xfId="49815" xr:uid="{00000000-0005-0000-0000-0000B4C00000}"/>
    <cellStyle name="쉼표 [0] 7 2 12 2" xfId="49816" xr:uid="{00000000-0005-0000-0000-0000B5C00000}"/>
    <cellStyle name="쉼표 [0] 7 2 12 3" xfId="49817" xr:uid="{00000000-0005-0000-0000-0000B6C00000}"/>
    <cellStyle name="쉼표 [0] 7 2 12 4" xfId="49818" xr:uid="{00000000-0005-0000-0000-0000B7C00000}"/>
    <cellStyle name="쉼표 [0] 7 2 13" xfId="49819" xr:uid="{00000000-0005-0000-0000-0000B8C00000}"/>
    <cellStyle name="쉼표 [0] 7 2 13 2" xfId="49820" xr:uid="{00000000-0005-0000-0000-0000B9C00000}"/>
    <cellStyle name="쉼표 [0] 7 2 13 3" xfId="49821" xr:uid="{00000000-0005-0000-0000-0000BAC00000}"/>
    <cellStyle name="쉼표 [0] 7 2 13 4" xfId="49822" xr:uid="{00000000-0005-0000-0000-0000BBC00000}"/>
    <cellStyle name="쉼표 [0] 7 2 14" xfId="49823" xr:uid="{00000000-0005-0000-0000-0000BCC00000}"/>
    <cellStyle name="쉼표 [0] 7 2 14 2" xfId="49824" xr:uid="{00000000-0005-0000-0000-0000BDC00000}"/>
    <cellStyle name="쉼표 [0] 7 2 14 3" xfId="49825" xr:uid="{00000000-0005-0000-0000-0000BEC00000}"/>
    <cellStyle name="쉼표 [0] 7 2 14 4" xfId="49826" xr:uid="{00000000-0005-0000-0000-0000BFC00000}"/>
    <cellStyle name="쉼표 [0] 7 2 15" xfId="49827" xr:uid="{00000000-0005-0000-0000-0000C0C00000}"/>
    <cellStyle name="쉼표 [0] 7 2 16" xfId="49828" xr:uid="{00000000-0005-0000-0000-0000C1C00000}"/>
    <cellStyle name="쉼표 [0] 7 2 17" xfId="49829" xr:uid="{00000000-0005-0000-0000-0000C2C00000}"/>
    <cellStyle name="쉼표 [0] 7 2 18" xfId="49830" xr:uid="{00000000-0005-0000-0000-0000C3C00000}"/>
    <cellStyle name="쉼표 [0] 7 2 19" xfId="49831" xr:uid="{00000000-0005-0000-0000-0000C4C00000}"/>
    <cellStyle name="쉼표 [0] 7 2 2" xfId="49832" xr:uid="{00000000-0005-0000-0000-0000C5C00000}"/>
    <cellStyle name="쉼표 [0] 7 2 2 10" xfId="49833" xr:uid="{00000000-0005-0000-0000-0000C6C00000}"/>
    <cellStyle name="쉼표 [0] 7 2 2 10 2" xfId="49834" xr:uid="{00000000-0005-0000-0000-0000C7C00000}"/>
    <cellStyle name="쉼표 [0] 7 2 2 10 3" xfId="49835" xr:uid="{00000000-0005-0000-0000-0000C8C00000}"/>
    <cellStyle name="쉼표 [0] 7 2 2 10 4" xfId="49836" xr:uid="{00000000-0005-0000-0000-0000C9C00000}"/>
    <cellStyle name="쉼표 [0] 7 2 2 11" xfId="49837" xr:uid="{00000000-0005-0000-0000-0000CAC00000}"/>
    <cellStyle name="쉼표 [0] 7 2 2 11 2" xfId="49838" xr:uid="{00000000-0005-0000-0000-0000CBC00000}"/>
    <cellStyle name="쉼표 [0] 7 2 2 11 3" xfId="49839" xr:uid="{00000000-0005-0000-0000-0000CCC00000}"/>
    <cellStyle name="쉼표 [0] 7 2 2 11 4" xfId="49840" xr:uid="{00000000-0005-0000-0000-0000CDC00000}"/>
    <cellStyle name="쉼표 [0] 7 2 2 12" xfId="49841" xr:uid="{00000000-0005-0000-0000-0000CEC00000}"/>
    <cellStyle name="쉼표 [0] 7 2 2 12 2" xfId="49842" xr:uid="{00000000-0005-0000-0000-0000CFC00000}"/>
    <cellStyle name="쉼표 [0] 7 2 2 12 3" xfId="49843" xr:uid="{00000000-0005-0000-0000-0000D0C00000}"/>
    <cellStyle name="쉼표 [0] 7 2 2 12 4" xfId="49844" xr:uid="{00000000-0005-0000-0000-0000D1C00000}"/>
    <cellStyle name="쉼표 [0] 7 2 2 13" xfId="49845" xr:uid="{00000000-0005-0000-0000-0000D2C00000}"/>
    <cellStyle name="쉼표 [0] 7 2 2 13 2" xfId="49846" xr:uid="{00000000-0005-0000-0000-0000D3C00000}"/>
    <cellStyle name="쉼표 [0] 7 2 2 13 3" xfId="49847" xr:uid="{00000000-0005-0000-0000-0000D4C00000}"/>
    <cellStyle name="쉼표 [0] 7 2 2 13 4" xfId="49848" xr:uid="{00000000-0005-0000-0000-0000D5C00000}"/>
    <cellStyle name="쉼표 [0] 7 2 2 14" xfId="49849" xr:uid="{00000000-0005-0000-0000-0000D6C00000}"/>
    <cellStyle name="쉼표 [0] 7 2 2 15" xfId="49850" xr:uid="{00000000-0005-0000-0000-0000D7C00000}"/>
    <cellStyle name="쉼표 [0] 7 2 2 16" xfId="49851" xr:uid="{00000000-0005-0000-0000-0000D8C00000}"/>
    <cellStyle name="쉼표 [0] 7 2 2 17" xfId="49852" xr:uid="{00000000-0005-0000-0000-0000D9C00000}"/>
    <cellStyle name="쉼표 [0] 7 2 2 18" xfId="49853" xr:uid="{00000000-0005-0000-0000-0000DAC00000}"/>
    <cellStyle name="쉼표 [0] 7 2 2 19" xfId="49854" xr:uid="{00000000-0005-0000-0000-0000DBC00000}"/>
    <cellStyle name="쉼표 [0] 7 2 2 2" xfId="49855" xr:uid="{00000000-0005-0000-0000-0000DCC00000}"/>
    <cellStyle name="쉼표 [0] 7 2 2 2 10" xfId="49856" xr:uid="{00000000-0005-0000-0000-0000DDC00000}"/>
    <cellStyle name="쉼표 [0] 7 2 2 2 10 2" xfId="49857" xr:uid="{00000000-0005-0000-0000-0000DEC00000}"/>
    <cellStyle name="쉼표 [0] 7 2 2 2 10 3" xfId="49858" xr:uid="{00000000-0005-0000-0000-0000DFC00000}"/>
    <cellStyle name="쉼표 [0] 7 2 2 2 10 4" xfId="49859" xr:uid="{00000000-0005-0000-0000-0000E0C00000}"/>
    <cellStyle name="쉼표 [0] 7 2 2 2 11" xfId="49860" xr:uid="{00000000-0005-0000-0000-0000E1C00000}"/>
    <cellStyle name="쉼표 [0] 7 2 2 2 11 2" xfId="49861" xr:uid="{00000000-0005-0000-0000-0000E2C00000}"/>
    <cellStyle name="쉼표 [0] 7 2 2 2 11 3" xfId="49862" xr:uid="{00000000-0005-0000-0000-0000E3C00000}"/>
    <cellStyle name="쉼표 [0] 7 2 2 2 11 4" xfId="49863" xr:uid="{00000000-0005-0000-0000-0000E4C00000}"/>
    <cellStyle name="쉼표 [0] 7 2 2 2 12" xfId="49864" xr:uid="{00000000-0005-0000-0000-0000E5C00000}"/>
    <cellStyle name="쉼표 [0] 7 2 2 2 12 2" xfId="49865" xr:uid="{00000000-0005-0000-0000-0000E6C00000}"/>
    <cellStyle name="쉼표 [0] 7 2 2 2 12 3" xfId="49866" xr:uid="{00000000-0005-0000-0000-0000E7C00000}"/>
    <cellStyle name="쉼표 [0] 7 2 2 2 12 4" xfId="49867" xr:uid="{00000000-0005-0000-0000-0000E8C00000}"/>
    <cellStyle name="쉼표 [0] 7 2 2 2 13" xfId="49868" xr:uid="{00000000-0005-0000-0000-0000E9C00000}"/>
    <cellStyle name="쉼표 [0] 7 2 2 2 14" xfId="49869" xr:uid="{00000000-0005-0000-0000-0000EAC00000}"/>
    <cellStyle name="쉼표 [0] 7 2 2 2 15" xfId="49870" xr:uid="{00000000-0005-0000-0000-0000EBC00000}"/>
    <cellStyle name="쉼표 [0] 7 2 2 2 16" xfId="49871" xr:uid="{00000000-0005-0000-0000-0000ECC00000}"/>
    <cellStyle name="쉼표 [0] 7 2 2 2 17" xfId="49872" xr:uid="{00000000-0005-0000-0000-0000EDC00000}"/>
    <cellStyle name="쉼표 [0] 7 2 2 2 18" xfId="49873" xr:uid="{00000000-0005-0000-0000-0000EEC00000}"/>
    <cellStyle name="쉼표 [0] 7 2 2 2 19" xfId="49874" xr:uid="{00000000-0005-0000-0000-0000EFC00000}"/>
    <cellStyle name="쉼표 [0] 7 2 2 2 2" xfId="49875" xr:uid="{00000000-0005-0000-0000-0000F0C00000}"/>
    <cellStyle name="쉼표 [0] 7 2 2 2 2 10" xfId="49876" xr:uid="{00000000-0005-0000-0000-0000F1C00000}"/>
    <cellStyle name="쉼표 [0] 7 2 2 2 2 11" xfId="49877" xr:uid="{00000000-0005-0000-0000-0000F2C00000}"/>
    <cellStyle name="쉼표 [0] 7 2 2 2 2 12" xfId="49878" xr:uid="{00000000-0005-0000-0000-0000F3C00000}"/>
    <cellStyle name="쉼표 [0] 7 2 2 2 2 2" xfId="49879" xr:uid="{00000000-0005-0000-0000-0000F4C00000}"/>
    <cellStyle name="쉼표 [0] 7 2 2 2 2 2 2" xfId="49880" xr:uid="{00000000-0005-0000-0000-0000F5C00000}"/>
    <cellStyle name="쉼표 [0] 7 2 2 2 2 2 3" xfId="49881" xr:uid="{00000000-0005-0000-0000-0000F6C00000}"/>
    <cellStyle name="쉼표 [0] 7 2 2 2 2 2 4" xfId="49882" xr:uid="{00000000-0005-0000-0000-0000F7C00000}"/>
    <cellStyle name="쉼표 [0] 7 2 2 2 2 3" xfId="49883" xr:uid="{00000000-0005-0000-0000-0000F8C00000}"/>
    <cellStyle name="쉼표 [0] 7 2 2 2 2 3 2" xfId="49884" xr:uid="{00000000-0005-0000-0000-0000F9C00000}"/>
    <cellStyle name="쉼표 [0] 7 2 2 2 2 3 3" xfId="49885" xr:uid="{00000000-0005-0000-0000-0000FAC00000}"/>
    <cellStyle name="쉼표 [0] 7 2 2 2 2 3 4" xfId="49886" xr:uid="{00000000-0005-0000-0000-0000FBC00000}"/>
    <cellStyle name="쉼표 [0] 7 2 2 2 2 4" xfId="49887" xr:uid="{00000000-0005-0000-0000-0000FCC00000}"/>
    <cellStyle name="쉼표 [0] 7 2 2 2 2 4 2" xfId="49888" xr:uid="{00000000-0005-0000-0000-0000FDC00000}"/>
    <cellStyle name="쉼표 [0] 7 2 2 2 2 4 3" xfId="49889" xr:uid="{00000000-0005-0000-0000-0000FEC00000}"/>
    <cellStyle name="쉼표 [0] 7 2 2 2 2 4 4" xfId="49890" xr:uid="{00000000-0005-0000-0000-0000FFC00000}"/>
    <cellStyle name="쉼표 [0] 7 2 2 2 2 5" xfId="49891" xr:uid="{00000000-0005-0000-0000-000000C10000}"/>
    <cellStyle name="쉼표 [0] 7 2 2 2 2 5 2" xfId="49892" xr:uid="{00000000-0005-0000-0000-000001C10000}"/>
    <cellStyle name="쉼표 [0] 7 2 2 2 2 5 3" xfId="49893" xr:uid="{00000000-0005-0000-0000-000002C10000}"/>
    <cellStyle name="쉼표 [0] 7 2 2 2 2 5 4" xfId="49894" xr:uid="{00000000-0005-0000-0000-000003C10000}"/>
    <cellStyle name="쉼표 [0] 7 2 2 2 2 6" xfId="49895" xr:uid="{00000000-0005-0000-0000-000004C10000}"/>
    <cellStyle name="쉼표 [0] 7 2 2 2 2 6 2" xfId="49896" xr:uid="{00000000-0005-0000-0000-000005C10000}"/>
    <cellStyle name="쉼표 [0] 7 2 2 2 2 6 3" xfId="49897" xr:uid="{00000000-0005-0000-0000-000006C10000}"/>
    <cellStyle name="쉼표 [0] 7 2 2 2 2 6 4" xfId="49898" xr:uid="{00000000-0005-0000-0000-000007C10000}"/>
    <cellStyle name="쉼표 [0] 7 2 2 2 2 7" xfId="49899" xr:uid="{00000000-0005-0000-0000-000008C10000}"/>
    <cellStyle name="쉼표 [0] 7 2 2 2 2 7 2" xfId="49900" xr:uid="{00000000-0005-0000-0000-000009C10000}"/>
    <cellStyle name="쉼표 [0] 7 2 2 2 2 7 3" xfId="49901" xr:uid="{00000000-0005-0000-0000-00000AC10000}"/>
    <cellStyle name="쉼표 [0] 7 2 2 2 2 7 4" xfId="49902" xr:uid="{00000000-0005-0000-0000-00000BC10000}"/>
    <cellStyle name="쉼표 [0] 7 2 2 2 2 8" xfId="49903" xr:uid="{00000000-0005-0000-0000-00000CC10000}"/>
    <cellStyle name="쉼표 [0] 7 2 2 2 2 8 2" xfId="49904" xr:uid="{00000000-0005-0000-0000-00000DC10000}"/>
    <cellStyle name="쉼표 [0] 7 2 2 2 2 8 3" xfId="49905" xr:uid="{00000000-0005-0000-0000-00000EC10000}"/>
    <cellStyle name="쉼표 [0] 7 2 2 2 2 8 4" xfId="49906" xr:uid="{00000000-0005-0000-0000-00000FC10000}"/>
    <cellStyle name="쉼표 [0] 7 2 2 2 2 9" xfId="49907" xr:uid="{00000000-0005-0000-0000-000010C10000}"/>
    <cellStyle name="쉼표 [0] 7 2 2 2 2 9 2" xfId="49908" xr:uid="{00000000-0005-0000-0000-000011C10000}"/>
    <cellStyle name="쉼표 [0] 7 2 2 2 2 9 3" xfId="49909" xr:uid="{00000000-0005-0000-0000-000012C10000}"/>
    <cellStyle name="쉼표 [0] 7 2 2 2 2 9 4" xfId="49910" xr:uid="{00000000-0005-0000-0000-000013C10000}"/>
    <cellStyle name="쉼표 [0] 7 2 2 2 20" xfId="49911" xr:uid="{00000000-0005-0000-0000-000014C10000}"/>
    <cellStyle name="쉼표 [0] 7 2 2 2 21" xfId="49912" xr:uid="{00000000-0005-0000-0000-000015C10000}"/>
    <cellStyle name="쉼표 [0] 7 2 2 2 22" xfId="49913" xr:uid="{00000000-0005-0000-0000-000016C10000}"/>
    <cellStyle name="쉼표 [0] 7 2 2 2 23" xfId="49914" xr:uid="{00000000-0005-0000-0000-000017C10000}"/>
    <cellStyle name="쉼표 [0] 7 2 2 2 24" xfId="49915" xr:uid="{00000000-0005-0000-0000-000018C10000}"/>
    <cellStyle name="쉼표 [0] 7 2 2 2 25" xfId="49916" xr:uid="{00000000-0005-0000-0000-000019C10000}"/>
    <cellStyle name="쉼표 [0] 7 2 2 2 3" xfId="49917" xr:uid="{00000000-0005-0000-0000-00001AC10000}"/>
    <cellStyle name="쉼표 [0] 7 2 2 2 3 10" xfId="49918" xr:uid="{00000000-0005-0000-0000-00001BC10000}"/>
    <cellStyle name="쉼표 [0] 7 2 2 2 3 11" xfId="49919" xr:uid="{00000000-0005-0000-0000-00001CC10000}"/>
    <cellStyle name="쉼표 [0] 7 2 2 2 3 12" xfId="49920" xr:uid="{00000000-0005-0000-0000-00001DC10000}"/>
    <cellStyle name="쉼표 [0] 7 2 2 2 3 2" xfId="49921" xr:uid="{00000000-0005-0000-0000-00001EC10000}"/>
    <cellStyle name="쉼표 [0] 7 2 2 2 3 2 2" xfId="49922" xr:uid="{00000000-0005-0000-0000-00001FC10000}"/>
    <cellStyle name="쉼표 [0] 7 2 2 2 3 2 3" xfId="49923" xr:uid="{00000000-0005-0000-0000-000020C10000}"/>
    <cellStyle name="쉼표 [0] 7 2 2 2 3 2 4" xfId="49924" xr:uid="{00000000-0005-0000-0000-000021C10000}"/>
    <cellStyle name="쉼표 [0] 7 2 2 2 3 3" xfId="49925" xr:uid="{00000000-0005-0000-0000-000022C10000}"/>
    <cellStyle name="쉼표 [0] 7 2 2 2 3 3 2" xfId="49926" xr:uid="{00000000-0005-0000-0000-000023C10000}"/>
    <cellStyle name="쉼표 [0] 7 2 2 2 3 3 3" xfId="49927" xr:uid="{00000000-0005-0000-0000-000024C10000}"/>
    <cellStyle name="쉼표 [0] 7 2 2 2 3 3 4" xfId="49928" xr:uid="{00000000-0005-0000-0000-000025C10000}"/>
    <cellStyle name="쉼표 [0] 7 2 2 2 3 4" xfId="49929" xr:uid="{00000000-0005-0000-0000-000026C10000}"/>
    <cellStyle name="쉼표 [0] 7 2 2 2 3 4 2" xfId="49930" xr:uid="{00000000-0005-0000-0000-000027C10000}"/>
    <cellStyle name="쉼표 [0] 7 2 2 2 3 4 3" xfId="49931" xr:uid="{00000000-0005-0000-0000-000028C10000}"/>
    <cellStyle name="쉼표 [0] 7 2 2 2 3 4 4" xfId="49932" xr:uid="{00000000-0005-0000-0000-000029C10000}"/>
    <cellStyle name="쉼표 [0] 7 2 2 2 3 5" xfId="49933" xr:uid="{00000000-0005-0000-0000-00002AC10000}"/>
    <cellStyle name="쉼표 [0] 7 2 2 2 3 5 2" xfId="49934" xr:uid="{00000000-0005-0000-0000-00002BC10000}"/>
    <cellStyle name="쉼표 [0] 7 2 2 2 3 5 3" xfId="49935" xr:uid="{00000000-0005-0000-0000-00002CC10000}"/>
    <cellStyle name="쉼표 [0] 7 2 2 2 3 5 4" xfId="49936" xr:uid="{00000000-0005-0000-0000-00002DC10000}"/>
    <cellStyle name="쉼표 [0] 7 2 2 2 3 6" xfId="49937" xr:uid="{00000000-0005-0000-0000-00002EC10000}"/>
    <cellStyle name="쉼표 [0] 7 2 2 2 3 6 2" xfId="49938" xr:uid="{00000000-0005-0000-0000-00002FC10000}"/>
    <cellStyle name="쉼표 [0] 7 2 2 2 3 6 3" xfId="49939" xr:uid="{00000000-0005-0000-0000-000030C10000}"/>
    <cellStyle name="쉼표 [0] 7 2 2 2 3 6 4" xfId="49940" xr:uid="{00000000-0005-0000-0000-000031C10000}"/>
    <cellStyle name="쉼표 [0] 7 2 2 2 3 7" xfId="49941" xr:uid="{00000000-0005-0000-0000-000032C10000}"/>
    <cellStyle name="쉼표 [0] 7 2 2 2 3 7 2" xfId="49942" xr:uid="{00000000-0005-0000-0000-000033C10000}"/>
    <cellStyle name="쉼표 [0] 7 2 2 2 3 7 3" xfId="49943" xr:uid="{00000000-0005-0000-0000-000034C10000}"/>
    <cellStyle name="쉼표 [0] 7 2 2 2 3 7 4" xfId="49944" xr:uid="{00000000-0005-0000-0000-000035C10000}"/>
    <cellStyle name="쉼표 [0] 7 2 2 2 3 8" xfId="49945" xr:uid="{00000000-0005-0000-0000-000036C10000}"/>
    <cellStyle name="쉼표 [0] 7 2 2 2 3 8 2" xfId="49946" xr:uid="{00000000-0005-0000-0000-000037C10000}"/>
    <cellStyle name="쉼표 [0] 7 2 2 2 3 8 3" xfId="49947" xr:uid="{00000000-0005-0000-0000-000038C10000}"/>
    <cellStyle name="쉼표 [0] 7 2 2 2 3 8 4" xfId="49948" xr:uid="{00000000-0005-0000-0000-000039C10000}"/>
    <cellStyle name="쉼표 [0] 7 2 2 2 3 9" xfId="49949" xr:uid="{00000000-0005-0000-0000-00003AC10000}"/>
    <cellStyle name="쉼표 [0] 7 2 2 2 3 9 2" xfId="49950" xr:uid="{00000000-0005-0000-0000-00003BC10000}"/>
    <cellStyle name="쉼표 [0] 7 2 2 2 3 9 3" xfId="49951" xr:uid="{00000000-0005-0000-0000-00003CC10000}"/>
    <cellStyle name="쉼표 [0] 7 2 2 2 3 9 4" xfId="49952" xr:uid="{00000000-0005-0000-0000-00003DC10000}"/>
    <cellStyle name="쉼표 [0] 7 2 2 2 4" xfId="49953" xr:uid="{00000000-0005-0000-0000-00003EC10000}"/>
    <cellStyle name="쉼표 [0] 7 2 2 2 4 10" xfId="49954" xr:uid="{00000000-0005-0000-0000-00003FC10000}"/>
    <cellStyle name="쉼표 [0] 7 2 2 2 4 11" xfId="49955" xr:uid="{00000000-0005-0000-0000-000040C10000}"/>
    <cellStyle name="쉼표 [0] 7 2 2 2 4 12" xfId="49956" xr:uid="{00000000-0005-0000-0000-000041C10000}"/>
    <cellStyle name="쉼표 [0] 7 2 2 2 4 2" xfId="49957" xr:uid="{00000000-0005-0000-0000-000042C10000}"/>
    <cellStyle name="쉼표 [0] 7 2 2 2 4 2 2" xfId="49958" xr:uid="{00000000-0005-0000-0000-000043C10000}"/>
    <cellStyle name="쉼표 [0] 7 2 2 2 4 2 3" xfId="49959" xr:uid="{00000000-0005-0000-0000-000044C10000}"/>
    <cellStyle name="쉼표 [0] 7 2 2 2 4 2 4" xfId="49960" xr:uid="{00000000-0005-0000-0000-000045C10000}"/>
    <cellStyle name="쉼표 [0] 7 2 2 2 4 3" xfId="49961" xr:uid="{00000000-0005-0000-0000-000046C10000}"/>
    <cellStyle name="쉼표 [0] 7 2 2 2 4 3 2" xfId="49962" xr:uid="{00000000-0005-0000-0000-000047C10000}"/>
    <cellStyle name="쉼표 [0] 7 2 2 2 4 3 3" xfId="49963" xr:uid="{00000000-0005-0000-0000-000048C10000}"/>
    <cellStyle name="쉼표 [0] 7 2 2 2 4 3 4" xfId="49964" xr:uid="{00000000-0005-0000-0000-000049C10000}"/>
    <cellStyle name="쉼표 [0] 7 2 2 2 4 4" xfId="49965" xr:uid="{00000000-0005-0000-0000-00004AC10000}"/>
    <cellStyle name="쉼표 [0] 7 2 2 2 4 4 2" xfId="49966" xr:uid="{00000000-0005-0000-0000-00004BC10000}"/>
    <cellStyle name="쉼표 [0] 7 2 2 2 4 4 3" xfId="49967" xr:uid="{00000000-0005-0000-0000-00004CC10000}"/>
    <cellStyle name="쉼표 [0] 7 2 2 2 4 4 4" xfId="49968" xr:uid="{00000000-0005-0000-0000-00004DC10000}"/>
    <cellStyle name="쉼표 [0] 7 2 2 2 4 5" xfId="49969" xr:uid="{00000000-0005-0000-0000-00004EC10000}"/>
    <cellStyle name="쉼표 [0] 7 2 2 2 4 5 2" xfId="49970" xr:uid="{00000000-0005-0000-0000-00004FC10000}"/>
    <cellStyle name="쉼표 [0] 7 2 2 2 4 5 3" xfId="49971" xr:uid="{00000000-0005-0000-0000-000050C10000}"/>
    <cellStyle name="쉼표 [0] 7 2 2 2 4 5 4" xfId="49972" xr:uid="{00000000-0005-0000-0000-000051C10000}"/>
    <cellStyle name="쉼표 [0] 7 2 2 2 4 6" xfId="49973" xr:uid="{00000000-0005-0000-0000-000052C10000}"/>
    <cellStyle name="쉼표 [0] 7 2 2 2 4 6 2" xfId="49974" xr:uid="{00000000-0005-0000-0000-000053C10000}"/>
    <cellStyle name="쉼표 [0] 7 2 2 2 4 6 3" xfId="49975" xr:uid="{00000000-0005-0000-0000-000054C10000}"/>
    <cellStyle name="쉼표 [0] 7 2 2 2 4 6 4" xfId="49976" xr:uid="{00000000-0005-0000-0000-000055C10000}"/>
    <cellStyle name="쉼표 [0] 7 2 2 2 4 7" xfId="49977" xr:uid="{00000000-0005-0000-0000-000056C10000}"/>
    <cellStyle name="쉼표 [0] 7 2 2 2 4 7 2" xfId="49978" xr:uid="{00000000-0005-0000-0000-000057C10000}"/>
    <cellStyle name="쉼표 [0] 7 2 2 2 4 7 3" xfId="49979" xr:uid="{00000000-0005-0000-0000-000058C10000}"/>
    <cellStyle name="쉼표 [0] 7 2 2 2 4 7 4" xfId="49980" xr:uid="{00000000-0005-0000-0000-000059C10000}"/>
    <cellStyle name="쉼표 [0] 7 2 2 2 4 8" xfId="49981" xr:uid="{00000000-0005-0000-0000-00005AC10000}"/>
    <cellStyle name="쉼표 [0] 7 2 2 2 4 8 2" xfId="49982" xr:uid="{00000000-0005-0000-0000-00005BC10000}"/>
    <cellStyle name="쉼표 [0] 7 2 2 2 4 8 3" xfId="49983" xr:uid="{00000000-0005-0000-0000-00005CC10000}"/>
    <cellStyle name="쉼표 [0] 7 2 2 2 4 8 4" xfId="49984" xr:uid="{00000000-0005-0000-0000-00005DC10000}"/>
    <cellStyle name="쉼표 [0] 7 2 2 2 4 9" xfId="49985" xr:uid="{00000000-0005-0000-0000-00005EC10000}"/>
    <cellStyle name="쉼표 [0] 7 2 2 2 4 9 2" xfId="49986" xr:uid="{00000000-0005-0000-0000-00005FC10000}"/>
    <cellStyle name="쉼표 [0] 7 2 2 2 4 9 3" xfId="49987" xr:uid="{00000000-0005-0000-0000-000060C10000}"/>
    <cellStyle name="쉼표 [0] 7 2 2 2 4 9 4" xfId="49988" xr:uid="{00000000-0005-0000-0000-000061C10000}"/>
    <cellStyle name="쉼표 [0] 7 2 2 2 5" xfId="49989" xr:uid="{00000000-0005-0000-0000-000062C10000}"/>
    <cellStyle name="쉼표 [0] 7 2 2 2 5 2" xfId="49990" xr:uid="{00000000-0005-0000-0000-000063C10000}"/>
    <cellStyle name="쉼표 [0] 7 2 2 2 5 3" xfId="49991" xr:uid="{00000000-0005-0000-0000-000064C10000}"/>
    <cellStyle name="쉼표 [0] 7 2 2 2 5 4" xfId="49992" xr:uid="{00000000-0005-0000-0000-000065C10000}"/>
    <cellStyle name="쉼표 [0] 7 2 2 2 6" xfId="49993" xr:uid="{00000000-0005-0000-0000-000066C10000}"/>
    <cellStyle name="쉼표 [0] 7 2 2 2 6 2" xfId="49994" xr:uid="{00000000-0005-0000-0000-000067C10000}"/>
    <cellStyle name="쉼표 [0] 7 2 2 2 6 3" xfId="49995" xr:uid="{00000000-0005-0000-0000-000068C10000}"/>
    <cellStyle name="쉼표 [0] 7 2 2 2 6 4" xfId="49996" xr:uid="{00000000-0005-0000-0000-000069C10000}"/>
    <cellStyle name="쉼표 [0] 7 2 2 2 7" xfId="49997" xr:uid="{00000000-0005-0000-0000-00006AC10000}"/>
    <cellStyle name="쉼표 [0] 7 2 2 2 7 2" xfId="49998" xr:uid="{00000000-0005-0000-0000-00006BC10000}"/>
    <cellStyle name="쉼표 [0] 7 2 2 2 7 3" xfId="49999" xr:uid="{00000000-0005-0000-0000-00006CC10000}"/>
    <cellStyle name="쉼표 [0] 7 2 2 2 7 4" xfId="50000" xr:uid="{00000000-0005-0000-0000-00006DC10000}"/>
    <cellStyle name="쉼표 [0] 7 2 2 2 8" xfId="50001" xr:uid="{00000000-0005-0000-0000-00006EC10000}"/>
    <cellStyle name="쉼표 [0] 7 2 2 2 8 2" xfId="50002" xr:uid="{00000000-0005-0000-0000-00006FC10000}"/>
    <cellStyle name="쉼표 [0] 7 2 2 2 8 3" xfId="50003" xr:uid="{00000000-0005-0000-0000-000070C10000}"/>
    <cellStyle name="쉼표 [0] 7 2 2 2 8 4" xfId="50004" xr:uid="{00000000-0005-0000-0000-000071C10000}"/>
    <cellStyle name="쉼표 [0] 7 2 2 2 9" xfId="50005" xr:uid="{00000000-0005-0000-0000-000072C10000}"/>
    <cellStyle name="쉼표 [0] 7 2 2 2 9 2" xfId="50006" xr:uid="{00000000-0005-0000-0000-000073C10000}"/>
    <cellStyle name="쉼표 [0] 7 2 2 2 9 3" xfId="50007" xr:uid="{00000000-0005-0000-0000-000074C10000}"/>
    <cellStyle name="쉼표 [0] 7 2 2 2 9 4" xfId="50008" xr:uid="{00000000-0005-0000-0000-000075C10000}"/>
    <cellStyle name="쉼표 [0] 7 2 2 20" xfId="50009" xr:uid="{00000000-0005-0000-0000-000076C10000}"/>
    <cellStyle name="쉼표 [0] 7 2 2 21" xfId="50010" xr:uid="{00000000-0005-0000-0000-000077C10000}"/>
    <cellStyle name="쉼표 [0] 7 2 2 22" xfId="50011" xr:uid="{00000000-0005-0000-0000-000078C10000}"/>
    <cellStyle name="쉼표 [0] 7 2 2 23" xfId="50012" xr:uid="{00000000-0005-0000-0000-000079C10000}"/>
    <cellStyle name="쉼표 [0] 7 2 2 24" xfId="50013" xr:uid="{00000000-0005-0000-0000-00007AC10000}"/>
    <cellStyle name="쉼표 [0] 7 2 2 25" xfId="50014" xr:uid="{00000000-0005-0000-0000-00007BC10000}"/>
    <cellStyle name="쉼표 [0] 7 2 2 26" xfId="50015" xr:uid="{00000000-0005-0000-0000-00007CC10000}"/>
    <cellStyle name="쉼표 [0] 7 2 2 3" xfId="50016" xr:uid="{00000000-0005-0000-0000-00007DC10000}"/>
    <cellStyle name="쉼표 [0] 7 2 2 3 10" xfId="50017" xr:uid="{00000000-0005-0000-0000-00007EC10000}"/>
    <cellStyle name="쉼표 [0] 7 2 2 3 11" xfId="50018" xr:uid="{00000000-0005-0000-0000-00007FC10000}"/>
    <cellStyle name="쉼표 [0] 7 2 2 3 12" xfId="50019" xr:uid="{00000000-0005-0000-0000-000080C10000}"/>
    <cellStyle name="쉼표 [0] 7 2 2 3 2" xfId="50020" xr:uid="{00000000-0005-0000-0000-000081C10000}"/>
    <cellStyle name="쉼표 [0] 7 2 2 3 2 2" xfId="50021" xr:uid="{00000000-0005-0000-0000-000082C10000}"/>
    <cellStyle name="쉼표 [0] 7 2 2 3 2 3" xfId="50022" xr:uid="{00000000-0005-0000-0000-000083C10000}"/>
    <cellStyle name="쉼표 [0] 7 2 2 3 2 4" xfId="50023" xr:uid="{00000000-0005-0000-0000-000084C10000}"/>
    <cellStyle name="쉼표 [0] 7 2 2 3 3" xfId="50024" xr:uid="{00000000-0005-0000-0000-000085C10000}"/>
    <cellStyle name="쉼표 [0] 7 2 2 3 3 2" xfId="50025" xr:uid="{00000000-0005-0000-0000-000086C10000}"/>
    <cellStyle name="쉼표 [0] 7 2 2 3 3 3" xfId="50026" xr:uid="{00000000-0005-0000-0000-000087C10000}"/>
    <cellStyle name="쉼표 [0] 7 2 2 3 3 4" xfId="50027" xr:uid="{00000000-0005-0000-0000-000088C10000}"/>
    <cellStyle name="쉼표 [0] 7 2 2 3 4" xfId="50028" xr:uid="{00000000-0005-0000-0000-000089C10000}"/>
    <cellStyle name="쉼표 [0] 7 2 2 3 4 2" xfId="50029" xr:uid="{00000000-0005-0000-0000-00008AC10000}"/>
    <cellStyle name="쉼표 [0] 7 2 2 3 4 3" xfId="50030" xr:uid="{00000000-0005-0000-0000-00008BC10000}"/>
    <cellStyle name="쉼표 [0] 7 2 2 3 4 4" xfId="50031" xr:uid="{00000000-0005-0000-0000-00008CC10000}"/>
    <cellStyle name="쉼표 [0] 7 2 2 3 5" xfId="50032" xr:uid="{00000000-0005-0000-0000-00008DC10000}"/>
    <cellStyle name="쉼표 [0] 7 2 2 3 5 2" xfId="50033" xr:uid="{00000000-0005-0000-0000-00008EC10000}"/>
    <cellStyle name="쉼표 [0] 7 2 2 3 5 3" xfId="50034" xr:uid="{00000000-0005-0000-0000-00008FC10000}"/>
    <cellStyle name="쉼표 [0] 7 2 2 3 5 4" xfId="50035" xr:uid="{00000000-0005-0000-0000-000090C10000}"/>
    <cellStyle name="쉼표 [0] 7 2 2 3 6" xfId="50036" xr:uid="{00000000-0005-0000-0000-000091C10000}"/>
    <cellStyle name="쉼표 [0] 7 2 2 3 6 2" xfId="50037" xr:uid="{00000000-0005-0000-0000-000092C10000}"/>
    <cellStyle name="쉼표 [0] 7 2 2 3 6 3" xfId="50038" xr:uid="{00000000-0005-0000-0000-000093C10000}"/>
    <cellStyle name="쉼표 [0] 7 2 2 3 6 4" xfId="50039" xr:uid="{00000000-0005-0000-0000-000094C10000}"/>
    <cellStyle name="쉼표 [0] 7 2 2 3 7" xfId="50040" xr:uid="{00000000-0005-0000-0000-000095C10000}"/>
    <cellStyle name="쉼표 [0] 7 2 2 3 7 2" xfId="50041" xr:uid="{00000000-0005-0000-0000-000096C10000}"/>
    <cellStyle name="쉼표 [0] 7 2 2 3 7 3" xfId="50042" xr:uid="{00000000-0005-0000-0000-000097C10000}"/>
    <cellStyle name="쉼표 [0] 7 2 2 3 7 4" xfId="50043" xr:uid="{00000000-0005-0000-0000-000098C10000}"/>
    <cellStyle name="쉼표 [0] 7 2 2 3 8" xfId="50044" xr:uid="{00000000-0005-0000-0000-000099C10000}"/>
    <cellStyle name="쉼표 [0] 7 2 2 3 8 2" xfId="50045" xr:uid="{00000000-0005-0000-0000-00009AC10000}"/>
    <cellStyle name="쉼표 [0] 7 2 2 3 8 3" xfId="50046" xr:uid="{00000000-0005-0000-0000-00009BC10000}"/>
    <cellStyle name="쉼표 [0] 7 2 2 3 8 4" xfId="50047" xr:uid="{00000000-0005-0000-0000-00009CC10000}"/>
    <cellStyle name="쉼표 [0] 7 2 2 3 9" xfId="50048" xr:uid="{00000000-0005-0000-0000-00009DC10000}"/>
    <cellStyle name="쉼표 [0] 7 2 2 3 9 2" xfId="50049" xr:uid="{00000000-0005-0000-0000-00009EC10000}"/>
    <cellStyle name="쉼표 [0] 7 2 2 3 9 3" xfId="50050" xr:uid="{00000000-0005-0000-0000-00009FC10000}"/>
    <cellStyle name="쉼표 [0] 7 2 2 3 9 4" xfId="50051" xr:uid="{00000000-0005-0000-0000-0000A0C10000}"/>
    <cellStyle name="쉼표 [0] 7 2 2 4" xfId="50052" xr:uid="{00000000-0005-0000-0000-0000A1C10000}"/>
    <cellStyle name="쉼표 [0] 7 2 2 4 10" xfId="50053" xr:uid="{00000000-0005-0000-0000-0000A2C10000}"/>
    <cellStyle name="쉼표 [0] 7 2 2 4 11" xfId="50054" xr:uid="{00000000-0005-0000-0000-0000A3C10000}"/>
    <cellStyle name="쉼표 [0] 7 2 2 4 12" xfId="50055" xr:uid="{00000000-0005-0000-0000-0000A4C10000}"/>
    <cellStyle name="쉼표 [0] 7 2 2 4 2" xfId="50056" xr:uid="{00000000-0005-0000-0000-0000A5C10000}"/>
    <cellStyle name="쉼표 [0] 7 2 2 4 2 2" xfId="50057" xr:uid="{00000000-0005-0000-0000-0000A6C10000}"/>
    <cellStyle name="쉼표 [0] 7 2 2 4 2 3" xfId="50058" xr:uid="{00000000-0005-0000-0000-0000A7C10000}"/>
    <cellStyle name="쉼표 [0] 7 2 2 4 2 4" xfId="50059" xr:uid="{00000000-0005-0000-0000-0000A8C10000}"/>
    <cellStyle name="쉼표 [0] 7 2 2 4 3" xfId="50060" xr:uid="{00000000-0005-0000-0000-0000A9C10000}"/>
    <cellStyle name="쉼표 [0] 7 2 2 4 3 2" xfId="50061" xr:uid="{00000000-0005-0000-0000-0000AAC10000}"/>
    <cellStyle name="쉼표 [0] 7 2 2 4 3 3" xfId="50062" xr:uid="{00000000-0005-0000-0000-0000ABC10000}"/>
    <cellStyle name="쉼표 [0] 7 2 2 4 3 4" xfId="50063" xr:uid="{00000000-0005-0000-0000-0000ACC10000}"/>
    <cellStyle name="쉼표 [0] 7 2 2 4 4" xfId="50064" xr:uid="{00000000-0005-0000-0000-0000ADC10000}"/>
    <cellStyle name="쉼표 [0] 7 2 2 4 4 2" xfId="50065" xr:uid="{00000000-0005-0000-0000-0000AEC10000}"/>
    <cellStyle name="쉼표 [0] 7 2 2 4 4 3" xfId="50066" xr:uid="{00000000-0005-0000-0000-0000AFC10000}"/>
    <cellStyle name="쉼표 [0] 7 2 2 4 4 4" xfId="50067" xr:uid="{00000000-0005-0000-0000-0000B0C10000}"/>
    <cellStyle name="쉼표 [0] 7 2 2 4 5" xfId="50068" xr:uid="{00000000-0005-0000-0000-0000B1C10000}"/>
    <cellStyle name="쉼표 [0] 7 2 2 4 5 2" xfId="50069" xr:uid="{00000000-0005-0000-0000-0000B2C10000}"/>
    <cellStyle name="쉼표 [0] 7 2 2 4 5 3" xfId="50070" xr:uid="{00000000-0005-0000-0000-0000B3C10000}"/>
    <cellStyle name="쉼표 [0] 7 2 2 4 5 4" xfId="50071" xr:uid="{00000000-0005-0000-0000-0000B4C10000}"/>
    <cellStyle name="쉼표 [0] 7 2 2 4 6" xfId="50072" xr:uid="{00000000-0005-0000-0000-0000B5C10000}"/>
    <cellStyle name="쉼표 [0] 7 2 2 4 6 2" xfId="50073" xr:uid="{00000000-0005-0000-0000-0000B6C10000}"/>
    <cellStyle name="쉼표 [0] 7 2 2 4 6 3" xfId="50074" xr:uid="{00000000-0005-0000-0000-0000B7C10000}"/>
    <cellStyle name="쉼표 [0] 7 2 2 4 6 4" xfId="50075" xr:uid="{00000000-0005-0000-0000-0000B8C10000}"/>
    <cellStyle name="쉼표 [0] 7 2 2 4 7" xfId="50076" xr:uid="{00000000-0005-0000-0000-0000B9C10000}"/>
    <cellStyle name="쉼표 [0] 7 2 2 4 7 2" xfId="50077" xr:uid="{00000000-0005-0000-0000-0000BAC10000}"/>
    <cellStyle name="쉼표 [0] 7 2 2 4 7 3" xfId="50078" xr:uid="{00000000-0005-0000-0000-0000BBC10000}"/>
    <cellStyle name="쉼표 [0] 7 2 2 4 7 4" xfId="50079" xr:uid="{00000000-0005-0000-0000-0000BCC10000}"/>
    <cellStyle name="쉼표 [0] 7 2 2 4 8" xfId="50080" xr:uid="{00000000-0005-0000-0000-0000BDC10000}"/>
    <cellStyle name="쉼표 [0] 7 2 2 4 8 2" xfId="50081" xr:uid="{00000000-0005-0000-0000-0000BEC10000}"/>
    <cellStyle name="쉼표 [0] 7 2 2 4 8 3" xfId="50082" xr:uid="{00000000-0005-0000-0000-0000BFC10000}"/>
    <cellStyle name="쉼표 [0] 7 2 2 4 8 4" xfId="50083" xr:uid="{00000000-0005-0000-0000-0000C0C10000}"/>
    <cellStyle name="쉼표 [0] 7 2 2 4 9" xfId="50084" xr:uid="{00000000-0005-0000-0000-0000C1C10000}"/>
    <cellStyle name="쉼표 [0] 7 2 2 4 9 2" xfId="50085" xr:uid="{00000000-0005-0000-0000-0000C2C10000}"/>
    <cellStyle name="쉼표 [0] 7 2 2 4 9 3" xfId="50086" xr:uid="{00000000-0005-0000-0000-0000C3C10000}"/>
    <cellStyle name="쉼표 [0] 7 2 2 4 9 4" xfId="50087" xr:uid="{00000000-0005-0000-0000-0000C4C10000}"/>
    <cellStyle name="쉼표 [0] 7 2 2 5" xfId="50088" xr:uid="{00000000-0005-0000-0000-0000C5C10000}"/>
    <cellStyle name="쉼표 [0] 7 2 2 5 10" xfId="50089" xr:uid="{00000000-0005-0000-0000-0000C6C10000}"/>
    <cellStyle name="쉼표 [0] 7 2 2 5 11" xfId="50090" xr:uid="{00000000-0005-0000-0000-0000C7C10000}"/>
    <cellStyle name="쉼표 [0] 7 2 2 5 12" xfId="50091" xr:uid="{00000000-0005-0000-0000-0000C8C10000}"/>
    <cellStyle name="쉼표 [0] 7 2 2 5 2" xfId="50092" xr:uid="{00000000-0005-0000-0000-0000C9C10000}"/>
    <cellStyle name="쉼표 [0] 7 2 2 5 2 2" xfId="50093" xr:uid="{00000000-0005-0000-0000-0000CAC10000}"/>
    <cellStyle name="쉼표 [0] 7 2 2 5 2 3" xfId="50094" xr:uid="{00000000-0005-0000-0000-0000CBC10000}"/>
    <cellStyle name="쉼표 [0] 7 2 2 5 2 4" xfId="50095" xr:uid="{00000000-0005-0000-0000-0000CCC10000}"/>
    <cellStyle name="쉼표 [0] 7 2 2 5 3" xfId="50096" xr:uid="{00000000-0005-0000-0000-0000CDC10000}"/>
    <cellStyle name="쉼표 [0] 7 2 2 5 3 2" xfId="50097" xr:uid="{00000000-0005-0000-0000-0000CEC10000}"/>
    <cellStyle name="쉼표 [0] 7 2 2 5 3 3" xfId="50098" xr:uid="{00000000-0005-0000-0000-0000CFC10000}"/>
    <cellStyle name="쉼표 [0] 7 2 2 5 3 4" xfId="50099" xr:uid="{00000000-0005-0000-0000-0000D0C10000}"/>
    <cellStyle name="쉼표 [0] 7 2 2 5 4" xfId="50100" xr:uid="{00000000-0005-0000-0000-0000D1C10000}"/>
    <cellStyle name="쉼표 [0] 7 2 2 5 4 2" xfId="50101" xr:uid="{00000000-0005-0000-0000-0000D2C10000}"/>
    <cellStyle name="쉼표 [0] 7 2 2 5 4 3" xfId="50102" xr:uid="{00000000-0005-0000-0000-0000D3C10000}"/>
    <cellStyle name="쉼표 [0] 7 2 2 5 4 4" xfId="50103" xr:uid="{00000000-0005-0000-0000-0000D4C10000}"/>
    <cellStyle name="쉼표 [0] 7 2 2 5 5" xfId="50104" xr:uid="{00000000-0005-0000-0000-0000D5C10000}"/>
    <cellStyle name="쉼표 [0] 7 2 2 5 5 2" xfId="50105" xr:uid="{00000000-0005-0000-0000-0000D6C10000}"/>
    <cellStyle name="쉼표 [0] 7 2 2 5 5 3" xfId="50106" xr:uid="{00000000-0005-0000-0000-0000D7C10000}"/>
    <cellStyle name="쉼표 [0] 7 2 2 5 5 4" xfId="50107" xr:uid="{00000000-0005-0000-0000-0000D8C10000}"/>
    <cellStyle name="쉼표 [0] 7 2 2 5 6" xfId="50108" xr:uid="{00000000-0005-0000-0000-0000D9C10000}"/>
    <cellStyle name="쉼표 [0] 7 2 2 5 6 2" xfId="50109" xr:uid="{00000000-0005-0000-0000-0000DAC10000}"/>
    <cellStyle name="쉼표 [0] 7 2 2 5 6 3" xfId="50110" xr:uid="{00000000-0005-0000-0000-0000DBC10000}"/>
    <cellStyle name="쉼표 [0] 7 2 2 5 6 4" xfId="50111" xr:uid="{00000000-0005-0000-0000-0000DCC10000}"/>
    <cellStyle name="쉼표 [0] 7 2 2 5 7" xfId="50112" xr:uid="{00000000-0005-0000-0000-0000DDC10000}"/>
    <cellStyle name="쉼표 [0] 7 2 2 5 7 2" xfId="50113" xr:uid="{00000000-0005-0000-0000-0000DEC10000}"/>
    <cellStyle name="쉼표 [0] 7 2 2 5 7 3" xfId="50114" xr:uid="{00000000-0005-0000-0000-0000DFC10000}"/>
    <cellStyle name="쉼표 [0] 7 2 2 5 7 4" xfId="50115" xr:uid="{00000000-0005-0000-0000-0000E0C10000}"/>
    <cellStyle name="쉼표 [0] 7 2 2 5 8" xfId="50116" xr:uid="{00000000-0005-0000-0000-0000E1C10000}"/>
    <cellStyle name="쉼표 [0] 7 2 2 5 8 2" xfId="50117" xr:uid="{00000000-0005-0000-0000-0000E2C10000}"/>
    <cellStyle name="쉼표 [0] 7 2 2 5 8 3" xfId="50118" xr:uid="{00000000-0005-0000-0000-0000E3C10000}"/>
    <cellStyle name="쉼표 [0] 7 2 2 5 8 4" xfId="50119" xr:uid="{00000000-0005-0000-0000-0000E4C10000}"/>
    <cellStyle name="쉼표 [0] 7 2 2 5 9" xfId="50120" xr:uid="{00000000-0005-0000-0000-0000E5C10000}"/>
    <cellStyle name="쉼표 [0] 7 2 2 5 9 2" xfId="50121" xr:uid="{00000000-0005-0000-0000-0000E6C10000}"/>
    <cellStyle name="쉼표 [0] 7 2 2 5 9 3" xfId="50122" xr:uid="{00000000-0005-0000-0000-0000E7C10000}"/>
    <cellStyle name="쉼표 [0] 7 2 2 5 9 4" xfId="50123" xr:uid="{00000000-0005-0000-0000-0000E8C10000}"/>
    <cellStyle name="쉼표 [0] 7 2 2 6" xfId="50124" xr:uid="{00000000-0005-0000-0000-0000E9C10000}"/>
    <cellStyle name="쉼표 [0] 7 2 2 6 2" xfId="50125" xr:uid="{00000000-0005-0000-0000-0000EAC10000}"/>
    <cellStyle name="쉼표 [0] 7 2 2 6 3" xfId="50126" xr:uid="{00000000-0005-0000-0000-0000EBC10000}"/>
    <cellStyle name="쉼표 [0] 7 2 2 6 4" xfId="50127" xr:uid="{00000000-0005-0000-0000-0000ECC10000}"/>
    <cellStyle name="쉼표 [0] 7 2 2 7" xfId="50128" xr:uid="{00000000-0005-0000-0000-0000EDC10000}"/>
    <cellStyle name="쉼표 [0] 7 2 2 7 2" xfId="50129" xr:uid="{00000000-0005-0000-0000-0000EEC10000}"/>
    <cellStyle name="쉼표 [0] 7 2 2 7 3" xfId="50130" xr:uid="{00000000-0005-0000-0000-0000EFC10000}"/>
    <cellStyle name="쉼표 [0] 7 2 2 7 4" xfId="50131" xr:uid="{00000000-0005-0000-0000-0000F0C10000}"/>
    <cellStyle name="쉼표 [0] 7 2 2 8" xfId="50132" xr:uid="{00000000-0005-0000-0000-0000F1C10000}"/>
    <cellStyle name="쉼표 [0] 7 2 2 8 2" xfId="50133" xr:uid="{00000000-0005-0000-0000-0000F2C10000}"/>
    <cellStyle name="쉼표 [0] 7 2 2 8 3" xfId="50134" xr:uid="{00000000-0005-0000-0000-0000F3C10000}"/>
    <cellStyle name="쉼표 [0] 7 2 2 8 4" xfId="50135" xr:uid="{00000000-0005-0000-0000-0000F4C10000}"/>
    <cellStyle name="쉼표 [0] 7 2 2 9" xfId="50136" xr:uid="{00000000-0005-0000-0000-0000F5C10000}"/>
    <cellStyle name="쉼표 [0] 7 2 2 9 2" xfId="50137" xr:uid="{00000000-0005-0000-0000-0000F6C10000}"/>
    <cellStyle name="쉼표 [0] 7 2 2 9 3" xfId="50138" xr:uid="{00000000-0005-0000-0000-0000F7C10000}"/>
    <cellStyle name="쉼표 [0] 7 2 2 9 4" xfId="50139" xr:uid="{00000000-0005-0000-0000-0000F8C10000}"/>
    <cellStyle name="쉼표 [0] 7 2 20" xfId="50140" xr:uid="{00000000-0005-0000-0000-0000F9C10000}"/>
    <cellStyle name="쉼표 [0] 7 2 21" xfId="50141" xr:uid="{00000000-0005-0000-0000-0000FAC10000}"/>
    <cellStyle name="쉼표 [0] 7 2 22" xfId="50142" xr:uid="{00000000-0005-0000-0000-0000FBC10000}"/>
    <cellStyle name="쉼표 [0] 7 2 23" xfId="50143" xr:uid="{00000000-0005-0000-0000-0000FCC10000}"/>
    <cellStyle name="쉼표 [0] 7 2 24" xfId="50144" xr:uid="{00000000-0005-0000-0000-0000FDC10000}"/>
    <cellStyle name="쉼표 [0] 7 2 25" xfId="50145" xr:uid="{00000000-0005-0000-0000-0000FEC10000}"/>
    <cellStyle name="쉼표 [0] 7 2 26" xfId="50146" xr:uid="{00000000-0005-0000-0000-0000FFC10000}"/>
    <cellStyle name="쉼표 [0] 7 2 3" xfId="50147" xr:uid="{00000000-0005-0000-0000-000000C20000}"/>
    <cellStyle name="쉼표 [0] 7 2 3 10" xfId="50148" xr:uid="{00000000-0005-0000-0000-000001C20000}"/>
    <cellStyle name="쉼표 [0] 7 2 3 10 2" xfId="50149" xr:uid="{00000000-0005-0000-0000-000002C20000}"/>
    <cellStyle name="쉼표 [0] 7 2 3 10 3" xfId="50150" xr:uid="{00000000-0005-0000-0000-000003C20000}"/>
    <cellStyle name="쉼표 [0] 7 2 3 10 4" xfId="50151" xr:uid="{00000000-0005-0000-0000-000004C20000}"/>
    <cellStyle name="쉼표 [0] 7 2 3 11" xfId="50152" xr:uid="{00000000-0005-0000-0000-000005C20000}"/>
    <cellStyle name="쉼표 [0] 7 2 3 11 2" xfId="50153" xr:uid="{00000000-0005-0000-0000-000006C20000}"/>
    <cellStyle name="쉼표 [0] 7 2 3 11 3" xfId="50154" xr:uid="{00000000-0005-0000-0000-000007C20000}"/>
    <cellStyle name="쉼표 [0] 7 2 3 11 4" xfId="50155" xr:uid="{00000000-0005-0000-0000-000008C20000}"/>
    <cellStyle name="쉼표 [0] 7 2 3 12" xfId="50156" xr:uid="{00000000-0005-0000-0000-000009C20000}"/>
    <cellStyle name="쉼표 [0] 7 2 3 12 2" xfId="50157" xr:uid="{00000000-0005-0000-0000-00000AC20000}"/>
    <cellStyle name="쉼표 [0] 7 2 3 12 3" xfId="50158" xr:uid="{00000000-0005-0000-0000-00000BC20000}"/>
    <cellStyle name="쉼표 [0] 7 2 3 12 4" xfId="50159" xr:uid="{00000000-0005-0000-0000-00000CC20000}"/>
    <cellStyle name="쉼표 [0] 7 2 3 13" xfId="50160" xr:uid="{00000000-0005-0000-0000-00000DC20000}"/>
    <cellStyle name="쉼표 [0] 7 2 3 14" xfId="50161" xr:uid="{00000000-0005-0000-0000-00000EC20000}"/>
    <cellStyle name="쉼표 [0] 7 2 3 15" xfId="50162" xr:uid="{00000000-0005-0000-0000-00000FC20000}"/>
    <cellStyle name="쉼표 [0] 7 2 3 16" xfId="50163" xr:uid="{00000000-0005-0000-0000-000010C20000}"/>
    <cellStyle name="쉼표 [0] 7 2 3 17" xfId="50164" xr:uid="{00000000-0005-0000-0000-000011C20000}"/>
    <cellStyle name="쉼표 [0] 7 2 3 18" xfId="50165" xr:uid="{00000000-0005-0000-0000-000012C20000}"/>
    <cellStyle name="쉼표 [0] 7 2 3 19" xfId="50166" xr:uid="{00000000-0005-0000-0000-000013C20000}"/>
    <cellStyle name="쉼표 [0] 7 2 3 2" xfId="50167" xr:uid="{00000000-0005-0000-0000-000014C20000}"/>
    <cellStyle name="쉼표 [0] 7 2 3 2 10" xfId="50168" xr:uid="{00000000-0005-0000-0000-000015C20000}"/>
    <cellStyle name="쉼표 [0] 7 2 3 2 11" xfId="50169" xr:uid="{00000000-0005-0000-0000-000016C20000}"/>
    <cellStyle name="쉼표 [0] 7 2 3 2 12" xfId="50170" xr:uid="{00000000-0005-0000-0000-000017C20000}"/>
    <cellStyle name="쉼표 [0] 7 2 3 2 2" xfId="50171" xr:uid="{00000000-0005-0000-0000-000018C20000}"/>
    <cellStyle name="쉼표 [0] 7 2 3 2 2 2" xfId="50172" xr:uid="{00000000-0005-0000-0000-000019C20000}"/>
    <cellStyle name="쉼표 [0] 7 2 3 2 2 3" xfId="50173" xr:uid="{00000000-0005-0000-0000-00001AC20000}"/>
    <cellStyle name="쉼표 [0] 7 2 3 2 2 4" xfId="50174" xr:uid="{00000000-0005-0000-0000-00001BC20000}"/>
    <cellStyle name="쉼표 [0] 7 2 3 2 3" xfId="50175" xr:uid="{00000000-0005-0000-0000-00001CC20000}"/>
    <cellStyle name="쉼표 [0] 7 2 3 2 3 2" xfId="50176" xr:uid="{00000000-0005-0000-0000-00001DC20000}"/>
    <cellStyle name="쉼표 [0] 7 2 3 2 3 3" xfId="50177" xr:uid="{00000000-0005-0000-0000-00001EC20000}"/>
    <cellStyle name="쉼표 [0] 7 2 3 2 3 4" xfId="50178" xr:uid="{00000000-0005-0000-0000-00001FC20000}"/>
    <cellStyle name="쉼표 [0] 7 2 3 2 4" xfId="50179" xr:uid="{00000000-0005-0000-0000-000020C20000}"/>
    <cellStyle name="쉼표 [0] 7 2 3 2 4 2" xfId="50180" xr:uid="{00000000-0005-0000-0000-000021C20000}"/>
    <cellStyle name="쉼표 [0] 7 2 3 2 4 3" xfId="50181" xr:uid="{00000000-0005-0000-0000-000022C20000}"/>
    <cellStyle name="쉼표 [0] 7 2 3 2 4 4" xfId="50182" xr:uid="{00000000-0005-0000-0000-000023C20000}"/>
    <cellStyle name="쉼표 [0] 7 2 3 2 5" xfId="50183" xr:uid="{00000000-0005-0000-0000-000024C20000}"/>
    <cellStyle name="쉼표 [0] 7 2 3 2 5 2" xfId="50184" xr:uid="{00000000-0005-0000-0000-000025C20000}"/>
    <cellStyle name="쉼표 [0] 7 2 3 2 5 3" xfId="50185" xr:uid="{00000000-0005-0000-0000-000026C20000}"/>
    <cellStyle name="쉼표 [0] 7 2 3 2 5 4" xfId="50186" xr:uid="{00000000-0005-0000-0000-000027C20000}"/>
    <cellStyle name="쉼표 [0] 7 2 3 2 6" xfId="50187" xr:uid="{00000000-0005-0000-0000-000028C20000}"/>
    <cellStyle name="쉼표 [0] 7 2 3 2 6 2" xfId="50188" xr:uid="{00000000-0005-0000-0000-000029C20000}"/>
    <cellStyle name="쉼표 [0] 7 2 3 2 6 3" xfId="50189" xr:uid="{00000000-0005-0000-0000-00002AC20000}"/>
    <cellStyle name="쉼표 [0] 7 2 3 2 6 4" xfId="50190" xr:uid="{00000000-0005-0000-0000-00002BC20000}"/>
    <cellStyle name="쉼표 [0] 7 2 3 2 7" xfId="50191" xr:uid="{00000000-0005-0000-0000-00002CC20000}"/>
    <cellStyle name="쉼표 [0] 7 2 3 2 7 2" xfId="50192" xr:uid="{00000000-0005-0000-0000-00002DC20000}"/>
    <cellStyle name="쉼표 [0] 7 2 3 2 7 3" xfId="50193" xr:uid="{00000000-0005-0000-0000-00002EC20000}"/>
    <cellStyle name="쉼표 [0] 7 2 3 2 7 4" xfId="50194" xr:uid="{00000000-0005-0000-0000-00002FC20000}"/>
    <cellStyle name="쉼표 [0] 7 2 3 2 8" xfId="50195" xr:uid="{00000000-0005-0000-0000-000030C20000}"/>
    <cellStyle name="쉼표 [0] 7 2 3 2 8 2" xfId="50196" xr:uid="{00000000-0005-0000-0000-000031C20000}"/>
    <cellStyle name="쉼표 [0] 7 2 3 2 8 3" xfId="50197" xr:uid="{00000000-0005-0000-0000-000032C20000}"/>
    <cellStyle name="쉼표 [0] 7 2 3 2 8 4" xfId="50198" xr:uid="{00000000-0005-0000-0000-000033C20000}"/>
    <cellStyle name="쉼표 [0] 7 2 3 2 9" xfId="50199" xr:uid="{00000000-0005-0000-0000-000034C20000}"/>
    <cellStyle name="쉼표 [0] 7 2 3 2 9 2" xfId="50200" xr:uid="{00000000-0005-0000-0000-000035C20000}"/>
    <cellStyle name="쉼표 [0] 7 2 3 2 9 3" xfId="50201" xr:uid="{00000000-0005-0000-0000-000036C20000}"/>
    <cellStyle name="쉼표 [0] 7 2 3 2 9 4" xfId="50202" xr:uid="{00000000-0005-0000-0000-000037C20000}"/>
    <cellStyle name="쉼표 [0] 7 2 3 20" xfId="50203" xr:uid="{00000000-0005-0000-0000-000038C20000}"/>
    <cellStyle name="쉼표 [0] 7 2 3 21" xfId="50204" xr:uid="{00000000-0005-0000-0000-000039C20000}"/>
    <cellStyle name="쉼표 [0] 7 2 3 22" xfId="50205" xr:uid="{00000000-0005-0000-0000-00003AC20000}"/>
    <cellStyle name="쉼표 [0] 7 2 3 23" xfId="50206" xr:uid="{00000000-0005-0000-0000-00003BC20000}"/>
    <cellStyle name="쉼표 [0] 7 2 3 24" xfId="50207" xr:uid="{00000000-0005-0000-0000-00003CC20000}"/>
    <cellStyle name="쉼표 [0] 7 2 3 25" xfId="50208" xr:uid="{00000000-0005-0000-0000-00003DC20000}"/>
    <cellStyle name="쉼표 [0] 7 2 3 3" xfId="50209" xr:uid="{00000000-0005-0000-0000-00003EC20000}"/>
    <cellStyle name="쉼표 [0] 7 2 3 3 10" xfId="50210" xr:uid="{00000000-0005-0000-0000-00003FC20000}"/>
    <cellStyle name="쉼표 [0] 7 2 3 3 11" xfId="50211" xr:uid="{00000000-0005-0000-0000-000040C20000}"/>
    <cellStyle name="쉼표 [0] 7 2 3 3 12" xfId="50212" xr:uid="{00000000-0005-0000-0000-000041C20000}"/>
    <cellStyle name="쉼표 [0] 7 2 3 3 2" xfId="50213" xr:uid="{00000000-0005-0000-0000-000042C20000}"/>
    <cellStyle name="쉼표 [0] 7 2 3 3 2 2" xfId="50214" xr:uid="{00000000-0005-0000-0000-000043C20000}"/>
    <cellStyle name="쉼표 [0] 7 2 3 3 2 3" xfId="50215" xr:uid="{00000000-0005-0000-0000-000044C20000}"/>
    <cellStyle name="쉼표 [0] 7 2 3 3 2 4" xfId="50216" xr:uid="{00000000-0005-0000-0000-000045C20000}"/>
    <cellStyle name="쉼표 [0] 7 2 3 3 3" xfId="50217" xr:uid="{00000000-0005-0000-0000-000046C20000}"/>
    <cellStyle name="쉼표 [0] 7 2 3 3 3 2" xfId="50218" xr:uid="{00000000-0005-0000-0000-000047C20000}"/>
    <cellStyle name="쉼표 [0] 7 2 3 3 3 3" xfId="50219" xr:uid="{00000000-0005-0000-0000-000048C20000}"/>
    <cellStyle name="쉼표 [0] 7 2 3 3 3 4" xfId="50220" xr:uid="{00000000-0005-0000-0000-000049C20000}"/>
    <cellStyle name="쉼표 [0] 7 2 3 3 4" xfId="50221" xr:uid="{00000000-0005-0000-0000-00004AC20000}"/>
    <cellStyle name="쉼표 [0] 7 2 3 3 4 2" xfId="50222" xr:uid="{00000000-0005-0000-0000-00004BC20000}"/>
    <cellStyle name="쉼표 [0] 7 2 3 3 4 3" xfId="50223" xr:uid="{00000000-0005-0000-0000-00004CC20000}"/>
    <cellStyle name="쉼표 [0] 7 2 3 3 4 4" xfId="50224" xr:uid="{00000000-0005-0000-0000-00004DC20000}"/>
    <cellStyle name="쉼표 [0] 7 2 3 3 5" xfId="50225" xr:uid="{00000000-0005-0000-0000-00004EC20000}"/>
    <cellStyle name="쉼표 [0] 7 2 3 3 5 2" xfId="50226" xr:uid="{00000000-0005-0000-0000-00004FC20000}"/>
    <cellStyle name="쉼표 [0] 7 2 3 3 5 3" xfId="50227" xr:uid="{00000000-0005-0000-0000-000050C20000}"/>
    <cellStyle name="쉼표 [0] 7 2 3 3 5 4" xfId="50228" xr:uid="{00000000-0005-0000-0000-000051C20000}"/>
    <cellStyle name="쉼표 [0] 7 2 3 3 6" xfId="50229" xr:uid="{00000000-0005-0000-0000-000052C20000}"/>
    <cellStyle name="쉼표 [0] 7 2 3 3 6 2" xfId="50230" xr:uid="{00000000-0005-0000-0000-000053C20000}"/>
    <cellStyle name="쉼표 [0] 7 2 3 3 6 3" xfId="50231" xr:uid="{00000000-0005-0000-0000-000054C20000}"/>
    <cellStyle name="쉼표 [0] 7 2 3 3 6 4" xfId="50232" xr:uid="{00000000-0005-0000-0000-000055C20000}"/>
    <cellStyle name="쉼표 [0] 7 2 3 3 7" xfId="50233" xr:uid="{00000000-0005-0000-0000-000056C20000}"/>
    <cellStyle name="쉼표 [0] 7 2 3 3 7 2" xfId="50234" xr:uid="{00000000-0005-0000-0000-000057C20000}"/>
    <cellStyle name="쉼표 [0] 7 2 3 3 7 3" xfId="50235" xr:uid="{00000000-0005-0000-0000-000058C20000}"/>
    <cellStyle name="쉼표 [0] 7 2 3 3 7 4" xfId="50236" xr:uid="{00000000-0005-0000-0000-000059C20000}"/>
    <cellStyle name="쉼표 [0] 7 2 3 3 8" xfId="50237" xr:uid="{00000000-0005-0000-0000-00005AC20000}"/>
    <cellStyle name="쉼표 [0] 7 2 3 3 8 2" xfId="50238" xr:uid="{00000000-0005-0000-0000-00005BC20000}"/>
    <cellStyle name="쉼표 [0] 7 2 3 3 8 3" xfId="50239" xr:uid="{00000000-0005-0000-0000-00005CC20000}"/>
    <cellStyle name="쉼표 [0] 7 2 3 3 8 4" xfId="50240" xr:uid="{00000000-0005-0000-0000-00005DC20000}"/>
    <cellStyle name="쉼표 [0] 7 2 3 3 9" xfId="50241" xr:uid="{00000000-0005-0000-0000-00005EC20000}"/>
    <cellStyle name="쉼표 [0] 7 2 3 3 9 2" xfId="50242" xr:uid="{00000000-0005-0000-0000-00005FC20000}"/>
    <cellStyle name="쉼표 [0] 7 2 3 3 9 3" xfId="50243" xr:uid="{00000000-0005-0000-0000-000060C20000}"/>
    <cellStyle name="쉼표 [0] 7 2 3 3 9 4" xfId="50244" xr:uid="{00000000-0005-0000-0000-000061C20000}"/>
    <cellStyle name="쉼표 [0] 7 2 3 4" xfId="50245" xr:uid="{00000000-0005-0000-0000-000062C20000}"/>
    <cellStyle name="쉼표 [0] 7 2 3 4 10" xfId="50246" xr:uid="{00000000-0005-0000-0000-000063C20000}"/>
    <cellStyle name="쉼표 [0] 7 2 3 4 11" xfId="50247" xr:uid="{00000000-0005-0000-0000-000064C20000}"/>
    <cellStyle name="쉼표 [0] 7 2 3 4 12" xfId="50248" xr:uid="{00000000-0005-0000-0000-000065C20000}"/>
    <cellStyle name="쉼표 [0] 7 2 3 4 2" xfId="50249" xr:uid="{00000000-0005-0000-0000-000066C20000}"/>
    <cellStyle name="쉼표 [0] 7 2 3 4 2 2" xfId="50250" xr:uid="{00000000-0005-0000-0000-000067C20000}"/>
    <cellStyle name="쉼표 [0] 7 2 3 4 2 3" xfId="50251" xr:uid="{00000000-0005-0000-0000-000068C20000}"/>
    <cellStyle name="쉼표 [0] 7 2 3 4 2 4" xfId="50252" xr:uid="{00000000-0005-0000-0000-000069C20000}"/>
    <cellStyle name="쉼표 [0] 7 2 3 4 3" xfId="50253" xr:uid="{00000000-0005-0000-0000-00006AC20000}"/>
    <cellStyle name="쉼표 [0] 7 2 3 4 3 2" xfId="50254" xr:uid="{00000000-0005-0000-0000-00006BC20000}"/>
    <cellStyle name="쉼표 [0] 7 2 3 4 3 3" xfId="50255" xr:uid="{00000000-0005-0000-0000-00006CC20000}"/>
    <cellStyle name="쉼표 [0] 7 2 3 4 3 4" xfId="50256" xr:uid="{00000000-0005-0000-0000-00006DC20000}"/>
    <cellStyle name="쉼표 [0] 7 2 3 4 4" xfId="50257" xr:uid="{00000000-0005-0000-0000-00006EC20000}"/>
    <cellStyle name="쉼표 [0] 7 2 3 4 4 2" xfId="50258" xr:uid="{00000000-0005-0000-0000-00006FC20000}"/>
    <cellStyle name="쉼표 [0] 7 2 3 4 4 3" xfId="50259" xr:uid="{00000000-0005-0000-0000-000070C20000}"/>
    <cellStyle name="쉼표 [0] 7 2 3 4 4 4" xfId="50260" xr:uid="{00000000-0005-0000-0000-000071C20000}"/>
    <cellStyle name="쉼표 [0] 7 2 3 4 5" xfId="50261" xr:uid="{00000000-0005-0000-0000-000072C20000}"/>
    <cellStyle name="쉼표 [0] 7 2 3 4 5 2" xfId="50262" xr:uid="{00000000-0005-0000-0000-000073C20000}"/>
    <cellStyle name="쉼표 [0] 7 2 3 4 5 3" xfId="50263" xr:uid="{00000000-0005-0000-0000-000074C20000}"/>
    <cellStyle name="쉼표 [0] 7 2 3 4 5 4" xfId="50264" xr:uid="{00000000-0005-0000-0000-000075C20000}"/>
    <cellStyle name="쉼표 [0] 7 2 3 4 6" xfId="50265" xr:uid="{00000000-0005-0000-0000-000076C20000}"/>
    <cellStyle name="쉼표 [0] 7 2 3 4 6 2" xfId="50266" xr:uid="{00000000-0005-0000-0000-000077C20000}"/>
    <cellStyle name="쉼표 [0] 7 2 3 4 6 3" xfId="50267" xr:uid="{00000000-0005-0000-0000-000078C20000}"/>
    <cellStyle name="쉼표 [0] 7 2 3 4 6 4" xfId="50268" xr:uid="{00000000-0005-0000-0000-000079C20000}"/>
    <cellStyle name="쉼표 [0] 7 2 3 4 7" xfId="50269" xr:uid="{00000000-0005-0000-0000-00007AC20000}"/>
    <cellStyle name="쉼표 [0] 7 2 3 4 7 2" xfId="50270" xr:uid="{00000000-0005-0000-0000-00007BC20000}"/>
    <cellStyle name="쉼표 [0] 7 2 3 4 7 3" xfId="50271" xr:uid="{00000000-0005-0000-0000-00007CC20000}"/>
    <cellStyle name="쉼표 [0] 7 2 3 4 7 4" xfId="50272" xr:uid="{00000000-0005-0000-0000-00007DC20000}"/>
    <cellStyle name="쉼표 [0] 7 2 3 4 8" xfId="50273" xr:uid="{00000000-0005-0000-0000-00007EC20000}"/>
    <cellStyle name="쉼표 [0] 7 2 3 4 8 2" xfId="50274" xr:uid="{00000000-0005-0000-0000-00007FC20000}"/>
    <cellStyle name="쉼표 [0] 7 2 3 4 8 3" xfId="50275" xr:uid="{00000000-0005-0000-0000-000080C20000}"/>
    <cellStyle name="쉼표 [0] 7 2 3 4 8 4" xfId="50276" xr:uid="{00000000-0005-0000-0000-000081C20000}"/>
    <cellStyle name="쉼표 [0] 7 2 3 4 9" xfId="50277" xr:uid="{00000000-0005-0000-0000-000082C20000}"/>
    <cellStyle name="쉼표 [0] 7 2 3 4 9 2" xfId="50278" xr:uid="{00000000-0005-0000-0000-000083C20000}"/>
    <cellStyle name="쉼표 [0] 7 2 3 4 9 3" xfId="50279" xr:uid="{00000000-0005-0000-0000-000084C20000}"/>
    <cellStyle name="쉼표 [0] 7 2 3 4 9 4" xfId="50280" xr:uid="{00000000-0005-0000-0000-000085C20000}"/>
    <cellStyle name="쉼표 [0] 7 2 3 5" xfId="50281" xr:uid="{00000000-0005-0000-0000-000086C20000}"/>
    <cellStyle name="쉼표 [0] 7 2 3 5 2" xfId="50282" xr:uid="{00000000-0005-0000-0000-000087C20000}"/>
    <cellStyle name="쉼표 [0] 7 2 3 5 3" xfId="50283" xr:uid="{00000000-0005-0000-0000-000088C20000}"/>
    <cellStyle name="쉼표 [0] 7 2 3 5 4" xfId="50284" xr:uid="{00000000-0005-0000-0000-000089C20000}"/>
    <cellStyle name="쉼표 [0] 7 2 3 6" xfId="50285" xr:uid="{00000000-0005-0000-0000-00008AC20000}"/>
    <cellStyle name="쉼표 [0] 7 2 3 6 2" xfId="50286" xr:uid="{00000000-0005-0000-0000-00008BC20000}"/>
    <cellStyle name="쉼표 [0] 7 2 3 6 3" xfId="50287" xr:uid="{00000000-0005-0000-0000-00008CC20000}"/>
    <cellStyle name="쉼표 [0] 7 2 3 6 4" xfId="50288" xr:uid="{00000000-0005-0000-0000-00008DC20000}"/>
    <cellStyle name="쉼표 [0] 7 2 3 7" xfId="50289" xr:uid="{00000000-0005-0000-0000-00008EC20000}"/>
    <cellStyle name="쉼표 [0] 7 2 3 7 2" xfId="50290" xr:uid="{00000000-0005-0000-0000-00008FC20000}"/>
    <cellStyle name="쉼표 [0] 7 2 3 7 3" xfId="50291" xr:uid="{00000000-0005-0000-0000-000090C20000}"/>
    <cellStyle name="쉼표 [0] 7 2 3 7 4" xfId="50292" xr:uid="{00000000-0005-0000-0000-000091C20000}"/>
    <cellStyle name="쉼표 [0] 7 2 3 8" xfId="50293" xr:uid="{00000000-0005-0000-0000-000092C20000}"/>
    <cellStyle name="쉼표 [0] 7 2 3 8 2" xfId="50294" xr:uid="{00000000-0005-0000-0000-000093C20000}"/>
    <cellStyle name="쉼표 [0] 7 2 3 8 3" xfId="50295" xr:uid="{00000000-0005-0000-0000-000094C20000}"/>
    <cellStyle name="쉼표 [0] 7 2 3 8 4" xfId="50296" xr:uid="{00000000-0005-0000-0000-000095C20000}"/>
    <cellStyle name="쉼표 [0] 7 2 3 9" xfId="50297" xr:uid="{00000000-0005-0000-0000-000096C20000}"/>
    <cellStyle name="쉼표 [0] 7 2 3 9 2" xfId="50298" xr:uid="{00000000-0005-0000-0000-000097C20000}"/>
    <cellStyle name="쉼표 [0] 7 2 3 9 3" xfId="50299" xr:uid="{00000000-0005-0000-0000-000098C20000}"/>
    <cellStyle name="쉼표 [0] 7 2 3 9 4" xfId="50300" xr:uid="{00000000-0005-0000-0000-000099C20000}"/>
    <cellStyle name="쉼표 [0] 7 2 4" xfId="50301" xr:uid="{00000000-0005-0000-0000-00009AC20000}"/>
    <cellStyle name="쉼표 [0] 7 2 4 10" xfId="50302" xr:uid="{00000000-0005-0000-0000-00009BC20000}"/>
    <cellStyle name="쉼표 [0] 7 2 4 11" xfId="50303" xr:uid="{00000000-0005-0000-0000-00009CC20000}"/>
    <cellStyle name="쉼표 [0] 7 2 4 12" xfId="50304" xr:uid="{00000000-0005-0000-0000-00009DC20000}"/>
    <cellStyle name="쉼표 [0] 7 2 4 2" xfId="50305" xr:uid="{00000000-0005-0000-0000-00009EC20000}"/>
    <cellStyle name="쉼표 [0] 7 2 4 2 2" xfId="50306" xr:uid="{00000000-0005-0000-0000-00009FC20000}"/>
    <cellStyle name="쉼표 [0] 7 2 4 2 3" xfId="50307" xr:uid="{00000000-0005-0000-0000-0000A0C20000}"/>
    <cellStyle name="쉼표 [0] 7 2 4 2 4" xfId="50308" xr:uid="{00000000-0005-0000-0000-0000A1C20000}"/>
    <cellStyle name="쉼표 [0] 7 2 4 3" xfId="50309" xr:uid="{00000000-0005-0000-0000-0000A2C20000}"/>
    <cellStyle name="쉼표 [0] 7 2 4 3 2" xfId="50310" xr:uid="{00000000-0005-0000-0000-0000A3C20000}"/>
    <cellStyle name="쉼표 [0] 7 2 4 3 3" xfId="50311" xr:uid="{00000000-0005-0000-0000-0000A4C20000}"/>
    <cellStyle name="쉼표 [0] 7 2 4 3 4" xfId="50312" xr:uid="{00000000-0005-0000-0000-0000A5C20000}"/>
    <cellStyle name="쉼표 [0] 7 2 4 4" xfId="50313" xr:uid="{00000000-0005-0000-0000-0000A6C20000}"/>
    <cellStyle name="쉼표 [0] 7 2 4 4 2" xfId="50314" xr:uid="{00000000-0005-0000-0000-0000A7C20000}"/>
    <cellStyle name="쉼표 [0] 7 2 4 4 3" xfId="50315" xr:uid="{00000000-0005-0000-0000-0000A8C20000}"/>
    <cellStyle name="쉼표 [0] 7 2 4 4 4" xfId="50316" xr:uid="{00000000-0005-0000-0000-0000A9C20000}"/>
    <cellStyle name="쉼표 [0] 7 2 4 5" xfId="50317" xr:uid="{00000000-0005-0000-0000-0000AAC20000}"/>
    <cellStyle name="쉼표 [0] 7 2 4 5 2" xfId="50318" xr:uid="{00000000-0005-0000-0000-0000ABC20000}"/>
    <cellStyle name="쉼표 [0] 7 2 4 5 3" xfId="50319" xr:uid="{00000000-0005-0000-0000-0000ACC20000}"/>
    <cellStyle name="쉼표 [0] 7 2 4 5 4" xfId="50320" xr:uid="{00000000-0005-0000-0000-0000ADC20000}"/>
    <cellStyle name="쉼표 [0] 7 2 4 6" xfId="50321" xr:uid="{00000000-0005-0000-0000-0000AEC20000}"/>
    <cellStyle name="쉼표 [0] 7 2 4 6 2" xfId="50322" xr:uid="{00000000-0005-0000-0000-0000AFC20000}"/>
    <cellStyle name="쉼표 [0] 7 2 4 6 3" xfId="50323" xr:uid="{00000000-0005-0000-0000-0000B0C20000}"/>
    <cellStyle name="쉼표 [0] 7 2 4 6 4" xfId="50324" xr:uid="{00000000-0005-0000-0000-0000B1C20000}"/>
    <cellStyle name="쉼표 [0] 7 2 4 7" xfId="50325" xr:uid="{00000000-0005-0000-0000-0000B2C20000}"/>
    <cellStyle name="쉼표 [0] 7 2 4 7 2" xfId="50326" xr:uid="{00000000-0005-0000-0000-0000B3C20000}"/>
    <cellStyle name="쉼표 [0] 7 2 4 7 3" xfId="50327" xr:uid="{00000000-0005-0000-0000-0000B4C20000}"/>
    <cellStyle name="쉼표 [0] 7 2 4 7 4" xfId="50328" xr:uid="{00000000-0005-0000-0000-0000B5C20000}"/>
    <cellStyle name="쉼표 [0] 7 2 4 8" xfId="50329" xr:uid="{00000000-0005-0000-0000-0000B6C20000}"/>
    <cellStyle name="쉼표 [0] 7 2 4 8 2" xfId="50330" xr:uid="{00000000-0005-0000-0000-0000B7C20000}"/>
    <cellStyle name="쉼표 [0] 7 2 4 8 3" xfId="50331" xr:uid="{00000000-0005-0000-0000-0000B8C20000}"/>
    <cellStyle name="쉼표 [0] 7 2 4 8 4" xfId="50332" xr:uid="{00000000-0005-0000-0000-0000B9C20000}"/>
    <cellStyle name="쉼표 [0] 7 2 4 9" xfId="50333" xr:uid="{00000000-0005-0000-0000-0000BAC20000}"/>
    <cellStyle name="쉼표 [0] 7 2 4 9 2" xfId="50334" xr:uid="{00000000-0005-0000-0000-0000BBC20000}"/>
    <cellStyle name="쉼표 [0] 7 2 4 9 3" xfId="50335" xr:uid="{00000000-0005-0000-0000-0000BCC20000}"/>
    <cellStyle name="쉼표 [0] 7 2 4 9 4" xfId="50336" xr:uid="{00000000-0005-0000-0000-0000BDC20000}"/>
    <cellStyle name="쉼표 [0] 7 2 5" xfId="50337" xr:uid="{00000000-0005-0000-0000-0000BEC20000}"/>
    <cellStyle name="쉼표 [0] 7 2 5 10" xfId="50338" xr:uid="{00000000-0005-0000-0000-0000BFC20000}"/>
    <cellStyle name="쉼표 [0] 7 2 5 11" xfId="50339" xr:uid="{00000000-0005-0000-0000-0000C0C20000}"/>
    <cellStyle name="쉼표 [0] 7 2 5 12" xfId="50340" xr:uid="{00000000-0005-0000-0000-0000C1C20000}"/>
    <cellStyle name="쉼표 [0] 7 2 5 2" xfId="50341" xr:uid="{00000000-0005-0000-0000-0000C2C20000}"/>
    <cellStyle name="쉼표 [0] 7 2 5 2 2" xfId="50342" xr:uid="{00000000-0005-0000-0000-0000C3C20000}"/>
    <cellStyle name="쉼표 [0] 7 2 5 2 3" xfId="50343" xr:uid="{00000000-0005-0000-0000-0000C4C20000}"/>
    <cellStyle name="쉼표 [0] 7 2 5 2 4" xfId="50344" xr:uid="{00000000-0005-0000-0000-0000C5C20000}"/>
    <cellStyle name="쉼표 [0] 7 2 5 3" xfId="50345" xr:uid="{00000000-0005-0000-0000-0000C6C20000}"/>
    <cellStyle name="쉼표 [0] 7 2 5 3 2" xfId="50346" xr:uid="{00000000-0005-0000-0000-0000C7C20000}"/>
    <cellStyle name="쉼표 [0] 7 2 5 3 3" xfId="50347" xr:uid="{00000000-0005-0000-0000-0000C8C20000}"/>
    <cellStyle name="쉼표 [0] 7 2 5 3 4" xfId="50348" xr:uid="{00000000-0005-0000-0000-0000C9C20000}"/>
    <cellStyle name="쉼표 [0] 7 2 5 4" xfId="50349" xr:uid="{00000000-0005-0000-0000-0000CAC20000}"/>
    <cellStyle name="쉼표 [0] 7 2 5 4 2" xfId="50350" xr:uid="{00000000-0005-0000-0000-0000CBC20000}"/>
    <cellStyle name="쉼표 [0] 7 2 5 4 3" xfId="50351" xr:uid="{00000000-0005-0000-0000-0000CCC20000}"/>
    <cellStyle name="쉼표 [0] 7 2 5 4 4" xfId="50352" xr:uid="{00000000-0005-0000-0000-0000CDC20000}"/>
    <cellStyle name="쉼표 [0] 7 2 5 5" xfId="50353" xr:uid="{00000000-0005-0000-0000-0000CEC20000}"/>
    <cellStyle name="쉼표 [0] 7 2 5 5 2" xfId="50354" xr:uid="{00000000-0005-0000-0000-0000CFC20000}"/>
    <cellStyle name="쉼표 [0] 7 2 5 5 3" xfId="50355" xr:uid="{00000000-0005-0000-0000-0000D0C20000}"/>
    <cellStyle name="쉼표 [0] 7 2 5 5 4" xfId="50356" xr:uid="{00000000-0005-0000-0000-0000D1C20000}"/>
    <cellStyle name="쉼표 [0] 7 2 5 6" xfId="50357" xr:uid="{00000000-0005-0000-0000-0000D2C20000}"/>
    <cellStyle name="쉼표 [0] 7 2 5 6 2" xfId="50358" xr:uid="{00000000-0005-0000-0000-0000D3C20000}"/>
    <cellStyle name="쉼표 [0] 7 2 5 6 3" xfId="50359" xr:uid="{00000000-0005-0000-0000-0000D4C20000}"/>
    <cellStyle name="쉼표 [0] 7 2 5 6 4" xfId="50360" xr:uid="{00000000-0005-0000-0000-0000D5C20000}"/>
    <cellStyle name="쉼표 [0] 7 2 5 7" xfId="50361" xr:uid="{00000000-0005-0000-0000-0000D6C20000}"/>
    <cellStyle name="쉼표 [0] 7 2 5 7 2" xfId="50362" xr:uid="{00000000-0005-0000-0000-0000D7C20000}"/>
    <cellStyle name="쉼표 [0] 7 2 5 7 3" xfId="50363" xr:uid="{00000000-0005-0000-0000-0000D8C20000}"/>
    <cellStyle name="쉼표 [0] 7 2 5 7 4" xfId="50364" xr:uid="{00000000-0005-0000-0000-0000D9C20000}"/>
    <cellStyle name="쉼표 [0] 7 2 5 8" xfId="50365" xr:uid="{00000000-0005-0000-0000-0000DAC20000}"/>
    <cellStyle name="쉼표 [0] 7 2 5 8 2" xfId="50366" xr:uid="{00000000-0005-0000-0000-0000DBC20000}"/>
    <cellStyle name="쉼표 [0] 7 2 5 8 3" xfId="50367" xr:uid="{00000000-0005-0000-0000-0000DCC20000}"/>
    <cellStyle name="쉼표 [0] 7 2 5 8 4" xfId="50368" xr:uid="{00000000-0005-0000-0000-0000DDC20000}"/>
    <cellStyle name="쉼표 [0] 7 2 5 9" xfId="50369" xr:uid="{00000000-0005-0000-0000-0000DEC20000}"/>
    <cellStyle name="쉼표 [0] 7 2 5 9 2" xfId="50370" xr:uid="{00000000-0005-0000-0000-0000DFC20000}"/>
    <cellStyle name="쉼표 [0] 7 2 5 9 3" xfId="50371" xr:uid="{00000000-0005-0000-0000-0000E0C20000}"/>
    <cellStyle name="쉼표 [0] 7 2 5 9 4" xfId="50372" xr:uid="{00000000-0005-0000-0000-0000E1C20000}"/>
    <cellStyle name="쉼표 [0] 7 2 6" xfId="50373" xr:uid="{00000000-0005-0000-0000-0000E2C20000}"/>
    <cellStyle name="쉼표 [0] 7 2 6 10" xfId="50374" xr:uid="{00000000-0005-0000-0000-0000E3C20000}"/>
    <cellStyle name="쉼표 [0] 7 2 6 11" xfId="50375" xr:uid="{00000000-0005-0000-0000-0000E4C20000}"/>
    <cellStyle name="쉼표 [0] 7 2 6 12" xfId="50376" xr:uid="{00000000-0005-0000-0000-0000E5C20000}"/>
    <cellStyle name="쉼표 [0] 7 2 6 2" xfId="50377" xr:uid="{00000000-0005-0000-0000-0000E6C20000}"/>
    <cellStyle name="쉼표 [0] 7 2 6 2 2" xfId="50378" xr:uid="{00000000-0005-0000-0000-0000E7C20000}"/>
    <cellStyle name="쉼표 [0] 7 2 6 2 3" xfId="50379" xr:uid="{00000000-0005-0000-0000-0000E8C20000}"/>
    <cellStyle name="쉼표 [0] 7 2 6 2 4" xfId="50380" xr:uid="{00000000-0005-0000-0000-0000E9C20000}"/>
    <cellStyle name="쉼표 [0] 7 2 6 3" xfId="50381" xr:uid="{00000000-0005-0000-0000-0000EAC20000}"/>
    <cellStyle name="쉼표 [0] 7 2 6 3 2" xfId="50382" xr:uid="{00000000-0005-0000-0000-0000EBC20000}"/>
    <cellStyle name="쉼표 [0] 7 2 6 3 3" xfId="50383" xr:uid="{00000000-0005-0000-0000-0000ECC20000}"/>
    <cellStyle name="쉼표 [0] 7 2 6 3 4" xfId="50384" xr:uid="{00000000-0005-0000-0000-0000EDC20000}"/>
    <cellStyle name="쉼표 [0] 7 2 6 4" xfId="50385" xr:uid="{00000000-0005-0000-0000-0000EEC20000}"/>
    <cellStyle name="쉼표 [0] 7 2 6 4 2" xfId="50386" xr:uid="{00000000-0005-0000-0000-0000EFC20000}"/>
    <cellStyle name="쉼표 [0] 7 2 6 4 3" xfId="50387" xr:uid="{00000000-0005-0000-0000-0000F0C20000}"/>
    <cellStyle name="쉼표 [0] 7 2 6 4 4" xfId="50388" xr:uid="{00000000-0005-0000-0000-0000F1C20000}"/>
    <cellStyle name="쉼표 [0] 7 2 6 5" xfId="50389" xr:uid="{00000000-0005-0000-0000-0000F2C20000}"/>
    <cellStyle name="쉼표 [0] 7 2 6 5 2" xfId="50390" xr:uid="{00000000-0005-0000-0000-0000F3C20000}"/>
    <cellStyle name="쉼표 [0] 7 2 6 5 3" xfId="50391" xr:uid="{00000000-0005-0000-0000-0000F4C20000}"/>
    <cellStyle name="쉼표 [0] 7 2 6 5 4" xfId="50392" xr:uid="{00000000-0005-0000-0000-0000F5C20000}"/>
    <cellStyle name="쉼표 [0] 7 2 6 6" xfId="50393" xr:uid="{00000000-0005-0000-0000-0000F6C20000}"/>
    <cellStyle name="쉼표 [0] 7 2 6 6 2" xfId="50394" xr:uid="{00000000-0005-0000-0000-0000F7C20000}"/>
    <cellStyle name="쉼표 [0] 7 2 6 6 3" xfId="50395" xr:uid="{00000000-0005-0000-0000-0000F8C20000}"/>
    <cellStyle name="쉼표 [0] 7 2 6 6 4" xfId="50396" xr:uid="{00000000-0005-0000-0000-0000F9C20000}"/>
    <cellStyle name="쉼표 [0] 7 2 6 7" xfId="50397" xr:uid="{00000000-0005-0000-0000-0000FAC20000}"/>
    <cellStyle name="쉼표 [0] 7 2 6 7 2" xfId="50398" xr:uid="{00000000-0005-0000-0000-0000FBC20000}"/>
    <cellStyle name="쉼표 [0] 7 2 6 7 3" xfId="50399" xr:uid="{00000000-0005-0000-0000-0000FCC20000}"/>
    <cellStyle name="쉼표 [0] 7 2 6 7 4" xfId="50400" xr:uid="{00000000-0005-0000-0000-0000FDC20000}"/>
    <cellStyle name="쉼표 [0] 7 2 6 8" xfId="50401" xr:uid="{00000000-0005-0000-0000-0000FEC20000}"/>
    <cellStyle name="쉼표 [0] 7 2 6 8 2" xfId="50402" xr:uid="{00000000-0005-0000-0000-0000FFC20000}"/>
    <cellStyle name="쉼표 [0] 7 2 6 8 3" xfId="50403" xr:uid="{00000000-0005-0000-0000-000000C30000}"/>
    <cellStyle name="쉼표 [0] 7 2 6 8 4" xfId="50404" xr:uid="{00000000-0005-0000-0000-000001C30000}"/>
    <cellStyle name="쉼표 [0] 7 2 6 9" xfId="50405" xr:uid="{00000000-0005-0000-0000-000002C30000}"/>
    <cellStyle name="쉼표 [0] 7 2 6 9 2" xfId="50406" xr:uid="{00000000-0005-0000-0000-000003C30000}"/>
    <cellStyle name="쉼표 [0] 7 2 6 9 3" xfId="50407" xr:uid="{00000000-0005-0000-0000-000004C30000}"/>
    <cellStyle name="쉼표 [0] 7 2 6 9 4" xfId="50408" xr:uid="{00000000-0005-0000-0000-000005C30000}"/>
    <cellStyle name="쉼표 [0] 7 2 7" xfId="50409" xr:uid="{00000000-0005-0000-0000-000006C30000}"/>
    <cellStyle name="쉼표 [0] 7 2 7 2" xfId="50410" xr:uid="{00000000-0005-0000-0000-000007C30000}"/>
    <cellStyle name="쉼표 [0] 7 2 7 3" xfId="50411" xr:uid="{00000000-0005-0000-0000-000008C30000}"/>
    <cellStyle name="쉼표 [0] 7 2 7 4" xfId="50412" xr:uid="{00000000-0005-0000-0000-000009C30000}"/>
    <cellStyle name="쉼표 [0] 7 2 8" xfId="50413" xr:uid="{00000000-0005-0000-0000-00000AC30000}"/>
    <cellStyle name="쉼표 [0] 7 2 8 2" xfId="50414" xr:uid="{00000000-0005-0000-0000-00000BC30000}"/>
    <cellStyle name="쉼표 [0] 7 2 8 3" xfId="50415" xr:uid="{00000000-0005-0000-0000-00000CC30000}"/>
    <cellStyle name="쉼표 [0] 7 2 8 4" xfId="50416" xr:uid="{00000000-0005-0000-0000-00000DC30000}"/>
    <cellStyle name="쉼표 [0] 7 2 9" xfId="50417" xr:uid="{00000000-0005-0000-0000-00000EC30000}"/>
    <cellStyle name="쉼표 [0] 7 2 9 2" xfId="50418" xr:uid="{00000000-0005-0000-0000-00000FC30000}"/>
    <cellStyle name="쉼표 [0] 7 2 9 3" xfId="50419" xr:uid="{00000000-0005-0000-0000-000010C30000}"/>
    <cellStyle name="쉼표 [0] 7 2 9 4" xfId="50420" xr:uid="{00000000-0005-0000-0000-000011C30000}"/>
    <cellStyle name="쉼표 [0] 7 3" xfId="50421" xr:uid="{00000000-0005-0000-0000-000012C30000}"/>
    <cellStyle name="쉼표 [0] 7 4" xfId="50422" xr:uid="{00000000-0005-0000-0000-000013C30000}"/>
    <cellStyle name="쉼표 [0] 7 5" xfId="50423" xr:uid="{00000000-0005-0000-0000-000014C30000}"/>
    <cellStyle name="쉼표 [0] 7 6" xfId="50424" xr:uid="{00000000-0005-0000-0000-000015C30000}"/>
    <cellStyle name="쉼표 [0] 8" xfId="50425" xr:uid="{00000000-0005-0000-0000-000016C30000}"/>
    <cellStyle name="쉼표 [0] 8 2" xfId="50426" xr:uid="{00000000-0005-0000-0000-000017C30000}"/>
    <cellStyle name="쉼표 [0] 8 2 10" xfId="50427" xr:uid="{00000000-0005-0000-0000-000018C30000}"/>
    <cellStyle name="쉼표 [0] 8 2 10 2" xfId="50428" xr:uid="{00000000-0005-0000-0000-000019C30000}"/>
    <cellStyle name="쉼표 [0] 8 2 10 3" xfId="50429" xr:uid="{00000000-0005-0000-0000-00001AC30000}"/>
    <cellStyle name="쉼표 [0] 8 2 10 4" xfId="50430" xr:uid="{00000000-0005-0000-0000-00001BC30000}"/>
    <cellStyle name="쉼표 [0] 8 2 11" xfId="50431" xr:uid="{00000000-0005-0000-0000-00001CC30000}"/>
    <cellStyle name="쉼표 [0] 8 2 11 2" xfId="50432" xr:uid="{00000000-0005-0000-0000-00001DC30000}"/>
    <cellStyle name="쉼표 [0] 8 2 11 3" xfId="50433" xr:uid="{00000000-0005-0000-0000-00001EC30000}"/>
    <cellStyle name="쉼표 [0] 8 2 11 4" xfId="50434" xr:uid="{00000000-0005-0000-0000-00001FC30000}"/>
    <cellStyle name="쉼표 [0] 8 2 12" xfId="50435" xr:uid="{00000000-0005-0000-0000-000020C30000}"/>
    <cellStyle name="쉼표 [0] 8 2 12 2" xfId="50436" xr:uid="{00000000-0005-0000-0000-000021C30000}"/>
    <cellStyle name="쉼표 [0] 8 2 12 3" xfId="50437" xr:uid="{00000000-0005-0000-0000-000022C30000}"/>
    <cellStyle name="쉼표 [0] 8 2 12 4" xfId="50438" xr:uid="{00000000-0005-0000-0000-000023C30000}"/>
    <cellStyle name="쉼표 [0] 8 2 13" xfId="50439" xr:uid="{00000000-0005-0000-0000-000024C30000}"/>
    <cellStyle name="쉼표 [0] 8 2 13 2" xfId="50440" xr:uid="{00000000-0005-0000-0000-000025C30000}"/>
    <cellStyle name="쉼표 [0] 8 2 13 3" xfId="50441" xr:uid="{00000000-0005-0000-0000-000026C30000}"/>
    <cellStyle name="쉼표 [0] 8 2 13 4" xfId="50442" xr:uid="{00000000-0005-0000-0000-000027C30000}"/>
    <cellStyle name="쉼표 [0] 8 2 14" xfId="50443" xr:uid="{00000000-0005-0000-0000-000028C30000}"/>
    <cellStyle name="쉼표 [0] 8 2 14 2" xfId="50444" xr:uid="{00000000-0005-0000-0000-000029C30000}"/>
    <cellStyle name="쉼표 [0] 8 2 14 3" xfId="50445" xr:uid="{00000000-0005-0000-0000-00002AC30000}"/>
    <cellStyle name="쉼표 [0] 8 2 14 4" xfId="50446" xr:uid="{00000000-0005-0000-0000-00002BC30000}"/>
    <cellStyle name="쉼표 [0] 8 2 15" xfId="50447" xr:uid="{00000000-0005-0000-0000-00002CC30000}"/>
    <cellStyle name="쉼표 [0] 8 2 16" xfId="50448" xr:uid="{00000000-0005-0000-0000-00002DC30000}"/>
    <cellStyle name="쉼표 [0] 8 2 17" xfId="50449" xr:uid="{00000000-0005-0000-0000-00002EC30000}"/>
    <cellStyle name="쉼표 [0] 8 2 18" xfId="50450" xr:uid="{00000000-0005-0000-0000-00002FC30000}"/>
    <cellStyle name="쉼표 [0] 8 2 19" xfId="50451" xr:uid="{00000000-0005-0000-0000-000030C30000}"/>
    <cellStyle name="쉼표 [0] 8 2 2" xfId="50452" xr:uid="{00000000-0005-0000-0000-000031C30000}"/>
    <cellStyle name="쉼표 [0] 8 2 2 10" xfId="50453" xr:uid="{00000000-0005-0000-0000-000032C30000}"/>
    <cellStyle name="쉼표 [0] 8 2 2 10 2" xfId="50454" xr:uid="{00000000-0005-0000-0000-000033C30000}"/>
    <cellStyle name="쉼표 [0] 8 2 2 10 3" xfId="50455" xr:uid="{00000000-0005-0000-0000-000034C30000}"/>
    <cellStyle name="쉼표 [0] 8 2 2 10 4" xfId="50456" xr:uid="{00000000-0005-0000-0000-000035C30000}"/>
    <cellStyle name="쉼표 [0] 8 2 2 11" xfId="50457" xr:uid="{00000000-0005-0000-0000-000036C30000}"/>
    <cellStyle name="쉼표 [0] 8 2 2 11 2" xfId="50458" xr:uid="{00000000-0005-0000-0000-000037C30000}"/>
    <cellStyle name="쉼표 [0] 8 2 2 11 3" xfId="50459" xr:uid="{00000000-0005-0000-0000-000038C30000}"/>
    <cellStyle name="쉼표 [0] 8 2 2 11 4" xfId="50460" xr:uid="{00000000-0005-0000-0000-000039C30000}"/>
    <cellStyle name="쉼표 [0] 8 2 2 12" xfId="50461" xr:uid="{00000000-0005-0000-0000-00003AC30000}"/>
    <cellStyle name="쉼표 [0] 8 2 2 12 2" xfId="50462" xr:uid="{00000000-0005-0000-0000-00003BC30000}"/>
    <cellStyle name="쉼표 [0] 8 2 2 12 3" xfId="50463" xr:uid="{00000000-0005-0000-0000-00003CC30000}"/>
    <cellStyle name="쉼표 [0] 8 2 2 12 4" xfId="50464" xr:uid="{00000000-0005-0000-0000-00003DC30000}"/>
    <cellStyle name="쉼표 [0] 8 2 2 13" xfId="50465" xr:uid="{00000000-0005-0000-0000-00003EC30000}"/>
    <cellStyle name="쉼표 [0] 8 2 2 13 2" xfId="50466" xr:uid="{00000000-0005-0000-0000-00003FC30000}"/>
    <cellStyle name="쉼표 [0] 8 2 2 13 3" xfId="50467" xr:uid="{00000000-0005-0000-0000-000040C30000}"/>
    <cellStyle name="쉼표 [0] 8 2 2 13 4" xfId="50468" xr:uid="{00000000-0005-0000-0000-000041C30000}"/>
    <cellStyle name="쉼표 [0] 8 2 2 14" xfId="50469" xr:uid="{00000000-0005-0000-0000-000042C30000}"/>
    <cellStyle name="쉼표 [0] 8 2 2 15" xfId="50470" xr:uid="{00000000-0005-0000-0000-000043C30000}"/>
    <cellStyle name="쉼표 [0] 8 2 2 16" xfId="50471" xr:uid="{00000000-0005-0000-0000-000044C30000}"/>
    <cellStyle name="쉼표 [0] 8 2 2 17" xfId="50472" xr:uid="{00000000-0005-0000-0000-000045C30000}"/>
    <cellStyle name="쉼표 [0] 8 2 2 18" xfId="50473" xr:uid="{00000000-0005-0000-0000-000046C30000}"/>
    <cellStyle name="쉼표 [0] 8 2 2 19" xfId="50474" xr:uid="{00000000-0005-0000-0000-000047C30000}"/>
    <cellStyle name="쉼표 [0] 8 2 2 2" xfId="50475" xr:uid="{00000000-0005-0000-0000-000048C30000}"/>
    <cellStyle name="쉼표 [0] 8 2 2 2 10" xfId="50476" xr:uid="{00000000-0005-0000-0000-000049C30000}"/>
    <cellStyle name="쉼표 [0] 8 2 2 2 10 2" xfId="50477" xr:uid="{00000000-0005-0000-0000-00004AC30000}"/>
    <cellStyle name="쉼표 [0] 8 2 2 2 10 3" xfId="50478" xr:uid="{00000000-0005-0000-0000-00004BC30000}"/>
    <cellStyle name="쉼표 [0] 8 2 2 2 10 4" xfId="50479" xr:uid="{00000000-0005-0000-0000-00004CC30000}"/>
    <cellStyle name="쉼표 [0] 8 2 2 2 11" xfId="50480" xr:uid="{00000000-0005-0000-0000-00004DC30000}"/>
    <cellStyle name="쉼표 [0] 8 2 2 2 11 2" xfId="50481" xr:uid="{00000000-0005-0000-0000-00004EC30000}"/>
    <cellStyle name="쉼표 [0] 8 2 2 2 11 3" xfId="50482" xr:uid="{00000000-0005-0000-0000-00004FC30000}"/>
    <cellStyle name="쉼표 [0] 8 2 2 2 11 4" xfId="50483" xr:uid="{00000000-0005-0000-0000-000050C30000}"/>
    <cellStyle name="쉼표 [0] 8 2 2 2 12" xfId="50484" xr:uid="{00000000-0005-0000-0000-000051C30000}"/>
    <cellStyle name="쉼표 [0] 8 2 2 2 12 2" xfId="50485" xr:uid="{00000000-0005-0000-0000-000052C30000}"/>
    <cellStyle name="쉼표 [0] 8 2 2 2 12 3" xfId="50486" xr:uid="{00000000-0005-0000-0000-000053C30000}"/>
    <cellStyle name="쉼표 [0] 8 2 2 2 12 4" xfId="50487" xr:uid="{00000000-0005-0000-0000-000054C30000}"/>
    <cellStyle name="쉼표 [0] 8 2 2 2 13" xfId="50488" xr:uid="{00000000-0005-0000-0000-000055C30000}"/>
    <cellStyle name="쉼표 [0] 8 2 2 2 14" xfId="50489" xr:uid="{00000000-0005-0000-0000-000056C30000}"/>
    <cellStyle name="쉼표 [0] 8 2 2 2 15" xfId="50490" xr:uid="{00000000-0005-0000-0000-000057C30000}"/>
    <cellStyle name="쉼표 [0] 8 2 2 2 16" xfId="50491" xr:uid="{00000000-0005-0000-0000-000058C30000}"/>
    <cellStyle name="쉼표 [0] 8 2 2 2 17" xfId="50492" xr:uid="{00000000-0005-0000-0000-000059C30000}"/>
    <cellStyle name="쉼표 [0] 8 2 2 2 18" xfId="50493" xr:uid="{00000000-0005-0000-0000-00005AC30000}"/>
    <cellStyle name="쉼표 [0] 8 2 2 2 19" xfId="50494" xr:uid="{00000000-0005-0000-0000-00005BC30000}"/>
    <cellStyle name="쉼표 [0] 8 2 2 2 2" xfId="50495" xr:uid="{00000000-0005-0000-0000-00005CC30000}"/>
    <cellStyle name="쉼표 [0] 8 2 2 2 2 10" xfId="50496" xr:uid="{00000000-0005-0000-0000-00005DC30000}"/>
    <cellStyle name="쉼표 [0] 8 2 2 2 2 11" xfId="50497" xr:uid="{00000000-0005-0000-0000-00005EC30000}"/>
    <cellStyle name="쉼표 [0] 8 2 2 2 2 12" xfId="50498" xr:uid="{00000000-0005-0000-0000-00005FC30000}"/>
    <cellStyle name="쉼표 [0] 8 2 2 2 2 2" xfId="50499" xr:uid="{00000000-0005-0000-0000-000060C30000}"/>
    <cellStyle name="쉼표 [0] 8 2 2 2 2 2 2" xfId="50500" xr:uid="{00000000-0005-0000-0000-000061C30000}"/>
    <cellStyle name="쉼표 [0] 8 2 2 2 2 2 3" xfId="50501" xr:uid="{00000000-0005-0000-0000-000062C30000}"/>
    <cellStyle name="쉼표 [0] 8 2 2 2 2 2 4" xfId="50502" xr:uid="{00000000-0005-0000-0000-000063C30000}"/>
    <cellStyle name="쉼표 [0] 8 2 2 2 2 3" xfId="50503" xr:uid="{00000000-0005-0000-0000-000064C30000}"/>
    <cellStyle name="쉼표 [0] 8 2 2 2 2 3 2" xfId="50504" xr:uid="{00000000-0005-0000-0000-000065C30000}"/>
    <cellStyle name="쉼표 [0] 8 2 2 2 2 3 3" xfId="50505" xr:uid="{00000000-0005-0000-0000-000066C30000}"/>
    <cellStyle name="쉼표 [0] 8 2 2 2 2 3 4" xfId="50506" xr:uid="{00000000-0005-0000-0000-000067C30000}"/>
    <cellStyle name="쉼표 [0] 8 2 2 2 2 4" xfId="50507" xr:uid="{00000000-0005-0000-0000-000068C30000}"/>
    <cellStyle name="쉼표 [0] 8 2 2 2 2 4 2" xfId="50508" xr:uid="{00000000-0005-0000-0000-000069C30000}"/>
    <cellStyle name="쉼표 [0] 8 2 2 2 2 4 3" xfId="50509" xr:uid="{00000000-0005-0000-0000-00006AC30000}"/>
    <cellStyle name="쉼표 [0] 8 2 2 2 2 4 4" xfId="50510" xr:uid="{00000000-0005-0000-0000-00006BC30000}"/>
    <cellStyle name="쉼표 [0] 8 2 2 2 2 5" xfId="50511" xr:uid="{00000000-0005-0000-0000-00006CC30000}"/>
    <cellStyle name="쉼표 [0] 8 2 2 2 2 5 2" xfId="50512" xr:uid="{00000000-0005-0000-0000-00006DC30000}"/>
    <cellStyle name="쉼표 [0] 8 2 2 2 2 5 3" xfId="50513" xr:uid="{00000000-0005-0000-0000-00006EC30000}"/>
    <cellStyle name="쉼표 [0] 8 2 2 2 2 5 4" xfId="50514" xr:uid="{00000000-0005-0000-0000-00006FC30000}"/>
    <cellStyle name="쉼표 [0] 8 2 2 2 2 6" xfId="50515" xr:uid="{00000000-0005-0000-0000-000070C30000}"/>
    <cellStyle name="쉼표 [0] 8 2 2 2 2 6 2" xfId="50516" xr:uid="{00000000-0005-0000-0000-000071C30000}"/>
    <cellStyle name="쉼표 [0] 8 2 2 2 2 6 3" xfId="50517" xr:uid="{00000000-0005-0000-0000-000072C30000}"/>
    <cellStyle name="쉼표 [0] 8 2 2 2 2 6 4" xfId="50518" xr:uid="{00000000-0005-0000-0000-000073C30000}"/>
    <cellStyle name="쉼표 [0] 8 2 2 2 2 7" xfId="50519" xr:uid="{00000000-0005-0000-0000-000074C30000}"/>
    <cellStyle name="쉼표 [0] 8 2 2 2 2 7 2" xfId="50520" xr:uid="{00000000-0005-0000-0000-000075C30000}"/>
    <cellStyle name="쉼표 [0] 8 2 2 2 2 7 3" xfId="50521" xr:uid="{00000000-0005-0000-0000-000076C30000}"/>
    <cellStyle name="쉼표 [0] 8 2 2 2 2 7 4" xfId="50522" xr:uid="{00000000-0005-0000-0000-000077C30000}"/>
    <cellStyle name="쉼표 [0] 8 2 2 2 2 8" xfId="50523" xr:uid="{00000000-0005-0000-0000-000078C30000}"/>
    <cellStyle name="쉼표 [0] 8 2 2 2 2 8 2" xfId="50524" xr:uid="{00000000-0005-0000-0000-000079C30000}"/>
    <cellStyle name="쉼표 [0] 8 2 2 2 2 8 3" xfId="50525" xr:uid="{00000000-0005-0000-0000-00007AC30000}"/>
    <cellStyle name="쉼표 [0] 8 2 2 2 2 8 4" xfId="50526" xr:uid="{00000000-0005-0000-0000-00007BC30000}"/>
    <cellStyle name="쉼표 [0] 8 2 2 2 2 9" xfId="50527" xr:uid="{00000000-0005-0000-0000-00007CC30000}"/>
    <cellStyle name="쉼표 [0] 8 2 2 2 2 9 2" xfId="50528" xr:uid="{00000000-0005-0000-0000-00007DC30000}"/>
    <cellStyle name="쉼표 [0] 8 2 2 2 2 9 3" xfId="50529" xr:uid="{00000000-0005-0000-0000-00007EC30000}"/>
    <cellStyle name="쉼표 [0] 8 2 2 2 2 9 4" xfId="50530" xr:uid="{00000000-0005-0000-0000-00007FC30000}"/>
    <cellStyle name="쉼표 [0] 8 2 2 2 20" xfId="50531" xr:uid="{00000000-0005-0000-0000-000080C30000}"/>
    <cellStyle name="쉼표 [0] 8 2 2 2 21" xfId="50532" xr:uid="{00000000-0005-0000-0000-000081C30000}"/>
    <cellStyle name="쉼표 [0] 8 2 2 2 22" xfId="50533" xr:uid="{00000000-0005-0000-0000-000082C30000}"/>
    <cellStyle name="쉼표 [0] 8 2 2 2 23" xfId="50534" xr:uid="{00000000-0005-0000-0000-000083C30000}"/>
    <cellStyle name="쉼표 [0] 8 2 2 2 24" xfId="50535" xr:uid="{00000000-0005-0000-0000-000084C30000}"/>
    <cellStyle name="쉼표 [0] 8 2 2 2 25" xfId="50536" xr:uid="{00000000-0005-0000-0000-000085C30000}"/>
    <cellStyle name="쉼표 [0] 8 2 2 2 3" xfId="50537" xr:uid="{00000000-0005-0000-0000-000086C30000}"/>
    <cellStyle name="쉼표 [0] 8 2 2 2 3 10" xfId="50538" xr:uid="{00000000-0005-0000-0000-000087C30000}"/>
    <cellStyle name="쉼표 [0] 8 2 2 2 3 11" xfId="50539" xr:uid="{00000000-0005-0000-0000-000088C30000}"/>
    <cellStyle name="쉼표 [0] 8 2 2 2 3 12" xfId="50540" xr:uid="{00000000-0005-0000-0000-000089C30000}"/>
    <cellStyle name="쉼표 [0] 8 2 2 2 3 2" xfId="50541" xr:uid="{00000000-0005-0000-0000-00008AC30000}"/>
    <cellStyle name="쉼표 [0] 8 2 2 2 3 2 2" xfId="50542" xr:uid="{00000000-0005-0000-0000-00008BC30000}"/>
    <cellStyle name="쉼표 [0] 8 2 2 2 3 2 3" xfId="50543" xr:uid="{00000000-0005-0000-0000-00008CC30000}"/>
    <cellStyle name="쉼표 [0] 8 2 2 2 3 2 4" xfId="50544" xr:uid="{00000000-0005-0000-0000-00008DC30000}"/>
    <cellStyle name="쉼표 [0] 8 2 2 2 3 3" xfId="50545" xr:uid="{00000000-0005-0000-0000-00008EC30000}"/>
    <cellStyle name="쉼표 [0] 8 2 2 2 3 3 2" xfId="50546" xr:uid="{00000000-0005-0000-0000-00008FC30000}"/>
    <cellStyle name="쉼표 [0] 8 2 2 2 3 3 3" xfId="50547" xr:uid="{00000000-0005-0000-0000-000090C30000}"/>
    <cellStyle name="쉼표 [0] 8 2 2 2 3 3 4" xfId="50548" xr:uid="{00000000-0005-0000-0000-000091C30000}"/>
    <cellStyle name="쉼표 [0] 8 2 2 2 3 4" xfId="50549" xr:uid="{00000000-0005-0000-0000-000092C30000}"/>
    <cellStyle name="쉼표 [0] 8 2 2 2 3 4 2" xfId="50550" xr:uid="{00000000-0005-0000-0000-000093C30000}"/>
    <cellStyle name="쉼표 [0] 8 2 2 2 3 4 3" xfId="50551" xr:uid="{00000000-0005-0000-0000-000094C30000}"/>
    <cellStyle name="쉼표 [0] 8 2 2 2 3 4 4" xfId="50552" xr:uid="{00000000-0005-0000-0000-000095C30000}"/>
    <cellStyle name="쉼표 [0] 8 2 2 2 3 5" xfId="50553" xr:uid="{00000000-0005-0000-0000-000096C30000}"/>
    <cellStyle name="쉼표 [0] 8 2 2 2 3 5 2" xfId="50554" xr:uid="{00000000-0005-0000-0000-000097C30000}"/>
    <cellStyle name="쉼표 [0] 8 2 2 2 3 5 3" xfId="50555" xr:uid="{00000000-0005-0000-0000-000098C30000}"/>
    <cellStyle name="쉼표 [0] 8 2 2 2 3 5 4" xfId="50556" xr:uid="{00000000-0005-0000-0000-000099C30000}"/>
    <cellStyle name="쉼표 [0] 8 2 2 2 3 6" xfId="50557" xr:uid="{00000000-0005-0000-0000-00009AC30000}"/>
    <cellStyle name="쉼표 [0] 8 2 2 2 3 6 2" xfId="50558" xr:uid="{00000000-0005-0000-0000-00009BC30000}"/>
    <cellStyle name="쉼표 [0] 8 2 2 2 3 6 3" xfId="50559" xr:uid="{00000000-0005-0000-0000-00009CC30000}"/>
    <cellStyle name="쉼표 [0] 8 2 2 2 3 6 4" xfId="50560" xr:uid="{00000000-0005-0000-0000-00009DC30000}"/>
    <cellStyle name="쉼표 [0] 8 2 2 2 3 7" xfId="50561" xr:uid="{00000000-0005-0000-0000-00009EC30000}"/>
    <cellStyle name="쉼표 [0] 8 2 2 2 3 7 2" xfId="50562" xr:uid="{00000000-0005-0000-0000-00009FC30000}"/>
    <cellStyle name="쉼표 [0] 8 2 2 2 3 7 3" xfId="50563" xr:uid="{00000000-0005-0000-0000-0000A0C30000}"/>
    <cellStyle name="쉼표 [0] 8 2 2 2 3 7 4" xfId="50564" xr:uid="{00000000-0005-0000-0000-0000A1C30000}"/>
    <cellStyle name="쉼표 [0] 8 2 2 2 3 8" xfId="50565" xr:uid="{00000000-0005-0000-0000-0000A2C30000}"/>
    <cellStyle name="쉼표 [0] 8 2 2 2 3 8 2" xfId="50566" xr:uid="{00000000-0005-0000-0000-0000A3C30000}"/>
    <cellStyle name="쉼표 [0] 8 2 2 2 3 8 3" xfId="50567" xr:uid="{00000000-0005-0000-0000-0000A4C30000}"/>
    <cellStyle name="쉼표 [0] 8 2 2 2 3 8 4" xfId="50568" xr:uid="{00000000-0005-0000-0000-0000A5C30000}"/>
    <cellStyle name="쉼표 [0] 8 2 2 2 3 9" xfId="50569" xr:uid="{00000000-0005-0000-0000-0000A6C30000}"/>
    <cellStyle name="쉼표 [0] 8 2 2 2 3 9 2" xfId="50570" xr:uid="{00000000-0005-0000-0000-0000A7C30000}"/>
    <cellStyle name="쉼표 [0] 8 2 2 2 3 9 3" xfId="50571" xr:uid="{00000000-0005-0000-0000-0000A8C30000}"/>
    <cellStyle name="쉼표 [0] 8 2 2 2 3 9 4" xfId="50572" xr:uid="{00000000-0005-0000-0000-0000A9C30000}"/>
    <cellStyle name="쉼표 [0] 8 2 2 2 4" xfId="50573" xr:uid="{00000000-0005-0000-0000-0000AAC30000}"/>
    <cellStyle name="쉼표 [0] 8 2 2 2 4 10" xfId="50574" xr:uid="{00000000-0005-0000-0000-0000ABC30000}"/>
    <cellStyle name="쉼표 [0] 8 2 2 2 4 11" xfId="50575" xr:uid="{00000000-0005-0000-0000-0000ACC30000}"/>
    <cellStyle name="쉼표 [0] 8 2 2 2 4 12" xfId="50576" xr:uid="{00000000-0005-0000-0000-0000ADC30000}"/>
    <cellStyle name="쉼표 [0] 8 2 2 2 4 2" xfId="50577" xr:uid="{00000000-0005-0000-0000-0000AEC30000}"/>
    <cellStyle name="쉼표 [0] 8 2 2 2 4 2 2" xfId="50578" xr:uid="{00000000-0005-0000-0000-0000AFC30000}"/>
    <cellStyle name="쉼표 [0] 8 2 2 2 4 2 3" xfId="50579" xr:uid="{00000000-0005-0000-0000-0000B0C30000}"/>
    <cellStyle name="쉼표 [0] 8 2 2 2 4 2 4" xfId="50580" xr:uid="{00000000-0005-0000-0000-0000B1C30000}"/>
    <cellStyle name="쉼표 [0] 8 2 2 2 4 3" xfId="50581" xr:uid="{00000000-0005-0000-0000-0000B2C30000}"/>
    <cellStyle name="쉼표 [0] 8 2 2 2 4 3 2" xfId="50582" xr:uid="{00000000-0005-0000-0000-0000B3C30000}"/>
    <cellStyle name="쉼표 [0] 8 2 2 2 4 3 3" xfId="50583" xr:uid="{00000000-0005-0000-0000-0000B4C30000}"/>
    <cellStyle name="쉼표 [0] 8 2 2 2 4 3 4" xfId="50584" xr:uid="{00000000-0005-0000-0000-0000B5C30000}"/>
    <cellStyle name="쉼표 [0] 8 2 2 2 4 4" xfId="50585" xr:uid="{00000000-0005-0000-0000-0000B6C30000}"/>
    <cellStyle name="쉼표 [0] 8 2 2 2 4 4 2" xfId="50586" xr:uid="{00000000-0005-0000-0000-0000B7C30000}"/>
    <cellStyle name="쉼표 [0] 8 2 2 2 4 4 3" xfId="50587" xr:uid="{00000000-0005-0000-0000-0000B8C30000}"/>
    <cellStyle name="쉼표 [0] 8 2 2 2 4 4 4" xfId="50588" xr:uid="{00000000-0005-0000-0000-0000B9C30000}"/>
    <cellStyle name="쉼표 [0] 8 2 2 2 4 5" xfId="50589" xr:uid="{00000000-0005-0000-0000-0000BAC30000}"/>
    <cellStyle name="쉼표 [0] 8 2 2 2 4 5 2" xfId="50590" xr:uid="{00000000-0005-0000-0000-0000BBC30000}"/>
    <cellStyle name="쉼표 [0] 8 2 2 2 4 5 3" xfId="50591" xr:uid="{00000000-0005-0000-0000-0000BCC30000}"/>
    <cellStyle name="쉼표 [0] 8 2 2 2 4 5 4" xfId="50592" xr:uid="{00000000-0005-0000-0000-0000BDC30000}"/>
    <cellStyle name="쉼표 [0] 8 2 2 2 4 6" xfId="50593" xr:uid="{00000000-0005-0000-0000-0000BEC30000}"/>
    <cellStyle name="쉼표 [0] 8 2 2 2 4 6 2" xfId="50594" xr:uid="{00000000-0005-0000-0000-0000BFC30000}"/>
    <cellStyle name="쉼표 [0] 8 2 2 2 4 6 3" xfId="50595" xr:uid="{00000000-0005-0000-0000-0000C0C30000}"/>
    <cellStyle name="쉼표 [0] 8 2 2 2 4 6 4" xfId="50596" xr:uid="{00000000-0005-0000-0000-0000C1C30000}"/>
    <cellStyle name="쉼표 [0] 8 2 2 2 4 7" xfId="50597" xr:uid="{00000000-0005-0000-0000-0000C2C30000}"/>
    <cellStyle name="쉼표 [0] 8 2 2 2 4 7 2" xfId="50598" xr:uid="{00000000-0005-0000-0000-0000C3C30000}"/>
    <cellStyle name="쉼표 [0] 8 2 2 2 4 7 3" xfId="50599" xr:uid="{00000000-0005-0000-0000-0000C4C30000}"/>
    <cellStyle name="쉼표 [0] 8 2 2 2 4 7 4" xfId="50600" xr:uid="{00000000-0005-0000-0000-0000C5C30000}"/>
    <cellStyle name="쉼표 [0] 8 2 2 2 4 8" xfId="50601" xr:uid="{00000000-0005-0000-0000-0000C6C30000}"/>
    <cellStyle name="쉼표 [0] 8 2 2 2 4 8 2" xfId="50602" xr:uid="{00000000-0005-0000-0000-0000C7C30000}"/>
    <cellStyle name="쉼표 [0] 8 2 2 2 4 8 3" xfId="50603" xr:uid="{00000000-0005-0000-0000-0000C8C30000}"/>
    <cellStyle name="쉼표 [0] 8 2 2 2 4 8 4" xfId="50604" xr:uid="{00000000-0005-0000-0000-0000C9C30000}"/>
    <cellStyle name="쉼표 [0] 8 2 2 2 4 9" xfId="50605" xr:uid="{00000000-0005-0000-0000-0000CAC30000}"/>
    <cellStyle name="쉼표 [0] 8 2 2 2 4 9 2" xfId="50606" xr:uid="{00000000-0005-0000-0000-0000CBC30000}"/>
    <cellStyle name="쉼표 [0] 8 2 2 2 4 9 3" xfId="50607" xr:uid="{00000000-0005-0000-0000-0000CCC30000}"/>
    <cellStyle name="쉼표 [0] 8 2 2 2 4 9 4" xfId="50608" xr:uid="{00000000-0005-0000-0000-0000CDC30000}"/>
    <cellStyle name="쉼표 [0] 8 2 2 2 5" xfId="50609" xr:uid="{00000000-0005-0000-0000-0000CEC30000}"/>
    <cellStyle name="쉼표 [0] 8 2 2 2 5 2" xfId="50610" xr:uid="{00000000-0005-0000-0000-0000CFC30000}"/>
    <cellStyle name="쉼표 [0] 8 2 2 2 5 3" xfId="50611" xr:uid="{00000000-0005-0000-0000-0000D0C30000}"/>
    <cellStyle name="쉼표 [0] 8 2 2 2 5 4" xfId="50612" xr:uid="{00000000-0005-0000-0000-0000D1C30000}"/>
    <cellStyle name="쉼표 [0] 8 2 2 2 6" xfId="50613" xr:uid="{00000000-0005-0000-0000-0000D2C30000}"/>
    <cellStyle name="쉼표 [0] 8 2 2 2 6 2" xfId="50614" xr:uid="{00000000-0005-0000-0000-0000D3C30000}"/>
    <cellStyle name="쉼표 [0] 8 2 2 2 6 3" xfId="50615" xr:uid="{00000000-0005-0000-0000-0000D4C30000}"/>
    <cellStyle name="쉼표 [0] 8 2 2 2 6 4" xfId="50616" xr:uid="{00000000-0005-0000-0000-0000D5C30000}"/>
    <cellStyle name="쉼표 [0] 8 2 2 2 7" xfId="50617" xr:uid="{00000000-0005-0000-0000-0000D6C30000}"/>
    <cellStyle name="쉼표 [0] 8 2 2 2 7 2" xfId="50618" xr:uid="{00000000-0005-0000-0000-0000D7C30000}"/>
    <cellStyle name="쉼표 [0] 8 2 2 2 7 3" xfId="50619" xr:uid="{00000000-0005-0000-0000-0000D8C30000}"/>
    <cellStyle name="쉼표 [0] 8 2 2 2 7 4" xfId="50620" xr:uid="{00000000-0005-0000-0000-0000D9C30000}"/>
    <cellStyle name="쉼표 [0] 8 2 2 2 8" xfId="50621" xr:uid="{00000000-0005-0000-0000-0000DAC30000}"/>
    <cellStyle name="쉼표 [0] 8 2 2 2 8 2" xfId="50622" xr:uid="{00000000-0005-0000-0000-0000DBC30000}"/>
    <cellStyle name="쉼표 [0] 8 2 2 2 8 3" xfId="50623" xr:uid="{00000000-0005-0000-0000-0000DCC30000}"/>
    <cellStyle name="쉼표 [0] 8 2 2 2 8 4" xfId="50624" xr:uid="{00000000-0005-0000-0000-0000DDC30000}"/>
    <cellStyle name="쉼표 [0] 8 2 2 2 9" xfId="50625" xr:uid="{00000000-0005-0000-0000-0000DEC30000}"/>
    <cellStyle name="쉼표 [0] 8 2 2 2 9 2" xfId="50626" xr:uid="{00000000-0005-0000-0000-0000DFC30000}"/>
    <cellStyle name="쉼표 [0] 8 2 2 2 9 3" xfId="50627" xr:uid="{00000000-0005-0000-0000-0000E0C30000}"/>
    <cellStyle name="쉼표 [0] 8 2 2 2 9 4" xfId="50628" xr:uid="{00000000-0005-0000-0000-0000E1C30000}"/>
    <cellStyle name="쉼표 [0] 8 2 2 20" xfId="50629" xr:uid="{00000000-0005-0000-0000-0000E2C30000}"/>
    <cellStyle name="쉼표 [0] 8 2 2 21" xfId="50630" xr:uid="{00000000-0005-0000-0000-0000E3C30000}"/>
    <cellStyle name="쉼표 [0] 8 2 2 22" xfId="50631" xr:uid="{00000000-0005-0000-0000-0000E4C30000}"/>
    <cellStyle name="쉼표 [0] 8 2 2 23" xfId="50632" xr:uid="{00000000-0005-0000-0000-0000E5C30000}"/>
    <cellStyle name="쉼표 [0] 8 2 2 24" xfId="50633" xr:uid="{00000000-0005-0000-0000-0000E6C30000}"/>
    <cellStyle name="쉼표 [0] 8 2 2 25" xfId="50634" xr:uid="{00000000-0005-0000-0000-0000E7C30000}"/>
    <cellStyle name="쉼표 [0] 8 2 2 26" xfId="50635" xr:uid="{00000000-0005-0000-0000-0000E8C30000}"/>
    <cellStyle name="쉼표 [0] 8 2 2 3" xfId="50636" xr:uid="{00000000-0005-0000-0000-0000E9C30000}"/>
    <cellStyle name="쉼표 [0] 8 2 2 3 10" xfId="50637" xr:uid="{00000000-0005-0000-0000-0000EAC30000}"/>
    <cellStyle name="쉼표 [0] 8 2 2 3 11" xfId="50638" xr:uid="{00000000-0005-0000-0000-0000EBC30000}"/>
    <cellStyle name="쉼표 [0] 8 2 2 3 12" xfId="50639" xr:uid="{00000000-0005-0000-0000-0000ECC30000}"/>
    <cellStyle name="쉼표 [0] 8 2 2 3 2" xfId="50640" xr:uid="{00000000-0005-0000-0000-0000EDC30000}"/>
    <cellStyle name="쉼표 [0] 8 2 2 3 2 2" xfId="50641" xr:uid="{00000000-0005-0000-0000-0000EEC30000}"/>
    <cellStyle name="쉼표 [0] 8 2 2 3 2 3" xfId="50642" xr:uid="{00000000-0005-0000-0000-0000EFC30000}"/>
    <cellStyle name="쉼표 [0] 8 2 2 3 2 4" xfId="50643" xr:uid="{00000000-0005-0000-0000-0000F0C30000}"/>
    <cellStyle name="쉼표 [0] 8 2 2 3 3" xfId="50644" xr:uid="{00000000-0005-0000-0000-0000F1C30000}"/>
    <cellStyle name="쉼표 [0] 8 2 2 3 3 2" xfId="50645" xr:uid="{00000000-0005-0000-0000-0000F2C30000}"/>
    <cellStyle name="쉼표 [0] 8 2 2 3 3 3" xfId="50646" xr:uid="{00000000-0005-0000-0000-0000F3C30000}"/>
    <cellStyle name="쉼표 [0] 8 2 2 3 3 4" xfId="50647" xr:uid="{00000000-0005-0000-0000-0000F4C30000}"/>
    <cellStyle name="쉼표 [0] 8 2 2 3 4" xfId="50648" xr:uid="{00000000-0005-0000-0000-0000F5C30000}"/>
    <cellStyle name="쉼표 [0] 8 2 2 3 4 2" xfId="50649" xr:uid="{00000000-0005-0000-0000-0000F6C30000}"/>
    <cellStyle name="쉼표 [0] 8 2 2 3 4 3" xfId="50650" xr:uid="{00000000-0005-0000-0000-0000F7C30000}"/>
    <cellStyle name="쉼표 [0] 8 2 2 3 4 4" xfId="50651" xr:uid="{00000000-0005-0000-0000-0000F8C30000}"/>
    <cellStyle name="쉼표 [0] 8 2 2 3 5" xfId="50652" xr:uid="{00000000-0005-0000-0000-0000F9C30000}"/>
    <cellStyle name="쉼표 [0] 8 2 2 3 5 2" xfId="50653" xr:uid="{00000000-0005-0000-0000-0000FAC30000}"/>
    <cellStyle name="쉼표 [0] 8 2 2 3 5 3" xfId="50654" xr:uid="{00000000-0005-0000-0000-0000FBC30000}"/>
    <cellStyle name="쉼표 [0] 8 2 2 3 5 4" xfId="50655" xr:uid="{00000000-0005-0000-0000-0000FCC30000}"/>
    <cellStyle name="쉼표 [0] 8 2 2 3 6" xfId="50656" xr:uid="{00000000-0005-0000-0000-0000FDC30000}"/>
    <cellStyle name="쉼표 [0] 8 2 2 3 6 2" xfId="50657" xr:uid="{00000000-0005-0000-0000-0000FEC30000}"/>
    <cellStyle name="쉼표 [0] 8 2 2 3 6 3" xfId="50658" xr:uid="{00000000-0005-0000-0000-0000FFC30000}"/>
    <cellStyle name="쉼표 [0] 8 2 2 3 6 4" xfId="50659" xr:uid="{00000000-0005-0000-0000-000000C40000}"/>
    <cellStyle name="쉼표 [0] 8 2 2 3 7" xfId="50660" xr:uid="{00000000-0005-0000-0000-000001C40000}"/>
    <cellStyle name="쉼표 [0] 8 2 2 3 7 2" xfId="50661" xr:uid="{00000000-0005-0000-0000-000002C40000}"/>
    <cellStyle name="쉼표 [0] 8 2 2 3 7 3" xfId="50662" xr:uid="{00000000-0005-0000-0000-000003C40000}"/>
    <cellStyle name="쉼표 [0] 8 2 2 3 7 4" xfId="50663" xr:uid="{00000000-0005-0000-0000-000004C40000}"/>
    <cellStyle name="쉼표 [0] 8 2 2 3 8" xfId="50664" xr:uid="{00000000-0005-0000-0000-000005C40000}"/>
    <cellStyle name="쉼표 [0] 8 2 2 3 8 2" xfId="50665" xr:uid="{00000000-0005-0000-0000-000006C40000}"/>
    <cellStyle name="쉼표 [0] 8 2 2 3 8 3" xfId="50666" xr:uid="{00000000-0005-0000-0000-000007C40000}"/>
    <cellStyle name="쉼표 [0] 8 2 2 3 8 4" xfId="50667" xr:uid="{00000000-0005-0000-0000-000008C40000}"/>
    <cellStyle name="쉼표 [0] 8 2 2 3 9" xfId="50668" xr:uid="{00000000-0005-0000-0000-000009C40000}"/>
    <cellStyle name="쉼표 [0] 8 2 2 3 9 2" xfId="50669" xr:uid="{00000000-0005-0000-0000-00000AC40000}"/>
    <cellStyle name="쉼표 [0] 8 2 2 3 9 3" xfId="50670" xr:uid="{00000000-0005-0000-0000-00000BC40000}"/>
    <cellStyle name="쉼표 [0] 8 2 2 3 9 4" xfId="50671" xr:uid="{00000000-0005-0000-0000-00000CC40000}"/>
    <cellStyle name="쉼표 [0] 8 2 2 4" xfId="50672" xr:uid="{00000000-0005-0000-0000-00000DC40000}"/>
    <cellStyle name="쉼표 [0] 8 2 2 4 10" xfId="50673" xr:uid="{00000000-0005-0000-0000-00000EC40000}"/>
    <cellStyle name="쉼표 [0] 8 2 2 4 11" xfId="50674" xr:uid="{00000000-0005-0000-0000-00000FC40000}"/>
    <cellStyle name="쉼표 [0] 8 2 2 4 12" xfId="50675" xr:uid="{00000000-0005-0000-0000-000010C40000}"/>
    <cellStyle name="쉼표 [0] 8 2 2 4 2" xfId="50676" xr:uid="{00000000-0005-0000-0000-000011C40000}"/>
    <cellStyle name="쉼표 [0] 8 2 2 4 2 2" xfId="50677" xr:uid="{00000000-0005-0000-0000-000012C40000}"/>
    <cellStyle name="쉼표 [0] 8 2 2 4 2 3" xfId="50678" xr:uid="{00000000-0005-0000-0000-000013C40000}"/>
    <cellStyle name="쉼표 [0] 8 2 2 4 2 4" xfId="50679" xr:uid="{00000000-0005-0000-0000-000014C40000}"/>
    <cellStyle name="쉼표 [0] 8 2 2 4 3" xfId="50680" xr:uid="{00000000-0005-0000-0000-000015C40000}"/>
    <cellStyle name="쉼표 [0] 8 2 2 4 3 2" xfId="50681" xr:uid="{00000000-0005-0000-0000-000016C40000}"/>
    <cellStyle name="쉼표 [0] 8 2 2 4 3 3" xfId="50682" xr:uid="{00000000-0005-0000-0000-000017C40000}"/>
    <cellStyle name="쉼표 [0] 8 2 2 4 3 4" xfId="50683" xr:uid="{00000000-0005-0000-0000-000018C40000}"/>
    <cellStyle name="쉼표 [0] 8 2 2 4 4" xfId="50684" xr:uid="{00000000-0005-0000-0000-000019C40000}"/>
    <cellStyle name="쉼표 [0] 8 2 2 4 4 2" xfId="50685" xr:uid="{00000000-0005-0000-0000-00001AC40000}"/>
    <cellStyle name="쉼표 [0] 8 2 2 4 4 3" xfId="50686" xr:uid="{00000000-0005-0000-0000-00001BC40000}"/>
    <cellStyle name="쉼표 [0] 8 2 2 4 4 4" xfId="50687" xr:uid="{00000000-0005-0000-0000-00001CC40000}"/>
    <cellStyle name="쉼표 [0] 8 2 2 4 5" xfId="50688" xr:uid="{00000000-0005-0000-0000-00001DC40000}"/>
    <cellStyle name="쉼표 [0] 8 2 2 4 5 2" xfId="50689" xr:uid="{00000000-0005-0000-0000-00001EC40000}"/>
    <cellStyle name="쉼표 [0] 8 2 2 4 5 3" xfId="50690" xr:uid="{00000000-0005-0000-0000-00001FC40000}"/>
    <cellStyle name="쉼표 [0] 8 2 2 4 5 4" xfId="50691" xr:uid="{00000000-0005-0000-0000-000020C40000}"/>
    <cellStyle name="쉼표 [0] 8 2 2 4 6" xfId="50692" xr:uid="{00000000-0005-0000-0000-000021C40000}"/>
    <cellStyle name="쉼표 [0] 8 2 2 4 6 2" xfId="50693" xr:uid="{00000000-0005-0000-0000-000022C40000}"/>
    <cellStyle name="쉼표 [0] 8 2 2 4 6 3" xfId="50694" xr:uid="{00000000-0005-0000-0000-000023C40000}"/>
    <cellStyle name="쉼표 [0] 8 2 2 4 6 4" xfId="50695" xr:uid="{00000000-0005-0000-0000-000024C40000}"/>
    <cellStyle name="쉼표 [0] 8 2 2 4 7" xfId="50696" xr:uid="{00000000-0005-0000-0000-000025C40000}"/>
    <cellStyle name="쉼표 [0] 8 2 2 4 7 2" xfId="50697" xr:uid="{00000000-0005-0000-0000-000026C40000}"/>
    <cellStyle name="쉼표 [0] 8 2 2 4 7 3" xfId="50698" xr:uid="{00000000-0005-0000-0000-000027C40000}"/>
    <cellStyle name="쉼표 [0] 8 2 2 4 7 4" xfId="50699" xr:uid="{00000000-0005-0000-0000-000028C40000}"/>
    <cellStyle name="쉼표 [0] 8 2 2 4 8" xfId="50700" xr:uid="{00000000-0005-0000-0000-000029C40000}"/>
    <cellStyle name="쉼표 [0] 8 2 2 4 8 2" xfId="50701" xr:uid="{00000000-0005-0000-0000-00002AC40000}"/>
    <cellStyle name="쉼표 [0] 8 2 2 4 8 3" xfId="50702" xr:uid="{00000000-0005-0000-0000-00002BC40000}"/>
    <cellStyle name="쉼표 [0] 8 2 2 4 8 4" xfId="50703" xr:uid="{00000000-0005-0000-0000-00002CC40000}"/>
    <cellStyle name="쉼표 [0] 8 2 2 4 9" xfId="50704" xr:uid="{00000000-0005-0000-0000-00002DC40000}"/>
    <cellStyle name="쉼표 [0] 8 2 2 4 9 2" xfId="50705" xr:uid="{00000000-0005-0000-0000-00002EC40000}"/>
    <cellStyle name="쉼표 [0] 8 2 2 4 9 3" xfId="50706" xr:uid="{00000000-0005-0000-0000-00002FC40000}"/>
    <cellStyle name="쉼표 [0] 8 2 2 4 9 4" xfId="50707" xr:uid="{00000000-0005-0000-0000-000030C40000}"/>
    <cellStyle name="쉼표 [0] 8 2 2 5" xfId="50708" xr:uid="{00000000-0005-0000-0000-000031C40000}"/>
    <cellStyle name="쉼표 [0] 8 2 2 5 10" xfId="50709" xr:uid="{00000000-0005-0000-0000-000032C40000}"/>
    <cellStyle name="쉼표 [0] 8 2 2 5 11" xfId="50710" xr:uid="{00000000-0005-0000-0000-000033C40000}"/>
    <cellStyle name="쉼표 [0] 8 2 2 5 12" xfId="50711" xr:uid="{00000000-0005-0000-0000-000034C40000}"/>
    <cellStyle name="쉼표 [0] 8 2 2 5 2" xfId="50712" xr:uid="{00000000-0005-0000-0000-000035C40000}"/>
    <cellStyle name="쉼표 [0] 8 2 2 5 2 2" xfId="50713" xr:uid="{00000000-0005-0000-0000-000036C40000}"/>
    <cellStyle name="쉼표 [0] 8 2 2 5 2 3" xfId="50714" xr:uid="{00000000-0005-0000-0000-000037C40000}"/>
    <cellStyle name="쉼표 [0] 8 2 2 5 2 4" xfId="50715" xr:uid="{00000000-0005-0000-0000-000038C40000}"/>
    <cellStyle name="쉼표 [0] 8 2 2 5 3" xfId="50716" xr:uid="{00000000-0005-0000-0000-000039C40000}"/>
    <cellStyle name="쉼표 [0] 8 2 2 5 3 2" xfId="50717" xr:uid="{00000000-0005-0000-0000-00003AC40000}"/>
    <cellStyle name="쉼표 [0] 8 2 2 5 3 3" xfId="50718" xr:uid="{00000000-0005-0000-0000-00003BC40000}"/>
    <cellStyle name="쉼표 [0] 8 2 2 5 3 4" xfId="50719" xr:uid="{00000000-0005-0000-0000-00003CC40000}"/>
    <cellStyle name="쉼표 [0] 8 2 2 5 4" xfId="50720" xr:uid="{00000000-0005-0000-0000-00003DC40000}"/>
    <cellStyle name="쉼표 [0] 8 2 2 5 4 2" xfId="50721" xr:uid="{00000000-0005-0000-0000-00003EC40000}"/>
    <cellStyle name="쉼표 [0] 8 2 2 5 4 3" xfId="50722" xr:uid="{00000000-0005-0000-0000-00003FC40000}"/>
    <cellStyle name="쉼표 [0] 8 2 2 5 4 4" xfId="50723" xr:uid="{00000000-0005-0000-0000-000040C40000}"/>
    <cellStyle name="쉼표 [0] 8 2 2 5 5" xfId="50724" xr:uid="{00000000-0005-0000-0000-000041C40000}"/>
    <cellStyle name="쉼표 [0] 8 2 2 5 5 2" xfId="50725" xr:uid="{00000000-0005-0000-0000-000042C40000}"/>
    <cellStyle name="쉼표 [0] 8 2 2 5 5 3" xfId="50726" xr:uid="{00000000-0005-0000-0000-000043C40000}"/>
    <cellStyle name="쉼표 [0] 8 2 2 5 5 4" xfId="50727" xr:uid="{00000000-0005-0000-0000-000044C40000}"/>
    <cellStyle name="쉼표 [0] 8 2 2 5 6" xfId="50728" xr:uid="{00000000-0005-0000-0000-000045C40000}"/>
    <cellStyle name="쉼표 [0] 8 2 2 5 6 2" xfId="50729" xr:uid="{00000000-0005-0000-0000-000046C40000}"/>
    <cellStyle name="쉼표 [0] 8 2 2 5 6 3" xfId="50730" xr:uid="{00000000-0005-0000-0000-000047C40000}"/>
    <cellStyle name="쉼표 [0] 8 2 2 5 6 4" xfId="50731" xr:uid="{00000000-0005-0000-0000-000048C40000}"/>
    <cellStyle name="쉼표 [0] 8 2 2 5 7" xfId="50732" xr:uid="{00000000-0005-0000-0000-000049C40000}"/>
    <cellStyle name="쉼표 [0] 8 2 2 5 7 2" xfId="50733" xr:uid="{00000000-0005-0000-0000-00004AC40000}"/>
    <cellStyle name="쉼표 [0] 8 2 2 5 7 3" xfId="50734" xr:uid="{00000000-0005-0000-0000-00004BC40000}"/>
    <cellStyle name="쉼표 [0] 8 2 2 5 7 4" xfId="50735" xr:uid="{00000000-0005-0000-0000-00004CC40000}"/>
    <cellStyle name="쉼표 [0] 8 2 2 5 8" xfId="50736" xr:uid="{00000000-0005-0000-0000-00004DC40000}"/>
    <cellStyle name="쉼표 [0] 8 2 2 5 8 2" xfId="50737" xr:uid="{00000000-0005-0000-0000-00004EC40000}"/>
    <cellStyle name="쉼표 [0] 8 2 2 5 8 3" xfId="50738" xr:uid="{00000000-0005-0000-0000-00004FC40000}"/>
    <cellStyle name="쉼표 [0] 8 2 2 5 8 4" xfId="50739" xr:uid="{00000000-0005-0000-0000-000050C40000}"/>
    <cellStyle name="쉼표 [0] 8 2 2 5 9" xfId="50740" xr:uid="{00000000-0005-0000-0000-000051C40000}"/>
    <cellStyle name="쉼표 [0] 8 2 2 5 9 2" xfId="50741" xr:uid="{00000000-0005-0000-0000-000052C40000}"/>
    <cellStyle name="쉼표 [0] 8 2 2 5 9 3" xfId="50742" xr:uid="{00000000-0005-0000-0000-000053C40000}"/>
    <cellStyle name="쉼표 [0] 8 2 2 5 9 4" xfId="50743" xr:uid="{00000000-0005-0000-0000-000054C40000}"/>
    <cellStyle name="쉼표 [0] 8 2 2 6" xfId="50744" xr:uid="{00000000-0005-0000-0000-000055C40000}"/>
    <cellStyle name="쉼표 [0] 8 2 2 6 2" xfId="50745" xr:uid="{00000000-0005-0000-0000-000056C40000}"/>
    <cellStyle name="쉼표 [0] 8 2 2 6 3" xfId="50746" xr:uid="{00000000-0005-0000-0000-000057C40000}"/>
    <cellStyle name="쉼표 [0] 8 2 2 6 4" xfId="50747" xr:uid="{00000000-0005-0000-0000-000058C40000}"/>
    <cellStyle name="쉼표 [0] 8 2 2 7" xfId="50748" xr:uid="{00000000-0005-0000-0000-000059C40000}"/>
    <cellStyle name="쉼표 [0] 8 2 2 7 2" xfId="50749" xr:uid="{00000000-0005-0000-0000-00005AC40000}"/>
    <cellStyle name="쉼표 [0] 8 2 2 7 3" xfId="50750" xr:uid="{00000000-0005-0000-0000-00005BC40000}"/>
    <cellStyle name="쉼표 [0] 8 2 2 7 4" xfId="50751" xr:uid="{00000000-0005-0000-0000-00005CC40000}"/>
    <cellStyle name="쉼표 [0] 8 2 2 8" xfId="50752" xr:uid="{00000000-0005-0000-0000-00005DC40000}"/>
    <cellStyle name="쉼표 [0] 8 2 2 8 2" xfId="50753" xr:uid="{00000000-0005-0000-0000-00005EC40000}"/>
    <cellStyle name="쉼표 [0] 8 2 2 8 3" xfId="50754" xr:uid="{00000000-0005-0000-0000-00005FC40000}"/>
    <cellStyle name="쉼표 [0] 8 2 2 8 4" xfId="50755" xr:uid="{00000000-0005-0000-0000-000060C40000}"/>
    <cellStyle name="쉼표 [0] 8 2 2 9" xfId="50756" xr:uid="{00000000-0005-0000-0000-000061C40000}"/>
    <cellStyle name="쉼표 [0] 8 2 2 9 2" xfId="50757" xr:uid="{00000000-0005-0000-0000-000062C40000}"/>
    <cellStyle name="쉼표 [0] 8 2 2 9 3" xfId="50758" xr:uid="{00000000-0005-0000-0000-000063C40000}"/>
    <cellStyle name="쉼표 [0] 8 2 2 9 4" xfId="50759" xr:uid="{00000000-0005-0000-0000-000064C40000}"/>
    <cellStyle name="쉼표 [0] 8 2 20" xfId="50760" xr:uid="{00000000-0005-0000-0000-000065C40000}"/>
    <cellStyle name="쉼표 [0] 8 2 21" xfId="50761" xr:uid="{00000000-0005-0000-0000-000066C40000}"/>
    <cellStyle name="쉼표 [0] 8 2 22" xfId="50762" xr:uid="{00000000-0005-0000-0000-000067C40000}"/>
    <cellStyle name="쉼표 [0] 8 2 23" xfId="50763" xr:uid="{00000000-0005-0000-0000-000068C40000}"/>
    <cellStyle name="쉼표 [0] 8 2 24" xfId="50764" xr:uid="{00000000-0005-0000-0000-000069C40000}"/>
    <cellStyle name="쉼표 [0] 8 2 25" xfId="50765" xr:uid="{00000000-0005-0000-0000-00006AC40000}"/>
    <cellStyle name="쉼표 [0] 8 2 26" xfId="50766" xr:uid="{00000000-0005-0000-0000-00006BC40000}"/>
    <cellStyle name="쉼표 [0] 8 2 3" xfId="50767" xr:uid="{00000000-0005-0000-0000-00006CC40000}"/>
    <cellStyle name="쉼표 [0] 8 2 3 10" xfId="50768" xr:uid="{00000000-0005-0000-0000-00006DC40000}"/>
    <cellStyle name="쉼표 [0] 8 2 3 10 2" xfId="50769" xr:uid="{00000000-0005-0000-0000-00006EC40000}"/>
    <cellStyle name="쉼표 [0] 8 2 3 10 3" xfId="50770" xr:uid="{00000000-0005-0000-0000-00006FC40000}"/>
    <cellStyle name="쉼표 [0] 8 2 3 10 4" xfId="50771" xr:uid="{00000000-0005-0000-0000-000070C40000}"/>
    <cellStyle name="쉼표 [0] 8 2 3 11" xfId="50772" xr:uid="{00000000-0005-0000-0000-000071C40000}"/>
    <cellStyle name="쉼표 [0] 8 2 3 11 2" xfId="50773" xr:uid="{00000000-0005-0000-0000-000072C40000}"/>
    <cellStyle name="쉼표 [0] 8 2 3 11 3" xfId="50774" xr:uid="{00000000-0005-0000-0000-000073C40000}"/>
    <cellStyle name="쉼표 [0] 8 2 3 11 4" xfId="50775" xr:uid="{00000000-0005-0000-0000-000074C40000}"/>
    <cellStyle name="쉼표 [0] 8 2 3 12" xfId="50776" xr:uid="{00000000-0005-0000-0000-000075C40000}"/>
    <cellStyle name="쉼표 [0] 8 2 3 12 2" xfId="50777" xr:uid="{00000000-0005-0000-0000-000076C40000}"/>
    <cellStyle name="쉼표 [0] 8 2 3 12 3" xfId="50778" xr:uid="{00000000-0005-0000-0000-000077C40000}"/>
    <cellStyle name="쉼표 [0] 8 2 3 12 4" xfId="50779" xr:uid="{00000000-0005-0000-0000-000078C40000}"/>
    <cellStyle name="쉼표 [0] 8 2 3 13" xfId="50780" xr:uid="{00000000-0005-0000-0000-000079C40000}"/>
    <cellStyle name="쉼표 [0] 8 2 3 14" xfId="50781" xr:uid="{00000000-0005-0000-0000-00007AC40000}"/>
    <cellStyle name="쉼표 [0] 8 2 3 15" xfId="50782" xr:uid="{00000000-0005-0000-0000-00007BC40000}"/>
    <cellStyle name="쉼표 [0] 8 2 3 16" xfId="50783" xr:uid="{00000000-0005-0000-0000-00007CC40000}"/>
    <cellStyle name="쉼표 [0] 8 2 3 17" xfId="50784" xr:uid="{00000000-0005-0000-0000-00007DC40000}"/>
    <cellStyle name="쉼표 [0] 8 2 3 18" xfId="50785" xr:uid="{00000000-0005-0000-0000-00007EC40000}"/>
    <cellStyle name="쉼표 [0] 8 2 3 19" xfId="50786" xr:uid="{00000000-0005-0000-0000-00007FC40000}"/>
    <cellStyle name="쉼표 [0] 8 2 3 2" xfId="50787" xr:uid="{00000000-0005-0000-0000-000080C40000}"/>
    <cellStyle name="쉼표 [0] 8 2 3 2 10" xfId="50788" xr:uid="{00000000-0005-0000-0000-000081C40000}"/>
    <cellStyle name="쉼표 [0] 8 2 3 2 11" xfId="50789" xr:uid="{00000000-0005-0000-0000-000082C40000}"/>
    <cellStyle name="쉼표 [0] 8 2 3 2 12" xfId="50790" xr:uid="{00000000-0005-0000-0000-000083C40000}"/>
    <cellStyle name="쉼표 [0] 8 2 3 2 2" xfId="50791" xr:uid="{00000000-0005-0000-0000-000084C40000}"/>
    <cellStyle name="쉼표 [0] 8 2 3 2 2 2" xfId="50792" xr:uid="{00000000-0005-0000-0000-000085C40000}"/>
    <cellStyle name="쉼표 [0] 8 2 3 2 2 3" xfId="50793" xr:uid="{00000000-0005-0000-0000-000086C40000}"/>
    <cellStyle name="쉼표 [0] 8 2 3 2 2 4" xfId="50794" xr:uid="{00000000-0005-0000-0000-000087C40000}"/>
    <cellStyle name="쉼표 [0] 8 2 3 2 3" xfId="50795" xr:uid="{00000000-0005-0000-0000-000088C40000}"/>
    <cellStyle name="쉼표 [0] 8 2 3 2 3 2" xfId="50796" xr:uid="{00000000-0005-0000-0000-000089C40000}"/>
    <cellStyle name="쉼표 [0] 8 2 3 2 3 3" xfId="50797" xr:uid="{00000000-0005-0000-0000-00008AC40000}"/>
    <cellStyle name="쉼표 [0] 8 2 3 2 3 4" xfId="50798" xr:uid="{00000000-0005-0000-0000-00008BC40000}"/>
    <cellStyle name="쉼표 [0] 8 2 3 2 4" xfId="50799" xr:uid="{00000000-0005-0000-0000-00008CC40000}"/>
    <cellStyle name="쉼표 [0] 8 2 3 2 4 2" xfId="50800" xr:uid="{00000000-0005-0000-0000-00008DC40000}"/>
    <cellStyle name="쉼표 [0] 8 2 3 2 4 3" xfId="50801" xr:uid="{00000000-0005-0000-0000-00008EC40000}"/>
    <cellStyle name="쉼표 [0] 8 2 3 2 4 4" xfId="50802" xr:uid="{00000000-0005-0000-0000-00008FC40000}"/>
    <cellStyle name="쉼표 [0] 8 2 3 2 5" xfId="50803" xr:uid="{00000000-0005-0000-0000-000090C40000}"/>
    <cellStyle name="쉼표 [0] 8 2 3 2 5 2" xfId="50804" xr:uid="{00000000-0005-0000-0000-000091C40000}"/>
    <cellStyle name="쉼표 [0] 8 2 3 2 5 3" xfId="50805" xr:uid="{00000000-0005-0000-0000-000092C40000}"/>
    <cellStyle name="쉼표 [0] 8 2 3 2 5 4" xfId="50806" xr:uid="{00000000-0005-0000-0000-000093C40000}"/>
    <cellStyle name="쉼표 [0] 8 2 3 2 6" xfId="50807" xr:uid="{00000000-0005-0000-0000-000094C40000}"/>
    <cellStyle name="쉼표 [0] 8 2 3 2 6 2" xfId="50808" xr:uid="{00000000-0005-0000-0000-000095C40000}"/>
    <cellStyle name="쉼표 [0] 8 2 3 2 6 3" xfId="50809" xr:uid="{00000000-0005-0000-0000-000096C40000}"/>
    <cellStyle name="쉼표 [0] 8 2 3 2 6 4" xfId="50810" xr:uid="{00000000-0005-0000-0000-000097C40000}"/>
    <cellStyle name="쉼표 [0] 8 2 3 2 7" xfId="50811" xr:uid="{00000000-0005-0000-0000-000098C40000}"/>
    <cellStyle name="쉼표 [0] 8 2 3 2 7 2" xfId="50812" xr:uid="{00000000-0005-0000-0000-000099C40000}"/>
    <cellStyle name="쉼표 [0] 8 2 3 2 7 3" xfId="50813" xr:uid="{00000000-0005-0000-0000-00009AC40000}"/>
    <cellStyle name="쉼표 [0] 8 2 3 2 7 4" xfId="50814" xr:uid="{00000000-0005-0000-0000-00009BC40000}"/>
    <cellStyle name="쉼표 [0] 8 2 3 2 8" xfId="50815" xr:uid="{00000000-0005-0000-0000-00009CC40000}"/>
    <cellStyle name="쉼표 [0] 8 2 3 2 8 2" xfId="50816" xr:uid="{00000000-0005-0000-0000-00009DC40000}"/>
    <cellStyle name="쉼표 [0] 8 2 3 2 8 3" xfId="50817" xr:uid="{00000000-0005-0000-0000-00009EC40000}"/>
    <cellStyle name="쉼표 [0] 8 2 3 2 8 4" xfId="50818" xr:uid="{00000000-0005-0000-0000-00009FC40000}"/>
    <cellStyle name="쉼표 [0] 8 2 3 2 9" xfId="50819" xr:uid="{00000000-0005-0000-0000-0000A0C40000}"/>
    <cellStyle name="쉼표 [0] 8 2 3 2 9 2" xfId="50820" xr:uid="{00000000-0005-0000-0000-0000A1C40000}"/>
    <cellStyle name="쉼표 [0] 8 2 3 2 9 3" xfId="50821" xr:uid="{00000000-0005-0000-0000-0000A2C40000}"/>
    <cellStyle name="쉼표 [0] 8 2 3 2 9 4" xfId="50822" xr:uid="{00000000-0005-0000-0000-0000A3C40000}"/>
    <cellStyle name="쉼표 [0] 8 2 3 20" xfId="50823" xr:uid="{00000000-0005-0000-0000-0000A4C40000}"/>
    <cellStyle name="쉼표 [0] 8 2 3 21" xfId="50824" xr:uid="{00000000-0005-0000-0000-0000A5C40000}"/>
    <cellStyle name="쉼표 [0] 8 2 3 22" xfId="50825" xr:uid="{00000000-0005-0000-0000-0000A6C40000}"/>
    <cellStyle name="쉼표 [0] 8 2 3 23" xfId="50826" xr:uid="{00000000-0005-0000-0000-0000A7C40000}"/>
    <cellStyle name="쉼표 [0] 8 2 3 24" xfId="50827" xr:uid="{00000000-0005-0000-0000-0000A8C40000}"/>
    <cellStyle name="쉼표 [0] 8 2 3 25" xfId="50828" xr:uid="{00000000-0005-0000-0000-0000A9C40000}"/>
    <cellStyle name="쉼표 [0] 8 2 3 3" xfId="50829" xr:uid="{00000000-0005-0000-0000-0000AAC40000}"/>
    <cellStyle name="쉼표 [0] 8 2 3 3 10" xfId="50830" xr:uid="{00000000-0005-0000-0000-0000ABC40000}"/>
    <cellStyle name="쉼표 [0] 8 2 3 3 11" xfId="50831" xr:uid="{00000000-0005-0000-0000-0000ACC40000}"/>
    <cellStyle name="쉼표 [0] 8 2 3 3 12" xfId="50832" xr:uid="{00000000-0005-0000-0000-0000ADC40000}"/>
    <cellStyle name="쉼표 [0] 8 2 3 3 2" xfId="50833" xr:uid="{00000000-0005-0000-0000-0000AEC40000}"/>
    <cellStyle name="쉼표 [0] 8 2 3 3 2 2" xfId="50834" xr:uid="{00000000-0005-0000-0000-0000AFC40000}"/>
    <cellStyle name="쉼표 [0] 8 2 3 3 2 3" xfId="50835" xr:uid="{00000000-0005-0000-0000-0000B0C40000}"/>
    <cellStyle name="쉼표 [0] 8 2 3 3 2 4" xfId="50836" xr:uid="{00000000-0005-0000-0000-0000B1C40000}"/>
    <cellStyle name="쉼표 [0] 8 2 3 3 3" xfId="50837" xr:uid="{00000000-0005-0000-0000-0000B2C40000}"/>
    <cellStyle name="쉼표 [0] 8 2 3 3 3 2" xfId="50838" xr:uid="{00000000-0005-0000-0000-0000B3C40000}"/>
    <cellStyle name="쉼표 [0] 8 2 3 3 3 3" xfId="50839" xr:uid="{00000000-0005-0000-0000-0000B4C40000}"/>
    <cellStyle name="쉼표 [0] 8 2 3 3 3 4" xfId="50840" xr:uid="{00000000-0005-0000-0000-0000B5C40000}"/>
    <cellStyle name="쉼표 [0] 8 2 3 3 4" xfId="50841" xr:uid="{00000000-0005-0000-0000-0000B6C40000}"/>
    <cellStyle name="쉼표 [0] 8 2 3 3 4 2" xfId="50842" xr:uid="{00000000-0005-0000-0000-0000B7C40000}"/>
    <cellStyle name="쉼표 [0] 8 2 3 3 4 3" xfId="50843" xr:uid="{00000000-0005-0000-0000-0000B8C40000}"/>
    <cellStyle name="쉼표 [0] 8 2 3 3 4 4" xfId="50844" xr:uid="{00000000-0005-0000-0000-0000B9C40000}"/>
    <cellStyle name="쉼표 [0] 8 2 3 3 5" xfId="50845" xr:uid="{00000000-0005-0000-0000-0000BAC40000}"/>
    <cellStyle name="쉼표 [0] 8 2 3 3 5 2" xfId="50846" xr:uid="{00000000-0005-0000-0000-0000BBC40000}"/>
    <cellStyle name="쉼표 [0] 8 2 3 3 5 3" xfId="50847" xr:uid="{00000000-0005-0000-0000-0000BCC40000}"/>
    <cellStyle name="쉼표 [0] 8 2 3 3 5 4" xfId="50848" xr:uid="{00000000-0005-0000-0000-0000BDC40000}"/>
    <cellStyle name="쉼표 [0] 8 2 3 3 6" xfId="50849" xr:uid="{00000000-0005-0000-0000-0000BEC40000}"/>
    <cellStyle name="쉼표 [0] 8 2 3 3 6 2" xfId="50850" xr:uid="{00000000-0005-0000-0000-0000BFC40000}"/>
    <cellStyle name="쉼표 [0] 8 2 3 3 6 3" xfId="50851" xr:uid="{00000000-0005-0000-0000-0000C0C40000}"/>
    <cellStyle name="쉼표 [0] 8 2 3 3 6 4" xfId="50852" xr:uid="{00000000-0005-0000-0000-0000C1C40000}"/>
    <cellStyle name="쉼표 [0] 8 2 3 3 7" xfId="50853" xr:uid="{00000000-0005-0000-0000-0000C2C40000}"/>
    <cellStyle name="쉼표 [0] 8 2 3 3 7 2" xfId="50854" xr:uid="{00000000-0005-0000-0000-0000C3C40000}"/>
    <cellStyle name="쉼표 [0] 8 2 3 3 7 3" xfId="50855" xr:uid="{00000000-0005-0000-0000-0000C4C40000}"/>
    <cellStyle name="쉼표 [0] 8 2 3 3 7 4" xfId="50856" xr:uid="{00000000-0005-0000-0000-0000C5C40000}"/>
    <cellStyle name="쉼표 [0] 8 2 3 3 8" xfId="50857" xr:uid="{00000000-0005-0000-0000-0000C6C40000}"/>
    <cellStyle name="쉼표 [0] 8 2 3 3 8 2" xfId="50858" xr:uid="{00000000-0005-0000-0000-0000C7C40000}"/>
    <cellStyle name="쉼표 [0] 8 2 3 3 8 3" xfId="50859" xr:uid="{00000000-0005-0000-0000-0000C8C40000}"/>
    <cellStyle name="쉼표 [0] 8 2 3 3 8 4" xfId="50860" xr:uid="{00000000-0005-0000-0000-0000C9C40000}"/>
    <cellStyle name="쉼표 [0] 8 2 3 3 9" xfId="50861" xr:uid="{00000000-0005-0000-0000-0000CAC40000}"/>
    <cellStyle name="쉼표 [0] 8 2 3 3 9 2" xfId="50862" xr:uid="{00000000-0005-0000-0000-0000CBC40000}"/>
    <cellStyle name="쉼표 [0] 8 2 3 3 9 3" xfId="50863" xr:uid="{00000000-0005-0000-0000-0000CCC40000}"/>
    <cellStyle name="쉼표 [0] 8 2 3 3 9 4" xfId="50864" xr:uid="{00000000-0005-0000-0000-0000CDC40000}"/>
    <cellStyle name="쉼표 [0] 8 2 3 4" xfId="50865" xr:uid="{00000000-0005-0000-0000-0000CEC40000}"/>
    <cellStyle name="쉼표 [0] 8 2 3 4 10" xfId="50866" xr:uid="{00000000-0005-0000-0000-0000CFC40000}"/>
    <cellStyle name="쉼표 [0] 8 2 3 4 11" xfId="50867" xr:uid="{00000000-0005-0000-0000-0000D0C40000}"/>
    <cellStyle name="쉼표 [0] 8 2 3 4 12" xfId="50868" xr:uid="{00000000-0005-0000-0000-0000D1C40000}"/>
    <cellStyle name="쉼표 [0] 8 2 3 4 2" xfId="50869" xr:uid="{00000000-0005-0000-0000-0000D2C40000}"/>
    <cellStyle name="쉼표 [0] 8 2 3 4 2 2" xfId="50870" xr:uid="{00000000-0005-0000-0000-0000D3C40000}"/>
    <cellStyle name="쉼표 [0] 8 2 3 4 2 3" xfId="50871" xr:uid="{00000000-0005-0000-0000-0000D4C40000}"/>
    <cellStyle name="쉼표 [0] 8 2 3 4 2 4" xfId="50872" xr:uid="{00000000-0005-0000-0000-0000D5C40000}"/>
    <cellStyle name="쉼표 [0] 8 2 3 4 3" xfId="50873" xr:uid="{00000000-0005-0000-0000-0000D6C40000}"/>
    <cellStyle name="쉼표 [0] 8 2 3 4 3 2" xfId="50874" xr:uid="{00000000-0005-0000-0000-0000D7C40000}"/>
    <cellStyle name="쉼표 [0] 8 2 3 4 3 3" xfId="50875" xr:uid="{00000000-0005-0000-0000-0000D8C40000}"/>
    <cellStyle name="쉼표 [0] 8 2 3 4 3 4" xfId="50876" xr:uid="{00000000-0005-0000-0000-0000D9C40000}"/>
    <cellStyle name="쉼표 [0] 8 2 3 4 4" xfId="50877" xr:uid="{00000000-0005-0000-0000-0000DAC40000}"/>
    <cellStyle name="쉼표 [0] 8 2 3 4 4 2" xfId="50878" xr:uid="{00000000-0005-0000-0000-0000DBC40000}"/>
    <cellStyle name="쉼표 [0] 8 2 3 4 4 3" xfId="50879" xr:uid="{00000000-0005-0000-0000-0000DCC40000}"/>
    <cellStyle name="쉼표 [0] 8 2 3 4 4 4" xfId="50880" xr:uid="{00000000-0005-0000-0000-0000DDC40000}"/>
    <cellStyle name="쉼표 [0] 8 2 3 4 5" xfId="50881" xr:uid="{00000000-0005-0000-0000-0000DEC40000}"/>
    <cellStyle name="쉼표 [0] 8 2 3 4 5 2" xfId="50882" xr:uid="{00000000-0005-0000-0000-0000DFC40000}"/>
    <cellStyle name="쉼표 [0] 8 2 3 4 5 3" xfId="50883" xr:uid="{00000000-0005-0000-0000-0000E0C40000}"/>
    <cellStyle name="쉼표 [0] 8 2 3 4 5 4" xfId="50884" xr:uid="{00000000-0005-0000-0000-0000E1C40000}"/>
    <cellStyle name="쉼표 [0] 8 2 3 4 6" xfId="50885" xr:uid="{00000000-0005-0000-0000-0000E2C40000}"/>
    <cellStyle name="쉼표 [0] 8 2 3 4 6 2" xfId="50886" xr:uid="{00000000-0005-0000-0000-0000E3C40000}"/>
    <cellStyle name="쉼표 [0] 8 2 3 4 6 3" xfId="50887" xr:uid="{00000000-0005-0000-0000-0000E4C40000}"/>
    <cellStyle name="쉼표 [0] 8 2 3 4 6 4" xfId="50888" xr:uid="{00000000-0005-0000-0000-0000E5C40000}"/>
    <cellStyle name="쉼표 [0] 8 2 3 4 7" xfId="50889" xr:uid="{00000000-0005-0000-0000-0000E6C40000}"/>
    <cellStyle name="쉼표 [0] 8 2 3 4 7 2" xfId="50890" xr:uid="{00000000-0005-0000-0000-0000E7C40000}"/>
    <cellStyle name="쉼표 [0] 8 2 3 4 7 3" xfId="50891" xr:uid="{00000000-0005-0000-0000-0000E8C40000}"/>
    <cellStyle name="쉼표 [0] 8 2 3 4 7 4" xfId="50892" xr:uid="{00000000-0005-0000-0000-0000E9C40000}"/>
    <cellStyle name="쉼표 [0] 8 2 3 4 8" xfId="50893" xr:uid="{00000000-0005-0000-0000-0000EAC40000}"/>
    <cellStyle name="쉼표 [0] 8 2 3 4 8 2" xfId="50894" xr:uid="{00000000-0005-0000-0000-0000EBC40000}"/>
    <cellStyle name="쉼표 [0] 8 2 3 4 8 3" xfId="50895" xr:uid="{00000000-0005-0000-0000-0000ECC40000}"/>
    <cellStyle name="쉼표 [0] 8 2 3 4 8 4" xfId="50896" xr:uid="{00000000-0005-0000-0000-0000EDC40000}"/>
    <cellStyle name="쉼표 [0] 8 2 3 4 9" xfId="50897" xr:uid="{00000000-0005-0000-0000-0000EEC40000}"/>
    <cellStyle name="쉼표 [0] 8 2 3 4 9 2" xfId="50898" xr:uid="{00000000-0005-0000-0000-0000EFC40000}"/>
    <cellStyle name="쉼표 [0] 8 2 3 4 9 3" xfId="50899" xr:uid="{00000000-0005-0000-0000-0000F0C40000}"/>
    <cellStyle name="쉼표 [0] 8 2 3 4 9 4" xfId="50900" xr:uid="{00000000-0005-0000-0000-0000F1C40000}"/>
    <cellStyle name="쉼표 [0] 8 2 3 5" xfId="50901" xr:uid="{00000000-0005-0000-0000-0000F2C40000}"/>
    <cellStyle name="쉼표 [0] 8 2 3 5 2" xfId="50902" xr:uid="{00000000-0005-0000-0000-0000F3C40000}"/>
    <cellStyle name="쉼표 [0] 8 2 3 5 3" xfId="50903" xr:uid="{00000000-0005-0000-0000-0000F4C40000}"/>
    <cellStyle name="쉼표 [0] 8 2 3 5 4" xfId="50904" xr:uid="{00000000-0005-0000-0000-0000F5C40000}"/>
    <cellStyle name="쉼표 [0] 8 2 3 6" xfId="50905" xr:uid="{00000000-0005-0000-0000-0000F6C40000}"/>
    <cellStyle name="쉼표 [0] 8 2 3 6 2" xfId="50906" xr:uid="{00000000-0005-0000-0000-0000F7C40000}"/>
    <cellStyle name="쉼표 [0] 8 2 3 6 3" xfId="50907" xr:uid="{00000000-0005-0000-0000-0000F8C40000}"/>
    <cellStyle name="쉼표 [0] 8 2 3 6 4" xfId="50908" xr:uid="{00000000-0005-0000-0000-0000F9C40000}"/>
    <cellStyle name="쉼표 [0] 8 2 3 7" xfId="50909" xr:uid="{00000000-0005-0000-0000-0000FAC40000}"/>
    <cellStyle name="쉼표 [0] 8 2 3 7 2" xfId="50910" xr:uid="{00000000-0005-0000-0000-0000FBC40000}"/>
    <cellStyle name="쉼표 [0] 8 2 3 7 3" xfId="50911" xr:uid="{00000000-0005-0000-0000-0000FCC40000}"/>
    <cellStyle name="쉼표 [0] 8 2 3 7 4" xfId="50912" xr:uid="{00000000-0005-0000-0000-0000FDC40000}"/>
    <cellStyle name="쉼표 [0] 8 2 3 8" xfId="50913" xr:uid="{00000000-0005-0000-0000-0000FEC40000}"/>
    <cellStyle name="쉼표 [0] 8 2 3 8 2" xfId="50914" xr:uid="{00000000-0005-0000-0000-0000FFC40000}"/>
    <cellStyle name="쉼표 [0] 8 2 3 8 3" xfId="50915" xr:uid="{00000000-0005-0000-0000-000000C50000}"/>
    <cellStyle name="쉼표 [0] 8 2 3 8 4" xfId="50916" xr:uid="{00000000-0005-0000-0000-000001C50000}"/>
    <cellStyle name="쉼표 [0] 8 2 3 9" xfId="50917" xr:uid="{00000000-0005-0000-0000-000002C50000}"/>
    <cellStyle name="쉼표 [0] 8 2 3 9 2" xfId="50918" xr:uid="{00000000-0005-0000-0000-000003C50000}"/>
    <cellStyle name="쉼표 [0] 8 2 3 9 3" xfId="50919" xr:uid="{00000000-0005-0000-0000-000004C50000}"/>
    <cellStyle name="쉼표 [0] 8 2 3 9 4" xfId="50920" xr:uid="{00000000-0005-0000-0000-000005C50000}"/>
    <cellStyle name="쉼표 [0] 8 2 4" xfId="50921" xr:uid="{00000000-0005-0000-0000-000006C50000}"/>
    <cellStyle name="쉼표 [0] 8 2 4 10" xfId="50922" xr:uid="{00000000-0005-0000-0000-000007C50000}"/>
    <cellStyle name="쉼표 [0] 8 2 4 11" xfId="50923" xr:uid="{00000000-0005-0000-0000-000008C50000}"/>
    <cellStyle name="쉼표 [0] 8 2 4 12" xfId="50924" xr:uid="{00000000-0005-0000-0000-000009C50000}"/>
    <cellStyle name="쉼표 [0] 8 2 4 2" xfId="50925" xr:uid="{00000000-0005-0000-0000-00000AC50000}"/>
    <cellStyle name="쉼표 [0] 8 2 4 2 2" xfId="50926" xr:uid="{00000000-0005-0000-0000-00000BC50000}"/>
    <cellStyle name="쉼표 [0] 8 2 4 2 3" xfId="50927" xr:uid="{00000000-0005-0000-0000-00000CC50000}"/>
    <cellStyle name="쉼표 [0] 8 2 4 2 4" xfId="50928" xr:uid="{00000000-0005-0000-0000-00000DC50000}"/>
    <cellStyle name="쉼표 [0] 8 2 4 3" xfId="50929" xr:uid="{00000000-0005-0000-0000-00000EC50000}"/>
    <cellStyle name="쉼표 [0] 8 2 4 3 2" xfId="50930" xr:uid="{00000000-0005-0000-0000-00000FC50000}"/>
    <cellStyle name="쉼표 [0] 8 2 4 3 3" xfId="50931" xr:uid="{00000000-0005-0000-0000-000010C50000}"/>
    <cellStyle name="쉼표 [0] 8 2 4 3 4" xfId="50932" xr:uid="{00000000-0005-0000-0000-000011C50000}"/>
    <cellStyle name="쉼표 [0] 8 2 4 4" xfId="50933" xr:uid="{00000000-0005-0000-0000-000012C50000}"/>
    <cellStyle name="쉼표 [0] 8 2 4 4 2" xfId="50934" xr:uid="{00000000-0005-0000-0000-000013C50000}"/>
    <cellStyle name="쉼표 [0] 8 2 4 4 3" xfId="50935" xr:uid="{00000000-0005-0000-0000-000014C50000}"/>
    <cellStyle name="쉼표 [0] 8 2 4 4 4" xfId="50936" xr:uid="{00000000-0005-0000-0000-000015C50000}"/>
    <cellStyle name="쉼표 [0] 8 2 4 5" xfId="50937" xr:uid="{00000000-0005-0000-0000-000016C50000}"/>
    <cellStyle name="쉼표 [0] 8 2 4 5 2" xfId="50938" xr:uid="{00000000-0005-0000-0000-000017C50000}"/>
    <cellStyle name="쉼표 [0] 8 2 4 5 3" xfId="50939" xr:uid="{00000000-0005-0000-0000-000018C50000}"/>
    <cellStyle name="쉼표 [0] 8 2 4 5 4" xfId="50940" xr:uid="{00000000-0005-0000-0000-000019C50000}"/>
    <cellStyle name="쉼표 [0] 8 2 4 6" xfId="50941" xr:uid="{00000000-0005-0000-0000-00001AC50000}"/>
    <cellStyle name="쉼표 [0] 8 2 4 6 2" xfId="50942" xr:uid="{00000000-0005-0000-0000-00001BC50000}"/>
    <cellStyle name="쉼표 [0] 8 2 4 6 3" xfId="50943" xr:uid="{00000000-0005-0000-0000-00001CC50000}"/>
    <cellStyle name="쉼표 [0] 8 2 4 6 4" xfId="50944" xr:uid="{00000000-0005-0000-0000-00001DC50000}"/>
    <cellStyle name="쉼표 [0] 8 2 4 7" xfId="50945" xr:uid="{00000000-0005-0000-0000-00001EC50000}"/>
    <cellStyle name="쉼표 [0] 8 2 4 7 2" xfId="50946" xr:uid="{00000000-0005-0000-0000-00001FC50000}"/>
    <cellStyle name="쉼표 [0] 8 2 4 7 3" xfId="50947" xr:uid="{00000000-0005-0000-0000-000020C50000}"/>
    <cellStyle name="쉼표 [0] 8 2 4 7 4" xfId="50948" xr:uid="{00000000-0005-0000-0000-000021C50000}"/>
    <cellStyle name="쉼표 [0] 8 2 4 8" xfId="50949" xr:uid="{00000000-0005-0000-0000-000022C50000}"/>
    <cellStyle name="쉼표 [0] 8 2 4 8 2" xfId="50950" xr:uid="{00000000-0005-0000-0000-000023C50000}"/>
    <cellStyle name="쉼표 [0] 8 2 4 8 3" xfId="50951" xr:uid="{00000000-0005-0000-0000-000024C50000}"/>
    <cellStyle name="쉼표 [0] 8 2 4 8 4" xfId="50952" xr:uid="{00000000-0005-0000-0000-000025C50000}"/>
    <cellStyle name="쉼표 [0] 8 2 4 9" xfId="50953" xr:uid="{00000000-0005-0000-0000-000026C50000}"/>
    <cellStyle name="쉼표 [0] 8 2 4 9 2" xfId="50954" xr:uid="{00000000-0005-0000-0000-000027C50000}"/>
    <cellStyle name="쉼표 [0] 8 2 4 9 3" xfId="50955" xr:uid="{00000000-0005-0000-0000-000028C50000}"/>
    <cellStyle name="쉼표 [0] 8 2 4 9 4" xfId="50956" xr:uid="{00000000-0005-0000-0000-000029C50000}"/>
    <cellStyle name="쉼표 [0] 8 2 5" xfId="50957" xr:uid="{00000000-0005-0000-0000-00002AC50000}"/>
    <cellStyle name="쉼표 [0] 8 2 5 10" xfId="50958" xr:uid="{00000000-0005-0000-0000-00002BC50000}"/>
    <cellStyle name="쉼표 [0] 8 2 5 11" xfId="50959" xr:uid="{00000000-0005-0000-0000-00002CC50000}"/>
    <cellStyle name="쉼표 [0] 8 2 5 12" xfId="50960" xr:uid="{00000000-0005-0000-0000-00002DC50000}"/>
    <cellStyle name="쉼표 [0] 8 2 5 2" xfId="50961" xr:uid="{00000000-0005-0000-0000-00002EC50000}"/>
    <cellStyle name="쉼표 [0] 8 2 5 2 2" xfId="50962" xr:uid="{00000000-0005-0000-0000-00002FC50000}"/>
    <cellStyle name="쉼표 [0] 8 2 5 2 3" xfId="50963" xr:uid="{00000000-0005-0000-0000-000030C50000}"/>
    <cellStyle name="쉼표 [0] 8 2 5 2 4" xfId="50964" xr:uid="{00000000-0005-0000-0000-000031C50000}"/>
    <cellStyle name="쉼표 [0] 8 2 5 3" xfId="50965" xr:uid="{00000000-0005-0000-0000-000032C50000}"/>
    <cellStyle name="쉼표 [0] 8 2 5 3 2" xfId="50966" xr:uid="{00000000-0005-0000-0000-000033C50000}"/>
    <cellStyle name="쉼표 [0] 8 2 5 3 3" xfId="50967" xr:uid="{00000000-0005-0000-0000-000034C50000}"/>
    <cellStyle name="쉼표 [0] 8 2 5 3 4" xfId="50968" xr:uid="{00000000-0005-0000-0000-000035C50000}"/>
    <cellStyle name="쉼표 [0] 8 2 5 4" xfId="50969" xr:uid="{00000000-0005-0000-0000-000036C50000}"/>
    <cellStyle name="쉼표 [0] 8 2 5 4 2" xfId="50970" xr:uid="{00000000-0005-0000-0000-000037C50000}"/>
    <cellStyle name="쉼표 [0] 8 2 5 4 3" xfId="50971" xr:uid="{00000000-0005-0000-0000-000038C50000}"/>
    <cellStyle name="쉼표 [0] 8 2 5 4 4" xfId="50972" xr:uid="{00000000-0005-0000-0000-000039C50000}"/>
    <cellStyle name="쉼표 [0] 8 2 5 5" xfId="50973" xr:uid="{00000000-0005-0000-0000-00003AC50000}"/>
    <cellStyle name="쉼표 [0] 8 2 5 5 2" xfId="50974" xr:uid="{00000000-0005-0000-0000-00003BC50000}"/>
    <cellStyle name="쉼표 [0] 8 2 5 5 3" xfId="50975" xr:uid="{00000000-0005-0000-0000-00003CC50000}"/>
    <cellStyle name="쉼표 [0] 8 2 5 5 4" xfId="50976" xr:uid="{00000000-0005-0000-0000-00003DC50000}"/>
    <cellStyle name="쉼표 [0] 8 2 5 6" xfId="50977" xr:uid="{00000000-0005-0000-0000-00003EC50000}"/>
    <cellStyle name="쉼표 [0] 8 2 5 6 2" xfId="50978" xr:uid="{00000000-0005-0000-0000-00003FC50000}"/>
    <cellStyle name="쉼표 [0] 8 2 5 6 3" xfId="50979" xr:uid="{00000000-0005-0000-0000-000040C50000}"/>
    <cellStyle name="쉼표 [0] 8 2 5 6 4" xfId="50980" xr:uid="{00000000-0005-0000-0000-000041C50000}"/>
    <cellStyle name="쉼표 [0] 8 2 5 7" xfId="50981" xr:uid="{00000000-0005-0000-0000-000042C50000}"/>
    <cellStyle name="쉼표 [0] 8 2 5 7 2" xfId="50982" xr:uid="{00000000-0005-0000-0000-000043C50000}"/>
    <cellStyle name="쉼표 [0] 8 2 5 7 3" xfId="50983" xr:uid="{00000000-0005-0000-0000-000044C50000}"/>
    <cellStyle name="쉼표 [0] 8 2 5 7 4" xfId="50984" xr:uid="{00000000-0005-0000-0000-000045C50000}"/>
    <cellStyle name="쉼표 [0] 8 2 5 8" xfId="50985" xr:uid="{00000000-0005-0000-0000-000046C50000}"/>
    <cellStyle name="쉼표 [0] 8 2 5 8 2" xfId="50986" xr:uid="{00000000-0005-0000-0000-000047C50000}"/>
    <cellStyle name="쉼표 [0] 8 2 5 8 3" xfId="50987" xr:uid="{00000000-0005-0000-0000-000048C50000}"/>
    <cellStyle name="쉼표 [0] 8 2 5 8 4" xfId="50988" xr:uid="{00000000-0005-0000-0000-000049C50000}"/>
    <cellStyle name="쉼표 [0] 8 2 5 9" xfId="50989" xr:uid="{00000000-0005-0000-0000-00004AC50000}"/>
    <cellStyle name="쉼표 [0] 8 2 5 9 2" xfId="50990" xr:uid="{00000000-0005-0000-0000-00004BC50000}"/>
    <cellStyle name="쉼표 [0] 8 2 5 9 3" xfId="50991" xr:uid="{00000000-0005-0000-0000-00004CC50000}"/>
    <cellStyle name="쉼표 [0] 8 2 5 9 4" xfId="50992" xr:uid="{00000000-0005-0000-0000-00004DC50000}"/>
    <cellStyle name="쉼표 [0] 8 2 6" xfId="50993" xr:uid="{00000000-0005-0000-0000-00004EC50000}"/>
    <cellStyle name="쉼표 [0] 8 2 6 10" xfId="50994" xr:uid="{00000000-0005-0000-0000-00004FC50000}"/>
    <cellStyle name="쉼표 [0] 8 2 6 11" xfId="50995" xr:uid="{00000000-0005-0000-0000-000050C50000}"/>
    <cellStyle name="쉼표 [0] 8 2 6 12" xfId="50996" xr:uid="{00000000-0005-0000-0000-000051C50000}"/>
    <cellStyle name="쉼표 [0] 8 2 6 2" xfId="50997" xr:uid="{00000000-0005-0000-0000-000052C50000}"/>
    <cellStyle name="쉼표 [0] 8 2 6 2 2" xfId="50998" xr:uid="{00000000-0005-0000-0000-000053C50000}"/>
    <cellStyle name="쉼표 [0] 8 2 6 2 3" xfId="50999" xr:uid="{00000000-0005-0000-0000-000054C50000}"/>
    <cellStyle name="쉼표 [0] 8 2 6 2 4" xfId="51000" xr:uid="{00000000-0005-0000-0000-000055C50000}"/>
    <cellStyle name="쉼표 [0] 8 2 6 3" xfId="51001" xr:uid="{00000000-0005-0000-0000-000056C50000}"/>
    <cellStyle name="쉼표 [0] 8 2 6 3 2" xfId="51002" xr:uid="{00000000-0005-0000-0000-000057C50000}"/>
    <cellStyle name="쉼표 [0] 8 2 6 3 3" xfId="51003" xr:uid="{00000000-0005-0000-0000-000058C50000}"/>
    <cellStyle name="쉼표 [0] 8 2 6 3 4" xfId="51004" xr:uid="{00000000-0005-0000-0000-000059C50000}"/>
    <cellStyle name="쉼표 [0] 8 2 6 4" xfId="51005" xr:uid="{00000000-0005-0000-0000-00005AC50000}"/>
    <cellStyle name="쉼표 [0] 8 2 6 4 2" xfId="51006" xr:uid="{00000000-0005-0000-0000-00005BC50000}"/>
    <cellStyle name="쉼표 [0] 8 2 6 4 3" xfId="51007" xr:uid="{00000000-0005-0000-0000-00005CC50000}"/>
    <cellStyle name="쉼표 [0] 8 2 6 4 4" xfId="51008" xr:uid="{00000000-0005-0000-0000-00005DC50000}"/>
    <cellStyle name="쉼표 [0] 8 2 6 5" xfId="51009" xr:uid="{00000000-0005-0000-0000-00005EC50000}"/>
    <cellStyle name="쉼표 [0] 8 2 6 5 2" xfId="51010" xr:uid="{00000000-0005-0000-0000-00005FC50000}"/>
    <cellStyle name="쉼표 [0] 8 2 6 5 3" xfId="51011" xr:uid="{00000000-0005-0000-0000-000060C50000}"/>
    <cellStyle name="쉼표 [0] 8 2 6 5 4" xfId="51012" xr:uid="{00000000-0005-0000-0000-000061C50000}"/>
    <cellStyle name="쉼표 [0] 8 2 6 6" xfId="51013" xr:uid="{00000000-0005-0000-0000-000062C50000}"/>
    <cellStyle name="쉼표 [0] 8 2 6 6 2" xfId="51014" xr:uid="{00000000-0005-0000-0000-000063C50000}"/>
    <cellStyle name="쉼표 [0] 8 2 6 6 3" xfId="51015" xr:uid="{00000000-0005-0000-0000-000064C50000}"/>
    <cellStyle name="쉼표 [0] 8 2 6 6 4" xfId="51016" xr:uid="{00000000-0005-0000-0000-000065C50000}"/>
    <cellStyle name="쉼표 [0] 8 2 6 7" xfId="51017" xr:uid="{00000000-0005-0000-0000-000066C50000}"/>
    <cellStyle name="쉼표 [0] 8 2 6 7 2" xfId="51018" xr:uid="{00000000-0005-0000-0000-000067C50000}"/>
    <cellStyle name="쉼표 [0] 8 2 6 7 3" xfId="51019" xr:uid="{00000000-0005-0000-0000-000068C50000}"/>
    <cellStyle name="쉼표 [0] 8 2 6 7 4" xfId="51020" xr:uid="{00000000-0005-0000-0000-000069C50000}"/>
    <cellStyle name="쉼표 [0] 8 2 6 8" xfId="51021" xr:uid="{00000000-0005-0000-0000-00006AC50000}"/>
    <cellStyle name="쉼표 [0] 8 2 6 8 2" xfId="51022" xr:uid="{00000000-0005-0000-0000-00006BC50000}"/>
    <cellStyle name="쉼표 [0] 8 2 6 8 3" xfId="51023" xr:uid="{00000000-0005-0000-0000-00006CC50000}"/>
    <cellStyle name="쉼표 [0] 8 2 6 8 4" xfId="51024" xr:uid="{00000000-0005-0000-0000-00006DC50000}"/>
    <cellStyle name="쉼표 [0] 8 2 6 9" xfId="51025" xr:uid="{00000000-0005-0000-0000-00006EC50000}"/>
    <cellStyle name="쉼표 [0] 8 2 6 9 2" xfId="51026" xr:uid="{00000000-0005-0000-0000-00006FC50000}"/>
    <cellStyle name="쉼표 [0] 8 2 6 9 3" xfId="51027" xr:uid="{00000000-0005-0000-0000-000070C50000}"/>
    <cellStyle name="쉼표 [0] 8 2 6 9 4" xfId="51028" xr:uid="{00000000-0005-0000-0000-000071C50000}"/>
    <cellStyle name="쉼표 [0] 8 2 7" xfId="51029" xr:uid="{00000000-0005-0000-0000-000072C50000}"/>
    <cellStyle name="쉼표 [0] 8 2 7 2" xfId="51030" xr:uid="{00000000-0005-0000-0000-000073C50000}"/>
    <cellStyle name="쉼표 [0] 8 2 7 3" xfId="51031" xr:uid="{00000000-0005-0000-0000-000074C50000}"/>
    <cellStyle name="쉼표 [0] 8 2 7 4" xfId="51032" xr:uid="{00000000-0005-0000-0000-000075C50000}"/>
    <cellStyle name="쉼표 [0] 8 2 8" xfId="51033" xr:uid="{00000000-0005-0000-0000-000076C50000}"/>
    <cellStyle name="쉼표 [0] 8 2 8 2" xfId="51034" xr:uid="{00000000-0005-0000-0000-000077C50000}"/>
    <cellStyle name="쉼표 [0] 8 2 8 3" xfId="51035" xr:uid="{00000000-0005-0000-0000-000078C50000}"/>
    <cellStyle name="쉼표 [0] 8 2 8 4" xfId="51036" xr:uid="{00000000-0005-0000-0000-000079C50000}"/>
    <cellStyle name="쉼표 [0] 8 2 9" xfId="51037" xr:uid="{00000000-0005-0000-0000-00007AC50000}"/>
    <cellStyle name="쉼표 [0] 8 2 9 2" xfId="51038" xr:uid="{00000000-0005-0000-0000-00007BC50000}"/>
    <cellStyle name="쉼표 [0] 8 2 9 3" xfId="51039" xr:uid="{00000000-0005-0000-0000-00007CC50000}"/>
    <cellStyle name="쉼표 [0] 8 2 9 4" xfId="51040" xr:uid="{00000000-0005-0000-0000-00007DC50000}"/>
    <cellStyle name="쉼표 [0] 8 3" xfId="51041" xr:uid="{00000000-0005-0000-0000-00007EC50000}"/>
    <cellStyle name="쉼표 [0] 8 4" xfId="51042" xr:uid="{00000000-0005-0000-0000-00007FC50000}"/>
    <cellStyle name="쉼표 [0] 8 5" xfId="51043" xr:uid="{00000000-0005-0000-0000-000080C50000}"/>
    <cellStyle name="쉼표 [0] 8 6" xfId="51044" xr:uid="{00000000-0005-0000-0000-000081C50000}"/>
    <cellStyle name="쉼표 [0] 9" xfId="51045" xr:uid="{00000000-0005-0000-0000-000082C50000}"/>
    <cellStyle name="쉼표 [0] 9 2" xfId="51046" xr:uid="{00000000-0005-0000-0000-000083C50000}"/>
    <cellStyle name="쉼표 [0] 9 2 10" xfId="51047" xr:uid="{00000000-0005-0000-0000-000084C50000}"/>
    <cellStyle name="쉼표 [0] 9 2 10 2" xfId="51048" xr:uid="{00000000-0005-0000-0000-000085C50000}"/>
    <cellStyle name="쉼표 [0] 9 2 10 3" xfId="51049" xr:uid="{00000000-0005-0000-0000-000086C50000}"/>
    <cellStyle name="쉼표 [0] 9 2 10 4" xfId="51050" xr:uid="{00000000-0005-0000-0000-000087C50000}"/>
    <cellStyle name="쉼표 [0] 9 2 11" xfId="51051" xr:uid="{00000000-0005-0000-0000-000088C50000}"/>
    <cellStyle name="쉼표 [0] 9 2 11 2" xfId="51052" xr:uid="{00000000-0005-0000-0000-000089C50000}"/>
    <cellStyle name="쉼표 [0] 9 2 11 3" xfId="51053" xr:uid="{00000000-0005-0000-0000-00008AC50000}"/>
    <cellStyle name="쉼표 [0] 9 2 11 4" xfId="51054" xr:uid="{00000000-0005-0000-0000-00008BC50000}"/>
    <cellStyle name="쉼표 [0] 9 2 12" xfId="51055" xr:uid="{00000000-0005-0000-0000-00008CC50000}"/>
    <cellStyle name="쉼표 [0] 9 2 12 2" xfId="51056" xr:uid="{00000000-0005-0000-0000-00008DC50000}"/>
    <cellStyle name="쉼표 [0] 9 2 12 3" xfId="51057" xr:uid="{00000000-0005-0000-0000-00008EC50000}"/>
    <cellStyle name="쉼표 [0] 9 2 12 4" xfId="51058" xr:uid="{00000000-0005-0000-0000-00008FC50000}"/>
    <cellStyle name="쉼표 [0] 9 2 13" xfId="51059" xr:uid="{00000000-0005-0000-0000-000090C50000}"/>
    <cellStyle name="쉼표 [0] 9 2 13 2" xfId="51060" xr:uid="{00000000-0005-0000-0000-000091C50000}"/>
    <cellStyle name="쉼표 [0] 9 2 13 3" xfId="51061" xr:uid="{00000000-0005-0000-0000-000092C50000}"/>
    <cellStyle name="쉼표 [0] 9 2 13 4" xfId="51062" xr:uid="{00000000-0005-0000-0000-000093C50000}"/>
    <cellStyle name="쉼표 [0] 9 2 14" xfId="51063" xr:uid="{00000000-0005-0000-0000-000094C50000}"/>
    <cellStyle name="쉼표 [0] 9 2 14 2" xfId="51064" xr:uid="{00000000-0005-0000-0000-000095C50000}"/>
    <cellStyle name="쉼표 [0] 9 2 14 3" xfId="51065" xr:uid="{00000000-0005-0000-0000-000096C50000}"/>
    <cellStyle name="쉼표 [0] 9 2 14 4" xfId="51066" xr:uid="{00000000-0005-0000-0000-000097C50000}"/>
    <cellStyle name="쉼표 [0] 9 2 15" xfId="51067" xr:uid="{00000000-0005-0000-0000-000098C50000}"/>
    <cellStyle name="쉼표 [0] 9 2 16" xfId="51068" xr:uid="{00000000-0005-0000-0000-000099C50000}"/>
    <cellStyle name="쉼표 [0] 9 2 17" xfId="51069" xr:uid="{00000000-0005-0000-0000-00009AC50000}"/>
    <cellStyle name="쉼표 [0] 9 2 18" xfId="51070" xr:uid="{00000000-0005-0000-0000-00009BC50000}"/>
    <cellStyle name="쉼표 [0] 9 2 19" xfId="51071" xr:uid="{00000000-0005-0000-0000-00009CC50000}"/>
    <cellStyle name="쉼표 [0] 9 2 2" xfId="51072" xr:uid="{00000000-0005-0000-0000-00009DC50000}"/>
    <cellStyle name="쉼표 [0] 9 2 2 10" xfId="51073" xr:uid="{00000000-0005-0000-0000-00009EC50000}"/>
    <cellStyle name="쉼표 [0] 9 2 2 10 2" xfId="51074" xr:uid="{00000000-0005-0000-0000-00009FC50000}"/>
    <cellStyle name="쉼표 [0] 9 2 2 10 3" xfId="51075" xr:uid="{00000000-0005-0000-0000-0000A0C50000}"/>
    <cellStyle name="쉼표 [0] 9 2 2 10 4" xfId="51076" xr:uid="{00000000-0005-0000-0000-0000A1C50000}"/>
    <cellStyle name="쉼표 [0] 9 2 2 11" xfId="51077" xr:uid="{00000000-0005-0000-0000-0000A2C50000}"/>
    <cellStyle name="쉼표 [0] 9 2 2 11 2" xfId="51078" xr:uid="{00000000-0005-0000-0000-0000A3C50000}"/>
    <cellStyle name="쉼표 [0] 9 2 2 11 3" xfId="51079" xr:uid="{00000000-0005-0000-0000-0000A4C50000}"/>
    <cellStyle name="쉼표 [0] 9 2 2 11 4" xfId="51080" xr:uid="{00000000-0005-0000-0000-0000A5C50000}"/>
    <cellStyle name="쉼표 [0] 9 2 2 12" xfId="51081" xr:uid="{00000000-0005-0000-0000-0000A6C50000}"/>
    <cellStyle name="쉼표 [0] 9 2 2 12 2" xfId="51082" xr:uid="{00000000-0005-0000-0000-0000A7C50000}"/>
    <cellStyle name="쉼표 [0] 9 2 2 12 3" xfId="51083" xr:uid="{00000000-0005-0000-0000-0000A8C50000}"/>
    <cellStyle name="쉼표 [0] 9 2 2 12 4" xfId="51084" xr:uid="{00000000-0005-0000-0000-0000A9C50000}"/>
    <cellStyle name="쉼표 [0] 9 2 2 13" xfId="51085" xr:uid="{00000000-0005-0000-0000-0000AAC50000}"/>
    <cellStyle name="쉼표 [0] 9 2 2 13 2" xfId="51086" xr:uid="{00000000-0005-0000-0000-0000ABC50000}"/>
    <cellStyle name="쉼표 [0] 9 2 2 13 3" xfId="51087" xr:uid="{00000000-0005-0000-0000-0000ACC50000}"/>
    <cellStyle name="쉼표 [0] 9 2 2 13 4" xfId="51088" xr:uid="{00000000-0005-0000-0000-0000ADC50000}"/>
    <cellStyle name="쉼표 [0] 9 2 2 14" xfId="51089" xr:uid="{00000000-0005-0000-0000-0000AEC50000}"/>
    <cellStyle name="쉼표 [0] 9 2 2 15" xfId="51090" xr:uid="{00000000-0005-0000-0000-0000AFC50000}"/>
    <cellStyle name="쉼표 [0] 9 2 2 16" xfId="51091" xr:uid="{00000000-0005-0000-0000-0000B0C50000}"/>
    <cellStyle name="쉼표 [0] 9 2 2 17" xfId="51092" xr:uid="{00000000-0005-0000-0000-0000B1C50000}"/>
    <cellStyle name="쉼표 [0] 9 2 2 18" xfId="51093" xr:uid="{00000000-0005-0000-0000-0000B2C50000}"/>
    <cellStyle name="쉼표 [0] 9 2 2 19" xfId="51094" xr:uid="{00000000-0005-0000-0000-0000B3C50000}"/>
    <cellStyle name="쉼표 [0] 9 2 2 2" xfId="51095" xr:uid="{00000000-0005-0000-0000-0000B4C50000}"/>
    <cellStyle name="쉼표 [0] 9 2 2 2 10" xfId="51096" xr:uid="{00000000-0005-0000-0000-0000B5C50000}"/>
    <cellStyle name="쉼표 [0] 9 2 2 2 10 2" xfId="51097" xr:uid="{00000000-0005-0000-0000-0000B6C50000}"/>
    <cellStyle name="쉼표 [0] 9 2 2 2 10 3" xfId="51098" xr:uid="{00000000-0005-0000-0000-0000B7C50000}"/>
    <cellStyle name="쉼표 [0] 9 2 2 2 10 4" xfId="51099" xr:uid="{00000000-0005-0000-0000-0000B8C50000}"/>
    <cellStyle name="쉼표 [0] 9 2 2 2 11" xfId="51100" xr:uid="{00000000-0005-0000-0000-0000B9C50000}"/>
    <cellStyle name="쉼표 [0] 9 2 2 2 11 2" xfId="51101" xr:uid="{00000000-0005-0000-0000-0000BAC50000}"/>
    <cellStyle name="쉼표 [0] 9 2 2 2 11 3" xfId="51102" xr:uid="{00000000-0005-0000-0000-0000BBC50000}"/>
    <cellStyle name="쉼표 [0] 9 2 2 2 11 4" xfId="51103" xr:uid="{00000000-0005-0000-0000-0000BCC50000}"/>
    <cellStyle name="쉼표 [0] 9 2 2 2 12" xfId="51104" xr:uid="{00000000-0005-0000-0000-0000BDC50000}"/>
    <cellStyle name="쉼표 [0] 9 2 2 2 12 2" xfId="51105" xr:uid="{00000000-0005-0000-0000-0000BEC50000}"/>
    <cellStyle name="쉼표 [0] 9 2 2 2 12 3" xfId="51106" xr:uid="{00000000-0005-0000-0000-0000BFC50000}"/>
    <cellStyle name="쉼표 [0] 9 2 2 2 12 4" xfId="51107" xr:uid="{00000000-0005-0000-0000-0000C0C50000}"/>
    <cellStyle name="쉼표 [0] 9 2 2 2 13" xfId="51108" xr:uid="{00000000-0005-0000-0000-0000C1C50000}"/>
    <cellStyle name="쉼표 [0] 9 2 2 2 14" xfId="51109" xr:uid="{00000000-0005-0000-0000-0000C2C50000}"/>
    <cellStyle name="쉼표 [0] 9 2 2 2 15" xfId="51110" xr:uid="{00000000-0005-0000-0000-0000C3C50000}"/>
    <cellStyle name="쉼표 [0] 9 2 2 2 16" xfId="51111" xr:uid="{00000000-0005-0000-0000-0000C4C50000}"/>
    <cellStyle name="쉼표 [0] 9 2 2 2 17" xfId="51112" xr:uid="{00000000-0005-0000-0000-0000C5C50000}"/>
    <cellStyle name="쉼표 [0] 9 2 2 2 18" xfId="51113" xr:uid="{00000000-0005-0000-0000-0000C6C50000}"/>
    <cellStyle name="쉼표 [0] 9 2 2 2 19" xfId="51114" xr:uid="{00000000-0005-0000-0000-0000C7C50000}"/>
    <cellStyle name="쉼표 [0] 9 2 2 2 2" xfId="51115" xr:uid="{00000000-0005-0000-0000-0000C8C50000}"/>
    <cellStyle name="쉼표 [0] 9 2 2 2 2 10" xfId="51116" xr:uid="{00000000-0005-0000-0000-0000C9C50000}"/>
    <cellStyle name="쉼표 [0] 9 2 2 2 2 11" xfId="51117" xr:uid="{00000000-0005-0000-0000-0000CAC50000}"/>
    <cellStyle name="쉼표 [0] 9 2 2 2 2 12" xfId="51118" xr:uid="{00000000-0005-0000-0000-0000CBC50000}"/>
    <cellStyle name="쉼표 [0] 9 2 2 2 2 2" xfId="51119" xr:uid="{00000000-0005-0000-0000-0000CCC50000}"/>
    <cellStyle name="쉼표 [0] 9 2 2 2 2 2 2" xfId="51120" xr:uid="{00000000-0005-0000-0000-0000CDC50000}"/>
    <cellStyle name="쉼표 [0] 9 2 2 2 2 2 3" xfId="51121" xr:uid="{00000000-0005-0000-0000-0000CEC50000}"/>
    <cellStyle name="쉼표 [0] 9 2 2 2 2 2 4" xfId="51122" xr:uid="{00000000-0005-0000-0000-0000CFC50000}"/>
    <cellStyle name="쉼표 [0] 9 2 2 2 2 3" xfId="51123" xr:uid="{00000000-0005-0000-0000-0000D0C50000}"/>
    <cellStyle name="쉼표 [0] 9 2 2 2 2 3 2" xfId="51124" xr:uid="{00000000-0005-0000-0000-0000D1C50000}"/>
    <cellStyle name="쉼표 [0] 9 2 2 2 2 3 3" xfId="51125" xr:uid="{00000000-0005-0000-0000-0000D2C50000}"/>
    <cellStyle name="쉼표 [0] 9 2 2 2 2 3 4" xfId="51126" xr:uid="{00000000-0005-0000-0000-0000D3C50000}"/>
    <cellStyle name="쉼표 [0] 9 2 2 2 2 4" xfId="51127" xr:uid="{00000000-0005-0000-0000-0000D4C50000}"/>
    <cellStyle name="쉼표 [0] 9 2 2 2 2 4 2" xfId="51128" xr:uid="{00000000-0005-0000-0000-0000D5C50000}"/>
    <cellStyle name="쉼표 [0] 9 2 2 2 2 4 3" xfId="51129" xr:uid="{00000000-0005-0000-0000-0000D6C50000}"/>
    <cellStyle name="쉼표 [0] 9 2 2 2 2 4 4" xfId="51130" xr:uid="{00000000-0005-0000-0000-0000D7C50000}"/>
    <cellStyle name="쉼표 [0] 9 2 2 2 2 5" xfId="51131" xr:uid="{00000000-0005-0000-0000-0000D8C50000}"/>
    <cellStyle name="쉼표 [0] 9 2 2 2 2 5 2" xfId="51132" xr:uid="{00000000-0005-0000-0000-0000D9C50000}"/>
    <cellStyle name="쉼표 [0] 9 2 2 2 2 5 3" xfId="51133" xr:uid="{00000000-0005-0000-0000-0000DAC50000}"/>
    <cellStyle name="쉼표 [0] 9 2 2 2 2 5 4" xfId="51134" xr:uid="{00000000-0005-0000-0000-0000DBC50000}"/>
    <cellStyle name="쉼표 [0] 9 2 2 2 2 6" xfId="51135" xr:uid="{00000000-0005-0000-0000-0000DCC50000}"/>
    <cellStyle name="쉼표 [0] 9 2 2 2 2 6 2" xfId="51136" xr:uid="{00000000-0005-0000-0000-0000DDC50000}"/>
    <cellStyle name="쉼표 [0] 9 2 2 2 2 6 3" xfId="51137" xr:uid="{00000000-0005-0000-0000-0000DEC50000}"/>
    <cellStyle name="쉼표 [0] 9 2 2 2 2 6 4" xfId="51138" xr:uid="{00000000-0005-0000-0000-0000DFC50000}"/>
    <cellStyle name="쉼표 [0] 9 2 2 2 2 7" xfId="51139" xr:uid="{00000000-0005-0000-0000-0000E0C50000}"/>
    <cellStyle name="쉼표 [0] 9 2 2 2 2 7 2" xfId="51140" xr:uid="{00000000-0005-0000-0000-0000E1C50000}"/>
    <cellStyle name="쉼표 [0] 9 2 2 2 2 7 3" xfId="51141" xr:uid="{00000000-0005-0000-0000-0000E2C50000}"/>
    <cellStyle name="쉼표 [0] 9 2 2 2 2 7 4" xfId="51142" xr:uid="{00000000-0005-0000-0000-0000E3C50000}"/>
    <cellStyle name="쉼표 [0] 9 2 2 2 2 8" xfId="51143" xr:uid="{00000000-0005-0000-0000-0000E4C50000}"/>
    <cellStyle name="쉼표 [0] 9 2 2 2 2 8 2" xfId="51144" xr:uid="{00000000-0005-0000-0000-0000E5C50000}"/>
    <cellStyle name="쉼표 [0] 9 2 2 2 2 8 3" xfId="51145" xr:uid="{00000000-0005-0000-0000-0000E6C50000}"/>
    <cellStyle name="쉼표 [0] 9 2 2 2 2 8 4" xfId="51146" xr:uid="{00000000-0005-0000-0000-0000E7C50000}"/>
    <cellStyle name="쉼표 [0] 9 2 2 2 2 9" xfId="51147" xr:uid="{00000000-0005-0000-0000-0000E8C50000}"/>
    <cellStyle name="쉼표 [0] 9 2 2 2 2 9 2" xfId="51148" xr:uid="{00000000-0005-0000-0000-0000E9C50000}"/>
    <cellStyle name="쉼표 [0] 9 2 2 2 2 9 3" xfId="51149" xr:uid="{00000000-0005-0000-0000-0000EAC50000}"/>
    <cellStyle name="쉼표 [0] 9 2 2 2 2 9 4" xfId="51150" xr:uid="{00000000-0005-0000-0000-0000EBC50000}"/>
    <cellStyle name="쉼표 [0] 9 2 2 2 20" xfId="51151" xr:uid="{00000000-0005-0000-0000-0000ECC50000}"/>
    <cellStyle name="쉼표 [0] 9 2 2 2 21" xfId="51152" xr:uid="{00000000-0005-0000-0000-0000EDC50000}"/>
    <cellStyle name="쉼표 [0] 9 2 2 2 22" xfId="51153" xr:uid="{00000000-0005-0000-0000-0000EEC50000}"/>
    <cellStyle name="쉼표 [0] 9 2 2 2 23" xfId="51154" xr:uid="{00000000-0005-0000-0000-0000EFC50000}"/>
    <cellStyle name="쉼표 [0] 9 2 2 2 24" xfId="51155" xr:uid="{00000000-0005-0000-0000-0000F0C50000}"/>
    <cellStyle name="쉼표 [0] 9 2 2 2 25" xfId="51156" xr:uid="{00000000-0005-0000-0000-0000F1C50000}"/>
    <cellStyle name="쉼표 [0] 9 2 2 2 3" xfId="51157" xr:uid="{00000000-0005-0000-0000-0000F2C50000}"/>
    <cellStyle name="쉼표 [0] 9 2 2 2 3 10" xfId="51158" xr:uid="{00000000-0005-0000-0000-0000F3C50000}"/>
    <cellStyle name="쉼표 [0] 9 2 2 2 3 11" xfId="51159" xr:uid="{00000000-0005-0000-0000-0000F4C50000}"/>
    <cellStyle name="쉼표 [0] 9 2 2 2 3 12" xfId="51160" xr:uid="{00000000-0005-0000-0000-0000F5C50000}"/>
    <cellStyle name="쉼표 [0] 9 2 2 2 3 2" xfId="51161" xr:uid="{00000000-0005-0000-0000-0000F6C50000}"/>
    <cellStyle name="쉼표 [0] 9 2 2 2 3 2 2" xfId="51162" xr:uid="{00000000-0005-0000-0000-0000F7C50000}"/>
    <cellStyle name="쉼표 [0] 9 2 2 2 3 2 3" xfId="51163" xr:uid="{00000000-0005-0000-0000-0000F8C50000}"/>
    <cellStyle name="쉼표 [0] 9 2 2 2 3 2 4" xfId="51164" xr:uid="{00000000-0005-0000-0000-0000F9C50000}"/>
    <cellStyle name="쉼표 [0] 9 2 2 2 3 3" xfId="51165" xr:uid="{00000000-0005-0000-0000-0000FAC50000}"/>
    <cellStyle name="쉼표 [0] 9 2 2 2 3 3 2" xfId="51166" xr:uid="{00000000-0005-0000-0000-0000FBC50000}"/>
    <cellStyle name="쉼표 [0] 9 2 2 2 3 3 3" xfId="51167" xr:uid="{00000000-0005-0000-0000-0000FCC50000}"/>
    <cellStyle name="쉼표 [0] 9 2 2 2 3 3 4" xfId="51168" xr:uid="{00000000-0005-0000-0000-0000FDC50000}"/>
    <cellStyle name="쉼표 [0] 9 2 2 2 3 4" xfId="51169" xr:uid="{00000000-0005-0000-0000-0000FEC50000}"/>
    <cellStyle name="쉼표 [0] 9 2 2 2 3 4 2" xfId="51170" xr:uid="{00000000-0005-0000-0000-0000FFC50000}"/>
    <cellStyle name="쉼표 [0] 9 2 2 2 3 4 3" xfId="51171" xr:uid="{00000000-0005-0000-0000-000000C60000}"/>
    <cellStyle name="쉼표 [0] 9 2 2 2 3 4 4" xfId="51172" xr:uid="{00000000-0005-0000-0000-000001C60000}"/>
    <cellStyle name="쉼표 [0] 9 2 2 2 3 5" xfId="51173" xr:uid="{00000000-0005-0000-0000-000002C60000}"/>
    <cellStyle name="쉼표 [0] 9 2 2 2 3 5 2" xfId="51174" xr:uid="{00000000-0005-0000-0000-000003C60000}"/>
    <cellStyle name="쉼표 [0] 9 2 2 2 3 5 3" xfId="51175" xr:uid="{00000000-0005-0000-0000-000004C60000}"/>
    <cellStyle name="쉼표 [0] 9 2 2 2 3 5 4" xfId="51176" xr:uid="{00000000-0005-0000-0000-000005C60000}"/>
    <cellStyle name="쉼표 [0] 9 2 2 2 3 6" xfId="51177" xr:uid="{00000000-0005-0000-0000-000006C60000}"/>
    <cellStyle name="쉼표 [0] 9 2 2 2 3 6 2" xfId="51178" xr:uid="{00000000-0005-0000-0000-000007C60000}"/>
    <cellStyle name="쉼표 [0] 9 2 2 2 3 6 3" xfId="51179" xr:uid="{00000000-0005-0000-0000-000008C60000}"/>
    <cellStyle name="쉼표 [0] 9 2 2 2 3 6 4" xfId="51180" xr:uid="{00000000-0005-0000-0000-000009C60000}"/>
    <cellStyle name="쉼표 [0] 9 2 2 2 3 7" xfId="51181" xr:uid="{00000000-0005-0000-0000-00000AC60000}"/>
    <cellStyle name="쉼표 [0] 9 2 2 2 3 7 2" xfId="51182" xr:uid="{00000000-0005-0000-0000-00000BC60000}"/>
    <cellStyle name="쉼표 [0] 9 2 2 2 3 7 3" xfId="51183" xr:uid="{00000000-0005-0000-0000-00000CC60000}"/>
    <cellStyle name="쉼표 [0] 9 2 2 2 3 7 4" xfId="51184" xr:uid="{00000000-0005-0000-0000-00000DC60000}"/>
    <cellStyle name="쉼표 [0] 9 2 2 2 3 8" xfId="51185" xr:uid="{00000000-0005-0000-0000-00000EC60000}"/>
    <cellStyle name="쉼표 [0] 9 2 2 2 3 8 2" xfId="51186" xr:uid="{00000000-0005-0000-0000-00000FC60000}"/>
    <cellStyle name="쉼표 [0] 9 2 2 2 3 8 3" xfId="51187" xr:uid="{00000000-0005-0000-0000-000010C60000}"/>
    <cellStyle name="쉼표 [0] 9 2 2 2 3 8 4" xfId="51188" xr:uid="{00000000-0005-0000-0000-000011C60000}"/>
    <cellStyle name="쉼표 [0] 9 2 2 2 3 9" xfId="51189" xr:uid="{00000000-0005-0000-0000-000012C60000}"/>
    <cellStyle name="쉼표 [0] 9 2 2 2 3 9 2" xfId="51190" xr:uid="{00000000-0005-0000-0000-000013C60000}"/>
    <cellStyle name="쉼표 [0] 9 2 2 2 3 9 3" xfId="51191" xr:uid="{00000000-0005-0000-0000-000014C60000}"/>
    <cellStyle name="쉼표 [0] 9 2 2 2 3 9 4" xfId="51192" xr:uid="{00000000-0005-0000-0000-000015C60000}"/>
    <cellStyle name="쉼표 [0] 9 2 2 2 4" xfId="51193" xr:uid="{00000000-0005-0000-0000-000016C60000}"/>
    <cellStyle name="쉼표 [0] 9 2 2 2 4 10" xfId="51194" xr:uid="{00000000-0005-0000-0000-000017C60000}"/>
    <cellStyle name="쉼표 [0] 9 2 2 2 4 11" xfId="51195" xr:uid="{00000000-0005-0000-0000-000018C60000}"/>
    <cellStyle name="쉼표 [0] 9 2 2 2 4 12" xfId="51196" xr:uid="{00000000-0005-0000-0000-000019C60000}"/>
    <cellStyle name="쉼표 [0] 9 2 2 2 4 2" xfId="51197" xr:uid="{00000000-0005-0000-0000-00001AC60000}"/>
    <cellStyle name="쉼표 [0] 9 2 2 2 4 2 2" xfId="51198" xr:uid="{00000000-0005-0000-0000-00001BC60000}"/>
    <cellStyle name="쉼표 [0] 9 2 2 2 4 2 3" xfId="51199" xr:uid="{00000000-0005-0000-0000-00001CC60000}"/>
    <cellStyle name="쉼표 [0] 9 2 2 2 4 2 4" xfId="51200" xr:uid="{00000000-0005-0000-0000-00001DC60000}"/>
    <cellStyle name="쉼표 [0] 9 2 2 2 4 3" xfId="51201" xr:uid="{00000000-0005-0000-0000-00001EC60000}"/>
    <cellStyle name="쉼표 [0] 9 2 2 2 4 3 2" xfId="51202" xr:uid="{00000000-0005-0000-0000-00001FC60000}"/>
    <cellStyle name="쉼표 [0] 9 2 2 2 4 3 3" xfId="51203" xr:uid="{00000000-0005-0000-0000-000020C60000}"/>
    <cellStyle name="쉼표 [0] 9 2 2 2 4 3 4" xfId="51204" xr:uid="{00000000-0005-0000-0000-000021C60000}"/>
    <cellStyle name="쉼표 [0] 9 2 2 2 4 4" xfId="51205" xr:uid="{00000000-0005-0000-0000-000022C60000}"/>
    <cellStyle name="쉼표 [0] 9 2 2 2 4 4 2" xfId="51206" xr:uid="{00000000-0005-0000-0000-000023C60000}"/>
    <cellStyle name="쉼표 [0] 9 2 2 2 4 4 3" xfId="51207" xr:uid="{00000000-0005-0000-0000-000024C60000}"/>
    <cellStyle name="쉼표 [0] 9 2 2 2 4 4 4" xfId="51208" xr:uid="{00000000-0005-0000-0000-000025C60000}"/>
    <cellStyle name="쉼표 [0] 9 2 2 2 4 5" xfId="51209" xr:uid="{00000000-0005-0000-0000-000026C60000}"/>
    <cellStyle name="쉼표 [0] 9 2 2 2 4 5 2" xfId="51210" xr:uid="{00000000-0005-0000-0000-000027C60000}"/>
    <cellStyle name="쉼표 [0] 9 2 2 2 4 5 3" xfId="51211" xr:uid="{00000000-0005-0000-0000-000028C60000}"/>
    <cellStyle name="쉼표 [0] 9 2 2 2 4 5 4" xfId="51212" xr:uid="{00000000-0005-0000-0000-000029C60000}"/>
    <cellStyle name="쉼표 [0] 9 2 2 2 4 6" xfId="51213" xr:uid="{00000000-0005-0000-0000-00002AC60000}"/>
    <cellStyle name="쉼표 [0] 9 2 2 2 4 6 2" xfId="51214" xr:uid="{00000000-0005-0000-0000-00002BC60000}"/>
    <cellStyle name="쉼표 [0] 9 2 2 2 4 6 3" xfId="51215" xr:uid="{00000000-0005-0000-0000-00002CC60000}"/>
    <cellStyle name="쉼표 [0] 9 2 2 2 4 6 4" xfId="51216" xr:uid="{00000000-0005-0000-0000-00002DC60000}"/>
    <cellStyle name="쉼표 [0] 9 2 2 2 4 7" xfId="51217" xr:uid="{00000000-0005-0000-0000-00002EC60000}"/>
    <cellStyle name="쉼표 [0] 9 2 2 2 4 7 2" xfId="51218" xr:uid="{00000000-0005-0000-0000-00002FC60000}"/>
    <cellStyle name="쉼표 [0] 9 2 2 2 4 7 3" xfId="51219" xr:uid="{00000000-0005-0000-0000-000030C60000}"/>
    <cellStyle name="쉼표 [0] 9 2 2 2 4 7 4" xfId="51220" xr:uid="{00000000-0005-0000-0000-000031C60000}"/>
    <cellStyle name="쉼표 [0] 9 2 2 2 4 8" xfId="51221" xr:uid="{00000000-0005-0000-0000-000032C60000}"/>
    <cellStyle name="쉼표 [0] 9 2 2 2 4 8 2" xfId="51222" xr:uid="{00000000-0005-0000-0000-000033C60000}"/>
    <cellStyle name="쉼표 [0] 9 2 2 2 4 8 3" xfId="51223" xr:uid="{00000000-0005-0000-0000-000034C60000}"/>
    <cellStyle name="쉼표 [0] 9 2 2 2 4 8 4" xfId="51224" xr:uid="{00000000-0005-0000-0000-000035C60000}"/>
    <cellStyle name="쉼표 [0] 9 2 2 2 4 9" xfId="51225" xr:uid="{00000000-0005-0000-0000-000036C60000}"/>
    <cellStyle name="쉼표 [0] 9 2 2 2 4 9 2" xfId="51226" xr:uid="{00000000-0005-0000-0000-000037C60000}"/>
    <cellStyle name="쉼표 [0] 9 2 2 2 4 9 3" xfId="51227" xr:uid="{00000000-0005-0000-0000-000038C60000}"/>
    <cellStyle name="쉼표 [0] 9 2 2 2 4 9 4" xfId="51228" xr:uid="{00000000-0005-0000-0000-000039C60000}"/>
    <cellStyle name="쉼표 [0] 9 2 2 2 5" xfId="51229" xr:uid="{00000000-0005-0000-0000-00003AC60000}"/>
    <cellStyle name="쉼표 [0] 9 2 2 2 5 2" xfId="51230" xr:uid="{00000000-0005-0000-0000-00003BC60000}"/>
    <cellStyle name="쉼표 [0] 9 2 2 2 5 3" xfId="51231" xr:uid="{00000000-0005-0000-0000-00003CC60000}"/>
    <cellStyle name="쉼표 [0] 9 2 2 2 5 4" xfId="51232" xr:uid="{00000000-0005-0000-0000-00003DC60000}"/>
    <cellStyle name="쉼표 [0] 9 2 2 2 6" xfId="51233" xr:uid="{00000000-0005-0000-0000-00003EC60000}"/>
    <cellStyle name="쉼표 [0] 9 2 2 2 6 2" xfId="51234" xr:uid="{00000000-0005-0000-0000-00003FC60000}"/>
    <cellStyle name="쉼표 [0] 9 2 2 2 6 3" xfId="51235" xr:uid="{00000000-0005-0000-0000-000040C60000}"/>
    <cellStyle name="쉼표 [0] 9 2 2 2 6 4" xfId="51236" xr:uid="{00000000-0005-0000-0000-000041C60000}"/>
    <cellStyle name="쉼표 [0] 9 2 2 2 7" xfId="51237" xr:uid="{00000000-0005-0000-0000-000042C60000}"/>
    <cellStyle name="쉼표 [0] 9 2 2 2 7 2" xfId="51238" xr:uid="{00000000-0005-0000-0000-000043C60000}"/>
    <cellStyle name="쉼표 [0] 9 2 2 2 7 3" xfId="51239" xr:uid="{00000000-0005-0000-0000-000044C60000}"/>
    <cellStyle name="쉼표 [0] 9 2 2 2 7 4" xfId="51240" xr:uid="{00000000-0005-0000-0000-000045C60000}"/>
    <cellStyle name="쉼표 [0] 9 2 2 2 8" xfId="51241" xr:uid="{00000000-0005-0000-0000-000046C60000}"/>
    <cellStyle name="쉼표 [0] 9 2 2 2 8 2" xfId="51242" xr:uid="{00000000-0005-0000-0000-000047C60000}"/>
    <cellStyle name="쉼표 [0] 9 2 2 2 8 3" xfId="51243" xr:uid="{00000000-0005-0000-0000-000048C60000}"/>
    <cellStyle name="쉼표 [0] 9 2 2 2 8 4" xfId="51244" xr:uid="{00000000-0005-0000-0000-000049C60000}"/>
    <cellStyle name="쉼표 [0] 9 2 2 2 9" xfId="51245" xr:uid="{00000000-0005-0000-0000-00004AC60000}"/>
    <cellStyle name="쉼표 [0] 9 2 2 2 9 2" xfId="51246" xr:uid="{00000000-0005-0000-0000-00004BC60000}"/>
    <cellStyle name="쉼표 [0] 9 2 2 2 9 3" xfId="51247" xr:uid="{00000000-0005-0000-0000-00004CC60000}"/>
    <cellStyle name="쉼표 [0] 9 2 2 2 9 4" xfId="51248" xr:uid="{00000000-0005-0000-0000-00004DC60000}"/>
    <cellStyle name="쉼표 [0] 9 2 2 20" xfId="51249" xr:uid="{00000000-0005-0000-0000-00004EC60000}"/>
    <cellStyle name="쉼표 [0] 9 2 2 21" xfId="51250" xr:uid="{00000000-0005-0000-0000-00004FC60000}"/>
    <cellStyle name="쉼표 [0] 9 2 2 22" xfId="51251" xr:uid="{00000000-0005-0000-0000-000050C60000}"/>
    <cellStyle name="쉼표 [0] 9 2 2 23" xfId="51252" xr:uid="{00000000-0005-0000-0000-000051C60000}"/>
    <cellStyle name="쉼표 [0] 9 2 2 24" xfId="51253" xr:uid="{00000000-0005-0000-0000-000052C60000}"/>
    <cellStyle name="쉼표 [0] 9 2 2 25" xfId="51254" xr:uid="{00000000-0005-0000-0000-000053C60000}"/>
    <cellStyle name="쉼표 [0] 9 2 2 26" xfId="51255" xr:uid="{00000000-0005-0000-0000-000054C60000}"/>
    <cellStyle name="쉼표 [0] 9 2 2 3" xfId="51256" xr:uid="{00000000-0005-0000-0000-000055C60000}"/>
    <cellStyle name="쉼표 [0] 9 2 2 3 10" xfId="51257" xr:uid="{00000000-0005-0000-0000-000056C60000}"/>
    <cellStyle name="쉼표 [0] 9 2 2 3 11" xfId="51258" xr:uid="{00000000-0005-0000-0000-000057C60000}"/>
    <cellStyle name="쉼표 [0] 9 2 2 3 12" xfId="51259" xr:uid="{00000000-0005-0000-0000-000058C60000}"/>
    <cellStyle name="쉼표 [0] 9 2 2 3 2" xfId="51260" xr:uid="{00000000-0005-0000-0000-000059C60000}"/>
    <cellStyle name="쉼표 [0] 9 2 2 3 2 2" xfId="51261" xr:uid="{00000000-0005-0000-0000-00005AC60000}"/>
    <cellStyle name="쉼표 [0] 9 2 2 3 2 3" xfId="51262" xr:uid="{00000000-0005-0000-0000-00005BC60000}"/>
    <cellStyle name="쉼표 [0] 9 2 2 3 2 4" xfId="51263" xr:uid="{00000000-0005-0000-0000-00005CC60000}"/>
    <cellStyle name="쉼표 [0] 9 2 2 3 3" xfId="51264" xr:uid="{00000000-0005-0000-0000-00005DC60000}"/>
    <cellStyle name="쉼표 [0] 9 2 2 3 3 2" xfId="51265" xr:uid="{00000000-0005-0000-0000-00005EC60000}"/>
    <cellStyle name="쉼표 [0] 9 2 2 3 3 3" xfId="51266" xr:uid="{00000000-0005-0000-0000-00005FC60000}"/>
    <cellStyle name="쉼표 [0] 9 2 2 3 3 4" xfId="51267" xr:uid="{00000000-0005-0000-0000-000060C60000}"/>
    <cellStyle name="쉼표 [0] 9 2 2 3 4" xfId="51268" xr:uid="{00000000-0005-0000-0000-000061C60000}"/>
    <cellStyle name="쉼표 [0] 9 2 2 3 4 2" xfId="51269" xr:uid="{00000000-0005-0000-0000-000062C60000}"/>
    <cellStyle name="쉼표 [0] 9 2 2 3 4 3" xfId="51270" xr:uid="{00000000-0005-0000-0000-000063C60000}"/>
    <cellStyle name="쉼표 [0] 9 2 2 3 4 4" xfId="51271" xr:uid="{00000000-0005-0000-0000-000064C60000}"/>
    <cellStyle name="쉼표 [0] 9 2 2 3 5" xfId="51272" xr:uid="{00000000-0005-0000-0000-000065C60000}"/>
    <cellStyle name="쉼표 [0] 9 2 2 3 5 2" xfId="51273" xr:uid="{00000000-0005-0000-0000-000066C60000}"/>
    <cellStyle name="쉼표 [0] 9 2 2 3 5 3" xfId="51274" xr:uid="{00000000-0005-0000-0000-000067C60000}"/>
    <cellStyle name="쉼표 [0] 9 2 2 3 5 4" xfId="51275" xr:uid="{00000000-0005-0000-0000-000068C60000}"/>
    <cellStyle name="쉼표 [0] 9 2 2 3 6" xfId="51276" xr:uid="{00000000-0005-0000-0000-000069C60000}"/>
    <cellStyle name="쉼표 [0] 9 2 2 3 6 2" xfId="51277" xr:uid="{00000000-0005-0000-0000-00006AC60000}"/>
    <cellStyle name="쉼표 [0] 9 2 2 3 6 3" xfId="51278" xr:uid="{00000000-0005-0000-0000-00006BC60000}"/>
    <cellStyle name="쉼표 [0] 9 2 2 3 6 4" xfId="51279" xr:uid="{00000000-0005-0000-0000-00006CC60000}"/>
    <cellStyle name="쉼표 [0] 9 2 2 3 7" xfId="51280" xr:uid="{00000000-0005-0000-0000-00006DC60000}"/>
    <cellStyle name="쉼표 [0] 9 2 2 3 7 2" xfId="51281" xr:uid="{00000000-0005-0000-0000-00006EC60000}"/>
    <cellStyle name="쉼표 [0] 9 2 2 3 7 3" xfId="51282" xr:uid="{00000000-0005-0000-0000-00006FC60000}"/>
    <cellStyle name="쉼표 [0] 9 2 2 3 7 4" xfId="51283" xr:uid="{00000000-0005-0000-0000-000070C60000}"/>
    <cellStyle name="쉼표 [0] 9 2 2 3 8" xfId="51284" xr:uid="{00000000-0005-0000-0000-000071C60000}"/>
    <cellStyle name="쉼표 [0] 9 2 2 3 8 2" xfId="51285" xr:uid="{00000000-0005-0000-0000-000072C60000}"/>
    <cellStyle name="쉼표 [0] 9 2 2 3 8 3" xfId="51286" xr:uid="{00000000-0005-0000-0000-000073C60000}"/>
    <cellStyle name="쉼표 [0] 9 2 2 3 8 4" xfId="51287" xr:uid="{00000000-0005-0000-0000-000074C60000}"/>
    <cellStyle name="쉼표 [0] 9 2 2 3 9" xfId="51288" xr:uid="{00000000-0005-0000-0000-000075C60000}"/>
    <cellStyle name="쉼표 [0] 9 2 2 3 9 2" xfId="51289" xr:uid="{00000000-0005-0000-0000-000076C60000}"/>
    <cellStyle name="쉼표 [0] 9 2 2 3 9 3" xfId="51290" xr:uid="{00000000-0005-0000-0000-000077C60000}"/>
    <cellStyle name="쉼표 [0] 9 2 2 3 9 4" xfId="51291" xr:uid="{00000000-0005-0000-0000-000078C60000}"/>
    <cellStyle name="쉼표 [0] 9 2 2 4" xfId="51292" xr:uid="{00000000-0005-0000-0000-000079C60000}"/>
    <cellStyle name="쉼표 [0] 9 2 2 4 10" xfId="51293" xr:uid="{00000000-0005-0000-0000-00007AC60000}"/>
    <cellStyle name="쉼표 [0] 9 2 2 4 11" xfId="51294" xr:uid="{00000000-0005-0000-0000-00007BC60000}"/>
    <cellStyle name="쉼표 [0] 9 2 2 4 12" xfId="51295" xr:uid="{00000000-0005-0000-0000-00007CC60000}"/>
    <cellStyle name="쉼표 [0] 9 2 2 4 2" xfId="51296" xr:uid="{00000000-0005-0000-0000-00007DC60000}"/>
    <cellStyle name="쉼표 [0] 9 2 2 4 2 2" xfId="51297" xr:uid="{00000000-0005-0000-0000-00007EC60000}"/>
    <cellStyle name="쉼표 [0] 9 2 2 4 2 3" xfId="51298" xr:uid="{00000000-0005-0000-0000-00007FC60000}"/>
    <cellStyle name="쉼표 [0] 9 2 2 4 2 4" xfId="51299" xr:uid="{00000000-0005-0000-0000-000080C60000}"/>
    <cellStyle name="쉼표 [0] 9 2 2 4 3" xfId="51300" xr:uid="{00000000-0005-0000-0000-000081C60000}"/>
    <cellStyle name="쉼표 [0] 9 2 2 4 3 2" xfId="51301" xr:uid="{00000000-0005-0000-0000-000082C60000}"/>
    <cellStyle name="쉼표 [0] 9 2 2 4 3 3" xfId="51302" xr:uid="{00000000-0005-0000-0000-000083C60000}"/>
    <cellStyle name="쉼표 [0] 9 2 2 4 3 4" xfId="51303" xr:uid="{00000000-0005-0000-0000-000084C60000}"/>
    <cellStyle name="쉼표 [0] 9 2 2 4 4" xfId="51304" xr:uid="{00000000-0005-0000-0000-000085C60000}"/>
    <cellStyle name="쉼표 [0] 9 2 2 4 4 2" xfId="51305" xr:uid="{00000000-0005-0000-0000-000086C60000}"/>
    <cellStyle name="쉼표 [0] 9 2 2 4 4 3" xfId="51306" xr:uid="{00000000-0005-0000-0000-000087C60000}"/>
    <cellStyle name="쉼표 [0] 9 2 2 4 4 4" xfId="51307" xr:uid="{00000000-0005-0000-0000-000088C60000}"/>
    <cellStyle name="쉼표 [0] 9 2 2 4 5" xfId="51308" xr:uid="{00000000-0005-0000-0000-000089C60000}"/>
    <cellStyle name="쉼표 [0] 9 2 2 4 5 2" xfId="51309" xr:uid="{00000000-0005-0000-0000-00008AC60000}"/>
    <cellStyle name="쉼표 [0] 9 2 2 4 5 3" xfId="51310" xr:uid="{00000000-0005-0000-0000-00008BC60000}"/>
    <cellStyle name="쉼표 [0] 9 2 2 4 5 4" xfId="51311" xr:uid="{00000000-0005-0000-0000-00008CC60000}"/>
    <cellStyle name="쉼표 [0] 9 2 2 4 6" xfId="51312" xr:uid="{00000000-0005-0000-0000-00008DC60000}"/>
    <cellStyle name="쉼표 [0] 9 2 2 4 6 2" xfId="51313" xr:uid="{00000000-0005-0000-0000-00008EC60000}"/>
    <cellStyle name="쉼표 [0] 9 2 2 4 6 3" xfId="51314" xr:uid="{00000000-0005-0000-0000-00008FC60000}"/>
    <cellStyle name="쉼표 [0] 9 2 2 4 6 4" xfId="51315" xr:uid="{00000000-0005-0000-0000-000090C60000}"/>
    <cellStyle name="쉼표 [0] 9 2 2 4 7" xfId="51316" xr:uid="{00000000-0005-0000-0000-000091C60000}"/>
    <cellStyle name="쉼표 [0] 9 2 2 4 7 2" xfId="51317" xr:uid="{00000000-0005-0000-0000-000092C60000}"/>
    <cellStyle name="쉼표 [0] 9 2 2 4 7 3" xfId="51318" xr:uid="{00000000-0005-0000-0000-000093C60000}"/>
    <cellStyle name="쉼표 [0] 9 2 2 4 7 4" xfId="51319" xr:uid="{00000000-0005-0000-0000-000094C60000}"/>
    <cellStyle name="쉼표 [0] 9 2 2 4 8" xfId="51320" xr:uid="{00000000-0005-0000-0000-000095C60000}"/>
    <cellStyle name="쉼표 [0] 9 2 2 4 8 2" xfId="51321" xr:uid="{00000000-0005-0000-0000-000096C60000}"/>
    <cellStyle name="쉼표 [0] 9 2 2 4 8 3" xfId="51322" xr:uid="{00000000-0005-0000-0000-000097C60000}"/>
    <cellStyle name="쉼표 [0] 9 2 2 4 8 4" xfId="51323" xr:uid="{00000000-0005-0000-0000-000098C60000}"/>
    <cellStyle name="쉼표 [0] 9 2 2 4 9" xfId="51324" xr:uid="{00000000-0005-0000-0000-000099C60000}"/>
    <cellStyle name="쉼표 [0] 9 2 2 4 9 2" xfId="51325" xr:uid="{00000000-0005-0000-0000-00009AC60000}"/>
    <cellStyle name="쉼표 [0] 9 2 2 4 9 3" xfId="51326" xr:uid="{00000000-0005-0000-0000-00009BC60000}"/>
    <cellStyle name="쉼표 [0] 9 2 2 4 9 4" xfId="51327" xr:uid="{00000000-0005-0000-0000-00009CC60000}"/>
    <cellStyle name="쉼표 [0] 9 2 2 5" xfId="51328" xr:uid="{00000000-0005-0000-0000-00009DC60000}"/>
    <cellStyle name="쉼표 [0] 9 2 2 5 10" xfId="51329" xr:uid="{00000000-0005-0000-0000-00009EC60000}"/>
    <cellStyle name="쉼표 [0] 9 2 2 5 11" xfId="51330" xr:uid="{00000000-0005-0000-0000-00009FC60000}"/>
    <cellStyle name="쉼표 [0] 9 2 2 5 12" xfId="51331" xr:uid="{00000000-0005-0000-0000-0000A0C60000}"/>
    <cellStyle name="쉼표 [0] 9 2 2 5 2" xfId="51332" xr:uid="{00000000-0005-0000-0000-0000A1C60000}"/>
    <cellStyle name="쉼표 [0] 9 2 2 5 2 2" xfId="51333" xr:uid="{00000000-0005-0000-0000-0000A2C60000}"/>
    <cellStyle name="쉼표 [0] 9 2 2 5 2 3" xfId="51334" xr:uid="{00000000-0005-0000-0000-0000A3C60000}"/>
    <cellStyle name="쉼표 [0] 9 2 2 5 2 4" xfId="51335" xr:uid="{00000000-0005-0000-0000-0000A4C60000}"/>
    <cellStyle name="쉼표 [0] 9 2 2 5 3" xfId="51336" xr:uid="{00000000-0005-0000-0000-0000A5C60000}"/>
    <cellStyle name="쉼표 [0] 9 2 2 5 3 2" xfId="51337" xr:uid="{00000000-0005-0000-0000-0000A6C60000}"/>
    <cellStyle name="쉼표 [0] 9 2 2 5 3 3" xfId="51338" xr:uid="{00000000-0005-0000-0000-0000A7C60000}"/>
    <cellStyle name="쉼표 [0] 9 2 2 5 3 4" xfId="51339" xr:uid="{00000000-0005-0000-0000-0000A8C60000}"/>
    <cellStyle name="쉼표 [0] 9 2 2 5 4" xfId="51340" xr:uid="{00000000-0005-0000-0000-0000A9C60000}"/>
    <cellStyle name="쉼표 [0] 9 2 2 5 4 2" xfId="51341" xr:uid="{00000000-0005-0000-0000-0000AAC60000}"/>
    <cellStyle name="쉼표 [0] 9 2 2 5 4 3" xfId="51342" xr:uid="{00000000-0005-0000-0000-0000ABC60000}"/>
    <cellStyle name="쉼표 [0] 9 2 2 5 4 4" xfId="51343" xr:uid="{00000000-0005-0000-0000-0000ACC60000}"/>
    <cellStyle name="쉼표 [0] 9 2 2 5 5" xfId="51344" xr:uid="{00000000-0005-0000-0000-0000ADC60000}"/>
    <cellStyle name="쉼표 [0] 9 2 2 5 5 2" xfId="51345" xr:uid="{00000000-0005-0000-0000-0000AEC60000}"/>
    <cellStyle name="쉼표 [0] 9 2 2 5 5 3" xfId="51346" xr:uid="{00000000-0005-0000-0000-0000AFC60000}"/>
    <cellStyle name="쉼표 [0] 9 2 2 5 5 4" xfId="51347" xr:uid="{00000000-0005-0000-0000-0000B0C60000}"/>
    <cellStyle name="쉼표 [0] 9 2 2 5 6" xfId="51348" xr:uid="{00000000-0005-0000-0000-0000B1C60000}"/>
    <cellStyle name="쉼표 [0] 9 2 2 5 6 2" xfId="51349" xr:uid="{00000000-0005-0000-0000-0000B2C60000}"/>
    <cellStyle name="쉼표 [0] 9 2 2 5 6 3" xfId="51350" xr:uid="{00000000-0005-0000-0000-0000B3C60000}"/>
    <cellStyle name="쉼표 [0] 9 2 2 5 6 4" xfId="51351" xr:uid="{00000000-0005-0000-0000-0000B4C60000}"/>
    <cellStyle name="쉼표 [0] 9 2 2 5 7" xfId="51352" xr:uid="{00000000-0005-0000-0000-0000B5C60000}"/>
    <cellStyle name="쉼표 [0] 9 2 2 5 7 2" xfId="51353" xr:uid="{00000000-0005-0000-0000-0000B6C60000}"/>
    <cellStyle name="쉼표 [0] 9 2 2 5 7 3" xfId="51354" xr:uid="{00000000-0005-0000-0000-0000B7C60000}"/>
    <cellStyle name="쉼표 [0] 9 2 2 5 7 4" xfId="51355" xr:uid="{00000000-0005-0000-0000-0000B8C60000}"/>
    <cellStyle name="쉼표 [0] 9 2 2 5 8" xfId="51356" xr:uid="{00000000-0005-0000-0000-0000B9C60000}"/>
    <cellStyle name="쉼표 [0] 9 2 2 5 8 2" xfId="51357" xr:uid="{00000000-0005-0000-0000-0000BAC60000}"/>
    <cellStyle name="쉼표 [0] 9 2 2 5 8 3" xfId="51358" xr:uid="{00000000-0005-0000-0000-0000BBC60000}"/>
    <cellStyle name="쉼표 [0] 9 2 2 5 8 4" xfId="51359" xr:uid="{00000000-0005-0000-0000-0000BCC60000}"/>
    <cellStyle name="쉼표 [0] 9 2 2 5 9" xfId="51360" xr:uid="{00000000-0005-0000-0000-0000BDC60000}"/>
    <cellStyle name="쉼표 [0] 9 2 2 5 9 2" xfId="51361" xr:uid="{00000000-0005-0000-0000-0000BEC60000}"/>
    <cellStyle name="쉼표 [0] 9 2 2 5 9 3" xfId="51362" xr:uid="{00000000-0005-0000-0000-0000BFC60000}"/>
    <cellStyle name="쉼표 [0] 9 2 2 5 9 4" xfId="51363" xr:uid="{00000000-0005-0000-0000-0000C0C60000}"/>
    <cellStyle name="쉼표 [0] 9 2 2 6" xfId="51364" xr:uid="{00000000-0005-0000-0000-0000C1C60000}"/>
    <cellStyle name="쉼표 [0] 9 2 2 6 2" xfId="51365" xr:uid="{00000000-0005-0000-0000-0000C2C60000}"/>
    <cellStyle name="쉼표 [0] 9 2 2 6 3" xfId="51366" xr:uid="{00000000-0005-0000-0000-0000C3C60000}"/>
    <cellStyle name="쉼표 [0] 9 2 2 6 4" xfId="51367" xr:uid="{00000000-0005-0000-0000-0000C4C60000}"/>
    <cellStyle name="쉼표 [0] 9 2 2 7" xfId="51368" xr:uid="{00000000-0005-0000-0000-0000C5C60000}"/>
    <cellStyle name="쉼표 [0] 9 2 2 7 2" xfId="51369" xr:uid="{00000000-0005-0000-0000-0000C6C60000}"/>
    <cellStyle name="쉼표 [0] 9 2 2 7 3" xfId="51370" xr:uid="{00000000-0005-0000-0000-0000C7C60000}"/>
    <cellStyle name="쉼표 [0] 9 2 2 7 4" xfId="51371" xr:uid="{00000000-0005-0000-0000-0000C8C60000}"/>
    <cellStyle name="쉼표 [0] 9 2 2 8" xfId="51372" xr:uid="{00000000-0005-0000-0000-0000C9C60000}"/>
    <cellStyle name="쉼표 [0] 9 2 2 8 2" xfId="51373" xr:uid="{00000000-0005-0000-0000-0000CAC60000}"/>
    <cellStyle name="쉼표 [0] 9 2 2 8 3" xfId="51374" xr:uid="{00000000-0005-0000-0000-0000CBC60000}"/>
    <cellStyle name="쉼표 [0] 9 2 2 8 4" xfId="51375" xr:uid="{00000000-0005-0000-0000-0000CCC60000}"/>
    <cellStyle name="쉼표 [0] 9 2 2 9" xfId="51376" xr:uid="{00000000-0005-0000-0000-0000CDC60000}"/>
    <cellStyle name="쉼표 [0] 9 2 2 9 2" xfId="51377" xr:uid="{00000000-0005-0000-0000-0000CEC60000}"/>
    <cellStyle name="쉼표 [0] 9 2 2 9 3" xfId="51378" xr:uid="{00000000-0005-0000-0000-0000CFC60000}"/>
    <cellStyle name="쉼표 [0] 9 2 2 9 4" xfId="51379" xr:uid="{00000000-0005-0000-0000-0000D0C60000}"/>
    <cellStyle name="쉼표 [0] 9 2 20" xfId="51380" xr:uid="{00000000-0005-0000-0000-0000D1C60000}"/>
    <cellStyle name="쉼표 [0] 9 2 21" xfId="51381" xr:uid="{00000000-0005-0000-0000-0000D2C60000}"/>
    <cellStyle name="쉼표 [0] 9 2 22" xfId="51382" xr:uid="{00000000-0005-0000-0000-0000D3C60000}"/>
    <cellStyle name="쉼표 [0] 9 2 23" xfId="51383" xr:uid="{00000000-0005-0000-0000-0000D4C60000}"/>
    <cellStyle name="쉼표 [0] 9 2 24" xfId="51384" xr:uid="{00000000-0005-0000-0000-0000D5C60000}"/>
    <cellStyle name="쉼표 [0] 9 2 25" xfId="51385" xr:uid="{00000000-0005-0000-0000-0000D6C60000}"/>
    <cellStyle name="쉼표 [0] 9 2 26" xfId="51386" xr:uid="{00000000-0005-0000-0000-0000D7C60000}"/>
    <cellStyle name="쉼표 [0] 9 2 3" xfId="51387" xr:uid="{00000000-0005-0000-0000-0000D8C60000}"/>
    <cellStyle name="쉼표 [0] 9 2 3 10" xfId="51388" xr:uid="{00000000-0005-0000-0000-0000D9C60000}"/>
    <cellStyle name="쉼표 [0] 9 2 3 10 2" xfId="51389" xr:uid="{00000000-0005-0000-0000-0000DAC60000}"/>
    <cellStyle name="쉼표 [0] 9 2 3 10 3" xfId="51390" xr:uid="{00000000-0005-0000-0000-0000DBC60000}"/>
    <cellStyle name="쉼표 [0] 9 2 3 10 4" xfId="51391" xr:uid="{00000000-0005-0000-0000-0000DCC60000}"/>
    <cellStyle name="쉼표 [0] 9 2 3 11" xfId="51392" xr:uid="{00000000-0005-0000-0000-0000DDC60000}"/>
    <cellStyle name="쉼표 [0] 9 2 3 11 2" xfId="51393" xr:uid="{00000000-0005-0000-0000-0000DEC60000}"/>
    <cellStyle name="쉼표 [0] 9 2 3 11 3" xfId="51394" xr:uid="{00000000-0005-0000-0000-0000DFC60000}"/>
    <cellStyle name="쉼표 [0] 9 2 3 11 4" xfId="51395" xr:uid="{00000000-0005-0000-0000-0000E0C60000}"/>
    <cellStyle name="쉼표 [0] 9 2 3 12" xfId="51396" xr:uid="{00000000-0005-0000-0000-0000E1C60000}"/>
    <cellStyle name="쉼표 [0] 9 2 3 12 2" xfId="51397" xr:uid="{00000000-0005-0000-0000-0000E2C60000}"/>
    <cellStyle name="쉼표 [0] 9 2 3 12 3" xfId="51398" xr:uid="{00000000-0005-0000-0000-0000E3C60000}"/>
    <cellStyle name="쉼표 [0] 9 2 3 12 4" xfId="51399" xr:uid="{00000000-0005-0000-0000-0000E4C60000}"/>
    <cellStyle name="쉼표 [0] 9 2 3 13" xfId="51400" xr:uid="{00000000-0005-0000-0000-0000E5C60000}"/>
    <cellStyle name="쉼표 [0] 9 2 3 14" xfId="51401" xr:uid="{00000000-0005-0000-0000-0000E6C60000}"/>
    <cellStyle name="쉼표 [0] 9 2 3 15" xfId="51402" xr:uid="{00000000-0005-0000-0000-0000E7C60000}"/>
    <cellStyle name="쉼표 [0] 9 2 3 16" xfId="51403" xr:uid="{00000000-0005-0000-0000-0000E8C60000}"/>
    <cellStyle name="쉼표 [0] 9 2 3 17" xfId="51404" xr:uid="{00000000-0005-0000-0000-0000E9C60000}"/>
    <cellStyle name="쉼표 [0] 9 2 3 18" xfId="51405" xr:uid="{00000000-0005-0000-0000-0000EAC60000}"/>
    <cellStyle name="쉼표 [0] 9 2 3 19" xfId="51406" xr:uid="{00000000-0005-0000-0000-0000EBC60000}"/>
    <cellStyle name="쉼표 [0] 9 2 3 2" xfId="51407" xr:uid="{00000000-0005-0000-0000-0000ECC60000}"/>
    <cellStyle name="쉼표 [0] 9 2 3 2 10" xfId="51408" xr:uid="{00000000-0005-0000-0000-0000EDC60000}"/>
    <cellStyle name="쉼표 [0] 9 2 3 2 11" xfId="51409" xr:uid="{00000000-0005-0000-0000-0000EEC60000}"/>
    <cellStyle name="쉼표 [0] 9 2 3 2 12" xfId="51410" xr:uid="{00000000-0005-0000-0000-0000EFC60000}"/>
    <cellStyle name="쉼표 [0] 9 2 3 2 2" xfId="51411" xr:uid="{00000000-0005-0000-0000-0000F0C60000}"/>
    <cellStyle name="쉼표 [0] 9 2 3 2 2 2" xfId="51412" xr:uid="{00000000-0005-0000-0000-0000F1C60000}"/>
    <cellStyle name="쉼표 [0] 9 2 3 2 2 3" xfId="51413" xr:uid="{00000000-0005-0000-0000-0000F2C60000}"/>
    <cellStyle name="쉼표 [0] 9 2 3 2 2 4" xfId="51414" xr:uid="{00000000-0005-0000-0000-0000F3C60000}"/>
    <cellStyle name="쉼표 [0] 9 2 3 2 3" xfId="51415" xr:uid="{00000000-0005-0000-0000-0000F4C60000}"/>
    <cellStyle name="쉼표 [0] 9 2 3 2 3 2" xfId="51416" xr:uid="{00000000-0005-0000-0000-0000F5C60000}"/>
    <cellStyle name="쉼표 [0] 9 2 3 2 3 3" xfId="51417" xr:uid="{00000000-0005-0000-0000-0000F6C60000}"/>
    <cellStyle name="쉼표 [0] 9 2 3 2 3 4" xfId="51418" xr:uid="{00000000-0005-0000-0000-0000F7C60000}"/>
    <cellStyle name="쉼표 [0] 9 2 3 2 4" xfId="51419" xr:uid="{00000000-0005-0000-0000-0000F8C60000}"/>
    <cellStyle name="쉼표 [0] 9 2 3 2 4 2" xfId="51420" xr:uid="{00000000-0005-0000-0000-0000F9C60000}"/>
    <cellStyle name="쉼표 [0] 9 2 3 2 4 3" xfId="51421" xr:uid="{00000000-0005-0000-0000-0000FAC60000}"/>
    <cellStyle name="쉼표 [0] 9 2 3 2 4 4" xfId="51422" xr:uid="{00000000-0005-0000-0000-0000FBC60000}"/>
    <cellStyle name="쉼표 [0] 9 2 3 2 5" xfId="51423" xr:uid="{00000000-0005-0000-0000-0000FCC60000}"/>
    <cellStyle name="쉼표 [0] 9 2 3 2 5 2" xfId="51424" xr:uid="{00000000-0005-0000-0000-0000FDC60000}"/>
    <cellStyle name="쉼표 [0] 9 2 3 2 5 3" xfId="51425" xr:uid="{00000000-0005-0000-0000-0000FEC60000}"/>
    <cellStyle name="쉼표 [0] 9 2 3 2 5 4" xfId="51426" xr:uid="{00000000-0005-0000-0000-0000FFC60000}"/>
    <cellStyle name="쉼표 [0] 9 2 3 2 6" xfId="51427" xr:uid="{00000000-0005-0000-0000-000000C70000}"/>
    <cellStyle name="쉼표 [0] 9 2 3 2 6 2" xfId="51428" xr:uid="{00000000-0005-0000-0000-000001C70000}"/>
    <cellStyle name="쉼표 [0] 9 2 3 2 6 3" xfId="51429" xr:uid="{00000000-0005-0000-0000-000002C70000}"/>
    <cellStyle name="쉼표 [0] 9 2 3 2 6 4" xfId="51430" xr:uid="{00000000-0005-0000-0000-000003C70000}"/>
    <cellStyle name="쉼표 [0] 9 2 3 2 7" xfId="51431" xr:uid="{00000000-0005-0000-0000-000004C70000}"/>
    <cellStyle name="쉼표 [0] 9 2 3 2 7 2" xfId="51432" xr:uid="{00000000-0005-0000-0000-000005C70000}"/>
    <cellStyle name="쉼표 [0] 9 2 3 2 7 3" xfId="51433" xr:uid="{00000000-0005-0000-0000-000006C70000}"/>
    <cellStyle name="쉼표 [0] 9 2 3 2 7 4" xfId="51434" xr:uid="{00000000-0005-0000-0000-000007C70000}"/>
    <cellStyle name="쉼표 [0] 9 2 3 2 8" xfId="51435" xr:uid="{00000000-0005-0000-0000-000008C70000}"/>
    <cellStyle name="쉼표 [0] 9 2 3 2 8 2" xfId="51436" xr:uid="{00000000-0005-0000-0000-000009C70000}"/>
    <cellStyle name="쉼표 [0] 9 2 3 2 8 3" xfId="51437" xr:uid="{00000000-0005-0000-0000-00000AC70000}"/>
    <cellStyle name="쉼표 [0] 9 2 3 2 8 4" xfId="51438" xr:uid="{00000000-0005-0000-0000-00000BC70000}"/>
    <cellStyle name="쉼표 [0] 9 2 3 2 9" xfId="51439" xr:uid="{00000000-0005-0000-0000-00000CC70000}"/>
    <cellStyle name="쉼표 [0] 9 2 3 2 9 2" xfId="51440" xr:uid="{00000000-0005-0000-0000-00000DC70000}"/>
    <cellStyle name="쉼표 [0] 9 2 3 2 9 3" xfId="51441" xr:uid="{00000000-0005-0000-0000-00000EC70000}"/>
    <cellStyle name="쉼표 [0] 9 2 3 2 9 4" xfId="51442" xr:uid="{00000000-0005-0000-0000-00000FC70000}"/>
    <cellStyle name="쉼표 [0] 9 2 3 20" xfId="51443" xr:uid="{00000000-0005-0000-0000-000010C70000}"/>
    <cellStyle name="쉼표 [0] 9 2 3 21" xfId="51444" xr:uid="{00000000-0005-0000-0000-000011C70000}"/>
    <cellStyle name="쉼표 [0] 9 2 3 22" xfId="51445" xr:uid="{00000000-0005-0000-0000-000012C70000}"/>
    <cellStyle name="쉼표 [0] 9 2 3 23" xfId="51446" xr:uid="{00000000-0005-0000-0000-000013C70000}"/>
    <cellStyle name="쉼표 [0] 9 2 3 24" xfId="51447" xr:uid="{00000000-0005-0000-0000-000014C70000}"/>
    <cellStyle name="쉼표 [0] 9 2 3 25" xfId="51448" xr:uid="{00000000-0005-0000-0000-000015C70000}"/>
    <cellStyle name="쉼표 [0] 9 2 3 3" xfId="51449" xr:uid="{00000000-0005-0000-0000-000016C70000}"/>
    <cellStyle name="쉼표 [0] 9 2 3 3 10" xfId="51450" xr:uid="{00000000-0005-0000-0000-000017C70000}"/>
    <cellStyle name="쉼표 [0] 9 2 3 3 11" xfId="51451" xr:uid="{00000000-0005-0000-0000-000018C70000}"/>
    <cellStyle name="쉼표 [0] 9 2 3 3 12" xfId="51452" xr:uid="{00000000-0005-0000-0000-000019C70000}"/>
    <cellStyle name="쉼표 [0] 9 2 3 3 2" xfId="51453" xr:uid="{00000000-0005-0000-0000-00001AC70000}"/>
    <cellStyle name="쉼표 [0] 9 2 3 3 2 2" xfId="51454" xr:uid="{00000000-0005-0000-0000-00001BC70000}"/>
    <cellStyle name="쉼표 [0] 9 2 3 3 2 3" xfId="51455" xr:uid="{00000000-0005-0000-0000-00001CC70000}"/>
    <cellStyle name="쉼표 [0] 9 2 3 3 2 4" xfId="51456" xr:uid="{00000000-0005-0000-0000-00001DC70000}"/>
    <cellStyle name="쉼표 [0] 9 2 3 3 3" xfId="51457" xr:uid="{00000000-0005-0000-0000-00001EC70000}"/>
    <cellStyle name="쉼표 [0] 9 2 3 3 3 2" xfId="51458" xr:uid="{00000000-0005-0000-0000-00001FC70000}"/>
    <cellStyle name="쉼표 [0] 9 2 3 3 3 3" xfId="51459" xr:uid="{00000000-0005-0000-0000-000020C70000}"/>
    <cellStyle name="쉼표 [0] 9 2 3 3 3 4" xfId="51460" xr:uid="{00000000-0005-0000-0000-000021C70000}"/>
    <cellStyle name="쉼표 [0] 9 2 3 3 4" xfId="51461" xr:uid="{00000000-0005-0000-0000-000022C70000}"/>
    <cellStyle name="쉼표 [0] 9 2 3 3 4 2" xfId="51462" xr:uid="{00000000-0005-0000-0000-000023C70000}"/>
    <cellStyle name="쉼표 [0] 9 2 3 3 4 3" xfId="51463" xr:uid="{00000000-0005-0000-0000-000024C70000}"/>
    <cellStyle name="쉼표 [0] 9 2 3 3 4 4" xfId="51464" xr:uid="{00000000-0005-0000-0000-000025C70000}"/>
    <cellStyle name="쉼표 [0] 9 2 3 3 5" xfId="51465" xr:uid="{00000000-0005-0000-0000-000026C70000}"/>
    <cellStyle name="쉼표 [0] 9 2 3 3 5 2" xfId="51466" xr:uid="{00000000-0005-0000-0000-000027C70000}"/>
    <cellStyle name="쉼표 [0] 9 2 3 3 5 3" xfId="51467" xr:uid="{00000000-0005-0000-0000-000028C70000}"/>
    <cellStyle name="쉼표 [0] 9 2 3 3 5 4" xfId="51468" xr:uid="{00000000-0005-0000-0000-000029C70000}"/>
    <cellStyle name="쉼표 [0] 9 2 3 3 6" xfId="51469" xr:uid="{00000000-0005-0000-0000-00002AC70000}"/>
    <cellStyle name="쉼표 [0] 9 2 3 3 6 2" xfId="51470" xr:uid="{00000000-0005-0000-0000-00002BC70000}"/>
    <cellStyle name="쉼표 [0] 9 2 3 3 6 3" xfId="51471" xr:uid="{00000000-0005-0000-0000-00002CC70000}"/>
    <cellStyle name="쉼표 [0] 9 2 3 3 6 4" xfId="51472" xr:uid="{00000000-0005-0000-0000-00002DC70000}"/>
    <cellStyle name="쉼표 [0] 9 2 3 3 7" xfId="51473" xr:uid="{00000000-0005-0000-0000-00002EC70000}"/>
    <cellStyle name="쉼표 [0] 9 2 3 3 7 2" xfId="51474" xr:uid="{00000000-0005-0000-0000-00002FC70000}"/>
    <cellStyle name="쉼표 [0] 9 2 3 3 7 3" xfId="51475" xr:uid="{00000000-0005-0000-0000-000030C70000}"/>
    <cellStyle name="쉼표 [0] 9 2 3 3 7 4" xfId="51476" xr:uid="{00000000-0005-0000-0000-000031C70000}"/>
    <cellStyle name="쉼표 [0] 9 2 3 3 8" xfId="51477" xr:uid="{00000000-0005-0000-0000-000032C70000}"/>
    <cellStyle name="쉼표 [0] 9 2 3 3 8 2" xfId="51478" xr:uid="{00000000-0005-0000-0000-000033C70000}"/>
    <cellStyle name="쉼표 [0] 9 2 3 3 8 3" xfId="51479" xr:uid="{00000000-0005-0000-0000-000034C70000}"/>
    <cellStyle name="쉼표 [0] 9 2 3 3 8 4" xfId="51480" xr:uid="{00000000-0005-0000-0000-000035C70000}"/>
    <cellStyle name="쉼표 [0] 9 2 3 3 9" xfId="51481" xr:uid="{00000000-0005-0000-0000-000036C70000}"/>
    <cellStyle name="쉼표 [0] 9 2 3 3 9 2" xfId="51482" xr:uid="{00000000-0005-0000-0000-000037C70000}"/>
    <cellStyle name="쉼표 [0] 9 2 3 3 9 3" xfId="51483" xr:uid="{00000000-0005-0000-0000-000038C70000}"/>
    <cellStyle name="쉼표 [0] 9 2 3 3 9 4" xfId="51484" xr:uid="{00000000-0005-0000-0000-000039C70000}"/>
    <cellStyle name="쉼표 [0] 9 2 3 4" xfId="51485" xr:uid="{00000000-0005-0000-0000-00003AC70000}"/>
    <cellStyle name="쉼표 [0] 9 2 3 4 10" xfId="51486" xr:uid="{00000000-0005-0000-0000-00003BC70000}"/>
    <cellStyle name="쉼표 [0] 9 2 3 4 11" xfId="51487" xr:uid="{00000000-0005-0000-0000-00003CC70000}"/>
    <cellStyle name="쉼표 [0] 9 2 3 4 12" xfId="51488" xr:uid="{00000000-0005-0000-0000-00003DC70000}"/>
    <cellStyle name="쉼표 [0] 9 2 3 4 2" xfId="51489" xr:uid="{00000000-0005-0000-0000-00003EC70000}"/>
    <cellStyle name="쉼표 [0] 9 2 3 4 2 2" xfId="51490" xr:uid="{00000000-0005-0000-0000-00003FC70000}"/>
    <cellStyle name="쉼표 [0] 9 2 3 4 2 3" xfId="51491" xr:uid="{00000000-0005-0000-0000-000040C70000}"/>
    <cellStyle name="쉼표 [0] 9 2 3 4 2 4" xfId="51492" xr:uid="{00000000-0005-0000-0000-000041C70000}"/>
    <cellStyle name="쉼표 [0] 9 2 3 4 3" xfId="51493" xr:uid="{00000000-0005-0000-0000-000042C70000}"/>
    <cellStyle name="쉼표 [0] 9 2 3 4 3 2" xfId="51494" xr:uid="{00000000-0005-0000-0000-000043C70000}"/>
    <cellStyle name="쉼표 [0] 9 2 3 4 3 3" xfId="51495" xr:uid="{00000000-0005-0000-0000-000044C70000}"/>
    <cellStyle name="쉼표 [0] 9 2 3 4 3 4" xfId="51496" xr:uid="{00000000-0005-0000-0000-000045C70000}"/>
    <cellStyle name="쉼표 [0] 9 2 3 4 4" xfId="51497" xr:uid="{00000000-0005-0000-0000-000046C70000}"/>
    <cellStyle name="쉼표 [0] 9 2 3 4 4 2" xfId="51498" xr:uid="{00000000-0005-0000-0000-000047C70000}"/>
    <cellStyle name="쉼표 [0] 9 2 3 4 4 3" xfId="51499" xr:uid="{00000000-0005-0000-0000-000048C70000}"/>
    <cellStyle name="쉼표 [0] 9 2 3 4 4 4" xfId="51500" xr:uid="{00000000-0005-0000-0000-000049C70000}"/>
    <cellStyle name="쉼표 [0] 9 2 3 4 5" xfId="51501" xr:uid="{00000000-0005-0000-0000-00004AC70000}"/>
    <cellStyle name="쉼표 [0] 9 2 3 4 5 2" xfId="51502" xr:uid="{00000000-0005-0000-0000-00004BC70000}"/>
    <cellStyle name="쉼표 [0] 9 2 3 4 5 3" xfId="51503" xr:uid="{00000000-0005-0000-0000-00004CC70000}"/>
    <cellStyle name="쉼표 [0] 9 2 3 4 5 4" xfId="51504" xr:uid="{00000000-0005-0000-0000-00004DC70000}"/>
    <cellStyle name="쉼표 [0] 9 2 3 4 6" xfId="51505" xr:uid="{00000000-0005-0000-0000-00004EC70000}"/>
    <cellStyle name="쉼표 [0] 9 2 3 4 6 2" xfId="51506" xr:uid="{00000000-0005-0000-0000-00004FC70000}"/>
    <cellStyle name="쉼표 [0] 9 2 3 4 6 3" xfId="51507" xr:uid="{00000000-0005-0000-0000-000050C70000}"/>
    <cellStyle name="쉼표 [0] 9 2 3 4 6 4" xfId="51508" xr:uid="{00000000-0005-0000-0000-000051C70000}"/>
    <cellStyle name="쉼표 [0] 9 2 3 4 7" xfId="51509" xr:uid="{00000000-0005-0000-0000-000052C70000}"/>
    <cellStyle name="쉼표 [0] 9 2 3 4 7 2" xfId="51510" xr:uid="{00000000-0005-0000-0000-000053C70000}"/>
    <cellStyle name="쉼표 [0] 9 2 3 4 7 3" xfId="51511" xr:uid="{00000000-0005-0000-0000-000054C70000}"/>
    <cellStyle name="쉼표 [0] 9 2 3 4 7 4" xfId="51512" xr:uid="{00000000-0005-0000-0000-000055C70000}"/>
    <cellStyle name="쉼표 [0] 9 2 3 4 8" xfId="51513" xr:uid="{00000000-0005-0000-0000-000056C70000}"/>
    <cellStyle name="쉼표 [0] 9 2 3 4 8 2" xfId="51514" xr:uid="{00000000-0005-0000-0000-000057C70000}"/>
    <cellStyle name="쉼표 [0] 9 2 3 4 8 3" xfId="51515" xr:uid="{00000000-0005-0000-0000-000058C70000}"/>
    <cellStyle name="쉼표 [0] 9 2 3 4 8 4" xfId="51516" xr:uid="{00000000-0005-0000-0000-000059C70000}"/>
    <cellStyle name="쉼표 [0] 9 2 3 4 9" xfId="51517" xr:uid="{00000000-0005-0000-0000-00005AC70000}"/>
    <cellStyle name="쉼표 [0] 9 2 3 4 9 2" xfId="51518" xr:uid="{00000000-0005-0000-0000-00005BC70000}"/>
    <cellStyle name="쉼표 [0] 9 2 3 4 9 3" xfId="51519" xr:uid="{00000000-0005-0000-0000-00005CC70000}"/>
    <cellStyle name="쉼표 [0] 9 2 3 4 9 4" xfId="51520" xr:uid="{00000000-0005-0000-0000-00005DC70000}"/>
    <cellStyle name="쉼표 [0] 9 2 3 5" xfId="51521" xr:uid="{00000000-0005-0000-0000-00005EC70000}"/>
    <cellStyle name="쉼표 [0] 9 2 3 5 2" xfId="51522" xr:uid="{00000000-0005-0000-0000-00005FC70000}"/>
    <cellStyle name="쉼표 [0] 9 2 3 5 3" xfId="51523" xr:uid="{00000000-0005-0000-0000-000060C70000}"/>
    <cellStyle name="쉼표 [0] 9 2 3 5 4" xfId="51524" xr:uid="{00000000-0005-0000-0000-000061C70000}"/>
    <cellStyle name="쉼표 [0] 9 2 3 6" xfId="51525" xr:uid="{00000000-0005-0000-0000-000062C70000}"/>
    <cellStyle name="쉼표 [0] 9 2 3 6 2" xfId="51526" xr:uid="{00000000-0005-0000-0000-000063C70000}"/>
    <cellStyle name="쉼표 [0] 9 2 3 6 3" xfId="51527" xr:uid="{00000000-0005-0000-0000-000064C70000}"/>
    <cellStyle name="쉼표 [0] 9 2 3 6 4" xfId="51528" xr:uid="{00000000-0005-0000-0000-000065C70000}"/>
    <cellStyle name="쉼표 [0] 9 2 3 7" xfId="51529" xr:uid="{00000000-0005-0000-0000-000066C70000}"/>
    <cellStyle name="쉼표 [0] 9 2 3 7 2" xfId="51530" xr:uid="{00000000-0005-0000-0000-000067C70000}"/>
    <cellStyle name="쉼표 [0] 9 2 3 7 3" xfId="51531" xr:uid="{00000000-0005-0000-0000-000068C70000}"/>
    <cellStyle name="쉼표 [0] 9 2 3 7 4" xfId="51532" xr:uid="{00000000-0005-0000-0000-000069C70000}"/>
    <cellStyle name="쉼표 [0] 9 2 3 8" xfId="51533" xr:uid="{00000000-0005-0000-0000-00006AC70000}"/>
    <cellStyle name="쉼표 [0] 9 2 3 8 2" xfId="51534" xr:uid="{00000000-0005-0000-0000-00006BC70000}"/>
    <cellStyle name="쉼표 [0] 9 2 3 8 3" xfId="51535" xr:uid="{00000000-0005-0000-0000-00006CC70000}"/>
    <cellStyle name="쉼표 [0] 9 2 3 8 4" xfId="51536" xr:uid="{00000000-0005-0000-0000-00006DC70000}"/>
    <cellStyle name="쉼표 [0] 9 2 3 9" xfId="51537" xr:uid="{00000000-0005-0000-0000-00006EC70000}"/>
    <cellStyle name="쉼표 [0] 9 2 3 9 2" xfId="51538" xr:uid="{00000000-0005-0000-0000-00006FC70000}"/>
    <cellStyle name="쉼표 [0] 9 2 3 9 3" xfId="51539" xr:uid="{00000000-0005-0000-0000-000070C70000}"/>
    <cellStyle name="쉼표 [0] 9 2 3 9 4" xfId="51540" xr:uid="{00000000-0005-0000-0000-000071C70000}"/>
    <cellStyle name="쉼표 [0] 9 2 4" xfId="51541" xr:uid="{00000000-0005-0000-0000-000072C70000}"/>
    <cellStyle name="쉼표 [0] 9 2 4 10" xfId="51542" xr:uid="{00000000-0005-0000-0000-000073C70000}"/>
    <cellStyle name="쉼표 [0] 9 2 4 11" xfId="51543" xr:uid="{00000000-0005-0000-0000-000074C70000}"/>
    <cellStyle name="쉼표 [0] 9 2 4 12" xfId="51544" xr:uid="{00000000-0005-0000-0000-000075C70000}"/>
    <cellStyle name="쉼표 [0] 9 2 4 2" xfId="51545" xr:uid="{00000000-0005-0000-0000-000076C70000}"/>
    <cellStyle name="쉼표 [0] 9 2 4 2 2" xfId="51546" xr:uid="{00000000-0005-0000-0000-000077C70000}"/>
    <cellStyle name="쉼표 [0] 9 2 4 2 3" xfId="51547" xr:uid="{00000000-0005-0000-0000-000078C70000}"/>
    <cellStyle name="쉼표 [0] 9 2 4 2 4" xfId="51548" xr:uid="{00000000-0005-0000-0000-000079C70000}"/>
    <cellStyle name="쉼표 [0] 9 2 4 3" xfId="51549" xr:uid="{00000000-0005-0000-0000-00007AC70000}"/>
    <cellStyle name="쉼표 [0] 9 2 4 3 2" xfId="51550" xr:uid="{00000000-0005-0000-0000-00007BC70000}"/>
    <cellStyle name="쉼표 [0] 9 2 4 3 3" xfId="51551" xr:uid="{00000000-0005-0000-0000-00007CC70000}"/>
    <cellStyle name="쉼표 [0] 9 2 4 3 4" xfId="51552" xr:uid="{00000000-0005-0000-0000-00007DC70000}"/>
    <cellStyle name="쉼표 [0] 9 2 4 4" xfId="51553" xr:uid="{00000000-0005-0000-0000-00007EC70000}"/>
    <cellStyle name="쉼표 [0] 9 2 4 4 2" xfId="51554" xr:uid="{00000000-0005-0000-0000-00007FC70000}"/>
    <cellStyle name="쉼표 [0] 9 2 4 4 3" xfId="51555" xr:uid="{00000000-0005-0000-0000-000080C70000}"/>
    <cellStyle name="쉼표 [0] 9 2 4 4 4" xfId="51556" xr:uid="{00000000-0005-0000-0000-000081C70000}"/>
    <cellStyle name="쉼표 [0] 9 2 4 5" xfId="51557" xr:uid="{00000000-0005-0000-0000-000082C70000}"/>
    <cellStyle name="쉼표 [0] 9 2 4 5 2" xfId="51558" xr:uid="{00000000-0005-0000-0000-000083C70000}"/>
    <cellStyle name="쉼표 [0] 9 2 4 5 3" xfId="51559" xr:uid="{00000000-0005-0000-0000-000084C70000}"/>
    <cellStyle name="쉼표 [0] 9 2 4 5 4" xfId="51560" xr:uid="{00000000-0005-0000-0000-000085C70000}"/>
    <cellStyle name="쉼표 [0] 9 2 4 6" xfId="51561" xr:uid="{00000000-0005-0000-0000-000086C70000}"/>
    <cellStyle name="쉼표 [0] 9 2 4 6 2" xfId="51562" xr:uid="{00000000-0005-0000-0000-000087C70000}"/>
    <cellStyle name="쉼표 [0] 9 2 4 6 3" xfId="51563" xr:uid="{00000000-0005-0000-0000-000088C70000}"/>
    <cellStyle name="쉼표 [0] 9 2 4 6 4" xfId="51564" xr:uid="{00000000-0005-0000-0000-000089C70000}"/>
    <cellStyle name="쉼표 [0] 9 2 4 7" xfId="51565" xr:uid="{00000000-0005-0000-0000-00008AC70000}"/>
    <cellStyle name="쉼표 [0] 9 2 4 7 2" xfId="51566" xr:uid="{00000000-0005-0000-0000-00008BC70000}"/>
    <cellStyle name="쉼표 [0] 9 2 4 7 3" xfId="51567" xr:uid="{00000000-0005-0000-0000-00008CC70000}"/>
    <cellStyle name="쉼표 [0] 9 2 4 7 4" xfId="51568" xr:uid="{00000000-0005-0000-0000-00008DC70000}"/>
    <cellStyle name="쉼표 [0] 9 2 4 8" xfId="51569" xr:uid="{00000000-0005-0000-0000-00008EC70000}"/>
    <cellStyle name="쉼표 [0] 9 2 4 8 2" xfId="51570" xr:uid="{00000000-0005-0000-0000-00008FC70000}"/>
    <cellStyle name="쉼표 [0] 9 2 4 8 3" xfId="51571" xr:uid="{00000000-0005-0000-0000-000090C70000}"/>
    <cellStyle name="쉼표 [0] 9 2 4 8 4" xfId="51572" xr:uid="{00000000-0005-0000-0000-000091C70000}"/>
    <cellStyle name="쉼표 [0] 9 2 4 9" xfId="51573" xr:uid="{00000000-0005-0000-0000-000092C70000}"/>
    <cellStyle name="쉼표 [0] 9 2 4 9 2" xfId="51574" xr:uid="{00000000-0005-0000-0000-000093C70000}"/>
    <cellStyle name="쉼표 [0] 9 2 4 9 3" xfId="51575" xr:uid="{00000000-0005-0000-0000-000094C70000}"/>
    <cellStyle name="쉼표 [0] 9 2 4 9 4" xfId="51576" xr:uid="{00000000-0005-0000-0000-000095C70000}"/>
    <cellStyle name="쉼표 [0] 9 2 5" xfId="51577" xr:uid="{00000000-0005-0000-0000-000096C70000}"/>
    <cellStyle name="쉼표 [0] 9 2 5 10" xfId="51578" xr:uid="{00000000-0005-0000-0000-000097C70000}"/>
    <cellStyle name="쉼표 [0] 9 2 5 11" xfId="51579" xr:uid="{00000000-0005-0000-0000-000098C70000}"/>
    <cellStyle name="쉼표 [0] 9 2 5 12" xfId="51580" xr:uid="{00000000-0005-0000-0000-000099C70000}"/>
    <cellStyle name="쉼표 [0] 9 2 5 2" xfId="51581" xr:uid="{00000000-0005-0000-0000-00009AC70000}"/>
    <cellStyle name="쉼표 [0] 9 2 5 2 2" xfId="51582" xr:uid="{00000000-0005-0000-0000-00009BC70000}"/>
    <cellStyle name="쉼표 [0] 9 2 5 2 3" xfId="51583" xr:uid="{00000000-0005-0000-0000-00009CC70000}"/>
    <cellStyle name="쉼표 [0] 9 2 5 2 4" xfId="51584" xr:uid="{00000000-0005-0000-0000-00009DC70000}"/>
    <cellStyle name="쉼표 [0] 9 2 5 3" xfId="51585" xr:uid="{00000000-0005-0000-0000-00009EC70000}"/>
    <cellStyle name="쉼표 [0] 9 2 5 3 2" xfId="51586" xr:uid="{00000000-0005-0000-0000-00009FC70000}"/>
    <cellStyle name="쉼표 [0] 9 2 5 3 3" xfId="51587" xr:uid="{00000000-0005-0000-0000-0000A0C70000}"/>
    <cellStyle name="쉼표 [0] 9 2 5 3 4" xfId="51588" xr:uid="{00000000-0005-0000-0000-0000A1C70000}"/>
    <cellStyle name="쉼표 [0] 9 2 5 4" xfId="51589" xr:uid="{00000000-0005-0000-0000-0000A2C70000}"/>
    <cellStyle name="쉼표 [0] 9 2 5 4 2" xfId="51590" xr:uid="{00000000-0005-0000-0000-0000A3C70000}"/>
    <cellStyle name="쉼표 [0] 9 2 5 4 3" xfId="51591" xr:uid="{00000000-0005-0000-0000-0000A4C70000}"/>
    <cellStyle name="쉼표 [0] 9 2 5 4 4" xfId="51592" xr:uid="{00000000-0005-0000-0000-0000A5C70000}"/>
    <cellStyle name="쉼표 [0] 9 2 5 5" xfId="51593" xr:uid="{00000000-0005-0000-0000-0000A6C70000}"/>
    <cellStyle name="쉼표 [0] 9 2 5 5 2" xfId="51594" xr:uid="{00000000-0005-0000-0000-0000A7C70000}"/>
    <cellStyle name="쉼표 [0] 9 2 5 5 3" xfId="51595" xr:uid="{00000000-0005-0000-0000-0000A8C70000}"/>
    <cellStyle name="쉼표 [0] 9 2 5 5 4" xfId="51596" xr:uid="{00000000-0005-0000-0000-0000A9C70000}"/>
    <cellStyle name="쉼표 [0] 9 2 5 6" xfId="51597" xr:uid="{00000000-0005-0000-0000-0000AAC70000}"/>
    <cellStyle name="쉼표 [0] 9 2 5 6 2" xfId="51598" xr:uid="{00000000-0005-0000-0000-0000ABC70000}"/>
    <cellStyle name="쉼표 [0] 9 2 5 6 3" xfId="51599" xr:uid="{00000000-0005-0000-0000-0000ACC70000}"/>
    <cellStyle name="쉼표 [0] 9 2 5 6 4" xfId="51600" xr:uid="{00000000-0005-0000-0000-0000ADC70000}"/>
    <cellStyle name="쉼표 [0] 9 2 5 7" xfId="51601" xr:uid="{00000000-0005-0000-0000-0000AEC70000}"/>
    <cellStyle name="쉼표 [0] 9 2 5 7 2" xfId="51602" xr:uid="{00000000-0005-0000-0000-0000AFC70000}"/>
    <cellStyle name="쉼표 [0] 9 2 5 7 3" xfId="51603" xr:uid="{00000000-0005-0000-0000-0000B0C70000}"/>
    <cellStyle name="쉼표 [0] 9 2 5 7 4" xfId="51604" xr:uid="{00000000-0005-0000-0000-0000B1C70000}"/>
    <cellStyle name="쉼표 [0] 9 2 5 8" xfId="51605" xr:uid="{00000000-0005-0000-0000-0000B2C70000}"/>
    <cellStyle name="쉼표 [0] 9 2 5 8 2" xfId="51606" xr:uid="{00000000-0005-0000-0000-0000B3C70000}"/>
    <cellStyle name="쉼표 [0] 9 2 5 8 3" xfId="51607" xr:uid="{00000000-0005-0000-0000-0000B4C70000}"/>
    <cellStyle name="쉼표 [0] 9 2 5 8 4" xfId="51608" xr:uid="{00000000-0005-0000-0000-0000B5C70000}"/>
    <cellStyle name="쉼표 [0] 9 2 5 9" xfId="51609" xr:uid="{00000000-0005-0000-0000-0000B6C70000}"/>
    <cellStyle name="쉼표 [0] 9 2 5 9 2" xfId="51610" xr:uid="{00000000-0005-0000-0000-0000B7C70000}"/>
    <cellStyle name="쉼표 [0] 9 2 5 9 3" xfId="51611" xr:uid="{00000000-0005-0000-0000-0000B8C70000}"/>
    <cellStyle name="쉼표 [0] 9 2 5 9 4" xfId="51612" xr:uid="{00000000-0005-0000-0000-0000B9C70000}"/>
    <cellStyle name="쉼표 [0] 9 2 6" xfId="51613" xr:uid="{00000000-0005-0000-0000-0000BAC70000}"/>
    <cellStyle name="쉼표 [0] 9 2 6 10" xfId="51614" xr:uid="{00000000-0005-0000-0000-0000BBC70000}"/>
    <cellStyle name="쉼표 [0] 9 2 6 11" xfId="51615" xr:uid="{00000000-0005-0000-0000-0000BCC70000}"/>
    <cellStyle name="쉼표 [0] 9 2 6 12" xfId="51616" xr:uid="{00000000-0005-0000-0000-0000BDC70000}"/>
    <cellStyle name="쉼표 [0] 9 2 6 2" xfId="51617" xr:uid="{00000000-0005-0000-0000-0000BEC70000}"/>
    <cellStyle name="쉼표 [0] 9 2 6 2 2" xfId="51618" xr:uid="{00000000-0005-0000-0000-0000BFC70000}"/>
    <cellStyle name="쉼표 [0] 9 2 6 2 3" xfId="51619" xr:uid="{00000000-0005-0000-0000-0000C0C70000}"/>
    <cellStyle name="쉼표 [0] 9 2 6 2 4" xfId="51620" xr:uid="{00000000-0005-0000-0000-0000C1C70000}"/>
    <cellStyle name="쉼표 [0] 9 2 6 3" xfId="51621" xr:uid="{00000000-0005-0000-0000-0000C2C70000}"/>
    <cellStyle name="쉼표 [0] 9 2 6 3 2" xfId="51622" xr:uid="{00000000-0005-0000-0000-0000C3C70000}"/>
    <cellStyle name="쉼표 [0] 9 2 6 3 3" xfId="51623" xr:uid="{00000000-0005-0000-0000-0000C4C70000}"/>
    <cellStyle name="쉼표 [0] 9 2 6 3 4" xfId="51624" xr:uid="{00000000-0005-0000-0000-0000C5C70000}"/>
    <cellStyle name="쉼표 [0] 9 2 6 4" xfId="51625" xr:uid="{00000000-0005-0000-0000-0000C6C70000}"/>
    <cellStyle name="쉼표 [0] 9 2 6 4 2" xfId="51626" xr:uid="{00000000-0005-0000-0000-0000C7C70000}"/>
    <cellStyle name="쉼표 [0] 9 2 6 4 3" xfId="51627" xr:uid="{00000000-0005-0000-0000-0000C8C70000}"/>
    <cellStyle name="쉼표 [0] 9 2 6 4 4" xfId="51628" xr:uid="{00000000-0005-0000-0000-0000C9C70000}"/>
    <cellStyle name="쉼표 [0] 9 2 6 5" xfId="51629" xr:uid="{00000000-0005-0000-0000-0000CAC70000}"/>
    <cellStyle name="쉼표 [0] 9 2 6 5 2" xfId="51630" xr:uid="{00000000-0005-0000-0000-0000CBC70000}"/>
    <cellStyle name="쉼표 [0] 9 2 6 5 3" xfId="51631" xr:uid="{00000000-0005-0000-0000-0000CCC70000}"/>
    <cellStyle name="쉼표 [0] 9 2 6 5 4" xfId="51632" xr:uid="{00000000-0005-0000-0000-0000CDC70000}"/>
    <cellStyle name="쉼표 [0] 9 2 6 6" xfId="51633" xr:uid="{00000000-0005-0000-0000-0000CEC70000}"/>
    <cellStyle name="쉼표 [0] 9 2 6 6 2" xfId="51634" xr:uid="{00000000-0005-0000-0000-0000CFC70000}"/>
    <cellStyle name="쉼표 [0] 9 2 6 6 3" xfId="51635" xr:uid="{00000000-0005-0000-0000-0000D0C70000}"/>
    <cellStyle name="쉼표 [0] 9 2 6 6 4" xfId="51636" xr:uid="{00000000-0005-0000-0000-0000D1C70000}"/>
    <cellStyle name="쉼표 [0] 9 2 6 7" xfId="51637" xr:uid="{00000000-0005-0000-0000-0000D2C70000}"/>
    <cellStyle name="쉼표 [0] 9 2 6 7 2" xfId="51638" xr:uid="{00000000-0005-0000-0000-0000D3C70000}"/>
    <cellStyle name="쉼표 [0] 9 2 6 7 3" xfId="51639" xr:uid="{00000000-0005-0000-0000-0000D4C70000}"/>
    <cellStyle name="쉼표 [0] 9 2 6 7 4" xfId="51640" xr:uid="{00000000-0005-0000-0000-0000D5C70000}"/>
    <cellStyle name="쉼표 [0] 9 2 6 8" xfId="51641" xr:uid="{00000000-0005-0000-0000-0000D6C70000}"/>
    <cellStyle name="쉼표 [0] 9 2 6 8 2" xfId="51642" xr:uid="{00000000-0005-0000-0000-0000D7C70000}"/>
    <cellStyle name="쉼표 [0] 9 2 6 8 3" xfId="51643" xr:uid="{00000000-0005-0000-0000-0000D8C70000}"/>
    <cellStyle name="쉼표 [0] 9 2 6 8 4" xfId="51644" xr:uid="{00000000-0005-0000-0000-0000D9C70000}"/>
    <cellStyle name="쉼표 [0] 9 2 6 9" xfId="51645" xr:uid="{00000000-0005-0000-0000-0000DAC70000}"/>
    <cellStyle name="쉼표 [0] 9 2 6 9 2" xfId="51646" xr:uid="{00000000-0005-0000-0000-0000DBC70000}"/>
    <cellStyle name="쉼표 [0] 9 2 6 9 3" xfId="51647" xr:uid="{00000000-0005-0000-0000-0000DCC70000}"/>
    <cellStyle name="쉼표 [0] 9 2 6 9 4" xfId="51648" xr:uid="{00000000-0005-0000-0000-0000DDC70000}"/>
    <cellStyle name="쉼표 [0] 9 2 7" xfId="51649" xr:uid="{00000000-0005-0000-0000-0000DEC70000}"/>
    <cellStyle name="쉼표 [0] 9 2 7 2" xfId="51650" xr:uid="{00000000-0005-0000-0000-0000DFC70000}"/>
    <cellStyle name="쉼표 [0] 9 2 7 3" xfId="51651" xr:uid="{00000000-0005-0000-0000-0000E0C70000}"/>
    <cellStyle name="쉼표 [0] 9 2 7 4" xfId="51652" xr:uid="{00000000-0005-0000-0000-0000E1C70000}"/>
    <cellStyle name="쉼표 [0] 9 2 8" xfId="51653" xr:uid="{00000000-0005-0000-0000-0000E2C70000}"/>
    <cellStyle name="쉼표 [0] 9 2 8 2" xfId="51654" xr:uid="{00000000-0005-0000-0000-0000E3C70000}"/>
    <cellStyle name="쉼표 [0] 9 2 8 3" xfId="51655" xr:uid="{00000000-0005-0000-0000-0000E4C70000}"/>
    <cellStyle name="쉼표 [0] 9 2 8 4" xfId="51656" xr:uid="{00000000-0005-0000-0000-0000E5C70000}"/>
    <cellStyle name="쉼표 [0] 9 2 9" xfId="51657" xr:uid="{00000000-0005-0000-0000-0000E6C70000}"/>
    <cellStyle name="쉼표 [0] 9 2 9 2" xfId="51658" xr:uid="{00000000-0005-0000-0000-0000E7C70000}"/>
    <cellStyle name="쉼표 [0] 9 2 9 3" xfId="51659" xr:uid="{00000000-0005-0000-0000-0000E8C70000}"/>
    <cellStyle name="쉼표 [0] 9 2 9 4" xfId="51660" xr:uid="{00000000-0005-0000-0000-0000E9C70000}"/>
    <cellStyle name="쉼표 [0] 9 3" xfId="51661" xr:uid="{00000000-0005-0000-0000-0000EAC70000}"/>
    <cellStyle name="쉼표 [0] 9 4" xfId="51662" xr:uid="{00000000-0005-0000-0000-0000EBC70000}"/>
    <cellStyle name="쉼표 [0] 9 5" xfId="51663" xr:uid="{00000000-0005-0000-0000-0000ECC70000}"/>
    <cellStyle name="쉼표 [0] 9 6" xfId="51664" xr:uid="{00000000-0005-0000-0000-0000EDC70000}"/>
    <cellStyle name="연결된 셀 10" xfId="1391" xr:uid="{00000000-0005-0000-0000-0000EFC70000}"/>
    <cellStyle name="연결된 셀 11" xfId="1392" xr:uid="{00000000-0005-0000-0000-0000F0C70000}"/>
    <cellStyle name="연결된 셀 12" xfId="1393" xr:uid="{00000000-0005-0000-0000-0000F1C70000}"/>
    <cellStyle name="연결된 셀 13" xfId="1394" xr:uid="{00000000-0005-0000-0000-0000F2C70000}"/>
    <cellStyle name="연결된 셀 14" xfId="1395" xr:uid="{00000000-0005-0000-0000-0000F3C70000}"/>
    <cellStyle name="연결된 셀 15" xfId="1396" xr:uid="{00000000-0005-0000-0000-0000F4C70000}"/>
    <cellStyle name="연결된 셀 16" xfId="1397" xr:uid="{00000000-0005-0000-0000-0000F5C70000}"/>
    <cellStyle name="연결된 셀 17" xfId="1398" xr:uid="{00000000-0005-0000-0000-0000F6C70000}"/>
    <cellStyle name="연결된 셀 18" xfId="1399" xr:uid="{00000000-0005-0000-0000-0000F7C70000}"/>
    <cellStyle name="연결된 셀 19" xfId="1400" xr:uid="{00000000-0005-0000-0000-0000F8C70000}"/>
    <cellStyle name="연결된 셀 2" xfId="141" xr:uid="{00000000-0005-0000-0000-0000F9C70000}"/>
    <cellStyle name="연결된 셀 20" xfId="1401" xr:uid="{00000000-0005-0000-0000-0000FAC70000}"/>
    <cellStyle name="연결된 셀 21" xfId="1402" xr:uid="{00000000-0005-0000-0000-0000FBC70000}"/>
    <cellStyle name="연결된 셀 22" xfId="1403" xr:uid="{00000000-0005-0000-0000-0000FCC70000}"/>
    <cellStyle name="연결된 셀 23" xfId="1404" xr:uid="{00000000-0005-0000-0000-0000FDC70000}"/>
    <cellStyle name="연결된 셀 24" xfId="1405" xr:uid="{00000000-0005-0000-0000-0000FEC70000}"/>
    <cellStyle name="연결된 셀 25" xfId="1406" xr:uid="{00000000-0005-0000-0000-0000FFC70000}"/>
    <cellStyle name="연결된 셀 26" xfId="1407" xr:uid="{00000000-0005-0000-0000-000000C80000}"/>
    <cellStyle name="연결된 셀 27" xfId="1408" xr:uid="{00000000-0005-0000-0000-000001C80000}"/>
    <cellStyle name="연결된 셀 28" xfId="1409" xr:uid="{00000000-0005-0000-0000-000002C80000}"/>
    <cellStyle name="연결된 셀 29" xfId="1410" xr:uid="{00000000-0005-0000-0000-000003C80000}"/>
    <cellStyle name="연결된 셀 3" xfId="142" xr:uid="{00000000-0005-0000-0000-000004C80000}"/>
    <cellStyle name="연결된 셀 30" xfId="1411" xr:uid="{00000000-0005-0000-0000-000005C80000}"/>
    <cellStyle name="연결된 셀 31" xfId="1412" xr:uid="{00000000-0005-0000-0000-000006C80000}"/>
    <cellStyle name="연결된 셀 32" xfId="1413" xr:uid="{00000000-0005-0000-0000-000007C80000}"/>
    <cellStyle name="연결된 셀 33" xfId="1414" xr:uid="{00000000-0005-0000-0000-000008C80000}"/>
    <cellStyle name="연결된 셀 34" xfId="1415" xr:uid="{00000000-0005-0000-0000-000009C80000}"/>
    <cellStyle name="연결된 셀 35" xfId="1416" xr:uid="{00000000-0005-0000-0000-00000AC80000}"/>
    <cellStyle name="연결된 셀 36" xfId="1417" xr:uid="{00000000-0005-0000-0000-00000BC80000}"/>
    <cellStyle name="연결된 셀 37" xfId="1418" xr:uid="{00000000-0005-0000-0000-00000CC80000}"/>
    <cellStyle name="연결된 셀 38" xfId="1419" xr:uid="{00000000-0005-0000-0000-00000DC80000}"/>
    <cellStyle name="연결된 셀 39" xfId="1420" xr:uid="{00000000-0005-0000-0000-00000EC80000}"/>
    <cellStyle name="연결된 셀 4" xfId="143" xr:uid="{00000000-0005-0000-0000-00000FC80000}"/>
    <cellStyle name="연결된 셀 40" xfId="1421" xr:uid="{00000000-0005-0000-0000-000010C80000}"/>
    <cellStyle name="연결된 셀 41" xfId="1422" xr:uid="{00000000-0005-0000-0000-000011C80000}"/>
    <cellStyle name="연결된 셀 42" xfId="1423" xr:uid="{00000000-0005-0000-0000-000012C80000}"/>
    <cellStyle name="연결된 셀 43" xfId="1424" xr:uid="{00000000-0005-0000-0000-000013C80000}"/>
    <cellStyle name="연결된 셀 44" xfId="1848" xr:uid="{00000000-0005-0000-0000-000014C80000}"/>
    <cellStyle name="연결된 셀 44 2" xfId="51665" xr:uid="{00000000-0005-0000-0000-000015C80000}"/>
    <cellStyle name="연결된 셀 44 2 2" xfId="51666" xr:uid="{00000000-0005-0000-0000-000016C80000}"/>
    <cellStyle name="연결된 셀 44 2 3" xfId="51667" xr:uid="{00000000-0005-0000-0000-000017C80000}"/>
    <cellStyle name="연결된 셀 44 2 4" xfId="51668" xr:uid="{00000000-0005-0000-0000-000018C80000}"/>
    <cellStyle name="연결된 셀 45" xfId="51669" xr:uid="{00000000-0005-0000-0000-000019C80000}"/>
    <cellStyle name="연결된 셀 5" xfId="1425" xr:uid="{00000000-0005-0000-0000-00001AC80000}"/>
    <cellStyle name="연결된 셀 6" xfId="1426" xr:uid="{00000000-0005-0000-0000-00001BC80000}"/>
    <cellStyle name="연결된 셀 7" xfId="1427" xr:uid="{00000000-0005-0000-0000-00001CC80000}"/>
    <cellStyle name="연결된 셀 8" xfId="1428" xr:uid="{00000000-0005-0000-0000-00001DC80000}"/>
    <cellStyle name="연결된 셀 9" xfId="1429" xr:uid="{00000000-0005-0000-0000-00001EC80000}"/>
    <cellStyle name="요약 10" xfId="1430" xr:uid="{00000000-0005-0000-0000-000020C80000}"/>
    <cellStyle name="요약 11" xfId="1431" xr:uid="{00000000-0005-0000-0000-000021C80000}"/>
    <cellStyle name="요약 12" xfId="1432" xr:uid="{00000000-0005-0000-0000-000022C80000}"/>
    <cellStyle name="요약 13" xfId="1433" xr:uid="{00000000-0005-0000-0000-000023C80000}"/>
    <cellStyle name="요약 14" xfId="1434" xr:uid="{00000000-0005-0000-0000-000024C80000}"/>
    <cellStyle name="요약 15" xfId="1435" xr:uid="{00000000-0005-0000-0000-000025C80000}"/>
    <cellStyle name="요약 16" xfId="1436" xr:uid="{00000000-0005-0000-0000-000026C80000}"/>
    <cellStyle name="요약 17" xfId="1437" xr:uid="{00000000-0005-0000-0000-000027C80000}"/>
    <cellStyle name="요약 18" xfId="1438" xr:uid="{00000000-0005-0000-0000-000028C80000}"/>
    <cellStyle name="요약 19" xfId="1439" xr:uid="{00000000-0005-0000-0000-000029C80000}"/>
    <cellStyle name="요약 2" xfId="144" xr:uid="{00000000-0005-0000-0000-00002AC80000}"/>
    <cellStyle name="요약 20" xfId="1440" xr:uid="{00000000-0005-0000-0000-00002BC80000}"/>
    <cellStyle name="요약 21" xfId="1441" xr:uid="{00000000-0005-0000-0000-00002CC80000}"/>
    <cellStyle name="요약 22" xfId="1442" xr:uid="{00000000-0005-0000-0000-00002DC80000}"/>
    <cellStyle name="요약 23" xfId="1443" xr:uid="{00000000-0005-0000-0000-00002EC80000}"/>
    <cellStyle name="요약 24" xfId="1444" xr:uid="{00000000-0005-0000-0000-00002FC80000}"/>
    <cellStyle name="요약 25" xfId="1445" xr:uid="{00000000-0005-0000-0000-000030C80000}"/>
    <cellStyle name="요약 26" xfId="1446" xr:uid="{00000000-0005-0000-0000-000031C80000}"/>
    <cellStyle name="요약 27" xfId="1447" xr:uid="{00000000-0005-0000-0000-000032C80000}"/>
    <cellStyle name="요약 28" xfId="1448" xr:uid="{00000000-0005-0000-0000-000033C80000}"/>
    <cellStyle name="요약 29" xfId="1449" xr:uid="{00000000-0005-0000-0000-000034C80000}"/>
    <cellStyle name="요약 3" xfId="145" xr:uid="{00000000-0005-0000-0000-000035C80000}"/>
    <cellStyle name="요약 30" xfId="1450" xr:uid="{00000000-0005-0000-0000-000036C80000}"/>
    <cellStyle name="요약 31" xfId="1451" xr:uid="{00000000-0005-0000-0000-000037C80000}"/>
    <cellStyle name="요약 32" xfId="1452" xr:uid="{00000000-0005-0000-0000-000038C80000}"/>
    <cellStyle name="요약 33" xfId="1453" xr:uid="{00000000-0005-0000-0000-000039C80000}"/>
    <cellStyle name="요약 34" xfId="1454" xr:uid="{00000000-0005-0000-0000-00003AC80000}"/>
    <cellStyle name="요약 35" xfId="1455" xr:uid="{00000000-0005-0000-0000-00003BC80000}"/>
    <cellStyle name="요약 36" xfId="1456" xr:uid="{00000000-0005-0000-0000-00003CC80000}"/>
    <cellStyle name="요약 37" xfId="1457" xr:uid="{00000000-0005-0000-0000-00003DC80000}"/>
    <cellStyle name="요약 38" xfId="1458" xr:uid="{00000000-0005-0000-0000-00003EC80000}"/>
    <cellStyle name="요약 39" xfId="1459" xr:uid="{00000000-0005-0000-0000-00003FC80000}"/>
    <cellStyle name="요약 4" xfId="146" xr:uid="{00000000-0005-0000-0000-000040C80000}"/>
    <cellStyle name="요약 40" xfId="1460" xr:uid="{00000000-0005-0000-0000-000041C80000}"/>
    <cellStyle name="요약 41" xfId="1461" xr:uid="{00000000-0005-0000-0000-000042C80000}"/>
    <cellStyle name="요약 42" xfId="1462" xr:uid="{00000000-0005-0000-0000-000043C80000}"/>
    <cellStyle name="요약 43" xfId="1463" xr:uid="{00000000-0005-0000-0000-000044C80000}"/>
    <cellStyle name="요약 44" xfId="1849" xr:uid="{00000000-0005-0000-0000-000045C80000}"/>
    <cellStyle name="요약 44 2" xfId="51670" xr:uid="{00000000-0005-0000-0000-000046C80000}"/>
    <cellStyle name="요약 44 2 2" xfId="51671" xr:uid="{00000000-0005-0000-0000-000047C80000}"/>
    <cellStyle name="요약 44 2 3" xfId="51672" xr:uid="{00000000-0005-0000-0000-000048C80000}"/>
    <cellStyle name="요약 44 2 4" xfId="51673" xr:uid="{00000000-0005-0000-0000-000049C80000}"/>
    <cellStyle name="요약 45" xfId="51674" xr:uid="{00000000-0005-0000-0000-00004AC80000}"/>
    <cellStyle name="요약 5" xfId="1464" xr:uid="{00000000-0005-0000-0000-00004BC80000}"/>
    <cellStyle name="요약 6" xfId="1465" xr:uid="{00000000-0005-0000-0000-00004CC80000}"/>
    <cellStyle name="요약 7" xfId="1466" xr:uid="{00000000-0005-0000-0000-00004DC80000}"/>
    <cellStyle name="요약 8" xfId="1467" xr:uid="{00000000-0005-0000-0000-00004EC80000}"/>
    <cellStyle name="요약 9" xfId="1468" xr:uid="{00000000-0005-0000-0000-00004FC80000}"/>
    <cellStyle name="입력 10" xfId="1469" xr:uid="{00000000-0005-0000-0000-000051C80000}"/>
    <cellStyle name="입력 11" xfId="1470" xr:uid="{00000000-0005-0000-0000-000052C80000}"/>
    <cellStyle name="입력 12" xfId="1471" xr:uid="{00000000-0005-0000-0000-000053C80000}"/>
    <cellStyle name="입력 13" xfId="1472" xr:uid="{00000000-0005-0000-0000-000054C80000}"/>
    <cellStyle name="입력 14" xfId="1473" xr:uid="{00000000-0005-0000-0000-000055C80000}"/>
    <cellStyle name="입력 15" xfId="1474" xr:uid="{00000000-0005-0000-0000-000056C80000}"/>
    <cellStyle name="입력 16" xfId="1475" xr:uid="{00000000-0005-0000-0000-000057C80000}"/>
    <cellStyle name="입력 17" xfId="1476" xr:uid="{00000000-0005-0000-0000-000058C80000}"/>
    <cellStyle name="입력 18" xfId="1477" xr:uid="{00000000-0005-0000-0000-000059C80000}"/>
    <cellStyle name="입력 19" xfId="1478" xr:uid="{00000000-0005-0000-0000-00005AC80000}"/>
    <cellStyle name="입력 2" xfId="147" xr:uid="{00000000-0005-0000-0000-00005BC80000}"/>
    <cellStyle name="입력 20" xfId="1479" xr:uid="{00000000-0005-0000-0000-00005CC80000}"/>
    <cellStyle name="입력 21" xfId="1480" xr:uid="{00000000-0005-0000-0000-00005DC80000}"/>
    <cellStyle name="입력 22" xfId="1481" xr:uid="{00000000-0005-0000-0000-00005EC80000}"/>
    <cellStyle name="입력 23" xfId="1482" xr:uid="{00000000-0005-0000-0000-00005FC80000}"/>
    <cellStyle name="입력 24" xfId="1483" xr:uid="{00000000-0005-0000-0000-000060C80000}"/>
    <cellStyle name="입력 25" xfId="1484" xr:uid="{00000000-0005-0000-0000-000061C80000}"/>
    <cellStyle name="입력 26" xfId="1485" xr:uid="{00000000-0005-0000-0000-000062C80000}"/>
    <cellStyle name="입력 27" xfId="1486" xr:uid="{00000000-0005-0000-0000-000063C80000}"/>
    <cellStyle name="입력 28" xfId="1487" xr:uid="{00000000-0005-0000-0000-000064C80000}"/>
    <cellStyle name="입력 29" xfId="1488" xr:uid="{00000000-0005-0000-0000-000065C80000}"/>
    <cellStyle name="입력 3" xfId="148" xr:uid="{00000000-0005-0000-0000-000066C80000}"/>
    <cellStyle name="입력 30" xfId="1489" xr:uid="{00000000-0005-0000-0000-000067C80000}"/>
    <cellStyle name="입력 31" xfId="1490" xr:uid="{00000000-0005-0000-0000-000068C80000}"/>
    <cellStyle name="입력 32" xfId="1491" xr:uid="{00000000-0005-0000-0000-000069C80000}"/>
    <cellStyle name="입력 33" xfId="1492" xr:uid="{00000000-0005-0000-0000-00006AC80000}"/>
    <cellStyle name="입력 34" xfId="1493" xr:uid="{00000000-0005-0000-0000-00006BC80000}"/>
    <cellStyle name="입력 35" xfId="1494" xr:uid="{00000000-0005-0000-0000-00006CC80000}"/>
    <cellStyle name="입력 36" xfId="1495" xr:uid="{00000000-0005-0000-0000-00006DC80000}"/>
    <cellStyle name="입력 37" xfId="1496" xr:uid="{00000000-0005-0000-0000-00006EC80000}"/>
    <cellStyle name="입력 38" xfId="1497" xr:uid="{00000000-0005-0000-0000-00006FC80000}"/>
    <cellStyle name="입력 39" xfId="1498" xr:uid="{00000000-0005-0000-0000-000070C80000}"/>
    <cellStyle name="입력 4" xfId="149" xr:uid="{00000000-0005-0000-0000-000071C80000}"/>
    <cellStyle name="입력 40" xfId="1499" xr:uid="{00000000-0005-0000-0000-000072C80000}"/>
    <cellStyle name="입력 41" xfId="1500" xr:uid="{00000000-0005-0000-0000-000073C80000}"/>
    <cellStyle name="입력 42" xfId="1501" xr:uid="{00000000-0005-0000-0000-000074C80000}"/>
    <cellStyle name="입력 43" xfId="1502" xr:uid="{00000000-0005-0000-0000-000075C80000}"/>
    <cellStyle name="입력 44" xfId="1850" xr:uid="{00000000-0005-0000-0000-000076C80000}"/>
    <cellStyle name="입력 44 2" xfId="51675" xr:uid="{00000000-0005-0000-0000-000077C80000}"/>
    <cellStyle name="입력 44 2 2" xfId="51676" xr:uid="{00000000-0005-0000-0000-000078C80000}"/>
    <cellStyle name="입력 44 2 3" xfId="51677" xr:uid="{00000000-0005-0000-0000-000079C80000}"/>
    <cellStyle name="입력 44 2 4" xfId="51678" xr:uid="{00000000-0005-0000-0000-00007AC80000}"/>
    <cellStyle name="입력 45" xfId="51679" xr:uid="{00000000-0005-0000-0000-00007BC80000}"/>
    <cellStyle name="입력 5" xfId="1503" xr:uid="{00000000-0005-0000-0000-00007CC80000}"/>
    <cellStyle name="입력 6" xfId="1504" xr:uid="{00000000-0005-0000-0000-00007DC80000}"/>
    <cellStyle name="입력 7" xfId="1505" xr:uid="{00000000-0005-0000-0000-00007EC80000}"/>
    <cellStyle name="입력 8" xfId="1506" xr:uid="{00000000-0005-0000-0000-00007FC80000}"/>
    <cellStyle name="입력 9" xfId="1507" xr:uid="{00000000-0005-0000-0000-000080C80000}"/>
    <cellStyle name="제목 1 10" xfId="1508" xr:uid="{00000000-0005-0000-0000-000082C80000}"/>
    <cellStyle name="제목 1 11" xfId="1509" xr:uid="{00000000-0005-0000-0000-000083C80000}"/>
    <cellStyle name="제목 1 12" xfId="1510" xr:uid="{00000000-0005-0000-0000-000084C80000}"/>
    <cellStyle name="제목 1 13" xfId="1511" xr:uid="{00000000-0005-0000-0000-000085C80000}"/>
    <cellStyle name="제목 1 14" xfId="1512" xr:uid="{00000000-0005-0000-0000-000086C80000}"/>
    <cellStyle name="제목 1 15" xfId="1513" xr:uid="{00000000-0005-0000-0000-000087C80000}"/>
    <cellStyle name="제목 1 16" xfId="1514" xr:uid="{00000000-0005-0000-0000-000088C80000}"/>
    <cellStyle name="제목 1 17" xfId="1515" xr:uid="{00000000-0005-0000-0000-000089C80000}"/>
    <cellStyle name="제목 1 18" xfId="1516" xr:uid="{00000000-0005-0000-0000-00008AC80000}"/>
    <cellStyle name="제목 1 19" xfId="1517" xr:uid="{00000000-0005-0000-0000-00008BC80000}"/>
    <cellStyle name="제목 1 2" xfId="150" xr:uid="{00000000-0005-0000-0000-00008CC80000}"/>
    <cellStyle name="제목 1 20" xfId="1518" xr:uid="{00000000-0005-0000-0000-00008DC80000}"/>
    <cellStyle name="제목 1 21" xfId="1519" xr:uid="{00000000-0005-0000-0000-00008EC80000}"/>
    <cellStyle name="제목 1 22" xfId="1520" xr:uid="{00000000-0005-0000-0000-00008FC80000}"/>
    <cellStyle name="제목 1 23" xfId="1521" xr:uid="{00000000-0005-0000-0000-000090C80000}"/>
    <cellStyle name="제목 1 24" xfId="1522" xr:uid="{00000000-0005-0000-0000-000091C80000}"/>
    <cellStyle name="제목 1 25" xfId="1523" xr:uid="{00000000-0005-0000-0000-000092C80000}"/>
    <cellStyle name="제목 1 26" xfId="1524" xr:uid="{00000000-0005-0000-0000-000093C80000}"/>
    <cellStyle name="제목 1 27" xfId="1525" xr:uid="{00000000-0005-0000-0000-000094C80000}"/>
    <cellStyle name="제목 1 28" xfId="1526" xr:uid="{00000000-0005-0000-0000-000095C80000}"/>
    <cellStyle name="제목 1 29" xfId="1527" xr:uid="{00000000-0005-0000-0000-000096C80000}"/>
    <cellStyle name="제목 1 3" xfId="151" xr:uid="{00000000-0005-0000-0000-000097C80000}"/>
    <cellStyle name="제목 1 30" xfId="1528" xr:uid="{00000000-0005-0000-0000-000098C80000}"/>
    <cellStyle name="제목 1 31" xfId="1529" xr:uid="{00000000-0005-0000-0000-000099C80000}"/>
    <cellStyle name="제목 1 32" xfId="1530" xr:uid="{00000000-0005-0000-0000-00009AC80000}"/>
    <cellStyle name="제목 1 33" xfId="1531" xr:uid="{00000000-0005-0000-0000-00009BC80000}"/>
    <cellStyle name="제목 1 34" xfId="1532" xr:uid="{00000000-0005-0000-0000-00009CC80000}"/>
    <cellStyle name="제목 1 35" xfId="1533" xr:uid="{00000000-0005-0000-0000-00009DC80000}"/>
    <cellStyle name="제목 1 36" xfId="1534" xr:uid="{00000000-0005-0000-0000-00009EC80000}"/>
    <cellStyle name="제목 1 37" xfId="1535" xr:uid="{00000000-0005-0000-0000-00009FC80000}"/>
    <cellStyle name="제목 1 38" xfId="1536" xr:uid="{00000000-0005-0000-0000-0000A0C80000}"/>
    <cellStyle name="제목 1 39" xfId="1537" xr:uid="{00000000-0005-0000-0000-0000A1C80000}"/>
    <cellStyle name="제목 1 4" xfId="152" xr:uid="{00000000-0005-0000-0000-0000A2C80000}"/>
    <cellStyle name="제목 1 40" xfId="1538" xr:uid="{00000000-0005-0000-0000-0000A3C80000}"/>
    <cellStyle name="제목 1 41" xfId="1539" xr:uid="{00000000-0005-0000-0000-0000A4C80000}"/>
    <cellStyle name="제목 1 42" xfId="1540" xr:uid="{00000000-0005-0000-0000-0000A5C80000}"/>
    <cellStyle name="제목 1 43" xfId="1541" xr:uid="{00000000-0005-0000-0000-0000A6C80000}"/>
    <cellStyle name="제목 1 44" xfId="1851" xr:uid="{00000000-0005-0000-0000-0000A7C80000}"/>
    <cellStyle name="제목 1 44 2" xfId="51680" xr:uid="{00000000-0005-0000-0000-0000A8C80000}"/>
    <cellStyle name="제목 1 44 2 2" xfId="51681" xr:uid="{00000000-0005-0000-0000-0000A9C80000}"/>
    <cellStyle name="제목 1 44 2 3" xfId="51682" xr:uid="{00000000-0005-0000-0000-0000AAC80000}"/>
    <cellStyle name="제목 1 44 2 4" xfId="51683" xr:uid="{00000000-0005-0000-0000-0000ABC80000}"/>
    <cellStyle name="제목 1 45" xfId="51684" xr:uid="{00000000-0005-0000-0000-0000ACC80000}"/>
    <cellStyle name="제목 1 5" xfId="1542" xr:uid="{00000000-0005-0000-0000-0000ADC80000}"/>
    <cellStyle name="제목 1 6" xfId="1543" xr:uid="{00000000-0005-0000-0000-0000AEC80000}"/>
    <cellStyle name="제목 1 7" xfId="1544" xr:uid="{00000000-0005-0000-0000-0000AFC80000}"/>
    <cellStyle name="제목 1 8" xfId="1545" xr:uid="{00000000-0005-0000-0000-0000B0C80000}"/>
    <cellStyle name="제목 1 9" xfId="1546" xr:uid="{00000000-0005-0000-0000-0000B1C80000}"/>
    <cellStyle name="제목 10" xfId="1547" xr:uid="{00000000-0005-0000-0000-0000B2C80000}"/>
    <cellStyle name="제목 11" xfId="1548" xr:uid="{00000000-0005-0000-0000-0000B3C80000}"/>
    <cellStyle name="제목 12" xfId="1549" xr:uid="{00000000-0005-0000-0000-0000B4C80000}"/>
    <cellStyle name="제목 13" xfId="1550" xr:uid="{00000000-0005-0000-0000-0000B5C80000}"/>
    <cellStyle name="제목 14" xfId="1551" xr:uid="{00000000-0005-0000-0000-0000B6C80000}"/>
    <cellStyle name="제목 15" xfId="1552" xr:uid="{00000000-0005-0000-0000-0000B7C80000}"/>
    <cellStyle name="제목 16" xfId="1553" xr:uid="{00000000-0005-0000-0000-0000B8C80000}"/>
    <cellStyle name="제목 17" xfId="1554" xr:uid="{00000000-0005-0000-0000-0000B9C80000}"/>
    <cellStyle name="제목 18" xfId="1555" xr:uid="{00000000-0005-0000-0000-0000BAC80000}"/>
    <cellStyle name="제목 19" xfId="1556" xr:uid="{00000000-0005-0000-0000-0000BBC80000}"/>
    <cellStyle name="제목 2 10" xfId="1557" xr:uid="{00000000-0005-0000-0000-0000BDC80000}"/>
    <cellStyle name="제목 2 11" xfId="1558" xr:uid="{00000000-0005-0000-0000-0000BEC80000}"/>
    <cellStyle name="제목 2 12" xfId="1559" xr:uid="{00000000-0005-0000-0000-0000BFC80000}"/>
    <cellStyle name="제목 2 13" xfId="1560" xr:uid="{00000000-0005-0000-0000-0000C0C80000}"/>
    <cellStyle name="제목 2 14" xfId="1561" xr:uid="{00000000-0005-0000-0000-0000C1C80000}"/>
    <cellStyle name="제목 2 15" xfId="1562" xr:uid="{00000000-0005-0000-0000-0000C2C80000}"/>
    <cellStyle name="제목 2 16" xfId="1563" xr:uid="{00000000-0005-0000-0000-0000C3C80000}"/>
    <cellStyle name="제목 2 17" xfId="1564" xr:uid="{00000000-0005-0000-0000-0000C4C80000}"/>
    <cellStyle name="제목 2 18" xfId="1565" xr:uid="{00000000-0005-0000-0000-0000C5C80000}"/>
    <cellStyle name="제목 2 19" xfId="1566" xr:uid="{00000000-0005-0000-0000-0000C6C80000}"/>
    <cellStyle name="제목 2 2" xfId="153" xr:uid="{00000000-0005-0000-0000-0000C7C80000}"/>
    <cellStyle name="제목 2 20" xfId="1567" xr:uid="{00000000-0005-0000-0000-0000C8C80000}"/>
    <cellStyle name="제목 2 21" xfId="1568" xr:uid="{00000000-0005-0000-0000-0000C9C80000}"/>
    <cellStyle name="제목 2 22" xfId="1569" xr:uid="{00000000-0005-0000-0000-0000CAC80000}"/>
    <cellStyle name="제목 2 23" xfId="1570" xr:uid="{00000000-0005-0000-0000-0000CBC80000}"/>
    <cellStyle name="제목 2 24" xfId="1571" xr:uid="{00000000-0005-0000-0000-0000CCC80000}"/>
    <cellStyle name="제목 2 25" xfId="1572" xr:uid="{00000000-0005-0000-0000-0000CDC80000}"/>
    <cellStyle name="제목 2 26" xfId="1573" xr:uid="{00000000-0005-0000-0000-0000CEC80000}"/>
    <cellStyle name="제목 2 27" xfId="1574" xr:uid="{00000000-0005-0000-0000-0000CFC80000}"/>
    <cellStyle name="제목 2 28" xfId="1575" xr:uid="{00000000-0005-0000-0000-0000D0C80000}"/>
    <cellStyle name="제목 2 29" xfId="1576" xr:uid="{00000000-0005-0000-0000-0000D1C80000}"/>
    <cellStyle name="제목 2 3" xfId="154" xr:uid="{00000000-0005-0000-0000-0000D2C80000}"/>
    <cellStyle name="제목 2 30" xfId="1577" xr:uid="{00000000-0005-0000-0000-0000D3C80000}"/>
    <cellStyle name="제목 2 31" xfId="1578" xr:uid="{00000000-0005-0000-0000-0000D4C80000}"/>
    <cellStyle name="제목 2 32" xfId="1579" xr:uid="{00000000-0005-0000-0000-0000D5C80000}"/>
    <cellStyle name="제목 2 33" xfId="1580" xr:uid="{00000000-0005-0000-0000-0000D6C80000}"/>
    <cellStyle name="제목 2 34" xfId="1581" xr:uid="{00000000-0005-0000-0000-0000D7C80000}"/>
    <cellStyle name="제목 2 35" xfId="1582" xr:uid="{00000000-0005-0000-0000-0000D8C80000}"/>
    <cellStyle name="제목 2 36" xfId="1583" xr:uid="{00000000-0005-0000-0000-0000D9C80000}"/>
    <cellStyle name="제목 2 37" xfId="1584" xr:uid="{00000000-0005-0000-0000-0000DAC80000}"/>
    <cellStyle name="제목 2 38" xfId="1585" xr:uid="{00000000-0005-0000-0000-0000DBC80000}"/>
    <cellStyle name="제목 2 39" xfId="1586" xr:uid="{00000000-0005-0000-0000-0000DCC80000}"/>
    <cellStyle name="제목 2 4" xfId="155" xr:uid="{00000000-0005-0000-0000-0000DDC80000}"/>
    <cellStyle name="제목 2 40" xfId="1587" xr:uid="{00000000-0005-0000-0000-0000DEC80000}"/>
    <cellStyle name="제목 2 41" xfId="1588" xr:uid="{00000000-0005-0000-0000-0000DFC80000}"/>
    <cellStyle name="제목 2 42" xfId="1589" xr:uid="{00000000-0005-0000-0000-0000E0C80000}"/>
    <cellStyle name="제목 2 43" xfId="1590" xr:uid="{00000000-0005-0000-0000-0000E1C80000}"/>
    <cellStyle name="제목 2 44" xfId="1852" xr:uid="{00000000-0005-0000-0000-0000E2C80000}"/>
    <cellStyle name="제목 2 44 2" xfId="51685" xr:uid="{00000000-0005-0000-0000-0000E3C80000}"/>
    <cellStyle name="제목 2 44 2 2" xfId="51686" xr:uid="{00000000-0005-0000-0000-0000E4C80000}"/>
    <cellStyle name="제목 2 44 2 3" xfId="51687" xr:uid="{00000000-0005-0000-0000-0000E5C80000}"/>
    <cellStyle name="제목 2 44 2 4" xfId="51688" xr:uid="{00000000-0005-0000-0000-0000E6C80000}"/>
    <cellStyle name="제목 2 45" xfId="51689" xr:uid="{00000000-0005-0000-0000-0000E7C80000}"/>
    <cellStyle name="제목 2 5" xfId="1591" xr:uid="{00000000-0005-0000-0000-0000E8C80000}"/>
    <cellStyle name="제목 2 6" xfId="1592" xr:uid="{00000000-0005-0000-0000-0000E9C80000}"/>
    <cellStyle name="제목 2 7" xfId="1593" xr:uid="{00000000-0005-0000-0000-0000EAC80000}"/>
    <cellStyle name="제목 2 8" xfId="1594" xr:uid="{00000000-0005-0000-0000-0000EBC80000}"/>
    <cellStyle name="제목 2 9" xfId="1595" xr:uid="{00000000-0005-0000-0000-0000ECC80000}"/>
    <cellStyle name="제목 20" xfId="1596" xr:uid="{00000000-0005-0000-0000-0000EDC80000}"/>
    <cellStyle name="제목 21" xfId="1597" xr:uid="{00000000-0005-0000-0000-0000EEC80000}"/>
    <cellStyle name="제목 22" xfId="1598" xr:uid="{00000000-0005-0000-0000-0000EFC80000}"/>
    <cellStyle name="제목 23" xfId="1599" xr:uid="{00000000-0005-0000-0000-0000F0C80000}"/>
    <cellStyle name="제목 24" xfId="1600" xr:uid="{00000000-0005-0000-0000-0000F1C80000}"/>
    <cellStyle name="제목 25" xfId="1601" xr:uid="{00000000-0005-0000-0000-0000F2C80000}"/>
    <cellStyle name="제목 26" xfId="1602" xr:uid="{00000000-0005-0000-0000-0000F3C80000}"/>
    <cellStyle name="제목 27" xfId="1603" xr:uid="{00000000-0005-0000-0000-0000F4C80000}"/>
    <cellStyle name="제목 28" xfId="1604" xr:uid="{00000000-0005-0000-0000-0000F5C80000}"/>
    <cellStyle name="제목 29" xfId="1605" xr:uid="{00000000-0005-0000-0000-0000F6C80000}"/>
    <cellStyle name="제목 3 10" xfId="1606" xr:uid="{00000000-0005-0000-0000-0000F8C80000}"/>
    <cellStyle name="제목 3 11" xfId="1607" xr:uid="{00000000-0005-0000-0000-0000F9C80000}"/>
    <cellStyle name="제목 3 12" xfId="1608" xr:uid="{00000000-0005-0000-0000-0000FAC80000}"/>
    <cellStyle name="제목 3 13" xfId="1609" xr:uid="{00000000-0005-0000-0000-0000FBC80000}"/>
    <cellStyle name="제목 3 14" xfId="1610" xr:uid="{00000000-0005-0000-0000-0000FCC80000}"/>
    <cellStyle name="제목 3 15" xfId="1611" xr:uid="{00000000-0005-0000-0000-0000FDC80000}"/>
    <cellStyle name="제목 3 16" xfId="1612" xr:uid="{00000000-0005-0000-0000-0000FEC80000}"/>
    <cellStyle name="제목 3 17" xfId="1613" xr:uid="{00000000-0005-0000-0000-0000FFC80000}"/>
    <cellStyle name="제목 3 18" xfId="1614" xr:uid="{00000000-0005-0000-0000-000000C90000}"/>
    <cellStyle name="제목 3 19" xfId="1615" xr:uid="{00000000-0005-0000-0000-000001C90000}"/>
    <cellStyle name="제목 3 2" xfId="156" xr:uid="{00000000-0005-0000-0000-000002C90000}"/>
    <cellStyle name="제목 3 20" xfId="1616" xr:uid="{00000000-0005-0000-0000-000003C90000}"/>
    <cellStyle name="제목 3 21" xfId="1617" xr:uid="{00000000-0005-0000-0000-000004C90000}"/>
    <cellStyle name="제목 3 22" xfId="1618" xr:uid="{00000000-0005-0000-0000-000005C90000}"/>
    <cellStyle name="제목 3 23" xfId="1619" xr:uid="{00000000-0005-0000-0000-000006C90000}"/>
    <cellStyle name="제목 3 24" xfId="1620" xr:uid="{00000000-0005-0000-0000-000007C90000}"/>
    <cellStyle name="제목 3 25" xfId="1621" xr:uid="{00000000-0005-0000-0000-000008C90000}"/>
    <cellStyle name="제목 3 26" xfId="1622" xr:uid="{00000000-0005-0000-0000-000009C90000}"/>
    <cellStyle name="제목 3 27" xfId="1623" xr:uid="{00000000-0005-0000-0000-00000AC90000}"/>
    <cellStyle name="제목 3 28" xfId="1624" xr:uid="{00000000-0005-0000-0000-00000BC90000}"/>
    <cellStyle name="제목 3 29" xfId="1625" xr:uid="{00000000-0005-0000-0000-00000CC90000}"/>
    <cellStyle name="제목 3 3" xfId="157" xr:uid="{00000000-0005-0000-0000-00000DC90000}"/>
    <cellStyle name="제목 3 30" xfId="1626" xr:uid="{00000000-0005-0000-0000-00000EC90000}"/>
    <cellStyle name="제목 3 31" xfId="1627" xr:uid="{00000000-0005-0000-0000-00000FC90000}"/>
    <cellStyle name="제목 3 32" xfId="1628" xr:uid="{00000000-0005-0000-0000-000010C90000}"/>
    <cellStyle name="제목 3 33" xfId="1629" xr:uid="{00000000-0005-0000-0000-000011C90000}"/>
    <cellStyle name="제목 3 34" xfId="1630" xr:uid="{00000000-0005-0000-0000-000012C90000}"/>
    <cellStyle name="제목 3 35" xfId="1631" xr:uid="{00000000-0005-0000-0000-000013C90000}"/>
    <cellStyle name="제목 3 36" xfId="1632" xr:uid="{00000000-0005-0000-0000-000014C90000}"/>
    <cellStyle name="제목 3 37" xfId="1633" xr:uid="{00000000-0005-0000-0000-000015C90000}"/>
    <cellStyle name="제목 3 38" xfId="1634" xr:uid="{00000000-0005-0000-0000-000016C90000}"/>
    <cellStyle name="제목 3 39" xfId="1635" xr:uid="{00000000-0005-0000-0000-000017C90000}"/>
    <cellStyle name="제목 3 4" xfId="158" xr:uid="{00000000-0005-0000-0000-000018C90000}"/>
    <cellStyle name="제목 3 40" xfId="1636" xr:uid="{00000000-0005-0000-0000-000019C90000}"/>
    <cellStyle name="제목 3 41" xfId="1637" xr:uid="{00000000-0005-0000-0000-00001AC90000}"/>
    <cellStyle name="제목 3 42" xfId="1638" xr:uid="{00000000-0005-0000-0000-00001BC90000}"/>
    <cellStyle name="제목 3 43" xfId="1639" xr:uid="{00000000-0005-0000-0000-00001CC90000}"/>
    <cellStyle name="제목 3 44" xfId="1853" xr:uid="{00000000-0005-0000-0000-00001DC90000}"/>
    <cellStyle name="제목 3 44 2" xfId="51690" xr:uid="{00000000-0005-0000-0000-00001EC90000}"/>
    <cellStyle name="제목 3 44 2 2" xfId="51691" xr:uid="{00000000-0005-0000-0000-00001FC90000}"/>
    <cellStyle name="제목 3 44 2 3" xfId="51692" xr:uid="{00000000-0005-0000-0000-000020C90000}"/>
    <cellStyle name="제목 3 44 2 4" xfId="51693" xr:uid="{00000000-0005-0000-0000-000021C90000}"/>
    <cellStyle name="제목 3 45" xfId="51694" xr:uid="{00000000-0005-0000-0000-000022C90000}"/>
    <cellStyle name="제목 3 5" xfId="1640" xr:uid="{00000000-0005-0000-0000-000023C90000}"/>
    <cellStyle name="제목 3 6" xfId="1641" xr:uid="{00000000-0005-0000-0000-000024C90000}"/>
    <cellStyle name="제목 3 7" xfId="1642" xr:uid="{00000000-0005-0000-0000-000025C90000}"/>
    <cellStyle name="제목 3 8" xfId="1643" xr:uid="{00000000-0005-0000-0000-000026C90000}"/>
    <cellStyle name="제목 3 9" xfId="1644" xr:uid="{00000000-0005-0000-0000-000027C90000}"/>
    <cellStyle name="제목 30" xfId="1645" xr:uid="{00000000-0005-0000-0000-000028C90000}"/>
    <cellStyle name="제목 31" xfId="1646" xr:uid="{00000000-0005-0000-0000-000029C90000}"/>
    <cellStyle name="제목 32" xfId="1647" xr:uid="{00000000-0005-0000-0000-00002AC90000}"/>
    <cellStyle name="제목 33" xfId="1648" xr:uid="{00000000-0005-0000-0000-00002BC90000}"/>
    <cellStyle name="제목 34" xfId="1649" xr:uid="{00000000-0005-0000-0000-00002CC90000}"/>
    <cellStyle name="제목 35" xfId="1650" xr:uid="{00000000-0005-0000-0000-00002DC90000}"/>
    <cellStyle name="제목 36" xfId="1651" xr:uid="{00000000-0005-0000-0000-00002EC90000}"/>
    <cellStyle name="제목 37" xfId="1652" xr:uid="{00000000-0005-0000-0000-00002FC90000}"/>
    <cellStyle name="제목 38" xfId="1653" xr:uid="{00000000-0005-0000-0000-000030C90000}"/>
    <cellStyle name="제목 39" xfId="1654" xr:uid="{00000000-0005-0000-0000-000031C90000}"/>
    <cellStyle name="제목 4 10" xfId="1655" xr:uid="{00000000-0005-0000-0000-000033C90000}"/>
    <cellStyle name="제목 4 11" xfId="1656" xr:uid="{00000000-0005-0000-0000-000034C90000}"/>
    <cellStyle name="제목 4 12" xfId="1657" xr:uid="{00000000-0005-0000-0000-000035C90000}"/>
    <cellStyle name="제목 4 13" xfId="1658" xr:uid="{00000000-0005-0000-0000-000036C90000}"/>
    <cellStyle name="제목 4 14" xfId="1659" xr:uid="{00000000-0005-0000-0000-000037C90000}"/>
    <cellStyle name="제목 4 15" xfId="1660" xr:uid="{00000000-0005-0000-0000-000038C90000}"/>
    <cellStyle name="제목 4 16" xfId="1661" xr:uid="{00000000-0005-0000-0000-000039C90000}"/>
    <cellStyle name="제목 4 17" xfId="1662" xr:uid="{00000000-0005-0000-0000-00003AC90000}"/>
    <cellStyle name="제목 4 18" xfId="1663" xr:uid="{00000000-0005-0000-0000-00003BC90000}"/>
    <cellStyle name="제목 4 19" xfId="1664" xr:uid="{00000000-0005-0000-0000-00003CC90000}"/>
    <cellStyle name="제목 4 2" xfId="159" xr:uid="{00000000-0005-0000-0000-00003DC90000}"/>
    <cellStyle name="제목 4 20" xfId="1665" xr:uid="{00000000-0005-0000-0000-00003EC90000}"/>
    <cellStyle name="제목 4 21" xfId="1666" xr:uid="{00000000-0005-0000-0000-00003FC90000}"/>
    <cellStyle name="제목 4 22" xfId="1667" xr:uid="{00000000-0005-0000-0000-000040C90000}"/>
    <cellStyle name="제목 4 23" xfId="1668" xr:uid="{00000000-0005-0000-0000-000041C90000}"/>
    <cellStyle name="제목 4 24" xfId="1669" xr:uid="{00000000-0005-0000-0000-000042C90000}"/>
    <cellStyle name="제목 4 25" xfId="1670" xr:uid="{00000000-0005-0000-0000-000043C90000}"/>
    <cellStyle name="제목 4 26" xfId="1671" xr:uid="{00000000-0005-0000-0000-000044C90000}"/>
    <cellStyle name="제목 4 27" xfId="1672" xr:uid="{00000000-0005-0000-0000-000045C90000}"/>
    <cellStyle name="제목 4 28" xfId="1673" xr:uid="{00000000-0005-0000-0000-000046C90000}"/>
    <cellStyle name="제목 4 29" xfId="1674" xr:uid="{00000000-0005-0000-0000-000047C90000}"/>
    <cellStyle name="제목 4 3" xfId="160" xr:uid="{00000000-0005-0000-0000-000048C90000}"/>
    <cellStyle name="제목 4 30" xfId="1675" xr:uid="{00000000-0005-0000-0000-000049C90000}"/>
    <cellStyle name="제목 4 31" xfId="1676" xr:uid="{00000000-0005-0000-0000-00004AC90000}"/>
    <cellStyle name="제목 4 32" xfId="1677" xr:uid="{00000000-0005-0000-0000-00004BC90000}"/>
    <cellStyle name="제목 4 33" xfId="1678" xr:uid="{00000000-0005-0000-0000-00004CC90000}"/>
    <cellStyle name="제목 4 34" xfId="1679" xr:uid="{00000000-0005-0000-0000-00004DC90000}"/>
    <cellStyle name="제목 4 35" xfId="1680" xr:uid="{00000000-0005-0000-0000-00004EC90000}"/>
    <cellStyle name="제목 4 36" xfId="1681" xr:uid="{00000000-0005-0000-0000-00004FC90000}"/>
    <cellStyle name="제목 4 37" xfId="1682" xr:uid="{00000000-0005-0000-0000-000050C90000}"/>
    <cellStyle name="제목 4 38" xfId="1683" xr:uid="{00000000-0005-0000-0000-000051C90000}"/>
    <cellStyle name="제목 4 39" xfId="1684" xr:uid="{00000000-0005-0000-0000-000052C90000}"/>
    <cellStyle name="제목 4 4" xfId="161" xr:uid="{00000000-0005-0000-0000-000053C90000}"/>
    <cellStyle name="제목 4 40" xfId="1685" xr:uid="{00000000-0005-0000-0000-000054C90000}"/>
    <cellStyle name="제목 4 41" xfId="1686" xr:uid="{00000000-0005-0000-0000-000055C90000}"/>
    <cellStyle name="제목 4 42" xfId="1687" xr:uid="{00000000-0005-0000-0000-000056C90000}"/>
    <cellStyle name="제목 4 43" xfId="1688" xr:uid="{00000000-0005-0000-0000-000057C90000}"/>
    <cellStyle name="제목 4 44" xfId="1854" xr:uid="{00000000-0005-0000-0000-000058C90000}"/>
    <cellStyle name="제목 4 44 2" xfId="51695" xr:uid="{00000000-0005-0000-0000-000059C90000}"/>
    <cellStyle name="제목 4 44 2 2" xfId="51696" xr:uid="{00000000-0005-0000-0000-00005AC90000}"/>
    <cellStyle name="제목 4 44 2 3" xfId="51697" xr:uid="{00000000-0005-0000-0000-00005BC90000}"/>
    <cellStyle name="제목 4 44 2 4" xfId="51698" xr:uid="{00000000-0005-0000-0000-00005CC90000}"/>
    <cellStyle name="제목 4 45" xfId="51699" xr:uid="{00000000-0005-0000-0000-00005DC90000}"/>
    <cellStyle name="제목 4 5" xfId="1689" xr:uid="{00000000-0005-0000-0000-00005EC90000}"/>
    <cellStyle name="제목 4 6" xfId="1690" xr:uid="{00000000-0005-0000-0000-00005FC90000}"/>
    <cellStyle name="제목 4 7" xfId="1691" xr:uid="{00000000-0005-0000-0000-000060C90000}"/>
    <cellStyle name="제목 4 8" xfId="1692" xr:uid="{00000000-0005-0000-0000-000061C90000}"/>
    <cellStyle name="제목 4 9" xfId="1693" xr:uid="{00000000-0005-0000-0000-000062C90000}"/>
    <cellStyle name="제목 40" xfId="1694" xr:uid="{00000000-0005-0000-0000-000063C90000}"/>
    <cellStyle name="제목 41" xfId="1695" xr:uid="{00000000-0005-0000-0000-000064C90000}"/>
    <cellStyle name="제목 42" xfId="1696" xr:uid="{00000000-0005-0000-0000-000065C90000}"/>
    <cellStyle name="제목 43" xfId="1697" xr:uid="{00000000-0005-0000-0000-000066C90000}"/>
    <cellStyle name="제목 44" xfId="1698" xr:uid="{00000000-0005-0000-0000-000067C90000}"/>
    <cellStyle name="제목 45" xfId="1699" xr:uid="{00000000-0005-0000-0000-000068C90000}"/>
    <cellStyle name="제목 46" xfId="1700" xr:uid="{00000000-0005-0000-0000-000069C90000}"/>
    <cellStyle name="제목 47" xfId="1855" xr:uid="{00000000-0005-0000-0000-00006AC90000}"/>
    <cellStyle name="제목 47 2" xfId="51700" xr:uid="{00000000-0005-0000-0000-00006BC90000}"/>
    <cellStyle name="제목 47 2 2" xfId="51701" xr:uid="{00000000-0005-0000-0000-00006CC90000}"/>
    <cellStyle name="제목 47 2 3" xfId="51702" xr:uid="{00000000-0005-0000-0000-00006DC90000}"/>
    <cellStyle name="제목 47 2 4" xfId="51703" xr:uid="{00000000-0005-0000-0000-00006EC90000}"/>
    <cellStyle name="제목 48" xfId="51704" xr:uid="{00000000-0005-0000-0000-00006FC90000}"/>
    <cellStyle name="제목 49" xfId="44" xr:uid="{00000000-0005-0000-0000-000070C90000}"/>
    <cellStyle name="제목 5" xfId="162" xr:uid="{00000000-0005-0000-0000-000071C90000}"/>
    <cellStyle name="제목 6" xfId="163" xr:uid="{00000000-0005-0000-0000-000072C90000}"/>
    <cellStyle name="제목 7" xfId="164" xr:uid="{00000000-0005-0000-0000-000073C90000}"/>
    <cellStyle name="제목 8" xfId="1701" xr:uid="{00000000-0005-0000-0000-000074C90000}"/>
    <cellStyle name="제목 9" xfId="1702" xr:uid="{00000000-0005-0000-0000-000075C90000}"/>
    <cellStyle name="좋음 10" xfId="1703" xr:uid="{00000000-0005-0000-0000-000077C90000}"/>
    <cellStyle name="좋음 11" xfId="1704" xr:uid="{00000000-0005-0000-0000-000078C90000}"/>
    <cellStyle name="좋음 12" xfId="1705" xr:uid="{00000000-0005-0000-0000-000079C90000}"/>
    <cellStyle name="좋음 13" xfId="1706" xr:uid="{00000000-0005-0000-0000-00007AC90000}"/>
    <cellStyle name="좋음 14" xfId="1707" xr:uid="{00000000-0005-0000-0000-00007BC90000}"/>
    <cellStyle name="좋음 15" xfId="1708" xr:uid="{00000000-0005-0000-0000-00007CC90000}"/>
    <cellStyle name="좋음 16" xfId="1709" xr:uid="{00000000-0005-0000-0000-00007DC90000}"/>
    <cellStyle name="좋음 17" xfId="1710" xr:uid="{00000000-0005-0000-0000-00007EC90000}"/>
    <cellStyle name="좋음 18" xfId="1711" xr:uid="{00000000-0005-0000-0000-00007FC90000}"/>
    <cellStyle name="좋음 19" xfId="1712" xr:uid="{00000000-0005-0000-0000-000080C90000}"/>
    <cellStyle name="좋음 2" xfId="165" xr:uid="{00000000-0005-0000-0000-000081C90000}"/>
    <cellStyle name="좋음 20" xfId="1713" xr:uid="{00000000-0005-0000-0000-000082C90000}"/>
    <cellStyle name="좋음 21" xfId="1714" xr:uid="{00000000-0005-0000-0000-000083C90000}"/>
    <cellStyle name="좋음 22" xfId="1715" xr:uid="{00000000-0005-0000-0000-000084C90000}"/>
    <cellStyle name="좋음 23" xfId="1716" xr:uid="{00000000-0005-0000-0000-000085C90000}"/>
    <cellStyle name="좋음 24" xfId="1717" xr:uid="{00000000-0005-0000-0000-000086C90000}"/>
    <cellStyle name="좋음 25" xfId="1718" xr:uid="{00000000-0005-0000-0000-000087C90000}"/>
    <cellStyle name="좋음 26" xfId="1719" xr:uid="{00000000-0005-0000-0000-000088C90000}"/>
    <cellStyle name="좋음 27" xfId="1720" xr:uid="{00000000-0005-0000-0000-000089C90000}"/>
    <cellStyle name="좋음 28" xfId="1721" xr:uid="{00000000-0005-0000-0000-00008AC90000}"/>
    <cellStyle name="좋음 29" xfId="1722" xr:uid="{00000000-0005-0000-0000-00008BC90000}"/>
    <cellStyle name="좋음 3" xfId="166" xr:uid="{00000000-0005-0000-0000-00008CC90000}"/>
    <cellStyle name="좋음 30" xfId="1723" xr:uid="{00000000-0005-0000-0000-00008DC90000}"/>
    <cellStyle name="좋음 31" xfId="1724" xr:uid="{00000000-0005-0000-0000-00008EC90000}"/>
    <cellStyle name="좋음 32" xfId="1725" xr:uid="{00000000-0005-0000-0000-00008FC90000}"/>
    <cellStyle name="좋음 33" xfId="1726" xr:uid="{00000000-0005-0000-0000-000090C90000}"/>
    <cellStyle name="좋음 34" xfId="1727" xr:uid="{00000000-0005-0000-0000-000091C90000}"/>
    <cellStyle name="좋음 35" xfId="1728" xr:uid="{00000000-0005-0000-0000-000092C90000}"/>
    <cellStyle name="좋음 36" xfId="1729" xr:uid="{00000000-0005-0000-0000-000093C90000}"/>
    <cellStyle name="좋음 37" xfId="1730" xr:uid="{00000000-0005-0000-0000-000094C90000}"/>
    <cellStyle name="좋음 38" xfId="1731" xr:uid="{00000000-0005-0000-0000-000095C90000}"/>
    <cellStyle name="좋음 39" xfId="1732" xr:uid="{00000000-0005-0000-0000-000096C90000}"/>
    <cellStyle name="좋음 4" xfId="167" xr:uid="{00000000-0005-0000-0000-000097C90000}"/>
    <cellStyle name="좋음 40" xfId="1733" xr:uid="{00000000-0005-0000-0000-000098C90000}"/>
    <cellStyle name="좋음 41" xfId="1734" xr:uid="{00000000-0005-0000-0000-000099C90000}"/>
    <cellStyle name="좋음 42" xfId="1735" xr:uid="{00000000-0005-0000-0000-00009AC90000}"/>
    <cellStyle name="좋음 43" xfId="1736" xr:uid="{00000000-0005-0000-0000-00009BC90000}"/>
    <cellStyle name="좋음 44" xfId="1856" xr:uid="{00000000-0005-0000-0000-00009CC90000}"/>
    <cellStyle name="좋음 44 2" xfId="51705" xr:uid="{00000000-0005-0000-0000-00009DC90000}"/>
    <cellStyle name="좋음 44 2 2" xfId="51706" xr:uid="{00000000-0005-0000-0000-00009EC90000}"/>
    <cellStyle name="좋음 44 2 3" xfId="51707" xr:uid="{00000000-0005-0000-0000-00009FC90000}"/>
    <cellStyle name="좋음 44 2 4" xfId="51708" xr:uid="{00000000-0005-0000-0000-0000A0C90000}"/>
    <cellStyle name="좋음 45" xfId="51709" xr:uid="{00000000-0005-0000-0000-0000A1C90000}"/>
    <cellStyle name="좋음 5" xfId="1737" xr:uid="{00000000-0005-0000-0000-0000A2C90000}"/>
    <cellStyle name="좋음 6" xfId="1738" xr:uid="{00000000-0005-0000-0000-0000A3C90000}"/>
    <cellStyle name="좋음 7" xfId="1739" xr:uid="{00000000-0005-0000-0000-0000A4C90000}"/>
    <cellStyle name="좋음 8" xfId="1740" xr:uid="{00000000-0005-0000-0000-0000A5C90000}"/>
    <cellStyle name="좋음 9" xfId="1741" xr:uid="{00000000-0005-0000-0000-0000A6C90000}"/>
    <cellStyle name="출력 10" xfId="1742" xr:uid="{00000000-0005-0000-0000-0000A8C90000}"/>
    <cellStyle name="출력 11" xfId="1743" xr:uid="{00000000-0005-0000-0000-0000A9C90000}"/>
    <cellStyle name="출력 12" xfId="1744" xr:uid="{00000000-0005-0000-0000-0000AAC90000}"/>
    <cellStyle name="출력 13" xfId="1745" xr:uid="{00000000-0005-0000-0000-0000ABC90000}"/>
    <cellStyle name="출력 14" xfId="1746" xr:uid="{00000000-0005-0000-0000-0000ACC90000}"/>
    <cellStyle name="출력 15" xfId="1747" xr:uid="{00000000-0005-0000-0000-0000ADC90000}"/>
    <cellStyle name="출력 16" xfId="1748" xr:uid="{00000000-0005-0000-0000-0000AEC90000}"/>
    <cellStyle name="출력 17" xfId="1749" xr:uid="{00000000-0005-0000-0000-0000AFC90000}"/>
    <cellStyle name="출력 18" xfId="1750" xr:uid="{00000000-0005-0000-0000-0000B0C90000}"/>
    <cellStyle name="출력 19" xfId="1751" xr:uid="{00000000-0005-0000-0000-0000B1C90000}"/>
    <cellStyle name="출력 2" xfId="168" xr:uid="{00000000-0005-0000-0000-0000B2C90000}"/>
    <cellStyle name="출력 20" xfId="1752" xr:uid="{00000000-0005-0000-0000-0000B3C90000}"/>
    <cellStyle name="출력 21" xfId="1753" xr:uid="{00000000-0005-0000-0000-0000B4C90000}"/>
    <cellStyle name="출력 22" xfId="1754" xr:uid="{00000000-0005-0000-0000-0000B5C90000}"/>
    <cellStyle name="출력 23" xfId="1755" xr:uid="{00000000-0005-0000-0000-0000B6C90000}"/>
    <cellStyle name="출력 24" xfId="1756" xr:uid="{00000000-0005-0000-0000-0000B7C90000}"/>
    <cellStyle name="출력 25" xfId="1757" xr:uid="{00000000-0005-0000-0000-0000B8C90000}"/>
    <cellStyle name="출력 26" xfId="1758" xr:uid="{00000000-0005-0000-0000-0000B9C90000}"/>
    <cellStyle name="출력 27" xfId="1759" xr:uid="{00000000-0005-0000-0000-0000BAC90000}"/>
    <cellStyle name="출력 28" xfId="1760" xr:uid="{00000000-0005-0000-0000-0000BBC90000}"/>
    <cellStyle name="출력 29" xfId="1761" xr:uid="{00000000-0005-0000-0000-0000BCC90000}"/>
    <cellStyle name="출력 3" xfId="169" xr:uid="{00000000-0005-0000-0000-0000BDC90000}"/>
    <cellStyle name="출력 30" xfId="1762" xr:uid="{00000000-0005-0000-0000-0000BEC90000}"/>
    <cellStyle name="출력 31" xfId="1763" xr:uid="{00000000-0005-0000-0000-0000BFC90000}"/>
    <cellStyle name="출력 32" xfId="1764" xr:uid="{00000000-0005-0000-0000-0000C0C90000}"/>
    <cellStyle name="출력 33" xfId="1765" xr:uid="{00000000-0005-0000-0000-0000C1C90000}"/>
    <cellStyle name="출력 34" xfId="1766" xr:uid="{00000000-0005-0000-0000-0000C2C90000}"/>
    <cellStyle name="출력 35" xfId="1767" xr:uid="{00000000-0005-0000-0000-0000C3C90000}"/>
    <cellStyle name="출력 36" xfId="1768" xr:uid="{00000000-0005-0000-0000-0000C4C90000}"/>
    <cellStyle name="출력 37" xfId="1769" xr:uid="{00000000-0005-0000-0000-0000C5C90000}"/>
    <cellStyle name="출력 38" xfId="1770" xr:uid="{00000000-0005-0000-0000-0000C6C90000}"/>
    <cellStyle name="출력 39" xfId="1771" xr:uid="{00000000-0005-0000-0000-0000C7C90000}"/>
    <cellStyle name="출력 4" xfId="170" xr:uid="{00000000-0005-0000-0000-0000C8C90000}"/>
    <cellStyle name="출력 40" xfId="1772" xr:uid="{00000000-0005-0000-0000-0000C9C90000}"/>
    <cellStyle name="출력 41" xfId="1773" xr:uid="{00000000-0005-0000-0000-0000CAC90000}"/>
    <cellStyle name="출력 42" xfId="1774" xr:uid="{00000000-0005-0000-0000-0000CBC90000}"/>
    <cellStyle name="출력 43" xfId="1775" xr:uid="{00000000-0005-0000-0000-0000CCC90000}"/>
    <cellStyle name="출력 44" xfId="1857" xr:uid="{00000000-0005-0000-0000-0000CDC90000}"/>
    <cellStyle name="출력 44 2" xfId="51710" xr:uid="{00000000-0005-0000-0000-0000CEC90000}"/>
    <cellStyle name="출력 44 2 2" xfId="51711" xr:uid="{00000000-0005-0000-0000-0000CFC90000}"/>
    <cellStyle name="출력 44 2 3" xfId="51712" xr:uid="{00000000-0005-0000-0000-0000D0C90000}"/>
    <cellStyle name="출력 44 2 4" xfId="51713" xr:uid="{00000000-0005-0000-0000-0000D1C90000}"/>
    <cellStyle name="출력 45" xfId="51714" xr:uid="{00000000-0005-0000-0000-0000D2C90000}"/>
    <cellStyle name="출력 5" xfId="1776" xr:uid="{00000000-0005-0000-0000-0000D3C90000}"/>
    <cellStyle name="출력 6" xfId="1777" xr:uid="{00000000-0005-0000-0000-0000D4C90000}"/>
    <cellStyle name="출력 7" xfId="1778" xr:uid="{00000000-0005-0000-0000-0000D5C90000}"/>
    <cellStyle name="출력 8" xfId="1779" xr:uid="{00000000-0005-0000-0000-0000D6C90000}"/>
    <cellStyle name="출력 9" xfId="1780" xr:uid="{00000000-0005-0000-0000-0000D7C90000}"/>
    <cellStyle name="표준 10" xfId="1781" xr:uid="{00000000-0005-0000-0000-0000D9C90000}"/>
    <cellStyle name="표준 10 2" xfId="51715" xr:uid="{00000000-0005-0000-0000-0000DAC90000}"/>
    <cellStyle name="표준 11" xfId="1782" xr:uid="{00000000-0005-0000-0000-0000DBC90000}"/>
    <cellStyle name="표준 12" xfId="1783" xr:uid="{00000000-0005-0000-0000-0000DCC90000}"/>
    <cellStyle name="표준 13" xfId="1784" xr:uid="{00000000-0005-0000-0000-0000DDC90000}"/>
    <cellStyle name="표준 14" xfId="1785" xr:uid="{00000000-0005-0000-0000-0000DEC90000}"/>
    <cellStyle name="표준 15" xfId="1786" xr:uid="{00000000-0005-0000-0000-0000DFC90000}"/>
    <cellStyle name="표준 16" xfId="1787" xr:uid="{00000000-0005-0000-0000-0000E0C90000}"/>
    <cellStyle name="표준 17" xfId="1788" xr:uid="{00000000-0005-0000-0000-0000E1C90000}"/>
    <cellStyle name="표준 18" xfId="1789" xr:uid="{00000000-0005-0000-0000-0000E2C90000}"/>
    <cellStyle name="표준 19" xfId="1790" xr:uid="{00000000-0005-0000-0000-0000E3C90000}"/>
    <cellStyle name="표준 2" xfId="46" xr:uid="{00000000-0005-0000-0000-0000E4C90000}"/>
    <cellStyle name="표준 2 2" xfId="171" xr:uid="{00000000-0005-0000-0000-0000E5C90000}"/>
    <cellStyle name="표준 2 3" xfId="172" xr:uid="{00000000-0005-0000-0000-0000E6C90000}"/>
    <cellStyle name="표준 2 4" xfId="173" xr:uid="{00000000-0005-0000-0000-0000E7C90000}"/>
    <cellStyle name="표준 2 5" xfId="174" xr:uid="{00000000-0005-0000-0000-0000E8C90000}"/>
    <cellStyle name="표준 2 6" xfId="51716" xr:uid="{00000000-0005-0000-0000-0000E9C90000}"/>
    <cellStyle name="표준 2 6 2" xfId="51717" xr:uid="{00000000-0005-0000-0000-0000EAC90000}"/>
    <cellStyle name="표준 20" xfId="1791" xr:uid="{00000000-0005-0000-0000-0000EBC90000}"/>
    <cellStyle name="표준 21" xfId="1792" xr:uid="{00000000-0005-0000-0000-0000ECC90000}"/>
    <cellStyle name="표준 22" xfId="1793" xr:uid="{00000000-0005-0000-0000-0000EDC90000}"/>
    <cellStyle name="표준 23" xfId="1794" xr:uid="{00000000-0005-0000-0000-0000EEC90000}"/>
    <cellStyle name="표준 24" xfId="1795" xr:uid="{00000000-0005-0000-0000-0000EFC90000}"/>
    <cellStyle name="표준 25" xfId="1796" xr:uid="{00000000-0005-0000-0000-0000F0C90000}"/>
    <cellStyle name="표준 26" xfId="1797" xr:uid="{00000000-0005-0000-0000-0000F1C90000}"/>
    <cellStyle name="표준 27" xfId="1798" xr:uid="{00000000-0005-0000-0000-0000F2C90000}"/>
    <cellStyle name="표준 28" xfId="1799" xr:uid="{00000000-0005-0000-0000-0000F3C90000}"/>
    <cellStyle name="표준 29" xfId="1800" xr:uid="{00000000-0005-0000-0000-0000F4C90000}"/>
    <cellStyle name="표준 3" xfId="175" xr:uid="{00000000-0005-0000-0000-0000F5C90000}"/>
    <cellStyle name="표준 30" xfId="1801" xr:uid="{00000000-0005-0000-0000-0000F6C90000}"/>
    <cellStyle name="표준 31" xfId="1802" xr:uid="{00000000-0005-0000-0000-0000F7C90000}"/>
    <cellStyle name="표준 32" xfId="1803" xr:uid="{00000000-0005-0000-0000-0000F8C90000}"/>
    <cellStyle name="표준 33" xfId="1804" xr:uid="{00000000-0005-0000-0000-0000F9C90000}"/>
    <cellStyle name="표준 34" xfId="1805" xr:uid="{00000000-0005-0000-0000-0000FAC90000}"/>
    <cellStyle name="표준 35" xfId="1806" xr:uid="{00000000-0005-0000-0000-0000FBC90000}"/>
    <cellStyle name="표준 36" xfId="1807" xr:uid="{00000000-0005-0000-0000-0000FCC90000}"/>
    <cellStyle name="표준 37" xfId="1808" xr:uid="{00000000-0005-0000-0000-0000FDC90000}"/>
    <cellStyle name="표준 38" xfId="1809" xr:uid="{00000000-0005-0000-0000-0000FEC90000}"/>
    <cellStyle name="표준 39" xfId="1810" xr:uid="{00000000-0005-0000-0000-0000FFC90000}"/>
    <cellStyle name="표준 4" xfId="176" xr:uid="{00000000-0005-0000-0000-000000CA0000}"/>
    <cellStyle name="표준 40" xfId="1811" xr:uid="{00000000-0005-0000-0000-000001CA0000}"/>
    <cellStyle name="표준 41" xfId="1858" xr:uid="{00000000-0005-0000-0000-000002CA0000}"/>
    <cellStyle name="표준 41 10" xfId="51718" xr:uid="{00000000-0005-0000-0000-000003CA0000}"/>
    <cellStyle name="표준 41 11" xfId="51719" xr:uid="{00000000-0005-0000-0000-000004CA0000}"/>
    <cellStyle name="표준 41 2" xfId="51720" xr:uid="{00000000-0005-0000-0000-000005CA0000}"/>
    <cellStyle name="표준 41 2 10" xfId="51721" xr:uid="{00000000-0005-0000-0000-000006CA0000}"/>
    <cellStyle name="표준 41 2 10 2" xfId="51722" xr:uid="{00000000-0005-0000-0000-000007CA0000}"/>
    <cellStyle name="표준 41 2 10 3" xfId="51723" xr:uid="{00000000-0005-0000-0000-000008CA0000}"/>
    <cellStyle name="표준 41 2 10 4" xfId="51724" xr:uid="{00000000-0005-0000-0000-000009CA0000}"/>
    <cellStyle name="표준 41 2 11" xfId="51725" xr:uid="{00000000-0005-0000-0000-00000ACA0000}"/>
    <cellStyle name="표준 41 2 11 2" xfId="51726" xr:uid="{00000000-0005-0000-0000-00000BCA0000}"/>
    <cellStyle name="표준 41 2 11 3" xfId="51727" xr:uid="{00000000-0005-0000-0000-00000CCA0000}"/>
    <cellStyle name="표준 41 2 11 4" xfId="51728" xr:uid="{00000000-0005-0000-0000-00000DCA0000}"/>
    <cellStyle name="표준 41 2 12" xfId="51729" xr:uid="{00000000-0005-0000-0000-00000ECA0000}"/>
    <cellStyle name="표준 41 2 12 2" xfId="51730" xr:uid="{00000000-0005-0000-0000-00000FCA0000}"/>
    <cellStyle name="표준 41 2 12 3" xfId="51731" xr:uid="{00000000-0005-0000-0000-000010CA0000}"/>
    <cellStyle name="표준 41 2 12 4" xfId="51732" xr:uid="{00000000-0005-0000-0000-000011CA0000}"/>
    <cellStyle name="표준 41 2 13" xfId="51733" xr:uid="{00000000-0005-0000-0000-000012CA0000}"/>
    <cellStyle name="표준 41 2 13 2" xfId="51734" xr:uid="{00000000-0005-0000-0000-000013CA0000}"/>
    <cellStyle name="표준 41 2 13 3" xfId="51735" xr:uid="{00000000-0005-0000-0000-000014CA0000}"/>
    <cellStyle name="표준 41 2 13 4" xfId="51736" xr:uid="{00000000-0005-0000-0000-000015CA0000}"/>
    <cellStyle name="표준 41 2 14" xfId="51737" xr:uid="{00000000-0005-0000-0000-000016CA0000}"/>
    <cellStyle name="표준 41 2 14 2" xfId="51738" xr:uid="{00000000-0005-0000-0000-000017CA0000}"/>
    <cellStyle name="표준 41 2 14 3" xfId="51739" xr:uid="{00000000-0005-0000-0000-000018CA0000}"/>
    <cellStyle name="표준 41 2 14 4" xfId="51740" xr:uid="{00000000-0005-0000-0000-000019CA0000}"/>
    <cellStyle name="표준 41 2 15" xfId="51741" xr:uid="{00000000-0005-0000-0000-00001ACA0000}"/>
    <cellStyle name="표준 41 2 16" xfId="51742" xr:uid="{00000000-0005-0000-0000-00001BCA0000}"/>
    <cellStyle name="표준 41 2 17" xfId="51743" xr:uid="{00000000-0005-0000-0000-00001CCA0000}"/>
    <cellStyle name="표준 41 2 18" xfId="51744" xr:uid="{00000000-0005-0000-0000-00001DCA0000}"/>
    <cellStyle name="표준 41 2 19" xfId="51745" xr:uid="{00000000-0005-0000-0000-00001ECA0000}"/>
    <cellStyle name="표준 41 2 2" xfId="51746" xr:uid="{00000000-0005-0000-0000-00001FCA0000}"/>
    <cellStyle name="표준 41 2 2 10" xfId="51747" xr:uid="{00000000-0005-0000-0000-000020CA0000}"/>
    <cellStyle name="표준 41 2 2 10 2" xfId="51748" xr:uid="{00000000-0005-0000-0000-000021CA0000}"/>
    <cellStyle name="표준 41 2 2 10 3" xfId="51749" xr:uid="{00000000-0005-0000-0000-000022CA0000}"/>
    <cellStyle name="표준 41 2 2 10 4" xfId="51750" xr:uid="{00000000-0005-0000-0000-000023CA0000}"/>
    <cellStyle name="표준 41 2 2 11" xfId="51751" xr:uid="{00000000-0005-0000-0000-000024CA0000}"/>
    <cellStyle name="표준 41 2 2 11 2" xfId="51752" xr:uid="{00000000-0005-0000-0000-000025CA0000}"/>
    <cellStyle name="표준 41 2 2 11 3" xfId="51753" xr:uid="{00000000-0005-0000-0000-000026CA0000}"/>
    <cellStyle name="표준 41 2 2 11 4" xfId="51754" xr:uid="{00000000-0005-0000-0000-000027CA0000}"/>
    <cellStyle name="표준 41 2 2 12" xfId="51755" xr:uid="{00000000-0005-0000-0000-000028CA0000}"/>
    <cellStyle name="표준 41 2 2 12 2" xfId="51756" xr:uid="{00000000-0005-0000-0000-000029CA0000}"/>
    <cellStyle name="표준 41 2 2 12 3" xfId="51757" xr:uid="{00000000-0005-0000-0000-00002ACA0000}"/>
    <cellStyle name="표준 41 2 2 12 4" xfId="51758" xr:uid="{00000000-0005-0000-0000-00002BCA0000}"/>
    <cellStyle name="표준 41 2 2 13" xfId="51759" xr:uid="{00000000-0005-0000-0000-00002CCA0000}"/>
    <cellStyle name="표준 41 2 2 13 2" xfId="51760" xr:uid="{00000000-0005-0000-0000-00002DCA0000}"/>
    <cellStyle name="표준 41 2 2 13 3" xfId="51761" xr:uid="{00000000-0005-0000-0000-00002ECA0000}"/>
    <cellStyle name="표준 41 2 2 13 4" xfId="51762" xr:uid="{00000000-0005-0000-0000-00002FCA0000}"/>
    <cellStyle name="표준 41 2 2 14" xfId="51763" xr:uid="{00000000-0005-0000-0000-000030CA0000}"/>
    <cellStyle name="표준 41 2 2 15" xfId="51764" xr:uid="{00000000-0005-0000-0000-000031CA0000}"/>
    <cellStyle name="표준 41 2 2 16" xfId="51765" xr:uid="{00000000-0005-0000-0000-000032CA0000}"/>
    <cellStyle name="표준 41 2 2 17" xfId="51766" xr:uid="{00000000-0005-0000-0000-000033CA0000}"/>
    <cellStyle name="표준 41 2 2 18" xfId="51767" xr:uid="{00000000-0005-0000-0000-000034CA0000}"/>
    <cellStyle name="표준 41 2 2 19" xfId="51768" xr:uid="{00000000-0005-0000-0000-000035CA0000}"/>
    <cellStyle name="표준 41 2 2 2" xfId="51769" xr:uid="{00000000-0005-0000-0000-000036CA0000}"/>
    <cellStyle name="표준 41 2 2 2 10" xfId="51770" xr:uid="{00000000-0005-0000-0000-000037CA0000}"/>
    <cellStyle name="표준 41 2 2 2 10 2" xfId="51771" xr:uid="{00000000-0005-0000-0000-000038CA0000}"/>
    <cellStyle name="표준 41 2 2 2 10 3" xfId="51772" xr:uid="{00000000-0005-0000-0000-000039CA0000}"/>
    <cellStyle name="표준 41 2 2 2 10 4" xfId="51773" xr:uid="{00000000-0005-0000-0000-00003ACA0000}"/>
    <cellStyle name="표준 41 2 2 2 11" xfId="51774" xr:uid="{00000000-0005-0000-0000-00003BCA0000}"/>
    <cellStyle name="표준 41 2 2 2 11 2" xfId="51775" xr:uid="{00000000-0005-0000-0000-00003CCA0000}"/>
    <cellStyle name="표준 41 2 2 2 11 3" xfId="51776" xr:uid="{00000000-0005-0000-0000-00003DCA0000}"/>
    <cellStyle name="표준 41 2 2 2 11 4" xfId="51777" xr:uid="{00000000-0005-0000-0000-00003ECA0000}"/>
    <cellStyle name="표준 41 2 2 2 12" xfId="51778" xr:uid="{00000000-0005-0000-0000-00003FCA0000}"/>
    <cellStyle name="표준 41 2 2 2 12 2" xfId="51779" xr:uid="{00000000-0005-0000-0000-000040CA0000}"/>
    <cellStyle name="표준 41 2 2 2 12 3" xfId="51780" xr:uid="{00000000-0005-0000-0000-000041CA0000}"/>
    <cellStyle name="표준 41 2 2 2 12 4" xfId="51781" xr:uid="{00000000-0005-0000-0000-000042CA0000}"/>
    <cellStyle name="표준 41 2 2 2 13" xfId="51782" xr:uid="{00000000-0005-0000-0000-000043CA0000}"/>
    <cellStyle name="표준 41 2 2 2 14" xfId="51783" xr:uid="{00000000-0005-0000-0000-000044CA0000}"/>
    <cellStyle name="표준 41 2 2 2 15" xfId="51784" xr:uid="{00000000-0005-0000-0000-000045CA0000}"/>
    <cellStyle name="표준 41 2 2 2 16" xfId="51785" xr:uid="{00000000-0005-0000-0000-000046CA0000}"/>
    <cellStyle name="표준 41 2 2 2 17" xfId="51786" xr:uid="{00000000-0005-0000-0000-000047CA0000}"/>
    <cellStyle name="표준 41 2 2 2 18" xfId="51787" xr:uid="{00000000-0005-0000-0000-000048CA0000}"/>
    <cellStyle name="표준 41 2 2 2 19" xfId="51788" xr:uid="{00000000-0005-0000-0000-000049CA0000}"/>
    <cellStyle name="표준 41 2 2 2 2" xfId="51789" xr:uid="{00000000-0005-0000-0000-00004ACA0000}"/>
    <cellStyle name="표준 41 2 2 2 2 10" xfId="51790" xr:uid="{00000000-0005-0000-0000-00004BCA0000}"/>
    <cellStyle name="표준 41 2 2 2 2 11" xfId="51791" xr:uid="{00000000-0005-0000-0000-00004CCA0000}"/>
    <cellStyle name="표준 41 2 2 2 2 12" xfId="51792" xr:uid="{00000000-0005-0000-0000-00004DCA0000}"/>
    <cellStyle name="표준 41 2 2 2 2 2" xfId="51793" xr:uid="{00000000-0005-0000-0000-00004ECA0000}"/>
    <cellStyle name="표준 41 2 2 2 2 2 2" xfId="51794" xr:uid="{00000000-0005-0000-0000-00004FCA0000}"/>
    <cellStyle name="표준 41 2 2 2 2 2 3" xfId="51795" xr:uid="{00000000-0005-0000-0000-000050CA0000}"/>
    <cellStyle name="표준 41 2 2 2 2 2 4" xfId="51796" xr:uid="{00000000-0005-0000-0000-000051CA0000}"/>
    <cellStyle name="표준 41 2 2 2 2 3" xfId="51797" xr:uid="{00000000-0005-0000-0000-000052CA0000}"/>
    <cellStyle name="표준 41 2 2 2 2 3 2" xfId="51798" xr:uid="{00000000-0005-0000-0000-000053CA0000}"/>
    <cellStyle name="표준 41 2 2 2 2 3 3" xfId="51799" xr:uid="{00000000-0005-0000-0000-000054CA0000}"/>
    <cellStyle name="표준 41 2 2 2 2 3 4" xfId="51800" xr:uid="{00000000-0005-0000-0000-000055CA0000}"/>
    <cellStyle name="표준 41 2 2 2 2 4" xfId="51801" xr:uid="{00000000-0005-0000-0000-000056CA0000}"/>
    <cellStyle name="표준 41 2 2 2 2 4 2" xfId="51802" xr:uid="{00000000-0005-0000-0000-000057CA0000}"/>
    <cellStyle name="표준 41 2 2 2 2 4 3" xfId="51803" xr:uid="{00000000-0005-0000-0000-000058CA0000}"/>
    <cellStyle name="표준 41 2 2 2 2 4 4" xfId="51804" xr:uid="{00000000-0005-0000-0000-000059CA0000}"/>
    <cellStyle name="표준 41 2 2 2 2 5" xfId="51805" xr:uid="{00000000-0005-0000-0000-00005ACA0000}"/>
    <cellStyle name="표준 41 2 2 2 2 5 2" xfId="51806" xr:uid="{00000000-0005-0000-0000-00005BCA0000}"/>
    <cellStyle name="표준 41 2 2 2 2 5 3" xfId="51807" xr:uid="{00000000-0005-0000-0000-00005CCA0000}"/>
    <cellStyle name="표준 41 2 2 2 2 5 4" xfId="51808" xr:uid="{00000000-0005-0000-0000-00005DCA0000}"/>
    <cellStyle name="표준 41 2 2 2 2 6" xfId="51809" xr:uid="{00000000-0005-0000-0000-00005ECA0000}"/>
    <cellStyle name="표준 41 2 2 2 2 6 2" xfId="51810" xr:uid="{00000000-0005-0000-0000-00005FCA0000}"/>
    <cellStyle name="표준 41 2 2 2 2 6 3" xfId="51811" xr:uid="{00000000-0005-0000-0000-000060CA0000}"/>
    <cellStyle name="표준 41 2 2 2 2 6 4" xfId="51812" xr:uid="{00000000-0005-0000-0000-000061CA0000}"/>
    <cellStyle name="표준 41 2 2 2 2 7" xfId="51813" xr:uid="{00000000-0005-0000-0000-000062CA0000}"/>
    <cellStyle name="표준 41 2 2 2 2 7 2" xfId="51814" xr:uid="{00000000-0005-0000-0000-000063CA0000}"/>
    <cellStyle name="표준 41 2 2 2 2 7 3" xfId="51815" xr:uid="{00000000-0005-0000-0000-000064CA0000}"/>
    <cellStyle name="표준 41 2 2 2 2 7 4" xfId="51816" xr:uid="{00000000-0005-0000-0000-000065CA0000}"/>
    <cellStyle name="표준 41 2 2 2 2 8" xfId="51817" xr:uid="{00000000-0005-0000-0000-000066CA0000}"/>
    <cellStyle name="표준 41 2 2 2 2 8 2" xfId="51818" xr:uid="{00000000-0005-0000-0000-000067CA0000}"/>
    <cellStyle name="표준 41 2 2 2 2 8 3" xfId="51819" xr:uid="{00000000-0005-0000-0000-000068CA0000}"/>
    <cellStyle name="표준 41 2 2 2 2 8 4" xfId="51820" xr:uid="{00000000-0005-0000-0000-000069CA0000}"/>
    <cellStyle name="표준 41 2 2 2 2 9" xfId="51821" xr:uid="{00000000-0005-0000-0000-00006ACA0000}"/>
    <cellStyle name="표준 41 2 2 2 2 9 2" xfId="51822" xr:uid="{00000000-0005-0000-0000-00006BCA0000}"/>
    <cellStyle name="표준 41 2 2 2 2 9 3" xfId="51823" xr:uid="{00000000-0005-0000-0000-00006CCA0000}"/>
    <cellStyle name="표준 41 2 2 2 2 9 4" xfId="51824" xr:uid="{00000000-0005-0000-0000-00006DCA0000}"/>
    <cellStyle name="표준 41 2 2 2 20" xfId="51825" xr:uid="{00000000-0005-0000-0000-00006ECA0000}"/>
    <cellStyle name="표준 41 2 2 2 21" xfId="51826" xr:uid="{00000000-0005-0000-0000-00006FCA0000}"/>
    <cellStyle name="표준 41 2 2 2 22" xfId="51827" xr:uid="{00000000-0005-0000-0000-000070CA0000}"/>
    <cellStyle name="표준 41 2 2 2 23" xfId="51828" xr:uid="{00000000-0005-0000-0000-000071CA0000}"/>
    <cellStyle name="표준 41 2 2 2 24" xfId="51829" xr:uid="{00000000-0005-0000-0000-000072CA0000}"/>
    <cellStyle name="표준 41 2 2 2 25" xfId="51830" xr:uid="{00000000-0005-0000-0000-000073CA0000}"/>
    <cellStyle name="표준 41 2 2 2 3" xfId="51831" xr:uid="{00000000-0005-0000-0000-000074CA0000}"/>
    <cellStyle name="표준 41 2 2 2 3 10" xfId="51832" xr:uid="{00000000-0005-0000-0000-000075CA0000}"/>
    <cellStyle name="표준 41 2 2 2 3 11" xfId="51833" xr:uid="{00000000-0005-0000-0000-000076CA0000}"/>
    <cellStyle name="표준 41 2 2 2 3 12" xfId="51834" xr:uid="{00000000-0005-0000-0000-000077CA0000}"/>
    <cellStyle name="표준 41 2 2 2 3 2" xfId="51835" xr:uid="{00000000-0005-0000-0000-000078CA0000}"/>
    <cellStyle name="표준 41 2 2 2 3 2 2" xfId="51836" xr:uid="{00000000-0005-0000-0000-000079CA0000}"/>
    <cellStyle name="표준 41 2 2 2 3 2 3" xfId="51837" xr:uid="{00000000-0005-0000-0000-00007ACA0000}"/>
    <cellStyle name="표준 41 2 2 2 3 2 4" xfId="51838" xr:uid="{00000000-0005-0000-0000-00007BCA0000}"/>
    <cellStyle name="표준 41 2 2 2 3 3" xfId="51839" xr:uid="{00000000-0005-0000-0000-00007CCA0000}"/>
    <cellStyle name="표준 41 2 2 2 3 3 2" xfId="51840" xr:uid="{00000000-0005-0000-0000-00007DCA0000}"/>
    <cellStyle name="표준 41 2 2 2 3 3 3" xfId="51841" xr:uid="{00000000-0005-0000-0000-00007ECA0000}"/>
    <cellStyle name="표준 41 2 2 2 3 3 4" xfId="51842" xr:uid="{00000000-0005-0000-0000-00007FCA0000}"/>
    <cellStyle name="표준 41 2 2 2 3 4" xfId="51843" xr:uid="{00000000-0005-0000-0000-000080CA0000}"/>
    <cellStyle name="표준 41 2 2 2 3 4 2" xfId="51844" xr:uid="{00000000-0005-0000-0000-000081CA0000}"/>
    <cellStyle name="표준 41 2 2 2 3 4 3" xfId="51845" xr:uid="{00000000-0005-0000-0000-000082CA0000}"/>
    <cellStyle name="표준 41 2 2 2 3 4 4" xfId="51846" xr:uid="{00000000-0005-0000-0000-000083CA0000}"/>
    <cellStyle name="표준 41 2 2 2 3 5" xfId="51847" xr:uid="{00000000-0005-0000-0000-000084CA0000}"/>
    <cellStyle name="표준 41 2 2 2 3 5 2" xfId="51848" xr:uid="{00000000-0005-0000-0000-000085CA0000}"/>
    <cellStyle name="표준 41 2 2 2 3 5 3" xfId="51849" xr:uid="{00000000-0005-0000-0000-000086CA0000}"/>
    <cellStyle name="표준 41 2 2 2 3 5 4" xfId="51850" xr:uid="{00000000-0005-0000-0000-000087CA0000}"/>
    <cellStyle name="표준 41 2 2 2 3 6" xfId="51851" xr:uid="{00000000-0005-0000-0000-000088CA0000}"/>
    <cellStyle name="표준 41 2 2 2 3 6 2" xfId="51852" xr:uid="{00000000-0005-0000-0000-000089CA0000}"/>
    <cellStyle name="표준 41 2 2 2 3 6 3" xfId="51853" xr:uid="{00000000-0005-0000-0000-00008ACA0000}"/>
    <cellStyle name="표준 41 2 2 2 3 6 4" xfId="51854" xr:uid="{00000000-0005-0000-0000-00008BCA0000}"/>
    <cellStyle name="표준 41 2 2 2 3 7" xfId="51855" xr:uid="{00000000-0005-0000-0000-00008CCA0000}"/>
    <cellStyle name="표준 41 2 2 2 3 7 2" xfId="51856" xr:uid="{00000000-0005-0000-0000-00008DCA0000}"/>
    <cellStyle name="표준 41 2 2 2 3 7 3" xfId="51857" xr:uid="{00000000-0005-0000-0000-00008ECA0000}"/>
    <cellStyle name="표준 41 2 2 2 3 7 4" xfId="51858" xr:uid="{00000000-0005-0000-0000-00008FCA0000}"/>
    <cellStyle name="표준 41 2 2 2 3 8" xfId="51859" xr:uid="{00000000-0005-0000-0000-000090CA0000}"/>
    <cellStyle name="표준 41 2 2 2 3 8 2" xfId="51860" xr:uid="{00000000-0005-0000-0000-000091CA0000}"/>
    <cellStyle name="표준 41 2 2 2 3 8 3" xfId="51861" xr:uid="{00000000-0005-0000-0000-000092CA0000}"/>
    <cellStyle name="표준 41 2 2 2 3 8 4" xfId="51862" xr:uid="{00000000-0005-0000-0000-000093CA0000}"/>
    <cellStyle name="표준 41 2 2 2 3 9" xfId="51863" xr:uid="{00000000-0005-0000-0000-000094CA0000}"/>
    <cellStyle name="표준 41 2 2 2 3 9 2" xfId="51864" xr:uid="{00000000-0005-0000-0000-000095CA0000}"/>
    <cellStyle name="표준 41 2 2 2 3 9 3" xfId="51865" xr:uid="{00000000-0005-0000-0000-000096CA0000}"/>
    <cellStyle name="표준 41 2 2 2 3 9 4" xfId="51866" xr:uid="{00000000-0005-0000-0000-000097CA0000}"/>
    <cellStyle name="표준 41 2 2 2 4" xfId="51867" xr:uid="{00000000-0005-0000-0000-000098CA0000}"/>
    <cellStyle name="표준 41 2 2 2 4 10" xfId="51868" xr:uid="{00000000-0005-0000-0000-000099CA0000}"/>
    <cellStyle name="표준 41 2 2 2 4 11" xfId="51869" xr:uid="{00000000-0005-0000-0000-00009ACA0000}"/>
    <cellStyle name="표준 41 2 2 2 4 12" xfId="51870" xr:uid="{00000000-0005-0000-0000-00009BCA0000}"/>
    <cellStyle name="표준 41 2 2 2 4 2" xfId="51871" xr:uid="{00000000-0005-0000-0000-00009CCA0000}"/>
    <cellStyle name="표준 41 2 2 2 4 2 2" xfId="51872" xr:uid="{00000000-0005-0000-0000-00009DCA0000}"/>
    <cellStyle name="표준 41 2 2 2 4 2 3" xfId="51873" xr:uid="{00000000-0005-0000-0000-00009ECA0000}"/>
    <cellStyle name="표준 41 2 2 2 4 2 4" xfId="51874" xr:uid="{00000000-0005-0000-0000-00009FCA0000}"/>
    <cellStyle name="표준 41 2 2 2 4 3" xfId="51875" xr:uid="{00000000-0005-0000-0000-0000A0CA0000}"/>
    <cellStyle name="표준 41 2 2 2 4 3 2" xfId="51876" xr:uid="{00000000-0005-0000-0000-0000A1CA0000}"/>
    <cellStyle name="표준 41 2 2 2 4 3 3" xfId="51877" xr:uid="{00000000-0005-0000-0000-0000A2CA0000}"/>
    <cellStyle name="표준 41 2 2 2 4 3 4" xfId="51878" xr:uid="{00000000-0005-0000-0000-0000A3CA0000}"/>
    <cellStyle name="표준 41 2 2 2 4 4" xfId="51879" xr:uid="{00000000-0005-0000-0000-0000A4CA0000}"/>
    <cellStyle name="표준 41 2 2 2 4 4 2" xfId="51880" xr:uid="{00000000-0005-0000-0000-0000A5CA0000}"/>
    <cellStyle name="표준 41 2 2 2 4 4 3" xfId="51881" xr:uid="{00000000-0005-0000-0000-0000A6CA0000}"/>
    <cellStyle name="표준 41 2 2 2 4 4 4" xfId="51882" xr:uid="{00000000-0005-0000-0000-0000A7CA0000}"/>
    <cellStyle name="표준 41 2 2 2 4 5" xfId="51883" xr:uid="{00000000-0005-0000-0000-0000A8CA0000}"/>
    <cellStyle name="표준 41 2 2 2 4 5 2" xfId="51884" xr:uid="{00000000-0005-0000-0000-0000A9CA0000}"/>
    <cellStyle name="표준 41 2 2 2 4 5 3" xfId="51885" xr:uid="{00000000-0005-0000-0000-0000AACA0000}"/>
    <cellStyle name="표준 41 2 2 2 4 5 4" xfId="51886" xr:uid="{00000000-0005-0000-0000-0000ABCA0000}"/>
    <cellStyle name="표준 41 2 2 2 4 6" xfId="51887" xr:uid="{00000000-0005-0000-0000-0000ACCA0000}"/>
    <cellStyle name="표준 41 2 2 2 4 6 2" xfId="51888" xr:uid="{00000000-0005-0000-0000-0000ADCA0000}"/>
    <cellStyle name="표준 41 2 2 2 4 6 3" xfId="51889" xr:uid="{00000000-0005-0000-0000-0000AECA0000}"/>
    <cellStyle name="표준 41 2 2 2 4 6 4" xfId="51890" xr:uid="{00000000-0005-0000-0000-0000AFCA0000}"/>
    <cellStyle name="표준 41 2 2 2 4 7" xfId="51891" xr:uid="{00000000-0005-0000-0000-0000B0CA0000}"/>
    <cellStyle name="표준 41 2 2 2 4 7 2" xfId="51892" xr:uid="{00000000-0005-0000-0000-0000B1CA0000}"/>
    <cellStyle name="표준 41 2 2 2 4 7 3" xfId="51893" xr:uid="{00000000-0005-0000-0000-0000B2CA0000}"/>
    <cellStyle name="표준 41 2 2 2 4 7 4" xfId="51894" xr:uid="{00000000-0005-0000-0000-0000B3CA0000}"/>
    <cellStyle name="표준 41 2 2 2 4 8" xfId="51895" xr:uid="{00000000-0005-0000-0000-0000B4CA0000}"/>
    <cellStyle name="표준 41 2 2 2 4 8 2" xfId="51896" xr:uid="{00000000-0005-0000-0000-0000B5CA0000}"/>
    <cellStyle name="표준 41 2 2 2 4 8 3" xfId="51897" xr:uid="{00000000-0005-0000-0000-0000B6CA0000}"/>
    <cellStyle name="표준 41 2 2 2 4 8 4" xfId="51898" xr:uid="{00000000-0005-0000-0000-0000B7CA0000}"/>
    <cellStyle name="표준 41 2 2 2 4 9" xfId="51899" xr:uid="{00000000-0005-0000-0000-0000B8CA0000}"/>
    <cellStyle name="표준 41 2 2 2 4 9 2" xfId="51900" xr:uid="{00000000-0005-0000-0000-0000B9CA0000}"/>
    <cellStyle name="표준 41 2 2 2 4 9 3" xfId="51901" xr:uid="{00000000-0005-0000-0000-0000BACA0000}"/>
    <cellStyle name="표준 41 2 2 2 4 9 4" xfId="51902" xr:uid="{00000000-0005-0000-0000-0000BBCA0000}"/>
    <cellStyle name="표준 41 2 2 2 5" xfId="51903" xr:uid="{00000000-0005-0000-0000-0000BCCA0000}"/>
    <cellStyle name="표준 41 2 2 2 5 2" xfId="51904" xr:uid="{00000000-0005-0000-0000-0000BDCA0000}"/>
    <cellStyle name="표준 41 2 2 2 5 3" xfId="51905" xr:uid="{00000000-0005-0000-0000-0000BECA0000}"/>
    <cellStyle name="표준 41 2 2 2 5 4" xfId="51906" xr:uid="{00000000-0005-0000-0000-0000BFCA0000}"/>
    <cellStyle name="표준 41 2 2 2 6" xfId="51907" xr:uid="{00000000-0005-0000-0000-0000C0CA0000}"/>
    <cellStyle name="표준 41 2 2 2 6 2" xfId="51908" xr:uid="{00000000-0005-0000-0000-0000C1CA0000}"/>
    <cellStyle name="표준 41 2 2 2 6 3" xfId="51909" xr:uid="{00000000-0005-0000-0000-0000C2CA0000}"/>
    <cellStyle name="표준 41 2 2 2 6 4" xfId="51910" xr:uid="{00000000-0005-0000-0000-0000C3CA0000}"/>
    <cellStyle name="표준 41 2 2 2 7" xfId="51911" xr:uid="{00000000-0005-0000-0000-0000C4CA0000}"/>
    <cellStyle name="표준 41 2 2 2 7 2" xfId="51912" xr:uid="{00000000-0005-0000-0000-0000C5CA0000}"/>
    <cellStyle name="표준 41 2 2 2 7 3" xfId="51913" xr:uid="{00000000-0005-0000-0000-0000C6CA0000}"/>
    <cellStyle name="표준 41 2 2 2 7 4" xfId="51914" xr:uid="{00000000-0005-0000-0000-0000C7CA0000}"/>
    <cellStyle name="표준 41 2 2 2 8" xfId="51915" xr:uid="{00000000-0005-0000-0000-0000C8CA0000}"/>
    <cellStyle name="표준 41 2 2 2 8 2" xfId="51916" xr:uid="{00000000-0005-0000-0000-0000C9CA0000}"/>
    <cellStyle name="표준 41 2 2 2 8 3" xfId="51917" xr:uid="{00000000-0005-0000-0000-0000CACA0000}"/>
    <cellStyle name="표준 41 2 2 2 8 4" xfId="51918" xr:uid="{00000000-0005-0000-0000-0000CBCA0000}"/>
    <cellStyle name="표준 41 2 2 2 9" xfId="51919" xr:uid="{00000000-0005-0000-0000-0000CCCA0000}"/>
    <cellStyle name="표준 41 2 2 2 9 2" xfId="51920" xr:uid="{00000000-0005-0000-0000-0000CDCA0000}"/>
    <cellStyle name="표준 41 2 2 2 9 3" xfId="51921" xr:uid="{00000000-0005-0000-0000-0000CECA0000}"/>
    <cellStyle name="표준 41 2 2 2 9 4" xfId="51922" xr:uid="{00000000-0005-0000-0000-0000CFCA0000}"/>
    <cellStyle name="표준 41 2 2 20" xfId="51923" xr:uid="{00000000-0005-0000-0000-0000D0CA0000}"/>
    <cellStyle name="표준 41 2 2 21" xfId="51924" xr:uid="{00000000-0005-0000-0000-0000D1CA0000}"/>
    <cellStyle name="표준 41 2 2 22" xfId="51925" xr:uid="{00000000-0005-0000-0000-0000D2CA0000}"/>
    <cellStyle name="표준 41 2 2 23" xfId="51926" xr:uid="{00000000-0005-0000-0000-0000D3CA0000}"/>
    <cellStyle name="표준 41 2 2 24" xfId="51927" xr:uid="{00000000-0005-0000-0000-0000D4CA0000}"/>
    <cellStyle name="표준 41 2 2 25" xfId="51928" xr:uid="{00000000-0005-0000-0000-0000D5CA0000}"/>
    <cellStyle name="표준 41 2 2 26" xfId="51929" xr:uid="{00000000-0005-0000-0000-0000D6CA0000}"/>
    <cellStyle name="표준 41 2 2 3" xfId="51930" xr:uid="{00000000-0005-0000-0000-0000D7CA0000}"/>
    <cellStyle name="표준 41 2 2 3 10" xfId="51931" xr:uid="{00000000-0005-0000-0000-0000D8CA0000}"/>
    <cellStyle name="표준 41 2 2 3 11" xfId="51932" xr:uid="{00000000-0005-0000-0000-0000D9CA0000}"/>
    <cellStyle name="표준 41 2 2 3 12" xfId="51933" xr:uid="{00000000-0005-0000-0000-0000DACA0000}"/>
    <cellStyle name="표준 41 2 2 3 2" xfId="51934" xr:uid="{00000000-0005-0000-0000-0000DBCA0000}"/>
    <cellStyle name="표준 41 2 2 3 2 2" xfId="51935" xr:uid="{00000000-0005-0000-0000-0000DCCA0000}"/>
    <cellStyle name="표준 41 2 2 3 2 3" xfId="51936" xr:uid="{00000000-0005-0000-0000-0000DDCA0000}"/>
    <cellStyle name="표준 41 2 2 3 2 4" xfId="51937" xr:uid="{00000000-0005-0000-0000-0000DECA0000}"/>
    <cellStyle name="표준 41 2 2 3 3" xfId="51938" xr:uid="{00000000-0005-0000-0000-0000DFCA0000}"/>
    <cellStyle name="표준 41 2 2 3 3 2" xfId="51939" xr:uid="{00000000-0005-0000-0000-0000E0CA0000}"/>
    <cellStyle name="표준 41 2 2 3 3 3" xfId="51940" xr:uid="{00000000-0005-0000-0000-0000E1CA0000}"/>
    <cellStyle name="표준 41 2 2 3 3 4" xfId="51941" xr:uid="{00000000-0005-0000-0000-0000E2CA0000}"/>
    <cellStyle name="표준 41 2 2 3 4" xfId="51942" xr:uid="{00000000-0005-0000-0000-0000E3CA0000}"/>
    <cellStyle name="표준 41 2 2 3 4 2" xfId="51943" xr:uid="{00000000-0005-0000-0000-0000E4CA0000}"/>
    <cellStyle name="표준 41 2 2 3 4 3" xfId="51944" xr:uid="{00000000-0005-0000-0000-0000E5CA0000}"/>
    <cellStyle name="표준 41 2 2 3 4 4" xfId="51945" xr:uid="{00000000-0005-0000-0000-0000E6CA0000}"/>
    <cellStyle name="표준 41 2 2 3 5" xfId="51946" xr:uid="{00000000-0005-0000-0000-0000E7CA0000}"/>
    <cellStyle name="표준 41 2 2 3 5 2" xfId="51947" xr:uid="{00000000-0005-0000-0000-0000E8CA0000}"/>
    <cellStyle name="표준 41 2 2 3 5 3" xfId="51948" xr:uid="{00000000-0005-0000-0000-0000E9CA0000}"/>
    <cellStyle name="표준 41 2 2 3 5 4" xfId="51949" xr:uid="{00000000-0005-0000-0000-0000EACA0000}"/>
    <cellStyle name="표준 41 2 2 3 6" xfId="51950" xr:uid="{00000000-0005-0000-0000-0000EBCA0000}"/>
    <cellStyle name="표준 41 2 2 3 6 2" xfId="51951" xr:uid="{00000000-0005-0000-0000-0000ECCA0000}"/>
    <cellStyle name="표준 41 2 2 3 6 3" xfId="51952" xr:uid="{00000000-0005-0000-0000-0000EDCA0000}"/>
    <cellStyle name="표준 41 2 2 3 6 4" xfId="51953" xr:uid="{00000000-0005-0000-0000-0000EECA0000}"/>
    <cellStyle name="표준 41 2 2 3 7" xfId="51954" xr:uid="{00000000-0005-0000-0000-0000EFCA0000}"/>
    <cellStyle name="표준 41 2 2 3 7 2" xfId="51955" xr:uid="{00000000-0005-0000-0000-0000F0CA0000}"/>
    <cellStyle name="표준 41 2 2 3 7 3" xfId="51956" xr:uid="{00000000-0005-0000-0000-0000F1CA0000}"/>
    <cellStyle name="표준 41 2 2 3 7 4" xfId="51957" xr:uid="{00000000-0005-0000-0000-0000F2CA0000}"/>
    <cellStyle name="표준 41 2 2 3 8" xfId="51958" xr:uid="{00000000-0005-0000-0000-0000F3CA0000}"/>
    <cellStyle name="표준 41 2 2 3 8 2" xfId="51959" xr:uid="{00000000-0005-0000-0000-0000F4CA0000}"/>
    <cellStyle name="표준 41 2 2 3 8 3" xfId="51960" xr:uid="{00000000-0005-0000-0000-0000F5CA0000}"/>
    <cellStyle name="표준 41 2 2 3 8 4" xfId="51961" xr:uid="{00000000-0005-0000-0000-0000F6CA0000}"/>
    <cellStyle name="표준 41 2 2 3 9" xfId="51962" xr:uid="{00000000-0005-0000-0000-0000F7CA0000}"/>
    <cellStyle name="표준 41 2 2 3 9 2" xfId="51963" xr:uid="{00000000-0005-0000-0000-0000F8CA0000}"/>
    <cellStyle name="표준 41 2 2 3 9 3" xfId="51964" xr:uid="{00000000-0005-0000-0000-0000F9CA0000}"/>
    <cellStyle name="표준 41 2 2 3 9 4" xfId="51965" xr:uid="{00000000-0005-0000-0000-0000FACA0000}"/>
    <cellStyle name="표준 41 2 2 4" xfId="51966" xr:uid="{00000000-0005-0000-0000-0000FBCA0000}"/>
    <cellStyle name="표준 41 2 2 4 10" xfId="51967" xr:uid="{00000000-0005-0000-0000-0000FCCA0000}"/>
    <cellStyle name="표준 41 2 2 4 11" xfId="51968" xr:uid="{00000000-0005-0000-0000-0000FDCA0000}"/>
    <cellStyle name="표준 41 2 2 4 12" xfId="51969" xr:uid="{00000000-0005-0000-0000-0000FECA0000}"/>
    <cellStyle name="표준 41 2 2 4 2" xfId="51970" xr:uid="{00000000-0005-0000-0000-0000FFCA0000}"/>
    <cellStyle name="표준 41 2 2 4 2 2" xfId="51971" xr:uid="{00000000-0005-0000-0000-000000CB0000}"/>
    <cellStyle name="표준 41 2 2 4 2 3" xfId="51972" xr:uid="{00000000-0005-0000-0000-000001CB0000}"/>
    <cellStyle name="표준 41 2 2 4 2 4" xfId="51973" xr:uid="{00000000-0005-0000-0000-000002CB0000}"/>
    <cellStyle name="표준 41 2 2 4 3" xfId="51974" xr:uid="{00000000-0005-0000-0000-000003CB0000}"/>
    <cellStyle name="표준 41 2 2 4 3 2" xfId="51975" xr:uid="{00000000-0005-0000-0000-000004CB0000}"/>
    <cellStyle name="표준 41 2 2 4 3 3" xfId="51976" xr:uid="{00000000-0005-0000-0000-000005CB0000}"/>
    <cellStyle name="표준 41 2 2 4 3 4" xfId="51977" xr:uid="{00000000-0005-0000-0000-000006CB0000}"/>
    <cellStyle name="표준 41 2 2 4 4" xfId="51978" xr:uid="{00000000-0005-0000-0000-000007CB0000}"/>
    <cellStyle name="표준 41 2 2 4 4 2" xfId="51979" xr:uid="{00000000-0005-0000-0000-000008CB0000}"/>
    <cellStyle name="표준 41 2 2 4 4 3" xfId="51980" xr:uid="{00000000-0005-0000-0000-000009CB0000}"/>
    <cellStyle name="표준 41 2 2 4 4 4" xfId="51981" xr:uid="{00000000-0005-0000-0000-00000ACB0000}"/>
    <cellStyle name="표준 41 2 2 4 5" xfId="51982" xr:uid="{00000000-0005-0000-0000-00000BCB0000}"/>
    <cellStyle name="표준 41 2 2 4 5 2" xfId="51983" xr:uid="{00000000-0005-0000-0000-00000CCB0000}"/>
    <cellStyle name="표준 41 2 2 4 5 3" xfId="51984" xr:uid="{00000000-0005-0000-0000-00000DCB0000}"/>
    <cellStyle name="표준 41 2 2 4 5 4" xfId="51985" xr:uid="{00000000-0005-0000-0000-00000ECB0000}"/>
    <cellStyle name="표준 41 2 2 4 6" xfId="51986" xr:uid="{00000000-0005-0000-0000-00000FCB0000}"/>
    <cellStyle name="표준 41 2 2 4 6 2" xfId="51987" xr:uid="{00000000-0005-0000-0000-000010CB0000}"/>
    <cellStyle name="표준 41 2 2 4 6 3" xfId="51988" xr:uid="{00000000-0005-0000-0000-000011CB0000}"/>
    <cellStyle name="표준 41 2 2 4 6 4" xfId="51989" xr:uid="{00000000-0005-0000-0000-000012CB0000}"/>
    <cellStyle name="표준 41 2 2 4 7" xfId="51990" xr:uid="{00000000-0005-0000-0000-000013CB0000}"/>
    <cellStyle name="표준 41 2 2 4 7 2" xfId="51991" xr:uid="{00000000-0005-0000-0000-000014CB0000}"/>
    <cellStyle name="표준 41 2 2 4 7 3" xfId="51992" xr:uid="{00000000-0005-0000-0000-000015CB0000}"/>
    <cellStyle name="표준 41 2 2 4 7 4" xfId="51993" xr:uid="{00000000-0005-0000-0000-000016CB0000}"/>
    <cellStyle name="표준 41 2 2 4 8" xfId="51994" xr:uid="{00000000-0005-0000-0000-000017CB0000}"/>
    <cellStyle name="표준 41 2 2 4 8 2" xfId="51995" xr:uid="{00000000-0005-0000-0000-000018CB0000}"/>
    <cellStyle name="표준 41 2 2 4 8 3" xfId="51996" xr:uid="{00000000-0005-0000-0000-000019CB0000}"/>
    <cellStyle name="표준 41 2 2 4 8 4" xfId="51997" xr:uid="{00000000-0005-0000-0000-00001ACB0000}"/>
    <cellStyle name="표준 41 2 2 4 9" xfId="51998" xr:uid="{00000000-0005-0000-0000-00001BCB0000}"/>
    <cellStyle name="표준 41 2 2 4 9 2" xfId="51999" xr:uid="{00000000-0005-0000-0000-00001CCB0000}"/>
    <cellStyle name="표준 41 2 2 4 9 3" xfId="52000" xr:uid="{00000000-0005-0000-0000-00001DCB0000}"/>
    <cellStyle name="표준 41 2 2 4 9 4" xfId="52001" xr:uid="{00000000-0005-0000-0000-00001ECB0000}"/>
    <cellStyle name="표준 41 2 2 5" xfId="52002" xr:uid="{00000000-0005-0000-0000-00001FCB0000}"/>
    <cellStyle name="표준 41 2 2 5 10" xfId="52003" xr:uid="{00000000-0005-0000-0000-000020CB0000}"/>
    <cellStyle name="표준 41 2 2 5 11" xfId="52004" xr:uid="{00000000-0005-0000-0000-000021CB0000}"/>
    <cellStyle name="표준 41 2 2 5 12" xfId="52005" xr:uid="{00000000-0005-0000-0000-000022CB0000}"/>
    <cellStyle name="표준 41 2 2 5 2" xfId="52006" xr:uid="{00000000-0005-0000-0000-000023CB0000}"/>
    <cellStyle name="표준 41 2 2 5 2 2" xfId="52007" xr:uid="{00000000-0005-0000-0000-000024CB0000}"/>
    <cellStyle name="표준 41 2 2 5 2 3" xfId="52008" xr:uid="{00000000-0005-0000-0000-000025CB0000}"/>
    <cellStyle name="표준 41 2 2 5 2 4" xfId="52009" xr:uid="{00000000-0005-0000-0000-000026CB0000}"/>
    <cellStyle name="표준 41 2 2 5 3" xfId="52010" xr:uid="{00000000-0005-0000-0000-000027CB0000}"/>
    <cellStyle name="표준 41 2 2 5 3 2" xfId="52011" xr:uid="{00000000-0005-0000-0000-000028CB0000}"/>
    <cellStyle name="표준 41 2 2 5 3 3" xfId="52012" xr:uid="{00000000-0005-0000-0000-000029CB0000}"/>
    <cellStyle name="표준 41 2 2 5 3 4" xfId="52013" xr:uid="{00000000-0005-0000-0000-00002ACB0000}"/>
    <cellStyle name="표준 41 2 2 5 4" xfId="52014" xr:uid="{00000000-0005-0000-0000-00002BCB0000}"/>
    <cellStyle name="표준 41 2 2 5 4 2" xfId="52015" xr:uid="{00000000-0005-0000-0000-00002CCB0000}"/>
    <cellStyle name="표준 41 2 2 5 4 3" xfId="52016" xr:uid="{00000000-0005-0000-0000-00002DCB0000}"/>
    <cellStyle name="표준 41 2 2 5 4 4" xfId="52017" xr:uid="{00000000-0005-0000-0000-00002ECB0000}"/>
    <cellStyle name="표준 41 2 2 5 5" xfId="52018" xr:uid="{00000000-0005-0000-0000-00002FCB0000}"/>
    <cellStyle name="표준 41 2 2 5 5 2" xfId="52019" xr:uid="{00000000-0005-0000-0000-000030CB0000}"/>
    <cellStyle name="표준 41 2 2 5 5 3" xfId="52020" xr:uid="{00000000-0005-0000-0000-000031CB0000}"/>
    <cellStyle name="표준 41 2 2 5 5 4" xfId="52021" xr:uid="{00000000-0005-0000-0000-000032CB0000}"/>
    <cellStyle name="표준 41 2 2 5 6" xfId="52022" xr:uid="{00000000-0005-0000-0000-000033CB0000}"/>
    <cellStyle name="표준 41 2 2 5 6 2" xfId="52023" xr:uid="{00000000-0005-0000-0000-000034CB0000}"/>
    <cellStyle name="표준 41 2 2 5 6 3" xfId="52024" xr:uid="{00000000-0005-0000-0000-000035CB0000}"/>
    <cellStyle name="표준 41 2 2 5 6 4" xfId="52025" xr:uid="{00000000-0005-0000-0000-000036CB0000}"/>
    <cellStyle name="표준 41 2 2 5 7" xfId="52026" xr:uid="{00000000-0005-0000-0000-000037CB0000}"/>
    <cellStyle name="표준 41 2 2 5 7 2" xfId="52027" xr:uid="{00000000-0005-0000-0000-000038CB0000}"/>
    <cellStyle name="표준 41 2 2 5 7 3" xfId="52028" xr:uid="{00000000-0005-0000-0000-000039CB0000}"/>
    <cellStyle name="표준 41 2 2 5 7 4" xfId="52029" xr:uid="{00000000-0005-0000-0000-00003ACB0000}"/>
    <cellStyle name="표준 41 2 2 5 8" xfId="52030" xr:uid="{00000000-0005-0000-0000-00003BCB0000}"/>
    <cellStyle name="표준 41 2 2 5 8 2" xfId="52031" xr:uid="{00000000-0005-0000-0000-00003CCB0000}"/>
    <cellStyle name="표준 41 2 2 5 8 3" xfId="52032" xr:uid="{00000000-0005-0000-0000-00003DCB0000}"/>
    <cellStyle name="표준 41 2 2 5 8 4" xfId="52033" xr:uid="{00000000-0005-0000-0000-00003ECB0000}"/>
    <cellStyle name="표준 41 2 2 5 9" xfId="52034" xr:uid="{00000000-0005-0000-0000-00003FCB0000}"/>
    <cellStyle name="표준 41 2 2 5 9 2" xfId="52035" xr:uid="{00000000-0005-0000-0000-000040CB0000}"/>
    <cellStyle name="표준 41 2 2 5 9 3" xfId="52036" xr:uid="{00000000-0005-0000-0000-000041CB0000}"/>
    <cellStyle name="표준 41 2 2 5 9 4" xfId="52037" xr:uid="{00000000-0005-0000-0000-000042CB0000}"/>
    <cellStyle name="표준 41 2 2 6" xfId="52038" xr:uid="{00000000-0005-0000-0000-000043CB0000}"/>
    <cellStyle name="표준 41 2 2 6 2" xfId="52039" xr:uid="{00000000-0005-0000-0000-000044CB0000}"/>
    <cellStyle name="표준 41 2 2 6 3" xfId="52040" xr:uid="{00000000-0005-0000-0000-000045CB0000}"/>
    <cellStyle name="표준 41 2 2 6 4" xfId="52041" xr:uid="{00000000-0005-0000-0000-000046CB0000}"/>
    <cellStyle name="표준 41 2 2 7" xfId="52042" xr:uid="{00000000-0005-0000-0000-000047CB0000}"/>
    <cellStyle name="표준 41 2 2 7 2" xfId="52043" xr:uid="{00000000-0005-0000-0000-000048CB0000}"/>
    <cellStyle name="표준 41 2 2 7 3" xfId="52044" xr:uid="{00000000-0005-0000-0000-000049CB0000}"/>
    <cellStyle name="표준 41 2 2 7 4" xfId="52045" xr:uid="{00000000-0005-0000-0000-00004ACB0000}"/>
    <cellStyle name="표준 41 2 2 8" xfId="52046" xr:uid="{00000000-0005-0000-0000-00004BCB0000}"/>
    <cellStyle name="표준 41 2 2 8 2" xfId="52047" xr:uid="{00000000-0005-0000-0000-00004CCB0000}"/>
    <cellStyle name="표준 41 2 2 8 3" xfId="52048" xr:uid="{00000000-0005-0000-0000-00004DCB0000}"/>
    <cellStyle name="표준 41 2 2 8 4" xfId="52049" xr:uid="{00000000-0005-0000-0000-00004ECB0000}"/>
    <cellStyle name="표준 41 2 2 9" xfId="52050" xr:uid="{00000000-0005-0000-0000-00004FCB0000}"/>
    <cellStyle name="표준 41 2 2 9 2" xfId="52051" xr:uid="{00000000-0005-0000-0000-000050CB0000}"/>
    <cellStyle name="표준 41 2 2 9 3" xfId="52052" xr:uid="{00000000-0005-0000-0000-000051CB0000}"/>
    <cellStyle name="표준 41 2 2 9 4" xfId="52053" xr:uid="{00000000-0005-0000-0000-000052CB0000}"/>
    <cellStyle name="표준 41 2 20" xfId="52054" xr:uid="{00000000-0005-0000-0000-000053CB0000}"/>
    <cellStyle name="표준 41 2 21" xfId="52055" xr:uid="{00000000-0005-0000-0000-000054CB0000}"/>
    <cellStyle name="표준 41 2 22" xfId="52056" xr:uid="{00000000-0005-0000-0000-000055CB0000}"/>
    <cellStyle name="표준 41 2 23" xfId="52057" xr:uid="{00000000-0005-0000-0000-000056CB0000}"/>
    <cellStyle name="표준 41 2 24" xfId="52058" xr:uid="{00000000-0005-0000-0000-000057CB0000}"/>
    <cellStyle name="표준 41 2 25" xfId="52059" xr:uid="{00000000-0005-0000-0000-000058CB0000}"/>
    <cellStyle name="표준 41 2 26" xfId="52060" xr:uid="{00000000-0005-0000-0000-000059CB0000}"/>
    <cellStyle name="표준 41 2 3" xfId="52061" xr:uid="{00000000-0005-0000-0000-00005ACB0000}"/>
    <cellStyle name="표준 41 2 3 10" xfId="52062" xr:uid="{00000000-0005-0000-0000-00005BCB0000}"/>
    <cellStyle name="표준 41 2 3 10 2" xfId="52063" xr:uid="{00000000-0005-0000-0000-00005CCB0000}"/>
    <cellStyle name="표준 41 2 3 10 3" xfId="52064" xr:uid="{00000000-0005-0000-0000-00005DCB0000}"/>
    <cellStyle name="표준 41 2 3 10 4" xfId="52065" xr:uid="{00000000-0005-0000-0000-00005ECB0000}"/>
    <cellStyle name="표준 41 2 3 11" xfId="52066" xr:uid="{00000000-0005-0000-0000-00005FCB0000}"/>
    <cellStyle name="표준 41 2 3 11 2" xfId="52067" xr:uid="{00000000-0005-0000-0000-000060CB0000}"/>
    <cellStyle name="표준 41 2 3 11 3" xfId="52068" xr:uid="{00000000-0005-0000-0000-000061CB0000}"/>
    <cellStyle name="표준 41 2 3 11 4" xfId="52069" xr:uid="{00000000-0005-0000-0000-000062CB0000}"/>
    <cellStyle name="표준 41 2 3 12" xfId="52070" xr:uid="{00000000-0005-0000-0000-000063CB0000}"/>
    <cellStyle name="표준 41 2 3 12 2" xfId="52071" xr:uid="{00000000-0005-0000-0000-000064CB0000}"/>
    <cellStyle name="표준 41 2 3 12 3" xfId="52072" xr:uid="{00000000-0005-0000-0000-000065CB0000}"/>
    <cellStyle name="표준 41 2 3 12 4" xfId="52073" xr:uid="{00000000-0005-0000-0000-000066CB0000}"/>
    <cellStyle name="표준 41 2 3 13" xfId="52074" xr:uid="{00000000-0005-0000-0000-000067CB0000}"/>
    <cellStyle name="표준 41 2 3 14" xfId="52075" xr:uid="{00000000-0005-0000-0000-000068CB0000}"/>
    <cellStyle name="표준 41 2 3 15" xfId="52076" xr:uid="{00000000-0005-0000-0000-000069CB0000}"/>
    <cellStyle name="표준 41 2 3 16" xfId="52077" xr:uid="{00000000-0005-0000-0000-00006ACB0000}"/>
    <cellStyle name="표준 41 2 3 17" xfId="52078" xr:uid="{00000000-0005-0000-0000-00006BCB0000}"/>
    <cellStyle name="표준 41 2 3 18" xfId="52079" xr:uid="{00000000-0005-0000-0000-00006CCB0000}"/>
    <cellStyle name="표준 41 2 3 19" xfId="52080" xr:uid="{00000000-0005-0000-0000-00006DCB0000}"/>
    <cellStyle name="표준 41 2 3 2" xfId="52081" xr:uid="{00000000-0005-0000-0000-00006ECB0000}"/>
    <cellStyle name="표준 41 2 3 2 10" xfId="52082" xr:uid="{00000000-0005-0000-0000-00006FCB0000}"/>
    <cellStyle name="표준 41 2 3 2 11" xfId="52083" xr:uid="{00000000-0005-0000-0000-000070CB0000}"/>
    <cellStyle name="표준 41 2 3 2 12" xfId="52084" xr:uid="{00000000-0005-0000-0000-000071CB0000}"/>
    <cellStyle name="표준 41 2 3 2 2" xfId="52085" xr:uid="{00000000-0005-0000-0000-000072CB0000}"/>
    <cellStyle name="표준 41 2 3 2 2 2" xfId="52086" xr:uid="{00000000-0005-0000-0000-000073CB0000}"/>
    <cellStyle name="표준 41 2 3 2 2 3" xfId="52087" xr:uid="{00000000-0005-0000-0000-000074CB0000}"/>
    <cellStyle name="표준 41 2 3 2 2 4" xfId="52088" xr:uid="{00000000-0005-0000-0000-000075CB0000}"/>
    <cellStyle name="표준 41 2 3 2 3" xfId="52089" xr:uid="{00000000-0005-0000-0000-000076CB0000}"/>
    <cellStyle name="표준 41 2 3 2 3 2" xfId="52090" xr:uid="{00000000-0005-0000-0000-000077CB0000}"/>
    <cellStyle name="표준 41 2 3 2 3 3" xfId="52091" xr:uid="{00000000-0005-0000-0000-000078CB0000}"/>
    <cellStyle name="표준 41 2 3 2 3 4" xfId="52092" xr:uid="{00000000-0005-0000-0000-000079CB0000}"/>
    <cellStyle name="표준 41 2 3 2 4" xfId="52093" xr:uid="{00000000-0005-0000-0000-00007ACB0000}"/>
    <cellStyle name="표준 41 2 3 2 4 2" xfId="52094" xr:uid="{00000000-0005-0000-0000-00007BCB0000}"/>
    <cellStyle name="표준 41 2 3 2 4 3" xfId="52095" xr:uid="{00000000-0005-0000-0000-00007CCB0000}"/>
    <cellStyle name="표준 41 2 3 2 4 4" xfId="52096" xr:uid="{00000000-0005-0000-0000-00007DCB0000}"/>
    <cellStyle name="표준 41 2 3 2 5" xfId="52097" xr:uid="{00000000-0005-0000-0000-00007ECB0000}"/>
    <cellStyle name="표준 41 2 3 2 5 2" xfId="52098" xr:uid="{00000000-0005-0000-0000-00007FCB0000}"/>
    <cellStyle name="표준 41 2 3 2 5 3" xfId="52099" xr:uid="{00000000-0005-0000-0000-000080CB0000}"/>
    <cellStyle name="표준 41 2 3 2 5 4" xfId="52100" xr:uid="{00000000-0005-0000-0000-000081CB0000}"/>
    <cellStyle name="표준 41 2 3 2 6" xfId="52101" xr:uid="{00000000-0005-0000-0000-000082CB0000}"/>
    <cellStyle name="표준 41 2 3 2 6 2" xfId="52102" xr:uid="{00000000-0005-0000-0000-000083CB0000}"/>
    <cellStyle name="표준 41 2 3 2 6 3" xfId="52103" xr:uid="{00000000-0005-0000-0000-000084CB0000}"/>
    <cellStyle name="표준 41 2 3 2 6 4" xfId="52104" xr:uid="{00000000-0005-0000-0000-000085CB0000}"/>
    <cellStyle name="표준 41 2 3 2 7" xfId="52105" xr:uid="{00000000-0005-0000-0000-000086CB0000}"/>
    <cellStyle name="표준 41 2 3 2 7 2" xfId="52106" xr:uid="{00000000-0005-0000-0000-000087CB0000}"/>
    <cellStyle name="표준 41 2 3 2 7 3" xfId="52107" xr:uid="{00000000-0005-0000-0000-000088CB0000}"/>
    <cellStyle name="표준 41 2 3 2 7 4" xfId="52108" xr:uid="{00000000-0005-0000-0000-000089CB0000}"/>
    <cellStyle name="표준 41 2 3 2 8" xfId="52109" xr:uid="{00000000-0005-0000-0000-00008ACB0000}"/>
    <cellStyle name="표준 41 2 3 2 8 2" xfId="52110" xr:uid="{00000000-0005-0000-0000-00008BCB0000}"/>
    <cellStyle name="표준 41 2 3 2 8 3" xfId="52111" xr:uid="{00000000-0005-0000-0000-00008CCB0000}"/>
    <cellStyle name="표준 41 2 3 2 8 4" xfId="52112" xr:uid="{00000000-0005-0000-0000-00008DCB0000}"/>
    <cellStyle name="표준 41 2 3 2 9" xfId="52113" xr:uid="{00000000-0005-0000-0000-00008ECB0000}"/>
    <cellStyle name="표준 41 2 3 2 9 2" xfId="52114" xr:uid="{00000000-0005-0000-0000-00008FCB0000}"/>
    <cellStyle name="표준 41 2 3 2 9 3" xfId="52115" xr:uid="{00000000-0005-0000-0000-000090CB0000}"/>
    <cellStyle name="표준 41 2 3 2 9 4" xfId="52116" xr:uid="{00000000-0005-0000-0000-000091CB0000}"/>
    <cellStyle name="표준 41 2 3 20" xfId="52117" xr:uid="{00000000-0005-0000-0000-000092CB0000}"/>
    <cellStyle name="표준 41 2 3 21" xfId="52118" xr:uid="{00000000-0005-0000-0000-000093CB0000}"/>
    <cellStyle name="표준 41 2 3 22" xfId="52119" xr:uid="{00000000-0005-0000-0000-000094CB0000}"/>
    <cellStyle name="표준 41 2 3 23" xfId="52120" xr:uid="{00000000-0005-0000-0000-000095CB0000}"/>
    <cellStyle name="표준 41 2 3 24" xfId="52121" xr:uid="{00000000-0005-0000-0000-000096CB0000}"/>
    <cellStyle name="표준 41 2 3 25" xfId="52122" xr:uid="{00000000-0005-0000-0000-000097CB0000}"/>
    <cellStyle name="표준 41 2 3 3" xfId="52123" xr:uid="{00000000-0005-0000-0000-000098CB0000}"/>
    <cellStyle name="표준 41 2 3 3 10" xfId="52124" xr:uid="{00000000-0005-0000-0000-000099CB0000}"/>
    <cellStyle name="표준 41 2 3 3 11" xfId="52125" xr:uid="{00000000-0005-0000-0000-00009ACB0000}"/>
    <cellStyle name="표준 41 2 3 3 12" xfId="52126" xr:uid="{00000000-0005-0000-0000-00009BCB0000}"/>
    <cellStyle name="표준 41 2 3 3 2" xfId="52127" xr:uid="{00000000-0005-0000-0000-00009CCB0000}"/>
    <cellStyle name="표준 41 2 3 3 2 2" xfId="52128" xr:uid="{00000000-0005-0000-0000-00009DCB0000}"/>
    <cellStyle name="표준 41 2 3 3 2 3" xfId="52129" xr:uid="{00000000-0005-0000-0000-00009ECB0000}"/>
    <cellStyle name="표준 41 2 3 3 2 4" xfId="52130" xr:uid="{00000000-0005-0000-0000-00009FCB0000}"/>
    <cellStyle name="표준 41 2 3 3 3" xfId="52131" xr:uid="{00000000-0005-0000-0000-0000A0CB0000}"/>
    <cellStyle name="표준 41 2 3 3 3 2" xfId="52132" xr:uid="{00000000-0005-0000-0000-0000A1CB0000}"/>
    <cellStyle name="표준 41 2 3 3 3 3" xfId="52133" xr:uid="{00000000-0005-0000-0000-0000A2CB0000}"/>
    <cellStyle name="표준 41 2 3 3 3 4" xfId="52134" xr:uid="{00000000-0005-0000-0000-0000A3CB0000}"/>
    <cellStyle name="표준 41 2 3 3 4" xfId="52135" xr:uid="{00000000-0005-0000-0000-0000A4CB0000}"/>
    <cellStyle name="표준 41 2 3 3 4 2" xfId="52136" xr:uid="{00000000-0005-0000-0000-0000A5CB0000}"/>
    <cellStyle name="표준 41 2 3 3 4 3" xfId="52137" xr:uid="{00000000-0005-0000-0000-0000A6CB0000}"/>
    <cellStyle name="표준 41 2 3 3 4 4" xfId="52138" xr:uid="{00000000-0005-0000-0000-0000A7CB0000}"/>
    <cellStyle name="표준 41 2 3 3 5" xfId="52139" xr:uid="{00000000-0005-0000-0000-0000A8CB0000}"/>
    <cellStyle name="표준 41 2 3 3 5 2" xfId="52140" xr:uid="{00000000-0005-0000-0000-0000A9CB0000}"/>
    <cellStyle name="표준 41 2 3 3 5 3" xfId="52141" xr:uid="{00000000-0005-0000-0000-0000AACB0000}"/>
    <cellStyle name="표준 41 2 3 3 5 4" xfId="52142" xr:uid="{00000000-0005-0000-0000-0000ABCB0000}"/>
    <cellStyle name="표준 41 2 3 3 6" xfId="52143" xr:uid="{00000000-0005-0000-0000-0000ACCB0000}"/>
    <cellStyle name="표준 41 2 3 3 6 2" xfId="52144" xr:uid="{00000000-0005-0000-0000-0000ADCB0000}"/>
    <cellStyle name="표준 41 2 3 3 6 3" xfId="52145" xr:uid="{00000000-0005-0000-0000-0000AECB0000}"/>
    <cellStyle name="표준 41 2 3 3 6 4" xfId="52146" xr:uid="{00000000-0005-0000-0000-0000AFCB0000}"/>
    <cellStyle name="표준 41 2 3 3 7" xfId="52147" xr:uid="{00000000-0005-0000-0000-0000B0CB0000}"/>
    <cellStyle name="표준 41 2 3 3 7 2" xfId="52148" xr:uid="{00000000-0005-0000-0000-0000B1CB0000}"/>
    <cellStyle name="표준 41 2 3 3 7 3" xfId="52149" xr:uid="{00000000-0005-0000-0000-0000B2CB0000}"/>
    <cellStyle name="표준 41 2 3 3 7 4" xfId="52150" xr:uid="{00000000-0005-0000-0000-0000B3CB0000}"/>
    <cellStyle name="표준 41 2 3 3 8" xfId="52151" xr:uid="{00000000-0005-0000-0000-0000B4CB0000}"/>
    <cellStyle name="표준 41 2 3 3 8 2" xfId="52152" xr:uid="{00000000-0005-0000-0000-0000B5CB0000}"/>
    <cellStyle name="표준 41 2 3 3 8 3" xfId="52153" xr:uid="{00000000-0005-0000-0000-0000B6CB0000}"/>
    <cellStyle name="표준 41 2 3 3 8 4" xfId="52154" xr:uid="{00000000-0005-0000-0000-0000B7CB0000}"/>
    <cellStyle name="표준 41 2 3 3 9" xfId="52155" xr:uid="{00000000-0005-0000-0000-0000B8CB0000}"/>
    <cellStyle name="표준 41 2 3 3 9 2" xfId="52156" xr:uid="{00000000-0005-0000-0000-0000B9CB0000}"/>
    <cellStyle name="표준 41 2 3 3 9 3" xfId="52157" xr:uid="{00000000-0005-0000-0000-0000BACB0000}"/>
    <cellStyle name="표준 41 2 3 3 9 4" xfId="52158" xr:uid="{00000000-0005-0000-0000-0000BBCB0000}"/>
    <cellStyle name="표준 41 2 3 4" xfId="52159" xr:uid="{00000000-0005-0000-0000-0000BCCB0000}"/>
    <cellStyle name="표준 41 2 3 4 10" xfId="52160" xr:uid="{00000000-0005-0000-0000-0000BDCB0000}"/>
    <cellStyle name="표준 41 2 3 4 11" xfId="52161" xr:uid="{00000000-0005-0000-0000-0000BECB0000}"/>
    <cellStyle name="표준 41 2 3 4 12" xfId="52162" xr:uid="{00000000-0005-0000-0000-0000BFCB0000}"/>
    <cellStyle name="표준 41 2 3 4 2" xfId="52163" xr:uid="{00000000-0005-0000-0000-0000C0CB0000}"/>
    <cellStyle name="표준 41 2 3 4 2 2" xfId="52164" xr:uid="{00000000-0005-0000-0000-0000C1CB0000}"/>
    <cellStyle name="표준 41 2 3 4 2 3" xfId="52165" xr:uid="{00000000-0005-0000-0000-0000C2CB0000}"/>
    <cellStyle name="표준 41 2 3 4 2 4" xfId="52166" xr:uid="{00000000-0005-0000-0000-0000C3CB0000}"/>
    <cellStyle name="표준 41 2 3 4 3" xfId="52167" xr:uid="{00000000-0005-0000-0000-0000C4CB0000}"/>
    <cellStyle name="표준 41 2 3 4 3 2" xfId="52168" xr:uid="{00000000-0005-0000-0000-0000C5CB0000}"/>
    <cellStyle name="표준 41 2 3 4 3 3" xfId="52169" xr:uid="{00000000-0005-0000-0000-0000C6CB0000}"/>
    <cellStyle name="표준 41 2 3 4 3 4" xfId="52170" xr:uid="{00000000-0005-0000-0000-0000C7CB0000}"/>
    <cellStyle name="표준 41 2 3 4 4" xfId="52171" xr:uid="{00000000-0005-0000-0000-0000C8CB0000}"/>
    <cellStyle name="표준 41 2 3 4 4 2" xfId="52172" xr:uid="{00000000-0005-0000-0000-0000C9CB0000}"/>
    <cellStyle name="표준 41 2 3 4 4 3" xfId="52173" xr:uid="{00000000-0005-0000-0000-0000CACB0000}"/>
    <cellStyle name="표준 41 2 3 4 4 4" xfId="52174" xr:uid="{00000000-0005-0000-0000-0000CBCB0000}"/>
    <cellStyle name="표준 41 2 3 4 5" xfId="52175" xr:uid="{00000000-0005-0000-0000-0000CCCB0000}"/>
    <cellStyle name="표준 41 2 3 4 5 2" xfId="52176" xr:uid="{00000000-0005-0000-0000-0000CDCB0000}"/>
    <cellStyle name="표준 41 2 3 4 5 3" xfId="52177" xr:uid="{00000000-0005-0000-0000-0000CECB0000}"/>
    <cellStyle name="표준 41 2 3 4 5 4" xfId="52178" xr:uid="{00000000-0005-0000-0000-0000CFCB0000}"/>
    <cellStyle name="표준 41 2 3 4 6" xfId="52179" xr:uid="{00000000-0005-0000-0000-0000D0CB0000}"/>
    <cellStyle name="표준 41 2 3 4 6 2" xfId="52180" xr:uid="{00000000-0005-0000-0000-0000D1CB0000}"/>
    <cellStyle name="표준 41 2 3 4 6 3" xfId="52181" xr:uid="{00000000-0005-0000-0000-0000D2CB0000}"/>
    <cellStyle name="표준 41 2 3 4 6 4" xfId="52182" xr:uid="{00000000-0005-0000-0000-0000D3CB0000}"/>
    <cellStyle name="표준 41 2 3 4 7" xfId="52183" xr:uid="{00000000-0005-0000-0000-0000D4CB0000}"/>
    <cellStyle name="표준 41 2 3 4 7 2" xfId="52184" xr:uid="{00000000-0005-0000-0000-0000D5CB0000}"/>
    <cellStyle name="표준 41 2 3 4 7 3" xfId="52185" xr:uid="{00000000-0005-0000-0000-0000D6CB0000}"/>
    <cellStyle name="표준 41 2 3 4 7 4" xfId="52186" xr:uid="{00000000-0005-0000-0000-0000D7CB0000}"/>
    <cellStyle name="표준 41 2 3 4 8" xfId="52187" xr:uid="{00000000-0005-0000-0000-0000D8CB0000}"/>
    <cellStyle name="표준 41 2 3 4 8 2" xfId="52188" xr:uid="{00000000-0005-0000-0000-0000D9CB0000}"/>
    <cellStyle name="표준 41 2 3 4 8 3" xfId="52189" xr:uid="{00000000-0005-0000-0000-0000DACB0000}"/>
    <cellStyle name="표준 41 2 3 4 8 4" xfId="52190" xr:uid="{00000000-0005-0000-0000-0000DBCB0000}"/>
    <cellStyle name="표준 41 2 3 4 9" xfId="52191" xr:uid="{00000000-0005-0000-0000-0000DCCB0000}"/>
    <cellStyle name="표준 41 2 3 4 9 2" xfId="52192" xr:uid="{00000000-0005-0000-0000-0000DDCB0000}"/>
    <cellStyle name="표준 41 2 3 4 9 3" xfId="52193" xr:uid="{00000000-0005-0000-0000-0000DECB0000}"/>
    <cellStyle name="표준 41 2 3 4 9 4" xfId="52194" xr:uid="{00000000-0005-0000-0000-0000DFCB0000}"/>
    <cellStyle name="표준 41 2 3 5" xfId="52195" xr:uid="{00000000-0005-0000-0000-0000E0CB0000}"/>
    <cellStyle name="표준 41 2 3 5 2" xfId="52196" xr:uid="{00000000-0005-0000-0000-0000E1CB0000}"/>
    <cellStyle name="표준 41 2 3 5 3" xfId="52197" xr:uid="{00000000-0005-0000-0000-0000E2CB0000}"/>
    <cellStyle name="표준 41 2 3 5 4" xfId="52198" xr:uid="{00000000-0005-0000-0000-0000E3CB0000}"/>
    <cellStyle name="표준 41 2 3 6" xfId="52199" xr:uid="{00000000-0005-0000-0000-0000E4CB0000}"/>
    <cellStyle name="표준 41 2 3 6 2" xfId="52200" xr:uid="{00000000-0005-0000-0000-0000E5CB0000}"/>
    <cellStyle name="표준 41 2 3 6 3" xfId="52201" xr:uid="{00000000-0005-0000-0000-0000E6CB0000}"/>
    <cellStyle name="표준 41 2 3 6 4" xfId="52202" xr:uid="{00000000-0005-0000-0000-0000E7CB0000}"/>
    <cellStyle name="표준 41 2 3 7" xfId="52203" xr:uid="{00000000-0005-0000-0000-0000E8CB0000}"/>
    <cellStyle name="표준 41 2 3 7 2" xfId="52204" xr:uid="{00000000-0005-0000-0000-0000E9CB0000}"/>
    <cellStyle name="표준 41 2 3 7 3" xfId="52205" xr:uid="{00000000-0005-0000-0000-0000EACB0000}"/>
    <cellStyle name="표준 41 2 3 7 4" xfId="52206" xr:uid="{00000000-0005-0000-0000-0000EBCB0000}"/>
    <cellStyle name="표준 41 2 3 8" xfId="52207" xr:uid="{00000000-0005-0000-0000-0000ECCB0000}"/>
    <cellStyle name="표준 41 2 3 8 2" xfId="52208" xr:uid="{00000000-0005-0000-0000-0000EDCB0000}"/>
    <cellStyle name="표준 41 2 3 8 3" xfId="52209" xr:uid="{00000000-0005-0000-0000-0000EECB0000}"/>
    <cellStyle name="표준 41 2 3 8 4" xfId="52210" xr:uid="{00000000-0005-0000-0000-0000EFCB0000}"/>
    <cellStyle name="표준 41 2 3 9" xfId="52211" xr:uid="{00000000-0005-0000-0000-0000F0CB0000}"/>
    <cellStyle name="표준 41 2 3 9 2" xfId="52212" xr:uid="{00000000-0005-0000-0000-0000F1CB0000}"/>
    <cellStyle name="표준 41 2 3 9 3" xfId="52213" xr:uid="{00000000-0005-0000-0000-0000F2CB0000}"/>
    <cellStyle name="표준 41 2 3 9 4" xfId="52214" xr:uid="{00000000-0005-0000-0000-0000F3CB0000}"/>
    <cellStyle name="표준 41 2 4" xfId="52215" xr:uid="{00000000-0005-0000-0000-0000F4CB0000}"/>
    <cellStyle name="표준 41 2 4 10" xfId="52216" xr:uid="{00000000-0005-0000-0000-0000F5CB0000}"/>
    <cellStyle name="표준 41 2 4 11" xfId="52217" xr:uid="{00000000-0005-0000-0000-0000F6CB0000}"/>
    <cellStyle name="표준 41 2 4 12" xfId="52218" xr:uid="{00000000-0005-0000-0000-0000F7CB0000}"/>
    <cellStyle name="표준 41 2 4 2" xfId="52219" xr:uid="{00000000-0005-0000-0000-0000F8CB0000}"/>
    <cellStyle name="표준 41 2 4 2 2" xfId="52220" xr:uid="{00000000-0005-0000-0000-0000F9CB0000}"/>
    <cellStyle name="표준 41 2 4 2 3" xfId="52221" xr:uid="{00000000-0005-0000-0000-0000FACB0000}"/>
    <cellStyle name="표준 41 2 4 2 4" xfId="52222" xr:uid="{00000000-0005-0000-0000-0000FBCB0000}"/>
    <cellStyle name="표준 41 2 4 3" xfId="52223" xr:uid="{00000000-0005-0000-0000-0000FCCB0000}"/>
    <cellStyle name="표준 41 2 4 3 2" xfId="52224" xr:uid="{00000000-0005-0000-0000-0000FDCB0000}"/>
    <cellStyle name="표준 41 2 4 3 3" xfId="52225" xr:uid="{00000000-0005-0000-0000-0000FECB0000}"/>
    <cellStyle name="표준 41 2 4 3 4" xfId="52226" xr:uid="{00000000-0005-0000-0000-0000FFCB0000}"/>
    <cellStyle name="표준 41 2 4 4" xfId="52227" xr:uid="{00000000-0005-0000-0000-000000CC0000}"/>
    <cellStyle name="표준 41 2 4 4 2" xfId="52228" xr:uid="{00000000-0005-0000-0000-000001CC0000}"/>
    <cellStyle name="표준 41 2 4 4 3" xfId="52229" xr:uid="{00000000-0005-0000-0000-000002CC0000}"/>
    <cellStyle name="표준 41 2 4 4 4" xfId="52230" xr:uid="{00000000-0005-0000-0000-000003CC0000}"/>
    <cellStyle name="표준 41 2 4 5" xfId="52231" xr:uid="{00000000-0005-0000-0000-000004CC0000}"/>
    <cellStyle name="표준 41 2 4 5 2" xfId="52232" xr:uid="{00000000-0005-0000-0000-000005CC0000}"/>
    <cellStyle name="표준 41 2 4 5 3" xfId="52233" xr:uid="{00000000-0005-0000-0000-000006CC0000}"/>
    <cellStyle name="표준 41 2 4 5 4" xfId="52234" xr:uid="{00000000-0005-0000-0000-000007CC0000}"/>
    <cellStyle name="표준 41 2 4 6" xfId="52235" xr:uid="{00000000-0005-0000-0000-000008CC0000}"/>
    <cellStyle name="표준 41 2 4 6 2" xfId="52236" xr:uid="{00000000-0005-0000-0000-000009CC0000}"/>
    <cellStyle name="표준 41 2 4 6 3" xfId="52237" xr:uid="{00000000-0005-0000-0000-00000ACC0000}"/>
    <cellStyle name="표준 41 2 4 6 4" xfId="52238" xr:uid="{00000000-0005-0000-0000-00000BCC0000}"/>
    <cellStyle name="표준 41 2 4 7" xfId="52239" xr:uid="{00000000-0005-0000-0000-00000CCC0000}"/>
    <cellStyle name="표준 41 2 4 7 2" xfId="52240" xr:uid="{00000000-0005-0000-0000-00000DCC0000}"/>
    <cellStyle name="표준 41 2 4 7 3" xfId="52241" xr:uid="{00000000-0005-0000-0000-00000ECC0000}"/>
    <cellStyle name="표준 41 2 4 7 4" xfId="52242" xr:uid="{00000000-0005-0000-0000-00000FCC0000}"/>
    <cellStyle name="표준 41 2 4 8" xfId="52243" xr:uid="{00000000-0005-0000-0000-000010CC0000}"/>
    <cellStyle name="표준 41 2 4 8 2" xfId="52244" xr:uid="{00000000-0005-0000-0000-000011CC0000}"/>
    <cellStyle name="표준 41 2 4 8 3" xfId="52245" xr:uid="{00000000-0005-0000-0000-000012CC0000}"/>
    <cellStyle name="표준 41 2 4 8 4" xfId="52246" xr:uid="{00000000-0005-0000-0000-000013CC0000}"/>
    <cellStyle name="표준 41 2 4 9" xfId="52247" xr:uid="{00000000-0005-0000-0000-000014CC0000}"/>
    <cellStyle name="표준 41 2 4 9 2" xfId="52248" xr:uid="{00000000-0005-0000-0000-000015CC0000}"/>
    <cellStyle name="표준 41 2 4 9 3" xfId="52249" xr:uid="{00000000-0005-0000-0000-000016CC0000}"/>
    <cellStyle name="표준 41 2 4 9 4" xfId="52250" xr:uid="{00000000-0005-0000-0000-000017CC0000}"/>
    <cellStyle name="표준 41 2 5" xfId="52251" xr:uid="{00000000-0005-0000-0000-000018CC0000}"/>
    <cellStyle name="표준 41 2 5 10" xfId="52252" xr:uid="{00000000-0005-0000-0000-000019CC0000}"/>
    <cellStyle name="표준 41 2 5 11" xfId="52253" xr:uid="{00000000-0005-0000-0000-00001ACC0000}"/>
    <cellStyle name="표준 41 2 5 12" xfId="52254" xr:uid="{00000000-0005-0000-0000-00001BCC0000}"/>
    <cellStyle name="표준 41 2 5 2" xfId="52255" xr:uid="{00000000-0005-0000-0000-00001CCC0000}"/>
    <cellStyle name="표준 41 2 5 2 2" xfId="52256" xr:uid="{00000000-0005-0000-0000-00001DCC0000}"/>
    <cellStyle name="표준 41 2 5 2 3" xfId="52257" xr:uid="{00000000-0005-0000-0000-00001ECC0000}"/>
    <cellStyle name="표준 41 2 5 2 4" xfId="52258" xr:uid="{00000000-0005-0000-0000-00001FCC0000}"/>
    <cellStyle name="표준 41 2 5 3" xfId="52259" xr:uid="{00000000-0005-0000-0000-000020CC0000}"/>
    <cellStyle name="표준 41 2 5 3 2" xfId="52260" xr:uid="{00000000-0005-0000-0000-000021CC0000}"/>
    <cellStyle name="표준 41 2 5 3 3" xfId="52261" xr:uid="{00000000-0005-0000-0000-000022CC0000}"/>
    <cellStyle name="표준 41 2 5 3 4" xfId="52262" xr:uid="{00000000-0005-0000-0000-000023CC0000}"/>
    <cellStyle name="표준 41 2 5 4" xfId="52263" xr:uid="{00000000-0005-0000-0000-000024CC0000}"/>
    <cellStyle name="표준 41 2 5 4 2" xfId="52264" xr:uid="{00000000-0005-0000-0000-000025CC0000}"/>
    <cellStyle name="표준 41 2 5 4 3" xfId="52265" xr:uid="{00000000-0005-0000-0000-000026CC0000}"/>
    <cellStyle name="표준 41 2 5 4 4" xfId="52266" xr:uid="{00000000-0005-0000-0000-000027CC0000}"/>
    <cellStyle name="표준 41 2 5 5" xfId="52267" xr:uid="{00000000-0005-0000-0000-000028CC0000}"/>
    <cellStyle name="표준 41 2 5 5 2" xfId="52268" xr:uid="{00000000-0005-0000-0000-000029CC0000}"/>
    <cellStyle name="표준 41 2 5 5 3" xfId="52269" xr:uid="{00000000-0005-0000-0000-00002ACC0000}"/>
    <cellStyle name="표준 41 2 5 5 4" xfId="52270" xr:uid="{00000000-0005-0000-0000-00002BCC0000}"/>
    <cellStyle name="표준 41 2 5 6" xfId="52271" xr:uid="{00000000-0005-0000-0000-00002CCC0000}"/>
    <cellStyle name="표준 41 2 5 6 2" xfId="52272" xr:uid="{00000000-0005-0000-0000-00002DCC0000}"/>
    <cellStyle name="표준 41 2 5 6 3" xfId="52273" xr:uid="{00000000-0005-0000-0000-00002ECC0000}"/>
    <cellStyle name="표준 41 2 5 6 4" xfId="52274" xr:uid="{00000000-0005-0000-0000-00002FCC0000}"/>
    <cellStyle name="표준 41 2 5 7" xfId="52275" xr:uid="{00000000-0005-0000-0000-000030CC0000}"/>
    <cellStyle name="표준 41 2 5 7 2" xfId="52276" xr:uid="{00000000-0005-0000-0000-000031CC0000}"/>
    <cellStyle name="표준 41 2 5 7 3" xfId="52277" xr:uid="{00000000-0005-0000-0000-000032CC0000}"/>
    <cellStyle name="표준 41 2 5 7 4" xfId="52278" xr:uid="{00000000-0005-0000-0000-000033CC0000}"/>
    <cellStyle name="표준 41 2 5 8" xfId="52279" xr:uid="{00000000-0005-0000-0000-000034CC0000}"/>
    <cellStyle name="표준 41 2 5 8 2" xfId="52280" xr:uid="{00000000-0005-0000-0000-000035CC0000}"/>
    <cellStyle name="표준 41 2 5 8 3" xfId="52281" xr:uid="{00000000-0005-0000-0000-000036CC0000}"/>
    <cellStyle name="표준 41 2 5 8 4" xfId="52282" xr:uid="{00000000-0005-0000-0000-000037CC0000}"/>
    <cellStyle name="표준 41 2 5 9" xfId="52283" xr:uid="{00000000-0005-0000-0000-000038CC0000}"/>
    <cellStyle name="표준 41 2 5 9 2" xfId="52284" xr:uid="{00000000-0005-0000-0000-000039CC0000}"/>
    <cellStyle name="표준 41 2 5 9 3" xfId="52285" xr:uid="{00000000-0005-0000-0000-00003ACC0000}"/>
    <cellStyle name="표준 41 2 5 9 4" xfId="52286" xr:uid="{00000000-0005-0000-0000-00003BCC0000}"/>
    <cellStyle name="표준 41 2 6" xfId="52287" xr:uid="{00000000-0005-0000-0000-00003CCC0000}"/>
    <cellStyle name="표준 41 2 6 10" xfId="52288" xr:uid="{00000000-0005-0000-0000-00003DCC0000}"/>
    <cellStyle name="표준 41 2 6 11" xfId="52289" xr:uid="{00000000-0005-0000-0000-00003ECC0000}"/>
    <cellStyle name="표준 41 2 6 12" xfId="52290" xr:uid="{00000000-0005-0000-0000-00003FCC0000}"/>
    <cellStyle name="표준 41 2 6 2" xfId="52291" xr:uid="{00000000-0005-0000-0000-000040CC0000}"/>
    <cellStyle name="표준 41 2 6 2 2" xfId="52292" xr:uid="{00000000-0005-0000-0000-000041CC0000}"/>
    <cellStyle name="표준 41 2 6 2 3" xfId="52293" xr:uid="{00000000-0005-0000-0000-000042CC0000}"/>
    <cellStyle name="표준 41 2 6 2 4" xfId="52294" xr:uid="{00000000-0005-0000-0000-000043CC0000}"/>
    <cellStyle name="표준 41 2 6 3" xfId="52295" xr:uid="{00000000-0005-0000-0000-000044CC0000}"/>
    <cellStyle name="표준 41 2 6 3 2" xfId="52296" xr:uid="{00000000-0005-0000-0000-000045CC0000}"/>
    <cellStyle name="표준 41 2 6 3 3" xfId="52297" xr:uid="{00000000-0005-0000-0000-000046CC0000}"/>
    <cellStyle name="표준 41 2 6 3 4" xfId="52298" xr:uid="{00000000-0005-0000-0000-000047CC0000}"/>
    <cellStyle name="표준 41 2 6 4" xfId="52299" xr:uid="{00000000-0005-0000-0000-000048CC0000}"/>
    <cellStyle name="표준 41 2 6 4 2" xfId="52300" xr:uid="{00000000-0005-0000-0000-000049CC0000}"/>
    <cellStyle name="표준 41 2 6 4 3" xfId="52301" xr:uid="{00000000-0005-0000-0000-00004ACC0000}"/>
    <cellStyle name="표준 41 2 6 4 4" xfId="52302" xr:uid="{00000000-0005-0000-0000-00004BCC0000}"/>
    <cellStyle name="표준 41 2 6 5" xfId="52303" xr:uid="{00000000-0005-0000-0000-00004CCC0000}"/>
    <cellStyle name="표준 41 2 6 5 2" xfId="52304" xr:uid="{00000000-0005-0000-0000-00004DCC0000}"/>
    <cellStyle name="표준 41 2 6 5 3" xfId="52305" xr:uid="{00000000-0005-0000-0000-00004ECC0000}"/>
    <cellStyle name="표준 41 2 6 5 4" xfId="52306" xr:uid="{00000000-0005-0000-0000-00004FCC0000}"/>
    <cellStyle name="표준 41 2 6 6" xfId="52307" xr:uid="{00000000-0005-0000-0000-000050CC0000}"/>
    <cellStyle name="표준 41 2 6 6 2" xfId="52308" xr:uid="{00000000-0005-0000-0000-000051CC0000}"/>
    <cellStyle name="표준 41 2 6 6 3" xfId="52309" xr:uid="{00000000-0005-0000-0000-000052CC0000}"/>
    <cellStyle name="표준 41 2 6 6 4" xfId="52310" xr:uid="{00000000-0005-0000-0000-000053CC0000}"/>
    <cellStyle name="표준 41 2 6 7" xfId="52311" xr:uid="{00000000-0005-0000-0000-000054CC0000}"/>
    <cellStyle name="표준 41 2 6 7 2" xfId="52312" xr:uid="{00000000-0005-0000-0000-000055CC0000}"/>
    <cellStyle name="표준 41 2 6 7 3" xfId="52313" xr:uid="{00000000-0005-0000-0000-000056CC0000}"/>
    <cellStyle name="표준 41 2 6 7 4" xfId="52314" xr:uid="{00000000-0005-0000-0000-000057CC0000}"/>
    <cellStyle name="표준 41 2 6 8" xfId="52315" xr:uid="{00000000-0005-0000-0000-000058CC0000}"/>
    <cellStyle name="표준 41 2 6 8 2" xfId="52316" xr:uid="{00000000-0005-0000-0000-000059CC0000}"/>
    <cellStyle name="표준 41 2 6 8 3" xfId="52317" xr:uid="{00000000-0005-0000-0000-00005ACC0000}"/>
    <cellStyle name="표준 41 2 6 8 4" xfId="52318" xr:uid="{00000000-0005-0000-0000-00005BCC0000}"/>
    <cellStyle name="표준 41 2 6 9" xfId="52319" xr:uid="{00000000-0005-0000-0000-00005CCC0000}"/>
    <cellStyle name="표준 41 2 6 9 2" xfId="52320" xr:uid="{00000000-0005-0000-0000-00005DCC0000}"/>
    <cellStyle name="표준 41 2 6 9 3" xfId="52321" xr:uid="{00000000-0005-0000-0000-00005ECC0000}"/>
    <cellStyle name="표준 41 2 6 9 4" xfId="52322" xr:uid="{00000000-0005-0000-0000-00005FCC0000}"/>
    <cellStyle name="표준 41 2 7" xfId="52323" xr:uid="{00000000-0005-0000-0000-000060CC0000}"/>
    <cellStyle name="표준 41 2 7 2" xfId="52324" xr:uid="{00000000-0005-0000-0000-000061CC0000}"/>
    <cellStyle name="표준 41 2 7 3" xfId="52325" xr:uid="{00000000-0005-0000-0000-000062CC0000}"/>
    <cellStyle name="표준 41 2 7 4" xfId="52326" xr:uid="{00000000-0005-0000-0000-000063CC0000}"/>
    <cellStyle name="표준 41 2 8" xfId="52327" xr:uid="{00000000-0005-0000-0000-000064CC0000}"/>
    <cellStyle name="표준 41 2 8 2" xfId="52328" xr:uid="{00000000-0005-0000-0000-000065CC0000}"/>
    <cellStyle name="표준 41 2 8 3" xfId="52329" xr:uid="{00000000-0005-0000-0000-000066CC0000}"/>
    <cellStyle name="표준 41 2 8 4" xfId="52330" xr:uid="{00000000-0005-0000-0000-000067CC0000}"/>
    <cellStyle name="표준 41 2 9" xfId="52331" xr:uid="{00000000-0005-0000-0000-000068CC0000}"/>
    <cellStyle name="표준 41 2 9 2" xfId="52332" xr:uid="{00000000-0005-0000-0000-000069CC0000}"/>
    <cellStyle name="표준 41 2 9 3" xfId="52333" xr:uid="{00000000-0005-0000-0000-00006ACC0000}"/>
    <cellStyle name="표준 41 2 9 4" xfId="52334" xr:uid="{00000000-0005-0000-0000-00006BCC0000}"/>
    <cellStyle name="표준 41 3" xfId="52335" xr:uid="{00000000-0005-0000-0000-00006CCC0000}"/>
    <cellStyle name="표준 41 3 10" xfId="52336" xr:uid="{00000000-0005-0000-0000-00006DCC0000}"/>
    <cellStyle name="표준 41 3 10 2" xfId="52337" xr:uid="{00000000-0005-0000-0000-00006ECC0000}"/>
    <cellStyle name="표준 41 3 10 3" xfId="52338" xr:uid="{00000000-0005-0000-0000-00006FCC0000}"/>
    <cellStyle name="표준 41 3 10 4" xfId="52339" xr:uid="{00000000-0005-0000-0000-000070CC0000}"/>
    <cellStyle name="표준 41 3 11" xfId="52340" xr:uid="{00000000-0005-0000-0000-000071CC0000}"/>
    <cellStyle name="표준 41 3 11 2" xfId="52341" xr:uid="{00000000-0005-0000-0000-000072CC0000}"/>
    <cellStyle name="표준 41 3 11 3" xfId="52342" xr:uid="{00000000-0005-0000-0000-000073CC0000}"/>
    <cellStyle name="표준 41 3 11 4" xfId="52343" xr:uid="{00000000-0005-0000-0000-000074CC0000}"/>
    <cellStyle name="표준 41 3 12" xfId="52344" xr:uid="{00000000-0005-0000-0000-000075CC0000}"/>
    <cellStyle name="표준 41 3 12 2" xfId="52345" xr:uid="{00000000-0005-0000-0000-000076CC0000}"/>
    <cellStyle name="표준 41 3 12 3" xfId="52346" xr:uid="{00000000-0005-0000-0000-000077CC0000}"/>
    <cellStyle name="표준 41 3 12 4" xfId="52347" xr:uid="{00000000-0005-0000-0000-000078CC0000}"/>
    <cellStyle name="표준 41 3 13" xfId="52348" xr:uid="{00000000-0005-0000-0000-000079CC0000}"/>
    <cellStyle name="표준 41 3 14" xfId="52349" xr:uid="{00000000-0005-0000-0000-00007ACC0000}"/>
    <cellStyle name="표준 41 3 15" xfId="52350" xr:uid="{00000000-0005-0000-0000-00007BCC0000}"/>
    <cellStyle name="표준 41 3 16" xfId="52351" xr:uid="{00000000-0005-0000-0000-00007CCC0000}"/>
    <cellStyle name="표준 41 3 17" xfId="52352" xr:uid="{00000000-0005-0000-0000-00007DCC0000}"/>
    <cellStyle name="표준 41 3 18" xfId="52353" xr:uid="{00000000-0005-0000-0000-00007ECC0000}"/>
    <cellStyle name="표준 41 3 19" xfId="52354" xr:uid="{00000000-0005-0000-0000-00007FCC0000}"/>
    <cellStyle name="표준 41 3 2" xfId="52355" xr:uid="{00000000-0005-0000-0000-000080CC0000}"/>
    <cellStyle name="표준 41 3 2 10" xfId="52356" xr:uid="{00000000-0005-0000-0000-000081CC0000}"/>
    <cellStyle name="표준 41 3 2 11" xfId="52357" xr:uid="{00000000-0005-0000-0000-000082CC0000}"/>
    <cellStyle name="표준 41 3 2 12" xfId="52358" xr:uid="{00000000-0005-0000-0000-000083CC0000}"/>
    <cellStyle name="표준 41 3 2 2" xfId="52359" xr:uid="{00000000-0005-0000-0000-000084CC0000}"/>
    <cellStyle name="표준 41 3 2 2 2" xfId="52360" xr:uid="{00000000-0005-0000-0000-000085CC0000}"/>
    <cellStyle name="표준 41 3 2 2 3" xfId="52361" xr:uid="{00000000-0005-0000-0000-000086CC0000}"/>
    <cellStyle name="표준 41 3 2 2 4" xfId="52362" xr:uid="{00000000-0005-0000-0000-000087CC0000}"/>
    <cellStyle name="표준 41 3 2 3" xfId="52363" xr:uid="{00000000-0005-0000-0000-000088CC0000}"/>
    <cellStyle name="표준 41 3 2 3 2" xfId="52364" xr:uid="{00000000-0005-0000-0000-000089CC0000}"/>
    <cellStyle name="표준 41 3 2 3 3" xfId="52365" xr:uid="{00000000-0005-0000-0000-00008ACC0000}"/>
    <cellStyle name="표준 41 3 2 3 4" xfId="52366" xr:uid="{00000000-0005-0000-0000-00008BCC0000}"/>
    <cellStyle name="표준 41 3 2 4" xfId="52367" xr:uid="{00000000-0005-0000-0000-00008CCC0000}"/>
    <cellStyle name="표준 41 3 2 4 2" xfId="52368" xr:uid="{00000000-0005-0000-0000-00008DCC0000}"/>
    <cellStyle name="표준 41 3 2 4 3" xfId="52369" xr:uid="{00000000-0005-0000-0000-00008ECC0000}"/>
    <cellStyle name="표준 41 3 2 4 4" xfId="52370" xr:uid="{00000000-0005-0000-0000-00008FCC0000}"/>
    <cellStyle name="표준 41 3 2 5" xfId="52371" xr:uid="{00000000-0005-0000-0000-000090CC0000}"/>
    <cellStyle name="표준 41 3 2 5 2" xfId="52372" xr:uid="{00000000-0005-0000-0000-000091CC0000}"/>
    <cellStyle name="표준 41 3 2 5 3" xfId="52373" xr:uid="{00000000-0005-0000-0000-000092CC0000}"/>
    <cellStyle name="표준 41 3 2 5 4" xfId="52374" xr:uid="{00000000-0005-0000-0000-000093CC0000}"/>
    <cellStyle name="표준 41 3 2 6" xfId="52375" xr:uid="{00000000-0005-0000-0000-000094CC0000}"/>
    <cellStyle name="표준 41 3 2 6 2" xfId="52376" xr:uid="{00000000-0005-0000-0000-000095CC0000}"/>
    <cellStyle name="표준 41 3 2 6 3" xfId="52377" xr:uid="{00000000-0005-0000-0000-000096CC0000}"/>
    <cellStyle name="표준 41 3 2 6 4" xfId="52378" xr:uid="{00000000-0005-0000-0000-000097CC0000}"/>
    <cellStyle name="표준 41 3 2 7" xfId="52379" xr:uid="{00000000-0005-0000-0000-000098CC0000}"/>
    <cellStyle name="표준 41 3 2 7 2" xfId="52380" xr:uid="{00000000-0005-0000-0000-000099CC0000}"/>
    <cellStyle name="표준 41 3 2 7 3" xfId="52381" xr:uid="{00000000-0005-0000-0000-00009ACC0000}"/>
    <cellStyle name="표준 41 3 2 7 4" xfId="52382" xr:uid="{00000000-0005-0000-0000-00009BCC0000}"/>
    <cellStyle name="표준 41 3 2 8" xfId="52383" xr:uid="{00000000-0005-0000-0000-00009CCC0000}"/>
    <cellStyle name="표준 41 3 2 8 2" xfId="52384" xr:uid="{00000000-0005-0000-0000-00009DCC0000}"/>
    <cellStyle name="표준 41 3 2 8 3" xfId="52385" xr:uid="{00000000-0005-0000-0000-00009ECC0000}"/>
    <cellStyle name="표준 41 3 2 8 4" xfId="52386" xr:uid="{00000000-0005-0000-0000-00009FCC0000}"/>
    <cellStyle name="표준 41 3 2 9" xfId="52387" xr:uid="{00000000-0005-0000-0000-0000A0CC0000}"/>
    <cellStyle name="표준 41 3 2 9 2" xfId="52388" xr:uid="{00000000-0005-0000-0000-0000A1CC0000}"/>
    <cellStyle name="표준 41 3 2 9 3" xfId="52389" xr:uid="{00000000-0005-0000-0000-0000A2CC0000}"/>
    <cellStyle name="표준 41 3 2 9 4" xfId="52390" xr:uid="{00000000-0005-0000-0000-0000A3CC0000}"/>
    <cellStyle name="표준 41 3 20" xfId="52391" xr:uid="{00000000-0005-0000-0000-0000A4CC0000}"/>
    <cellStyle name="표준 41 3 21" xfId="52392" xr:uid="{00000000-0005-0000-0000-0000A5CC0000}"/>
    <cellStyle name="표준 41 3 22" xfId="52393" xr:uid="{00000000-0005-0000-0000-0000A6CC0000}"/>
    <cellStyle name="표준 41 3 23" xfId="52394" xr:uid="{00000000-0005-0000-0000-0000A7CC0000}"/>
    <cellStyle name="표준 41 3 24" xfId="52395" xr:uid="{00000000-0005-0000-0000-0000A8CC0000}"/>
    <cellStyle name="표준 41 3 25" xfId="52396" xr:uid="{00000000-0005-0000-0000-0000A9CC0000}"/>
    <cellStyle name="표준 41 3 3" xfId="52397" xr:uid="{00000000-0005-0000-0000-0000AACC0000}"/>
    <cellStyle name="표준 41 3 3 10" xfId="52398" xr:uid="{00000000-0005-0000-0000-0000ABCC0000}"/>
    <cellStyle name="표준 41 3 3 11" xfId="52399" xr:uid="{00000000-0005-0000-0000-0000ACCC0000}"/>
    <cellStyle name="표준 41 3 3 12" xfId="52400" xr:uid="{00000000-0005-0000-0000-0000ADCC0000}"/>
    <cellStyle name="표준 41 3 3 2" xfId="52401" xr:uid="{00000000-0005-0000-0000-0000AECC0000}"/>
    <cellStyle name="표준 41 3 3 2 2" xfId="52402" xr:uid="{00000000-0005-0000-0000-0000AFCC0000}"/>
    <cellStyle name="표준 41 3 3 2 3" xfId="52403" xr:uid="{00000000-0005-0000-0000-0000B0CC0000}"/>
    <cellStyle name="표준 41 3 3 2 4" xfId="52404" xr:uid="{00000000-0005-0000-0000-0000B1CC0000}"/>
    <cellStyle name="표준 41 3 3 3" xfId="52405" xr:uid="{00000000-0005-0000-0000-0000B2CC0000}"/>
    <cellStyle name="표준 41 3 3 3 2" xfId="52406" xr:uid="{00000000-0005-0000-0000-0000B3CC0000}"/>
    <cellStyle name="표준 41 3 3 3 3" xfId="52407" xr:uid="{00000000-0005-0000-0000-0000B4CC0000}"/>
    <cellStyle name="표준 41 3 3 3 4" xfId="52408" xr:uid="{00000000-0005-0000-0000-0000B5CC0000}"/>
    <cellStyle name="표준 41 3 3 4" xfId="52409" xr:uid="{00000000-0005-0000-0000-0000B6CC0000}"/>
    <cellStyle name="표준 41 3 3 4 2" xfId="52410" xr:uid="{00000000-0005-0000-0000-0000B7CC0000}"/>
    <cellStyle name="표준 41 3 3 4 3" xfId="52411" xr:uid="{00000000-0005-0000-0000-0000B8CC0000}"/>
    <cellStyle name="표준 41 3 3 4 4" xfId="52412" xr:uid="{00000000-0005-0000-0000-0000B9CC0000}"/>
    <cellStyle name="표준 41 3 3 5" xfId="52413" xr:uid="{00000000-0005-0000-0000-0000BACC0000}"/>
    <cellStyle name="표준 41 3 3 5 2" xfId="52414" xr:uid="{00000000-0005-0000-0000-0000BBCC0000}"/>
    <cellStyle name="표준 41 3 3 5 3" xfId="52415" xr:uid="{00000000-0005-0000-0000-0000BCCC0000}"/>
    <cellStyle name="표준 41 3 3 5 4" xfId="52416" xr:uid="{00000000-0005-0000-0000-0000BDCC0000}"/>
    <cellStyle name="표준 41 3 3 6" xfId="52417" xr:uid="{00000000-0005-0000-0000-0000BECC0000}"/>
    <cellStyle name="표준 41 3 3 6 2" xfId="52418" xr:uid="{00000000-0005-0000-0000-0000BFCC0000}"/>
    <cellStyle name="표준 41 3 3 6 3" xfId="52419" xr:uid="{00000000-0005-0000-0000-0000C0CC0000}"/>
    <cellStyle name="표준 41 3 3 6 4" xfId="52420" xr:uid="{00000000-0005-0000-0000-0000C1CC0000}"/>
    <cellStyle name="표준 41 3 3 7" xfId="52421" xr:uid="{00000000-0005-0000-0000-0000C2CC0000}"/>
    <cellStyle name="표준 41 3 3 7 2" xfId="52422" xr:uid="{00000000-0005-0000-0000-0000C3CC0000}"/>
    <cellStyle name="표준 41 3 3 7 3" xfId="52423" xr:uid="{00000000-0005-0000-0000-0000C4CC0000}"/>
    <cellStyle name="표준 41 3 3 7 4" xfId="52424" xr:uid="{00000000-0005-0000-0000-0000C5CC0000}"/>
    <cellStyle name="표준 41 3 3 8" xfId="52425" xr:uid="{00000000-0005-0000-0000-0000C6CC0000}"/>
    <cellStyle name="표준 41 3 3 8 2" xfId="52426" xr:uid="{00000000-0005-0000-0000-0000C7CC0000}"/>
    <cellStyle name="표준 41 3 3 8 3" xfId="52427" xr:uid="{00000000-0005-0000-0000-0000C8CC0000}"/>
    <cellStyle name="표준 41 3 3 8 4" xfId="52428" xr:uid="{00000000-0005-0000-0000-0000C9CC0000}"/>
    <cellStyle name="표준 41 3 3 9" xfId="52429" xr:uid="{00000000-0005-0000-0000-0000CACC0000}"/>
    <cellStyle name="표준 41 3 3 9 2" xfId="52430" xr:uid="{00000000-0005-0000-0000-0000CBCC0000}"/>
    <cellStyle name="표준 41 3 3 9 3" xfId="52431" xr:uid="{00000000-0005-0000-0000-0000CCCC0000}"/>
    <cellStyle name="표준 41 3 3 9 4" xfId="52432" xr:uid="{00000000-0005-0000-0000-0000CDCC0000}"/>
    <cellStyle name="표준 41 3 4" xfId="52433" xr:uid="{00000000-0005-0000-0000-0000CECC0000}"/>
    <cellStyle name="표준 41 3 4 10" xfId="52434" xr:uid="{00000000-0005-0000-0000-0000CFCC0000}"/>
    <cellStyle name="표준 41 3 4 11" xfId="52435" xr:uid="{00000000-0005-0000-0000-0000D0CC0000}"/>
    <cellStyle name="표준 41 3 4 12" xfId="52436" xr:uid="{00000000-0005-0000-0000-0000D1CC0000}"/>
    <cellStyle name="표준 41 3 4 2" xfId="52437" xr:uid="{00000000-0005-0000-0000-0000D2CC0000}"/>
    <cellStyle name="표준 41 3 4 2 2" xfId="52438" xr:uid="{00000000-0005-0000-0000-0000D3CC0000}"/>
    <cellStyle name="표준 41 3 4 2 3" xfId="52439" xr:uid="{00000000-0005-0000-0000-0000D4CC0000}"/>
    <cellStyle name="표준 41 3 4 2 4" xfId="52440" xr:uid="{00000000-0005-0000-0000-0000D5CC0000}"/>
    <cellStyle name="표준 41 3 4 3" xfId="52441" xr:uid="{00000000-0005-0000-0000-0000D6CC0000}"/>
    <cellStyle name="표준 41 3 4 3 2" xfId="52442" xr:uid="{00000000-0005-0000-0000-0000D7CC0000}"/>
    <cellStyle name="표준 41 3 4 3 3" xfId="52443" xr:uid="{00000000-0005-0000-0000-0000D8CC0000}"/>
    <cellStyle name="표준 41 3 4 3 4" xfId="52444" xr:uid="{00000000-0005-0000-0000-0000D9CC0000}"/>
    <cellStyle name="표준 41 3 4 4" xfId="52445" xr:uid="{00000000-0005-0000-0000-0000DACC0000}"/>
    <cellStyle name="표준 41 3 4 4 2" xfId="52446" xr:uid="{00000000-0005-0000-0000-0000DBCC0000}"/>
    <cellStyle name="표준 41 3 4 4 3" xfId="52447" xr:uid="{00000000-0005-0000-0000-0000DCCC0000}"/>
    <cellStyle name="표준 41 3 4 4 4" xfId="52448" xr:uid="{00000000-0005-0000-0000-0000DDCC0000}"/>
    <cellStyle name="표준 41 3 4 5" xfId="52449" xr:uid="{00000000-0005-0000-0000-0000DECC0000}"/>
    <cellStyle name="표준 41 3 4 5 2" xfId="52450" xr:uid="{00000000-0005-0000-0000-0000DFCC0000}"/>
    <cellStyle name="표준 41 3 4 5 3" xfId="52451" xr:uid="{00000000-0005-0000-0000-0000E0CC0000}"/>
    <cellStyle name="표준 41 3 4 5 4" xfId="52452" xr:uid="{00000000-0005-0000-0000-0000E1CC0000}"/>
    <cellStyle name="표준 41 3 4 6" xfId="52453" xr:uid="{00000000-0005-0000-0000-0000E2CC0000}"/>
    <cellStyle name="표준 41 3 4 6 2" xfId="52454" xr:uid="{00000000-0005-0000-0000-0000E3CC0000}"/>
    <cellStyle name="표준 41 3 4 6 3" xfId="52455" xr:uid="{00000000-0005-0000-0000-0000E4CC0000}"/>
    <cellStyle name="표준 41 3 4 6 4" xfId="52456" xr:uid="{00000000-0005-0000-0000-0000E5CC0000}"/>
    <cellStyle name="표준 41 3 4 7" xfId="52457" xr:uid="{00000000-0005-0000-0000-0000E6CC0000}"/>
    <cellStyle name="표준 41 3 4 7 2" xfId="52458" xr:uid="{00000000-0005-0000-0000-0000E7CC0000}"/>
    <cellStyle name="표준 41 3 4 7 3" xfId="52459" xr:uid="{00000000-0005-0000-0000-0000E8CC0000}"/>
    <cellStyle name="표준 41 3 4 7 4" xfId="52460" xr:uid="{00000000-0005-0000-0000-0000E9CC0000}"/>
    <cellStyle name="표준 41 3 4 8" xfId="52461" xr:uid="{00000000-0005-0000-0000-0000EACC0000}"/>
    <cellStyle name="표준 41 3 4 8 2" xfId="52462" xr:uid="{00000000-0005-0000-0000-0000EBCC0000}"/>
    <cellStyle name="표준 41 3 4 8 3" xfId="52463" xr:uid="{00000000-0005-0000-0000-0000ECCC0000}"/>
    <cellStyle name="표준 41 3 4 8 4" xfId="52464" xr:uid="{00000000-0005-0000-0000-0000EDCC0000}"/>
    <cellStyle name="표준 41 3 4 9" xfId="52465" xr:uid="{00000000-0005-0000-0000-0000EECC0000}"/>
    <cellStyle name="표준 41 3 4 9 2" xfId="52466" xr:uid="{00000000-0005-0000-0000-0000EFCC0000}"/>
    <cellStyle name="표준 41 3 4 9 3" xfId="52467" xr:uid="{00000000-0005-0000-0000-0000F0CC0000}"/>
    <cellStyle name="표준 41 3 4 9 4" xfId="52468" xr:uid="{00000000-0005-0000-0000-0000F1CC0000}"/>
    <cellStyle name="표준 41 3 5" xfId="52469" xr:uid="{00000000-0005-0000-0000-0000F2CC0000}"/>
    <cellStyle name="표준 41 3 5 2" xfId="52470" xr:uid="{00000000-0005-0000-0000-0000F3CC0000}"/>
    <cellStyle name="표준 41 3 5 3" xfId="52471" xr:uid="{00000000-0005-0000-0000-0000F4CC0000}"/>
    <cellStyle name="표준 41 3 5 4" xfId="52472" xr:uid="{00000000-0005-0000-0000-0000F5CC0000}"/>
    <cellStyle name="표준 41 3 6" xfId="52473" xr:uid="{00000000-0005-0000-0000-0000F6CC0000}"/>
    <cellStyle name="표준 41 3 6 2" xfId="52474" xr:uid="{00000000-0005-0000-0000-0000F7CC0000}"/>
    <cellStyle name="표준 41 3 6 3" xfId="52475" xr:uid="{00000000-0005-0000-0000-0000F8CC0000}"/>
    <cellStyle name="표준 41 3 6 4" xfId="52476" xr:uid="{00000000-0005-0000-0000-0000F9CC0000}"/>
    <cellStyle name="표준 41 3 7" xfId="52477" xr:uid="{00000000-0005-0000-0000-0000FACC0000}"/>
    <cellStyle name="표준 41 3 7 2" xfId="52478" xr:uid="{00000000-0005-0000-0000-0000FBCC0000}"/>
    <cellStyle name="표준 41 3 7 3" xfId="52479" xr:uid="{00000000-0005-0000-0000-0000FCCC0000}"/>
    <cellStyle name="표준 41 3 7 4" xfId="52480" xr:uid="{00000000-0005-0000-0000-0000FDCC0000}"/>
    <cellStyle name="표준 41 3 8" xfId="52481" xr:uid="{00000000-0005-0000-0000-0000FECC0000}"/>
    <cellStyle name="표준 41 3 8 2" xfId="52482" xr:uid="{00000000-0005-0000-0000-0000FFCC0000}"/>
    <cellStyle name="표준 41 3 8 3" xfId="52483" xr:uid="{00000000-0005-0000-0000-000000CD0000}"/>
    <cellStyle name="표준 41 3 8 4" xfId="52484" xr:uid="{00000000-0005-0000-0000-000001CD0000}"/>
    <cellStyle name="표준 41 3 9" xfId="52485" xr:uid="{00000000-0005-0000-0000-000002CD0000}"/>
    <cellStyle name="표준 41 3 9 2" xfId="52486" xr:uid="{00000000-0005-0000-0000-000003CD0000}"/>
    <cellStyle name="표준 41 3 9 3" xfId="52487" xr:uid="{00000000-0005-0000-0000-000004CD0000}"/>
    <cellStyle name="표준 41 3 9 4" xfId="52488" xr:uid="{00000000-0005-0000-0000-000005CD0000}"/>
    <cellStyle name="표준 41 4" xfId="52489" xr:uid="{00000000-0005-0000-0000-000006CD0000}"/>
    <cellStyle name="표준 41 4 10" xfId="52490" xr:uid="{00000000-0005-0000-0000-000007CD0000}"/>
    <cellStyle name="표준 41 4 10 2" xfId="52491" xr:uid="{00000000-0005-0000-0000-000008CD0000}"/>
    <cellStyle name="표준 41 4 10 3" xfId="52492" xr:uid="{00000000-0005-0000-0000-000009CD0000}"/>
    <cellStyle name="표준 41 4 10 4" xfId="52493" xr:uid="{00000000-0005-0000-0000-00000ACD0000}"/>
    <cellStyle name="표준 41 4 11" xfId="52494" xr:uid="{00000000-0005-0000-0000-00000BCD0000}"/>
    <cellStyle name="표준 41 4 12" xfId="52495" xr:uid="{00000000-0005-0000-0000-00000CCD0000}"/>
    <cellStyle name="표준 41 4 13" xfId="52496" xr:uid="{00000000-0005-0000-0000-00000DCD0000}"/>
    <cellStyle name="표준 41 4 14" xfId="52497" xr:uid="{00000000-0005-0000-0000-00000ECD0000}"/>
    <cellStyle name="표준 41 4 15" xfId="52498" xr:uid="{00000000-0005-0000-0000-00000FCD0000}"/>
    <cellStyle name="표준 41 4 16" xfId="52499" xr:uid="{00000000-0005-0000-0000-000010CD0000}"/>
    <cellStyle name="표준 41 4 17" xfId="52500" xr:uid="{00000000-0005-0000-0000-000011CD0000}"/>
    <cellStyle name="표준 41 4 18" xfId="52501" xr:uid="{00000000-0005-0000-0000-000012CD0000}"/>
    <cellStyle name="표준 41 4 19" xfId="52502" xr:uid="{00000000-0005-0000-0000-000013CD0000}"/>
    <cellStyle name="표준 41 4 2" xfId="52503" xr:uid="{00000000-0005-0000-0000-000014CD0000}"/>
    <cellStyle name="표준 41 4 2 10" xfId="52504" xr:uid="{00000000-0005-0000-0000-000015CD0000}"/>
    <cellStyle name="표준 41 4 2 11" xfId="52505" xr:uid="{00000000-0005-0000-0000-000016CD0000}"/>
    <cellStyle name="표준 41 4 2 12" xfId="52506" xr:uid="{00000000-0005-0000-0000-000017CD0000}"/>
    <cellStyle name="표준 41 4 2 2" xfId="52507" xr:uid="{00000000-0005-0000-0000-000018CD0000}"/>
    <cellStyle name="표준 41 4 2 2 2" xfId="52508" xr:uid="{00000000-0005-0000-0000-000019CD0000}"/>
    <cellStyle name="표준 41 4 2 2 3" xfId="52509" xr:uid="{00000000-0005-0000-0000-00001ACD0000}"/>
    <cellStyle name="표준 41 4 2 2 4" xfId="52510" xr:uid="{00000000-0005-0000-0000-00001BCD0000}"/>
    <cellStyle name="표준 41 4 2 3" xfId="52511" xr:uid="{00000000-0005-0000-0000-00001CCD0000}"/>
    <cellStyle name="표준 41 4 2 3 2" xfId="52512" xr:uid="{00000000-0005-0000-0000-00001DCD0000}"/>
    <cellStyle name="표준 41 4 2 3 3" xfId="52513" xr:uid="{00000000-0005-0000-0000-00001ECD0000}"/>
    <cellStyle name="표준 41 4 2 3 4" xfId="52514" xr:uid="{00000000-0005-0000-0000-00001FCD0000}"/>
    <cellStyle name="표준 41 4 2 4" xfId="52515" xr:uid="{00000000-0005-0000-0000-000020CD0000}"/>
    <cellStyle name="표준 41 4 2 4 2" xfId="52516" xr:uid="{00000000-0005-0000-0000-000021CD0000}"/>
    <cellStyle name="표준 41 4 2 4 3" xfId="52517" xr:uid="{00000000-0005-0000-0000-000022CD0000}"/>
    <cellStyle name="표준 41 4 2 4 4" xfId="52518" xr:uid="{00000000-0005-0000-0000-000023CD0000}"/>
    <cellStyle name="표준 41 4 2 5" xfId="52519" xr:uid="{00000000-0005-0000-0000-000024CD0000}"/>
    <cellStyle name="표준 41 4 2 5 2" xfId="52520" xr:uid="{00000000-0005-0000-0000-000025CD0000}"/>
    <cellStyle name="표준 41 4 2 5 3" xfId="52521" xr:uid="{00000000-0005-0000-0000-000026CD0000}"/>
    <cellStyle name="표준 41 4 2 5 4" xfId="52522" xr:uid="{00000000-0005-0000-0000-000027CD0000}"/>
    <cellStyle name="표준 41 4 2 6" xfId="52523" xr:uid="{00000000-0005-0000-0000-000028CD0000}"/>
    <cellStyle name="표준 41 4 2 6 2" xfId="52524" xr:uid="{00000000-0005-0000-0000-000029CD0000}"/>
    <cellStyle name="표준 41 4 2 6 3" xfId="52525" xr:uid="{00000000-0005-0000-0000-00002ACD0000}"/>
    <cellStyle name="표준 41 4 2 6 4" xfId="52526" xr:uid="{00000000-0005-0000-0000-00002BCD0000}"/>
    <cellStyle name="표준 41 4 2 7" xfId="52527" xr:uid="{00000000-0005-0000-0000-00002CCD0000}"/>
    <cellStyle name="표준 41 4 2 7 2" xfId="52528" xr:uid="{00000000-0005-0000-0000-00002DCD0000}"/>
    <cellStyle name="표준 41 4 2 7 3" xfId="52529" xr:uid="{00000000-0005-0000-0000-00002ECD0000}"/>
    <cellStyle name="표준 41 4 2 7 4" xfId="52530" xr:uid="{00000000-0005-0000-0000-00002FCD0000}"/>
    <cellStyle name="표준 41 4 2 8" xfId="52531" xr:uid="{00000000-0005-0000-0000-000030CD0000}"/>
    <cellStyle name="표준 41 4 2 8 2" xfId="52532" xr:uid="{00000000-0005-0000-0000-000031CD0000}"/>
    <cellStyle name="표준 41 4 2 8 3" xfId="52533" xr:uid="{00000000-0005-0000-0000-000032CD0000}"/>
    <cellStyle name="표준 41 4 2 8 4" xfId="52534" xr:uid="{00000000-0005-0000-0000-000033CD0000}"/>
    <cellStyle name="표준 41 4 2 9" xfId="52535" xr:uid="{00000000-0005-0000-0000-000034CD0000}"/>
    <cellStyle name="표준 41 4 2 9 2" xfId="52536" xr:uid="{00000000-0005-0000-0000-000035CD0000}"/>
    <cellStyle name="표준 41 4 2 9 3" xfId="52537" xr:uid="{00000000-0005-0000-0000-000036CD0000}"/>
    <cellStyle name="표준 41 4 2 9 4" xfId="52538" xr:uid="{00000000-0005-0000-0000-000037CD0000}"/>
    <cellStyle name="표준 41 4 20" xfId="52539" xr:uid="{00000000-0005-0000-0000-000038CD0000}"/>
    <cellStyle name="표준 41 4 21" xfId="52540" xr:uid="{00000000-0005-0000-0000-000039CD0000}"/>
    <cellStyle name="표준 41 4 22" xfId="52541" xr:uid="{00000000-0005-0000-0000-00003ACD0000}"/>
    <cellStyle name="표준 41 4 23" xfId="52542" xr:uid="{00000000-0005-0000-0000-00003BCD0000}"/>
    <cellStyle name="표준 41 4 3" xfId="52543" xr:uid="{00000000-0005-0000-0000-00003CCD0000}"/>
    <cellStyle name="표준 41 4 3 2" xfId="52544" xr:uid="{00000000-0005-0000-0000-00003DCD0000}"/>
    <cellStyle name="표준 41 4 3 3" xfId="52545" xr:uid="{00000000-0005-0000-0000-00003ECD0000}"/>
    <cellStyle name="표준 41 4 3 4" xfId="52546" xr:uid="{00000000-0005-0000-0000-00003FCD0000}"/>
    <cellStyle name="표준 41 4 4" xfId="52547" xr:uid="{00000000-0005-0000-0000-000040CD0000}"/>
    <cellStyle name="표준 41 4 4 2" xfId="52548" xr:uid="{00000000-0005-0000-0000-000041CD0000}"/>
    <cellStyle name="표준 41 4 4 3" xfId="52549" xr:uid="{00000000-0005-0000-0000-000042CD0000}"/>
    <cellStyle name="표준 41 4 4 4" xfId="52550" xr:uid="{00000000-0005-0000-0000-000043CD0000}"/>
    <cellStyle name="표준 41 4 5" xfId="52551" xr:uid="{00000000-0005-0000-0000-000044CD0000}"/>
    <cellStyle name="표준 41 4 5 2" xfId="52552" xr:uid="{00000000-0005-0000-0000-000045CD0000}"/>
    <cellStyle name="표준 41 4 5 3" xfId="52553" xr:uid="{00000000-0005-0000-0000-000046CD0000}"/>
    <cellStyle name="표준 41 4 5 4" xfId="52554" xr:uid="{00000000-0005-0000-0000-000047CD0000}"/>
    <cellStyle name="표준 41 4 6" xfId="52555" xr:uid="{00000000-0005-0000-0000-000048CD0000}"/>
    <cellStyle name="표준 41 4 6 2" xfId="52556" xr:uid="{00000000-0005-0000-0000-000049CD0000}"/>
    <cellStyle name="표준 41 4 6 3" xfId="52557" xr:uid="{00000000-0005-0000-0000-00004ACD0000}"/>
    <cellStyle name="표준 41 4 6 4" xfId="52558" xr:uid="{00000000-0005-0000-0000-00004BCD0000}"/>
    <cellStyle name="표준 41 4 7" xfId="52559" xr:uid="{00000000-0005-0000-0000-00004CCD0000}"/>
    <cellStyle name="표준 41 4 7 2" xfId="52560" xr:uid="{00000000-0005-0000-0000-00004DCD0000}"/>
    <cellStyle name="표준 41 4 7 3" xfId="52561" xr:uid="{00000000-0005-0000-0000-00004ECD0000}"/>
    <cellStyle name="표준 41 4 7 4" xfId="52562" xr:uid="{00000000-0005-0000-0000-00004FCD0000}"/>
    <cellStyle name="표준 41 4 8" xfId="52563" xr:uid="{00000000-0005-0000-0000-000050CD0000}"/>
    <cellStyle name="표준 41 4 8 2" xfId="52564" xr:uid="{00000000-0005-0000-0000-000051CD0000}"/>
    <cellStyle name="표준 41 4 8 3" xfId="52565" xr:uid="{00000000-0005-0000-0000-000052CD0000}"/>
    <cellStyle name="표준 41 4 8 4" xfId="52566" xr:uid="{00000000-0005-0000-0000-000053CD0000}"/>
    <cellStyle name="표준 41 4 9" xfId="52567" xr:uid="{00000000-0005-0000-0000-000054CD0000}"/>
    <cellStyle name="표준 41 4 9 2" xfId="52568" xr:uid="{00000000-0005-0000-0000-000055CD0000}"/>
    <cellStyle name="표준 41 4 9 3" xfId="52569" xr:uid="{00000000-0005-0000-0000-000056CD0000}"/>
    <cellStyle name="표준 41 4 9 4" xfId="52570" xr:uid="{00000000-0005-0000-0000-000057CD0000}"/>
    <cellStyle name="표준 41 5" xfId="52571" xr:uid="{00000000-0005-0000-0000-000058CD0000}"/>
    <cellStyle name="표준 41 5 10" xfId="52572" xr:uid="{00000000-0005-0000-0000-000059CD0000}"/>
    <cellStyle name="표준 41 5 11" xfId="52573" xr:uid="{00000000-0005-0000-0000-00005ACD0000}"/>
    <cellStyle name="표준 41 5 12" xfId="52574" xr:uid="{00000000-0005-0000-0000-00005BCD0000}"/>
    <cellStyle name="표준 41 5 13" xfId="52575" xr:uid="{00000000-0005-0000-0000-00005CCD0000}"/>
    <cellStyle name="표준 41 5 14" xfId="52576" xr:uid="{00000000-0005-0000-0000-00005DCD0000}"/>
    <cellStyle name="표준 41 5 15" xfId="52577" xr:uid="{00000000-0005-0000-0000-00005ECD0000}"/>
    <cellStyle name="표준 41 5 16" xfId="52578" xr:uid="{00000000-0005-0000-0000-00005FCD0000}"/>
    <cellStyle name="표준 41 5 17" xfId="52579" xr:uid="{00000000-0005-0000-0000-000060CD0000}"/>
    <cellStyle name="표준 41 5 18" xfId="52580" xr:uid="{00000000-0005-0000-0000-000061CD0000}"/>
    <cellStyle name="표준 41 5 19" xfId="52581" xr:uid="{00000000-0005-0000-0000-000062CD0000}"/>
    <cellStyle name="표준 41 5 2" xfId="52582" xr:uid="{00000000-0005-0000-0000-000063CD0000}"/>
    <cellStyle name="표준 41 5 2 2" xfId="52583" xr:uid="{00000000-0005-0000-0000-000064CD0000}"/>
    <cellStyle name="표준 41 5 2 3" xfId="52584" xr:uid="{00000000-0005-0000-0000-000065CD0000}"/>
    <cellStyle name="표준 41 5 2 4" xfId="52585" xr:uid="{00000000-0005-0000-0000-000066CD0000}"/>
    <cellStyle name="표준 41 5 20" xfId="52586" xr:uid="{00000000-0005-0000-0000-000067CD0000}"/>
    <cellStyle name="표준 41 5 3" xfId="52587" xr:uid="{00000000-0005-0000-0000-000068CD0000}"/>
    <cellStyle name="표준 41 5 3 2" xfId="52588" xr:uid="{00000000-0005-0000-0000-000069CD0000}"/>
    <cellStyle name="표준 41 5 3 3" xfId="52589" xr:uid="{00000000-0005-0000-0000-00006ACD0000}"/>
    <cellStyle name="표준 41 5 3 4" xfId="52590" xr:uid="{00000000-0005-0000-0000-00006BCD0000}"/>
    <cellStyle name="표준 41 5 4" xfId="52591" xr:uid="{00000000-0005-0000-0000-00006CCD0000}"/>
    <cellStyle name="표준 41 5 4 2" xfId="52592" xr:uid="{00000000-0005-0000-0000-00006DCD0000}"/>
    <cellStyle name="표준 41 5 4 3" xfId="52593" xr:uid="{00000000-0005-0000-0000-00006ECD0000}"/>
    <cellStyle name="표준 41 5 4 4" xfId="52594" xr:uid="{00000000-0005-0000-0000-00006FCD0000}"/>
    <cellStyle name="표준 41 5 5" xfId="52595" xr:uid="{00000000-0005-0000-0000-000070CD0000}"/>
    <cellStyle name="표준 41 5 5 2" xfId="52596" xr:uid="{00000000-0005-0000-0000-000071CD0000}"/>
    <cellStyle name="표준 41 5 5 3" xfId="52597" xr:uid="{00000000-0005-0000-0000-000072CD0000}"/>
    <cellStyle name="표준 41 5 5 4" xfId="52598" xr:uid="{00000000-0005-0000-0000-000073CD0000}"/>
    <cellStyle name="표준 41 5 6" xfId="52599" xr:uid="{00000000-0005-0000-0000-000074CD0000}"/>
    <cellStyle name="표준 41 5 6 2" xfId="52600" xr:uid="{00000000-0005-0000-0000-000075CD0000}"/>
    <cellStyle name="표준 41 5 6 3" xfId="52601" xr:uid="{00000000-0005-0000-0000-000076CD0000}"/>
    <cellStyle name="표준 41 5 6 4" xfId="52602" xr:uid="{00000000-0005-0000-0000-000077CD0000}"/>
    <cellStyle name="표준 41 5 7" xfId="52603" xr:uid="{00000000-0005-0000-0000-000078CD0000}"/>
    <cellStyle name="표준 41 5 7 2" xfId="52604" xr:uid="{00000000-0005-0000-0000-000079CD0000}"/>
    <cellStyle name="표준 41 5 7 3" xfId="52605" xr:uid="{00000000-0005-0000-0000-00007ACD0000}"/>
    <cellStyle name="표준 41 5 7 4" xfId="52606" xr:uid="{00000000-0005-0000-0000-00007BCD0000}"/>
    <cellStyle name="표준 41 5 8" xfId="52607" xr:uid="{00000000-0005-0000-0000-00007CCD0000}"/>
    <cellStyle name="표준 41 5 9" xfId="52608" xr:uid="{00000000-0005-0000-0000-00007DCD0000}"/>
    <cellStyle name="표준 41 6" xfId="52609" xr:uid="{00000000-0005-0000-0000-00007ECD0000}"/>
    <cellStyle name="표준 41 6 10" xfId="52610" xr:uid="{00000000-0005-0000-0000-00007FCD0000}"/>
    <cellStyle name="표준 41 6 11" xfId="52611" xr:uid="{00000000-0005-0000-0000-000080CD0000}"/>
    <cellStyle name="표준 41 6 12" xfId="52612" xr:uid="{00000000-0005-0000-0000-000081CD0000}"/>
    <cellStyle name="표준 41 6 13" xfId="52613" xr:uid="{00000000-0005-0000-0000-000082CD0000}"/>
    <cellStyle name="표준 41 6 14" xfId="52614" xr:uid="{00000000-0005-0000-0000-000083CD0000}"/>
    <cellStyle name="표준 41 6 15" xfId="52615" xr:uid="{00000000-0005-0000-0000-000084CD0000}"/>
    <cellStyle name="표준 41 6 16" xfId="52616" xr:uid="{00000000-0005-0000-0000-000085CD0000}"/>
    <cellStyle name="표준 41 6 17" xfId="52617" xr:uid="{00000000-0005-0000-0000-000086CD0000}"/>
    <cellStyle name="표준 41 6 2" xfId="52618" xr:uid="{00000000-0005-0000-0000-000087CD0000}"/>
    <cellStyle name="표준 41 6 2 2" xfId="52619" xr:uid="{00000000-0005-0000-0000-000088CD0000}"/>
    <cellStyle name="표준 41 6 2 3" xfId="52620" xr:uid="{00000000-0005-0000-0000-000089CD0000}"/>
    <cellStyle name="표준 41 6 2 4" xfId="52621" xr:uid="{00000000-0005-0000-0000-00008ACD0000}"/>
    <cellStyle name="표준 41 6 3" xfId="52622" xr:uid="{00000000-0005-0000-0000-00008BCD0000}"/>
    <cellStyle name="표준 41 6 3 2" xfId="52623" xr:uid="{00000000-0005-0000-0000-00008CCD0000}"/>
    <cellStyle name="표준 41 6 3 3" xfId="52624" xr:uid="{00000000-0005-0000-0000-00008DCD0000}"/>
    <cellStyle name="표준 41 6 3 4" xfId="52625" xr:uid="{00000000-0005-0000-0000-00008ECD0000}"/>
    <cellStyle name="표준 41 6 4" xfId="52626" xr:uid="{00000000-0005-0000-0000-00008FCD0000}"/>
    <cellStyle name="표준 41 6 4 2" xfId="52627" xr:uid="{00000000-0005-0000-0000-000090CD0000}"/>
    <cellStyle name="표준 41 6 4 3" xfId="52628" xr:uid="{00000000-0005-0000-0000-000091CD0000}"/>
    <cellStyle name="표준 41 6 4 4" xfId="52629" xr:uid="{00000000-0005-0000-0000-000092CD0000}"/>
    <cellStyle name="표준 41 6 5" xfId="52630" xr:uid="{00000000-0005-0000-0000-000093CD0000}"/>
    <cellStyle name="표준 41 6 6" xfId="52631" xr:uid="{00000000-0005-0000-0000-000094CD0000}"/>
    <cellStyle name="표준 41 6 7" xfId="52632" xr:uid="{00000000-0005-0000-0000-000095CD0000}"/>
    <cellStyle name="표준 41 6 8" xfId="52633" xr:uid="{00000000-0005-0000-0000-000096CD0000}"/>
    <cellStyle name="표준 41 6 9" xfId="52634" xr:uid="{00000000-0005-0000-0000-000097CD0000}"/>
    <cellStyle name="표준 41 7" xfId="52635" xr:uid="{00000000-0005-0000-0000-000098CD0000}"/>
    <cellStyle name="표준 41 7 10" xfId="52636" xr:uid="{00000000-0005-0000-0000-000099CD0000}"/>
    <cellStyle name="표준 41 7 11" xfId="52637" xr:uid="{00000000-0005-0000-0000-00009ACD0000}"/>
    <cellStyle name="표준 41 7 12" xfId="52638" xr:uid="{00000000-0005-0000-0000-00009BCD0000}"/>
    <cellStyle name="표준 41 7 13" xfId="52639" xr:uid="{00000000-0005-0000-0000-00009CCD0000}"/>
    <cellStyle name="표준 41 7 14" xfId="52640" xr:uid="{00000000-0005-0000-0000-00009DCD0000}"/>
    <cellStyle name="표준 41 7 2" xfId="52641" xr:uid="{00000000-0005-0000-0000-00009ECD0000}"/>
    <cellStyle name="표준 41 7 3" xfId="52642" xr:uid="{00000000-0005-0000-0000-00009FCD0000}"/>
    <cellStyle name="표준 41 7 4" xfId="52643" xr:uid="{00000000-0005-0000-0000-0000A0CD0000}"/>
    <cellStyle name="표준 41 7 5" xfId="52644" xr:uid="{00000000-0005-0000-0000-0000A1CD0000}"/>
    <cellStyle name="표준 41 7 6" xfId="52645" xr:uid="{00000000-0005-0000-0000-0000A2CD0000}"/>
    <cellStyle name="표준 41 7 7" xfId="52646" xr:uid="{00000000-0005-0000-0000-0000A3CD0000}"/>
    <cellStyle name="표준 41 7 8" xfId="52647" xr:uid="{00000000-0005-0000-0000-0000A4CD0000}"/>
    <cellStyle name="표준 41 7 9" xfId="52648" xr:uid="{00000000-0005-0000-0000-0000A5CD0000}"/>
    <cellStyle name="표준 41 8" xfId="52649" xr:uid="{00000000-0005-0000-0000-0000A6CD0000}"/>
    <cellStyle name="표준 41 8 2" xfId="52650" xr:uid="{00000000-0005-0000-0000-0000A7CD0000}"/>
    <cellStyle name="표준 41 8 3" xfId="52651" xr:uid="{00000000-0005-0000-0000-0000A8CD0000}"/>
    <cellStyle name="표준 41 8 4" xfId="52652" xr:uid="{00000000-0005-0000-0000-0000A9CD0000}"/>
    <cellStyle name="표준 41 9" xfId="52653" xr:uid="{00000000-0005-0000-0000-0000AACD0000}"/>
    <cellStyle name="표준 41 9 2" xfId="52654" xr:uid="{00000000-0005-0000-0000-0000ABCD0000}"/>
    <cellStyle name="표준 41 9 3" xfId="52655" xr:uid="{00000000-0005-0000-0000-0000ACCD0000}"/>
    <cellStyle name="표준 42" xfId="52656" xr:uid="{00000000-0005-0000-0000-0000ADCD0000}"/>
    <cellStyle name="표준 42 10" xfId="52657" xr:uid="{00000000-0005-0000-0000-0000AECD0000}"/>
    <cellStyle name="표준 42 10 2" xfId="52658" xr:uid="{00000000-0005-0000-0000-0000AFCD0000}"/>
    <cellStyle name="표준 42 10 3" xfId="52659" xr:uid="{00000000-0005-0000-0000-0000B0CD0000}"/>
    <cellStyle name="표준 42 11" xfId="52660" xr:uid="{00000000-0005-0000-0000-0000B1CD0000}"/>
    <cellStyle name="표준 42 12" xfId="52661" xr:uid="{00000000-0005-0000-0000-0000B2CD0000}"/>
    <cellStyle name="표준 42 2" xfId="52662" xr:uid="{00000000-0005-0000-0000-0000B3CD0000}"/>
    <cellStyle name="표준 42 2 2" xfId="52663" xr:uid="{00000000-0005-0000-0000-0000B4CD0000}"/>
    <cellStyle name="표준 42 3" xfId="52664" xr:uid="{00000000-0005-0000-0000-0000B5CD0000}"/>
    <cellStyle name="표준 42 3 10" xfId="52665" xr:uid="{00000000-0005-0000-0000-0000B6CD0000}"/>
    <cellStyle name="표준 42 3 10 2" xfId="52666" xr:uid="{00000000-0005-0000-0000-0000B7CD0000}"/>
    <cellStyle name="표준 42 3 10 3" xfId="52667" xr:uid="{00000000-0005-0000-0000-0000B8CD0000}"/>
    <cellStyle name="표준 42 3 10 4" xfId="52668" xr:uid="{00000000-0005-0000-0000-0000B9CD0000}"/>
    <cellStyle name="표준 42 3 11" xfId="52669" xr:uid="{00000000-0005-0000-0000-0000BACD0000}"/>
    <cellStyle name="표준 42 3 11 2" xfId="52670" xr:uid="{00000000-0005-0000-0000-0000BBCD0000}"/>
    <cellStyle name="표준 42 3 11 3" xfId="52671" xr:uid="{00000000-0005-0000-0000-0000BCCD0000}"/>
    <cellStyle name="표준 42 3 11 4" xfId="52672" xr:uid="{00000000-0005-0000-0000-0000BDCD0000}"/>
    <cellStyle name="표준 42 3 12" xfId="52673" xr:uid="{00000000-0005-0000-0000-0000BECD0000}"/>
    <cellStyle name="표준 42 3 12 2" xfId="52674" xr:uid="{00000000-0005-0000-0000-0000BFCD0000}"/>
    <cellStyle name="표준 42 3 12 3" xfId="52675" xr:uid="{00000000-0005-0000-0000-0000C0CD0000}"/>
    <cellStyle name="표준 42 3 12 4" xfId="52676" xr:uid="{00000000-0005-0000-0000-0000C1CD0000}"/>
    <cellStyle name="표준 42 3 13" xfId="52677" xr:uid="{00000000-0005-0000-0000-0000C2CD0000}"/>
    <cellStyle name="표준 42 3 13 2" xfId="52678" xr:uid="{00000000-0005-0000-0000-0000C3CD0000}"/>
    <cellStyle name="표준 42 3 13 3" xfId="52679" xr:uid="{00000000-0005-0000-0000-0000C4CD0000}"/>
    <cellStyle name="표준 42 3 13 4" xfId="52680" xr:uid="{00000000-0005-0000-0000-0000C5CD0000}"/>
    <cellStyle name="표준 42 3 14" xfId="52681" xr:uid="{00000000-0005-0000-0000-0000C6CD0000}"/>
    <cellStyle name="표준 42 3 14 2" xfId="52682" xr:uid="{00000000-0005-0000-0000-0000C7CD0000}"/>
    <cellStyle name="표준 42 3 14 3" xfId="52683" xr:uid="{00000000-0005-0000-0000-0000C8CD0000}"/>
    <cellStyle name="표준 42 3 14 4" xfId="52684" xr:uid="{00000000-0005-0000-0000-0000C9CD0000}"/>
    <cellStyle name="표준 42 3 15" xfId="52685" xr:uid="{00000000-0005-0000-0000-0000CACD0000}"/>
    <cellStyle name="표준 42 3 16" xfId="52686" xr:uid="{00000000-0005-0000-0000-0000CBCD0000}"/>
    <cellStyle name="표준 42 3 17" xfId="52687" xr:uid="{00000000-0005-0000-0000-0000CCCD0000}"/>
    <cellStyle name="표준 42 3 18" xfId="52688" xr:uid="{00000000-0005-0000-0000-0000CDCD0000}"/>
    <cellStyle name="표준 42 3 19" xfId="52689" xr:uid="{00000000-0005-0000-0000-0000CECD0000}"/>
    <cellStyle name="표준 42 3 2" xfId="52690" xr:uid="{00000000-0005-0000-0000-0000CFCD0000}"/>
    <cellStyle name="표준 42 3 2 10" xfId="52691" xr:uid="{00000000-0005-0000-0000-0000D0CD0000}"/>
    <cellStyle name="표준 42 3 2 10 2" xfId="52692" xr:uid="{00000000-0005-0000-0000-0000D1CD0000}"/>
    <cellStyle name="표준 42 3 2 10 3" xfId="52693" xr:uid="{00000000-0005-0000-0000-0000D2CD0000}"/>
    <cellStyle name="표준 42 3 2 10 4" xfId="52694" xr:uid="{00000000-0005-0000-0000-0000D3CD0000}"/>
    <cellStyle name="표준 42 3 2 11" xfId="52695" xr:uid="{00000000-0005-0000-0000-0000D4CD0000}"/>
    <cellStyle name="표준 42 3 2 11 2" xfId="52696" xr:uid="{00000000-0005-0000-0000-0000D5CD0000}"/>
    <cellStyle name="표준 42 3 2 11 3" xfId="52697" xr:uid="{00000000-0005-0000-0000-0000D6CD0000}"/>
    <cellStyle name="표준 42 3 2 11 4" xfId="52698" xr:uid="{00000000-0005-0000-0000-0000D7CD0000}"/>
    <cellStyle name="표준 42 3 2 12" xfId="52699" xr:uid="{00000000-0005-0000-0000-0000D8CD0000}"/>
    <cellStyle name="표준 42 3 2 12 2" xfId="52700" xr:uid="{00000000-0005-0000-0000-0000D9CD0000}"/>
    <cellStyle name="표준 42 3 2 12 3" xfId="52701" xr:uid="{00000000-0005-0000-0000-0000DACD0000}"/>
    <cellStyle name="표준 42 3 2 12 4" xfId="52702" xr:uid="{00000000-0005-0000-0000-0000DBCD0000}"/>
    <cellStyle name="표준 42 3 2 13" xfId="52703" xr:uid="{00000000-0005-0000-0000-0000DCCD0000}"/>
    <cellStyle name="표준 42 3 2 13 2" xfId="52704" xr:uid="{00000000-0005-0000-0000-0000DDCD0000}"/>
    <cellStyle name="표준 42 3 2 13 3" xfId="52705" xr:uid="{00000000-0005-0000-0000-0000DECD0000}"/>
    <cellStyle name="표준 42 3 2 13 4" xfId="52706" xr:uid="{00000000-0005-0000-0000-0000DFCD0000}"/>
    <cellStyle name="표준 42 3 2 14" xfId="52707" xr:uid="{00000000-0005-0000-0000-0000E0CD0000}"/>
    <cellStyle name="표준 42 3 2 15" xfId="52708" xr:uid="{00000000-0005-0000-0000-0000E1CD0000}"/>
    <cellStyle name="표준 42 3 2 16" xfId="52709" xr:uid="{00000000-0005-0000-0000-0000E2CD0000}"/>
    <cellStyle name="표준 42 3 2 17" xfId="52710" xr:uid="{00000000-0005-0000-0000-0000E3CD0000}"/>
    <cellStyle name="표준 42 3 2 18" xfId="52711" xr:uid="{00000000-0005-0000-0000-0000E4CD0000}"/>
    <cellStyle name="표준 42 3 2 19" xfId="52712" xr:uid="{00000000-0005-0000-0000-0000E5CD0000}"/>
    <cellStyle name="표준 42 3 2 2" xfId="52713" xr:uid="{00000000-0005-0000-0000-0000E6CD0000}"/>
    <cellStyle name="표준 42 3 2 2 10" xfId="52714" xr:uid="{00000000-0005-0000-0000-0000E7CD0000}"/>
    <cellStyle name="표준 42 3 2 2 10 2" xfId="52715" xr:uid="{00000000-0005-0000-0000-0000E8CD0000}"/>
    <cellStyle name="표준 42 3 2 2 10 3" xfId="52716" xr:uid="{00000000-0005-0000-0000-0000E9CD0000}"/>
    <cellStyle name="표준 42 3 2 2 10 4" xfId="52717" xr:uid="{00000000-0005-0000-0000-0000EACD0000}"/>
    <cellStyle name="표준 42 3 2 2 11" xfId="52718" xr:uid="{00000000-0005-0000-0000-0000EBCD0000}"/>
    <cellStyle name="표준 42 3 2 2 11 2" xfId="52719" xr:uid="{00000000-0005-0000-0000-0000ECCD0000}"/>
    <cellStyle name="표준 42 3 2 2 11 3" xfId="52720" xr:uid="{00000000-0005-0000-0000-0000EDCD0000}"/>
    <cellStyle name="표준 42 3 2 2 11 4" xfId="52721" xr:uid="{00000000-0005-0000-0000-0000EECD0000}"/>
    <cellStyle name="표준 42 3 2 2 12" xfId="52722" xr:uid="{00000000-0005-0000-0000-0000EFCD0000}"/>
    <cellStyle name="표준 42 3 2 2 12 2" xfId="52723" xr:uid="{00000000-0005-0000-0000-0000F0CD0000}"/>
    <cellStyle name="표준 42 3 2 2 12 3" xfId="52724" xr:uid="{00000000-0005-0000-0000-0000F1CD0000}"/>
    <cellStyle name="표준 42 3 2 2 12 4" xfId="52725" xr:uid="{00000000-0005-0000-0000-0000F2CD0000}"/>
    <cellStyle name="표준 42 3 2 2 13" xfId="52726" xr:uid="{00000000-0005-0000-0000-0000F3CD0000}"/>
    <cellStyle name="표준 42 3 2 2 14" xfId="52727" xr:uid="{00000000-0005-0000-0000-0000F4CD0000}"/>
    <cellStyle name="표준 42 3 2 2 15" xfId="52728" xr:uid="{00000000-0005-0000-0000-0000F5CD0000}"/>
    <cellStyle name="표준 42 3 2 2 16" xfId="52729" xr:uid="{00000000-0005-0000-0000-0000F6CD0000}"/>
    <cellStyle name="표준 42 3 2 2 17" xfId="52730" xr:uid="{00000000-0005-0000-0000-0000F7CD0000}"/>
    <cellStyle name="표준 42 3 2 2 18" xfId="52731" xr:uid="{00000000-0005-0000-0000-0000F8CD0000}"/>
    <cellStyle name="표준 42 3 2 2 19" xfId="52732" xr:uid="{00000000-0005-0000-0000-0000F9CD0000}"/>
    <cellStyle name="표준 42 3 2 2 2" xfId="52733" xr:uid="{00000000-0005-0000-0000-0000FACD0000}"/>
    <cellStyle name="표준 42 3 2 2 2 10" xfId="52734" xr:uid="{00000000-0005-0000-0000-0000FBCD0000}"/>
    <cellStyle name="표준 42 3 2 2 2 11" xfId="52735" xr:uid="{00000000-0005-0000-0000-0000FCCD0000}"/>
    <cellStyle name="표준 42 3 2 2 2 12" xfId="52736" xr:uid="{00000000-0005-0000-0000-0000FDCD0000}"/>
    <cellStyle name="표준 42 3 2 2 2 2" xfId="52737" xr:uid="{00000000-0005-0000-0000-0000FECD0000}"/>
    <cellStyle name="표준 42 3 2 2 2 2 2" xfId="52738" xr:uid="{00000000-0005-0000-0000-0000FFCD0000}"/>
    <cellStyle name="표준 42 3 2 2 2 2 3" xfId="52739" xr:uid="{00000000-0005-0000-0000-000000CE0000}"/>
    <cellStyle name="표준 42 3 2 2 2 2 4" xfId="52740" xr:uid="{00000000-0005-0000-0000-000001CE0000}"/>
    <cellStyle name="표준 42 3 2 2 2 3" xfId="52741" xr:uid="{00000000-0005-0000-0000-000002CE0000}"/>
    <cellStyle name="표준 42 3 2 2 2 3 2" xfId="52742" xr:uid="{00000000-0005-0000-0000-000003CE0000}"/>
    <cellStyle name="표준 42 3 2 2 2 3 3" xfId="52743" xr:uid="{00000000-0005-0000-0000-000004CE0000}"/>
    <cellStyle name="표준 42 3 2 2 2 3 4" xfId="52744" xr:uid="{00000000-0005-0000-0000-000005CE0000}"/>
    <cellStyle name="표준 42 3 2 2 2 4" xfId="52745" xr:uid="{00000000-0005-0000-0000-000006CE0000}"/>
    <cellStyle name="표준 42 3 2 2 2 4 2" xfId="52746" xr:uid="{00000000-0005-0000-0000-000007CE0000}"/>
    <cellStyle name="표준 42 3 2 2 2 4 3" xfId="52747" xr:uid="{00000000-0005-0000-0000-000008CE0000}"/>
    <cellStyle name="표준 42 3 2 2 2 4 4" xfId="52748" xr:uid="{00000000-0005-0000-0000-000009CE0000}"/>
    <cellStyle name="표준 42 3 2 2 2 5" xfId="52749" xr:uid="{00000000-0005-0000-0000-00000ACE0000}"/>
    <cellStyle name="표준 42 3 2 2 2 5 2" xfId="52750" xr:uid="{00000000-0005-0000-0000-00000BCE0000}"/>
    <cellStyle name="표준 42 3 2 2 2 5 3" xfId="52751" xr:uid="{00000000-0005-0000-0000-00000CCE0000}"/>
    <cellStyle name="표준 42 3 2 2 2 5 4" xfId="52752" xr:uid="{00000000-0005-0000-0000-00000DCE0000}"/>
    <cellStyle name="표준 42 3 2 2 2 6" xfId="52753" xr:uid="{00000000-0005-0000-0000-00000ECE0000}"/>
    <cellStyle name="표준 42 3 2 2 2 6 2" xfId="52754" xr:uid="{00000000-0005-0000-0000-00000FCE0000}"/>
    <cellStyle name="표준 42 3 2 2 2 6 3" xfId="52755" xr:uid="{00000000-0005-0000-0000-000010CE0000}"/>
    <cellStyle name="표준 42 3 2 2 2 6 4" xfId="52756" xr:uid="{00000000-0005-0000-0000-000011CE0000}"/>
    <cellStyle name="표준 42 3 2 2 2 7" xfId="52757" xr:uid="{00000000-0005-0000-0000-000012CE0000}"/>
    <cellStyle name="표준 42 3 2 2 2 7 2" xfId="52758" xr:uid="{00000000-0005-0000-0000-000013CE0000}"/>
    <cellStyle name="표준 42 3 2 2 2 7 3" xfId="52759" xr:uid="{00000000-0005-0000-0000-000014CE0000}"/>
    <cellStyle name="표준 42 3 2 2 2 7 4" xfId="52760" xr:uid="{00000000-0005-0000-0000-000015CE0000}"/>
    <cellStyle name="표준 42 3 2 2 2 8" xfId="52761" xr:uid="{00000000-0005-0000-0000-000016CE0000}"/>
    <cellStyle name="표준 42 3 2 2 2 8 2" xfId="52762" xr:uid="{00000000-0005-0000-0000-000017CE0000}"/>
    <cellStyle name="표준 42 3 2 2 2 8 3" xfId="52763" xr:uid="{00000000-0005-0000-0000-000018CE0000}"/>
    <cellStyle name="표준 42 3 2 2 2 8 4" xfId="52764" xr:uid="{00000000-0005-0000-0000-000019CE0000}"/>
    <cellStyle name="표준 42 3 2 2 2 9" xfId="52765" xr:uid="{00000000-0005-0000-0000-00001ACE0000}"/>
    <cellStyle name="표준 42 3 2 2 2 9 2" xfId="52766" xr:uid="{00000000-0005-0000-0000-00001BCE0000}"/>
    <cellStyle name="표준 42 3 2 2 2 9 3" xfId="52767" xr:uid="{00000000-0005-0000-0000-00001CCE0000}"/>
    <cellStyle name="표준 42 3 2 2 2 9 4" xfId="52768" xr:uid="{00000000-0005-0000-0000-00001DCE0000}"/>
    <cellStyle name="표준 42 3 2 2 20" xfId="52769" xr:uid="{00000000-0005-0000-0000-00001ECE0000}"/>
    <cellStyle name="표준 42 3 2 2 21" xfId="52770" xr:uid="{00000000-0005-0000-0000-00001FCE0000}"/>
    <cellStyle name="표준 42 3 2 2 22" xfId="52771" xr:uid="{00000000-0005-0000-0000-000020CE0000}"/>
    <cellStyle name="표준 42 3 2 2 23" xfId="52772" xr:uid="{00000000-0005-0000-0000-000021CE0000}"/>
    <cellStyle name="표준 42 3 2 2 24" xfId="52773" xr:uid="{00000000-0005-0000-0000-000022CE0000}"/>
    <cellStyle name="표준 42 3 2 2 25" xfId="52774" xr:uid="{00000000-0005-0000-0000-000023CE0000}"/>
    <cellStyle name="표준 42 3 2 2 3" xfId="52775" xr:uid="{00000000-0005-0000-0000-000024CE0000}"/>
    <cellStyle name="표준 42 3 2 2 3 10" xfId="52776" xr:uid="{00000000-0005-0000-0000-000025CE0000}"/>
    <cellStyle name="표준 42 3 2 2 3 11" xfId="52777" xr:uid="{00000000-0005-0000-0000-000026CE0000}"/>
    <cellStyle name="표준 42 3 2 2 3 12" xfId="52778" xr:uid="{00000000-0005-0000-0000-000027CE0000}"/>
    <cellStyle name="표준 42 3 2 2 3 2" xfId="52779" xr:uid="{00000000-0005-0000-0000-000028CE0000}"/>
    <cellStyle name="표준 42 3 2 2 3 2 2" xfId="52780" xr:uid="{00000000-0005-0000-0000-000029CE0000}"/>
    <cellStyle name="표준 42 3 2 2 3 2 3" xfId="52781" xr:uid="{00000000-0005-0000-0000-00002ACE0000}"/>
    <cellStyle name="표준 42 3 2 2 3 2 4" xfId="52782" xr:uid="{00000000-0005-0000-0000-00002BCE0000}"/>
    <cellStyle name="표준 42 3 2 2 3 3" xfId="52783" xr:uid="{00000000-0005-0000-0000-00002CCE0000}"/>
    <cellStyle name="표준 42 3 2 2 3 3 2" xfId="52784" xr:uid="{00000000-0005-0000-0000-00002DCE0000}"/>
    <cellStyle name="표준 42 3 2 2 3 3 3" xfId="52785" xr:uid="{00000000-0005-0000-0000-00002ECE0000}"/>
    <cellStyle name="표준 42 3 2 2 3 3 4" xfId="52786" xr:uid="{00000000-0005-0000-0000-00002FCE0000}"/>
    <cellStyle name="표준 42 3 2 2 3 4" xfId="52787" xr:uid="{00000000-0005-0000-0000-000030CE0000}"/>
    <cellStyle name="표준 42 3 2 2 3 4 2" xfId="52788" xr:uid="{00000000-0005-0000-0000-000031CE0000}"/>
    <cellStyle name="표준 42 3 2 2 3 4 3" xfId="52789" xr:uid="{00000000-0005-0000-0000-000032CE0000}"/>
    <cellStyle name="표준 42 3 2 2 3 4 4" xfId="52790" xr:uid="{00000000-0005-0000-0000-000033CE0000}"/>
    <cellStyle name="표준 42 3 2 2 3 5" xfId="52791" xr:uid="{00000000-0005-0000-0000-000034CE0000}"/>
    <cellStyle name="표준 42 3 2 2 3 5 2" xfId="52792" xr:uid="{00000000-0005-0000-0000-000035CE0000}"/>
    <cellStyle name="표준 42 3 2 2 3 5 3" xfId="52793" xr:uid="{00000000-0005-0000-0000-000036CE0000}"/>
    <cellStyle name="표준 42 3 2 2 3 5 4" xfId="52794" xr:uid="{00000000-0005-0000-0000-000037CE0000}"/>
    <cellStyle name="표준 42 3 2 2 3 6" xfId="52795" xr:uid="{00000000-0005-0000-0000-000038CE0000}"/>
    <cellStyle name="표준 42 3 2 2 3 6 2" xfId="52796" xr:uid="{00000000-0005-0000-0000-000039CE0000}"/>
    <cellStyle name="표준 42 3 2 2 3 6 3" xfId="52797" xr:uid="{00000000-0005-0000-0000-00003ACE0000}"/>
    <cellStyle name="표준 42 3 2 2 3 6 4" xfId="52798" xr:uid="{00000000-0005-0000-0000-00003BCE0000}"/>
    <cellStyle name="표준 42 3 2 2 3 7" xfId="52799" xr:uid="{00000000-0005-0000-0000-00003CCE0000}"/>
    <cellStyle name="표준 42 3 2 2 3 7 2" xfId="52800" xr:uid="{00000000-0005-0000-0000-00003DCE0000}"/>
    <cellStyle name="표준 42 3 2 2 3 7 3" xfId="52801" xr:uid="{00000000-0005-0000-0000-00003ECE0000}"/>
    <cellStyle name="표준 42 3 2 2 3 7 4" xfId="52802" xr:uid="{00000000-0005-0000-0000-00003FCE0000}"/>
    <cellStyle name="표준 42 3 2 2 3 8" xfId="52803" xr:uid="{00000000-0005-0000-0000-000040CE0000}"/>
    <cellStyle name="표준 42 3 2 2 3 8 2" xfId="52804" xr:uid="{00000000-0005-0000-0000-000041CE0000}"/>
    <cellStyle name="표준 42 3 2 2 3 8 3" xfId="52805" xr:uid="{00000000-0005-0000-0000-000042CE0000}"/>
    <cellStyle name="표준 42 3 2 2 3 8 4" xfId="52806" xr:uid="{00000000-0005-0000-0000-000043CE0000}"/>
    <cellStyle name="표준 42 3 2 2 3 9" xfId="52807" xr:uid="{00000000-0005-0000-0000-000044CE0000}"/>
    <cellStyle name="표준 42 3 2 2 3 9 2" xfId="52808" xr:uid="{00000000-0005-0000-0000-000045CE0000}"/>
    <cellStyle name="표준 42 3 2 2 3 9 3" xfId="52809" xr:uid="{00000000-0005-0000-0000-000046CE0000}"/>
    <cellStyle name="표준 42 3 2 2 3 9 4" xfId="52810" xr:uid="{00000000-0005-0000-0000-000047CE0000}"/>
    <cellStyle name="표준 42 3 2 2 4" xfId="52811" xr:uid="{00000000-0005-0000-0000-000048CE0000}"/>
    <cellStyle name="표준 42 3 2 2 4 10" xfId="52812" xr:uid="{00000000-0005-0000-0000-000049CE0000}"/>
    <cellStyle name="표준 42 3 2 2 4 11" xfId="52813" xr:uid="{00000000-0005-0000-0000-00004ACE0000}"/>
    <cellStyle name="표준 42 3 2 2 4 12" xfId="52814" xr:uid="{00000000-0005-0000-0000-00004BCE0000}"/>
    <cellStyle name="표준 42 3 2 2 4 2" xfId="52815" xr:uid="{00000000-0005-0000-0000-00004CCE0000}"/>
    <cellStyle name="표준 42 3 2 2 4 2 2" xfId="52816" xr:uid="{00000000-0005-0000-0000-00004DCE0000}"/>
    <cellStyle name="표준 42 3 2 2 4 2 3" xfId="52817" xr:uid="{00000000-0005-0000-0000-00004ECE0000}"/>
    <cellStyle name="표준 42 3 2 2 4 2 4" xfId="52818" xr:uid="{00000000-0005-0000-0000-00004FCE0000}"/>
    <cellStyle name="표준 42 3 2 2 4 3" xfId="52819" xr:uid="{00000000-0005-0000-0000-000050CE0000}"/>
    <cellStyle name="표준 42 3 2 2 4 3 2" xfId="52820" xr:uid="{00000000-0005-0000-0000-000051CE0000}"/>
    <cellStyle name="표준 42 3 2 2 4 3 3" xfId="52821" xr:uid="{00000000-0005-0000-0000-000052CE0000}"/>
    <cellStyle name="표준 42 3 2 2 4 3 4" xfId="52822" xr:uid="{00000000-0005-0000-0000-000053CE0000}"/>
    <cellStyle name="표준 42 3 2 2 4 4" xfId="52823" xr:uid="{00000000-0005-0000-0000-000054CE0000}"/>
    <cellStyle name="표준 42 3 2 2 4 4 2" xfId="52824" xr:uid="{00000000-0005-0000-0000-000055CE0000}"/>
    <cellStyle name="표준 42 3 2 2 4 4 3" xfId="52825" xr:uid="{00000000-0005-0000-0000-000056CE0000}"/>
    <cellStyle name="표준 42 3 2 2 4 4 4" xfId="52826" xr:uid="{00000000-0005-0000-0000-000057CE0000}"/>
    <cellStyle name="표준 42 3 2 2 4 5" xfId="52827" xr:uid="{00000000-0005-0000-0000-000058CE0000}"/>
    <cellStyle name="표준 42 3 2 2 4 5 2" xfId="52828" xr:uid="{00000000-0005-0000-0000-000059CE0000}"/>
    <cellStyle name="표준 42 3 2 2 4 5 3" xfId="52829" xr:uid="{00000000-0005-0000-0000-00005ACE0000}"/>
    <cellStyle name="표준 42 3 2 2 4 5 4" xfId="52830" xr:uid="{00000000-0005-0000-0000-00005BCE0000}"/>
    <cellStyle name="표준 42 3 2 2 4 6" xfId="52831" xr:uid="{00000000-0005-0000-0000-00005CCE0000}"/>
    <cellStyle name="표준 42 3 2 2 4 6 2" xfId="52832" xr:uid="{00000000-0005-0000-0000-00005DCE0000}"/>
    <cellStyle name="표준 42 3 2 2 4 6 3" xfId="52833" xr:uid="{00000000-0005-0000-0000-00005ECE0000}"/>
    <cellStyle name="표준 42 3 2 2 4 6 4" xfId="52834" xr:uid="{00000000-0005-0000-0000-00005FCE0000}"/>
    <cellStyle name="표준 42 3 2 2 4 7" xfId="52835" xr:uid="{00000000-0005-0000-0000-000060CE0000}"/>
    <cellStyle name="표준 42 3 2 2 4 7 2" xfId="52836" xr:uid="{00000000-0005-0000-0000-000061CE0000}"/>
    <cellStyle name="표준 42 3 2 2 4 7 3" xfId="52837" xr:uid="{00000000-0005-0000-0000-000062CE0000}"/>
    <cellStyle name="표준 42 3 2 2 4 7 4" xfId="52838" xr:uid="{00000000-0005-0000-0000-000063CE0000}"/>
    <cellStyle name="표준 42 3 2 2 4 8" xfId="52839" xr:uid="{00000000-0005-0000-0000-000064CE0000}"/>
    <cellStyle name="표준 42 3 2 2 4 8 2" xfId="52840" xr:uid="{00000000-0005-0000-0000-000065CE0000}"/>
    <cellStyle name="표준 42 3 2 2 4 8 3" xfId="52841" xr:uid="{00000000-0005-0000-0000-000066CE0000}"/>
    <cellStyle name="표준 42 3 2 2 4 8 4" xfId="52842" xr:uid="{00000000-0005-0000-0000-000067CE0000}"/>
    <cellStyle name="표준 42 3 2 2 4 9" xfId="52843" xr:uid="{00000000-0005-0000-0000-000068CE0000}"/>
    <cellStyle name="표준 42 3 2 2 4 9 2" xfId="52844" xr:uid="{00000000-0005-0000-0000-000069CE0000}"/>
    <cellStyle name="표준 42 3 2 2 4 9 3" xfId="52845" xr:uid="{00000000-0005-0000-0000-00006ACE0000}"/>
    <cellStyle name="표준 42 3 2 2 4 9 4" xfId="52846" xr:uid="{00000000-0005-0000-0000-00006BCE0000}"/>
    <cellStyle name="표준 42 3 2 2 5" xfId="52847" xr:uid="{00000000-0005-0000-0000-00006CCE0000}"/>
    <cellStyle name="표준 42 3 2 2 5 2" xfId="52848" xr:uid="{00000000-0005-0000-0000-00006DCE0000}"/>
    <cellStyle name="표준 42 3 2 2 5 3" xfId="52849" xr:uid="{00000000-0005-0000-0000-00006ECE0000}"/>
    <cellStyle name="표준 42 3 2 2 5 4" xfId="52850" xr:uid="{00000000-0005-0000-0000-00006FCE0000}"/>
    <cellStyle name="표준 42 3 2 2 6" xfId="52851" xr:uid="{00000000-0005-0000-0000-000070CE0000}"/>
    <cellStyle name="표준 42 3 2 2 6 2" xfId="52852" xr:uid="{00000000-0005-0000-0000-000071CE0000}"/>
    <cellStyle name="표준 42 3 2 2 6 3" xfId="52853" xr:uid="{00000000-0005-0000-0000-000072CE0000}"/>
    <cellStyle name="표준 42 3 2 2 6 4" xfId="52854" xr:uid="{00000000-0005-0000-0000-000073CE0000}"/>
    <cellStyle name="표준 42 3 2 2 7" xfId="52855" xr:uid="{00000000-0005-0000-0000-000074CE0000}"/>
    <cellStyle name="표준 42 3 2 2 7 2" xfId="52856" xr:uid="{00000000-0005-0000-0000-000075CE0000}"/>
    <cellStyle name="표준 42 3 2 2 7 3" xfId="52857" xr:uid="{00000000-0005-0000-0000-000076CE0000}"/>
    <cellStyle name="표준 42 3 2 2 7 4" xfId="52858" xr:uid="{00000000-0005-0000-0000-000077CE0000}"/>
    <cellStyle name="표준 42 3 2 2 8" xfId="52859" xr:uid="{00000000-0005-0000-0000-000078CE0000}"/>
    <cellStyle name="표준 42 3 2 2 8 2" xfId="52860" xr:uid="{00000000-0005-0000-0000-000079CE0000}"/>
    <cellStyle name="표준 42 3 2 2 8 3" xfId="52861" xr:uid="{00000000-0005-0000-0000-00007ACE0000}"/>
    <cellStyle name="표준 42 3 2 2 8 4" xfId="52862" xr:uid="{00000000-0005-0000-0000-00007BCE0000}"/>
    <cellStyle name="표준 42 3 2 2 9" xfId="52863" xr:uid="{00000000-0005-0000-0000-00007CCE0000}"/>
    <cellStyle name="표준 42 3 2 2 9 2" xfId="52864" xr:uid="{00000000-0005-0000-0000-00007DCE0000}"/>
    <cellStyle name="표준 42 3 2 2 9 3" xfId="52865" xr:uid="{00000000-0005-0000-0000-00007ECE0000}"/>
    <cellStyle name="표준 42 3 2 2 9 4" xfId="52866" xr:uid="{00000000-0005-0000-0000-00007FCE0000}"/>
    <cellStyle name="표준 42 3 2 20" xfId="52867" xr:uid="{00000000-0005-0000-0000-000080CE0000}"/>
    <cellStyle name="표준 42 3 2 21" xfId="52868" xr:uid="{00000000-0005-0000-0000-000081CE0000}"/>
    <cellStyle name="표준 42 3 2 22" xfId="52869" xr:uid="{00000000-0005-0000-0000-000082CE0000}"/>
    <cellStyle name="표준 42 3 2 23" xfId="52870" xr:uid="{00000000-0005-0000-0000-000083CE0000}"/>
    <cellStyle name="표준 42 3 2 24" xfId="52871" xr:uid="{00000000-0005-0000-0000-000084CE0000}"/>
    <cellStyle name="표준 42 3 2 25" xfId="52872" xr:uid="{00000000-0005-0000-0000-000085CE0000}"/>
    <cellStyle name="표준 42 3 2 26" xfId="52873" xr:uid="{00000000-0005-0000-0000-000086CE0000}"/>
    <cellStyle name="표준 42 3 2 3" xfId="52874" xr:uid="{00000000-0005-0000-0000-000087CE0000}"/>
    <cellStyle name="표준 42 3 2 3 10" xfId="52875" xr:uid="{00000000-0005-0000-0000-000088CE0000}"/>
    <cellStyle name="표준 42 3 2 3 11" xfId="52876" xr:uid="{00000000-0005-0000-0000-000089CE0000}"/>
    <cellStyle name="표준 42 3 2 3 12" xfId="52877" xr:uid="{00000000-0005-0000-0000-00008ACE0000}"/>
    <cellStyle name="표준 42 3 2 3 2" xfId="52878" xr:uid="{00000000-0005-0000-0000-00008BCE0000}"/>
    <cellStyle name="표준 42 3 2 3 2 2" xfId="52879" xr:uid="{00000000-0005-0000-0000-00008CCE0000}"/>
    <cellStyle name="표준 42 3 2 3 2 3" xfId="52880" xr:uid="{00000000-0005-0000-0000-00008DCE0000}"/>
    <cellStyle name="표준 42 3 2 3 2 4" xfId="52881" xr:uid="{00000000-0005-0000-0000-00008ECE0000}"/>
    <cellStyle name="표준 42 3 2 3 3" xfId="52882" xr:uid="{00000000-0005-0000-0000-00008FCE0000}"/>
    <cellStyle name="표준 42 3 2 3 3 2" xfId="52883" xr:uid="{00000000-0005-0000-0000-000090CE0000}"/>
    <cellStyle name="표준 42 3 2 3 3 3" xfId="52884" xr:uid="{00000000-0005-0000-0000-000091CE0000}"/>
    <cellStyle name="표준 42 3 2 3 3 4" xfId="52885" xr:uid="{00000000-0005-0000-0000-000092CE0000}"/>
    <cellStyle name="표준 42 3 2 3 4" xfId="52886" xr:uid="{00000000-0005-0000-0000-000093CE0000}"/>
    <cellStyle name="표준 42 3 2 3 4 2" xfId="52887" xr:uid="{00000000-0005-0000-0000-000094CE0000}"/>
    <cellStyle name="표준 42 3 2 3 4 3" xfId="52888" xr:uid="{00000000-0005-0000-0000-000095CE0000}"/>
    <cellStyle name="표준 42 3 2 3 4 4" xfId="52889" xr:uid="{00000000-0005-0000-0000-000096CE0000}"/>
    <cellStyle name="표준 42 3 2 3 5" xfId="52890" xr:uid="{00000000-0005-0000-0000-000097CE0000}"/>
    <cellStyle name="표준 42 3 2 3 5 2" xfId="52891" xr:uid="{00000000-0005-0000-0000-000098CE0000}"/>
    <cellStyle name="표준 42 3 2 3 5 3" xfId="52892" xr:uid="{00000000-0005-0000-0000-000099CE0000}"/>
    <cellStyle name="표준 42 3 2 3 5 4" xfId="52893" xr:uid="{00000000-0005-0000-0000-00009ACE0000}"/>
    <cellStyle name="표준 42 3 2 3 6" xfId="52894" xr:uid="{00000000-0005-0000-0000-00009BCE0000}"/>
    <cellStyle name="표준 42 3 2 3 6 2" xfId="52895" xr:uid="{00000000-0005-0000-0000-00009CCE0000}"/>
    <cellStyle name="표준 42 3 2 3 6 3" xfId="52896" xr:uid="{00000000-0005-0000-0000-00009DCE0000}"/>
    <cellStyle name="표준 42 3 2 3 6 4" xfId="52897" xr:uid="{00000000-0005-0000-0000-00009ECE0000}"/>
    <cellStyle name="표준 42 3 2 3 7" xfId="52898" xr:uid="{00000000-0005-0000-0000-00009FCE0000}"/>
    <cellStyle name="표준 42 3 2 3 7 2" xfId="52899" xr:uid="{00000000-0005-0000-0000-0000A0CE0000}"/>
    <cellStyle name="표준 42 3 2 3 7 3" xfId="52900" xr:uid="{00000000-0005-0000-0000-0000A1CE0000}"/>
    <cellStyle name="표준 42 3 2 3 7 4" xfId="52901" xr:uid="{00000000-0005-0000-0000-0000A2CE0000}"/>
    <cellStyle name="표준 42 3 2 3 8" xfId="52902" xr:uid="{00000000-0005-0000-0000-0000A3CE0000}"/>
    <cellStyle name="표준 42 3 2 3 8 2" xfId="52903" xr:uid="{00000000-0005-0000-0000-0000A4CE0000}"/>
    <cellStyle name="표준 42 3 2 3 8 3" xfId="52904" xr:uid="{00000000-0005-0000-0000-0000A5CE0000}"/>
    <cellStyle name="표준 42 3 2 3 8 4" xfId="52905" xr:uid="{00000000-0005-0000-0000-0000A6CE0000}"/>
    <cellStyle name="표준 42 3 2 3 9" xfId="52906" xr:uid="{00000000-0005-0000-0000-0000A7CE0000}"/>
    <cellStyle name="표준 42 3 2 3 9 2" xfId="52907" xr:uid="{00000000-0005-0000-0000-0000A8CE0000}"/>
    <cellStyle name="표준 42 3 2 3 9 3" xfId="52908" xr:uid="{00000000-0005-0000-0000-0000A9CE0000}"/>
    <cellStyle name="표준 42 3 2 3 9 4" xfId="52909" xr:uid="{00000000-0005-0000-0000-0000AACE0000}"/>
    <cellStyle name="표준 42 3 2 4" xfId="52910" xr:uid="{00000000-0005-0000-0000-0000ABCE0000}"/>
    <cellStyle name="표준 42 3 2 4 10" xfId="52911" xr:uid="{00000000-0005-0000-0000-0000ACCE0000}"/>
    <cellStyle name="표준 42 3 2 4 11" xfId="52912" xr:uid="{00000000-0005-0000-0000-0000ADCE0000}"/>
    <cellStyle name="표준 42 3 2 4 12" xfId="52913" xr:uid="{00000000-0005-0000-0000-0000AECE0000}"/>
    <cellStyle name="표준 42 3 2 4 2" xfId="52914" xr:uid="{00000000-0005-0000-0000-0000AFCE0000}"/>
    <cellStyle name="표준 42 3 2 4 2 2" xfId="52915" xr:uid="{00000000-0005-0000-0000-0000B0CE0000}"/>
    <cellStyle name="표준 42 3 2 4 2 3" xfId="52916" xr:uid="{00000000-0005-0000-0000-0000B1CE0000}"/>
    <cellStyle name="표준 42 3 2 4 2 4" xfId="52917" xr:uid="{00000000-0005-0000-0000-0000B2CE0000}"/>
    <cellStyle name="표준 42 3 2 4 3" xfId="52918" xr:uid="{00000000-0005-0000-0000-0000B3CE0000}"/>
    <cellStyle name="표준 42 3 2 4 3 2" xfId="52919" xr:uid="{00000000-0005-0000-0000-0000B4CE0000}"/>
    <cellStyle name="표준 42 3 2 4 3 3" xfId="52920" xr:uid="{00000000-0005-0000-0000-0000B5CE0000}"/>
    <cellStyle name="표준 42 3 2 4 3 4" xfId="52921" xr:uid="{00000000-0005-0000-0000-0000B6CE0000}"/>
    <cellStyle name="표준 42 3 2 4 4" xfId="52922" xr:uid="{00000000-0005-0000-0000-0000B7CE0000}"/>
    <cellStyle name="표준 42 3 2 4 4 2" xfId="52923" xr:uid="{00000000-0005-0000-0000-0000B8CE0000}"/>
    <cellStyle name="표준 42 3 2 4 4 3" xfId="52924" xr:uid="{00000000-0005-0000-0000-0000B9CE0000}"/>
    <cellStyle name="표준 42 3 2 4 4 4" xfId="52925" xr:uid="{00000000-0005-0000-0000-0000BACE0000}"/>
    <cellStyle name="표준 42 3 2 4 5" xfId="52926" xr:uid="{00000000-0005-0000-0000-0000BBCE0000}"/>
    <cellStyle name="표준 42 3 2 4 5 2" xfId="52927" xr:uid="{00000000-0005-0000-0000-0000BCCE0000}"/>
    <cellStyle name="표준 42 3 2 4 5 3" xfId="52928" xr:uid="{00000000-0005-0000-0000-0000BDCE0000}"/>
    <cellStyle name="표준 42 3 2 4 5 4" xfId="52929" xr:uid="{00000000-0005-0000-0000-0000BECE0000}"/>
    <cellStyle name="표준 42 3 2 4 6" xfId="52930" xr:uid="{00000000-0005-0000-0000-0000BFCE0000}"/>
    <cellStyle name="표준 42 3 2 4 6 2" xfId="52931" xr:uid="{00000000-0005-0000-0000-0000C0CE0000}"/>
    <cellStyle name="표준 42 3 2 4 6 3" xfId="52932" xr:uid="{00000000-0005-0000-0000-0000C1CE0000}"/>
    <cellStyle name="표준 42 3 2 4 6 4" xfId="52933" xr:uid="{00000000-0005-0000-0000-0000C2CE0000}"/>
    <cellStyle name="표준 42 3 2 4 7" xfId="52934" xr:uid="{00000000-0005-0000-0000-0000C3CE0000}"/>
    <cellStyle name="표준 42 3 2 4 7 2" xfId="52935" xr:uid="{00000000-0005-0000-0000-0000C4CE0000}"/>
    <cellStyle name="표준 42 3 2 4 7 3" xfId="52936" xr:uid="{00000000-0005-0000-0000-0000C5CE0000}"/>
    <cellStyle name="표준 42 3 2 4 7 4" xfId="52937" xr:uid="{00000000-0005-0000-0000-0000C6CE0000}"/>
    <cellStyle name="표준 42 3 2 4 8" xfId="52938" xr:uid="{00000000-0005-0000-0000-0000C7CE0000}"/>
    <cellStyle name="표준 42 3 2 4 8 2" xfId="52939" xr:uid="{00000000-0005-0000-0000-0000C8CE0000}"/>
    <cellStyle name="표준 42 3 2 4 8 3" xfId="52940" xr:uid="{00000000-0005-0000-0000-0000C9CE0000}"/>
    <cellStyle name="표준 42 3 2 4 8 4" xfId="52941" xr:uid="{00000000-0005-0000-0000-0000CACE0000}"/>
    <cellStyle name="표준 42 3 2 4 9" xfId="52942" xr:uid="{00000000-0005-0000-0000-0000CBCE0000}"/>
    <cellStyle name="표준 42 3 2 4 9 2" xfId="52943" xr:uid="{00000000-0005-0000-0000-0000CCCE0000}"/>
    <cellStyle name="표준 42 3 2 4 9 3" xfId="52944" xr:uid="{00000000-0005-0000-0000-0000CDCE0000}"/>
    <cellStyle name="표준 42 3 2 4 9 4" xfId="52945" xr:uid="{00000000-0005-0000-0000-0000CECE0000}"/>
    <cellStyle name="표준 42 3 2 5" xfId="52946" xr:uid="{00000000-0005-0000-0000-0000CFCE0000}"/>
    <cellStyle name="표준 42 3 2 5 10" xfId="52947" xr:uid="{00000000-0005-0000-0000-0000D0CE0000}"/>
    <cellStyle name="표준 42 3 2 5 11" xfId="52948" xr:uid="{00000000-0005-0000-0000-0000D1CE0000}"/>
    <cellStyle name="표준 42 3 2 5 12" xfId="52949" xr:uid="{00000000-0005-0000-0000-0000D2CE0000}"/>
    <cellStyle name="표준 42 3 2 5 2" xfId="52950" xr:uid="{00000000-0005-0000-0000-0000D3CE0000}"/>
    <cellStyle name="표준 42 3 2 5 2 2" xfId="52951" xr:uid="{00000000-0005-0000-0000-0000D4CE0000}"/>
    <cellStyle name="표준 42 3 2 5 2 3" xfId="52952" xr:uid="{00000000-0005-0000-0000-0000D5CE0000}"/>
    <cellStyle name="표준 42 3 2 5 2 4" xfId="52953" xr:uid="{00000000-0005-0000-0000-0000D6CE0000}"/>
    <cellStyle name="표준 42 3 2 5 3" xfId="52954" xr:uid="{00000000-0005-0000-0000-0000D7CE0000}"/>
    <cellStyle name="표준 42 3 2 5 3 2" xfId="52955" xr:uid="{00000000-0005-0000-0000-0000D8CE0000}"/>
    <cellStyle name="표준 42 3 2 5 3 3" xfId="52956" xr:uid="{00000000-0005-0000-0000-0000D9CE0000}"/>
    <cellStyle name="표준 42 3 2 5 3 4" xfId="52957" xr:uid="{00000000-0005-0000-0000-0000DACE0000}"/>
    <cellStyle name="표준 42 3 2 5 4" xfId="52958" xr:uid="{00000000-0005-0000-0000-0000DBCE0000}"/>
    <cellStyle name="표준 42 3 2 5 4 2" xfId="52959" xr:uid="{00000000-0005-0000-0000-0000DCCE0000}"/>
    <cellStyle name="표준 42 3 2 5 4 3" xfId="52960" xr:uid="{00000000-0005-0000-0000-0000DDCE0000}"/>
    <cellStyle name="표준 42 3 2 5 4 4" xfId="52961" xr:uid="{00000000-0005-0000-0000-0000DECE0000}"/>
    <cellStyle name="표준 42 3 2 5 5" xfId="52962" xr:uid="{00000000-0005-0000-0000-0000DFCE0000}"/>
    <cellStyle name="표준 42 3 2 5 5 2" xfId="52963" xr:uid="{00000000-0005-0000-0000-0000E0CE0000}"/>
    <cellStyle name="표준 42 3 2 5 5 3" xfId="52964" xr:uid="{00000000-0005-0000-0000-0000E1CE0000}"/>
    <cellStyle name="표준 42 3 2 5 5 4" xfId="52965" xr:uid="{00000000-0005-0000-0000-0000E2CE0000}"/>
    <cellStyle name="표준 42 3 2 5 6" xfId="52966" xr:uid="{00000000-0005-0000-0000-0000E3CE0000}"/>
    <cellStyle name="표준 42 3 2 5 6 2" xfId="52967" xr:uid="{00000000-0005-0000-0000-0000E4CE0000}"/>
    <cellStyle name="표준 42 3 2 5 6 3" xfId="52968" xr:uid="{00000000-0005-0000-0000-0000E5CE0000}"/>
    <cellStyle name="표준 42 3 2 5 6 4" xfId="52969" xr:uid="{00000000-0005-0000-0000-0000E6CE0000}"/>
    <cellStyle name="표준 42 3 2 5 7" xfId="52970" xr:uid="{00000000-0005-0000-0000-0000E7CE0000}"/>
    <cellStyle name="표준 42 3 2 5 7 2" xfId="52971" xr:uid="{00000000-0005-0000-0000-0000E8CE0000}"/>
    <cellStyle name="표준 42 3 2 5 7 3" xfId="52972" xr:uid="{00000000-0005-0000-0000-0000E9CE0000}"/>
    <cellStyle name="표준 42 3 2 5 7 4" xfId="52973" xr:uid="{00000000-0005-0000-0000-0000EACE0000}"/>
    <cellStyle name="표준 42 3 2 5 8" xfId="52974" xr:uid="{00000000-0005-0000-0000-0000EBCE0000}"/>
    <cellStyle name="표준 42 3 2 5 8 2" xfId="52975" xr:uid="{00000000-0005-0000-0000-0000ECCE0000}"/>
    <cellStyle name="표준 42 3 2 5 8 3" xfId="52976" xr:uid="{00000000-0005-0000-0000-0000EDCE0000}"/>
    <cellStyle name="표준 42 3 2 5 8 4" xfId="52977" xr:uid="{00000000-0005-0000-0000-0000EECE0000}"/>
    <cellStyle name="표준 42 3 2 5 9" xfId="52978" xr:uid="{00000000-0005-0000-0000-0000EFCE0000}"/>
    <cellStyle name="표준 42 3 2 5 9 2" xfId="52979" xr:uid="{00000000-0005-0000-0000-0000F0CE0000}"/>
    <cellStyle name="표준 42 3 2 5 9 3" xfId="52980" xr:uid="{00000000-0005-0000-0000-0000F1CE0000}"/>
    <cellStyle name="표준 42 3 2 5 9 4" xfId="52981" xr:uid="{00000000-0005-0000-0000-0000F2CE0000}"/>
    <cellStyle name="표준 42 3 2 6" xfId="52982" xr:uid="{00000000-0005-0000-0000-0000F3CE0000}"/>
    <cellStyle name="표준 42 3 2 6 2" xfId="52983" xr:uid="{00000000-0005-0000-0000-0000F4CE0000}"/>
    <cellStyle name="표준 42 3 2 6 3" xfId="52984" xr:uid="{00000000-0005-0000-0000-0000F5CE0000}"/>
    <cellStyle name="표준 42 3 2 6 4" xfId="52985" xr:uid="{00000000-0005-0000-0000-0000F6CE0000}"/>
    <cellStyle name="표준 42 3 2 7" xfId="52986" xr:uid="{00000000-0005-0000-0000-0000F7CE0000}"/>
    <cellStyle name="표준 42 3 2 7 2" xfId="52987" xr:uid="{00000000-0005-0000-0000-0000F8CE0000}"/>
    <cellStyle name="표준 42 3 2 7 3" xfId="52988" xr:uid="{00000000-0005-0000-0000-0000F9CE0000}"/>
    <cellStyle name="표준 42 3 2 7 4" xfId="52989" xr:uid="{00000000-0005-0000-0000-0000FACE0000}"/>
    <cellStyle name="표준 42 3 2 8" xfId="52990" xr:uid="{00000000-0005-0000-0000-0000FBCE0000}"/>
    <cellStyle name="표준 42 3 2 8 2" xfId="52991" xr:uid="{00000000-0005-0000-0000-0000FCCE0000}"/>
    <cellStyle name="표준 42 3 2 8 3" xfId="52992" xr:uid="{00000000-0005-0000-0000-0000FDCE0000}"/>
    <cellStyle name="표준 42 3 2 8 4" xfId="52993" xr:uid="{00000000-0005-0000-0000-0000FECE0000}"/>
    <cellStyle name="표준 42 3 2 9" xfId="52994" xr:uid="{00000000-0005-0000-0000-0000FFCE0000}"/>
    <cellStyle name="표준 42 3 2 9 2" xfId="52995" xr:uid="{00000000-0005-0000-0000-000000CF0000}"/>
    <cellStyle name="표준 42 3 2 9 3" xfId="52996" xr:uid="{00000000-0005-0000-0000-000001CF0000}"/>
    <cellStyle name="표준 42 3 2 9 4" xfId="52997" xr:uid="{00000000-0005-0000-0000-000002CF0000}"/>
    <cellStyle name="표준 42 3 20" xfId="52998" xr:uid="{00000000-0005-0000-0000-000003CF0000}"/>
    <cellStyle name="표준 42 3 21" xfId="52999" xr:uid="{00000000-0005-0000-0000-000004CF0000}"/>
    <cellStyle name="표준 42 3 22" xfId="53000" xr:uid="{00000000-0005-0000-0000-000005CF0000}"/>
    <cellStyle name="표준 42 3 23" xfId="53001" xr:uid="{00000000-0005-0000-0000-000006CF0000}"/>
    <cellStyle name="표준 42 3 24" xfId="53002" xr:uid="{00000000-0005-0000-0000-000007CF0000}"/>
    <cellStyle name="표준 42 3 25" xfId="53003" xr:uid="{00000000-0005-0000-0000-000008CF0000}"/>
    <cellStyle name="표준 42 3 26" xfId="53004" xr:uid="{00000000-0005-0000-0000-000009CF0000}"/>
    <cellStyle name="표준 42 3 3" xfId="53005" xr:uid="{00000000-0005-0000-0000-00000ACF0000}"/>
    <cellStyle name="표준 42 3 3 10" xfId="53006" xr:uid="{00000000-0005-0000-0000-00000BCF0000}"/>
    <cellStyle name="표준 42 3 3 10 2" xfId="53007" xr:uid="{00000000-0005-0000-0000-00000CCF0000}"/>
    <cellStyle name="표준 42 3 3 10 3" xfId="53008" xr:uid="{00000000-0005-0000-0000-00000DCF0000}"/>
    <cellStyle name="표준 42 3 3 10 4" xfId="53009" xr:uid="{00000000-0005-0000-0000-00000ECF0000}"/>
    <cellStyle name="표준 42 3 3 11" xfId="53010" xr:uid="{00000000-0005-0000-0000-00000FCF0000}"/>
    <cellStyle name="표준 42 3 3 11 2" xfId="53011" xr:uid="{00000000-0005-0000-0000-000010CF0000}"/>
    <cellStyle name="표준 42 3 3 11 3" xfId="53012" xr:uid="{00000000-0005-0000-0000-000011CF0000}"/>
    <cellStyle name="표준 42 3 3 11 4" xfId="53013" xr:uid="{00000000-0005-0000-0000-000012CF0000}"/>
    <cellStyle name="표준 42 3 3 12" xfId="53014" xr:uid="{00000000-0005-0000-0000-000013CF0000}"/>
    <cellStyle name="표준 42 3 3 12 2" xfId="53015" xr:uid="{00000000-0005-0000-0000-000014CF0000}"/>
    <cellStyle name="표준 42 3 3 12 3" xfId="53016" xr:uid="{00000000-0005-0000-0000-000015CF0000}"/>
    <cellStyle name="표준 42 3 3 12 4" xfId="53017" xr:uid="{00000000-0005-0000-0000-000016CF0000}"/>
    <cellStyle name="표준 42 3 3 13" xfId="53018" xr:uid="{00000000-0005-0000-0000-000017CF0000}"/>
    <cellStyle name="표준 42 3 3 14" xfId="53019" xr:uid="{00000000-0005-0000-0000-000018CF0000}"/>
    <cellStyle name="표준 42 3 3 15" xfId="53020" xr:uid="{00000000-0005-0000-0000-000019CF0000}"/>
    <cellStyle name="표준 42 3 3 16" xfId="53021" xr:uid="{00000000-0005-0000-0000-00001ACF0000}"/>
    <cellStyle name="표준 42 3 3 17" xfId="53022" xr:uid="{00000000-0005-0000-0000-00001BCF0000}"/>
    <cellStyle name="표준 42 3 3 18" xfId="53023" xr:uid="{00000000-0005-0000-0000-00001CCF0000}"/>
    <cellStyle name="표준 42 3 3 19" xfId="53024" xr:uid="{00000000-0005-0000-0000-00001DCF0000}"/>
    <cellStyle name="표준 42 3 3 2" xfId="53025" xr:uid="{00000000-0005-0000-0000-00001ECF0000}"/>
    <cellStyle name="표준 42 3 3 2 10" xfId="53026" xr:uid="{00000000-0005-0000-0000-00001FCF0000}"/>
    <cellStyle name="표준 42 3 3 2 11" xfId="53027" xr:uid="{00000000-0005-0000-0000-000020CF0000}"/>
    <cellStyle name="표준 42 3 3 2 12" xfId="53028" xr:uid="{00000000-0005-0000-0000-000021CF0000}"/>
    <cellStyle name="표준 42 3 3 2 2" xfId="53029" xr:uid="{00000000-0005-0000-0000-000022CF0000}"/>
    <cellStyle name="표준 42 3 3 2 2 2" xfId="53030" xr:uid="{00000000-0005-0000-0000-000023CF0000}"/>
    <cellStyle name="표준 42 3 3 2 2 3" xfId="53031" xr:uid="{00000000-0005-0000-0000-000024CF0000}"/>
    <cellStyle name="표준 42 3 3 2 2 4" xfId="53032" xr:uid="{00000000-0005-0000-0000-000025CF0000}"/>
    <cellStyle name="표준 42 3 3 2 3" xfId="53033" xr:uid="{00000000-0005-0000-0000-000026CF0000}"/>
    <cellStyle name="표준 42 3 3 2 3 2" xfId="53034" xr:uid="{00000000-0005-0000-0000-000027CF0000}"/>
    <cellStyle name="표준 42 3 3 2 3 3" xfId="53035" xr:uid="{00000000-0005-0000-0000-000028CF0000}"/>
    <cellStyle name="표준 42 3 3 2 3 4" xfId="53036" xr:uid="{00000000-0005-0000-0000-000029CF0000}"/>
    <cellStyle name="표준 42 3 3 2 4" xfId="53037" xr:uid="{00000000-0005-0000-0000-00002ACF0000}"/>
    <cellStyle name="표준 42 3 3 2 4 2" xfId="53038" xr:uid="{00000000-0005-0000-0000-00002BCF0000}"/>
    <cellStyle name="표준 42 3 3 2 4 3" xfId="53039" xr:uid="{00000000-0005-0000-0000-00002CCF0000}"/>
    <cellStyle name="표준 42 3 3 2 4 4" xfId="53040" xr:uid="{00000000-0005-0000-0000-00002DCF0000}"/>
    <cellStyle name="표준 42 3 3 2 5" xfId="53041" xr:uid="{00000000-0005-0000-0000-00002ECF0000}"/>
    <cellStyle name="표준 42 3 3 2 5 2" xfId="53042" xr:uid="{00000000-0005-0000-0000-00002FCF0000}"/>
    <cellStyle name="표준 42 3 3 2 5 3" xfId="53043" xr:uid="{00000000-0005-0000-0000-000030CF0000}"/>
    <cellStyle name="표준 42 3 3 2 5 4" xfId="53044" xr:uid="{00000000-0005-0000-0000-000031CF0000}"/>
    <cellStyle name="표준 42 3 3 2 6" xfId="53045" xr:uid="{00000000-0005-0000-0000-000032CF0000}"/>
    <cellStyle name="표준 42 3 3 2 6 2" xfId="53046" xr:uid="{00000000-0005-0000-0000-000033CF0000}"/>
    <cellStyle name="표준 42 3 3 2 6 3" xfId="53047" xr:uid="{00000000-0005-0000-0000-000034CF0000}"/>
    <cellStyle name="표준 42 3 3 2 6 4" xfId="53048" xr:uid="{00000000-0005-0000-0000-000035CF0000}"/>
    <cellStyle name="표준 42 3 3 2 7" xfId="53049" xr:uid="{00000000-0005-0000-0000-000036CF0000}"/>
    <cellStyle name="표준 42 3 3 2 7 2" xfId="53050" xr:uid="{00000000-0005-0000-0000-000037CF0000}"/>
    <cellStyle name="표준 42 3 3 2 7 3" xfId="53051" xr:uid="{00000000-0005-0000-0000-000038CF0000}"/>
    <cellStyle name="표준 42 3 3 2 7 4" xfId="53052" xr:uid="{00000000-0005-0000-0000-000039CF0000}"/>
    <cellStyle name="표준 42 3 3 2 8" xfId="53053" xr:uid="{00000000-0005-0000-0000-00003ACF0000}"/>
    <cellStyle name="표준 42 3 3 2 8 2" xfId="53054" xr:uid="{00000000-0005-0000-0000-00003BCF0000}"/>
    <cellStyle name="표준 42 3 3 2 8 3" xfId="53055" xr:uid="{00000000-0005-0000-0000-00003CCF0000}"/>
    <cellStyle name="표준 42 3 3 2 8 4" xfId="53056" xr:uid="{00000000-0005-0000-0000-00003DCF0000}"/>
    <cellStyle name="표준 42 3 3 2 9" xfId="53057" xr:uid="{00000000-0005-0000-0000-00003ECF0000}"/>
    <cellStyle name="표준 42 3 3 2 9 2" xfId="53058" xr:uid="{00000000-0005-0000-0000-00003FCF0000}"/>
    <cellStyle name="표준 42 3 3 2 9 3" xfId="53059" xr:uid="{00000000-0005-0000-0000-000040CF0000}"/>
    <cellStyle name="표준 42 3 3 2 9 4" xfId="53060" xr:uid="{00000000-0005-0000-0000-000041CF0000}"/>
    <cellStyle name="표준 42 3 3 20" xfId="53061" xr:uid="{00000000-0005-0000-0000-000042CF0000}"/>
    <cellStyle name="표준 42 3 3 21" xfId="53062" xr:uid="{00000000-0005-0000-0000-000043CF0000}"/>
    <cellStyle name="표준 42 3 3 22" xfId="53063" xr:uid="{00000000-0005-0000-0000-000044CF0000}"/>
    <cellStyle name="표준 42 3 3 23" xfId="53064" xr:uid="{00000000-0005-0000-0000-000045CF0000}"/>
    <cellStyle name="표준 42 3 3 24" xfId="53065" xr:uid="{00000000-0005-0000-0000-000046CF0000}"/>
    <cellStyle name="표준 42 3 3 25" xfId="53066" xr:uid="{00000000-0005-0000-0000-000047CF0000}"/>
    <cellStyle name="표준 42 3 3 3" xfId="53067" xr:uid="{00000000-0005-0000-0000-000048CF0000}"/>
    <cellStyle name="표준 42 3 3 3 10" xfId="53068" xr:uid="{00000000-0005-0000-0000-000049CF0000}"/>
    <cellStyle name="표준 42 3 3 3 11" xfId="53069" xr:uid="{00000000-0005-0000-0000-00004ACF0000}"/>
    <cellStyle name="표준 42 3 3 3 12" xfId="53070" xr:uid="{00000000-0005-0000-0000-00004BCF0000}"/>
    <cellStyle name="표준 42 3 3 3 2" xfId="53071" xr:uid="{00000000-0005-0000-0000-00004CCF0000}"/>
    <cellStyle name="표준 42 3 3 3 2 2" xfId="53072" xr:uid="{00000000-0005-0000-0000-00004DCF0000}"/>
    <cellStyle name="표준 42 3 3 3 2 3" xfId="53073" xr:uid="{00000000-0005-0000-0000-00004ECF0000}"/>
    <cellStyle name="표준 42 3 3 3 2 4" xfId="53074" xr:uid="{00000000-0005-0000-0000-00004FCF0000}"/>
    <cellStyle name="표준 42 3 3 3 3" xfId="53075" xr:uid="{00000000-0005-0000-0000-000050CF0000}"/>
    <cellStyle name="표준 42 3 3 3 3 2" xfId="53076" xr:uid="{00000000-0005-0000-0000-000051CF0000}"/>
    <cellStyle name="표준 42 3 3 3 3 3" xfId="53077" xr:uid="{00000000-0005-0000-0000-000052CF0000}"/>
    <cellStyle name="표준 42 3 3 3 3 4" xfId="53078" xr:uid="{00000000-0005-0000-0000-000053CF0000}"/>
    <cellStyle name="표준 42 3 3 3 4" xfId="53079" xr:uid="{00000000-0005-0000-0000-000054CF0000}"/>
    <cellStyle name="표준 42 3 3 3 4 2" xfId="53080" xr:uid="{00000000-0005-0000-0000-000055CF0000}"/>
    <cellStyle name="표준 42 3 3 3 4 3" xfId="53081" xr:uid="{00000000-0005-0000-0000-000056CF0000}"/>
    <cellStyle name="표준 42 3 3 3 4 4" xfId="53082" xr:uid="{00000000-0005-0000-0000-000057CF0000}"/>
    <cellStyle name="표준 42 3 3 3 5" xfId="53083" xr:uid="{00000000-0005-0000-0000-000058CF0000}"/>
    <cellStyle name="표준 42 3 3 3 5 2" xfId="53084" xr:uid="{00000000-0005-0000-0000-000059CF0000}"/>
    <cellStyle name="표준 42 3 3 3 5 3" xfId="53085" xr:uid="{00000000-0005-0000-0000-00005ACF0000}"/>
    <cellStyle name="표준 42 3 3 3 5 4" xfId="53086" xr:uid="{00000000-0005-0000-0000-00005BCF0000}"/>
    <cellStyle name="표준 42 3 3 3 6" xfId="53087" xr:uid="{00000000-0005-0000-0000-00005CCF0000}"/>
    <cellStyle name="표준 42 3 3 3 6 2" xfId="53088" xr:uid="{00000000-0005-0000-0000-00005DCF0000}"/>
    <cellStyle name="표준 42 3 3 3 6 3" xfId="53089" xr:uid="{00000000-0005-0000-0000-00005ECF0000}"/>
    <cellStyle name="표준 42 3 3 3 6 4" xfId="53090" xr:uid="{00000000-0005-0000-0000-00005FCF0000}"/>
    <cellStyle name="표준 42 3 3 3 7" xfId="53091" xr:uid="{00000000-0005-0000-0000-000060CF0000}"/>
    <cellStyle name="표준 42 3 3 3 7 2" xfId="53092" xr:uid="{00000000-0005-0000-0000-000061CF0000}"/>
    <cellStyle name="표준 42 3 3 3 7 3" xfId="53093" xr:uid="{00000000-0005-0000-0000-000062CF0000}"/>
    <cellStyle name="표준 42 3 3 3 7 4" xfId="53094" xr:uid="{00000000-0005-0000-0000-000063CF0000}"/>
    <cellStyle name="표준 42 3 3 3 8" xfId="53095" xr:uid="{00000000-0005-0000-0000-000064CF0000}"/>
    <cellStyle name="표준 42 3 3 3 8 2" xfId="53096" xr:uid="{00000000-0005-0000-0000-000065CF0000}"/>
    <cellStyle name="표준 42 3 3 3 8 3" xfId="53097" xr:uid="{00000000-0005-0000-0000-000066CF0000}"/>
    <cellStyle name="표준 42 3 3 3 8 4" xfId="53098" xr:uid="{00000000-0005-0000-0000-000067CF0000}"/>
    <cellStyle name="표준 42 3 3 3 9" xfId="53099" xr:uid="{00000000-0005-0000-0000-000068CF0000}"/>
    <cellStyle name="표준 42 3 3 3 9 2" xfId="53100" xr:uid="{00000000-0005-0000-0000-000069CF0000}"/>
    <cellStyle name="표준 42 3 3 3 9 3" xfId="53101" xr:uid="{00000000-0005-0000-0000-00006ACF0000}"/>
    <cellStyle name="표준 42 3 3 3 9 4" xfId="53102" xr:uid="{00000000-0005-0000-0000-00006BCF0000}"/>
    <cellStyle name="표준 42 3 3 4" xfId="53103" xr:uid="{00000000-0005-0000-0000-00006CCF0000}"/>
    <cellStyle name="표준 42 3 3 4 10" xfId="53104" xr:uid="{00000000-0005-0000-0000-00006DCF0000}"/>
    <cellStyle name="표준 42 3 3 4 11" xfId="53105" xr:uid="{00000000-0005-0000-0000-00006ECF0000}"/>
    <cellStyle name="표준 42 3 3 4 12" xfId="53106" xr:uid="{00000000-0005-0000-0000-00006FCF0000}"/>
    <cellStyle name="표준 42 3 3 4 2" xfId="53107" xr:uid="{00000000-0005-0000-0000-000070CF0000}"/>
    <cellStyle name="표준 42 3 3 4 2 2" xfId="53108" xr:uid="{00000000-0005-0000-0000-000071CF0000}"/>
    <cellStyle name="표준 42 3 3 4 2 3" xfId="53109" xr:uid="{00000000-0005-0000-0000-000072CF0000}"/>
    <cellStyle name="표준 42 3 3 4 2 4" xfId="53110" xr:uid="{00000000-0005-0000-0000-000073CF0000}"/>
    <cellStyle name="표준 42 3 3 4 3" xfId="53111" xr:uid="{00000000-0005-0000-0000-000074CF0000}"/>
    <cellStyle name="표준 42 3 3 4 3 2" xfId="53112" xr:uid="{00000000-0005-0000-0000-000075CF0000}"/>
    <cellStyle name="표준 42 3 3 4 3 3" xfId="53113" xr:uid="{00000000-0005-0000-0000-000076CF0000}"/>
    <cellStyle name="표준 42 3 3 4 3 4" xfId="53114" xr:uid="{00000000-0005-0000-0000-000077CF0000}"/>
    <cellStyle name="표준 42 3 3 4 4" xfId="53115" xr:uid="{00000000-0005-0000-0000-000078CF0000}"/>
    <cellStyle name="표준 42 3 3 4 4 2" xfId="53116" xr:uid="{00000000-0005-0000-0000-000079CF0000}"/>
    <cellStyle name="표준 42 3 3 4 4 3" xfId="53117" xr:uid="{00000000-0005-0000-0000-00007ACF0000}"/>
    <cellStyle name="표준 42 3 3 4 4 4" xfId="53118" xr:uid="{00000000-0005-0000-0000-00007BCF0000}"/>
    <cellStyle name="표준 42 3 3 4 5" xfId="53119" xr:uid="{00000000-0005-0000-0000-00007CCF0000}"/>
    <cellStyle name="표준 42 3 3 4 5 2" xfId="53120" xr:uid="{00000000-0005-0000-0000-00007DCF0000}"/>
    <cellStyle name="표준 42 3 3 4 5 3" xfId="53121" xr:uid="{00000000-0005-0000-0000-00007ECF0000}"/>
    <cellStyle name="표준 42 3 3 4 5 4" xfId="53122" xr:uid="{00000000-0005-0000-0000-00007FCF0000}"/>
    <cellStyle name="표준 42 3 3 4 6" xfId="53123" xr:uid="{00000000-0005-0000-0000-000080CF0000}"/>
    <cellStyle name="표준 42 3 3 4 6 2" xfId="53124" xr:uid="{00000000-0005-0000-0000-000081CF0000}"/>
    <cellStyle name="표준 42 3 3 4 6 3" xfId="53125" xr:uid="{00000000-0005-0000-0000-000082CF0000}"/>
    <cellStyle name="표준 42 3 3 4 6 4" xfId="53126" xr:uid="{00000000-0005-0000-0000-000083CF0000}"/>
    <cellStyle name="표준 42 3 3 4 7" xfId="53127" xr:uid="{00000000-0005-0000-0000-000084CF0000}"/>
    <cellStyle name="표준 42 3 3 4 7 2" xfId="53128" xr:uid="{00000000-0005-0000-0000-000085CF0000}"/>
    <cellStyle name="표준 42 3 3 4 7 3" xfId="53129" xr:uid="{00000000-0005-0000-0000-000086CF0000}"/>
    <cellStyle name="표준 42 3 3 4 7 4" xfId="53130" xr:uid="{00000000-0005-0000-0000-000087CF0000}"/>
    <cellStyle name="표준 42 3 3 4 8" xfId="53131" xr:uid="{00000000-0005-0000-0000-000088CF0000}"/>
    <cellStyle name="표준 42 3 3 4 8 2" xfId="53132" xr:uid="{00000000-0005-0000-0000-000089CF0000}"/>
    <cellStyle name="표준 42 3 3 4 8 3" xfId="53133" xr:uid="{00000000-0005-0000-0000-00008ACF0000}"/>
    <cellStyle name="표준 42 3 3 4 8 4" xfId="53134" xr:uid="{00000000-0005-0000-0000-00008BCF0000}"/>
    <cellStyle name="표준 42 3 3 4 9" xfId="53135" xr:uid="{00000000-0005-0000-0000-00008CCF0000}"/>
    <cellStyle name="표준 42 3 3 4 9 2" xfId="53136" xr:uid="{00000000-0005-0000-0000-00008DCF0000}"/>
    <cellStyle name="표준 42 3 3 4 9 3" xfId="53137" xr:uid="{00000000-0005-0000-0000-00008ECF0000}"/>
    <cellStyle name="표준 42 3 3 4 9 4" xfId="53138" xr:uid="{00000000-0005-0000-0000-00008FCF0000}"/>
    <cellStyle name="표준 42 3 3 5" xfId="53139" xr:uid="{00000000-0005-0000-0000-000090CF0000}"/>
    <cellStyle name="표준 42 3 3 5 2" xfId="53140" xr:uid="{00000000-0005-0000-0000-000091CF0000}"/>
    <cellStyle name="표준 42 3 3 5 3" xfId="53141" xr:uid="{00000000-0005-0000-0000-000092CF0000}"/>
    <cellStyle name="표준 42 3 3 5 4" xfId="53142" xr:uid="{00000000-0005-0000-0000-000093CF0000}"/>
    <cellStyle name="표준 42 3 3 6" xfId="53143" xr:uid="{00000000-0005-0000-0000-000094CF0000}"/>
    <cellStyle name="표준 42 3 3 6 2" xfId="53144" xr:uid="{00000000-0005-0000-0000-000095CF0000}"/>
    <cellStyle name="표준 42 3 3 6 3" xfId="53145" xr:uid="{00000000-0005-0000-0000-000096CF0000}"/>
    <cellStyle name="표준 42 3 3 6 4" xfId="53146" xr:uid="{00000000-0005-0000-0000-000097CF0000}"/>
    <cellStyle name="표준 42 3 3 7" xfId="53147" xr:uid="{00000000-0005-0000-0000-000098CF0000}"/>
    <cellStyle name="표준 42 3 3 7 2" xfId="53148" xr:uid="{00000000-0005-0000-0000-000099CF0000}"/>
    <cellStyle name="표준 42 3 3 7 3" xfId="53149" xr:uid="{00000000-0005-0000-0000-00009ACF0000}"/>
    <cellStyle name="표준 42 3 3 7 4" xfId="53150" xr:uid="{00000000-0005-0000-0000-00009BCF0000}"/>
    <cellStyle name="표준 42 3 3 8" xfId="53151" xr:uid="{00000000-0005-0000-0000-00009CCF0000}"/>
    <cellStyle name="표준 42 3 3 8 2" xfId="53152" xr:uid="{00000000-0005-0000-0000-00009DCF0000}"/>
    <cellStyle name="표준 42 3 3 8 3" xfId="53153" xr:uid="{00000000-0005-0000-0000-00009ECF0000}"/>
    <cellStyle name="표준 42 3 3 8 4" xfId="53154" xr:uid="{00000000-0005-0000-0000-00009FCF0000}"/>
    <cellStyle name="표준 42 3 3 9" xfId="53155" xr:uid="{00000000-0005-0000-0000-0000A0CF0000}"/>
    <cellStyle name="표준 42 3 3 9 2" xfId="53156" xr:uid="{00000000-0005-0000-0000-0000A1CF0000}"/>
    <cellStyle name="표준 42 3 3 9 3" xfId="53157" xr:uid="{00000000-0005-0000-0000-0000A2CF0000}"/>
    <cellStyle name="표준 42 3 3 9 4" xfId="53158" xr:uid="{00000000-0005-0000-0000-0000A3CF0000}"/>
    <cellStyle name="표준 42 3 4" xfId="53159" xr:uid="{00000000-0005-0000-0000-0000A4CF0000}"/>
    <cellStyle name="표준 42 3 4 10" xfId="53160" xr:uid="{00000000-0005-0000-0000-0000A5CF0000}"/>
    <cellStyle name="표준 42 3 4 11" xfId="53161" xr:uid="{00000000-0005-0000-0000-0000A6CF0000}"/>
    <cellStyle name="표준 42 3 4 12" xfId="53162" xr:uid="{00000000-0005-0000-0000-0000A7CF0000}"/>
    <cellStyle name="표준 42 3 4 2" xfId="53163" xr:uid="{00000000-0005-0000-0000-0000A8CF0000}"/>
    <cellStyle name="표준 42 3 4 2 2" xfId="53164" xr:uid="{00000000-0005-0000-0000-0000A9CF0000}"/>
    <cellStyle name="표준 42 3 4 2 3" xfId="53165" xr:uid="{00000000-0005-0000-0000-0000AACF0000}"/>
    <cellStyle name="표준 42 3 4 2 4" xfId="53166" xr:uid="{00000000-0005-0000-0000-0000ABCF0000}"/>
    <cellStyle name="표준 42 3 4 3" xfId="53167" xr:uid="{00000000-0005-0000-0000-0000ACCF0000}"/>
    <cellStyle name="표준 42 3 4 3 2" xfId="53168" xr:uid="{00000000-0005-0000-0000-0000ADCF0000}"/>
    <cellStyle name="표준 42 3 4 3 3" xfId="53169" xr:uid="{00000000-0005-0000-0000-0000AECF0000}"/>
    <cellStyle name="표준 42 3 4 3 4" xfId="53170" xr:uid="{00000000-0005-0000-0000-0000AFCF0000}"/>
    <cellStyle name="표준 42 3 4 4" xfId="53171" xr:uid="{00000000-0005-0000-0000-0000B0CF0000}"/>
    <cellStyle name="표준 42 3 4 4 2" xfId="53172" xr:uid="{00000000-0005-0000-0000-0000B1CF0000}"/>
    <cellStyle name="표준 42 3 4 4 3" xfId="53173" xr:uid="{00000000-0005-0000-0000-0000B2CF0000}"/>
    <cellStyle name="표준 42 3 4 4 4" xfId="53174" xr:uid="{00000000-0005-0000-0000-0000B3CF0000}"/>
    <cellStyle name="표준 42 3 4 5" xfId="53175" xr:uid="{00000000-0005-0000-0000-0000B4CF0000}"/>
    <cellStyle name="표준 42 3 4 5 2" xfId="53176" xr:uid="{00000000-0005-0000-0000-0000B5CF0000}"/>
    <cellStyle name="표준 42 3 4 5 3" xfId="53177" xr:uid="{00000000-0005-0000-0000-0000B6CF0000}"/>
    <cellStyle name="표준 42 3 4 5 4" xfId="53178" xr:uid="{00000000-0005-0000-0000-0000B7CF0000}"/>
    <cellStyle name="표준 42 3 4 6" xfId="53179" xr:uid="{00000000-0005-0000-0000-0000B8CF0000}"/>
    <cellStyle name="표준 42 3 4 6 2" xfId="53180" xr:uid="{00000000-0005-0000-0000-0000B9CF0000}"/>
    <cellStyle name="표준 42 3 4 6 3" xfId="53181" xr:uid="{00000000-0005-0000-0000-0000BACF0000}"/>
    <cellStyle name="표준 42 3 4 6 4" xfId="53182" xr:uid="{00000000-0005-0000-0000-0000BBCF0000}"/>
    <cellStyle name="표준 42 3 4 7" xfId="53183" xr:uid="{00000000-0005-0000-0000-0000BCCF0000}"/>
    <cellStyle name="표준 42 3 4 7 2" xfId="53184" xr:uid="{00000000-0005-0000-0000-0000BDCF0000}"/>
    <cellStyle name="표준 42 3 4 7 3" xfId="53185" xr:uid="{00000000-0005-0000-0000-0000BECF0000}"/>
    <cellStyle name="표준 42 3 4 7 4" xfId="53186" xr:uid="{00000000-0005-0000-0000-0000BFCF0000}"/>
    <cellStyle name="표준 42 3 4 8" xfId="53187" xr:uid="{00000000-0005-0000-0000-0000C0CF0000}"/>
    <cellStyle name="표준 42 3 4 8 2" xfId="53188" xr:uid="{00000000-0005-0000-0000-0000C1CF0000}"/>
    <cellStyle name="표준 42 3 4 8 3" xfId="53189" xr:uid="{00000000-0005-0000-0000-0000C2CF0000}"/>
    <cellStyle name="표준 42 3 4 8 4" xfId="53190" xr:uid="{00000000-0005-0000-0000-0000C3CF0000}"/>
    <cellStyle name="표준 42 3 4 9" xfId="53191" xr:uid="{00000000-0005-0000-0000-0000C4CF0000}"/>
    <cellStyle name="표준 42 3 4 9 2" xfId="53192" xr:uid="{00000000-0005-0000-0000-0000C5CF0000}"/>
    <cellStyle name="표준 42 3 4 9 3" xfId="53193" xr:uid="{00000000-0005-0000-0000-0000C6CF0000}"/>
    <cellStyle name="표준 42 3 4 9 4" xfId="53194" xr:uid="{00000000-0005-0000-0000-0000C7CF0000}"/>
    <cellStyle name="표준 42 3 5" xfId="53195" xr:uid="{00000000-0005-0000-0000-0000C8CF0000}"/>
    <cellStyle name="표준 42 3 5 10" xfId="53196" xr:uid="{00000000-0005-0000-0000-0000C9CF0000}"/>
    <cellStyle name="표준 42 3 5 11" xfId="53197" xr:uid="{00000000-0005-0000-0000-0000CACF0000}"/>
    <cellStyle name="표준 42 3 5 12" xfId="53198" xr:uid="{00000000-0005-0000-0000-0000CBCF0000}"/>
    <cellStyle name="표준 42 3 5 2" xfId="53199" xr:uid="{00000000-0005-0000-0000-0000CCCF0000}"/>
    <cellStyle name="표준 42 3 5 2 2" xfId="53200" xr:uid="{00000000-0005-0000-0000-0000CDCF0000}"/>
    <cellStyle name="표준 42 3 5 2 3" xfId="53201" xr:uid="{00000000-0005-0000-0000-0000CECF0000}"/>
    <cellStyle name="표준 42 3 5 2 4" xfId="53202" xr:uid="{00000000-0005-0000-0000-0000CFCF0000}"/>
    <cellStyle name="표준 42 3 5 3" xfId="53203" xr:uid="{00000000-0005-0000-0000-0000D0CF0000}"/>
    <cellStyle name="표준 42 3 5 3 2" xfId="53204" xr:uid="{00000000-0005-0000-0000-0000D1CF0000}"/>
    <cellStyle name="표준 42 3 5 3 3" xfId="53205" xr:uid="{00000000-0005-0000-0000-0000D2CF0000}"/>
    <cellStyle name="표준 42 3 5 3 4" xfId="53206" xr:uid="{00000000-0005-0000-0000-0000D3CF0000}"/>
    <cellStyle name="표준 42 3 5 4" xfId="53207" xr:uid="{00000000-0005-0000-0000-0000D4CF0000}"/>
    <cellStyle name="표준 42 3 5 4 2" xfId="53208" xr:uid="{00000000-0005-0000-0000-0000D5CF0000}"/>
    <cellStyle name="표준 42 3 5 4 3" xfId="53209" xr:uid="{00000000-0005-0000-0000-0000D6CF0000}"/>
    <cellStyle name="표준 42 3 5 4 4" xfId="53210" xr:uid="{00000000-0005-0000-0000-0000D7CF0000}"/>
    <cellStyle name="표준 42 3 5 5" xfId="53211" xr:uid="{00000000-0005-0000-0000-0000D8CF0000}"/>
    <cellStyle name="표준 42 3 5 5 2" xfId="53212" xr:uid="{00000000-0005-0000-0000-0000D9CF0000}"/>
    <cellStyle name="표준 42 3 5 5 3" xfId="53213" xr:uid="{00000000-0005-0000-0000-0000DACF0000}"/>
    <cellStyle name="표준 42 3 5 5 4" xfId="53214" xr:uid="{00000000-0005-0000-0000-0000DBCF0000}"/>
    <cellStyle name="표준 42 3 5 6" xfId="53215" xr:uid="{00000000-0005-0000-0000-0000DCCF0000}"/>
    <cellStyle name="표준 42 3 5 6 2" xfId="53216" xr:uid="{00000000-0005-0000-0000-0000DDCF0000}"/>
    <cellStyle name="표준 42 3 5 6 3" xfId="53217" xr:uid="{00000000-0005-0000-0000-0000DECF0000}"/>
    <cellStyle name="표준 42 3 5 6 4" xfId="53218" xr:uid="{00000000-0005-0000-0000-0000DFCF0000}"/>
    <cellStyle name="표준 42 3 5 7" xfId="53219" xr:uid="{00000000-0005-0000-0000-0000E0CF0000}"/>
    <cellStyle name="표준 42 3 5 7 2" xfId="53220" xr:uid="{00000000-0005-0000-0000-0000E1CF0000}"/>
    <cellStyle name="표준 42 3 5 7 3" xfId="53221" xr:uid="{00000000-0005-0000-0000-0000E2CF0000}"/>
    <cellStyle name="표준 42 3 5 7 4" xfId="53222" xr:uid="{00000000-0005-0000-0000-0000E3CF0000}"/>
    <cellStyle name="표준 42 3 5 8" xfId="53223" xr:uid="{00000000-0005-0000-0000-0000E4CF0000}"/>
    <cellStyle name="표준 42 3 5 8 2" xfId="53224" xr:uid="{00000000-0005-0000-0000-0000E5CF0000}"/>
    <cellStyle name="표준 42 3 5 8 3" xfId="53225" xr:uid="{00000000-0005-0000-0000-0000E6CF0000}"/>
    <cellStyle name="표준 42 3 5 8 4" xfId="53226" xr:uid="{00000000-0005-0000-0000-0000E7CF0000}"/>
    <cellStyle name="표준 42 3 5 9" xfId="53227" xr:uid="{00000000-0005-0000-0000-0000E8CF0000}"/>
    <cellStyle name="표준 42 3 5 9 2" xfId="53228" xr:uid="{00000000-0005-0000-0000-0000E9CF0000}"/>
    <cellStyle name="표준 42 3 5 9 3" xfId="53229" xr:uid="{00000000-0005-0000-0000-0000EACF0000}"/>
    <cellStyle name="표준 42 3 5 9 4" xfId="53230" xr:uid="{00000000-0005-0000-0000-0000EBCF0000}"/>
    <cellStyle name="표준 42 3 6" xfId="53231" xr:uid="{00000000-0005-0000-0000-0000ECCF0000}"/>
    <cellStyle name="표준 42 3 6 10" xfId="53232" xr:uid="{00000000-0005-0000-0000-0000EDCF0000}"/>
    <cellStyle name="표준 42 3 6 11" xfId="53233" xr:uid="{00000000-0005-0000-0000-0000EECF0000}"/>
    <cellStyle name="표준 42 3 6 12" xfId="53234" xr:uid="{00000000-0005-0000-0000-0000EFCF0000}"/>
    <cellStyle name="표준 42 3 6 2" xfId="53235" xr:uid="{00000000-0005-0000-0000-0000F0CF0000}"/>
    <cellStyle name="표준 42 3 6 2 2" xfId="53236" xr:uid="{00000000-0005-0000-0000-0000F1CF0000}"/>
    <cellStyle name="표준 42 3 6 2 3" xfId="53237" xr:uid="{00000000-0005-0000-0000-0000F2CF0000}"/>
    <cellStyle name="표준 42 3 6 2 4" xfId="53238" xr:uid="{00000000-0005-0000-0000-0000F3CF0000}"/>
    <cellStyle name="표준 42 3 6 3" xfId="53239" xr:uid="{00000000-0005-0000-0000-0000F4CF0000}"/>
    <cellStyle name="표준 42 3 6 3 2" xfId="53240" xr:uid="{00000000-0005-0000-0000-0000F5CF0000}"/>
    <cellStyle name="표준 42 3 6 3 3" xfId="53241" xr:uid="{00000000-0005-0000-0000-0000F6CF0000}"/>
    <cellStyle name="표준 42 3 6 3 4" xfId="53242" xr:uid="{00000000-0005-0000-0000-0000F7CF0000}"/>
    <cellStyle name="표준 42 3 6 4" xfId="53243" xr:uid="{00000000-0005-0000-0000-0000F8CF0000}"/>
    <cellStyle name="표준 42 3 6 4 2" xfId="53244" xr:uid="{00000000-0005-0000-0000-0000F9CF0000}"/>
    <cellStyle name="표준 42 3 6 4 3" xfId="53245" xr:uid="{00000000-0005-0000-0000-0000FACF0000}"/>
    <cellStyle name="표준 42 3 6 4 4" xfId="53246" xr:uid="{00000000-0005-0000-0000-0000FBCF0000}"/>
    <cellStyle name="표준 42 3 6 5" xfId="53247" xr:uid="{00000000-0005-0000-0000-0000FCCF0000}"/>
    <cellStyle name="표준 42 3 6 5 2" xfId="53248" xr:uid="{00000000-0005-0000-0000-0000FDCF0000}"/>
    <cellStyle name="표준 42 3 6 5 3" xfId="53249" xr:uid="{00000000-0005-0000-0000-0000FECF0000}"/>
    <cellStyle name="표준 42 3 6 5 4" xfId="53250" xr:uid="{00000000-0005-0000-0000-0000FFCF0000}"/>
    <cellStyle name="표준 42 3 6 6" xfId="53251" xr:uid="{00000000-0005-0000-0000-000000D00000}"/>
    <cellStyle name="표준 42 3 6 6 2" xfId="53252" xr:uid="{00000000-0005-0000-0000-000001D00000}"/>
    <cellStyle name="표준 42 3 6 6 3" xfId="53253" xr:uid="{00000000-0005-0000-0000-000002D00000}"/>
    <cellStyle name="표준 42 3 6 6 4" xfId="53254" xr:uid="{00000000-0005-0000-0000-000003D00000}"/>
    <cellStyle name="표준 42 3 6 7" xfId="53255" xr:uid="{00000000-0005-0000-0000-000004D00000}"/>
    <cellStyle name="표준 42 3 6 7 2" xfId="53256" xr:uid="{00000000-0005-0000-0000-000005D00000}"/>
    <cellStyle name="표준 42 3 6 7 3" xfId="53257" xr:uid="{00000000-0005-0000-0000-000006D00000}"/>
    <cellStyle name="표준 42 3 6 7 4" xfId="53258" xr:uid="{00000000-0005-0000-0000-000007D00000}"/>
    <cellStyle name="표준 42 3 6 8" xfId="53259" xr:uid="{00000000-0005-0000-0000-000008D00000}"/>
    <cellStyle name="표준 42 3 6 8 2" xfId="53260" xr:uid="{00000000-0005-0000-0000-000009D00000}"/>
    <cellStyle name="표준 42 3 6 8 3" xfId="53261" xr:uid="{00000000-0005-0000-0000-00000AD00000}"/>
    <cellStyle name="표준 42 3 6 8 4" xfId="53262" xr:uid="{00000000-0005-0000-0000-00000BD00000}"/>
    <cellStyle name="표준 42 3 6 9" xfId="53263" xr:uid="{00000000-0005-0000-0000-00000CD00000}"/>
    <cellStyle name="표준 42 3 6 9 2" xfId="53264" xr:uid="{00000000-0005-0000-0000-00000DD00000}"/>
    <cellStyle name="표준 42 3 6 9 3" xfId="53265" xr:uid="{00000000-0005-0000-0000-00000ED00000}"/>
    <cellStyle name="표준 42 3 6 9 4" xfId="53266" xr:uid="{00000000-0005-0000-0000-00000FD00000}"/>
    <cellStyle name="표준 42 3 7" xfId="53267" xr:uid="{00000000-0005-0000-0000-000010D00000}"/>
    <cellStyle name="표준 42 3 7 2" xfId="53268" xr:uid="{00000000-0005-0000-0000-000011D00000}"/>
    <cellStyle name="표준 42 3 7 3" xfId="53269" xr:uid="{00000000-0005-0000-0000-000012D00000}"/>
    <cellStyle name="표준 42 3 7 4" xfId="53270" xr:uid="{00000000-0005-0000-0000-000013D00000}"/>
    <cellStyle name="표준 42 3 8" xfId="53271" xr:uid="{00000000-0005-0000-0000-000014D00000}"/>
    <cellStyle name="표준 42 3 8 2" xfId="53272" xr:uid="{00000000-0005-0000-0000-000015D00000}"/>
    <cellStyle name="표준 42 3 8 3" xfId="53273" xr:uid="{00000000-0005-0000-0000-000016D00000}"/>
    <cellStyle name="표준 42 3 8 4" xfId="53274" xr:uid="{00000000-0005-0000-0000-000017D00000}"/>
    <cellStyle name="표준 42 3 9" xfId="53275" xr:uid="{00000000-0005-0000-0000-000018D00000}"/>
    <cellStyle name="표준 42 3 9 2" xfId="53276" xr:uid="{00000000-0005-0000-0000-000019D00000}"/>
    <cellStyle name="표준 42 3 9 3" xfId="53277" xr:uid="{00000000-0005-0000-0000-00001AD00000}"/>
    <cellStyle name="표준 42 3 9 4" xfId="53278" xr:uid="{00000000-0005-0000-0000-00001BD00000}"/>
    <cellStyle name="표준 42 4" xfId="53279" xr:uid="{00000000-0005-0000-0000-00001CD00000}"/>
    <cellStyle name="표준 42 4 10" xfId="53280" xr:uid="{00000000-0005-0000-0000-00001DD00000}"/>
    <cellStyle name="표준 42 4 10 2" xfId="53281" xr:uid="{00000000-0005-0000-0000-00001ED00000}"/>
    <cellStyle name="표준 42 4 10 3" xfId="53282" xr:uid="{00000000-0005-0000-0000-00001FD00000}"/>
    <cellStyle name="표준 42 4 10 4" xfId="53283" xr:uid="{00000000-0005-0000-0000-000020D00000}"/>
    <cellStyle name="표준 42 4 11" xfId="53284" xr:uid="{00000000-0005-0000-0000-000021D00000}"/>
    <cellStyle name="표준 42 4 11 2" xfId="53285" xr:uid="{00000000-0005-0000-0000-000022D00000}"/>
    <cellStyle name="표준 42 4 11 3" xfId="53286" xr:uid="{00000000-0005-0000-0000-000023D00000}"/>
    <cellStyle name="표준 42 4 11 4" xfId="53287" xr:uid="{00000000-0005-0000-0000-000024D00000}"/>
    <cellStyle name="표준 42 4 12" xfId="53288" xr:uid="{00000000-0005-0000-0000-000025D00000}"/>
    <cellStyle name="표준 42 4 12 2" xfId="53289" xr:uid="{00000000-0005-0000-0000-000026D00000}"/>
    <cellStyle name="표준 42 4 12 3" xfId="53290" xr:uid="{00000000-0005-0000-0000-000027D00000}"/>
    <cellStyle name="표준 42 4 12 4" xfId="53291" xr:uid="{00000000-0005-0000-0000-000028D00000}"/>
    <cellStyle name="표준 42 4 13" xfId="53292" xr:uid="{00000000-0005-0000-0000-000029D00000}"/>
    <cellStyle name="표준 42 4 14" xfId="53293" xr:uid="{00000000-0005-0000-0000-00002AD00000}"/>
    <cellStyle name="표준 42 4 15" xfId="53294" xr:uid="{00000000-0005-0000-0000-00002BD00000}"/>
    <cellStyle name="표준 42 4 16" xfId="53295" xr:uid="{00000000-0005-0000-0000-00002CD00000}"/>
    <cellStyle name="표준 42 4 17" xfId="53296" xr:uid="{00000000-0005-0000-0000-00002DD00000}"/>
    <cellStyle name="표준 42 4 18" xfId="53297" xr:uid="{00000000-0005-0000-0000-00002ED00000}"/>
    <cellStyle name="표준 42 4 19" xfId="53298" xr:uid="{00000000-0005-0000-0000-00002FD00000}"/>
    <cellStyle name="표준 42 4 2" xfId="53299" xr:uid="{00000000-0005-0000-0000-000030D00000}"/>
    <cellStyle name="표준 42 4 2 10" xfId="53300" xr:uid="{00000000-0005-0000-0000-000031D00000}"/>
    <cellStyle name="표준 42 4 2 11" xfId="53301" xr:uid="{00000000-0005-0000-0000-000032D00000}"/>
    <cellStyle name="표준 42 4 2 12" xfId="53302" xr:uid="{00000000-0005-0000-0000-000033D00000}"/>
    <cellStyle name="표준 42 4 2 2" xfId="53303" xr:uid="{00000000-0005-0000-0000-000034D00000}"/>
    <cellStyle name="표준 42 4 2 2 2" xfId="53304" xr:uid="{00000000-0005-0000-0000-000035D00000}"/>
    <cellStyle name="표준 42 4 2 2 3" xfId="53305" xr:uid="{00000000-0005-0000-0000-000036D00000}"/>
    <cellStyle name="표준 42 4 2 2 4" xfId="53306" xr:uid="{00000000-0005-0000-0000-000037D00000}"/>
    <cellStyle name="표준 42 4 2 3" xfId="53307" xr:uid="{00000000-0005-0000-0000-000038D00000}"/>
    <cellStyle name="표준 42 4 2 3 2" xfId="53308" xr:uid="{00000000-0005-0000-0000-000039D00000}"/>
    <cellStyle name="표준 42 4 2 3 3" xfId="53309" xr:uid="{00000000-0005-0000-0000-00003AD00000}"/>
    <cellStyle name="표준 42 4 2 3 4" xfId="53310" xr:uid="{00000000-0005-0000-0000-00003BD00000}"/>
    <cellStyle name="표준 42 4 2 4" xfId="53311" xr:uid="{00000000-0005-0000-0000-00003CD00000}"/>
    <cellStyle name="표준 42 4 2 4 2" xfId="53312" xr:uid="{00000000-0005-0000-0000-00003DD00000}"/>
    <cellStyle name="표준 42 4 2 4 3" xfId="53313" xr:uid="{00000000-0005-0000-0000-00003ED00000}"/>
    <cellStyle name="표준 42 4 2 4 4" xfId="53314" xr:uid="{00000000-0005-0000-0000-00003FD00000}"/>
    <cellStyle name="표준 42 4 2 5" xfId="53315" xr:uid="{00000000-0005-0000-0000-000040D00000}"/>
    <cellStyle name="표준 42 4 2 5 2" xfId="53316" xr:uid="{00000000-0005-0000-0000-000041D00000}"/>
    <cellStyle name="표준 42 4 2 5 3" xfId="53317" xr:uid="{00000000-0005-0000-0000-000042D00000}"/>
    <cellStyle name="표준 42 4 2 5 4" xfId="53318" xr:uid="{00000000-0005-0000-0000-000043D00000}"/>
    <cellStyle name="표준 42 4 2 6" xfId="53319" xr:uid="{00000000-0005-0000-0000-000044D00000}"/>
    <cellStyle name="표준 42 4 2 6 2" xfId="53320" xr:uid="{00000000-0005-0000-0000-000045D00000}"/>
    <cellStyle name="표준 42 4 2 6 3" xfId="53321" xr:uid="{00000000-0005-0000-0000-000046D00000}"/>
    <cellStyle name="표준 42 4 2 6 4" xfId="53322" xr:uid="{00000000-0005-0000-0000-000047D00000}"/>
    <cellStyle name="표준 42 4 2 7" xfId="53323" xr:uid="{00000000-0005-0000-0000-000048D00000}"/>
    <cellStyle name="표준 42 4 2 7 2" xfId="53324" xr:uid="{00000000-0005-0000-0000-000049D00000}"/>
    <cellStyle name="표준 42 4 2 7 3" xfId="53325" xr:uid="{00000000-0005-0000-0000-00004AD00000}"/>
    <cellStyle name="표준 42 4 2 7 4" xfId="53326" xr:uid="{00000000-0005-0000-0000-00004BD00000}"/>
    <cellStyle name="표준 42 4 2 8" xfId="53327" xr:uid="{00000000-0005-0000-0000-00004CD00000}"/>
    <cellStyle name="표준 42 4 2 8 2" xfId="53328" xr:uid="{00000000-0005-0000-0000-00004DD00000}"/>
    <cellStyle name="표준 42 4 2 8 3" xfId="53329" xr:uid="{00000000-0005-0000-0000-00004ED00000}"/>
    <cellStyle name="표준 42 4 2 8 4" xfId="53330" xr:uid="{00000000-0005-0000-0000-00004FD00000}"/>
    <cellStyle name="표준 42 4 2 9" xfId="53331" xr:uid="{00000000-0005-0000-0000-000050D00000}"/>
    <cellStyle name="표준 42 4 2 9 2" xfId="53332" xr:uid="{00000000-0005-0000-0000-000051D00000}"/>
    <cellStyle name="표준 42 4 2 9 3" xfId="53333" xr:uid="{00000000-0005-0000-0000-000052D00000}"/>
    <cellStyle name="표준 42 4 2 9 4" xfId="53334" xr:uid="{00000000-0005-0000-0000-000053D00000}"/>
    <cellStyle name="표준 42 4 20" xfId="53335" xr:uid="{00000000-0005-0000-0000-000054D00000}"/>
    <cellStyle name="표준 42 4 21" xfId="53336" xr:uid="{00000000-0005-0000-0000-000055D00000}"/>
    <cellStyle name="표준 42 4 22" xfId="53337" xr:uid="{00000000-0005-0000-0000-000056D00000}"/>
    <cellStyle name="표준 42 4 23" xfId="53338" xr:uid="{00000000-0005-0000-0000-000057D00000}"/>
    <cellStyle name="표준 42 4 24" xfId="53339" xr:uid="{00000000-0005-0000-0000-000058D00000}"/>
    <cellStyle name="표준 42 4 25" xfId="53340" xr:uid="{00000000-0005-0000-0000-000059D00000}"/>
    <cellStyle name="표준 42 4 3" xfId="53341" xr:uid="{00000000-0005-0000-0000-00005AD00000}"/>
    <cellStyle name="표준 42 4 3 10" xfId="53342" xr:uid="{00000000-0005-0000-0000-00005BD00000}"/>
    <cellStyle name="표준 42 4 3 11" xfId="53343" xr:uid="{00000000-0005-0000-0000-00005CD00000}"/>
    <cellStyle name="표준 42 4 3 12" xfId="53344" xr:uid="{00000000-0005-0000-0000-00005DD00000}"/>
    <cellStyle name="표준 42 4 3 2" xfId="53345" xr:uid="{00000000-0005-0000-0000-00005ED00000}"/>
    <cellStyle name="표준 42 4 3 2 2" xfId="53346" xr:uid="{00000000-0005-0000-0000-00005FD00000}"/>
    <cellStyle name="표준 42 4 3 2 3" xfId="53347" xr:uid="{00000000-0005-0000-0000-000060D00000}"/>
    <cellStyle name="표준 42 4 3 2 4" xfId="53348" xr:uid="{00000000-0005-0000-0000-000061D00000}"/>
    <cellStyle name="표준 42 4 3 3" xfId="53349" xr:uid="{00000000-0005-0000-0000-000062D00000}"/>
    <cellStyle name="표준 42 4 3 3 2" xfId="53350" xr:uid="{00000000-0005-0000-0000-000063D00000}"/>
    <cellStyle name="표준 42 4 3 3 3" xfId="53351" xr:uid="{00000000-0005-0000-0000-000064D00000}"/>
    <cellStyle name="표준 42 4 3 3 4" xfId="53352" xr:uid="{00000000-0005-0000-0000-000065D00000}"/>
    <cellStyle name="표준 42 4 3 4" xfId="53353" xr:uid="{00000000-0005-0000-0000-000066D00000}"/>
    <cellStyle name="표준 42 4 3 4 2" xfId="53354" xr:uid="{00000000-0005-0000-0000-000067D00000}"/>
    <cellStyle name="표준 42 4 3 4 3" xfId="53355" xr:uid="{00000000-0005-0000-0000-000068D00000}"/>
    <cellStyle name="표준 42 4 3 4 4" xfId="53356" xr:uid="{00000000-0005-0000-0000-000069D00000}"/>
    <cellStyle name="표준 42 4 3 5" xfId="53357" xr:uid="{00000000-0005-0000-0000-00006AD00000}"/>
    <cellStyle name="표준 42 4 3 5 2" xfId="53358" xr:uid="{00000000-0005-0000-0000-00006BD00000}"/>
    <cellStyle name="표준 42 4 3 5 3" xfId="53359" xr:uid="{00000000-0005-0000-0000-00006CD00000}"/>
    <cellStyle name="표준 42 4 3 5 4" xfId="53360" xr:uid="{00000000-0005-0000-0000-00006DD00000}"/>
    <cellStyle name="표준 42 4 3 6" xfId="53361" xr:uid="{00000000-0005-0000-0000-00006ED00000}"/>
    <cellStyle name="표준 42 4 3 6 2" xfId="53362" xr:uid="{00000000-0005-0000-0000-00006FD00000}"/>
    <cellStyle name="표준 42 4 3 6 3" xfId="53363" xr:uid="{00000000-0005-0000-0000-000070D00000}"/>
    <cellStyle name="표준 42 4 3 6 4" xfId="53364" xr:uid="{00000000-0005-0000-0000-000071D00000}"/>
    <cellStyle name="표준 42 4 3 7" xfId="53365" xr:uid="{00000000-0005-0000-0000-000072D00000}"/>
    <cellStyle name="표준 42 4 3 7 2" xfId="53366" xr:uid="{00000000-0005-0000-0000-000073D00000}"/>
    <cellStyle name="표준 42 4 3 7 3" xfId="53367" xr:uid="{00000000-0005-0000-0000-000074D00000}"/>
    <cellStyle name="표준 42 4 3 7 4" xfId="53368" xr:uid="{00000000-0005-0000-0000-000075D00000}"/>
    <cellStyle name="표준 42 4 3 8" xfId="53369" xr:uid="{00000000-0005-0000-0000-000076D00000}"/>
    <cellStyle name="표준 42 4 3 8 2" xfId="53370" xr:uid="{00000000-0005-0000-0000-000077D00000}"/>
    <cellStyle name="표준 42 4 3 8 3" xfId="53371" xr:uid="{00000000-0005-0000-0000-000078D00000}"/>
    <cellStyle name="표준 42 4 3 8 4" xfId="53372" xr:uid="{00000000-0005-0000-0000-000079D00000}"/>
    <cellStyle name="표준 42 4 3 9" xfId="53373" xr:uid="{00000000-0005-0000-0000-00007AD00000}"/>
    <cellStyle name="표준 42 4 3 9 2" xfId="53374" xr:uid="{00000000-0005-0000-0000-00007BD00000}"/>
    <cellStyle name="표준 42 4 3 9 3" xfId="53375" xr:uid="{00000000-0005-0000-0000-00007CD00000}"/>
    <cellStyle name="표준 42 4 3 9 4" xfId="53376" xr:uid="{00000000-0005-0000-0000-00007DD00000}"/>
    <cellStyle name="표준 42 4 4" xfId="53377" xr:uid="{00000000-0005-0000-0000-00007ED00000}"/>
    <cellStyle name="표준 42 4 4 10" xfId="53378" xr:uid="{00000000-0005-0000-0000-00007FD00000}"/>
    <cellStyle name="표준 42 4 4 11" xfId="53379" xr:uid="{00000000-0005-0000-0000-000080D00000}"/>
    <cellStyle name="표준 42 4 4 12" xfId="53380" xr:uid="{00000000-0005-0000-0000-000081D00000}"/>
    <cellStyle name="표준 42 4 4 2" xfId="53381" xr:uid="{00000000-0005-0000-0000-000082D00000}"/>
    <cellStyle name="표준 42 4 4 2 2" xfId="53382" xr:uid="{00000000-0005-0000-0000-000083D00000}"/>
    <cellStyle name="표준 42 4 4 2 3" xfId="53383" xr:uid="{00000000-0005-0000-0000-000084D00000}"/>
    <cellStyle name="표준 42 4 4 2 4" xfId="53384" xr:uid="{00000000-0005-0000-0000-000085D00000}"/>
    <cellStyle name="표준 42 4 4 3" xfId="53385" xr:uid="{00000000-0005-0000-0000-000086D00000}"/>
    <cellStyle name="표준 42 4 4 3 2" xfId="53386" xr:uid="{00000000-0005-0000-0000-000087D00000}"/>
    <cellStyle name="표준 42 4 4 3 3" xfId="53387" xr:uid="{00000000-0005-0000-0000-000088D00000}"/>
    <cellStyle name="표준 42 4 4 3 4" xfId="53388" xr:uid="{00000000-0005-0000-0000-000089D00000}"/>
    <cellStyle name="표준 42 4 4 4" xfId="53389" xr:uid="{00000000-0005-0000-0000-00008AD00000}"/>
    <cellStyle name="표준 42 4 4 4 2" xfId="53390" xr:uid="{00000000-0005-0000-0000-00008BD00000}"/>
    <cellStyle name="표준 42 4 4 4 3" xfId="53391" xr:uid="{00000000-0005-0000-0000-00008CD00000}"/>
    <cellStyle name="표준 42 4 4 4 4" xfId="53392" xr:uid="{00000000-0005-0000-0000-00008DD00000}"/>
    <cellStyle name="표준 42 4 4 5" xfId="53393" xr:uid="{00000000-0005-0000-0000-00008ED00000}"/>
    <cellStyle name="표준 42 4 4 5 2" xfId="53394" xr:uid="{00000000-0005-0000-0000-00008FD00000}"/>
    <cellStyle name="표준 42 4 4 5 3" xfId="53395" xr:uid="{00000000-0005-0000-0000-000090D00000}"/>
    <cellStyle name="표준 42 4 4 5 4" xfId="53396" xr:uid="{00000000-0005-0000-0000-000091D00000}"/>
    <cellStyle name="표준 42 4 4 6" xfId="53397" xr:uid="{00000000-0005-0000-0000-000092D00000}"/>
    <cellStyle name="표준 42 4 4 6 2" xfId="53398" xr:uid="{00000000-0005-0000-0000-000093D00000}"/>
    <cellStyle name="표준 42 4 4 6 3" xfId="53399" xr:uid="{00000000-0005-0000-0000-000094D00000}"/>
    <cellStyle name="표준 42 4 4 6 4" xfId="53400" xr:uid="{00000000-0005-0000-0000-000095D00000}"/>
    <cellStyle name="표준 42 4 4 7" xfId="53401" xr:uid="{00000000-0005-0000-0000-000096D00000}"/>
    <cellStyle name="표준 42 4 4 7 2" xfId="53402" xr:uid="{00000000-0005-0000-0000-000097D00000}"/>
    <cellStyle name="표준 42 4 4 7 3" xfId="53403" xr:uid="{00000000-0005-0000-0000-000098D00000}"/>
    <cellStyle name="표준 42 4 4 7 4" xfId="53404" xr:uid="{00000000-0005-0000-0000-000099D00000}"/>
    <cellStyle name="표준 42 4 4 8" xfId="53405" xr:uid="{00000000-0005-0000-0000-00009AD00000}"/>
    <cellStyle name="표준 42 4 4 8 2" xfId="53406" xr:uid="{00000000-0005-0000-0000-00009BD00000}"/>
    <cellStyle name="표준 42 4 4 8 3" xfId="53407" xr:uid="{00000000-0005-0000-0000-00009CD00000}"/>
    <cellStyle name="표준 42 4 4 8 4" xfId="53408" xr:uid="{00000000-0005-0000-0000-00009DD00000}"/>
    <cellStyle name="표준 42 4 4 9" xfId="53409" xr:uid="{00000000-0005-0000-0000-00009ED00000}"/>
    <cellStyle name="표준 42 4 4 9 2" xfId="53410" xr:uid="{00000000-0005-0000-0000-00009FD00000}"/>
    <cellStyle name="표준 42 4 4 9 3" xfId="53411" xr:uid="{00000000-0005-0000-0000-0000A0D00000}"/>
    <cellStyle name="표준 42 4 4 9 4" xfId="53412" xr:uid="{00000000-0005-0000-0000-0000A1D00000}"/>
    <cellStyle name="표준 42 4 5" xfId="53413" xr:uid="{00000000-0005-0000-0000-0000A2D00000}"/>
    <cellStyle name="표준 42 4 5 2" xfId="53414" xr:uid="{00000000-0005-0000-0000-0000A3D00000}"/>
    <cellStyle name="표준 42 4 5 3" xfId="53415" xr:uid="{00000000-0005-0000-0000-0000A4D00000}"/>
    <cellStyle name="표준 42 4 5 4" xfId="53416" xr:uid="{00000000-0005-0000-0000-0000A5D00000}"/>
    <cellStyle name="표준 42 4 6" xfId="53417" xr:uid="{00000000-0005-0000-0000-0000A6D00000}"/>
    <cellStyle name="표준 42 4 6 2" xfId="53418" xr:uid="{00000000-0005-0000-0000-0000A7D00000}"/>
    <cellStyle name="표준 42 4 6 3" xfId="53419" xr:uid="{00000000-0005-0000-0000-0000A8D00000}"/>
    <cellStyle name="표준 42 4 6 4" xfId="53420" xr:uid="{00000000-0005-0000-0000-0000A9D00000}"/>
    <cellStyle name="표준 42 4 7" xfId="53421" xr:uid="{00000000-0005-0000-0000-0000AAD00000}"/>
    <cellStyle name="표준 42 4 7 2" xfId="53422" xr:uid="{00000000-0005-0000-0000-0000ABD00000}"/>
    <cellStyle name="표준 42 4 7 3" xfId="53423" xr:uid="{00000000-0005-0000-0000-0000ACD00000}"/>
    <cellStyle name="표준 42 4 7 4" xfId="53424" xr:uid="{00000000-0005-0000-0000-0000ADD00000}"/>
    <cellStyle name="표준 42 4 8" xfId="53425" xr:uid="{00000000-0005-0000-0000-0000AED00000}"/>
    <cellStyle name="표준 42 4 8 2" xfId="53426" xr:uid="{00000000-0005-0000-0000-0000AFD00000}"/>
    <cellStyle name="표준 42 4 8 3" xfId="53427" xr:uid="{00000000-0005-0000-0000-0000B0D00000}"/>
    <cellStyle name="표준 42 4 8 4" xfId="53428" xr:uid="{00000000-0005-0000-0000-0000B1D00000}"/>
    <cellStyle name="표준 42 4 9" xfId="53429" xr:uid="{00000000-0005-0000-0000-0000B2D00000}"/>
    <cellStyle name="표준 42 4 9 2" xfId="53430" xr:uid="{00000000-0005-0000-0000-0000B3D00000}"/>
    <cellStyle name="표준 42 4 9 3" xfId="53431" xr:uid="{00000000-0005-0000-0000-0000B4D00000}"/>
    <cellStyle name="표준 42 4 9 4" xfId="53432" xr:uid="{00000000-0005-0000-0000-0000B5D00000}"/>
    <cellStyle name="표준 42 5" xfId="53433" xr:uid="{00000000-0005-0000-0000-0000B6D00000}"/>
    <cellStyle name="표준 42 5 10" xfId="53434" xr:uid="{00000000-0005-0000-0000-0000B7D00000}"/>
    <cellStyle name="표준 42 5 10 2" xfId="53435" xr:uid="{00000000-0005-0000-0000-0000B8D00000}"/>
    <cellStyle name="표준 42 5 10 3" xfId="53436" xr:uid="{00000000-0005-0000-0000-0000B9D00000}"/>
    <cellStyle name="표준 42 5 10 4" xfId="53437" xr:uid="{00000000-0005-0000-0000-0000BAD00000}"/>
    <cellStyle name="표준 42 5 11" xfId="53438" xr:uid="{00000000-0005-0000-0000-0000BBD00000}"/>
    <cellStyle name="표준 42 5 12" xfId="53439" xr:uid="{00000000-0005-0000-0000-0000BCD00000}"/>
    <cellStyle name="표준 42 5 13" xfId="53440" xr:uid="{00000000-0005-0000-0000-0000BDD00000}"/>
    <cellStyle name="표준 42 5 14" xfId="53441" xr:uid="{00000000-0005-0000-0000-0000BED00000}"/>
    <cellStyle name="표준 42 5 15" xfId="53442" xr:uid="{00000000-0005-0000-0000-0000BFD00000}"/>
    <cellStyle name="표준 42 5 16" xfId="53443" xr:uid="{00000000-0005-0000-0000-0000C0D00000}"/>
    <cellStyle name="표준 42 5 17" xfId="53444" xr:uid="{00000000-0005-0000-0000-0000C1D00000}"/>
    <cellStyle name="표준 42 5 18" xfId="53445" xr:uid="{00000000-0005-0000-0000-0000C2D00000}"/>
    <cellStyle name="표준 42 5 19" xfId="53446" xr:uid="{00000000-0005-0000-0000-0000C3D00000}"/>
    <cellStyle name="표준 42 5 2" xfId="53447" xr:uid="{00000000-0005-0000-0000-0000C4D00000}"/>
    <cellStyle name="표준 42 5 2 10" xfId="53448" xr:uid="{00000000-0005-0000-0000-0000C5D00000}"/>
    <cellStyle name="표준 42 5 2 11" xfId="53449" xr:uid="{00000000-0005-0000-0000-0000C6D00000}"/>
    <cellStyle name="표준 42 5 2 12" xfId="53450" xr:uid="{00000000-0005-0000-0000-0000C7D00000}"/>
    <cellStyle name="표준 42 5 2 2" xfId="53451" xr:uid="{00000000-0005-0000-0000-0000C8D00000}"/>
    <cellStyle name="표준 42 5 2 2 2" xfId="53452" xr:uid="{00000000-0005-0000-0000-0000C9D00000}"/>
    <cellStyle name="표준 42 5 2 2 3" xfId="53453" xr:uid="{00000000-0005-0000-0000-0000CAD00000}"/>
    <cellStyle name="표준 42 5 2 2 4" xfId="53454" xr:uid="{00000000-0005-0000-0000-0000CBD00000}"/>
    <cellStyle name="표준 42 5 2 3" xfId="53455" xr:uid="{00000000-0005-0000-0000-0000CCD00000}"/>
    <cellStyle name="표준 42 5 2 3 2" xfId="53456" xr:uid="{00000000-0005-0000-0000-0000CDD00000}"/>
    <cellStyle name="표준 42 5 2 3 3" xfId="53457" xr:uid="{00000000-0005-0000-0000-0000CED00000}"/>
    <cellStyle name="표준 42 5 2 3 4" xfId="53458" xr:uid="{00000000-0005-0000-0000-0000CFD00000}"/>
    <cellStyle name="표준 42 5 2 4" xfId="53459" xr:uid="{00000000-0005-0000-0000-0000D0D00000}"/>
    <cellStyle name="표준 42 5 2 4 2" xfId="53460" xr:uid="{00000000-0005-0000-0000-0000D1D00000}"/>
    <cellStyle name="표준 42 5 2 4 3" xfId="53461" xr:uid="{00000000-0005-0000-0000-0000D2D00000}"/>
    <cellStyle name="표준 42 5 2 4 4" xfId="53462" xr:uid="{00000000-0005-0000-0000-0000D3D00000}"/>
    <cellStyle name="표준 42 5 2 5" xfId="53463" xr:uid="{00000000-0005-0000-0000-0000D4D00000}"/>
    <cellStyle name="표준 42 5 2 5 2" xfId="53464" xr:uid="{00000000-0005-0000-0000-0000D5D00000}"/>
    <cellStyle name="표준 42 5 2 5 3" xfId="53465" xr:uid="{00000000-0005-0000-0000-0000D6D00000}"/>
    <cellStyle name="표준 42 5 2 5 4" xfId="53466" xr:uid="{00000000-0005-0000-0000-0000D7D00000}"/>
    <cellStyle name="표준 42 5 2 6" xfId="53467" xr:uid="{00000000-0005-0000-0000-0000D8D00000}"/>
    <cellStyle name="표준 42 5 2 6 2" xfId="53468" xr:uid="{00000000-0005-0000-0000-0000D9D00000}"/>
    <cellStyle name="표준 42 5 2 6 3" xfId="53469" xr:uid="{00000000-0005-0000-0000-0000DAD00000}"/>
    <cellStyle name="표준 42 5 2 6 4" xfId="53470" xr:uid="{00000000-0005-0000-0000-0000DBD00000}"/>
    <cellStyle name="표준 42 5 2 7" xfId="53471" xr:uid="{00000000-0005-0000-0000-0000DCD00000}"/>
    <cellStyle name="표준 42 5 2 7 2" xfId="53472" xr:uid="{00000000-0005-0000-0000-0000DDD00000}"/>
    <cellStyle name="표준 42 5 2 7 3" xfId="53473" xr:uid="{00000000-0005-0000-0000-0000DED00000}"/>
    <cellStyle name="표준 42 5 2 7 4" xfId="53474" xr:uid="{00000000-0005-0000-0000-0000DFD00000}"/>
    <cellStyle name="표준 42 5 2 8" xfId="53475" xr:uid="{00000000-0005-0000-0000-0000E0D00000}"/>
    <cellStyle name="표준 42 5 2 8 2" xfId="53476" xr:uid="{00000000-0005-0000-0000-0000E1D00000}"/>
    <cellStyle name="표준 42 5 2 8 3" xfId="53477" xr:uid="{00000000-0005-0000-0000-0000E2D00000}"/>
    <cellStyle name="표준 42 5 2 8 4" xfId="53478" xr:uid="{00000000-0005-0000-0000-0000E3D00000}"/>
    <cellStyle name="표준 42 5 2 9" xfId="53479" xr:uid="{00000000-0005-0000-0000-0000E4D00000}"/>
    <cellStyle name="표준 42 5 2 9 2" xfId="53480" xr:uid="{00000000-0005-0000-0000-0000E5D00000}"/>
    <cellStyle name="표준 42 5 2 9 3" xfId="53481" xr:uid="{00000000-0005-0000-0000-0000E6D00000}"/>
    <cellStyle name="표준 42 5 2 9 4" xfId="53482" xr:uid="{00000000-0005-0000-0000-0000E7D00000}"/>
    <cellStyle name="표준 42 5 20" xfId="53483" xr:uid="{00000000-0005-0000-0000-0000E8D00000}"/>
    <cellStyle name="표준 42 5 21" xfId="53484" xr:uid="{00000000-0005-0000-0000-0000E9D00000}"/>
    <cellStyle name="표준 42 5 22" xfId="53485" xr:uid="{00000000-0005-0000-0000-0000EAD00000}"/>
    <cellStyle name="표준 42 5 23" xfId="53486" xr:uid="{00000000-0005-0000-0000-0000EBD00000}"/>
    <cellStyle name="표준 42 5 3" xfId="53487" xr:uid="{00000000-0005-0000-0000-0000ECD00000}"/>
    <cellStyle name="표준 42 5 3 2" xfId="53488" xr:uid="{00000000-0005-0000-0000-0000EDD00000}"/>
    <cellStyle name="표준 42 5 3 3" xfId="53489" xr:uid="{00000000-0005-0000-0000-0000EED00000}"/>
    <cellStyle name="표준 42 5 3 4" xfId="53490" xr:uid="{00000000-0005-0000-0000-0000EFD00000}"/>
    <cellStyle name="표준 42 5 4" xfId="53491" xr:uid="{00000000-0005-0000-0000-0000F0D00000}"/>
    <cellStyle name="표준 42 5 4 2" xfId="53492" xr:uid="{00000000-0005-0000-0000-0000F1D00000}"/>
    <cellStyle name="표준 42 5 4 3" xfId="53493" xr:uid="{00000000-0005-0000-0000-0000F2D00000}"/>
    <cellStyle name="표준 42 5 4 4" xfId="53494" xr:uid="{00000000-0005-0000-0000-0000F3D00000}"/>
    <cellStyle name="표준 42 5 5" xfId="53495" xr:uid="{00000000-0005-0000-0000-0000F4D00000}"/>
    <cellStyle name="표준 42 5 5 2" xfId="53496" xr:uid="{00000000-0005-0000-0000-0000F5D00000}"/>
    <cellStyle name="표준 42 5 5 3" xfId="53497" xr:uid="{00000000-0005-0000-0000-0000F6D00000}"/>
    <cellStyle name="표준 42 5 5 4" xfId="53498" xr:uid="{00000000-0005-0000-0000-0000F7D00000}"/>
    <cellStyle name="표준 42 5 6" xfId="53499" xr:uid="{00000000-0005-0000-0000-0000F8D00000}"/>
    <cellStyle name="표준 42 5 6 2" xfId="53500" xr:uid="{00000000-0005-0000-0000-0000F9D00000}"/>
    <cellStyle name="표준 42 5 6 3" xfId="53501" xr:uid="{00000000-0005-0000-0000-0000FAD00000}"/>
    <cellStyle name="표준 42 5 6 4" xfId="53502" xr:uid="{00000000-0005-0000-0000-0000FBD00000}"/>
    <cellStyle name="표준 42 5 7" xfId="53503" xr:uid="{00000000-0005-0000-0000-0000FCD00000}"/>
    <cellStyle name="표준 42 5 7 2" xfId="53504" xr:uid="{00000000-0005-0000-0000-0000FDD00000}"/>
    <cellStyle name="표준 42 5 7 3" xfId="53505" xr:uid="{00000000-0005-0000-0000-0000FED00000}"/>
    <cellStyle name="표준 42 5 7 4" xfId="53506" xr:uid="{00000000-0005-0000-0000-0000FFD00000}"/>
    <cellStyle name="표준 42 5 8" xfId="53507" xr:uid="{00000000-0005-0000-0000-000000D10000}"/>
    <cellStyle name="표준 42 5 8 2" xfId="53508" xr:uid="{00000000-0005-0000-0000-000001D10000}"/>
    <cellStyle name="표준 42 5 8 3" xfId="53509" xr:uid="{00000000-0005-0000-0000-000002D10000}"/>
    <cellStyle name="표준 42 5 8 4" xfId="53510" xr:uid="{00000000-0005-0000-0000-000003D10000}"/>
    <cellStyle name="표준 42 5 9" xfId="53511" xr:uid="{00000000-0005-0000-0000-000004D10000}"/>
    <cellStyle name="표준 42 5 9 2" xfId="53512" xr:uid="{00000000-0005-0000-0000-000005D10000}"/>
    <cellStyle name="표준 42 5 9 3" xfId="53513" xr:uid="{00000000-0005-0000-0000-000006D10000}"/>
    <cellStyle name="표준 42 5 9 4" xfId="53514" xr:uid="{00000000-0005-0000-0000-000007D10000}"/>
    <cellStyle name="표준 42 6" xfId="53515" xr:uid="{00000000-0005-0000-0000-000008D10000}"/>
    <cellStyle name="표준 42 6 10" xfId="53516" xr:uid="{00000000-0005-0000-0000-000009D10000}"/>
    <cellStyle name="표준 42 6 11" xfId="53517" xr:uid="{00000000-0005-0000-0000-00000AD10000}"/>
    <cellStyle name="표준 42 6 12" xfId="53518" xr:uid="{00000000-0005-0000-0000-00000BD10000}"/>
    <cellStyle name="표준 42 6 13" xfId="53519" xr:uid="{00000000-0005-0000-0000-00000CD10000}"/>
    <cellStyle name="표준 42 6 14" xfId="53520" xr:uid="{00000000-0005-0000-0000-00000DD10000}"/>
    <cellStyle name="표준 42 6 15" xfId="53521" xr:uid="{00000000-0005-0000-0000-00000ED10000}"/>
    <cellStyle name="표준 42 6 16" xfId="53522" xr:uid="{00000000-0005-0000-0000-00000FD10000}"/>
    <cellStyle name="표준 42 6 17" xfId="53523" xr:uid="{00000000-0005-0000-0000-000010D10000}"/>
    <cellStyle name="표준 42 6 18" xfId="53524" xr:uid="{00000000-0005-0000-0000-000011D10000}"/>
    <cellStyle name="표준 42 6 19" xfId="53525" xr:uid="{00000000-0005-0000-0000-000012D10000}"/>
    <cellStyle name="표준 42 6 2" xfId="53526" xr:uid="{00000000-0005-0000-0000-000013D10000}"/>
    <cellStyle name="표준 42 6 2 2" xfId="53527" xr:uid="{00000000-0005-0000-0000-000014D10000}"/>
    <cellStyle name="표준 42 6 2 3" xfId="53528" xr:uid="{00000000-0005-0000-0000-000015D10000}"/>
    <cellStyle name="표준 42 6 2 4" xfId="53529" xr:uid="{00000000-0005-0000-0000-000016D10000}"/>
    <cellStyle name="표준 42 6 20" xfId="53530" xr:uid="{00000000-0005-0000-0000-000017D10000}"/>
    <cellStyle name="표준 42 6 3" xfId="53531" xr:uid="{00000000-0005-0000-0000-000018D10000}"/>
    <cellStyle name="표준 42 6 3 2" xfId="53532" xr:uid="{00000000-0005-0000-0000-000019D10000}"/>
    <cellStyle name="표준 42 6 3 3" xfId="53533" xr:uid="{00000000-0005-0000-0000-00001AD10000}"/>
    <cellStyle name="표준 42 6 3 4" xfId="53534" xr:uid="{00000000-0005-0000-0000-00001BD10000}"/>
    <cellStyle name="표준 42 6 4" xfId="53535" xr:uid="{00000000-0005-0000-0000-00001CD10000}"/>
    <cellStyle name="표준 42 6 4 2" xfId="53536" xr:uid="{00000000-0005-0000-0000-00001DD10000}"/>
    <cellStyle name="표준 42 6 4 3" xfId="53537" xr:uid="{00000000-0005-0000-0000-00001ED10000}"/>
    <cellStyle name="표준 42 6 4 4" xfId="53538" xr:uid="{00000000-0005-0000-0000-00001FD10000}"/>
    <cellStyle name="표준 42 6 5" xfId="53539" xr:uid="{00000000-0005-0000-0000-000020D10000}"/>
    <cellStyle name="표준 42 6 5 2" xfId="53540" xr:uid="{00000000-0005-0000-0000-000021D10000}"/>
    <cellStyle name="표준 42 6 5 3" xfId="53541" xr:uid="{00000000-0005-0000-0000-000022D10000}"/>
    <cellStyle name="표준 42 6 5 4" xfId="53542" xr:uid="{00000000-0005-0000-0000-000023D10000}"/>
    <cellStyle name="표준 42 6 6" xfId="53543" xr:uid="{00000000-0005-0000-0000-000024D10000}"/>
    <cellStyle name="표준 42 6 6 2" xfId="53544" xr:uid="{00000000-0005-0000-0000-000025D10000}"/>
    <cellStyle name="표준 42 6 6 3" xfId="53545" xr:uid="{00000000-0005-0000-0000-000026D10000}"/>
    <cellStyle name="표준 42 6 6 4" xfId="53546" xr:uid="{00000000-0005-0000-0000-000027D10000}"/>
    <cellStyle name="표준 42 6 7" xfId="53547" xr:uid="{00000000-0005-0000-0000-000028D10000}"/>
    <cellStyle name="표준 42 6 7 2" xfId="53548" xr:uid="{00000000-0005-0000-0000-000029D10000}"/>
    <cellStyle name="표준 42 6 7 3" xfId="53549" xr:uid="{00000000-0005-0000-0000-00002AD10000}"/>
    <cellStyle name="표준 42 6 7 4" xfId="53550" xr:uid="{00000000-0005-0000-0000-00002BD10000}"/>
    <cellStyle name="표준 42 6 8" xfId="53551" xr:uid="{00000000-0005-0000-0000-00002CD10000}"/>
    <cellStyle name="표준 42 6 9" xfId="53552" xr:uid="{00000000-0005-0000-0000-00002DD10000}"/>
    <cellStyle name="표준 42 7" xfId="53553" xr:uid="{00000000-0005-0000-0000-00002ED10000}"/>
    <cellStyle name="표준 42 7 10" xfId="53554" xr:uid="{00000000-0005-0000-0000-00002FD10000}"/>
    <cellStyle name="표준 42 7 11" xfId="53555" xr:uid="{00000000-0005-0000-0000-000030D10000}"/>
    <cellStyle name="표준 42 7 12" xfId="53556" xr:uid="{00000000-0005-0000-0000-000031D10000}"/>
    <cellStyle name="표준 42 7 13" xfId="53557" xr:uid="{00000000-0005-0000-0000-000032D10000}"/>
    <cellStyle name="표준 42 7 14" xfId="53558" xr:uid="{00000000-0005-0000-0000-000033D10000}"/>
    <cellStyle name="표준 42 7 15" xfId="53559" xr:uid="{00000000-0005-0000-0000-000034D10000}"/>
    <cellStyle name="표준 42 7 16" xfId="53560" xr:uid="{00000000-0005-0000-0000-000035D10000}"/>
    <cellStyle name="표준 42 7 17" xfId="53561" xr:uid="{00000000-0005-0000-0000-000036D10000}"/>
    <cellStyle name="표준 42 7 2" xfId="53562" xr:uid="{00000000-0005-0000-0000-000037D10000}"/>
    <cellStyle name="표준 42 7 2 2" xfId="53563" xr:uid="{00000000-0005-0000-0000-000038D10000}"/>
    <cellStyle name="표준 42 7 2 3" xfId="53564" xr:uid="{00000000-0005-0000-0000-000039D10000}"/>
    <cellStyle name="표준 42 7 2 4" xfId="53565" xr:uid="{00000000-0005-0000-0000-00003AD10000}"/>
    <cellStyle name="표준 42 7 3" xfId="53566" xr:uid="{00000000-0005-0000-0000-00003BD10000}"/>
    <cellStyle name="표준 42 7 3 2" xfId="53567" xr:uid="{00000000-0005-0000-0000-00003CD10000}"/>
    <cellStyle name="표준 42 7 3 3" xfId="53568" xr:uid="{00000000-0005-0000-0000-00003DD10000}"/>
    <cellStyle name="표준 42 7 3 4" xfId="53569" xr:uid="{00000000-0005-0000-0000-00003ED10000}"/>
    <cellStyle name="표준 42 7 4" xfId="53570" xr:uid="{00000000-0005-0000-0000-00003FD10000}"/>
    <cellStyle name="표준 42 7 4 2" xfId="53571" xr:uid="{00000000-0005-0000-0000-000040D10000}"/>
    <cellStyle name="표준 42 7 4 3" xfId="53572" xr:uid="{00000000-0005-0000-0000-000041D10000}"/>
    <cellStyle name="표준 42 7 4 4" xfId="53573" xr:uid="{00000000-0005-0000-0000-000042D10000}"/>
    <cellStyle name="표준 42 7 5" xfId="53574" xr:uid="{00000000-0005-0000-0000-000043D10000}"/>
    <cellStyle name="표준 42 7 6" xfId="53575" xr:uid="{00000000-0005-0000-0000-000044D10000}"/>
    <cellStyle name="표준 42 7 7" xfId="53576" xr:uid="{00000000-0005-0000-0000-000045D10000}"/>
    <cellStyle name="표준 42 7 8" xfId="53577" xr:uid="{00000000-0005-0000-0000-000046D10000}"/>
    <cellStyle name="표준 42 7 9" xfId="53578" xr:uid="{00000000-0005-0000-0000-000047D10000}"/>
    <cellStyle name="표준 42 8" xfId="53579" xr:uid="{00000000-0005-0000-0000-000048D10000}"/>
    <cellStyle name="표준 42 8 10" xfId="53580" xr:uid="{00000000-0005-0000-0000-000049D10000}"/>
    <cellStyle name="표준 42 8 11" xfId="53581" xr:uid="{00000000-0005-0000-0000-00004AD10000}"/>
    <cellStyle name="표준 42 8 12" xfId="53582" xr:uid="{00000000-0005-0000-0000-00004BD10000}"/>
    <cellStyle name="표준 42 8 13" xfId="53583" xr:uid="{00000000-0005-0000-0000-00004CD10000}"/>
    <cellStyle name="표준 42 8 14" xfId="53584" xr:uid="{00000000-0005-0000-0000-00004DD10000}"/>
    <cellStyle name="표준 42 8 2" xfId="53585" xr:uid="{00000000-0005-0000-0000-00004ED10000}"/>
    <cellStyle name="표준 42 8 3" xfId="53586" xr:uid="{00000000-0005-0000-0000-00004FD10000}"/>
    <cellStyle name="표준 42 8 4" xfId="53587" xr:uid="{00000000-0005-0000-0000-000050D10000}"/>
    <cellStyle name="표준 42 8 5" xfId="53588" xr:uid="{00000000-0005-0000-0000-000051D10000}"/>
    <cellStyle name="표준 42 8 6" xfId="53589" xr:uid="{00000000-0005-0000-0000-000052D10000}"/>
    <cellStyle name="표준 42 8 7" xfId="53590" xr:uid="{00000000-0005-0000-0000-000053D10000}"/>
    <cellStyle name="표준 42 8 8" xfId="53591" xr:uid="{00000000-0005-0000-0000-000054D10000}"/>
    <cellStyle name="표준 42 8 9" xfId="53592" xr:uid="{00000000-0005-0000-0000-000055D10000}"/>
    <cellStyle name="표준 42 9" xfId="53593" xr:uid="{00000000-0005-0000-0000-000056D10000}"/>
    <cellStyle name="표준 42 9 2" xfId="53594" xr:uid="{00000000-0005-0000-0000-000057D10000}"/>
    <cellStyle name="표준 42 9 3" xfId="53595" xr:uid="{00000000-0005-0000-0000-000058D10000}"/>
    <cellStyle name="표준 42 9 4" xfId="53596" xr:uid="{00000000-0005-0000-0000-000059D10000}"/>
    <cellStyle name="표준 43" xfId="53597" xr:uid="{00000000-0005-0000-0000-00005AD10000}"/>
    <cellStyle name="표준 43 10" xfId="53598" xr:uid="{00000000-0005-0000-0000-00005BD10000}"/>
    <cellStyle name="표준 43 10 2" xfId="53599" xr:uid="{00000000-0005-0000-0000-00005CD10000}"/>
    <cellStyle name="표준 43 10 3" xfId="53600" xr:uid="{00000000-0005-0000-0000-00005DD10000}"/>
    <cellStyle name="표준 43 10 4" xfId="53601" xr:uid="{00000000-0005-0000-0000-00005ED10000}"/>
    <cellStyle name="표준 43 11" xfId="53602" xr:uid="{00000000-0005-0000-0000-00005FD10000}"/>
    <cellStyle name="표준 43 11 2" xfId="53603" xr:uid="{00000000-0005-0000-0000-000060D10000}"/>
    <cellStyle name="표준 43 11 3" xfId="53604" xr:uid="{00000000-0005-0000-0000-000061D10000}"/>
    <cellStyle name="표준 43 11 4" xfId="53605" xr:uid="{00000000-0005-0000-0000-000062D10000}"/>
    <cellStyle name="표준 43 12" xfId="53606" xr:uid="{00000000-0005-0000-0000-000063D10000}"/>
    <cellStyle name="표준 43 12 2" xfId="53607" xr:uid="{00000000-0005-0000-0000-000064D10000}"/>
    <cellStyle name="표준 43 12 3" xfId="53608" xr:uid="{00000000-0005-0000-0000-000065D10000}"/>
    <cellStyle name="표준 43 12 4" xfId="53609" xr:uid="{00000000-0005-0000-0000-000066D10000}"/>
    <cellStyle name="표준 43 13" xfId="53610" xr:uid="{00000000-0005-0000-0000-000067D10000}"/>
    <cellStyle name="표준 43 13 2" xfId="53611" xr:uid="{00000000-0005-0000-0000-000068D10000}"/>
    <cellStyle name="표준 43 13 3" xfId="53612" xr:uid="{00000000-0005-0000-0000-000069D10000}"/>
    <cellStyle name="표준 43 13 4" xfId="53613" xr:uid="{00000000-0005-0000-0000-00006AD10000}"/>
    <cellStyle name="표준 43 14" xfId="53614" xr:uid="{00000000-0005-0000-0000-00006BD10000}"/>
    <cellStyle name="표준 43 14 2" xfId="53615" xr:uid="{00000000-0005-0000-0000-00006CD10000}"/>
    <cellStyle name="표준 43 14 3" xfId="53616" xr:uid="{00000000-0005-0000-0000-00006DD10000}"/>
    <cellStyle name="표준 43 14 4" xfId="53617" xr:uid="{00000000-0005-0000-0000-00006ED10000}"/>
    <cellStyle name="표준 43 15" xfId="53618" xr:uid="{00000000-0005-0000-0000-00006FD10000}"/>
    <cellStyle name="표준 43 16" xfId="53619" xr:uid="{00000000-0005-0000-0000-000070D10000}"/>
    <cellStyle name="표준 43 17" xfId="53620" xr:uid="{00000000-0005-0000-0000-000071D10000}"/>
    <cellStyle name="표준 43 18" xfId="53621" xr:uid="{00000000-0005-0000-0000-000072D10000}"/>
    <cellStyle name="표준 43 19" xfId="53622" xr:uid="{00000000-0005-0000-0000-000073D10000}"/>
    <cellStyle name="표준 43 2" xfId="53623" xr:uid="{00000000-0005-0000-0000-000074D10000}"/>
    <cellStyle name="표준 43 2 10" xfId="53624" xr:uid="{00000000-0005-0000-0000-000075D10000}"/>
    <cellStyle name="표준 43 2 10 2" xfId="53625" xr:uid="{00000000-0005-0000-0000-000076D10000}"/>
    <cellStyle name="표준 43 2 10 3" xfId="53626" xr:uid="{00000000-0005-0000-0000-000077D10000}"/>
    <cellStyle name="표준 43 2 10 4" xfId="53627" xr:uid="{00000000-0005-0000-0000-000078D10000}"/>
    <cellStyle name="표준 43 2 11" xfId="53628" xr:uid="{00000000-0005-0000-0000-000079D10000}"/>
    <cellStyle name="표준 43 2 11 2" xfId="53629" xr:uid="{00000000-0005-0000-0000-00007AD10000}"/>
    <cellStyle name="표준 43 2 11 3" xfId="53630" xr:uid="{00000000-0005-0000-0000-00007BD10000}"/>
    <cellStyle name="표준 43 2 11 4" xfId="53631" xr:uid="{00000000-0005-0000-0000-00007CD10000}"/>
    <cellStyle name="표준 43 2 12" xfId="53632" xr:uid="{00000000-0005-0000-0000-00007DD10000}"/>
    <cellStyle name="표준 43 2 12 2" xfId="53633" xr:uid="{00000000-0005-0000-0000-00007ED10000}"/>
    <cellStyle name="표준 43 2 12 3" xfId="53634" xr:uid="{00000000-0005-0000-0000-00007FD10000}"/>
    <cellStyle name="표준 43 2 12 4" xfId="53635" xr:uid="{00000000-0005-0000-0000-000080D10000}"/>
    <cellStyle name="표준 43 2 13" xfId="53636" xr:uid="{00000000-0005-0000-0000-000081D10000}"/>
    <cellStyle name="표준 43 2 13 2" xfId="53637" xr:uid="{00000000-0005-0000-0000-000082D10000}"/>
    <cellStyle name="표준 43 2 13 3" xfId="53638" xr:uid="{00000000-0005-0000-0000-000083D10000}"/>
    <cellStyle name="표준 43 2 13 4" xfId="53639" xr:uid="{00000000-0005-0000-0000-000084D10000}"/>
    <cellStyle name="표준 43 2 14" xfId="53640" xr:uid="{00000000-0005-0000-0000-000085D10000}"/>
    <cellStyle name="표준 43 2 15" xfId="53641" xr:uid="{00000000-0005-0000-0000-000086D10000}"/>
    <cellStyle name="표준 43 2 16" xfId="53642" xr:uid="{00000000-0005-0000-0000-000087D10000}"/>
    <cellStyle name="표준 43 2 17" xfId="53643" xr:uid="{00000000-0005-0000-0000-000088D10000}"/>
    <cellStyle name="표준 43 2 18" xfId="53644" xr:uid="{00000000-0005-0000-0000-000089D10000}"/>
    <cellStyle name="표준 43 2 19" xfId="53645" xr:uid="{00000000-0005-0000-0000-00008AD10000}"/>
    <cellStyle name="표준 43 2 2" xfId="53646" xr:uid="{00000000-0005-0000-0000-00008BD10000}"/>
    <cellStyle name="표준 43 2 2 10" xfId="53647" xr:uid="{00000000-0005-0000-0000-00008CD10000}"/>
    <cellStyle name="표준 43 2 2 10 2" xfId="53648" xr:uid="{00000000-0005-0000-0000-00008DD10000}"/>
    <cellStyle name="표준 43 2 2 10 3" xfId="53649" xr:uid="{00000000-0005-0000-0000-00008ED10000}"/>
    <cellStyle name="표준 43 2 2 10 4" xfId="53650" xr:uid="{00000000-0005-0000-0000-00008FD10000}"/>
    <cellStyle name="표준 43 2 2 11" xfId="53651" xr:uid="{00000000-0005-0000-0000-000090D10000}"/>
    <cellStyle name="표준 43 2 2 11 2" xfId="53652" xr:uid="{00000000-0005-0000-0000-000091D10000}"/>
    <cellStyle name="표준 43 2 2 11 3" xfId="53653" xr:uid="{00000000-0005-0000-0000-000092D10000}"/>
    <cellStyle name="표준 43 2 2 11 4" xfId="53654" xr:uid="{00000000-0005-0000-0000-000093D10000}"/>
    <cellStyle name="표준 43 2 2 12" xfId="53655" xr:uid="{00000000-0005-0000-0000-000094D10000}"/>
    <cellStyle name="표준 43 2 2 12 2" xfId="53656" xr:uid="{00000000-0005-0000-0000-000095D10000}"/>
    <cellStyle name="표준 43 2 2 12 3" xfId="53657" xr:uid="{00000000-0005-0000-0000-000096D10000}"/>
    <cellStyle name="표준 43 2 2 12 4" xfId="53658" xr:uid="{00000000-0005-0000-0000-000097D10000}"/>
    <cellStyle name="표준 43 2 2 13" xfId="53659" xr:uid="{00000000-0005-0000-0000-000098D10000}"/>
    <cellStyle name="표준 43 2 2 14" xfId="53660" xr:uid="{00000000-0005-0000-0000-000099D10000}"/>
    <cellStyle name="표준 43 2 2 15" xfId="53661" xr:uid="{00000000-0005-0000-0000-00009AD10000}"/>
    <cellStyle name="표준 43 2 2 16" xfId="53662" xr:uid="{00000000-0005-0000-0000-00009BD10000}"/>
    <cellStyle name="표준 43 2 2 17" xfId="53663" xr:uid="{00000000-0005-0000-0000-00009CD10000}"/>
    <cellStyle name="표준 43 2 2 18" xfId="53664" xr:uid="{00000000-0005-0000-0000-00009DD10000}"/>
    <cellStyle name="표준 43 2 2 19" xfId="53665" xr:uid="{00000000-0005-0000-0000-00009ED10000}"/>
    <cellStyle name="표준 43 2 2 2" xfId="53666" xr:uid="{00000000-0005-0000-0000-00009FD10000}"/>
    <cellStyle name="표준 43 2 2 2 10" xfId="53667" xr:uid="{00000000-0005-0000-0000-0000A0D10000}"/>
    <cellStyle name="표준 43 2 2 2 11" xfId="53668" xr:uid="{00000000-0005-0000-0000-0000A1D10000}"/>
    <cellStyle name="표준 43 2 2 2 12" xfId="53669" xr:uid="{00000000-0005-0000-0000-0000A2D10000}"/>
    <cellStyle name="표준 43 2 2 2 2" xfId="53670" xr:uid="{00000000-0005-0000-0000-0000A3D10000}"/>
    <cellStyle name="표준 43 2 2 2 2 2" xfId="53671" xr:uid="{00000000-0005-0000-0000-0000A4D10000}"/>
    <cellStyle name="표준 43 2 2 2 2 3" xfId="53672" xr:uid="{00000000-0005-0000-0000-0000A5D10000}"/>
    <cellStyle name="표준 43 2 2 2 2 4" xfId="53673" xr:uid="{00000000-0005-0000-0000-0000A6D10000}"/>
    <cellStyle name="표준 43 2 2 2 3" xfId="53674" xr:uid="{00000000-0005-0000-0000-0000A7D10000}"/>
    <cellStyle name="표준 43 2 2 2 3 2" xfId="53675" xr:uid="{00000000-0005-0000-0000-0000A8D10000}"/>
    <cellStyle name="표준 43 2 2 2 3 3" xfId="53676" xr:uid="{00000000-0005-0000-0000-0000A9D10000}"/>
    <cellStyle name="표준 43 2 2 2 3 4" xfId="53677" xr:uid="{00000000-0005-0000-0000-0000AAD10000}"/>
    <cellStyle name="표준 43 2 2 2 4" xfId="53678" xr:uid="{00000000-0005-0000-0000-0000ABD10000}"/>
    <cellStyle name="표준 43 2 2 2 4 2" xfId="53679" xr:uid="{00000000-0005-0000-0000-0000ACD10000}"/>
    <cellStyle name="표준 43 2 2 2 4 3" xfId="53680" xr:uid="{00000000-0005-0000-0000-0000ADD10000}"/>
    <cellStyle name="표준 43 2 2 2 4 4" xfId="53681" xr:uid="{00000000-0005-0000-0000-0000AED10000}"/>
    <cellStyle name="표준 43 2 2 2 5" xfId="53682" xr:uid="{00000000-0005-0000-0000-0000AFD10000}"/>
    <cellStyle name="표준 43 2 2 2 5 2" xfId="53683" xr:uid="{00000000-0005-0000-0000-0000B0D10000}"/>
    <cellStyle name="표준 43 2 2 2 5 3" xfId="53684" xr:uid="{00000000-0005-0000-0000-0000B1D10000}"/>
    <cellStyle name="표준 43 2 2 2 5 4" xfId="53685" xr:uid="{00000000-0005-0000-0000-0000B2D10000}"/>
    <cellStyle name="표준 43 2 2 2 6" xfId="53686" xr:uid="{00000000-0005-0000-0000-0000B3D10000}"/>
    <cellStyle name="표준 43 2 2 2 6 2" xfId="53687" xr:uid="{00000000-0005-0000-0000-0000B4D10000}"/>
    <cellStyle name="표준 43 2 2 2 6 3" xfId="53688" xr:uid="{00000000-0005-0000-0000-0000B5D10000}"/>
    <cellStyle name="표준 43 2 2 2 6 4" xfId="53689" xr:uid="{00000000-0005-0000-0000-0000B6D10000}"/>
    <cellStyle name="표준 43 2 2 2 7" xfId="53690" xr:uid="{00000000-0005-0000-0000-0000B7D10000}"/>
    <cellStyle name="표준 43 2 2 2 7 2" xfId="53691" xr:uid="{00000000-0005-0000-0000-0000B8D10000}"/>
    <cellStyle name="표준 43 2 2 2 7 3" xfId="53692" xr:uid="{00000000-0005-0000-0000-0000B9D10000}"/>
    <cellStyle name="표준 43 2 2 2 7 4" xfId="53693" xr:uid="{00000000-0005-0000-0000-0000BAD10000}"/>
    <cellStyle name="표준 43 2 2 2 8" xfId="53694" xr:uid="{00000000-0005-0000-0000-0000BBD10000}"/>
    <cellStyle name="표준 43 2 2 2 8 2" xfId="53695" xr:uid="{00000000-0005-0000-0000-0000BCD10000}"/>
    <cellStyle name="표준 43 2 2 2 8 3" xfId="53696" xr:uid="{00000000-0005-0000-0000-0000BDD10000}"/>
    <cellStyle name="표준 43 2 2 2 8 4" xfId="53697" xr:uid="{00000000-0005-0000-0000-0000BED10000}"/>
    <cellStyle name="표준 43 2 2 2 9" xfId="53698" xr:uid="{00000000-0005-0000-0000-0000BFD10000}"/>
    <cellStyle name="표준 43 2 2 2 9 2" xfId="53699" xr:uid="{00000000-0005-0000-0000-0000C0D10000}"/>
    <cellStyle name="표준 43 2 2 2 9 3" xfId="53700" xr:uid="{00000000-0005-0000-0000-0000C1D10000}"/>
    <cellStyle name="표준 43 2 2 2 9 4" xfId="53701" xr:uid="{00000000-0005-0000-0000-0000C2D10000}"/>
    <cellStyle name="표준 43 2 2 20" xfId="53702" xr:uid="{00000000-0005-0000-0000-0000C3D10000}"/>
    <cellStyle name="표준 43 2 2 21" xfId="53703" xr:uid="{00000000-0005-0000-0000-0000C4D10000}"/>
    <cellStyle name="표준 43 2 2 22" xfId="53704" xr:uid="{00000000-0005-0000-0000-0000C5D10000}"/>
    <cellStyle name="표준 43 2 2 23" xfId="53705" xr:uid="{00000000-0005-0000-0000-0000C6D10000}"/>
    <cellStyle name="표준 43 2 2 24" xfId="53706" xr:uid="{00000000-0005-0000-0000-0000C7D10000}"/>
    <cellStyle name="표준 43 2 2 25" xfId="53707" xr:uid="{00000000-0005-0000-0000-0000C8D10000}"/>
    <cellStyle name="표준 43 2 2 3" xfId="53708" xr:uid="{00000000-0005-0000-0000-0000C9D10000}"/>
    <cellStyle name="표준 43 2 2 3 10" xfId="53709" xr:uid="{00000000-0005-0000-0000-0000CAD10000}"/>
    <cellStyle name="표준 43 2 2 3 11" xfId="53710" xr:uid="{00000000-0005-0000-0000-0000CBD10000}"/>
    <cellStyle name="표준 43 2 2 3 12" xfId="53711" xr:uid="{00000000-0005-0000-0000-0000CCD10000}"/>
    <cellStyle name="표준 43 2 2 3 2" xfId="53712" xr:uid="{00000000-0005-0000-0000-0000CDD10000}"/>
    <cellStyle name="표준 43 2 2 3 2 2" xfId="53713" xr:uid="{00000000-0005-0000-0000-0000CED10000}"/>
    <cellStyle name="표준 43 2 2 3 2 3" xfId="53714" xr:uid="{00000000-0005-0000-0000-0000CFD10000}"/>
    <cellStyle name="표준 43 2 2 3 2 4" xfId="53715" xr:uid="{00000000-0005-0000-0000-0000D0D10000}"/>
    <cellStyle name="표준 43 2 2 3 3" xfId="53716" xr:uid="{00000000-0005-0000-0000-0000D1D10000}"/>
    <cellStyle name="표준 43 2 2 3 3 2" xfId="53717" xr:uid="{00000000-0005-0000-0000-0000D2D10000}"/>
    <cellStyle name="표준 43 2 2 3 3 3" xfId="53718" xr:uid="{00000000-0005-0000-0000-0000D3D10000}"/>
    <cellStyle name="표준 43 2 2 3 3 4" xfId="53719" xr:uid="{00000000-0005-0000-0000-0000D4D10000}"/>
    <cellStyle name="표준 43 2 2 3 4" xfId="53720" xr:uid="{00000000-0005-0000-0000-0000D5D10000}"/>
    <cellStyle name="표준 43 2 2 3 4 2" xfId="53721" xr:uid="{00000000-0005-0000-0000-0000D6D10000}"/>
    <cellStyle name="표준 43 2 2 3 4 3" xfId="53722" xr:uid="{00000000-0005-0000-0000-0000D7D10000}"/>
    <cellStyle name="표준 43 2 2 3 4 4" xfId="53723" xr:uid="{00000000-0005-0000-0000-0000D8D10000}"/>
    <cellStyle name="표준 43 2 2 3 5" xfId="53724" xr:uid="{00000000-0005-0000-0000-0000D9D10000}"/>
    <cellStyle name="표준 43 2 2 3 5 2" xfId="53725" xr:uid="{00000000-0005-0000-0000-0000DAD10000}"/>
    <cellStyle name="표준 43 2 2 3 5 3" xfId="53726" xr:uid="{00000000-0005-0000-0000-0000DBD10000}"/>
    <cellStyle name="표준 43 2 2 3 5 4" xfId="53727" xr:uid="{00000000-0005-0000-0000-0000DCD10000}"/>
    <cellStyle name="표준 43 2 2 3 6" xfId="53728" xr:uid="{00000000-0005-0000-0000-0000DDD10000}"/>
    <cellStyle name="표준 43 2 2 3 6 2" xfId="53729" xr:uid="{00000000-0005-0000-0000-0000DED10000}"/>
    <cellStyle name="표준 43 2 2 3 6 3" xfId="53730" xr:uid="{00000000-0005-0000-0000-0000DFD10000}"/>
    <cellStyle name="표준 43 2 2 3 6 4" xfId="53731" xr:uid="{00000000-0005-0000-0000-0000E0D10000}"/>
    <cellStyle name="표준 43 2 2 3 7" xfId="53732" xr:uid="{00000000-0005-0000-0000-0000E1D10000}"/>
    <cellStyle name="표준 43 2 2 3 7 2" xfId="53733" xr:uid="{00000000-0005-0000-0000-0000E2D10000}"/>
    <cellStyle name="표준 43 2 2 3 7 3" xfId="53734" xr:uid="{00000000-0005-0000-0000-0000E3D10000}"/>
    <cellStyle name="표준 43 2 2 3 7 4" xfId="53735" xr:uid="{00000000-0005-0000-0000-0000E4D10000}"/>
    <cellStyle name="표준 43 2 2 3 8" xfId="53736" xr:uid="{00000000-0005-0000-0000-0000E5D10000}"/>
    <cellStyle name="표준 43 2 2 3 8 2" xfId="53737" xr:uid="{00000000-0005-0000-0000-0000E6D10000}"/>
    <cellStyle name="표준 43 2 2 3 8 3" xfId="53738" xr:uid="{00000000-0005-0000-0000-0000E7D10000}"/>
    <cellStyle name="표준 43 2 2 3 8 4" xfId="53739" xr:uid="{00000000-0005-0000-0000-0000E8D10000}"/>
    <cellStyle name="표준 43 2 2 3 9" xfId="53740" xr:uid="{00000000-0005-0000-0000-0000E9D10000}"/>
    <cellStyle name="표준 43 2 2 3 9 2" xfId="53741" xr:uid="{00000000-0005-0000-0000-0000EAD10000}"/>
    <cellStyle name="표준 43 2 2 3 9 3" xfId="53742" xr:uid="{00000000-0005-0000-0000-0000EBD10000}"/>
    <cellStyle name="표준 43 2 2 3 9 4" xfId="53743" xr:uid="{00000000-0005-0000-0000-0000ECD10000}"/>
    <cellStyle name="표준 43 2 2 4" xfId="53744" xr:uid="{00000000-0005-0000-0000-0000EDD10000}"/>
    <cellStyle name="표준 43 2 2 4 10" xfId="53745" xr:uid="{00000000-0005-0000-0000-0000EED10000}"/>
    <cellStyle name="표준 43 2 2 4 11" xfId="53746" xr:uid="{00000000-0005-0000-0000-0000EFD10000}"/>
    <cellStyle name="표준 43 2 2 4 12" xfId="53747" xr:uid="{00000000-0005-0000-0000-0000F0D10000}"/>
    <cellStyle name="표준 43 2 2 4 2" xfId="53748" xr:uid="{00000000-0005-0000-0000-0000F1D10000}"/>
    <cellStyle name="표준 43 2 2 4 2 2" xfId="53749" xr:uid="{00000000-0005-0000-0000-0000F2D10000}"/>
    <cellStyle name="표준 43 2 2 4 2 3" xfId="53750" xr:uid="{00000000-0005-0000-0000-0000F3D10000}"/>
    <cellStyle name="표준 43 2 2 4 2 4" xfId="53751" xr:uid="{00000000-0005-0000-0000-0000F4D10000}"/>
    <cellStyle name="표준 43 2 2 4 3" xfId="53752" xr:uid="{00000000-0005-0000-0000-0000F5D10000}"/>
    <cellStyle name="표준 43 2 2 4 3 2" xfId="53753" xr:uid="{00000000-0005-0000-0000-0000F6D10000}"/>
    <cellStyle name="표준 43 2 2 4 3 3" xfId="53754" xr:uid="{00000000-0005-0000-0000-0000F7D10000}"/>
    <cellStyle name="표준 43 2 2 4 3 4" xfId="53755" xr:uid="{00000000-0005-0000-0000-0000F8D10000}"/>
    <cellStyle name="표준 43 2 2 4 4" xfId="53756" xr:uid="{00000000-0005-0000-0000-0000F9D10000}"/>
    <cellStyle name="표준 43 2 2 4 4 2" xfId="53757" xr:uid="{00000000-0005-0000-0000-0000FAD10000}"/>
    <cellStyle name="표준 43 2 2 4 4 3" xfId="53758" xr:uid="{00000000-0005-0000-0000-0000FBD10000}"/>
    <cellStyle name="표준 43 2 2 4 4 4" xfId="53759" xr:uid="{00000000-0005-0000-0000-0000FCD10000}"/>
    <cellStyle name="표준 43 2 2 4 5" xfId="53760" xr:uid="{00000000-0005-0000-0000-0000FDD10000}"/>
    <cellStyle name="표준 43 2 2 4 5 2" xfId="53761" xr:uid="{00000000-0005-0000-0000-0000FED10000}"/>
    <cellStyle name="표준 43 2 2 4 5 3" xfId="53762" xr:uid="{00000000-0005-0000-0000-0000FFD10000}"/>
    <cellStyle name="표준 43 2 2 4 5 4" xfId="53763" xr:uid="{00000000-0005-0000-0000-000000D20000}"/>
    <cellStyle name="표준 43 2 2 4 6" xfId="53764" xr:uid="{00000000-0005-0000-0000-000001D20000}"/>
    <cellStyle name="표준 43 2 2 4 6 2" xfId="53765" xr:uid="{00000000-0005-0000-0000-000002D20000}"/>
    <cellStyle name="표준 43 2 2 4 6 3" xfId="53766" xr:uid="{00000000-0005-0000-0000-000003D20000}"/>
    <cellStyle name="표준 43 2 2 4 6 4" xfId="53767" xr:uid="{00000000-0005-0000-0000-000004D20000}"/>
    <cellStyle name="표준 43 2 2 4 7" xfId="53768" xr:uid="{00000000-0005-0000-0000-000005D20000}"/>
    <cellStyle name="표준 43 2 2 4 7 2" xfId="53769" xr:uid="{00000000-0005-0000-0000-000006D20000}"/>
    <cellStyle name="표준 43 2 2 4 7 3" xfId="53770" xr:uid="{00000000-0005-0000-0000-000007D20000}"/>
    <cellStyle name="표준 43 2 2 4 7 4" xfId="53771" xr:uid="{00000000-0005-0000-0000-000008D20000}"/>
    <cellStyle name="표준 43 2 2 4 8" xfId="53772" xr:uid="{00000000-0005-0000-0000-000009D20000}"/>
    <cellStyle name="표준 43 2 2 4 8 2" xfId="53773" xr:uid="{00000000-0005-0000-0000-00000AD20000}"/>
    <cellStyle name="표준 43 2 2 4 8 3" xfId="53774" xr:uid="{00000000-0005-0000-0000-00000BD20000}"/>
    <cellStyle name="표준 43 2 2 4 8 4" xfId="53775" xr:uid="{00000000-0005-0000-0000-00000CD20000}"/>
    <cellStyle name="표준 43 2 2 4 9" xfId="53776" xr:uid="{00000000-0005-0000-0000-00000DD20000}"/>
    <cellStyle name="표준 43 2 2 4 9 2" xfId="53777" xr:uid="{00000000-0005-0000-0000-00000ED20000}"/>
    <cellStyle name="표준 43 2 2 4 9 3" xfId="53778" xr:uid="{00000000-0005-0000-0000-00000FD20000}"/>
    <cellStyle name="표준 43 2 2 4 9 4" xfId="53779" xr:uid="{00000000-0005-0000-0000-000010D20000}"/>
    <cellStyle name="표준 43 2 2 5" xfId="53780" xr:uid="{00000000-0005-0000-0000-000011D20000}"/>
    <cellStyle name="표준 43 2 2 5 2" xfId="53781" xr:uid="{00000000-0005-0000-0000-000012D20000}"/>
    <cellStyle name="표준 43 2 2 5 3" xfId="53782" xr:uid="{00000000-0005-0000-0000-000013D20000}"/>
    <cellStyle name="표준 43 2 2 5 4" xfId="53783" xr:uid="{00000000-0005-0000-0000-000014D20000}"/>
    <cellStyle name="표준 43 2 2 6" xfId="53784" xr:uid="{00000000-0005-0000-0000-000015D20000}"/>
    <cellStyle name="표준 43 2 2 6 2" xfId="53785" xr:uid="{00000000-0005-0000-0000-000016D20000}"/>
    <cellStyle name="표준 43 2 2 6 3" xfId="53786" xr:uid="{00000000-0005-0000-0000-000017D20000}"/>
    <cellStyle name="표준 43 2 2 6 4" xfId="53787" xr:uid="{00000000-0005-0000-0000-000018D20000}"/>
    <cellStyle name="표준 43 2 2 7" xfId="53788" xr:uid="{00000000-0005-0000-0000-000019D20000}"/>
    <cellStyle name="표준 43 2 2 7 2" xfId="53789" xr:uid="{00000000-0005-0000-0000-00001AD20000}"/>
    <cellStyle name="표준 43 2 2 7 3" xfId="53790" xr:uid="{00000000-0005-0000-0000-00001BD20000}"/>
    <cellStyle name="표준 43 2 2 7 4" xfId="53791" xr:uid="{00000000-0005-0000-0000-00001CD20000}"/>
    <cellStyle name="표준 43 2 2 8" xfId="53792" xr:uid="{00000000-0005-0000-0000-00001DD20000}"/>
    <cellStyle name="표준 43 2 2 8 2" xfId="53793" xr:uid="{00000000-0005-0000-0000-00001ED20000}"/>
    <cellStyle name="표준 43 2 2 8 3" xfId="53794" xr:uid="{00000000-0005-0000-0000-00001FD20000}"/>
    <cellStyle name="표준 43 2 2 8 4" xfId="53795" xr:uid="{00000000-0005-0000-0000-000020D20000}"/>
    <cellStyle name="표준 43 2 2 9" xfId="53796" xr:uid="{00000000-0005-0000-0000-000021D20000}"/>
    <cellStyle name="표준 43 2 2 9 2" xfId="53797" xr:uid="{00000000-0005-0000-0000-000022D20000}"/>
    <cellStyle name="표준 43 2 2 9 3" xfId="53798" xr:uid="{00000000-0005-0000-0000-000023D20000}"/>
    <cellStyle name="표준 43 2 2 9 4" xfId="53799" xr:uid="{00000000-0005-0000-0000-000024D20000}"/>
    <cellStyle name="표준 43 2 20" xfId="53800" xr:uid="{00000000-0005-0000-0000-000025D20000}"/>
    <cellStyle name="표준 43 2 21" xfId="53801" xr:uid="{00000000-0005-0000-0000-000026D20000}"/>
    <cellStyle name="표준 43 2 22" xfId="53802" xr:uid="{00000000-0005-0000-0000-000027D20000}"/>
    <cellStyle name="표준 43 2 23" xfId="53803" xr:uid="{00000000-0005-0000-0000-000028D20000}"/>
    <cellStyle name="표준 43 2 24" xfId="53804" xr:uid="{00000000-0005-0000-0000-000029D20000}"/>
    <cellStyle name="표준 43 2 25" xfId="53805" xr:uid="{00000000-0005-0000-0000-00002AD20000}"/>
    <cellStyle name="표준 43 2 26" xfId="53806" xr:uid="{00000000-0005-0000-0000-00002BD20000}"/>
    <cellStyle name="표준 43 2 3" xfId="53807" xr:uid="{00000000-0005-0000-0000-00002CD20000}"/>
    <cellStyle name="표준 43 2 3 10" xfId="53808" xr:uid="{00000000-0005-0000-0000-00002DD20000}"/>
    <cellStyle name="표준 43 2 3 11" xfId="53809" xr:uid="{00000000-0005-0000-0000-00002ED20000}"/>
    <cellStyle name="표준 43 2 3 12" xfId="53810" xr:uid="{00000000-0005-0000-0000-00002FD20000}"/>
    <cellStyle name="표준 43 2 3 2" xfId="53811" xr:uid="{00000000-0005-0000-0000-000030D20000}"/>
    <cellStyle name="표준 43 2 3 2 2" xfId="53812" xr:uid="{00000000-0005-0000-0000-000031D20000}"/>
    <cellStyle name="표준 43 2 3 2 3" xfId="53813" xr:uid="{00000000-0005-0000-0000-000032D20000}"/>
    <cellStyle name="표준 43 2 3 2 4" xfId="53814" xr:uid="{00000000-0005-0000-0000-000033D20000}"/>
    <cellStyle name="표준 43 2 3 3" xfId="53815" xr:uid="{00000000-0005-0000-0000-000034D20000}"/>
    <cellStyle name="표준 43 2 3 3 2" xfId="53816" xr:uid="{00000000-0005-0000-0000-000035D20000}"/>
    <cellStyle name="표준 43 2 3 3 3" xfId="53817" xr:uid="{00000000-0005-0000-0000-000036D20000}"/>
    <cellStyle name="표준 43 2 3 3 4" xfId="53818" xr:uid="{00000000-0005-0000-0000-000037D20000}"/>
    <cellStyle name="표준 43 2 3 4" xfId="53819" xr:uid="{00000000-0005-0000-0000-000038D20000}"/>
    <cellStyle name="표준 43 2 3 4 2" xfId="53820" xr:uid="{00000000-0005-0000-0000-000039D20000}"/>
    <cellStyle name="표준 43 2 3 4 3" xfId="53821" xr:uid="{00000000-0005-0000-0000-00003AD20000}"/>
    <cellStyle name="표준 43 2 3 4 4" xfId="53822" xr:uid="{00000000-0005-0000-0000-00003BD20000}"/>
    <cellStyle name="표준 43 2 3 5" xfId="53823" xr:uid="{00000000-0005-0000-0000-00003CD20000}"/>
    <cellStyle name="표준 43 2 3 5 2" xfId="53824" xr:uid="{00000000-0005-0000-0000-00003DD20000}"/>
    <cellStyle name="표준 43 2 3 5 3" xfId="53825" xr:uid="{00000000-0005-0000-0000-00003ED20000}"/>
    <cellStyle name="표준 43 2 3 5 4" xfId="53826" xr:uid="{00000000-0005-0000-0000-00003FD20000}"/>
    <cellStyle name="표준 43 2 3 6" xfId="53827" xr:uid="{00000000-0005-0000-0000-000040D20000}"/>
    <cellStyle name="표준 43 2 3 6 2" xfId="53828" xr:uid="{00000000-0005-0000-0000-000041D20000}"/>
    <cellStyle name="표준 43 2 3 6 3" xfId="53829" xr:uid="{00000000-0005-0000-0000-000042D20000}"/>
    <cellStyle name="표준 43 2 3 6 4" xfId="53830" xr:uid="{00000000-0005-0000-0000-000043D20000}"/>
    <cellStyle name="표준 43 2 3 7" xfId="53831" xr:uid="{00000000-0005-0000-0000-000044D20000}"/>
    <cellStyle name="표준 43 2 3 7 2" xfId="53832" xr:uid="{00000000-0005-0000-0000-000045D20000}"/>
    <cellStyle name="표준 43 2 3 7 3" xfId="53833" xr:uid="{00000000-0005-0000-0000-000046D20000}"/>
    <cellStyle name="표준 43 2 3 7 4" xfId="53834" xr:uid="{00000000-0005-0000-0000-000047D20000}"/>
    <cellStyle name="표준 43 2 3 8" xfId="53835" xr:uid="{00000000-0005-0000-0000-000048D20000}"/>
    <cellStyle name="표준 43 2 3 8 2" xfId="53836" xr:uid="{00000000-0005-0000-0000-000049D20000}"/>
    <cellStyle name="표준 43 2 3 8 3" xfId="53837" xr:uid="{00000000-0005-0000-0000-00004AD20000}"/>
    <cellStyle name="표준 43 2 3 8 4" xfId="53838" xr:uid="{00000000-0005-0000-0000-00004BD20000}"/>
    <cellStyle name="표준 43 2 3 9" xfId="53839" xr:uid="{00000000-0005-0000-0000-00004CD20000}"/>
    <cellStyle name="표준 43 2 3 9 2" xfId="53840" xr:uid="{00000000-0005-0000-0000-00004DD20000}"/>
    <cellStyle name="표준 43 2 3 9 3" xfId="53841" xr:uid="{00000000-0005-0000-0000-00004ED20000}"/>
    <cellStyle name="표준 43 2 3 9 4" xfId="53842" xr:uid="{00000000-0005-0000-0000-00004FD20000}"/>
    <cellStyle name="표준 43 2 4" xfId="53843" xr:uid="{00000000-0005-0000-0000-000050D20000}"/>
    <cellStyle name="표준 43 2 4 10" xfId="53844" xr:uid="{00000000-0005-0000-0000-000051D20000}"/>
    <cellStyle name="표준 43 2 4 11" xfId="53845" xr:uid="{00000000-0005-0000-0000-000052D20000}"/>
    <cellStyle name="표준 43 2 4 12" xfId="53846" xr:uid="{00000000-0005-0000-0000-000053D20000}"/>
    <cellStyle name="표준 43 2 4 2" xfId="53847" xr:uid="{00000000-0005-0000-0000-000054D20000}"/>
    <cellStyle name="표준 43 2 4 2 2" xfId="53848" xr:uid="{00000000-0005-0000-0000-000055D20000}"/>
    <cellStyle name="표준 43 2 4 2 3" xfId="53849" xr:uid="{00000000-0005-0000-0000-000056D20000}"/>
    <cellStyle name="표준 43 2 4 2 4" xfId="53850" xr:uid="{00000000-0005-0000-0000-000057D20000}"/>
    <cellStyle name="표준 43 2 4 3" xfId="53851" xr:uid="{00000000-0005-0000-0000-000058D20000}"/>
    <cellStyle name="표준 43 2 4 3 2" xfId="53852" xr:uid="{00000000-0005-0000-0000-000059D20000}"/>
    <cellStyle name="표준 43 2 4 3 3" xfId="53853" xr:uid="{00000000-0005-0000-0000-00005AD20000}"/>
    <cellStyle name="표준 43 2 4 3 4" xfId="53854" xr:uid="{00000000-0005-0000-0000-00005BD20000}"/>
    <cellStyle name="표준 43 2 4 4" xfId="53855" xr:uid="{00000000-0005-0000-0000-00005CD20000}"/>
    <cellStyle name="표준 43 2 4 4 2" xfId="53856" xr:uid="{00000000-0005-0000-0000-00005DD20000}"/>
    <cellStyle name="표준 43 2 4 4 3" xfId="53857" xr:uid="{00000000-0005-0000-0000-00005ED20000}"/>
    <cellStyle name="표준 43 2 4 4 4" xfId="53858" xr:uid="{00000000-0005-0000-0000-00005FD20000}"/>
    <cellStyle name="표준 43 2 4 5" xfId="53859" xr:uid="{00000000-0005-0000-0000-000060D20000}"/>
    <cellStyle name="표준 43 2 4 5 2" xfId="53860" xr:uid="{00000000-0005-0000-0000-000061D20000}"/>
    <cellStyle name="표준 43 2 4 5 3" xfId="53861" xr:uid="{00000000-0005-0000-0000-000062D20000}"/>
    <cellStyle name="표준 43 2 4 5 4" xfId="53862" xr:uid="{00000000-0005-0000-0000-000063D20000}"/>
    <cellStyle name="표준 43 2 4 6" xfId="53863" xr:uid="{00000000-0005-0000-0000-000064D20000}"/>
    <cellStyle name="표준 43 2 4 6 2" xfId="53864" xr:uid="{00000000-0005-0000-0000-000065D20000}"/>
    <cellStyle name="표준 43 2 4 6 3" xfId="53865" xr:uid="{00000000-0005-0000-0000-000066D20000}"/>
    <cellStyle name="표준 43 2 4 6 4" xfId="53866" xr:uid="{00000000-0005-0000-0000-000067D20000}"/>
    <cellStyle name="표준 43 2 4 7" xfId="53867" xr:uid="{00000000-0005-0000-0000-000068D20000}"/>
    <cellStyle name="표준 43 2 4 7 2" xfId="53868" xr:uid="{00000000-0005-0000-0000-000069D20000}"/>
    <cellStyle name="표준 43 2 4 7 3" xfId="53869" xr:uid="{00000000-0005-0000-0000-00006AD20000}"/>
    <cellStyle name="표준 43 2 4 7 4" xfId="53870" xr:uid="{00000000-0005-0000-0000-00006BD20000}"/>
    <cellStyle name="표준 43 2 4 8" xfId="53871" xr:uid="{00000000-0005-0000-0000-00006CD20000}"/>
    <cellStyle name="표준 43 2 4 8 2" xfId="53872" xr:uid="{00000000-0005-0000-0000-00006DD20000}"/>
    <cellStyle name="표준 43 2 4 8 3" xfId="53873" xr:uid="{00000000-0005-0000-0000-00006ED20000}"/>
    <cellStyle name="표준 43 2 4 8 4" xfId="53874" xr:uid="{00000000-0005-0000-0000-00006FD20000}"/>
    <cellStyle name="표준 43 2 4 9" xfId="53875" xr:uid="{00000000-0005-0000-0000-000070D20000}"/>
    <cellStyle name="표준 43 2 4 9 2" xfId="53876" xr:uid="{00000000-0005-0000-0000-000071D20000}"/>
    <cellStyle name="표준 43 2 4 9 3" xfId="53877" xr:uid="{00000000-0005-0000-0000-000072D20000}"/>
    <cellStyle name="표준 43 2 4 9 4" xfId="53878" xr:uid="{00000000-0005-0000-0000-000073D20000}"/>
    <cellStyle name="표준 43 2 5" xfId="53879" xr:uid="{00000000-0005-0000-0000-000074D20000}"/>
    <cellStyle name="표준 43 2 5 10" xfId="53880" xr:uid="{00000000-0005-0000-0000-000075D20000}"/>
    <cellStyle name="표준 43 2 5 11" xfId="53881" xr:uid="{00000000-0005-0000-0000-000076D20000}"/>
    <cellStyle name="표준 43 2 5 12" xfId="53882" xr:uid="{00000000-0005-0000-0000-000077D20000}"/>
    <cellStyle name="표준 43 2 5 2" xfId="53883" xr:uid="{00000000-0005-0000-0000-000078D20000}"/>
    <cellStyle name="표준 43 2 5 2 2" xfId="53884" xr:uid="{00000000-0005-0000-0000-000079D20000}"/>
    <cellStyle name="표준 43 2 5 2 3" xfId="53885" xr:uid="{00000000-0005-0000-0000-00007AD20000}"/>
    <cellStyle name="표준 43 2 5 2 4" xfId="53886" xr:uid="{00000000-0005-0000-0000-00007BD20000}"/>
    <cellStyle name="표준 43 2 5 3" xfId="53887" xr:uid="{00000000-0005-0000-0000-00007CD20000}"/>
    <cellStyle name="표준 43 2 5 3 2" xfId="53888" xr:uid="{00000000-0005-0000-0000-00007DD20000}"/>
    <cellStyle name="표준 43 2 5 3 3" xfId="53889" xr:uid="{00000000-0005-0000-0000-00007ED20000}"/>
    <cellStyle name="표준 43 2 5 3 4" xfId="53890" xr:uid="{00000000-0005-0000-0000-00007FD20000}"/>
    <cellStyle name="표준 43 2 5 4" xfId="53891" xr:uid="{00000000-0005-0000-0000-000080D20000}"/>
    <cellStyle name="표준 43 2 5 4 2" xfId="53892" xr:uid="{00000000-0005-0000-0000-000081D20000}"/>
    <cellStyle name="표준 43 2 5 4 3" xfId="53893" xr:uid="{00000000-0005-0000-0000-000082D20000}"/>
    <cellStyle name="표준 43 2 5 4 4" xfId="53894" xr:uid="{00000000-0005-0000-0000-000083D20000}"/>
    <cellStyle name="표준 43 2 5 5" xfId="53895" xr:uid="{00000000-0005-0000-0000-000084D20000}"/>
    <cellStyle name="표준 43 2 5 5 2" xfId="53896" xr:uid="{00000000-0005-0000-0000-000085D20000}"/>
    <cellStyle name="표준 43 2 5 5 3" xfId="53897" xr:uid="{00000000-0005-0000-0000-000086D20000}"/>
    <cellStyle name="표준 43 2 5 5 4" xfId="53898" xr:uid="{00000000-0005-0000-0000-000087D20000}"/>
    <cellStyle name="표준 43 2 5 6" xfId="53899" xr:uid="{00000000-0005-0000-0000-000088D20000}"/>
    <cellStyle name="표준 43 2 5 6 2" xfId="53900" xr:uid="{00000000-0005-0000-0000-000089D20000}"/>
    <cellStyle name="표준 43 2 5 6 3" xfId="53901" xr:uid="{00000000-0005-0000-0000-00008AD20000}"/>
    <cellStyle name="표준 43 2 5 6 4" xfId="53902" xr:uid="{00000000-0005-0000-0000-00008BD20000}"/>
    <cellStyle name="표준 43 2 5 7" xfId="53903" xr:uid="{00000000-0005-0000-0000-00008CD20000}"/>
    <cellStyle name="표준 43 2 5 7 2" xfId="53904" xr:uid="{00000000-0005-0000-0000-00008DD20000}"/>
    <cellStyle name="표준 43 2 5 7 3" xfId="53905" xr:uid="{00000000-0005-0000-0000-00008ED20000}"/>
    <cellStyle name="표준 43 2 5 7 4" xfId="53906" xr:uid="{00000000-0005-0000-0000-00008FD20000}"/>
    <cellStyle name="표준 43 2 5 8" xfId="53907" xr:uid="{00000000-0005-0000-0000-000090D20000}"/>
    <cellStyle name="표준 43 2 5 8 2" xfId="53908" xr:uid="{00000000-0005-0000-0000-000091D20000}"/>
    <cellStyle name="표준 43 2 5 8 3" xfId="53909" xr:uid="{00000000-0005-0000-0000-000092D20000}"/>
    <cellStyle name="표준 43 2 5 8 4" xfId="53910" xr:uid="{00000000-0005-0000-0000-000093D20000}"/>
    <cellStyle name="표준 43 2 5 9" xfId="53911" xr:uid="{00000000-0005-0000-0000-000094D20000}"/>
    <cellStyle name="표준 43 2 5 9 2" xfId="53912" xr:uid="{00000000-0005-0000-0000-000095D20000}"/>
    <cellStyle name="표준 43 2 5 9 3" xfId="53913" xr:uid="{00000000-0005-0000-0000-000096D20000}"/>
    <cellStyle name="표준 43 2 5 9 4" xfId="53914" xr:uid="{00000000-0005-0000-0000-000097D20000}"/>
    <cellStyle name="표준 43 2 6" xfId="53915" xr:uid="{00000000-0005-0000-0000-000098D20000}"/>
    <cellStyle name="표준 43 2 6 2" xfId="53916" xr:uid="{00000000-0005-0000-0000-000099D20000}"/>
    <cellStyle name="표준 43 2 6 3" xfId="53917" xr:uid="{00000000-0005-0000-0000-00009AD20000}"/>
    <cellStyle name="표준 43 2 6 4" xfId="53918" xr:uid="{00000000-0005-0000-0000-00009BD20000}"/>
    <cellStyle name="표준 43 2 7" xfId="53919" xr:uid="{00000000-0005-0000-0000-00009CD20000}"/>
    <cellStyle name="표준 43 2 7 2" xfId="53920" xr:uid="{00000000-0005-0000-0000-00009DD20000}"/>
    <cellStyle name="표준 43 2 7 3" xfId="53921" xr:uid="{00000000-0005-0000-0000-00009ED20000}"/>
    <cellStyle name="표준 43 2 7 4" xfId="53922" xr:uid="{00000000-0005-0000-0000-00009FD20000}"/>
    <cellStyle name="표준 43 2 8" xfId="53923" xr:uid="{00000000-0005-0000-0000-0000A0D20000}"/>
    <cellStyle name="표준 43 2 8 2" xfId="53924" xr:uid="{00000000-0005-0000-0000-0000A1D20000}"/>
    <cellStyle name="표준 43 2 8 3" xfId="53925" xr:uid="{00000000-0005-0000-0000-0000A2D20000}"/>
    <cellStyle name="표준 43 2 8 4" xfId="53926" xr:uid="{00000000-0005-0000-0000-0000A3D20000}"/>
    <cellStyle name="표준 43 2 9" xfId="53927" xr:uid="{00000000-0005-0000-0000-0000A4D20000}"/>
    <cellStyle name="표준 43 2 9 2" xfId="53928" xr:uid="{00000000-0005-0000-0000-0000A5D20000}"/>
    <cellStyle name="표준 43 2 9 3" xfId="53929" xr:uid="{00000000-0005-0000-0000-0000A6D20000}"/>
    <cellStyle name="표준 43 2 9 4" xfId="53930" xr:uid="{00000000-0005-0000-0000-0000A7D20000}"/>
    <cellStyle name="표준 43 20" xfId="53931" xr:uid="{00000000-0005-0000-0000-0000A8D20000}"/>
    <cellStyle name="표준 43 21" xfId="53932" xr:uid="{00000000-0005-0000-0000-0000A9D20000}"/>
    <cellStyle name="표준 43 22" xfId="53933" xr:uid="{00000000-0005-0000-0000-0000AAD20000}"/>
    <cellStyle name="표준 43 23" xfId="53934" xr:uid="{00000000-0005-0000-0000-0000ABD20000}"/>
    <cellStyle name="표준 43 24" xfId="53935" xr:uid="{00000000-0005-0000-0000-0000ACD20000}"/>
    <cellStyle name="표준 43 25" xfId="53936" xr:uid="{00000000-0005-0000-0000-0000ADD20000}"/>
    <cellStyle name="표준 43 26" xfId="53937" xr:uid="{00000000-0005-0000-0000-0000AED20000}"/>
    <cellStyle name="표준 43 27" xfId="53938" xr:uid="{00000000-0005-0000-0000-0000AFD20000}"/>
    <cellStyle name="표준 43 3" xfId="53939" xr:uid="{00000000-0005-0000-0000-0000B0D20000}"/>
    <cellStyle name="표준 43 3 10" xfId="53940" xr:uid="{00000000-0005-0000-0000-0000B1D20000}"/>
    <cellStyle name="표준 43 3 10 2" xfId="53941" xr:uid="{00000000-0005-0000-0000-0000B2D20000}"/>
    <cellStyle name="표준 43 3 10 3" xfId="53942" xr:uid="{00000000-0005-0000-0000-0000B3D20000}"/>
    <cellStyle name="표준 43 3 10 4" xfId="53943" xr:uid="{00000000-0005-0000-0000-0000B4D20000}"/>
    <cellStyle name="표준 43 3 11" xfId="53944" xr:uid="{00000000-0005-0000-0000-0000B5D20000}"/>
    <cellStyle name="표준 43 3 11 2" xfId="53945" xr:uid="{00000000-0005-0000-0000-0000B6D20000}"/>
    <cellStyle name="표준 43 3 11 3" xfId="53946" xr:uid="{00000000-0005-0000-0000-0000B7D20000}"/>
    <cellStyle name="표준 43 3 11 4" xfId="53947" xr:uid="{00000000-0005-0000-0000-0000B8D20000}"/>
    <cellStyle name="표준 43 3 12" xfId="53948" xr:uid="{00000000-0005-0000-0000-0000B9D20000}"/>
    <cellStyle name="표준 43 3 12 2" xfId="53949" xr:uid="{00000000-0005-0000-0000-0000BAD20000}"/>
    <cellStyle name="표준 43 3 12 3" xfId="53950" xr:uid="{00000000-0005-0000-0000-0000BBD20000}"/>
    <cellStyle name="표준 43 3 12 4" xfId="53951" xr:uid="{00000000-0005-0000-0000-0000BCD20000}"/>
    <cellStyle name="표준 43 3 13" xfId="53952" xr:uid="{00000000-0005-0000-0000-0000BDD20000}"/>
    <cellStyle name="표준 43 3 14" xfId="53953" xr:uid="{00000000-0005-0000-0000-0000BED20000}"/>
    <cellStyle name="표준 43 3 15" xfId="53954" xr:uid="{00000000-0005-0000-0000-0000BFD20000}"/>
    <cellStyle name="표준 43 3 16" xfId="53955" xr:uid="{00000000-0005-0000-0000-0000C0D20000}"/>
    <cellStyle name="표준 43 3 17" xfId="53956" xr:uid="{00000000-0005-0000-0000-0000C1D20000}"/>
    <cellStyle name="표준 43 3 18" xfId="53957" xr:uid="{00000000-0005-0000-0000-0000C2D20000}"/>
    <cellStyle name="표준 43 3 19" xfId="53958" xr:uid="{00000000-0005-0000-0000-0000C3D20000}"/>
    <cellStyle name="표준 43 3 2" xfId="53959" xr:uid="{00000000-0005-0000-0000-0000C4D20000}"/>
    <cellStyle name="표준 43 3 2 10" xfId="53960" xr:uid="{00000000-0005-0000-0000-0000C5D20000}"/>
    <cellStyle name="표준 43 3 2 11" xfId="53961" xr:uid="{00000000-0005-0000-0000-0000C6D20000}"/>
    <cellStyle name="표준 43 3 2 12" xfId="53962" xr:uid="{00000000-0005-0000-0000-0000C7D20000}"/>
    <cellStyle name="표준 43 3 2 2" xfId="53963" xr:uid="{00000000-0005-0000-0000-0000C8D20000}"/>
    <cellStyle name="표준 43 3 2 2 2" xfId="53964" xr:uid="{00000000-0005-0000-0000-0000C9D20000}"/>
    <cellStyle name="표준 43 3 2 2 3" xfId="53965" xr:uid="{00000000-0005-0000-0000-0000CAD20000}"/>
    <cellStyle name="표준 43 3 2 2 4" xfId="53966" xr:uid="{00000000-0005-0000-0000-0000CBD20000}"/>
    <cellStyle name="표준 43 3 2 3" xfId="53967" xr:uid="{00000000-0005-0000-0000-0000CCD20000}"/>
    <cellStyle name="표준 43 3 2 3 2" xfId="53968" xr:uid="{00000000-0005-0000-0000-0000CDD20000}"/>
    <cellStyle name="표준 43 3 2 3 3" xfId="53969" xr:uid="{00000000-0005-0000-0000-0000CED20000}"/>
    <cellStyle name="표준 43 3 2 3 4" xfId="53970" xr:uid="{00000000-0005-0000-0000-0000CFD20000}"/>
    <cellStyle name="표준 43 3 2 4" xfId="53971" xr:uid="{00000000-0005-0000-0000-0000D0D20000}"/>
    <cellStyle name="표준 43 3 2 4 2" xfId="53972" xr:uid="{00000000-0005-0000-0000-0000D1D20000}"/>
    <cellStyle name="표준 43 3 2 4 3" xfId="53973" xr:uid="{00000000-0005-0000-0000-0000D2D20000}"/>
    <cellStyle name="표준 43 3 2 4 4" xfId="53974" xr:uid="{00000000-0005-0000-0000-0000D3D20000}"/>
    <cellStyle name="표준 43 3 2 5" xfId="53975" xr:uid="{00000000-0005-0000-0000-0000D4D20000}"/>
    <cellStyle name="표준 43 3 2 5 2" xfId="53976" xr:uid="{00000000-0005-0000-0000-0000D5D20000}"/>
    <cellStyle name="표준 43 3 2 5 3" xfId="53977" xr:uid="{00000000-0005-0000-0000-0000D6D20000}"/>
    <cellStyle name="표준 43 3 2 5 4" xfId="53978" xr:uid="{00000000-0005-0000-0000-0000D7D20000}"/>
    <cellStyle name="표준 43 3 2 6" xfId="53979" xr:uid="{00000000-0005-0000-0000-0000D8D20000}"/>
    <cellStyle name="표준 43 3 2 6 2" xfId="53980" xr:uid="{00000000-0005-0000-0000-0000D9D20000}"/>
    <cellStyle name="표준 43 3 2 6 3" xfId="53981" xr:uid="{00000000-0005-0000-0000-0000DAD20000}"/>
    <cellStyle name="표준 43 3 2 6 4" xfId="53982" xr:uid="{00000000-0005-0000-0000-0000DBD20000}"/>
    <cellStyle name="표준 43 3 2 7" xfId="53983" xr:uid="{00000000-0005-0000-0000-0000DCD20000}"/>
    <cellStyle name="표준 43 3 2 7 2" xfId="53984" xr:uid="{00000000-0005-0000-0000-0000DDD20000}"/>
    <cellStyle name="표준 43 3 2 7 3" xfId="53985" xr:uid="{00000000-0005-0000-0000-0000DED20000}"/>
    <cellStyle name="표준 43 3 2 7 4" xfId="53986" xr:uid="{00000000-0005-0000-0000-0000DFD20000}"/>
    <cellStyle name="표준 43 3 2 8" xfId="53987" xr:uid="{00000000-0005-0000-0000-0000E0D20000}"/>
    <cellStyle name="표준 43 3 2 8 2" xfId="53988" xr:uid="{00000000-0005-0000-0000-0000E1D20000}"/>
    <cellStyle name="표준 43 3 2 8 3" xfId="53989" xr:uid="{00000000-0005-0000-0000-0000E2D20000}"/>
    <cellStyle name="표준 43 3 2 8 4" xfId="53990" xr:uid="{00000000-0005-0000-0000-0000E3D20000}"/>
    <cellStyle name="표준 43 3 2 9" xfId="53991" xr:uid="{00000000-0005-0000-0000-0000E4D20000}"/>
    <cellStyle name="표준 43 3 2 9 2" xfId="53992" xr:uid="{00000000-0005-0000-0000-0000E5D20000}"/>
    <cellStyle name="표준 43 3 2 9 3" xfId="53993" xr:uid="{00000000-0005-0000-0000-0000E6D20000}"/>
    <cellStyle name="표준 43 3 2 9 4" xfId="53994" xr:uid="{00000000-0005-0000-0000-0000E7D20000}"/>
    <cellStyle name="표준 43 3 20" xfId="53995" xr:uid="{00000000-0005-0000-0000-0000E8D20000}"/>
    <cellStyle name="표준 43 3 21" xfId="53996" xr:uid="{00000000-0005-0000-0000-0000E9D20000}"/>
    <cellStyle name="표준 43 3 22" xfId="53997" xr:uid="{00000000-0005-0000-0000-0000EAD20000}"/>
    <cellStyle name="표준 43 3 23" xfId="53998" xr:uid="{00000000-0005-0000-0000-0000EBD20000}"/>
    <cellStyle name="표준 43 3 24" xfId="53999" xr:uid="{00000000-0005-0000-0000-0000ECD20000}"/>
    <cellStyle name="표준 43 3 25" xfId="54000" xr:uid="{00000000-0005-0000-0000-0000EDD20000}"/>
    <cellStyle name="표준 43 3 3" xfId="54001" xr:uid="{00000000-0005-0000-0000-0000EED20000}"/>
    <cellStyle name="표준 43 3 3 10" xfId="54002" xr:uid="{00000000-0005-0000-0000-0000EFD20000}"/>
    <cellStyle name="표준 43 3 3 11" xfId="54003" xr:uid="{00000000-0005-0000-0000-0000F0D20000}"/>
    <cellStyle name="표준 43 3 3 12" xfId="54004" xr:uid="{00000000-0005-0000-0000-0000F1D20000}"/>
    <cellStyle name="표준 43 3 3 2" xfId="54005" xr:uid="{00000000-0005-0000-0000-0000F2D20000}"/>
    <cellStyle name="표준 43 3 3 2 2" xfId="54006" xr:uid="{00000000-0005-0000-0000-0000F3D20000}"/>
    <cellStyle name="표준 43 3 3 2 3" xfId="54007" xr:uid="{00000000-0005-0000-0000-0000F4D20000}"/>
    <cellStyle name="표준 43 3 3 2 4" xfId="54008" xr:uid="{00000000-0005-0000-0000-0000F5D20000}"/>
    <cellStyle name="표준 43 3 3 3" xfId="54009" xr:uid="{00000000-0005-0000-0000-0000F6D20000}"/>
    <cellStyle name="표준 43 3 3 3 2" xfId="54010" xr:uid="{00000000-0005-0000-0000-0000F7D20000}"/>
    <cellStyle name="표준 43 3 3 3 3" xfId="54011" xr:uid="{00000000-0005-0000-0000-0000F8D20000}"/>
    <cellStyle name="표준 43 3 3 3 4" xfId="54012" xr:uid="{00000000-0005-0000-0000-0000F9D20000}"/>
    <cellStyle name="표준 43 3 3 4" xfId="54013" xr:uid="{00000000-0005-0000-0000-0000FAD20000}"/>
    <cellStyle name="표준 43 3 3 4 2" xfId="54014" xr:uid="{00000000-0005-0000-0000-0000FBD20000}"/>
    <cellStyle name="표준 43 3 3 4 3" xfId="54015" xr:uid="{00000000-0005-0000-0000-0000FCD20000}"/>
    <cellStyle name="표준 43 3 3 4 4" xfId="54016" xr:uid="{00000000-0005-0000-0000-0000FDD20000}"/>
    <cellStyle name="표준 43 3 3 5" xfId="54017" xr:uid="{00000000-0005-0000-0000-0000FED20000}"/>
    <cellStyle name="표준 43 3 3 5 2" xfId="54018" xr:uid="{00000000-0005-0000-0000-0000FFD20000}"/>
    <cellStyle name="표준 43 3 3 5 3" xfId="54019" xr:uid="{00000000-0005-0000-0000-000000D30000}"/>
    <cellStyle name="표준 43 3 3 5 4" xfId="54020" xr:uid="{00000000-0005-0000-0000-000001D30000}"/>
    <cellStyle name="표준 43 3 3 6" xfId="54021" xr:uid="{00000000-0005-0000-0000-000002D30000}"/>
    <cellStyle name="표준 43 3 3 6 2" xfId="54022" xr:uid="{00000000-0005-0000-0000-000003D30000}"/>
    <cellStyle name="표준 43 3 3 6 3" xfId="54023" xr:uid="{00000000-0005-0000-0000-000004D30000}"/>
    <cellStyle name="표준 43 3 3 6 4" xfId="54024" xr:uid="{00000000-0005-0000-0000-000005D30000}"/>
    <cellStyle name="표준 43 3 3 7" xfId="54025" xr:uid="{00000000-0005-0000-0000-000006D30000}"/>
    <cellStyle name="표준 43 3 3 7 2" xfId="54026" xr:uid="{00000000-0005-0000-0000-000007D30000}"/>
    <cellStyle name="표준 43 3 3 7 3" xfId="54027" xr:uid="{00000000-0005-0000-0000-000008D30000}"/>
    <cellStyle name="표준 43 3 3 7 4" xfId="54028" xr:uid="{00000000-0005-0000-0000-000009D30000}"/>
    <cellStyle name="표준 43 3 3 8" xfId="54029" xr:uid="{00000000-0005-0000-0000-00000AD30000}"/>
    <cellStyle name="표준 43 3 3 8 2" xfId="54030" xr:uid="{00000000-0005-0000-0000-00000BD30000}"/>
    <cellStyle name="표준 43 3 3 8 3" xfId="54031" xr:uid="{00000000-0005-0000-0000-00000CD30000}"/>
    <cellStyle name="표준 43 3 3 8 4" xfId="54032" xr:uid="{00000000-0005-0000-0000-00000DD30000}"/>
    <cellStyle name="표준 43 3 3 9" xfId="54033" xr:uid="{00000000-0005-0000-0000-00000ED30000}"/>
    <cellStyle name="표준 43 3 3 9 2" xfId="54034" xr:uid="{00000000-0005-0000-0000-00000FD30000}"/>
    <cellStyle name="표준 43 3 3 9 3" xfId="54035" xr:uid="{00000000-0005-0000-0000-000010D30000}"/>
    <cellStyle name="표준 43 3 3 9 4" xfId="54036" xr:uid="{00000000-0005-0000-0000-000011D30000}"/>
    <cellStyle name="표준 43 3 4" xfId="54037" xr:uid="{00000000-0005-0000-0000-000012D30000}"/>
    <cellStyle name="표준 43 3 4 10" xfId="54038" xr:uid="{00000000-0005-0000-0000-000013D30000}"/>
    <cellStyle name="표준 43 3 4 11" xfId="54039" xr:uid="{00000000-0005-0000-0000-000014D30000}"/>
    <cellStyle name="표준 43 3 4 12" xfId="54040" xr:uid="{00000000-0005-0000-0000-000015D30000}"/>
    <cellStyle name="표준 43 3 4 2" xfId="54041" xr:uid="{00000000-0005-0000-0000-000016D30000}"/>
    <cellStyle name="표준 43 3 4 2 2" xfId="54042" xr:uid="{00000000-0005-0000-0000-000017D30000}"/>
    <cellStyle name="표준 43 3 4 2 3" xfId="54043" xr:uid="{00000000-0005-0000-0000-000018D30000}"/>
    <cellStyle name="표준 43 3 4 2 4" xfId="54044" xr:uid="{00000000-0005-0000-0000-000019D30000}"/>
    <cellStyle name="표준 43 3 4 3" xfId="54045" xr:uid="{00000000-0005-0000-0000-00001AD30000}"/>
    <cellStyle name="표준 43 3 4 3 2" xfId="54046" xr:uid="{00000000-0005-0000-0000-00001BD30000}"/>
    <cellStyle name="표준 43 3 4 3 3" xfId="54047" xr:uid="{00000000-0005-0000-0000-00001CD30000}"/>
    <cellStyle name="표준 43 3 4 3 4" xfId="54048" xr:uid="{00000000-0005-0000-0000-00001DD30000}"/>
    <cellStyle name="표준 43 3 4 4" xfId="54049" xr:uid="{00000000-0005-0000-0000-00001ED30000}"/>
    <cellStyle name="표준 43 3 4 4 2" xfId="54050" xr:uid="{00000000-0005-0000-0000-00001FD30000}"/>
    <cellStyle name="표준 43 3 4 4 3" xfId="54051" xr:uid="{00000000-0005-0000-0000-000020D30000}"/>
    <cellStyle name="표준 43 3 4 4 4" xfId="54052" xr:uid="{00000000-0005-0000-0000-000021D30000}"/>
    <cellStyle name="표준 43 3 4 5" xfId="54053" xr:uid="{00000000-0005-0000-0000-000022D30000}"/>
    <cellStyle name="표준 43 3 4 5 2" xfId="54054" xr:uid="{00000000-0005-0000-0000-000023D30000}"/>
    <cellStyle name="표준 43 3 4 5 3" xfId="54055" xr:uid="{00000000-0005-0000-0000-000024D30000}"/>
    <cellStyle name="표준 43 3 4 5 4" xfId="54056" xr:uid="{00000000-0005-0000-0000-000025D30000}"/>
    <cellStyle name="표준 43 3 4 6" xfId="54057" xr:uid="{00000000-0005-0000-0000-000026D30000}"/>
    <cellStyle name="표준 43 3 4 6 2" xfId="54058" xr:uid="{00000000-0005-0000-0000-000027D30000}"/>
    <cellStyle name="표준 43 3 4 6 3" xfId="54059" xr:uid="{00000000-0005-0000-0000-000028D30000}"/>
    <cellStyle name="표준 43 3 4 6 4" xfId="54060" xr:uid="{00000000-0005-0000-0000-000029D30000}"/>
    <cellStyle name="표준 43 3 4 7" xfId="54061" xr:uid="{00000000-0005-0000-0000-00002AD30000}"/>
    <cellStyle name="표준 43 3 4 7 2" xfId="54062" xr:uid="{00000000-0005-0000-0000-00002BD30000}"/>
    <cellStyle name="표준 43 3 4 7 3" xfId="54063" xr:uid="{00000000-0005-0000-0000-00002CD30000}"/>
    <cellStyle name="표준 43 3 4 7 4" xfId="54064" xr:uid="{00000000-0005-0000-0000-00002DD30000}"/>
    <cellStyle name="표준 43 3 4 8" xfId="54065" xr:uid="{00000000-0005-0000-0000-00002ED30000}"/>
    <cellStyle name="표준 43 3 4 8 2" xfId="54066" xr:uid="{00000000-0005-0000-0000-00002FD30000}"/>
    <cellStyle name="표준 43 3 4 8 3" xfId="54067" xr:uid="{00000000-0005-0000-0000-000030D30000}"/>
    <cellStyle name="표준 43 3 4 8 4" xfId="54068" xr:uid="{00000000-0005-0000-0000-000031D30000}"/>
    <cellStyle name="표준 43 3 4 9" xfId="54069" xr:uid="{00000000-0005-0000-0000-000032D30000}"/>
    <cellStyle name="표준 43 3 4 9 2" xfId="54070" xr:uid="{00000000-0005-0000-0000-000033D30000}"/>
    <cellStyle name="표준 43 3 4 9 3" xfId="54071" xr:uid="{00000000-0005-0000-0000-000034D30000}"/>
    <cellStyle name="표준 43 3 4 9 4" xfId="54072" xr:uid="{00000000-0005-0000-0000-000035D30000}"/>
    <cellStyle name="표준 43 3 5" xfId="54073" xr:uid="{00000000-0005-0000-0000-000036D30000}"/>
    <cellStyle name="표준 43 3 5 2" xfId="54074" xr:uid="{00000000-0005-0000-0000-000037D30000}"/>
    <cellStyle name="표준 43 3 5 3" xfId="54075" xr:uid="{00000000-0005-0000-0000-000038D30000}"/>
    <cellStyle name="표준 43 3 5 4" xfId="54076" xr:uid="{00000000-0005-0000-0000-000039D30000}"/>
    <cellStyle name="표준 43 3 6" xfId="54077" xr:uid="{00000000-0005-0000-0000-00003AD30000}"/>
    <cellStyle name="표준 43 3 6 2" xfId="54078" xr:uid="{00000000-0005-0000-0000-00003BD30000}"/>
    <cellStyle name="표준 43 3 6 3" xfId="54079" xr:uid="{00000000-0005-0000-0000-00003CD30000}"/>
    <cellStyle name="표준 43 3 6 4" xfId="54080" xr:uid="{00000000-0005-0000-0000-00003DD30000}"/>
    <cellStyle name="표준 43 3 7" xfId="54081" xr:uid="{00000000-0005-0000-0000-00003ED30000}"/>
    <cellStyle name="표준 43 3 7 2" xfId="54082" xr:uid="{00000000-0005-0000-0000-00003FD30000}"/>
    <cellStyle name="표준 43 3 7 3" xfId="54083" xr:uid="{00000000-0005-0000-0000-000040D30000}"/>
    <cellStyle name="표준 43 3 7 4" xfId="54084" xr:uid="{00000000-0005-0000-0000-000041D30000}"/>
    <cellStyle name="표준 43 3 8" xfId="54085" xr:uid="{00000000-0005-0000-0000-000042D30000}"/>
    <cellStyle name="표준 43 3 8 2" xfId="54086" xr:uid="{00000000-0005-0000-0000-000043D30000}"/>
    <cellStyle name="표준 43 3 8 3" xfId="54087" xr:uid="{00000000-0005-0000-0000-000044D30000}"/>
    <cellStyle name="표준 43 3 8 4" xfId="54088" xr:uid="{00000000-0005-0000-0000-000045D30000}"/>
    <cellStyle name="표준 43 3 9" xfId="54089" xr:uid="{00000000-0005-0000-0000-000046D30000}"/>
    <cellStyle name="표준 43 3 9 2" xfId="54090" xr:uid="{00000000-0005-0000-0000-000047D30000}"/>
    <cellStyle name="표준 43 3 9 3" xfId="54091" xr:uid="{00000000-0005-0000-0000-000048D30000}"/>
    <cellStyle name="표준 43 3 9 4" xfId="54092" xr:uid="{00000000-0005-0000-0000-000049D30000}"/>
    <cellStyle name="표준 43 4" xfId="54093" xr:uid="{00000000-0005-0000-0000-00004AD30000}"/>
    <cellStyle name="표준 43 4 10" xfId="54094" xr:uid="{00000000-0005-0000-0000-00004BD30000}"/>
    <cellStyle name="표준 43 4 11" xfId="54095" xr:uid="{00000000-0005-0000-0000-00004CD30000}"/>
    <cellStyle name="표준 43 4 12" xfId="54096" xr:uid="{00000000-0005-0000-0000-00004DD30000}"/>
    <cellStyle name="표준 43 4 2" xfId="54097" xr:uid="{00000000-0005-0000-0000-00004ED30000}"/>
    <cellStyle name="표준 43 4 2 2" xfId="54098" xr:uid="{00000000-0005-0000-0000-00004FD30000}"/>
    <cellStyle name="표준 43 4 2 3" xfId="54099" xr:uid="{00000000-0005-0000-0000-000050D30000}"/>
    <cellStyle name="표준 43 4 2 4" xfId="54100" xr:uid="{00000000-0005-0000-0000-000051D30000}"/>
    <cellStyle name="표준 43 4 3" xfId="54101" xr:uid="{00000000-0005-0000-0000-000052D30000}"/>
    <cellStyle name="표준 43 4 3 2" xfId="54102" xr:uid="{00000000-0005-0000-0000-000053D30000}"/>
    <cellStyle name="표준 43 4 3 3" xfId="54103" xr:uid="{00000000-0005-0000-0000-000054D30000}"/>
    <cellStyle name="표준 43 4 3 4" xfId="54104" xr:uid="{00000000-0005-0000-0000-000055D30000}"/>
    <cellStyle name="표준 43 4 4" xfId="54105" xr:uid="{00000000-0005-0000-0000-000056D30000}"/>
    <cellStyle name="표준 43 4 4 2" xfId="54106" xr:uid="{00000000-0005-0000-0000-000057D30000}"/>
    <cellStyle name="표준 43 4 4 3" xfId="54107" xr:uid="{00000000-0005-0000-0000-000058D30000}"/>
    <cellStyle name="표준 43 4 4 4" xfId="54108" xr:uid="{00000000-0005-0000-0000-000059D30000}"/>
    <cellStyle name="표준 43 4 5" xfId="54109" xr:uid="{00000000-0005-0000-0000-00005AD30000}"/>
    <cellStyle name="표준 43 4 5 2" xfId="54110" xr:uid="{00000000-0005-0000-0000-00005BD30000}"/>
    <cellStyle name="표준 43 4 5 3" xfId="54111" xr:uid="{00000000-0005-0000-0000-00005CD30000}"/>
    <cellStyle name="표준 43 4 5 4" xfId="54112" xr:uid="{00000000-0005-0000-0000-00005DD30000}"/>
    <cellStyle name="표준 43 4 6" xfId="54113" xr:uid="{00000000-0005-0000-0000-00005ED30000}"/>
    <cellStyle name="표준 43 4 6 2" xfId="54114" xr:uid="{00000000-0005-0000-0000-00005FD30000}"/>
    <cellStyle name="표준 43 4 6 3" xfId="54115" xr:uid="{00000000-0005-0000-0000-000060D30000}"/>
    <cellStyle name="표준 43 4 6 4" xfId="54116" xr:uid="{00000000-0005-0000-0000-000061D30000}"/>
    <cellStyle name="표준 43 4 7" xfId="54117" xr:uid="{00000000-0005-0000-0000-000062D30000}"/>
    <cellStyle name="표준 43 4 7 2" xfId="54118" xr:uid="{00000000-0005-0000-0000-000063D30000}"/>
    <cellStyle name="표준 43 4 7 3" xfId="54119" xr:uid="{00000000-0005-0000-0000-000064D30000}"/>
    <cellStyle name="표준 43 4 7 4" xfId="54120" xr:uid="{00000000-0005-0000-0000-000065D30000}"/>
    <cellStyle name="표준 43 4 8" xfId="54121" xr:uid="{00000000-0005-0000-0000-000066D30000}"/>
    <cellStyle name="표준 43 4 8 2" xfId="54122" xr:uid="{00000000-0005-0000-0000-000067D30000}"/>
    <cellStyle name="표준 43 4 8 3" xfId="54123" xr:uid="{00000000-0005-0000-0000-000068D30000}"/>
    <cellStyle name="표준 43 4 8 4" xfId="54124" xr:uid="{00000000-0005-0000-0000-000069D30000}"/>
    <cellStyle name="표준 43 4 9" xfId="54125" xr:uid="{00000000-0005-0000-0000-00006AD30000}"/>
    <cellStyle name="표준 43 4 9 2" xfId="54126" xr:uid="{00000000-0005-0000-0000-00006BD30000}"/>
    <cellStyle name="표준 43 4 9 3" xfId="54127" xr:uid="{00000000-0005-0000-0000-00006CD30000}"/>
    <cellStyle name="표준 43 4 9 4" xfId="54128" xr:uid="{00000000-0005-0000-0000-00006DD30000}"/>
    <cellStyle name="표준 43 5" xfId="54129" xr:uid="{00000000-0005-0000-0000-00006ED30000}"/>
    <cellStyle name="표준 43 5 10" xfId="54130" xr:uid="{00000000-0005-0000-0000-00006FD30000}"/>
    <cellStyle name="표준 43 5 11" xfId="54131" xr:uid="{00000000-0005-0000-0000-000070D30000}"/>
    <cellStyle name="표준 43 5 12" xfId="54132" xr:uid="{00000000-0005-0000-0000-000071D30000}"/>
    <cellStyle name="표준 43 5 2" xfId="54133" xr:uid="{00000000-0005-0000-0000-000072D30000}"/>
    <cellStyle name="표준 43 5 2 2" xfId="54134" xr:uid="{00000000-0005-0000-0000-000073D30000}"/>
    <cellStyle name="표준 43 5 2 3" xfId="54135" xr:uid="{00000000-0005-0000-0000-000074D30000}"/>
    <cellStyle name="표준 43 5 2 4" xfId="54136" xr:uid="{00000000-0005-0000-0000-000075D30000}"/>
    <cellStyle name="표준 43 5 3" xfId="54137" xr:uid="{00000000-0005-0000-0000-000076D30000}"/>
    <cellStyle name="표준 43 5 3 2" xfId="54138" xr:uid="{00000000-0005-0000-0000-000077D30000}"/>
    <cellStyle name="표준 43 5 3 3" xfId="54139" xr:uid="{00000000-0005-0000-0000-000078D30000}"/>
    <cellStyle name="표준 43 5 3 4" xfId="54140" xr:uid="{00000000-0005-0000-0000-000079D30000}"/>
    <cellStyle name="표준 43 5 4" xfId="54141" xr:uid="{00000000-0005-0000-0000-00007AD30000}"/>
    <cellStyle name="표준 43 5 4 2" xfId="54142" xr:uid="{00000000-0005-0000-0000-00007BD30000}"/>
    <cellStyle name="표준 43 5 4 3" xfId="54143" xr:uid="{00000000-0005-0000-0000-00007CD30000}"/>
    <cellStyle name="표준 43 5 4 4" xfId="54144" xr:uid="{00000000-0005-0000-0000-00007DD30000}"/>
    <cellStyle name="표준 43 5 5" xfId="54145" xr:uid="{00000000-0005-0000-0000-00007ED30000}"/>
    <cellStyle name="표준 43 5 5 2" xfId="54146" xr:uid="{00000000-0005-0000-0000-00007FD30000}"/>
    <cellStyle name="표준 43 5 5 3" xfId="54147" xr:uid="{00000000-0005-0000-0000-000080D30000}"/>
    <cellStyle name="표준 43 5 5 4" xfId="54148" xr:uid="{00000000-0005-0000-0000-000081D30000}"/>
    <cellStyle name="표준 43 5 6" xfId="54149" xr:uid="{00000000-0005-0000-0000-000082D30000}"/>
    <cellStyle name="표준 43 5 6 2" xfId="54150" xr:uid="{00000000-0005-0000-0000-000083D30000}"/>
    <cellStyle name="표준 43 5 6 3" xfId="54151" xr:uid="{00000000-0005-0000-0000-000084D30000}"/>
    <cellStyle name="표준 43 5 6 4" xfId="54152" xr:uid="{00000000-0005-0000-0000-000085D30000}"/>
    <cellStyle name="표준 43 5 7" xfId="54153" xr:uid="{00000000-0005-0000-0000-000086D30000}"/>
    <cellStyle name="표준 43 5 7 2" xfId="54154" xr:uid="{00000000-0005-0000-0000-000087D30000}"/>
    <cellStyle name="표준 43 5 7 3" xfId="54155" xr:uid="{00000000-0005-0000-0000-000088D30000}"/>
    <cellStyle name="표준 43 5 7 4" xfId="54156" xr:uid="{00000000-0005-0000-0000-000089D30000}"/>
    <cellStyle name="표준 43 5 8" xfId="54157" xr:uid="{00000000-0005-0000-0000-00008AD30000}"/>
    <cellStyle name="표준 43 5 8 2" xfId="54158" xr:uid="{00000000-0005-0000-0000-00008BD30000}"/>
    <cellStyle name="표준 43 5 8 3" xfId="54159" xr:uid="{00000000-0005-0000-0000-00008CD30000}"/>
    <cellStyle name="표준 43 5 8 4" xfId="54160" xr:uid="{00000000-0005-0000-0000-00008DD30000}"/>
    <cellStyle name="표준 43 5 9" xfId="54161" xr:uid="{00000000-0005-0000-0000-00008ED30000}"/>
    <cellStyle name="표준 43 5 9 2" xfId="54162" xr:uid="{00000000-0005-0000-0000-00008FD30000}"/>
    <cellStyle name="표준 43 5 9 3" xfId="54163" xr:uid="{00000000-0005-0000-0000-000090D30000}"/>
    <cellStyle name="표준 43 5 9 4" xfId="54164" xr:uid="{00000000-0005-0000-0000-000091D30000}"/>
    <cellStyle name="표준 43 6" xfId="54165" xr:uid="{00000000-0005-0000-0000-000092D30000}"/>
    <cellStyle name="표준 43 6 10" xfId="54166" xr:uid="{00000000-0005-0000-0000-000093D30000}"/>
    <cellStyle name="표준 43 6 11" xfId="54167" xr:uid="{00000000-0005-0000-0000-000094D30000}"/>
    <cellStyle name="표준 43 6 12" xfId="54168" xr:uid="{00000000-0005-0000-0000-000095D30000}"/>
    <cellStyle name="표준 43 6 2" xfId="54169" xr:uid="{00000000-0005-0000-0000-000096D30000}"/>
    <cellStyle name="표준 43 6 2 2" xfId="54170" xr:uid="{00000000-0005-0000-0000-000097D30000}"/>
    <cellStyle name="표준 43 6 2 3" xfId="54171" xr:uid="{00000000-0005-0000-0000-000098D30000}"/>
    <cellStyle name="표준 43 6 2 4" xfId="54172" xr:uid="{00000000-0005-0000-0000-000099D30000}"/>
    <cellStyle name="표준 43 6 3" xfId="54173" xr:uid="{00000000-0005-0000-0000-00009AD30000}"/>
    <cellStyle name="표준 43 6 3 2" xfId="54174" xr:uid="{00000000-0005-0000-0000-00009BD30000}"/>
    <cellStyle name="표준 43 6 3 3" xfId="54175" xr:uid="{00000000-0005-0000-0000-00009CD30000}"/>
    <cellStyle name="표준 43 6 3 4" xfId="54176" xr:uid="{00000000-0005-0000-0000-00009DD30000}"/>
    <cellStyle name="표준 43 6 4" xfId="54177" xr:uid="{00000000-0005-0000-0000-00009ED30000}"/>
    <cellStyle name="표준 43 6 4 2" xfId="54178" xr:uid="{00000000-0005-0000-0000-00009FD30000}"/>
    <cellStyle name="표준 43 6 4 3" xfId="54179" xr:uid="{00000000-0005-0000-0000-0000A0D30000}"/>
    <cellStyle name="표준 43 6 4 4" xfId="54180" xr:uid="{00000000-0005-0000-0000-0000A1D30000}"/>
    <cellStyle name="표준 43 6 5" xfId="54181" xr:uid="{00000000-0005-0000-0000-0000A2D30000}"/>
    <cellStyle name="표준 43 6 5 2" xfId="54182" xr:uid="{00000000-0005-0000-0000-0000A3D30000}"/>
    <cellStyle name="표준 43 6 5 3" xfId="54183" xr:uid="{00000000-0005-0000-0000-0000A4D30000}"/>
    <cellStyle name="표준 43 6 5 4" xfId="54184" xr:uid="{00000000-0005-0000-0000-0000A5D30000}"/>
    <cellStyle name="표준 43 6 6" xfId="54185" xr:uid="{00000000-0005-0000-0000-0000A6D30000}"/>
    <cellStyle name="표준 43 6 6 2" xfId="54186" xr:uid="{00000000-0005-0000-0000-0000A7D30000}"/>
    <cellStyle name="표준 43 6 6 3" xfId="54187" xr:uid="{00000000-0005-0000-0000-0000A8D30000}"/>
    <cellStyle name="표준 43 6 6 4" xfId="54188" xr:uid="{00000000-0005-0000-0000-0000A9D30000}"/>
    <cellStyle name="표준 43 6 7" xfId="54189" xr:uid="{00000000-0005-0000-0000-0000AAD30000}"/>
    <cellStyle name="표준 43 6 7 2" xfId="54190" xr:uid="{00000000-0005-0000-0000-0000ABD30000}"/>
    <cellStyle name="표준 43 6 7 3" xfId="54191" xr:uid="{00000000-0005-0000-0000-0000ACD30000}"/>
    <cellStyle name="표준 43 6 7 4" xfId="54192" xr:uid="{00000000-0005-0000-0000-0000ADD30000}"/>
    <cellStyle name="표준 43 6 8" xfId="54193" xr:uid="{00000000-0005-0000-0000-0000AED30000}"/>
    <cellStyle name="표준 43 6 8 2" xfId="54194" xr:uid="{00000000-0005-0000-0000-0000AFD30000}"/>
    <cellStyle name="표준 43 6 8 3" xfId="54195" xr:uid="{00000000-0005-0000-0000-0000B0D30000}"/>
    <cellStyle name="표준 43 6 8 4" xfId="54196" xr:uid="{00000000-0005-0000-0000-0000B1D30000}"/>
    <cellStyle name="표준 43 6 9" xfId="54197" xr:uid="{00000000-0005-0000-0000-0000B2D30000}"/>
    <cellStyle name="표준 43 6 9 2" xfId="54198" xr:uid="{00000000-0005-0000-0000-0000B3D30000}"/>
    <cellStyle name="표준 43 6 9 3" xfId="54199" xr:uid="{00000000-0005-0000-0000-0000B4D30000}"/>
    <cellStyle name="표준 43 6 9 4" xfId="54200" xr:uid="{00000000-0005-0000-0000-0000B5D30000}"/>
    <cellStyle name="표준 43 7" xfId="54201" xr:uid="{00000000-0005-0000-0000-0000B6D30000}"/>
    <cellStyle name="표준 43 7 2" xfId="54202" xr:uid="{00000000-0005-0000-0000-0000B7D30000}"/>
    <cellStyle name="표준 43 7 3" xfId="54203" xr:uid="{00000000-0005-0000-0000-0000B8D30000}"/>
    <cellStyle name="표준 43 7 4" xfId="54204" xr:uid="{00000000-0005-0000-0000-0000B9D30000}"/>
    <cellStyle name="표준 43 8" xfId="54205" xr:uid="{00000000-0005-0000-0000-0000BAD30000}"/>
    <cellStyle name="표준 43 8 2" xfId="54206" xr:uid="{00000000-0005-0000-0000-0000BBD30000}"/>
    <cellStyle name="표준 43 8 3" xfId="54207" xr:uid="{00000000-0005-0000-0000-0000BCD30000}"/>
    <cellStyle name="표준 43 8 4" xfId="54208" xr:uid="{00000000-0005-0000-0000-0000BDD30000}"/>
    <cellStyle name="표준 43 9" xfId="54209" xr:uid="{00000000-0005-0000-0000-0000BED30000}"/>
    <cellStyle name="표준 43 9 2" xfId="54210" xr:uid="{00000000-0005-0000-0000-0000BFD30000}"/>
    <cellStyle name="표준 43 9 3" xfId="54211" xr:uid="{00000000-0005-0000-0000-0000C0D30000}"/>
    <cellStyle name="표준 43 9 4" xfId="54212" xr:uid="{00000000-0005-0000-0000-0000C1D30000}"/>
    <cellStyle name="표준 44" xfId="54213" xr:uid="{00000000-0005-0000-0000-0000C2D30000}"/>
    <cellStyle name="표준 44 10" xfId="54214" xr:uid="{00000000-0005-0000-0000-0000C3D30000}"/>
    <cellStyle name="표준 44 10 2" xfId="54215" xr:uid="{00000000-0005-0000-0000-0000C4D30000}"/>
    <cellStyle name="표준 44 10 3" xfId="54216" xr:uid="{00000000-0005-0000-0000-0000C5D30000}"/>
    <cellStyle name="표준 44 10 4" xfId="54217" xr:uid="{00000000-0005-0000-0000-0000C6D30000}"/>
    <cellStyle name="표준 44 11" xfId="54218" xr:uid="{00000000-0005-0000-0000-0000C7D30000}"/>
    <cellStyle name="표준 44 11 2" xfId="54219" xr:uid="{00000000-0005-0000-0000-0000C8D30000}"/>
    <cellStyle name="표준 44 11 3" xfId="54220" xr:uid="{00000000-0005-0000-0000-0000C9D30000}"/>
    <cellStyle name="표준 44 11 4" xfId="54221" xr:uid="{00000000-0005-0000-0000-0000CAD30000}"/>
    <cellStyle name="표준 44 12" xfId="54222" xr:uid="{00000000-0005-0000-0000-0000CBD30000}"/>
    <cellStyle name="표준 44 12 2" xfId="54223" xr:uid="{00000000-0005-0000-0000-0000CCD30000}"/>
    <cellStyle name="표준 44 12 3" xfId="54224" xr:uid="{00000000-0005-0000-0000-0000CDD30000}"/>
    <cellStyle name="표준 44 12 4" xfId="54225" xr:uid="{00000000-0005-0000-0000-0000CED30000}"/>
    <cellStyle name="표준 44 13" xfId="54226" xr:uid="{00000000-0005-0000-0000-0000CFD30000}"/>
    <cellStyle name="표준 44 14" xfId="54227" xr:uid="{00000000-0005-0000-0000-0000D0D30000}"/>
    <cellStyle name="표준 44 15" xfId="54228" xr:uid="{00000000-0005-0000-0000-0000D1D30000}"/>
    <cellStyle name="표준 44 16" xfId="54229" xr:uid="{00000000-0005-0000-0000-0000D2D30000}"/>
    <cellStyle name="표준 44 17" xfId="54230" xr:uid="{00000000-0005-0000-0000-0000D3D30000}"/>
    <cellStyle name="표준 44 18" xfId="54231" xr:uid="{00000000-0005-0000-0000-0000D4D30000}"/>
    <cellStyle name="표준 44 19" xfId="54232" xr:uid="{00000000-0005-0000-0000-0000D5D30000}"/>
    <cellStyle name="표준 44 2" xfId="54233" xr:uid="{00000000-0005-0000-0000-0000D6D30000}"/>
    <cellStyle name="표준 44 2 10" xfId="54234" xr:uid="{00000000-0005-0000-0000-0000D7D30000}"/>
    <cellStyle name="표준 44 2 11" xfId="54235" xr:uid="{00000000-0005-0000-0000-0000D8D30000}"/>
    <cellStyle name="표준 44 2 12" xfId="54236" xr:uid="{00000000-0005-0000-0000-0000D9D30000}"/>
    <cellStyle name="표준 44 2 2" xfId="54237" xr:uid="{00000000-0005-0000-0000-0000DAD30000}"/>
    <cellStyle name="표준 44 2 2 2" xfId="54238" xr:uid="{00000000-0005-0000-0000-0000DBD30000}"/>
    <cellStyle name="표준 44 2 2 3" xfId="54239" xr:uid="{00000000-0005-0000-0000-0000DCD30000}"/>
    <cellStyle name="표준 44 2 2 4" xfId="54240" xr:uid="{00000000-0005-0000-0000-0000DDD30000}"/>
    <cellStyle name="표준 44 2 3" xfId="54241" xr:uid="{00000000-0005-0000-0000-0000DED30000}"/>
    <cellStyle name="표준 44 2 3 2" xfId="54242" xr:uid="{00000000-0005-0000-0000-0000DFD30000}"/>
    <cellStyle name="표준 44 2 3 3" xfId="54243" xr:uid="{00000000-0005-0000-0000-0000E0D30000}"/>
    <cellStyle name="표준 44 2 3 4" xfId="54244" xr:uid="{00000000-0005-0000-0000-0000E1D30000}"/>
    <cellStyle name="표준 44 2 4" xfId="54245" xr:uid="{00000000-0005-0000-0000-0000E2D30000}"/>
    <cellStyle name="표준 44 2 4 2" xfId="54246" xr:uid="{00000000-0005-0000-0000-0000E3D30000}"/>
    <cellStyle name="표준 44 2 4 3" xfId="54247" xr:uid="{00000000-0005-0000-0000-0000E4D30000}"/>
    <cellStyle name="표준 44 2 4 4" xfId="54248" xr:uid="{00000000-0005-0000-0000-0000E5D30000}"/>
    <cellStyle name="표준 44 2 5" xfId="54249" xr:uid="{00000000-0005-0000-0000-0000E6D30000}"/>
    <cellStyle name="표준 44 2 5 2" xfId="54250" xr:uid="{00000000-0005-0000-0000-0000E7D30000}"/>
    <cellStyle name="표준 44 2 5 3" xfId="54251" xr:uid="{00000000-0005-0000-0000-0000E8D30000}"/>
    <cellStyle name="표준 44 2 5 4" xfId="54252" xr:uid="{00000000-0005-0000-0000-0000E9D30000}"/>
    <cellStyle name="표준 44 2 6" xfId="54253" xr:uid="{00000000-0005-0000-0000-0000EAD30000}"/>
    <cellStyle name="표준 44 2 6 2" xfId="54254" xr:uid="{00000000-0005-0000-0000-0000EBD30000}"/>
    <cellStyle name="표준 44 2 6 3" xfId="54255" xr:uid="{00000000-0005-0000-0000-0000ECD30000}"/>
    <cellStyle name="표준 44 2 6 4" xfId="54256" xr:uid="{00000000-0005-0000-0000-0000EDD30000}"/>
    <cellStyle name="표준 44 2 7" xfId="54257" xr:uid="{00000000-0005-0000-0000-0000EED30000}"/>
    <cellStyle name="표준 44 2 7 2" xfId="54258" xr:uid="{00000000-0005-0000-0000-0000EFD30000}"/>
    <cellStyle name="표준 44 2 7 3" xfId="54259" xr:uid="{00000000-0005-0000-0000-0000F0D30000}"/>
    <cellStyle name="표준 44 2 7 4" xfId="54260" xr:uid="{00000000-0005-0000-0000-0000F1D30000}"/>
    <cellStyle name="표준 44 2 8" xfId="54261" xr:uid="{00000000-0005-0000-0000-0000F2D30000}"/>
    <cellStyle name="표준 44 2 8 2" xfId="54262" xr:uid="{00000000-0005-0000-0000-0000F3D30000}"/>
    <cellStyle name="표준 44 2 8 3" xfId="54263" xr:uid="{00000000-0005-0000-0000-0000F4D30000}"/>
    <cellStyle name="표준 44 2 8 4" xfId="54264" xr:uid="{00000000-0005-0000-0000-0000F5D30000}"/>
    <cellStyle name="표준 44 2 9" xfId="54265" xr:uid="{00000000-0005-0000-0000-0000F6D30000}"/>
    <cellStyle name="표준 44 2 9 2" xfId="54266" xr:uid="{00000000-0005-0000-0000-0000F7D30000}"/>
    <cellStyle name="표준 44 2 9 3" xfId="54267" xr:uid="{00000000-0005-0000-0000-0000F8D30000}"/>
    <cellStyle name="표준 44 2 9 4" xfId="54268" xr:uid="{00000000-0005-0000-0000-0000F9D30000}"/>
    <cellStyle name="표준 44 20" xfId="54269" xr:uid="{00000000-0005-0000-0000-0000FAD30000}"/>
    <cellStyle name="표준 44 21" xfId="54270" xr:uid="{00000000-0005-0000-0000-0000FBD30000}"/>
    <cellStyle name="표준 44 22" xfId="54271" xr:uid="{00000000-0005-0000-0000-0000FCD30000}"/>
    <cellStyle name="표준 44 23" xfId="54272" xr:uid="{00000000-0005-0000-0000-0000FDD30000}"/>
    <cellStyle name="표준 44 24" xfId="54273" xr:uid="{00000000-0005-0000-0000-0000FED30000}"/>
    <cellStyle name="표준 44 25" xfId="54274" xr:uid="{00000000-0005-0000-0000-0000FFD30000}"/>
    <cellStyle name="표준 44 3" xfId="54275" xr:uid="{00000000-0005-0000-0000-000000D40000}"/>
    <cellStyle name="표준 44 3 10" xfId="54276" xr:uid="{00000000-0005-0000-0000-000001D40000}"/>
    <cellStyle name="표준 44 3 11" xfId="54277" xr:uid="{00000000-0005-0000-0000-000002D40000}"/>
    <cellStyle name="표준 44 3 12" xfId="54278" xr:uid="{00000000-0005-0000-0000-000003D40000}"/>
    <cellStyle name="표준 44 3 2" xfId="54279" xr:uid="{00000000-0005-0000-0000-000004D40000}"/>
    <cellStyle name="표준 44 3 2 2" xfId="54280" xr:uid="{00000000-0005-0000-0000-000005D40000}"/>
    <cellStyle name="표준 44 3 2 3" xfId="54281" xr:uid="{00000000-0005-0000-0000-000006D40000}"/>
    <cellStyle name="표준 44 3 2 4" xfId="54282" xr:uid="{00000000-0005-0000-0000-000007D40000}"/>
    <cellStyle name="표준 44 3 3" xfId="54283" xr:uid="{00000000-0005-0000-0000-000008D40000}"/>
    <cellStyle name="표준 44 3 3 2" xfId="54284" xr:uid="{00000000-0005-0000-0000-000009D40000}"/>
    <cellStyle name="표준 44 3 3 3" xfId="54285" xr:uid="{00000000-0005-0000-0000-00000AD40000}"/>
    <cellStyle name="표준 44 3 3 4" xfId="54286" xr:uid="{00000000-0005-0000-0000-00000BD40000}"/>
    <cellStyle name="표준 44 3 4" xfId="54287" xr:uid="{00000000-0005-0000-0000-00000CD40000}"/>
    <cellStyle name="표준 44 3 4 2" xfId="54288" xr:uid="{00000000-0005-0000-0000-00000DD40000}"/>
    <cellStyle name="표준 44 3 4 3" xfId="54289" xr:uid="{00000000-0005-0000-0000-00000ED40000}"/>
    <cellStyle name="표준 44 3 4 4" xfId="54290" xr:uid="{00000000-0005-0000-0000-00000FD40000}"/>
    <cellStyle name="표준 44 3 5" xfId="54291" xr:uid="{00000000-0005-0000-0000-000010D40000}"/>
    <cellStyle name="표준 44 3 5 2" xfId="54292" xr:uid="{00000000-0005-0000-0000-000011D40000}"/>
    <cellStyle name="표준 44 3 5 3" xfId="54293" xr:uid="{00000000-0005-0000-0000-000012D40000}"/>
    <cellStyle name="표준 44 3 5 4" xfId="54294" xr:uid="{00000000-0005-0000-0000-000013D40000}"/>
    <cellStyle name="표준 44 3 6" xfId="54295" xr:uid="{00000000-0005-0000-0000-000014D40000}"/>
    <cellStyle name="표준 44 3 6 2" xfId="54296" xr:uid="{00000000-0005-0000-0000-000015D40000}"/>
    <cellStyle name="표준 44 3 6 3" xfId="54297" xr:uid="{00000000-0005-0000-0000-000016D40000}"/>
    <cellStyle name="표준 44 3 6 4" xfId="54298" xr:uid="{00000000-0005-0000-0000-000017D40000}"/>
    <cellStyle name="표준 44 3 7" xfId="54299" xr:uid="{00000000-0005-0000-0000-000018D40000}"/>
    <cellStyle name="표준 44 3 7 2" xfId="54300" xr:uid="{00000000-0005-0000-0000-000019D40000}"/>
    <cellStyle name="표준 44 3 7 3" xfId="54301" xr:uid="{00000000-0005-0000-0000-00001AD40000}"/>
    <cellStyle name="표준 44 3 7 4" xfId="54302" xr:uid="{00000000-0005-0000-0000-00001BD40000}"/>
    <cellStyle name="표준 44 3 8" xfId="54303" xr:uid="{00000000-0005-0000-0000-00001CD40000}"/>
    <cellStyle name="표준 44 3 8 2" xfId="54304" xr:uid="{00000000-0005-0000-0000-00001DD40000}"/>
    <cellStyle name="표준 44 3 8 3" xfId="54305" xr:uid="{00000000-0005-0000-0000-00001ED40000}"/>
    <cellStyle name="표준 44 3 8 4" xfId="54306" xr:uid="{00000000-0005-0000-0000-00001FD40000}"/>
    <cellStyle name="표준 44 3 9" xfId="54307" xr:uid="{00000000-0005-0000-0000-000020D40000}"/>
    <cellStyle name="표준 44 3 9 2" xfId="54308" xr:uid="{00000000-0005-0000-0000-000021D40000}"/>
    <cellStyle name="표준 44 3 9 3" xfId="54309" xr:uid="{00000000-0005-0000-0000-000022D40000}"/>
    <cellStyle name="표준 44 3 9 4" xfId="54310" xr:uid="{00000000-0005-0000-0000-000023D40000}"/>
    <cellStyle name="표준 44 4" xfId="54311" xr:uid="{00000000-0005-0000-0000-000024D40000}"/>
    <cellStyle name="표준 44 4 10" xfId="54312" xr:uid="{00000000-0005-0000-0000-000025D40000}"/>
    <cellStyle name="표준 44 4 11" xfId="54313" xr:uid="{00000000-0005-0000-0000-000026D40000}"/>
    <cellStyle name="표준 44 4 12" xfId="54314" xr:uid="{00000000-0005-0000-0000-000027D40000}"/>
    <cellStyle name="표준 44 4 2" xfId="54315" xr:uid="{00000000-0005-0000-0000-000028D40000}"/>
    <cellStyle name="표준 44 4 2 2" xfId="54316" xr:uid="{00000000-0005-0000-0000-000029D40000}"/>
    <cellStyle name="표준 44 4 2 3" xfId="54317" xr:uid="{00000000-0005-0000-0000-00002AD40000}"/>
    <cellStyle name="표준 44 4 2 4" xfId="54318" xr:uid="{00000000-0005-0000-0000-00002BD40000}"/>
    <cellStyle name="표준 44 4 3" xfId="54319" xr:uid="{00000000-0005-0000-0000-00002CD40000}"/>
    <cellStyle name="표준 44 4 3 2" xfId="54320" xr:uid="{00000000-0005-0000-0000-00002DD40000}"/>
    <cellStyle name="표준 44 4 3 3" xfId="54321" xr:uid="{00000000-0005-0000-0000-00002ED40000}"/>
    <cellStyle name="표준 44 4 3 4" xfId="54322" xr:uid="{00000000-0005-0000-0000-00002FD40000}"/>
    <cellStyle name="표준 44 4 4" xfId="54323" xr:uid="{00000000-0005-0000-0000-000030D40000}"/>
    <cellStyle name="표준 44 4 4 2" xfId="54324" xr:uid="{00000000-0005-0000-0000-000031D40000}"/>
    <cellStyle name="표준 44 4 4 3" xfId="54325" xr:uid="{00000000-0005-0000-0000-000032D40000}"/>
    <cellStyle name="표준 44 4 4 4" xfId="54326" xr:uid="{00000000-0005-0000-0000-000033D40000}"/>
    <cellStyle name="표준 44 4 5" xfId="54327" xr:uid="{00000000-0005-0000-0000-000034D40000}"/>
    <cellStyle name="표준 44 4 5 2" xfId="54328" xr:uid="{00000000-0005-0000-0000-000035D40000}"/>
    <cellStyle name="표준 44 4 5 3" xfId="54329" xr:uid="{00000000-0005-0000-0000-000036D40000}"/>
    <cellStyle name="표준 44 4 5 4" xfId="54330" xr:uid="{00000000-0005-0000-0000-000037D40000}"/>
    <cellStyle name="표준 44 4 6" xfId="54331" xr:uid="{00000000-0005-0000-0000-000038D40000}"/>
    <cellStyle name="표준 44 4 6 2" xfId="54332" xr:uid="{00000000-0005-0000-0000-000039D40000}"/>
    <cellStyle name="표준 44 4 6 3" xfId="54333" xr:uid="{00000000-0005-0000-0000-00003AD40000}"/>
    <cellStyle name="표준 44 4 6 4" xfId="54334" xr:uid="{00000000-0005-0000-0000-00003BD40000}"/>
    <cellStyle name="표준 44 4 7" xfId="54335" xr:uid="{00000000-0005-0000-0000-00003CD40000}"/>
    <cellStyle name="표준 44 4 7 2" xfId="54336" xr:uid="{00000000-0005-0000-0000-00003DD40000}"/>
    <cellStyle name="표준 44 4 7 3" xfId="54337" xr:uid="{00000000-0005-0000-0000-00003ED40000}"/>
    <cellStyle name="표준 44 4 7 4" xfId="54338" xr:uid="{00000000-0005-0000-0000-00003FD40000}"/>
    <cellStyle name="표준 44 4 8" xfId="54339" xr:uid="{00000000-0005-0000-0000-000040D40000}"/>
    <cellStyle name="표준 44 4 8 2" xfId="54340" xr:uid="{00000000-0005-0000-0000-000041D40000}"/>
    <cellStyle name="표준 44 4 8 3" xfId="54341" xr:uid="{00000000-0005-0000-0000-000042D40000}"/>
    <cellStyle name="표준 44 4 8 4" xfId="54342" xr:uid="{00000000-0005-0000-0000-000043D40000}"/>
    <cellStyle name="표준 44 4 9" xfId="54343" xr:uid="{00000000-0005-0000-0000-000044D40000}"/>
    <cellStyle name="표준 44 4 9 2" xfId="54344" xr:uid="{00000000-0005-0000-0000-000045D40000}"/>
    <cellStyle name="표준 44 4 9 3" xfId="54345" xr:uid="{00000000-0005-0000-0000-000046D40000}"/>
    <cellStyle name="표준 44 4 9 4" xfId="54346" xr:uid="{00000000-0005-0000-0000-000047D40000}"/>
    <cellStyle name="표준 44 5" xfId="54347" xr:uid="{00000000-0005-0000-0000-000048D40000}"/>
    <cellStyle name="표준 44 5 2" xfId="54348" xr:uid="{00000000-0005-0000-0000-000049D40000}"/>
    <cellStyle name="표준 44 5 3" xfId="54349" xr:uid="{00000000-0005-0000-0000-00004AD40000}"/>
    <cellStyle name="표준 44 5 4" xfId="54350" xr:uid="{00000000-0005-0000-0000-00004BD40000}"/>
    <cellStyle name="표준 44 6" xfId="54351" xr:uid="{00000000-0005-0000-0000-00004CD40000}"/>
    <cellStyle name="표준 44 6 2" xfId="54352" xr:uid="{00000000-0005-0000-0000-00004DD40000}"/>
    <cellStyle name="표준 44 6 3" xfId="54353" xr:uid="{00000000-0005-0000-0000-00004ED40000}"/>
    <cellStyle name="표준 44 6 4" xfId="54354" xr:uid="{00000000-0005-0000-0000-00004FD40000}"/>
    <cellStyle name="표준 44 7" xfId="54355" xr:uid="{00000000-0005-0000-0000-000050D40000}"/>
    <cellStyle name="표준 44 7 2" xfId="54356" xr:uid="{00000000-0005-0000-0000-000051D40000}"/>
    <cellStyle name="표준 44 7 3" xfId="54357" xr:uid="{00000000-0005-0000-0000-000052D40000}"/>
    <cellStyle name="표준 44 7 4" xfId="54358" xr:uid="{00000000-0005-0000-0000-000053D40000}"/>
    <cellStyle name="표준 44 8" xfId="54359" xr:uid="{00000000-0005-0000-0000-000054D40000}"/>
    <cellStyle name="표준 44 8 2" xfId="54360" xr:uid="{00000000-0005-0000-0000-000055D40000}"/>
    <cellStyle name="표준 44 8 3" xfId="54361" xr:uid="{00000000-0005-0000-0000-000056D40000}"/>
    <cellStyle name="표준 44 8 4" xfId="54362" xr:uid="{00000000-0005-0000-0000-000057D40000}"/>
    <cellStyle name="표준 44 9" xfId="54363" xr:uid="{00000000-0005-0000-0000-000058D40000}"/>
    <cellStyle name="표준 44 9 2" xfId="54364" xr:uid="{00000000-0005-0000-0000-000059D40000}"/>
    <cellStyle name="표준 44 9 3" xfId="54365" xr:uid="{00000000-0005-0000-0000-00005AD40000}"/>
    <cellStyle name="표준 44 9 4" xfId="54366" xr:uid="{00000000-0005-0000-0000-00005BD40000}"/>
    <cellStyle name="표준 45" xfId="54367" xr:uid="{00000000-0005-0000-0000-00005CD40000}"/>
    <cellStyle name="표준 45 10" xfId="54368" xr:uid="{00000000-0005-0000-0000-00005DD40000}"/>
    <cellStyle name="표준 45 10 2" xfId="54369" xr:uid="{00000000-0005-0000-0000-00005ED40000}"/>
    <cellStyle name="표준 45 10 3" xfId="54370" xr:uid="{00000000-0005-0000-0000-00005FD40000}"/>
    <cellStyle name="표준 45 10 4" xfId="54371" xr:uid="{00000000-0005-0000-0000-000060D40000}"/>
    <cellStyle name="표준 45 11" xfId="54372" xr:uid="{00000000-0005-0000-0000-000061D40000}"/>
    <cellStyle name="표준 45 12" xfId="54373" xr:uid="{00000000-0005-0000-0000-000062D40000}"/>
    <cellStyle name="표준 45 13" xfId="54374" xr:uid="{00000000-0005-0000-0000-000063D40000}"/>
    <cellStyle name="표준 45 14" xfId="54375" xr:uid="{00000000-0005-0000-0000-000064D40000}"/>
    <cellStyle name="표준 45 15" xfId="54376" xr:uid="{00000000-0005-0000-0000-000065D40000}"/>
    <cellStyle name="표준 45 16" xfId="54377" xr:uid="{00000000-0005-0000-0000-000066D40000}"/>
    <cellStyle name="표준 45 17" xfId="54378" xr:uid="{00000000-0005-0000-0000-000067D40000}"/>
    <cellStyle name="표준 45 18" xfId="54379" xr:uid="{00000000-0005-0000-0000-000068D40000}"/>
    <cellStyle name="표준 45 19" xfId="54380" xr:uid="{00000000-0005-0000-0000-000069D40000}"/>
    <cellStyle name="표준 45 2" xfId="54381" xr:uid="{00000000-0005-0000-0000-00006AD40000}"/>
    <cellStyle name="표준 45 2 10" xfId="54382" xr:uid="{00000000-0005-0000-0000-00006BD40000}"/>
    <cellStyle name="표준 45 2 11" xfId="54383" xr:uid="{00000000-0005-0000-0000-00006CD40000}"/>
    <cellStyle name="표준 45 2 12" xfId="54384" xr:uid="{00000000-0005-0000-0000-00006DD40000}"/>
    <cellStyle name="표준 45 2 2" xfId="54385" xr:uid="{00000000-0005-0000-0000-00006ED40000}"/>
    <cellStyle name="표준 45 2 2 2" xfId="54386" xr:uid="{00000000-0005-0000-0000-00006FD40000}"/>
    <cellStyle name="표준 45 2 2 3" xfId="54387" xr:uid="{00000000-0005-0000-0000-000070D40000}"/>
    <cellStyle name="표준 45 2 2 4" xfId="54388" xr:uid="{00000000-0005-0000-0000-000071D40000}"/>
    <cellStyle name="표준 45 2 3" xfId="54389" xr:uid="{00000000-0005-0000-0000-000072D40000}"/>
    <cellStyle name="표준 45 2 3 2" xfId="54390" xr:uid="{00000000-0005-0000-0000-000073D40000}"/>
    <cellStyle name="표준 45 2 3 3" xfId="54391" xr:uid="{00000000-0005-0000-0000-000074D40000}"/>
    <cellStyle name="표준 45 2 3 4" xfId="54392" xr:uid="{00000000-0005-0000-0000-000075D40000}"/>
    <cellStyle name="표준 45 2 4" xfId="54393" xr:uid="{00000000-0005-0000-0000-000076D40000}"/>
    <cellStyle name="표준 45 2 4 2" xfId="54394" xr:uid="{00000000-0005-0000-0000-000077D40000}"/>
    <cellStyle name="표준 45 2 4 3" xfId="54395" xr:uid="{00000000-0005-0000-0000-000078D40000}"/>
    <cellStyle name="표준 45 2 4 4" xfId="54396" xr:uid="{00000000-0005-0000-0000-000079D40000}"/>
    <cellStyle name="표준 45 2 5" xfId="54397" xr:uid="{00000000-0005-0000-0000-00007AD40000}"/>
    <cellStyle name="표준 45 2 5 2" xfId="54398" xr:uid="{00000000-0005-0000-0000-00007BD40000}"/>
    <cellStyle name="표준 45 2 5 3" xfId="54399" xr:uid="{00000000-0005-0000-0000-00007CD40000}"/>
    <cellStyle name="표준 45 2 5 4" xfId="54400" xr:uid="{00000000-0005-0000-0000-00007DD40000}"/>
    <cellStyle name="표준 45 2 6" xfId="54401" xr:uid="{00000000-0005-0000-0000-00007ED40000}"/>
    <cellStyle name="표준 45 2 6 2" xfId="54402" xr:uid="{00000000-0005-0000-0000-00007FD40000}"/>
    <cellStyle name="표준 45 2 6 3" xfId="54403" xr:uid="{00000000-0005-0000-0000-000080D40000}"/>
    <cellStyle name="표준 45 2 6 4" xfId="54404" xr:uid="{00000000-0005-0000-0000-000081D40000}"/>
    <cellStyle name="표준 45 2 7" xfId="54405" xr:uid="{00000000-0005-0000-0000-000082D40000}"/>
    <cellStyle name="표준 45 2 7 2" xfId="54406" xr:uid="{00000000-0005-0000-0000-000083D40000}"/>
    <cellStyle name="표준 45 2 7 3" xfId="54407" xr:uid="{00000000-0005-0000-0000-000084D40000}"/>
    <cellStyle name="표준 45 2 7 4" xfId="54408" xr:uid="{00000000-0005-0000-0000-000085D40000}"/>
    <cellStyle name="표준 45 2 8" xfId="54409" xr:uid="{00000000-0005-0000-0000-000086D40000}"/>
    <cellStyle name="표준 45 2 8 2" xfId="54410" xr:uid="{00000000-0005-0000-0000-000087D40000}"/>
    <cellStyle name="표준 45 2 8 3" xfId="54411" xr:uid="{00000000-0005-0000-0000-000088D40000}"/>
    <cellStyle name="표준 45 2 8 4" xfId="54412" xr:uid="{00000000-0005-0000-0000-000089D40000}"/>
    <cellStyle name="표준 45 2 9" xfId="54413" xr:uid="{00000000-0005-0000-0000-00008AD40000}"/>
    <cellStyle name="표준 45 2 9 2" xfId="54414" xr:uid="{00000000-0005-0000-0000-00008BD40000}"/>
    <cellStyle name="표준 45 2 9 3" xfId="54415" xr:uid="{00000000-0005-0000-0000-00008CD40000}"/>
    <cellStyle name="표준 45 2 9 4" xfId="54416" xr:uid="{00000000-0005-0000-0000-00008DD40000}"/>
    <cellStyle name="표준 45 20" xfId="54417" xr:uid="{00000000-0005-0000-0000-00008ED40000}"/>
    <cellStyle name="표준 45 21" xfId="54418" xr:uid="{00000000-0005-0000-0000-00008FD40000}"/>
    <cellStyle name="표준 45 22" xfId="54419" xr:uid="{00000000-0005-0000-0000-000090D40000}"/>
    <cellStyle name="표준 45 23" xfId="54420" xr:uid="{00000000-0005-0000-0000-000091D40000}"/>
    <cellStyle name="표준 45 3" xfId="54421" xr:uid="{00000000-0005-0000-0000-000092D40000}"/>
    <cellStyle name="표준 45 3 2" xfId="54422" xr:uid="{00000000-0005-0000-0000-000093D40000}"/>
    <cellStyle name="표준 45 3 3" xfId="54423" xr:uid="{00000000-0005-0000-0000-000094D40000}"/>
    <cellStyle name="표준 45 3 4" xfId="54424" xr:uid="{00000000-0005-0000-0000-000095D40000}"/>
    <cellStyle name="표준 45 4" xfId="54425" xr:uid="{00000000-0005-0000-0000-000096D40000}"/>
    <cellStyle name="표준 45 4 2" xfId="54426" xr:uid="{00000000-0005-0000-0000-000097D40000}"/>
    <cellStyle name="표준 45 4 3" xfId="54427" xr:uid="{00000000-0005-0000-0000-000098D40000}"/>
    <cellStyle name="표준 45 4 4" xfId="54428" xr:uid="{00000000-0005-0000-0000-000099D40000}"/>
    <cellStyle name="표준 45 5" xfId="54429" xr:uid="{00000000-0005-0000-0000-00009AD40000}"/>
    <cellStyle name="표준 45 5 2" xfId="54430" xr:uid="{00000000-0005-0000-0000-00009BD40000}"/>
    <cellStyle name="표준 45 5 3" xfId="54431" xr:uid="{00000000-0005-0000-0000-00009CD40000}"/>
    <cellStyle name="표준 45 5 4" xfId="54432" xr:uid="{00000000-0005-0000-0000-00009DD40000}"/>
    <cellStyle name="표준 45 6" xfId="54433" xr:uid="{00000000-0005-0000-0000-00009ED40000}"/>
    <cellStyle name="표준 45 6 2" xfId="54434" xr:uid="{00000000-0005-0000-0000-00009FD40000}"/>
    <cellStyle name="표준 45 6 3" xfId="54435" xr:uid="{00000000-0005-0000-0000-0000A0D40000}"/>
    <cellStyle name="표준 45 6 4" xfId="54436" xr:uid="{00000000-0005-0000-0000-0000A1D40000}"/>
    <cellStyle name="표준 45 7" xfId="54437" xr:uid="{00000000-0005-0000-0000-0000A2D40000}"/>
    <cellStyle name="표준 45 7 2" xfId="54438" xr:uid="{00000000-0005-0000-0000-0000A3D40000}"/>
    <cellStyle name="표준 45 7 3" xfId="54439" xr:uid="{00000000-0005-0000-0000-0000A4D40000}"/>
    <cellStyle name="표준 45 7 4" xfId="54440" xr:uid="{00000000-0005-0000-0000-0000A5D40000}"/>
    <cellStyle name="표준 45 8" xfId="54441" xr:uid="{00000000-0005-0000-0000-0000A6D40000}"/>
    <cellStyle name="표준 45 8 2" xfId="54442" xr:uid="{00000000-0005-0000-0000-0000A7D40000}"/>
    <cellStyle name="표준 45 8 3" xfId="54443" xr:uid="{00000000-0005-0000-0000-0000A8D40000}"/>
    <cellStyle name="표준 45 8 4" xfId="54444" xr:uid="{00000000-0005-0000-0000-0000A9D40000}"/>
    <cellStyle name="표준 45 9" xfId="54445" xr:uid="{00000000-0005-0000-0000-0000AAD40000}"/>
    <cellStyle name="표준 45 9 2" xfId="54446" xr:uid="{00000000-0005-0000-0000-0000ABD40000}"/>
    <cellStyle name="표준 45 9 3" xfId="54447" xr:uid="{00000000-0005-0000-0000-0000ACD40000}"/>
    <cellStyle name="표준 45 9 4" xfId="54448" xr:uid="{00000000-0005-0000-0000-0000ADD40000}"/>
    <cellStyle name="표준 46" xfId="54449" xr:uid="{00000000-0005-0000-0000-0000AED40000}"/>
    <cellStyle name="표준 46 10" xfId="54450" xr:uid="{00000000-0005-0000-0000-0000AFD40000}"/>
    <cellStyle name="표준 46 11" xfId="54451" xr:uid="{00000000-0005-0000-0000-0000B0D40000}"/>
    <cellStyle name="표준 46 12" xfId="54452" xr:uid="{00000000-0005-0000-0000-0000B1D40000}"/>
    <cellStyle name="표준 46 13" xfId="54453" xr:uid="{00000000-0005-0000-0000-0000B2D40000}"/>
    <cellStyle name="표준 46 14" xfId="54454" xr:uid="{00000000-0005-0000-0000-0000B3D40000}"/>
    <cellStyle name="표준 46 15" xfId="54455" xr:uid="{00000000-0005-0000-0000-0000B4D40000}"/>
    <cellStyle name="표준 46 16" xfId="54456" xr:uid="{00000000-0005-0000-0000-0000B5D40000}"/>
    <cellStyle name="표준 46 17" xfId="54457" xr:uid="{00000000-0005-0000-0000-0000B6D40000}"/>
    <cellStyle name="표준 46 18" xfId="54458" xr:uid="{00000000-0005-0000-0000-0000B7D40000}"/>
    <cellStyle name="표준 46 19" xfId="54459" xr:uid="{00000000-0005-0000-0000-0000B8D40000}"/>
    <cellStyle name="표준 46 2" xfId="54460" xr:uid="{00000000-0005-0000-0000-0000B9D40000}"/>
    <cellStyle name="표준 46 2 2" xfId="54461" xr:uid="{00000000-0005-0000-0000-0000BAD40000}"/>
    <cellStyle name="표준 46 2 3" xfId="54462" xr:uid="{00000000-0005-0000-0000-0000BBD40000}"/>
    <cellStyle name="표준 46 2 4" xfId="54463" xr:uid="{00000000-0005-0000-0000-0000BCD40000}"/>
    <cellStyle name="표준 46 20" xfId="54464" xr:uid="{00000000-0005-0000-0000-0000BDD40000}"/>
    <cellStyle name="표준 46 3" xfId="54465" xr:uid="{00000000-0005-0000-0000-0000BED40000}"/>
    <cellStyle name="표준 46 3 2" xfId="54466" xr:uid="{00000000-0005-0000-0000-0000BFD40000}"/>
    <cellStyle name="표준 46 3 3" xfId="54467" xr:uid="{00000000-0005-0000-0000-0000C0D40000}"/>
    <cellStyle name="표준 46 3 4" xfId="54468" xr:uid="{00000000-0005-0000-0000-0000C1D40000}"/>
    <cellStyle name="표준 46 4" xfId="54469" xr:uid="{00000000-0005-0000-0000-0000C2D40000}"/>
    <cellStyle name="표준 46 4 2" xfId="54470" xr:uid="{00000000-0005-0000-0000-0000C3D40000}"/>
    <cellStyle name="표준 46 4 3" xfId="54471" xr:uid="{00000000-0005-0000-0000-0000C4D40000}"/>
    <cellStyle name="표준 46 4 4" xfId="54472" xr:uid="{00000000-0005-0000-0000-0000C5D40000}"/>
    <cellStyle name="표준 46 5" xfId="54473" xr:uid="{00000000-0005-0000-0000-0000C6D40000}"/>
    <cellStyle name="표준 46 5 2" xfId="54474" xr:uid="{00000000-0005-0000-0000-0000C7D40000}"/>
    <cellStyle name="표준 46 5 3" xfId="54475" xr:uid="{00000000-0005-0000-0000-0000C8D40000}"/>
    <cellStyle name="표준 46 5 4" xfId="54476" xr:uid="{00000000-0005-0000-0000-0000C9D40000}"/>
    <cellStyle name="표준 46 6" xfId="54477" xr:uid="{00000000-0005-0000-0000-0000CAD40000}"/>
    <cellStyle name="표준 46 6 2" xfId="54478" xr:uid="{00000000-0005-0000-0000-0000CBD40000}"/>
    <cellStyle name="표준 46 6 3" xfId="54479" xr:uid="{00000000-0005-0000-0000-0000CCD40000}"/>
    <cellStyle name="표준 46 6 4" xfId="54480" xr:uid="{00000000-0005-0000-0000-0000CDD40000}"/>
    <cellStyle name="표준 46 7" xfId="54481" xr:uid="{00000000-0005-0000-0000-0000CED40000}"/>
    <cellStyle name="표준 46 7 2" xfId="54482" xr:uid="{00000000-0005-0000-0000-0000CFD40000}"/>
    <cellStyle name="표준 46 7 3" xfId="54483" xr:uid="{00000000-0005-0000-0000-0000D0D40000}"/>
    <cellStyle name="표준 46 7 4" xfId="54484" xr:uid="{00000000-0005-0000-0000-0000D1D40000}"/>
    <cellStyle name="표준 46 8" xfId="54485" xr:uid="{00000000-0005-0000-0000-0000D2D40000}"/>
    <cellStyle name="표준 46 9" xfId="54486" xr:uid="{00000000-0005-0000-0000-0000D3D40000}"/>
    <cellStyle name="표준 47" xfId="54487" xr:uid="{00000000-0005-0000-0000-0000D4D40000}"/>
    <cellStyle name="표준 47 10" xfId="54488" xr:uid="{00000000-0005-0000-0000-0000D5D40000}"/>
    <cellStyle name="표준 47 11" xfId="54489" xr:uid="{00000000-0005-0000-0000-0000D6D40000}"/>
    <cellStyle name="표준 47 12" xfId="54490" xr:uid="{00000000-0005-0000-0000-0000D7D40000}"/>
    <cellStyle name="표준 47 13" xfId="54491" xr:uid="{00000000-0005-0000-0000-0000D8D40000}"/>
    <cellStyle name="표준 47 14" xfId="54492" xr:uid="{00000000-0005-0000-0000-0000D9D40000}"/>
    <cellStyle name="표준 47 15" xfId="54493" xr:uid="{00000000-0005-0000-0000-0000DAD40000}"/>
    <cellStyle name="표준 47 16" xfId="54494" xr:uid="{00000000-0005-0000-0000-0000DBD40000}"/>
    <cellStyle name="표준 47 17" xfId="54495" xr:uid="{00000000-0005-0000-0000-0000DCD40000}"/>
    <cellStyle name="표준 47 2" xfId="54496" xr:uid="{00000000-0005-0000-0000-0000DDD40000}"/>
    <cellStyle name="표준 47 2 2" xfId="54497" xr:uid="{00000000-0005-0000-0000-0000DED40000}"/>
    <cellStyle name="표준 47 2 3" xfId="54498" xr:uid="{00000000-0005-0000-0000-0000DFD40000}"/>
    <cellStyle name="표준 47 2 4" xfId="54499" xr:uid="{00000000-0005-0000-0000-0000E0D40000}"/>
    <cellStyle name="표준 47 3" xfId="54500" xr:uid="{00000000-0005-0000-0000-0000E1D40000}"/>
    <cellStyle name="표준 47 3 2" xfId="54501" xr:uid="{00000000-0005-0000-0000-0000E2D40000}"/>
    <cellStyle name="표준 47 3 3" xfId="54502" xr:uid="{00000000-0005-0000-0000-0000E3D40000}"/>
    <cellStyle name="표준 47 3 4" xfId="54503" xr:uid="{00000000-0005-0000-0000-0000E4D40000}"/>
    <cellStyle name="표준 47 4" xfId="54504" xr:uid="{00000000-0005-0000-0000-0000E5D40000}"/>
    <cellStyle name="표준 47 4 2" xfId="54505" xr:uid="{00000000-0005-0000-0000-0000E6D40000}"/>
    <cellStyle name="표준 47 4 3" xfId="54506" xr:uid="{00000000-0005-0000-0000-0000E7D40000}"/>
    <cellStyle name="표준 47 4 4" xfId="54507" xr:uid="{00000000-0005-0000-0000-0000E8D40000}"/>
    <cellStyle name="표준 47 5" xfId="54508" xr:uid="{00000000-0005-0000-0000-0000E9D40000}"/>
    <cellStyle name="표준 47 6" xfId="54509" xr:uid="{00000000-0005-0000-0000-0000EAD40000}"/>
    <cellStyle name="표준 47 7" xfId="54510" xr:uid="{00000000-0005-0000-0000-0000EBD40000}"/>
    <cellStyle name="표준 47 8" xfId="54511" xr:uid="{00000000-0005-0000-0000-0000ECD40000}"/>
    <cellStyle name="표준 47 9" xfId="54512" xr:uid="{00000000-0005-0000-0000-0000EDD40000}"/>
    <cellStyle name="표준 48" xfId="54513" xr:uid="{00000000-0005-0000-0000-0000EED40000}"/>
    <cellStyle name="표준 48 10" xfId="54514" xr:uid="{00000000-0005-0000-0000-0000EFD40000}"/>
    <cellStyle name="표준 48 11" xfId="54515" xr:uid="{00000000-0005-0000-0000-0000F0D40000}"/>
    <cellStyle name="표준 48 12" xfId="54516" xr:uid="{00000000-0005-0000-0000-0000F1D40000}"/>
    <cellStyle name="표준 48 13" xfId="54517" xr:uid="{00000000-0005-0000-0000-0000F2D40000}"/>
    <cellStyle name="표준 48 14" xfId="54518" xr:uid="{00000000-0005-0000-0000-0000F3D40000}"/>
    <cellStyle name="표준 48 2" xfId="54519" xr:uid="{00000000-0005-0000-0000-0000F4D40000}"/>
    <cellStyle name="표준 48 3" xfId="54520" xr:uid="{00000000-0005-0000-0000-0000F5D40000}"/>
    <cellStyle name="표준 48 4" xfId="54521" xr:uid="{00000000-0005-0000-0000-0000F6D40000}"/>
    <cellStyle name="표준 48 5" xfId="54522" xr:uid="{00000000-0005-0000-0000-0000F7D40000}"/>
    <cellStyle name="표준 48 6" xfId="54523" xr:uid="{00000000-0005-0000-0000-0000F8D40000}"/>
    <cellStyle name="표준 48 7" xfId="54524" xr:uid="{00000000-0005-0000-0000-0000F9D40000}"/>
    <cellStyle name="표준 48 8" xfId="54525" xr:uid="{00000000-0005-0000-0000-0000FAD40000}"/>
    <cellStyle name="표준 48 9" xfId="54526" xr:uid="{00000000-0005-0000-0000-0000FBD40000}"/>
    <cellStyle name="표준 49" xfId="54527" xr:uid="{00000000-0005-0000-0000-0000FCD40000}"/>
    <cellStyle name="표준 49 2" xfId="54528" xr:uid="{00000000-0005-0000-0000-0000FDD40000}"/>
    <cellStyle name="표준 49 3" xfId="54529" xr:uid="{00000000-0005-0000-0000-0000FED40000}"/>
    <cellStyle name="표준 49 4" xfId="54530" xr:uid="{00000000-0005-0000-0000-0000FFD40000}"/>
    <cellStyle name="표준 5" xfId="1812" xr:uid="{00000000-0005-0000-0000-000000D50000}"/>
    <cellStyle name="표준 50" xfId="54531" xr:uid="{00000000-0005-0000-0000-000001D50000}"/>
    <cellStyle name="표준 50 2" xfId="54532" xr:uid="{00000000-0005-0000-0000-000002D50000}"/>
    <cellStyle name="표준 50 3" xfId="54533" xr:uid="{00000000-0005-0000-0000-000003D50000}"/>
    <cellStyle name="표준 51" xfId="54534" xr:uid="{00000000-0005-0000-0000-000004D50000}"/>
    <cellStyle name="표준 52" xfId="54535" xr:uid="{00000000-0005-0000-0000-000005D50000}"/>
    <cellStyle name="표준 53" xfId="54536" xr:uid="{00000000-0005-0000-0000-000006D50000}"/>
    <cellStyle name="표준 54" xfId="40" xr:uid="{00000000-0005-0000-0000-000007D50000}"/>
    <cellStyle name="표준 55" xfId="54545" xr:uid="{00000000-0005-0000-0000-000008D50000}"/>
    <cellStyle name="표준 56" xfId="54547" xr:uid="{00000000-0005-0000-0000-000009D50000}"/>
    <cellStyle name="표준 57" xfId="54551" xr:uid="{20C6D7D4-E345-4FFE-8762-3AF6650128D8}"/>
    <cellStyle name="표준 6" xfId="1813" xr:uid="{00000000-0005-0000-0000-00000AD50000}"/>
    <cellStyle name="표준 7" xfId="1814" xr:uid="{00000000-0005-0000-0000-00000BD50000}"/>
    <cellStyle name="표준 8" xfId="1815" xr:uid="{00000000-0005-0000-0000-00000CD50000}"/>
    <cellStyle name="표준 9" xfId="1816" xr:uid="{00000000-0005-0000-0000-00000DD50000}"/>
    <cellStyle name="하이퍼링크 2" xfId="177" xr:uid="{00000000-0005-0000-0000-00000FD50000}"/>
    <cellStyle name="하이퍼링크 3" xfId="54537" xr:uid="{00000000-0005-0000-0000-000010D50000}"/>
    <cellStyle name="하이퍼링크 3 2" xfId="54538" xr:uid="{00000000-0005-0000-0000-000011D50000}"/>
    <cellStyle name="하이퍼링크 3 2 2" xfId="54539" xr:uid="{00000000-0005-0000-0000-000012D50000}"/>
    <cellStyle name="하이퍼링크 3 2 3" xfId="54540" xr:uid="{00000000-0005-0000-0000-000013D50000}"/>
    <cellStyle name="하이퍼링크 3 2 4" xfId="54541" xr:uid="{00000000-0005-0000-0000-000014D50000}"/>
    <cellStyle name="하이퍼링크 4" xfId="54542" xr:uid="{00000000-0005-0000-0000-000015D5000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mruColors>
      <color rgb="FF938A9D"/>
      <color rgb="FFB3A8C7"/>
      <color rgb="FF938A98"/>
      <color rgb="FFB3A2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5522150987793367E-3"/>
          <c:y val="0.11113711380906061"/>
          <c:w val="0.98502897782757648"/>
          <c:h val="0.78679879202770853"/>
        </c:manualLayout>
      </c:layout>
      <c:lineChart>
        <c:grouping val="standard"/>
        <c:varyColors val="0"/>
        <c:ser>
          <c:idx val="0"/>
          <c:order val="0"/>
          <c:tx>
            <c:v>UV</c:v>
          </c:tx>
          <c:spPr>
            <a:ln w="25400">
              <a:solidFill>
                <a:srgbClr val="4472C4">
                  <a:lumMod val="75000"/>
                </a:srgbClr>
              </a:solidFill>
            </a:ln>
          </c:spPr>
          <c:marker>
            <c:symbol val="circle"/>
            <c:size val="5"/>
            <c:spPr>
              <a:solidFill>
                <a:srgbClr val="4D81BD"/>
              </a:solidFill>
              <a:ln>
                <a:noFill/>
              </a:ln>
            </c:spPr>
          </c:marker>
          <c:dLbls>
            <c:dLbl>
              <c:idx val="3"/>
              <c:layout>
                <c:manualLayout>
                  <c:x val="-6.0836055676029163E-2"/>
                  <c:y val="5.59100966893363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46-434D-8C6B-0D58EF248AD8}"/>
                </c:ext>
              </c:extLst>
            </c:dLbl>
            <c:dLbl>
              <c:idx val="4"/>
              <c:layout>
                <c:manualLayout>
                  <c:x val="-5.8231848263594115E-2"/>
                  <c:y val="6.7477340344565068E-2"/>
                </c:manualLayout>
              </c:layout>
              <c:spPr>
                <a:noFill/>
                <a:ln>
                  <a:noFill/>
                </a:ln>
                <a:effectLst/>
              </c:spPr>
              <c:txPr>
                <a:bodyPr wrap="square" lIns="38100" tIns="19050" rIns="38100" bIns="19050" anchor="ctr">
                  <a:noAutofit/>
                </a:bodyPr>
                <a:lstStyle/>
                <a:p>
                  <a:pPr>
                    <a:defRPr sz="800" b="1">
                      <a:solidFill>
                        <a:srgbClr val="0070C0"/>
                      </a:solidFill>
                      <a:latin typeface="나눔고딕" panose="020B0600000101010101" charset="-127"/>
                      <a:ea typeface="나눔고딕" panose="020B0600000101010101" charset="-127"/>
                    </a:defRPr>
                  </a:pPr>
                  <a:endParaRPr lang="ko-KR"/>
                </a:p>
              </c:txPr>
              <c:dLblPos val="r"/>
              <c:showLegendKey val="0"/>
              <c:showVal val="1"/>
              <c:showCatName val="0"/>
              <c:showSerName val="0"/>
              <c:showPercent val="0"/>
              <c:showBubbleSize val="0"/>
              <c:extLst>
                <c:ext xmlns:c15="http://schemas.microsoft.com/office/drawing/2012/chart" uri="{CE6537A1-D6FC-4f65-9D91-7224C49458BB}">
                  <c15:layout>
                    <c:manualLayout>
                      <c:w val="8.7535918614356403E-2"/>
                      <c:h val="8.6273720462041043E-2"/>
                    </c:manualLayout>
                  </c15:layout>
                </c:ext>
                <c:ext xmlns:c16="http://schemas.microsoft.com/office/drawing/2014/chart" uri="{C3380CC4-5D6E-409C-BE32-E72D297353CC}">
                  <c16:uniqueId val="{00000000-49F0-4378-9A84-FC675F529C2A}"/>
                </c:ext>
              </c:extLst>
            </c:dLbl>
            <c:dLbl>
              <c:idx val="5"/>
              <c:layout>
                <c:manualLayout>
                  <c:x val="-3.8331406875540618E-2"/>
                  <c:y val="5.4791990959046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46-434D-8C6B-0D58EF248AD8}"/>
                </c:ext>
              </c:extLst>
            </c:dLbl>
            <c:dLbl>
              <c:idx val="6"/>
              <c:layout>
                <c:manualLayout>
                  <c:x val="-2.6045454197509223E-2"/>
                  <c:y val="5.08473324339053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46-434D-8C6B-0D58EF248AD8}"/>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 2p_테이블(왼)'!$M$13:$M$19</c:f>
              <c:strCache>
                <c:ptCount val="7"/>
                <c:pt idx="0">
                  <c:v>9/16(월)</c:v>
                </c:pt>
                <c:pt idx="1">
                  <c:v>9/17(화)</c:v>
                </c:pt>
                <c:pt idx="2">
                  <c:v>9/18(수)</c:v>
                </c:pt>
                <c:pt idx="3">
                  <c:v>9/19(목)</c:v>
                </c:pt>
                <c:pt idx="4">
                  <c:v>9/20(금)</c:v>
                </c:pt>
                <c:pt idx="5">
                  <c:v>9/21(토)</c:v>
                </c:pt>
                <c:pt idx="6">
                  <c:v>9/22(일)</c:v>
                </c:pt>
              </c:strCache>
            </c:strRef>
          </c:cat>
          <c:val>
            <c:numRef>
              <c:f>'주간 2p_테이블(왼)'!$N$13:$N$19</c:f>
              <c:numCache>
                <c:formatCode>#,##0_ </c:formatCode>
                <c:ptCount val="7"/>
                <c:pt idx="0">
                  <c:v>1064</c:v>
                </c:pt>
                <c:pt idx="1">
                  <c:v>371</c:v>
                </c:pt>
                <c:pt idx="2">
                  <c:v>334</c:v>
                </c:pt>
                <c:pt idx="3">
                  <c:v>515</c:v>
                </c:pt>
                <c:pt idx="4">
                  <c:v>474</c:v>
                </c:pt>
                <c:pt idx="5">
                  <c:v>216</c:v>
                </c:pt>
                <c:pt idx="6">
                  <c:v>227</c:v>
                </c:pt>
              </c:numCache>
            </c:numRef>
          </c:val>
          <c:smooth val="0"/>
          <c:extLst>
            <c:ext xmlns:c16="http://schemas.microsoft.com/office/drawing/2014/chart" uri="{C3380CC4-5D6E-409C-BE32-E72D297353CC}">
              <c16:uniqueId val="{00000004-0A46-434D-8C6B-0D58EF248AD8}"/>
            </c:ext>
          </c:extLst>
        </c:ser>
        <c:dLbls>
          <c:showLegendKey val="0"/>
          <c:showVal val="0"/>
          <c:showCatName val="0"/>
          <c:showSerName val="0"/>
          <c:showPercent val="0"/>
          <c:showBubbleSize val="0"/>
        </c:dLbls>
        <c:marker val="1"/>
        <c:smooth val="0"/>
        <c:axId val="-1623817632"/>
        <c:axId val="-1623817088"/>
      </c:lineChart>
      <c:lineChart>
        <c:grouping val="standard"/>
        <c:varyColors val="0"/>
        <c:ser>
          <c:idx val="1"/>
          <c:order val="1"/>
          <c:tx>
            <c:v>PV</c:v>
          </c:tx>
          <c:spPr>
            <a:ln w="25400">
              <a:solidFill>
                <a:srgbClr val="C00000"/>
              </a:solidFill>
            </a:ln>
          </c:spPr>
          <c:marker>
            <c:symbol val="circle"/>
            <c:size val="5"/>
            <c:spPr>
              <a:solidFill>
                <a:srgbClr val="C00000"/>
              </a:solidFill>
              <a:ln cap="rnd">
                <a:solidFill>
                  <a:srgbClr val="C00000"/>
                </a:solidFill>
              </a:ln>
            </c:spPr>
          </c:marker>
          <c:dLbls>
            <c:spPr>
              <a:noFill/>
              <a:ln>
                <a:noFill/>
              </a:ln>
              <a:effectLst/>
            </c:spPr>
            <c:txPr>
              <a:bodyPr wrap="square" lIns="38100" tIns="19050" rIns="38100" bIns="19050" anchor="ctr">
                <a:spAutoFit/>
              </a:bodyPr>
              <a:lstStyle/>
              <a:p>
                <a:pPr>
                  <a:defRPr sz="8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'주간 2p_테이블(왼)'!$M$13:$M$19</c:f>
              <c:strCache>
                <c:ptCount val="7"/>
                <c:pt idx="0">
                  <c:v>9/16(월)</c:v>
                </c:pt>
                <c:pt idx="1">
                  <c:v>9/17(화)</c:v>
                </c:pt>
                <c:pt idx="2">
                  <c:v>9/18(수)</c:v>
                </c:pt>
                <c:pt idx="3">
                  <c:v>9/19(목)</c:v>
                </c:pt>
                <c:pt idx="4">
                  <c:v>9/20(금)</c:v>
                </c:pt>
                <c:pt idx="5">
                  <c:v>9/21(토)</c:v>
                </c:pt>
                <c:pt idx="6">
                  <c:v>9/22(일)</c:v>
                </c:pt>
              </c:strCache>
            </c:strRef>
          </c:cat>
          <c:val>
            <c:numRef>
              <c:f>'주간 2p_테이블(왼)'!$O$13:$O$19</c:f>
              <c:numCache>
                <c:formatCode>#,##0_ </c:formatCode>
                <c:ptCount val="7"/>
                <c:pt idx="0">
                  <c:v>1311</c:v>
                </c:pt>
                <c:pt idx="1">
                  <c:v>463</c:v>
                </c:pt>
                <c:pt idx="2">
                  <c:v>435</c:v>
                </c:pt>
                <c:pt idx="3">
                  <c:v>706</c:v>
                </c:pt>
                <c:pt idx="4">
                  <c:v>641</c:v>
                </c:pt>
                <c:pt idx="5">
                  <c:v>283</c:v>
                </c:pt>
                <c:pt idx="6">
                  <c:v>281</c:v>
                </c:pt>
              </c:numCache>
            </c:numRef>
          </c:val>
          <c:smooth val="0"/>
          <c:extLst>
            <c:ext xmlns:c16="http://schemas.microsoft.com/office/drawing/2014/chart" uri="{C3380CC4-5D6E-409C-BE32-E72D297353CC}">
              <c16:uniqueId val="{0000000E-0A46-434D-8C6B-0D58EF248AD8}"/>
            </c:ext>
          </c:extLst>
        </c:ser>
        <c:dLbls>
          <c:showLegendKey val="0"/>
          <c:showVal val="0"/>
          <c:showCatName val="0"/>
          <c:showSerName val="0"/>
          <c:showPercent val="0"/>
          <c:showBubbleSize val="0"/>
        </c:dLbls>
        <c:marker val="1"/>
        <c:smooth val="0"/>
        <c:axId val="-1623820896"/>
        <c:axId val="-1623813280"/>
      </c:lineChart>
      <c:catAx>
        <c:axId val="-1623817632"/>
        <c:scaling>
          <c:orientation val="minMax"/>
        </c:scaling>
        <c:delete val="0"/>
        <c:axPos val="b"/>
        <c:numFmt formatCode="General" sourceLinked="1"/>
        <c:majorTickMark val="out"/>
        <c:minorTickMark val="none"/>
        <c:tickLblPos val="nextTo"/>
        <c:spPr>
          <a:ln w="9525">
            <a:noFill/>
          </a:ln>
        </c:spPr>
        <c:txPr>
          <a:bodyPr/>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17088"/>
        <c:crosses val="autoZero"/>
        <c:auto val="1"/>
        <c:lblAlgn val="ctr"/>
        <c:lblOffset val="100"/>
        <c:noMultiLvlLbl val="1"/>
      </c:catAx>
      <c:valAx>
        <c:axId val="-1623817088"/>
        <c:scaling>
          <c:orientation val="minMax"/>
          <c:max val="900"/>
        </c:scaling>
        <c:delete val="1"/>
        <c:axPos val="l"/>
        <c:numFmt formatCode="#,##0_ " sourceLinked="1"/>
        <c:majorTickMark val="out"/>
        <c:minorTickMark val="none"/>
        <c:tickLblPos val="nextTo"/>
        <c:crossAx val="-1623817632"/>
        <c:crosses val="autoZero"/>
        <c:crossBetween val="between"/>
        <c:minorUnit val="100"/>
      </c:valAx>
      <c:valAx>
        <c:axId val="-1623813280"/>
        <c:scaling>
          <c:orientation val="minMax"/>
          <c:min val="-200"/>
        </c:scaling>
        <c:delete val="0"/>
        <c:axPos val="r"/>
        <c:numFmt formatCode="#,##0_ " sourceLinked="1"/>
        <c:majorTickMark val="out"/>
        <c:minorTickMark val="none"/>
        <c:tickLblPos val="nextTo"/>
        <c:spPr>
          <a:solidFill>
            <a:sysClr val="window" lastClr="FFFFFF">
              <a:alpha val="0"/>
            </a:sysClr>
          </a:solidFill>
          <a:ln>
            <a:solidFill>
              <a:sysClr val="window" lastClr="FFFFFF">
                <a:alpha val="0"/>
              </a:sysClr>
            </a:solidFill>
          </a:ln>
        </c:spPr>
        <c:txPr>
          <a:bodyPr/>
          <a:lstStyle/>
          <a:p>
            <a:pPr>
              <a:defRPr>
                <a:solidFill>
                  <a:schemeClr val="bg1">
                    <a:alpha val="0"/>
                  </a:schemeClr>
                </a:solidFill>
              </a:defRPr>
            </a:pPr>
            <a:endParaRPr lang="ko-KR"/>
          </a:p>
        </c:txPr>
        <c:crossAx val="-1623820896"/>
        <c:crosses val="max"/>
        <c:crossBetween val="between"/>
      </c:valAx>
      <c:catAx>
        <c:axId val="-1623820896"/>
        <c:scaling>
          <c:orientation val="minMax"/>
        </c:scaling>
        <c:delete val="1"/>
        <c:axPos val="b"/>
        <c:numFmt formatCode="General" sourceLinked="1"/>
        <c:majorTickMark val="out"/>
        <c:minorTickMark val="none"/>
        <c:tickLblPos val="nextTo"/>
        <c:crossAx val="-1623813280"/>
        <c:crosses val="autoZero"/>
        <c:auto val="1"/>
        <c:lblAlgn val="ctr"/>
        <c:lblOffset val="100"/>
        <c:tickLblSkip val="1"/>
        <c:tickMarkSkip val="1"/>
        <c:noMultiLvlLbl val="1"/>
      </c:catAx>
    </c:plotArea>
    <c:legend>
      <c:legendPos val="t"/>
      <c:layout>
        <c:manualLayout>
          <c:xMode val="edge"/>
          <c:yMode val="edge"/>
          <c:x val="0.37913462716575708"/>
          <c:y val="3.0151824100566677E-2"/>
          <c:w val="0.21755574997569749"/>
          <c:h val="8.255969654173162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6011352022511491E-3"/>
          <c:y val="0.11226343309924444"/>
          <c:w val="0.9674659795842907"/>
          <c:h val="0.71989855384541779"/>
        </c:manualLayout>
      </c:layout>
      <c:lineChart>
        <c:grouping val="standard"/>
        <c:varyColors val="0"/>
        <c:ser>
          <c:idx val="0"/>
          <c:order val="0"/>
          <c:tx>
            <c:v>UV</c:v>
          </c:tx>
          <c:spPr>
            <a:ln w="31750">
              <a:solidFill>
                <a:srgbClr val="4472C4">
                  <a:lumMod val="75000"/>
                </a:srgbClr>
              </a:solidFill>
            </a:ln>
          </c:spPr>
          <c:marker>
            <c:symbol val="circle"/>
            <c:size val="5"/>
            <c:spPr>
              <a:solidFill>
                <a:srgbClr val="4472C4">
                  <a:lumMod val="75000"/>
                </a:srgbClr>
              </a:solidFill>
              <a:ln>
                <a:noFill/>
              </a:ln>
            </c:spPr>
          </c:marker>
          <c:dLbls>
            <c:dLbl>
              <c:idx val="0"/>
              <c:layout>
                <c:manualLayout>
                  <c:x val="-3.7927885631781941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32-4919-99C9-93BD9EE7DEB4}"/>
                </c:ext>
              </c:extLst>
            </c:dLbl>
            <c:dLbl>
              <c:idx val="1"/>
              <c:layout>
                <c:manualLayout>
                  <c:x val="-3.7927885631782024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432-4919-99C9-93BD9EE7DEB4}"/>
                </c:ext>
              </c:extLst>
            </c:dLbl>
            <c:dLbl>
              <c:idx val="5"/>
              <c:layout>
                <c:manualLayout>
                  <c:x val="-3.9226484763132119E-2"/>
                  <c:y val="6.96861981867153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32-4919-99C9-93BD9EE7DEB4}"/>
                </c:ext>
              </c:extLst>
            </c:dLbl>
            <c:dLbl>
              <c:idx val="6"/>
              <c:layout>
                <c:manualLayout>
                  <c:x val="-4.3047397672492403E-2"/>
                  <c:y val="6.532535975200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32-4919-99C9-93BD9EE7DEB4}"/>
                </c:ext>
              </c:extLst>
            </c:dLbl>
            <c:dLbl>
              <c:idx val="7"/>
              <c:layout>
                <c:manualLayout>
                  <c:x val="-3.7086773533890283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32-4919-99C9-93BD9EE7DEB4}"/>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7월 4주
(7/22~7/28)</c:v>
                </c:pt>
                <c:pt idx="1">
                  <c:v>8월 1주
(7/29~8/4)</c:v>
                </c:pt>
                <c:pt idx="2">
                  <c:v>8월 2주
(8/5~8/11)</c:v>
                </c:pt>
                <c:pt idx="3">
                  <c:v>8월 3주
(8/12~8/18)</c:v>
                </c:pt>
                <c:pt idx="4">
                  <c:v>8월 4주
(8/19~8/25)</c:v>
                </c:pt>
                <c:pt idx="5">
                  <c:v>8월 5주
(8/26~9/1)</c:v>
                </c:pt>
                <c:pt idx="6">
                  <c:v>9월 1주
(9/2~9/8)</c:v>
                </c:pt>
                <c:pt idx="7">
                  <c:v>9월 2주
(9/9~9/15)</c:v>
                </c:pt>
                <c:pt idx="8">
                  <c:v>9월 3주
(9/16~9/22)</c:v>
                </c:pt>
              </c:strCache>
            </c:strRef>
          </c:cat>
          <c:val>
            <c:numRef>
              <c:f>'주간_2p 그래프(오)'!$H$103:$H$111</c:f>
              <c:numCache>
                <c:formatCode>General</c:formatCode>
                <c:ptCount val="9"/>
                <c:pt idx="0">
                  <c:v>2526</c:v>
                </c:pt>
                <c:pt idx="1">
                  <c:v>2609</c:v>
                </c:pt>
                <c:pt idx="2">
                  <c:v>3340</c:v>
                </c:pt>
                <c:pt idx="3">
                  <c:v>3063</c:v>
                </c:pt>
                <c:pt idx="4">
                  <c:v>2195</c:v>
                </c:pt>
                <c:pt idx="5">
                  <c:v>2088</c:v>
                </c:pt>
                <c:pt idx="6">
                  <c:v>2195</c:v>
                </c:pt>
                <c:pt idx="7">
                  <c:v>10058</c:v>
                </c:pt>
                <c:pt idx="8">
                  <c:v>3201</c:v>
                </c:pt>
              </c:numCache>
            </c:numRef>
          </c:val>
          <c:smooth val="0"/>
          <c:extLst>
            <c:ext xmlns:c16="http://schemas.microsoft.com/office/drawing/2014/chart" uri="{C3380CC4-5D6E-409C-BE32-E72D297353CC}">
              <c16:uniqueId val="{00000005-1891-47BC-B1B7-CB14C9A86D1E}"/>
            </c:ext>
          </c:extLst>
        </c:ser>
        <c:dLbls>
          <c:showLegendKey val="0"/>
          <c:showVal val="0"/>
          <c:showCatName val="0"/>
          <c:showSerName val="0"/>
          <c:showPercent val="0"/>
          <c:showBubbleSize val="0"/>
        </c:dLbls>
        <c:marker val="1"/>
        <c:smooth val="0"/>
        <c:axId val="-1623816544"/>
        <c:axId val="-1623820352"/>
      </c:lineChart>
      <c:lineChart>
        <c:grouping val="standard"/>
        <c:varyColors val="0"/>
        <c:ser>
          <c:idx val="1"/>
          <c:order val="1"/>
          <c:tx>
            <c:v>PV</c:v>
          </c:tx>
          <c:spPr>
            <a:ln w="31750">
              <a:solidFill>
                <a:srgbClr val="C00000"/>
              </a:solidFill>
            </a:ln>
          </c:spPr>
          <c:marker>
            <c:symbol val="circle"/>
            <c:size val="5"/>
            <c:spPr>
              <a:solidFill>
                <a:schemeClr val="accent2"/>
              </a:solidFill>
              <a:ln>
                <a:noFill/>
              </a:ln>
            </c:spPr>
          </c:marker>
          <c:dLbls>
            <c:dLbl>
              <c:idx val="0"/>
              <c:layout>
                <c:manualLayout>
                  <c:x val="-4.4487611065965507E-2"/>
                  <c:y val="-5.3354686562162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32-4919-99C9-93BD9EE7DEB4}"/>
                </c:ext>
              </c:extLst>
            </c:dLbl>
            <c:dLbl>
              <c:idx val="1"/>
              <c:layout>
                <c:manualLayout>
                  <c:x val="-3.870073316398974E-2"/>
                  <c:y val="-6.20763634315883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32-4919-99C9-93BD9EE7DEB4}"/>
                </c:ext>
              </c:extLst>
            </c:dLbl>
            <c:dLbl>
              <c:idx val="2"/>
              <c:layout>
                <c:manualLayout>
                  <c:x val="-2.8723788010938039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32-4919-99C9-93BD9EE7DEB4}"/>
                </c:ext>
              </c:extLst>
            </c:dLbl>
            <c:dLbl>
              <c:idx val="4"/>
              <c:layout>
                <c:manualLayout>
                  <c:x val="-5.0459968716651628E-2"/>
                  <c:y val="-3.9160329143723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32-4919-99C9-93BD9EE7DEB4}"/>
                </c:ext>
              </c:extLst>
            </c:dLbl>
            <c:dLbl>
              <c:idx val="5"/>
              <c:layout>
                <c:manualLayout>
                  <c:x val="-4.472859935261099E-2"/>
                  <c:y val="-6.09645213172891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432-4919-99C9-93BD9EE7DEB4}"/>
                </c:ext>
              </c:extLst>
            </c:dLbl>
            <c:dLbl>
              <c:idx val="6"/>
              <c:layout>
                <c:manualLayout>
                  <c:x val="-2.9444947715169294E-2"/>
                  <c:y val="-5.22428444478629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432-4919-99C9-93BD9EE7DEB4}"/>
                </c:ext>
              </c:extLst>
            </c:dLbl>
            <c:dLbl>
              <c:idx val="7"/>
              <c:layout>
                <c:manualLayout>
                  <c:x val="-2.1803121896448445E-2"/>
                  <c:y val="-4.78820060131498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432-4919-99C9-93BD9EE7DEB4}"/>
                </c:ext>
              </c:extLst>
            </c:dLbl>
            <c:spPr>
              <a:noFill/>
              <a:ln>
                <a:noFill/>
              </a:ln>
              <a:effectLst/>
            </c:spPr>
            <c:txPr>
              <a:bodyPr wrap="square" lIns="38100" tIns="19050" rIns="38100" bIns="19050" anchor="ctr">
                <a:spAutoFit/>
              </a:bodyPr>
              <a:lstStyle/>
              <a:p>
                <a:pPr>
                  <a:defRPr sz="800" b="1">
                    <a:solidFill>
                      <a:srgbClr val="C0000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7월 4주
(7/22~7/28)</c:v>
                </c:pt>
                <c:pt idx="1">
                  <c:v>8월 1주
(7/29~8/4)</c:v>
                </c:pt>
                <c:pt idx="2">
                  <c:v>8월 2주
(8/5~8/11)</c:v>
                </c:pt>
                <c:pt idx="3">
                  <c:v>8월 3주
(8/12~8/18)</c:v>
                </c:pt>
                <c:pt idx="4">
                  <c:v>8월 4주
(8/19~8/25)</c:v>
                </c:pt>
                <c:pt idx="5">
                  <c:v>8월 5주
(8/26~9/1)</c:v>
                </c:pt>
                <c:pt idx="6">
                  <c:v>9월 1주
(9/2~9/8)</c:v>
                </c:pt>
                <c:pt idx="7">
                  <c:v>9월 2주
(9/9~9/15)</c:v>
                </c:pt>
                <c:pt idx="8">
                  <c:v>9월 3주
(9/16~9/22)</c:v>
                </c:pt>
              </c:strCache>
            </c:strRef>
          </c:cat>
          <c:val>
            <c:numRef>
              <c:f>'주간_2p 그래프(오)'!$I$103:$I$111</c:f>
              <c:numCache>
                <c:formatCode>General</c:formatCode>
                <c:ptCount val="9"/>
                <c:pt idx="0">
                  <c:v>3595</c:v>
                </c:pt>
                <c:pt idx="1">
                  <c:v>3871</c:v>
                </c:pt>
                <c:pt idx="2">
                  <c:v>4830</c:v>
                </c:pt>
                <c:pt idx="3">
                  <c:v>4164</c:v>
                </c:pt>
                <c:pt idx="4">
                  <c:v>3057</c:v>
                </c:pt>
                <c:pt idx="5">
                  <c:v>2930</c:v>
                </c:pt>
                <c:pt idx="6">
                  <c:v>3057</c:v>
                </c:pt>
                <c:pt idx="7">
                  <c:v>13806</c:v>
                </c:pt>
                <c:pt idx="8">
                  <c:v>4120</c:v>
                </c:pt>
              </c:numCache>
            </c:numRef>
          </c:val>
          <c:smooth val="0"/>
          <c:extLst>
            <c:ext xmlns:c16="http://schemas.microsoft.com/office/drawing/2014/chart" uri="{C3380CC4-5D6E-409C-BE32-E72D297353CC}">
              <c16:uniqueId val="{0000000D-1891-47BC-B1B7-CB14C9A86D1E}"/>
            </c:ext>
          </c:extLst>
        </c:ser>
        <c:dLbls>
          <c:showLegendKey val="0"/>
          <c:showVal val="0"/>
          <c:showCatName val="0"/>
          <c:showSerName val="0"/>
          <c:showPercent val="0"/>
          <c:showBubbleSize val="0"/>
        </c:dLbls>
        <c:marker val="1"/>
        <c:smooth val="0"/>
        <c:axId val="-1623814368"/>
        <c:axId val="-1623814912"/>
      </c:lineChart>
      <c:catAx>
        <c:axId val="-1623816544"/>
        <c:scaling>
          <c:orientation val="minMax"/>
        </c:scaling>
        <c:delete val="0"/>
        <c:axPos val="b"/>
        <c:numFmt formatCode="General" sourceLinked="1"/>
        <c:majorTickMark val="out"/>
        <c:minorTickMark val="none"/>
        <c:tickLblPos val="nextTo"/>
        <c:spPr>
          <a:ln w="9525">
            <a:noFill/>
          </a:ln>
        </c:spPr>
        <c:txPr>
          <a:bodyPr anchor="t"/>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20352"/>
        <c:crosses val="autoZero"/>
        <c:auto val="1"/>
        <c:lblAlgn val="ctr"/>
        <c:lblOffset val="100"/>
        <c:noMultiLvlLbl val="0"/>
      </c:catAx>
      <c:valAx>
        <c:axId val="-1623820352"/>
        <c:scaling>
          <c:orientation val="minMax"/>
          <c:max val="5500"/>
          <c:min val="0"/>
        </c:scaling>
        <c:delete val="1"/>
        <c:axPos val="l"/>
        <c:numFmt formatCode="General" sourceLinked="1"/>
        <c:majorTickMark val="out"/>
        <c:minorTickMark val="none"/>
        <c:tickLblPos val="nextTo"/>
        <c:crossAx val="-1623816544"/>
        <c:crosses val="autoZero"/>
        <c:crossBetween val="between"/>
      </c:valAx>
      <c:valAx>
        <c:axId val="-1623814912"/>
        <c:scaling>
          <c:orientation val="minMax"/>
        </c:scaling>
        <c:delete val="0"/>
        <c:axPos val="r"/>
        <c:numFmt formatCode="General" sourceLinked="1"/>
        <c:majorTickMark val="none"/>
        <c:minorTickMark val="none"/>
        <c:tickLblPos val="none"/>
        <c:spPr>
          <a:ln>
            <a:solidFill>
              <a:sysClr val="window" lastClr="FFFFFF"/>
            </a:solidFill>
          </a:ln>
        </c:spPr>
        <c:txPr>
          <a:bodyPr/>
          <a:lstStyle/>
          <a:p>
            <a:pPr>
              <a:defRPr>
                <a:noFill/>
              </a:defRPr>
            </a:pPr>
            <a:endParaRPr lang="ko-KR"/>
          </a:p>
        </c:txPr>
        <c:crossAx val="-1623814368"/>
        <c:crosses val="max"/>
        <c:crossBetween val="between"/>
      </c:valAx>
      <c:catAx>
        <c:axId val="-1623814368"/>
        <c:scaling>
          <c:orientation val="minMax"/>
        </c:scaling>
        <c:delete val="1"/>
        <c:axPos val="b"/>
        <c:numFmt formatCode="General" sourceLinked="1"/>
        <c:majorTickMark val="out"/>
        <c:minorTickMark val="none"/>
        <c:tickLblPos val="nextTo"/>
        <c:crossAx val="-1623814912"/>
        <c:crosses val="autoZero"/>
        <c:auto val="1"/>
        <c:lblAlgn val="ctr"/>
        <c:lblOffset val="100"/>
        <c:noMultiLvlLbl val="0"/>
      </c:catAx>
      <c:spPr>
        <a:noFill/>
        <a:ln w="25400">
          <a:noFill/>
        </a:ln>
      </c:spPr>
    </c:plotArea>
    <c:legend>
      <c:legendPos val="t"/>
      <c:layout>
        <c:manualLayout>
          <c:xMode val="edge"/>
          <c:yMode val="edge"/>
          <c:x val="0.40633977440573454"/>
          <c:y val="3.9247545912417879E-2"/>
          <c:w val="0.18732027442376453"/>
          <c:h val="8.358388124235136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447424787407595E-2"/>
          <c:y val="0.11309086908882308"/>
          <c:w val="0.98502897782757648"/>
          <c:h val="0.78679879202770853"/>
        </c:manualLayout>
      </c:layout>
      <c:lineChart>
        <c:grouping val="standard"/>
        <c:varyColors val="0"/>
        <c:ser>
          <c:idx val="1"/>
          <c:order val="1"/>
          <c:tx>
            <c:v>국내</c:v>
          </c:tx>
          <c:spPr>
            <a:ln w="25400">
              <a:solidFill>
                <a:srgbClr val="C00000"/>
              </a:solidFill>
            </a:ln>
          </c:spPr>
          <c:marker>
            <c:symbol val="circle"/>
            <c:size val="5"/>
          </c:marker>
          <c:dLbls>
            <c:dLbl>
              <c:idx val="6"/>
              <c:tx>
                <c:rich>
                  <a:bodyPr/>
                  <a:lstStyle/>
                  <a:p>
                    <a:fld id="{4B7FACCD-B3FC-4EED-AB82-09A95C4302E1}" type="VALUE">
                      <a:rPr lang="en-US" altLang="ko-KR" sz="900"/>
                      <a:pPr/>
                      <a:t>[VALUE]</a:t>
                    </a:fld>
                    <a:endParaRPr lang="ko-KR" alt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81C-4F8D-B912-BEB08FA31E2C}"/>
                </c:ext>
              </c:extLst>
            </c:dLbl>
            <c:spPr>
              <a:noFill/>
              <a:ln>
                <a:noFill/>
              </a:ln>
              <a:effectLst/>
            </c:spPr>
            <c:txPr>
              <a:bodyPr rot="0" vertOverflow="overflow" horzOverflow="overflow" wrap="square" lIns="38100" tIns="0" rIns="38100" bIns="0" anchor="t" anchorCtr="0">
                <a:spAutoFit/>
              </a:bodyPr>
              <a:lstStyle/>
              <a:p>
                <a:pPr>
                  <a:defRPr sz="9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'주간_3p 평균값, 그래프'!$H$9:$H$17</c:f>
              <c:strCache>
                <c:ptCount val="9"/>
                <c:pt idx="0">
                  <c:v>7월 4주</c:v>
                </c:pt>
                <c:pt idx="1">
                  <c:v>8월 1주</c:v>
                </c:pt>
                <c:pt idx="2">
                  <c:v>8월 2주</c:v>
                </c:pt>
                <c:pt idx="3">
                  <c:v>8월 3주</c:v>
                </c:pt>
                <c:pt idx="4">
                  <c:v>8월 4주</c:v>
                </c:pt>
                <c:pt idx="5">
                  <c:v>8월 5주</c:v>
                </c:pt>
                <c:pt idx="6">
                  <c:v>9월 1주</c:v>
                </c:pt>
                <c:pt idx="7">
                  <c:v>9월 2주</c:v>
                </c:pt>
                <c:pt idx="8">
                  <c:v>9월 3주</c:v>
                </c:pt>
              </c:strCache>
            </c:strRef>
          </c:cat>
          <c:val>
            <c:numRef>
              <c:f>'주간_3p 평균값, 그래프'!$J$9:$J$17</c:f>
              <c:numCache>
                <c:formatCode>#,##0</c:formatCode>
                <c:ptCount val="9"/>
                <c:pt idx="0">
                  <c:v>642</c:v>
                </c:pt>
                <c:pt idx="1">
                  <c:v>684</c:v>
                </c:pt>
                <c:pt idx="2">
                  <c:v>730</c:v>
                </c:pt>
                <c:pt idx="3">
                  <c:v>519</c:v>
                </c:pt>
                <c:pt idx="4">
                  <c:v>773</c:v>
                </c:pt>
                <c:pt idx="5">
                  <c:v>629</c:v>
                </c:pt>
                <c:pt idx="6">
                  <c:v>675</c:v>
                </c:pt>
                <c:pt idx="7">
                  <c:v>566</c:v>
                </c:pt>
                <c:pt idx="8">
                  <c:v>314</c:v>
                </c:pt>
              </c:numCache>
            </c:numRef>
          </c:val>
          <c:smooth val="0"/>
          <c:extLst>
            <c:ext xmlns:c16="http://schemas.microsoft.com/office/drawing/2014/chart" uri="{C3380CC4-5D6E-409C-BE32-E72D297353CC}">
              <c16:uniqueId val="{0000000F-D81C-4F8D-B912-BEB08FA31E2C}"/>
            </c:ext>
          </c:extLst>
        </c:ser>
        <c:dLbls>
          <c:showLegendKey val="0"/>
          <c:showVal val="0"/>
          <c:showCatName val="0"/>
          <c:showSerName val="0"/>
          <c:showPercent val="0"/>
          <c:showBubbleSize val="0"/>
        </c:dLbls>
        <c:marker val="1"/>
        <c:smooth val="0"/>
        <c:axId val="-1623811648"/>
        <c:axId val="-1623810016"/>
      </c:lineChart>
      <c:lineChart>
        <c:grouping val="standard"/>
        <c:varyColors val="0"/>
        <c:ser>
          <c:idx val="0"/>
          <c:order val="0"/>
          <c:tx>
            <c:v>해외</c:v>
          </c:tx>
          <c:spPr>
            <a:ln w="25400">
              <a:solidFill>
                <a:srgbClr val="4D81BD"/>
              </a:solidFill>
            </a:ln>
          </c:spPr>
          <c:marker>
            <c:symbol val="circle"/>
            <c:size val="5"/>
            <c:spPr>
              <a:solidFill>
                <a:srgbClr val="4D81BD"/>
              </a:solidFill>
              <a:ln>
                <a:noFill/>
              </a:ln>
            </c:spPr>
          </c:marker>
          <c:dLbls>
            <c:spPr>
              <a:noFill/>
              <a:ln>
                <a:noFill/>
              </a:ln>
              <a:effectLst/>
            </c:spPr>
            <c:txPr>
              <a:bodyPr wrap="square" lIns="38100" tIns="19050" rIns="38100" bIns="19050" anchor="ctr">
                <a:spAutoFit/>
              </a:bodyPr>
              <a:lstStyle/>
              <a:p>
                <a:pPr>
                  <a:defRPr sz="900" b="1">
                    <a:solidFill>
                      <a:srgbClr val="0070C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'주간_3p 평균값, 그래프'!$H$9:$H$17</c:f>
              <c:strCache>
                <c:ptCount val="9"/>
                <c:pt idx="0">
                  <c:v>7월 4주</c:v>
                </c:pt>
                <c:pt idx="1">
                  <c:v>8월 1주</c:v>
                </c:pt>
                <c:pt idx="2">
                  <c:v>8월 2주</c:v>
                </c:pt>
                <c:pt idx="3">
                  <c:v>8월 3주</c:v>
                </c:pt>
                <c:pt idx="4">
                  <c:v>8월 4주</c:v>
                </c:pt>
                <c:pt idx="5">
                  <c:v>8월 5주</c:v>
                </c:pt>
                <c:pt idx="6">
                  <c:v>9월 1주</c:v>
                </c:pt>
                <c:pt idx="7">
                  <c:v>9월 2주</c:v>
                </c:pt>
                <c:pt idx="8">
                  <c:v>9월 3주</c:v>
                </c:pt>
              </c:strCache>
            </c:strRef>
          </c:cat>
          <c:val>
            <c:numRef>
              <c:f>'주간_3p 평균값, 그래프'!$I$9:$I$17</c:f>
              <c:numCache>
                <c:formatCode>#,##0</c:formatCode>
                <c:ptCount val="9"/>
                <c:pt idx="0">
                  <c:v>1884</c:v>
                </c:pt>
                <c:pt idx="1">
                  <c:v>1925</c:v>
                </c:pt>
                <c:pt idx="2">
                  <c:v>2610</c:v>
                </c:pt>
                <c:pt idx="3">
                  <c:v>2544</c:v>
                </c:pt>
                <c:pt idx="4">
                  <c:v>1422</c:v>
                </c:pt>
                <c:pt idx="5">
                  <c:v>1459</c:v>
                </c:pt>
                <c:pt idx="6">
                  <c:v>1520</c:v>
                </c:pt>
                <c:pt idx="7">
                  <c:v>9492</c:v>
                </c:pt>
                <c:pt idx="8">
                  <c:v>2887</c:v>
                </c:pt>
              </c:numCache>
            </c:numRef>
          </c:val>
          <c:smooth val="0"/>
          <c:extLst>
            <c:ext xmlns:c16="http://schemas.microsoft.com/office/drawing/2014/chart" uri="{C3380CC4-5D6E-409C-BE32-E72D297353CC}">
              <c16:uniqueId val="{00000009-A7B3-43E7-B0B9-D2F2AD277850}"/>
            </c:ext>
          </c:extLst>
        </c:ser>
        <c:dLbls>
          <c:showLegendKey val="0"/>
          <c:showVal val="0"/>
          <c:showCatName val="0"/>
          <c:showSerName val="0"/>
          <c:showPercent val="0"/>
          <c:showBubbleSize val="0"/>
        </c:dLbls>
        <c:marker val="1"/>
        <c:smooth val="0"/>
        <c:axId val="-1623819808"/>
        <c:axId val="-1623818720"/>
      </c:lineChart>
      <c:catAx>
        <c:axId val="-1623811648"/>
        <c:scaling>
          <c:orientation val="minMax"/>
        </c:scaling>
        <c:delete val="0"/>
        <c:axPos val="b"/>
        <c:numFmt formatCode="General" sourceLinked="1"/>
        <c:majorTickMark val="out"/>
        <c:minorTickMark val="none"/>
        <c:tickLblPos val="nextTo"/>
        <c:spPr>
          <a:ln w="9525">
            <a:noFill/>
          </a:ln>
        </c:spPr>
        <c:txPr>
          <a:bodyPr/>
          <a:lstStyle/>
          <a:p>
            <a:pPr>
              <a:defRPr sz="800">
                <a:solidFill>
                  <a:schemeClr val="tx1">
                    <a:lumMod val="85000"/>
                    <a:lumOff val="15000"/>
                  </a:schemeClr>
                </a:solidFill>
                <a:latin typeface="나눔고딕" panose="020B0600000101010101" charset="-127"/>
                <a:ea typeface="나눔고딕" panose="020B0600000101010101" charset="-127"/>
              </a:defRPr>
            </a:pPr>
            <a:endParaRPr lang="ko-KR"/>
          </a:p>
        </c:txPr>
        <c:crossAx val="-1623810016"/>
        <c:crosses val="autoZero"/>
        <c:auto val="1"/>
        <c:lblAlgn val="ctr"/>
        <c:lblOffset val="100"/>
        <c:noMultiLvlLbl val="1"/>
      </c:catAx>
      <c:valAx>
        <c:axId val="-1623810016"/>
        <c:scaling>
          <c:orientation val="minMax"/>
          <c:max val="3000"/>
          <c:min val="0"/>
        </c:scaling>
        <c:delete val="1"/>
        <c:axPos val="l"/>
        <c:numFmt formatCode="#,##0" sourceLinked="1"/>
        <c:majorTickMark val="out"/>
        <c:minorTickMark val="none"/>
        <c:tickLblPos val="nextTo"/>
        <c:crossAx val="-1623811648"/>
        <c:crosses val="autoZero"/>
        <c:crossBetween val="between"/>
        <c:majorUnit val="1500"/>
      </c:valAx>
      <c:valAx>
        <c:axId val="-1623818720"/>
        <c:scaling>
          <c:orientation val="minMax"/>
          <c:min val="-200"/>
        </c:scaling>
        <c:delete val="0"/>
        <c:axPos val="r"/>
        <c:numFmt formatCode="#,##0" sourceLinked="1"/>
        <c:majorTickMark val="none"/>
        <c:minorTickMark val="none"/>
        <c:tickLblPos val="none"/>
        <c:spPr>
          <a:ln>
            <a:solidFill>
              <a:sysClr val="window" lastClr="FFFFFF"/>
            </a:solidFill>
          </a:ln>
        </c:spPr>
        <c:txPr>
          <a:bodyPr/>
          <a:lstStyle/>
          <a:p>
            <a:pPr>
              <a:defRPr>
                <a:noFill/>
              </a:defRPr>
            </a:pPr>
            <a:endParaRPr lang="ko-KR"/>
          </a:p>
        </c:txPr>
        <c:crossAx val="-1623819808"/>
        <c:crosses val="max"/>
        <c:crossBetween val="between"/>
      </c:valAx>
      <c:catAx>
        <c:axId val="-1623819808"/>
        <c:scaling>
          <c:orientation val="minMax"/>
        </c:scaling>
        <c:delete val="1"/>
        <c:axPos val="b"/>
        <c:numFmt formatCode="General" sourceLinked="1"/>
        <c:majorTickMark val="out"/>
        <c:minorTickMark val="none"/>
        <c:tickLblPos val="nextTo"/>
        <c:crossAx val="-1623818720"/>
        <c:crosses val="autoZero"/>
        <c:auto val="1"/>
        <c:lblAlgn val="ctr"/>
        <c:lblOffset val="100"/>
        <c:noMultiLvlLbl val="0"/>
      </c:catAx>
    </c:plotArea>
    <c:legend>
      <c:legendPos val="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28816</xdr:colOff>
      <xdr:row>12</xdr:row>
      <xdr:rowOff>17609</xdr:rowOff>
    </xdr:from>
    <xdr:to>
      <xdr:col>22</xdr:col>
      <xdr:colOff>600316</xdr:colOff>
      <xdr:row>18</xdr:row>
      <xdr:rowOff>202970</xdr:rowOff>
    </xdr:to>
    <xdr:graphicFrame macro="">
      <xdr:nvGraphicFramePr>
        <xdr:cNvPr id="2" name="차트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489857</xdr:colOff>
      <xdr:row>1</xdr:row>
      <xdr:rowOff>190501</xdr:rowOff>
    </xdr:from>
    <xdr:to>
      <xdr:col>22</xdr:col>
      <xdr:colOff>13607</xdr:colOff>
      <xdr:row>4</xdr:row>
      <xdr:rowOff>145737</xdr:rowOff>
    </xdr:to>
    <xdr:sp macro="[0]!dailygraph2left" textlink="">
      <xdr:nvSpPr>
        <xdr:cNvPr id="3" name="직사각형 2">
          <a:extLst>
            <a:ext uri="{FF2B5EF4-FFF2-40B4-BE49-F238E27FC236}">
              <a16:creationId xmlns:a16="http://schemas.microsoft.com/office/drawing/2014/main" id="{00000000-0008-0000-0000-000003000000}"/>
            </a:ext>
          </a:extLst>
        </xdr:cNvPr>
        <xdr:cNvSpPr/>
      </xdr:nvSpPr>
      <xdr:spPr>
        <a:xfrm>
          <a:off x="22179643" y="408215"/>
          <a:ext cx="1809750" cy="9485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1</a:t>
          </a:r>
          <a:r>
            <a:rPr lang="ko-KR" altLang="en-US" sz="1400" b="1"/>
            <a:t>페이지 날짜</a:t>
          </a:r>
          <a:endParaRPr lang="en-US" altLang="ko-KR" sz="1400" b="1"/>
        </a:p>
        <a:p>
          <a:pPr algn="ctr"/>
          <a:r>
            <a:rPr lang="en-US" altLang="ko-KR" sz="1400" b="1"/>
            <a:t>&amp; 2</a:t>
          </a:r>
          <a:r>
            <a:rPr lang="ko-KR" altLang="en-US" sz="1400" b="1"/>
            <a:t>페이지 왼쪽 차트</a:t>
          </a:r>
        </a:p>
      </xdr:txBody>
    </xdr:sp>
    <xdr:clientData/>
  </xdr:twoCellAnchor>
  <xdr:twoCellAnchor>
    <xdr:from>
      <xdr:col>6</xdr:col>
      <xdr:colOff>762000</xdr:colOff>
      <xdr:row>3</xdr:row>
      <xdr:rowOff>176893</xdr:rowOff>
    </xdr:from>
    <xdr:to>
      <xdr:col>7</xdr:col>
      <xdr:colOff>1333500</xdr:colOff>
      <xdr:row>7</xdr:row>
      <xdr:rowOff>0</xdr:rowOff>
    </xdr:to>
    <xdr:sp macro="[0]!RunAllMacros" textlink="">
      <xdr:nvSpPr>
        <xdr:cNvPr id="4" name="직사각형 3">
          <a:extLst>
            <a:ext uri="{FF2B5EF4-FFF2-40B4-BE49-F238E27FC236}">
              <a16:creationId xmlns:a16="http://schemas.microsoft.com/office/drawing/2014/main" id="{00000000-0008-0000-0000-000004000000}"/>
            </a:ext>
          </a:extLst>
        </xdr:cNvPr>
        <xdr:cNvSpPr/>
      </xdr:nvSpPr>
      <xdr:spPr>
        <a:xfrm>
          <a:off x="7524750" y="1143000"/>
          <a:ext cx="1918607" cy="85725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600">
              <a:solidFill>
                <a:sysClr val="windowText" lastClr="000000"/>
              </a:solidFill>
            </a:rPr>
            <a:t>엑셀</a:t>
          </a:r>
          <a:r>
            <a:rPr lang="ko-KR" altLang="en-US" sz="1600" baseline="0">
              <a:solidFill>
                <a:sysClr val="windowText" lastClr="000000"/>
              </a:solidFill>
            </a:rPr>
            <a:t> 자동 생성</a:t>
          </a:r>
          <a:endParaRPr lang="en-US" altLang="ko-KR" sz="1600" baseline="0">
            <a:solidFill>
              <a:sysClr val="windowText" lastClr="000000"/>
            </a:solidFill>
          </a:endParaRPr>
        </a:p>
      </xdr:txBody>
    </xdr:sp>
    <xdr:clientData/>
  </xdr:twoCellAnchor>
  <xdr:twoCellAnchor>
    <xdr:from>
      <xdr:col>6</xdr:col>
      <xdr:colOff>762000</xdr:colOff>
      <xdr:row>7</xdr:row>
      <xdr:rowOff>204107</xdr:rowOff>
    </xdr:from>
    <xdr:to>
      <xdr:col>8</xdr:col>
      <xdr:colOff>40822</xdr:colOff>
      <xdr:row>10</xdr:row>
      <xdr:rowOff>54429</xdr:rowOff>
    </xdr:to>
    <xdr:sp macro="[0]!RunAllPPTMacros" textlink="">
      <xdr:nvSpPr>
        <xdr:cNvPr id="5" name="직사각형 4">
          <a:extLst>
            <a:ext uri="{FF2B5EF4-FFF2-40B4-BE49-F238E27FC236}">
              <a16:creationId xmlns:a16="http://schemas.microsoft.com/office/drawing/2014/main" id="{00000000-0008-0000-0000-000005000000}"/>
            </a:ext>
          </a:extLst>
        </xdr:cNvPr>
        <xdr:cNvSpPr/>
      </xdr:nvSpPr>
      <xdr:spPr>
        <a:xfrm>
          <a:off x="7524750" y="2204357"/>
          <a:ext cx="1973036" cy="5170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400">
              <a:solidFill>
                <a:sysClr val="windowText" lastClr="000000"/>
              </a:solidFill>
            </a:rPr>
            <a:t>PPT</a:t>
          </a:r>
          <a:r>
            <a:rPr lang="en-US" altLang="ko-KR" sz="1400" baseline="0">
              <a:solidFill>
                <a:sysClr val="windowText" lastClr="000000"/>
              </a:solidFill>
            </a:rPr>
            <a:t> </a:t>
          </a:r>
          <a:r>
            <a:rPr lang="ko-KR" altLang="en-US" sz="1400" baseline="0">
              <a:solidFill>
                <a:sysClr val="windowText" lastClr="000000"/>
              </a:solidFill>
            </a:rPr>
            <a:t>데이터 자동 삽입</a:t>
          </a:r>
          <a:endParaRPr lang="ko-KR"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603516</xdr:colOff>
      <xdr:row>102</xdr:row>
      <xdr:rowOff>288150</xdr:rowOff>
    </xdr:from>
    <xdr:to>
      <xdr:col>17</xdr:col>
      <xdr:colOff>225054</xdr:colOff>
      <xdr:row>109</xdr:row>
      <xdr:rowOff>311517</xdr:rowOff>
    </xdr:to>
    <xdr:graphicFrame macro="">
      <xdr:nvGraphicFramePr>
        <xdr:cNvPr id="2" name="차트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353785</xdr:colOff>
      <xdr:row>99</xdr:row>
      <xdr:rowOff>81643</xdr:rowOff>
    </xdr:from>
    <xdr:to>
      <xdr:col>18</xdr:col>
      <xdr:colOff>272143</xdr:colOff>
      <xdr:row>101</xdr:row>
      <xdr:rowOff>108857</xdr:rowOff>
    </xdr:to>
    <xdr:sp macro="[0]!dailygraph2right" textlink="">
      <xdr:nvSpPr>
        <xdr:cNvPr id="3" name="직사각형 2">
          <a:extLst>
            <a:ext uri="{FF2B5EF4-FFF2-40B4-BE49-F238E27FC236}">
              <a16:creationId xmlns:a16="http://schemas.microsoft.com/office/drawing/2014/main" id="{00000000-0008-0000-0100-000003000000}"/>
            </a:ext>
          </a:extLst>
        </xdr:cNvPr>
        <xdr:cNvSpPr/>
      </xdr:nvSpPr>
      <xdr:spPr>
        <a:xfrm>
          <a:off x="17185821" y="1428750"/>
          <a:ext cx="2204358" cy="88446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2</a:t>
          </a:r>
          <a:r>
            <a:rPr lang="ko-KR" altLang="en-US" sz="1400" b="1"/>
            <a:t>페이지 오른쪽 차트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26335</xdr:colOff>
      <xdr:row>22</xdr:row>
      <xdr:rowOff>39781</xdr:rowOff>
    </xdr:from>
    <xdr:to>
      <xdr:col>13</xdr:col>
      <xdr:colOff>739589</xdr:colOff>
      <xdr:row>40</xdr:row>
      <xdr:rowOff>245</xdr:rowOff>
    </xdr:to>
    <xdr:graphicFrame macro="">
      <xdr:nvGraphicFramePr>
        <xdr:cNvPr id="3" name="차트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493059</xdr:colOff>
      <xdr:row>17</xdr:row>
      <xdr:rowOff>1</xdr:rowOff>
    </xdr:from>
    <xdr:to>
      <xdr:col>15</xdr:col>
      <xdr:colOff>302559</xdr:colOff>
      <xdr:row>20</xdr:row>
      <xdr:rowOff>67236</xdr:rowOff>
    </xdr:to>
    <xdr:sp macro="[0]!dailygraph3" textlink="">
      <xdr:nvSpPr>
        <xdr:cNvPr id="2" name="직사각형 1">
          <a:extLst>
            <a:ext uri="{FF2B5EF4-FFF2-40B4-BE49-F238E27FC236}">
              <a16:creationId xmlns:a16="http://schemas.microsoft.com/office/drawing/2014/main" id="{00000000-0008-0000-0200-000002000000}"/>
            </a:ext>
          </a:extLst>
        </xdr:cNvPr>
        <xdr:cNvSpPr/>
      </xdr:nvSpPr>
      <xdr:spPr>
        <a:xfrm>
          <a:off x="13872883" y="4247030"/>
          <a:ext cx="1916205" cy="6275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3</a:t>
          </a:r>
          <a:r>
            <a:rPr lang="ko-KR" altLang="en-US" sz="1400" b="1"/>
            <a:t>페이지 차트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10</xdr:row>
      <xdr:rowOff>0</xdr:rowOff>
    </xdr:from>
    <xdr:to>
      <xdr:col>6</xdr:col>
      <xdr:colOff>200025</xdr:colOff>
      <xdr:row>12</xdr:row>
      <xdr:rowOff>66675</xdr:rowOff>
    </xdr:to>
    <xdr:sp macro="[0]!dailygraph4" textlink="">
      <xdr:nvSpPr>
        <xdr:cNvPr id="2" name="직사각형 1">
          <a:extLst>
            <a:ext uri="{FF2B5EF4-FFF2-40B4-BE49-F238E27FC236}">
              <a16:creationId xmlns:a16="http://schemas.microsoft.com/office/drawing/2014/main" id="{00000000-0008-0000-0300-000002000000}"/>
            </a:ext>
          </a:extLst>
        </xdr:cNvPr>
        <xdr:cNvSpPr/>
      </xdr:nvSpPr>
      <xdr:spPr>
        <a:xfrm>
          <a:off x="7543800" y="2828925"/>
          <a:ext cx="2114550" cy="50482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4</a:t>
          </a:r>
          <a:r>
            <a:rPr lang="ko-KR" altLang="en-US" sz="1400" b="1"/>
            <a:t>페이지 테이블</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265207</xdr:colOff>
      <xdr:row>11</xdr:row>
      <xdr:rowOff>153147</xdr:rowOff>
    </xdr:from>
    <xdr:to>
      <xdr:col>17</xdr:col>
      <xdr:colOff>93757</xdr:colOff>
      <xdr:row>12</xdr:row>
      <xdr:rowOff>220942</xdr:rowOff>
    </xdr:to>
    <xdr:sp macro="[0]!dailygraph5" textlink="">
      <xdr:nvSpPr>
        <xdr:cNvPr id="2" name="직사각형 1">
          <a:extLst>
            <a:ext uri="{FF2B5EF4-FFF2-40B4-BE49-F238E27FC236}">
              <a16:creationId xmlns:a16="http://schemas.microsoft.com/office/drawing/2014/main" id="{00000000-0008-0000-0400-000002000000}"/>
            </a:ext>
          </a:extLst>
        </xdr:cNvPr>
        <xdr:cNvSpPr/>
      </xdr:nvSpPr>
      <xdr:spPr>
        <a:xfrm>
          <a:off x="19300266" y="2633382"/>
          <a:ext cx="2114550" cy="2919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5</a:t>
          </a:r>
          <a:r>
            <a:rPr lang="ko-KR" altLang="en-US" sz="1400" b="1"/>
            <a:t>페이지 테이블</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1" Type="http://schemas.openxmlformats.org/officeDocument/2006/relationships/hyperlink" Target="http://skinnonews.com/global/archives/12950" TargetMode="External"/><Relationship Id="rId170" Type="http://schemas.openxmlformats.org/officeDocument/2006/relationships/hyperlink" Target="http://skinnonews.com/global/archives/14491" TargetMode="External"/><Relationship Id="rId268" Type="http://schemas.openxmlformats.org/officeDocument/2006/relationships/hyperlink" Target="http://skinnonews.com/global/archives/17047" TargetMode="External"/><Relationship Id="rId475" Type="http://schemas.openxmlformats.org/officeDocument/2006/relationships/hyperlink" Target="http://skinnonews.com/global/archives/" TargetMode="External"/><Relationship Id="rId682" Type="http://schemas.openxmlformats.org/officeDocument/2006/relationships/hyperlink" Target="http://skinnonews.com/global/archives/" TargetMode="External"/><Relationship Id="rId128" Type="http://schemas.openxmlformats.org/officeDocument/2006/relationships/hyperlink" Target="http://skinnonews.com/global/archives/9378" TargetMode="External"/><Relationship Id="rId335" Type="http://schemas.openxmlformats.org/officeDocument/2006/relationships/hyperlink" Target="http://skinnonews.com/global/archives/19078" TargetMode="External"/><Relationship Id="rId542" Type="http://schemas.openxmlformats.org/officeDocument/2006/relationships/hyperlink" Target="http://skinnonews.com/global/archives/" TargetMode="External"/><Relationship Id="rId987" Type="http://schemas.openxmlformats.org/officeDocument/2006/relationships/hyperlink" Target="http://skinnonews.com/global/archives/" TargetMode="External"/><Relationship Id="rId1172" Type="http://schemas.openxmlformats.org/officeDocument/2006/relationships/hyperlink" Target="http://skinnonews.com/global/archives/" TargetMode="External"/><Relationship Id="rId402" Type="http://schemas.openxmlformats.org/officeDocument/2006/relationships/hyperlink" Target="http://skinnonews.com/global/archives/" TargetMode="External"/><Relationship Id="rId847" Type="http://schemas.openxmlformats.org/officeDocument/2006/relationships/hyperlink" Target="http://skinnonews.com/global/archives/" TargetMode="External"/><Relationship Id="rId1032" Type="http://schemas.openxmlformats.org/officeDocument/2006/relationships/hyperlink" Target="http://skinnonews.com/global/archives/" TargetMode="External"/><Relationship Id="rId707" Type="http://schemas.openxmlformats.org/officeDocument/2006/relationships/hyperlink" Target="http://skinnonews.com/global/archives/" TargetMode="External"/><Relationship Id="rId914" Type="http://schemas.openxmlformats.org/officeDocument/2006/relationships/hyperlink" Target="http://skinnonews.com/global/archives/" TargetMode="External"/><Relationship Id="rId43" Type="http://schemas.openxmlformats.org/officeDocument/2006/relationships/hyperlink" Target="http://skinnonews.com/global/archives/11937" TargetMode="External"/><Relationship Id="rId192" Type="http://schemas.openxmlformats.org/officeDocument/2006/relationships/hyperlink" Target="http://skinnonews.com/global/archives/14770" TargetMode="External"/><Relationship Id="rId497" Type="http://schemas.openxmlformats.org/officeDocument/2006/relationships/hyperlink" Target="http://skinnonews.com/global/archives/" TargetMode="External"/><Relationship Id="rId357" Type="http://schemas.openxmlformats.org/officeDocument/2006/relationships/hyperlink" Target="http://skinnonews.com/global/archives/" TargetMode="External"/><Relationship Id="rId1194" Type="http://schemas.openxmlformats.org/officeDocument/2006/relationships/hyperlink" Target="http://skinnonews.com/global/archives/" TargetMode="External"/><Relationship Id="rId217" Type="http://schemas.openxmlformats.org/officeDocument/2006/relationships/hyperlink" Target="http://skinnonews.com/global/archives/" TargetMode="External"/><Relationship Id="rId564" Type="http://schemas.openxmlformats.org/officeDocument/2006/relationships/hyperlink" Target="http://skinnonews.com/global/archives/" TargetMode="External"/><Relationship Id="rId771" Type="http://schemas.openxmlformats.org/officeDocument/2006/relationships/hyperlink" Target="http://skinnonews.com/global/archives/" TargetMode="External"/><Relationship Id="rId869" Type="http://schemas.openxmlformats.org/officeDocument/2006/relationships/hyperlink" Target="http://skinnonews.com/global/archives/" TargetMode="External"/><Relationship Id="rId424" Type="http://schemas.openxmlformats.org/officeDocument/2006/relationships/hyperlink" Target="http://skinnonews.com/global/archives/" TargetMode="External"/><Relationship Id="rId631" Type="http://schemas.openxmlformats.org/officeDocument/2006/relationships/hyperlink" Target="http://skinnonews.com/global/archives/" TargetMode="External"/><Relationship Id="rId729" Type="http://schemas.openxmlformats.org/officeDocument/2006/relationships/hyperlink" Target="http://skinnonews.com/global/archives/" TargetMode="External"/><Relationship Id="rId1054" Type="http://schemas.openxmlformats.org/officeDocument/2006/relationships/hyperlink" Target="http://skinnonews.com/global/archives/" TargetMode="External"/><Relationship Id="rId936" Type="http://schemas.openxmlformats.org/officeDocument/2006/relationships/hyperlink" Target="http://skinnonews.com/global/archives/" TargetMode="External"/><Relationship Id="rId1121" Type="http://schemas.openxmlformats.org/officeDocument/2006/relationships/hyperlink" Target="http://skinnonews.com/global/archives/" TargetMode="External"/><Relationship Id="rId65" Type="http://schemas.openxmlformats.org/officeDocument/2006/relationships/hyperlink" Target="http://skinnonews.com/global/archives/11756" TargetMode="External"/><Relationship Id="rId281" Type="http://schemas.openxmlformats.org/officeDocument/2006/relationships/hyperlink" Target="http://skinnonews.com/global/archives/17476" TargetMode="External"/><Relationship Id="rId141" Type="http://schemas.openxmlformats.org/officeDocument/2006/relationships/hyperlink" Target="http://skinnonews.com/global/archives/10322" TargetMode="External"/><Relationship Id="rId379" Type="http://schemas.openxmlformats.org/officeDocument/2006/relationships/hyperlink" Target="http://skinnonews.com/global/archives/" TargetMode="External"/><Relationship Id="rId586" Type="http://schemas.openxmlformats.org/officeDocument/2006/relationships/hyperlink" Target="http://skinnonews.com/global/archives/" TargetMode="External"/><Relationship Id="rId793" Type="http://schemas.openxmlformats.org/officeDocument/2006/relationships/hyperlink" Target="http://skinnonews.com/global/archives/" TargetMode="External"/><Relationship Id="rId7" Type="http://schemas.openxmlformats.org/officeDocument/2006/relationships/hyperlink" Target="http://skinnonews.com/global/archives/12982" TargetMode="External"/><Relationship Id="rId239" Type="http://schemas.openxmlformats.org/officeDocument/2006/relationships/hyperlink" Target="http://skinnonews.com/global/archives/16187" TargetMode="External"/><Relationship Id="rId446" Type="http://schemas.openxmlformats.org/officeDocument/2006/relationships/hyperlink" Target="http://skinnonews.com/global/archives/" TargetMode="External"/><Relationship Id="rId653" Type="http://schemas.openxmlformats.org/officeDocument/2006/relationships/hyperlink" Target="http://skinnonews.com/global/archives/" TargetMode="External"/><Relationship Id="rId1076" Type="http://schemas.openxmlformats.org/officeDocument/2006/relationships/hyperlink" Target="http://skinnonews.com/global/archives/" TargetMode="External"/><Relationship Id="rId306" Type="http://schemas.openxmlformats.org/officeDocument/2006/relationships/hyperlink" Target="http://skinnonews.com/global/archives/18268" TargetMode="External"/><Relationship Id="rId860" Type="http://schemas.openxmlformats.org/officeDocument/2006/relationships/hyperlink" Target="http://skinnonews.com/global/archives/" TargetMode="External"/><Relationship Id="rId958" Type="http://schemas.openxmlformats.org/officeDocument/2006/relationships/hyperlink" Target="http://skinnonews.com/global/archives/" TargetMode="External"/><Relationship Id="rId1143" Type="http://schemas.openxmlformats.org/officeDocument/2006/relationships/hyperlink" Target="http://skinnonews.com/global/archives/" TargetMode="External"/><Relationship Id="rId87" Type="http://schemas.openxmlformats.org/officeDocument/2006/relationships/hyperlink" Target="http://skinnonews.com/global/archives/11189" TargetMode="External"/><Relationship Id="rId513" Type="http://schemas.openxmlformats.org/officeDocument/2006/relationships/hyperlink" Target="http://skinnonews.com/global/archives/" TargetMode="External"/><Relationship Id="rId720" Type="http://schemas.openxmlformats.org/officeDocument/2006/relationships/hyperlink" Target="http://skinnonews.com/global/archives/" TargetMode="External"/><Relationship Id="rId818" Type="http://schemas.openxmlformats.org/officeDocument/2006/relationships/hyperlink" Target="http://skinnonews.com/global/archives/" TargetMode="External"/><Relationship Id="rId1003" Type="http://schemas.openxmlformats.org/officeDocument/2006/relationships/hyperlink" Target="http://skinnonews.com/global/archives/" TargetMode="External"/><Relationship Id="rId14" Type="http://schemas.openxmlformats.org/officeDocument/2006/relationships/hyperlink" Target="http://skinnonews.com/global/archives/5205" TargetMode="External"/><Relationship Id="rId163" Type="http://schemas.openxmlformats.org/officeDocument/2006/relationships/hyperlink" Target="http://skinnonews.com/global/archives/14309" TargetMode="External"/><Relationship Id="rId370" Type="http://schemas.openxmlformats.org/officeDocument/2006/relationships/hyperlink" Target="http://skinnonews.com/global/archives/" TargetMode="External"/><Relationship Id="rId230" Type="http://schemas.openxmlformats.org/officeDocument/2006/relationships/hyperlink" Target="http://skinnonews.com/global/archives/" TargetMode="External"/><Relationship Id="rId468" Type="http://schemas.openxmlformats.org/officeDocument/2006/relationships/hyperlink" Target="http://skinnonews.com/global/archives/" TargetMode="External"/><Relationship Id="rId675" Type="http://schemas.openxmlformats.org/officeDocument/2006/relationships/hyperlink" Target="http://skinnonews.com/global/archives/" TargetMode="External"/><Relationship Id="rId882" Type="http://schemas.openxmlformats.org/officeDocument/2006/relationships/hyperlink" Target="http://skinnonews.com/global/archives/" TargetMode="External"/><Relationship Id="rId1098" Type="http://schemas.openxmlformats.org/officeDocument/2006/relationships/hyperlink" Target="http://skinnonews.com/global/archives/" TargetMode="External"/><Relationship Id="rId328" Type="http://schemas.openxmlformats.org/officeDocument/2006/relationships/hyperlink" Target="http://skinnonews.com/global/archives/18708" TargetMode="External"/><Relationship Id="rId535" Type="http://schemas.openxmlformats.org/officeDocument/2006/relationships/hyperlink" Target="http://skinnonews.com/global/archives/" TargetMode="External"/><Relationship Id="rId742" Type="http://schemas.openxmlformats.org/officeDocument/2006/relationships/hyperlink" Target="http://skinnonews.com/global/archives/" TargetMode="External"/><Relationship Id="rId1165" Type="http://schemas.openxmlformats.org/officeDocument/2006/relationships/hyperlink" Target="http://skinnonews.com/global/archives/" TargetMode="External"/><Relationship Id="rId602" Type="http://schemas.openxmlformats.org/officeDocument/2006/relationships/hyperlink" Target="http://skinnonews.com/global/archives/" TargetMode="External"/><Relationship Id="rId1025" Type="http://schemas.openxmlformats.org/officeDocument/2006/relationships/hyperlink" Target="http://skinnonews.com/global/archives/" TargetMode="External"/><Relationship Id="rId907" Type="http://schemas.openxmlformats.org/officeDocument/2006/relationships/hyperlink" Target="http://skinnonews.com/global/archives/" TargetMode="External"/><Relationship Id="rId36" Type="http://schemas.openxmlformats.org/officeDocument/2006/relationships/hyperlink" Target="http://skinnonews.com/global/archives/12106" TargetMode="External"/><Relationship Id="rId185" Type="http://schemas.openxmlformats.org/officeDocument/2006/relationships/hyperlink" Target="http://skinnonews.com/global/archives/14628" TargetMode="External"/><Relationship Id="rId392" Type="http://schemas.openxmlformats.org/officeDocument/2006/relationships/hyperlink" Target="http://skinnonews.com/global/archives/" TargetMode="External"/><Relationship Id="rId697" Type="http://schemas.openxmlformats.org/officeDocument/2006/relationships/hyperlink" Target="http://skinnonews.com/global/archives/" TargetMode="External"/><Relationship Id="rId252" Type="http://schemas.openxmlformats.org/officeDocument/2006/relationships/hyperlink" Target="http://skinnonews.com/global/archives/16624" TargetMode="External"/><Relationship Id="rId1187" Type="http://schemas.openxmlformats.org/officeDocument/2006/relationships/hyperlink" Target="http://skinnonews.com/global/archives/" TargetMode="External"/><Relationship Id="rId112" Type="http://schemas.openxmlformats.org/officeDocument/2006/relationships/hyperlink" Target="http://skinnonews.com/global/archives/10610" TargetMode="External"/><Relationship Id="rId557" Type="http://schemas.openxmlformats.org/officeDocument/2006/relationships/hyperlink" Target="http://skinnonews.com/global/archives/" TargetMode="External"/><Relationship Id="rId764" Type="http://schemas.openxmlformats.org/officeDocument/2006/relationships/hyperlink" Target="http://skinnonews.com/global/archives/" TargetMode="External"/><Relationship Id="rId971" Type="http://schemas.openxmlformats.org/officeDocument/2006/relationships/hyperlink" Target="http://skinnonews.com/global/archives/" TargetMode="External"/><Relationship Id="rId417" Type="http://schemas.openxmlformats.org/officeDocument/2006/relationships/hyperlink" Target="http://skinnonews.com/global/archives/" TargetMode="External"/><Relationship Id="rId624" Type="http://schemas.openxmlformats.org/officeDocument/2006/relationships/hyperlink" Target="http://skinnonews.com/global/archives/" TargetMode="External"/><Relationship Id="rId831" Type="http://schemas.openxmlformats.org/officeDocument/2006/relationships/hyperlink" Target="http://skinnonews.com/global/archives/" TargetMode="External"/><Relationship Id="rId1047" Type="http://schemas.openxmlformats.org/officeDocument/2006/relationships/hyperlink" Target="http://skinnonews.com/global/archives/" TargetMode="External"/><Relationship Id="rId929" Type="http://schemas.openxmlformats.org/officeDocument/2006/relationships/hyperlink" Target="http://skinnonews.com/global/archives/" TargetMode="External"/><Relationship Id="rId1114" Type="http://schemas.openxmlformats.org/officeDocument/2006/relationships/hyperlink" Target="http://skinnonews.com/global/archives/" TargetMode="External"/><Relationship Id="rId58" Type="http://schemas.openxmlformats.org/officeDocument/2006/relationships/hyperlink" Target="http://skinnonews.com/global/archives/11037" TargetMode="External"/><Relationship Id="rId274" Type="http://schemas.openxmlformats.org/officeDocument/2006/relationships/hyperlink" Target="http://skinnonews.com/global/archives/17313" TargetMode="External"/><Relationship Id="rId481" Type="http://schemas.openxmlformats.org/officeDocument/2006/relationships/hyperlink" Target="http://skinnonews.com/global/archives/" TargetMode="External"/><Relationship Id="rId134" Type="http://schemas.openxmlformats.org/officeDocument/2006/relationships/hyperlink" Target="http://skinnonews.com/global/archives/8643" TargetMode="External"/><Relationship Id="rId579" Type="http://schemas.openxmlformats.org/officeDocument/2006/relationships/hyperlink" Target="http://skinnonews.com/global/archives/" TargetMode="External"/><Relationship Id="rId786" Type="http://schemas.openxmlformats.org/officeDocument/2006/relationships/hyperlink" Target="http://skinnonews.com/global/archives/" TargetMode="External"/><Relationship Id="rId993" Type="http://schemas.openxmlformats.org/officeDocument/2006/relationships/hyperlink" Target="http://skinnonews.com/global/archives/" TargetMode="External"/><Relationship Id="rId341" Type="http://schemas.openxmlformats.org/officeDocument/2006/relationships/hyperlink" Target="http://skinnonews.com/global/archives/" TargetMode="External"/><Relationship Id="rId439" Type="http://schemas.openxmlformats.org/officeDocument/2006/relationships/hyperlink" Target="http://skinnonews.com/global/archives/" TargetMode="External"/><Relationship Id="rId646" Type="http://schemas.openxmlformats.org/officeDocument/2006/relationships/hyperlink" Target="http://skinnonews.com/global/archives/" TargetMode="External"/><Relationship Id="rId1069" Type="http://schemas.openxmlformats.org/officeDocument/2006/relationships/hyperlink" Target="http://skinnonews.com/global/archives/" TargetMode="External"/><Relationship Id="rId201" Type="http://schemas.openxmlformats.org/officeDocument/2006/relationships/hyperlink" Target="http://skinnonews.com/global/archives/15067" TargetMode="External"/><Relationship Id="rId506" Type="http://schemas.openxmlformats.org/officeDocument/2006/relationships/hyperlink" Target="http://skinnonews.com/global/archives/" TargetMode="External"/><Relationship Id="rId853" Type="http://schemas.openxmlformats.org/officeDocument/2006/relationships/hyperlink" Target="http://skinnonews.com/global/archives/" TargetMode="External"/><Relationship Id="rId1136" Type="http://schemas.openxmlformats.org/officeDocument/2006/relationships/hyperlink" Target="http://skinnonews.com/global/archives/" TargetMode="External"/><Relationship Id="rId713" Type="http://schemas.openxmlformats.org/officeDocument/2006/relationships/hyperlink" Target="http://skinnonews.com/global/archives/" TargetMode="External"/><Relationship Id="rId920" Type="http://schemas.openxmlformats.org/officeDocument/2006/relationships/hyperlink" Target="http://skinnonews.com/global/archives/" TargetMode="External"/><Relationship Id="rId1203" Type="http://schemas.openxmlformats.org/officeDocument/2006/relationships/hyperlink" Target="http://skinnonews.com/global/archives/" TargetMode="External"/><Relationship Id="rId296" Type="http://schemas.openxmlformats.org/officeDocument/2006/relationships/hyperlink" Target="http://skinnonews.com/global/archives/17978" TargetMode="External"/><Relationship Id="rId60" Type="http://schemas.openxmlformats.org/officeDocument/2006/relationships/hyperlink" Target="http://skinnonews.com/global/archives/11180" TargetMode="External"/><Relationship Id="rId156" Type="http://schemas.openxmlformats.org/officeDocument/2006/relationships/hyperlink" Target="http://skinnonews.com/global/archives/7445" TargetMode="External"/><Relationship Id="rId363" Type="http://schemas.openxmlformats.org/officeDocument/2006/relationships/hyperlink" Target="http://skinnonews.com/global/archives/" TargetMode="External"/><Relationship Id="rId570" Type="http://schemas.openxmlformats.org/officeDocument/2006/relationships/hyperlink" Target="http://skinnonews.com/global/archives/" TargetMode="External"/><Relationship Id="rId1007" Type="http://schemas.openxmlformats.org/officeDocument/2006/relationships/hyperlink" Target="http://skinnonews.com/global/archives/" TargetMode="External"/><Relationship Id="rId223" Type="http://schemas.openxmlformats.org/officeDocument/2006/relationships/hyperlink" Target="http://skinnonews.com/global/archives/15687" TargetMode="External"/><Relationship Id="rId430" Type="http://schemas.openxmlformats.org/officeDocument/2006/relationships/hyperlink" Target="http://skinnonews.com/global/archives/" TargetMode="External"/><Relationship Id="rId668" Type="http://schemas.openxmlformats.org/officeDocument/2006/relationships/hyperlink" Target="http://skinnonews.com/global/archives/" TargetMode="External"/><Relationship Id="rId875" Type="http://schemas.openxmlformats.org/officeDocument/2006/relationships/hyperlink" Target="http://skinnonews.com/global/archives/" TargetMode="External"/><Relationship Id="rId1060" Type="http://schemas.openxmlformats.org/officeDocument/2006/relationships/hyperlink" Target="http://skinnonews.com/global/archives/" TargetMode="External"/><Relationship Id="rId18" Type="http://schemas.openxmlformats.org/officeDocument/2006/relationships/hyperlink" Target="http://skinnonews.com/global/archives/13028" TargetMode="External"/><Relationship Id="rId528" Type="http://schemas.openxmlformats.org/officeDocument/2006/relationships/hyperlink" Target="http://skinnonews.com/global/archives/" TargetMode="External"/><Relationship Id="rId735" Type="http://schemas.openxmlformats.org/officeDocument/2006/relationships/hyperlink" Target="http://skinnonews.com/global/archives/" TargetMode="External"/><Relationship Id="rId942" Type="http://schemas.openxmlformats.org/officeDocument/2006/relationships/hyperlink" Target="http://skinnonews.com/global/archives/" TargetMode="External"/><Relationship Id="rId1158" Type="http://schemas.openxmlformats.org/officeDocument/2006/relationships/hyperlink" Target="http://skinnonews.com/global/archives/" TargetMode="External"/><Relationship Id="rId167" Type="http://schemas.openxmlformats.org/officeDocument/2006/relationships/hyperlink" Target="http://skinnonews.com/global/archives/14400" TargetMode="External"/><Relationship Id="rId374" Type="http://schemas.openxmlformats.org/officeDocument/2006/relationships/hyperlink" Target="http://skinnonews.com/global/archives/" TargetMode="External"/><Relationship Id="rId581" Type="http://schemas.openxmlformats.org/officeDocument/2006/relationships/hyperlink" Target="http://skinnonews.com/global/archives/" TargetMode="External"/><Relationship Id="rId1018" Type="http://schemas.openxmlformats.org/officeDocument/2006/relationships/hyperlink" Target="http://skinnonews.com/global/archives/" TargetMode="External"/><Relationship Id="rId71" Type="http://schemas.openxmlformats.org/officeDocument/2006/relationships/hyperlink" Target="http://skinnonews.com/global/archives/11537" TargetMode="External"/><Relationship Id="rId234" Type="http://schemas.openxmlformats.org/officeDocument/2006/relationships/hyperlink" Target="http://skinnonews.com/global/archives/16073" TargetMode="External"/><Relationship Id="rId679" Type="http://schemas.openxmlformats.org/officeDocument/2006/relationships/hyperlink" Target="http://skinnonews.com/global/archives/" TargetMode="External"/><Relationship Id="rId802" Type="http://schemas.openxmlformats.org/officeDocument/2006/relationships/hyperlink" Target="http://skinnonews.com/global/archives/" TargetMode="External"/><Relationship Id="rId886" Type="http://schemas.openxmlformats.org/officeDocument/2006/relationships/hyperlink" Target="http://skinnonews.com/global/archives/" TargetMode="External"/><Relationship Id="rId2" Type="http://schemas.openxmlformats.org/officeDocument/2006/relationships/hyperlink" Target="http://skinnonews.com/global/archives/13327" TargetMode="External"/><Relationship Id="rId29" Type="http://schemas.openxmlformats.org/officeDocument/2006/relationships/hyperlink" Target="http://skinnonews.com/global/archives/12389" TargetMode="External"/><Relationship Id="rId441" Type="http://schemas.openxmlformats.org/officeDocument/2006/relationships/hyperlink" Target="http://skinnonews.com/global/archives/" TargetMode="External"/><Relationship Id="rId539" Type="http://schemas.openxmlformats.org/officeDocument/2006/relationships/hyperlink" Target="http://skinnonews.com/global/archives/" TargetMode="External"/><Relationship Id="rId746" Type="http://schemas.openxmlformats.org/officeDocument/2006/relationships/hyperlink" Target="http://skinnonews.com/global/archives/" TargetMode="External"/><Relationship Id="rId1071" Type="http://schemas.openxmlformats.org/officeDocument/2006/relationships/hyperlink" Target="http://skinnonews.com/global/archives/" TargetMode="External"/><Relationship Id="rId1169" Type="http://schemas.openxmlformats.org/officeDocument/2006/relationships/hyperlink" Target="http://skinnonews.com/global/archives/" TargetMode="External"/><Relationship Id="rId178" Type="http://schemas.openxmlformats.org/officeDocument/2006/relationships/hyperlink" Target="http://skinnonews.com/global/archives/14078" TargetMode="External"/><Relationship Id="rId301" Type="http://schemas.openxmlformats.org/officeDocument/2006/relationships/hyperlink" Target="http://skinnonews.com/global/archives/18076" TargetMode="External"/><Relationship Id="rId953" Type="http://schemas.openxmlformats.org/officeDocument/2006/relationships/hyperlink" Target="http://skinnonews.com/global/archives/" TargetMode="External"/><Relationship Id="rId1029" Type="http://schemas.openxmlformats.org/officeDocument/2006/relationships/hyperlink" Target="http://skinnonews.com/global/archives/" TargetMode="External"/><Relationship Id="rId82" Type="http://schemas.openxmlformats.org/officeDocument/2006/relationships/hyperlink" Target="http://skinnonews.com/global/archives/11328" TargetMode="External"/><Relationship Id="rId385" Type="http://schemas.openxmlformats.org/officeDocument/2006/relationships/hyperlink" Target="http://skinnonews.com/global/archives/" TargetMode="External"/><Relationship Id="rId592" Type="http://schemas.openxmlformats.org/officeDocument/2006/relationships/hyperlink" Target="http://skinnonews.com/global/archives/" TargetMode="External"/><Relationship Id="rId606" Type="http://schemas.openxmlformats.org/officeDocument/2006/relationships/hyperlink" Target="http://skinnonews.com/global/archives/" TargetMode="External"/><Relationship Id="rId813" Type="http://schemas.openxmlformats.org/officeDocument/2006/relationships/hyperlink" Target="http://skinnonews.com/global/archives/" TargetMode="External"/><Relationship Id="rId245" Type="http://schemas.openxmlformats.org/officeDocument/2006/relationships/hyperlink" Target="http://skinnonews.com/global/archives/16448" TargetMode="External"/><Relationship Id="rId452" Type="http://schemas.openxmlformats.org/officeDocument/2006/relationships/hyperlink" Target="http://skinnonews.com/global/archives/" TargetMode="External"/><Relationship Id="rId897" Type="http://schemas.openxmlformats.org/officeDocument/2006/relationships/hyperlink" Target="http://skinnonews.com/global/archives/" TargetMode="External"/><Relationship Id="rId1082" Type="http://schemas.openxmlformats.org/officeDocument/2006/relationships/hyperlink" Target="http://skinnonews.com/global/archives/" TargetMode="External"/><Relationship Id="rId105" Type="http://schemas.openxmlformats.org/officeDocument/2006/relationships/hyperlink" Target="http://skinnonews.com/global/archives/10767" TargetMode="External"/><Relationship Id="rId312" Type="http://schemas.openxmlformats.org/officeDocument/2006/relationships/hyperlink" Target="http://skinnonews.com/global/archives/18388" TargetMode="External"/><Relationship Id="rId757" Type="http://schemas.openxmlformats.org/officeDocument/2006/relationships/hyperlink" Target="http://skinnonews.com/global/archives/" TargetMode="External"/><Relationship Id="rId964" Type="http://schemas.openxmlformats.org/officeDocument/2006/relationships/hyperlink" Target="http://skinnonews.com/global/archives/" TargetMode="External"/><Relationship Id="rId93" Type="http://schemas.openxmlformats.org/officeDocument/2006/relationships/hyperlink" Target="http://skinnonews.com/global/archives/11004" TargetMode="External"/><Relationship Id="rId189" Type="http://schemas.openxmlformats.org/officeDocument/2006/relationships/hyperlink" Target="http://skinnonews.com/global/archives/14740" TargetMode="External"/><Relationship Id="rId396" Type="http://schemas.openxmlformats.org/officeDocument/2006/relationships/hyperlink" Target="http://skinnonews.com/global/archives/" TargetMode="External"/><Relationship Id="rId617" Type="http://schemas.openxmlformats.org/officeDocument/2006/relationships/hyperlink" Target="http://skinnonews.com/global/archives/" TargetMode="External"/><Relationship Id="rId824" Type="http://schemas.openxmlformats.org/officeDocument/2006/relationships/hyperlink" Target="http://skinnonews.com/global/archives/" TargetMode="External"/><Relationship Id="rId256" Type="http://schemas.openxmlformats.org/officeDocument/2006/relationships/hyperlink" Target="http://skinnonews.com/global/archives/16787" TargetMode="External"/><Relationship Id="rId463" Type="http://schemas.openxmlformats.org/officeDocument/2006/relationships/hyperlink" Target="http://skinnonews.com/global/archives/" TargetMode="External"/><Relationship Id="rId670" Type="http://schemas.openxmlformats.org/officeDocument/2006/relationships/hyperlink" Target="http://skinnonews.com/global/archives/" TargetMode="External"/><Relationship Id="rId1093" Type="http://schemas.openxmlformats.org/officeDocument/2006/relationships/hyperlink" Target="http://skinnonews.com/global/archives/" TargetMode="External"/><Relationship Id="rId1107" Type="http://schemas.openxmlformats.org/officeDocument/2006/relationships/hyperlink" Target="http://skinnonews.com/global/archives/" TargetMode="External"/><Relationship Id="rId116" Type="http://schemas.openxmlformats.org/officeDocument/2006/relationships/hyperlink" Target="http://skinnonews.com/global/archives/" TargetMode="External"/><Relationship Id="rId323" Type="http://schemas.openxmlformats.org/officeDocument/2006/relationships/hyperlink" Target="http://skinnonews.com/global/archives/18639" TargetMode="External"/><Relationship Id="rId530" Type="http://schemas.openxmlformats.org/officeDocument/2006/relationships/hyperlink" Target="http://skinnonews.com/global/archives/" TargetMode="External"/><Relationship Id="rId768" Type="http://schemas.openxmlformats.org/officeDocument/2006/relationships/hyperlink" Target="http://skinnonews.com/global/archives/" TargetMode="External"/><Relationship Id="rId975" Type="http://schemas.openxmlformats.org/officeDocument/2006/relationships/hyperlink" Target="http://skinnonews.com/global/archives/" TargetMode="External"/><Relationship Id="rId1160" Type="http://schemas.openxmlformats.org/officeDocument/2006/relationships/hyperlink" Target="http://skinnonews.com/global/archives/" TargetMode="External"/><Relationship Id="rId20" Type="http://schemas.openxmlformats.org/officeDocument/2006/relationships/hyperlink" Target="http://skinnonews.com/global/archives/12928" TargetMode="External"/><Relationship Id="rId628" Type="http://schemas.openxmlformats.org/officeDocument/2006/relationships/hyperlink" Target="http://skinnonews.com/global/archives/" TargetMode="External"/><Relationship Id="rId835" Type="http://schemas.openxmlformats.org/officeDocument/2006/relationships/hyperlink" Target="http://skinnonews.com/global/archives/" TargetMode="External"/><Relationship Id="rId267" Type="http://schemas.openxmlformats.org/officeDocument/2006/relationships/hyperlink" Target="http://skinnonews.com/global/archives/17022" TargetMode="External"/><Relationship Id="rId474" Type="http://schemas.openxmlformats.org/officeDocument/2006/relationships/hyperlink" Target="http://skinnonews.com/global/archives/" TargetMode="External"/><Relationship Id="rId1020" Type="http://schemas.openxmlformats.org/officeDocument/2006/relationships/hyperlink" Target="http://skinnonews.com/global/archives/" TargetMode="External"/><Relationship Id="rId1118" Type="http://schemas.openxmlformats.org/officeDocument/2006/relationships/hyperlink" Target="http://skinnonews.com/global/archives/" TargetMode="External"/><Relationship Id="rId127" Type="http://schemas.openxmlformats.org/officeDocument/2006/relationships/hyperlink" Target="http://skinnonews.com/global/archives/9191" TargetMode="External"/><Relationship Id="rId681" Type="http://schemas.openxmlformats.org/officeDocument/2006/relationships/hyperlink" Target="http://skinnonews.com/global/archives/" TargetMode="External"/><Relationship Id="rId779" Type="http://schemas.openxmlformats.org/officeDocument/2006/relationships/hyperlink" Target="http://skinnonews.com/global/archives/" TargetMode="External"/><Relationship Id="rId902" Type="http://schemas.openxmlformats.org/officeDocument/2006/relationships/hyperlink" Target="http://skinnonews.com/global/archives/" TargetMode="External"/><Relationship Id="rId986" Type="http://schemas.openxmlformats.org/officeDocument/2006/relationships/hyperlink" Target="http://skinnonews.com/global/archives/" TargetMode="External"/><Relationship Id="rId31" Type="http://schemas.openxmlformats.org/officeDocument/2006/relationships/hyperlink" Target="http://skinnonews.com/global/archives/12269" TargetMode="External"/><Relationship Id="rId334" Type="http://schemas.openxmlformats.org/officeDocument/2006/relationships/hyperlink" Target="http://skinnonews.com/global/archives/19045" TargetMode="External"/><Relationship Id="rId541" Type="http://schemas.openxmlformats.org/officeDocument/2006/relationships/hyperlink" Target="http://skinnonews.com/global/archives/" TargetMode="External"/><Relationship Id="rId639" Type="http://schemas.openxmlformats.org/officeDocument/2006/relationships/hyperlink" Target="http://skinnonews.com/global/archives/" TargetMode="External"/><Relationship Id="rId1171" Type="http://schemas.openxmlformats.org/officeDocument/2006/relationships/hyperlink" Target="http://skinnonews.com/global/archives/" TargetMode="External"/><Relationship Id="rId180" Type="http://schemas.openxmlformats.org/officeDocument/2006/relationships/hyperlink" Target="http://skinnonews.com/global/archives/14179" TargetMode="External"/><Relationship Id="rId278" Type="http://schemas.openxmlformats.org/officeDocument/2006/relationships/hyperlink" Target="http://skinnonews.com/global/archives/17460" TargetMode="External"/><Relationship Id="rId401" Type="http://schemas.openxmlformats.org/officeDocument/2006/relationships/hyperlink" Target="http://skinnonews.com/global/archives/" TargetMode="External"/><Relationship Id="rId846" Type="http://schemas.openxmlformats.org/officeDocument/2006/relationships/hyperlink" Target="http://skinnonews.com/global/archives/" TargetMode="External"/><Relationship Id="rId1031" Type="http://schemas.openxmlformats.org/officeDocument/2006/relationships/hyperlink" Target="http://skinnonews.com/global/archives/" TargetMode="External"/><Relationship Id="rId1129" Type="http://schemas.openxmlformats.org/officeDocument/2006/relationships/hyperlink" Target="http://skinnonews.com/global/archives/" TargetMode="External"/><Relationship Id="rId485" Type="http://schemas.openxmlformats.org/officeDocument/2006/relationships/hyperlink" Target="http://skinnonews.com/global/archives/" TargetMode="External"/><Relationship Id="rId692" Type="http://schemas.openxmlformats.org/officeDocument/2006/relationships/hyperlink" Target="http://skinnonews.com/global/archives/" TargetMode="External"/><Relationship Id="rId706" Type="http://schemas.openxmlformats.org/officeDocument/2006/relationships/hyperlink" Target="http://skinnonews.com/global/archives/" TargetMode="External"/><Relationship Id="rId913" Type="http://schemas.openxmlformats.org/officeDocument/2006/relationships/hyperlink" Target="http://skinnonews.com/global/archives/" TargetMode="External"/><Relationship Id="rId42" Type="http://schemas.openxmlformats.org/officeDocument/2006/relationships/hyperlink" Target="http://skinnonews.com/global/archives/12072" TargetMode="External"/><Relationship Id="rId138" Type="http://schemas.openxmlformats.org/officeDocument/2006/relationships/hyperlink" Target="http://skinnonews.com/global/archives/9493" TargetMode="External"/><Relationship Id="rId345" Type="http://schemas.openxmlformats.org/officeDocument/2006/relationships/hyperlink" Target="http://skinnonews.com/global/archives/" TargetMode="External"/><Relationship Id="rId552" Type="http://schemas.openxmlformats.org/officeDocument/2006/relationships/hyperlink" Target="http://skinnonews.com/global/archives/" TargetMode="External"/><Relationship Id="rId997" Type="http://schemas.openxmlformats.org/officeDocument/2006/relationships/hyperlink" Target="http://skinnonews.com/global/archives/" TargetMode="External"/><Relationship Id="rId1182" Type="http://schemas.openxmlformats.org/officeDocument/2006/relationships/hyperlink" Target="http://skinnonews.com/global/archives/" TargetMode="External"/><Relationship Id="rId191" Type="http://schemas.openxmlformats.org/officeDocument/2006/relationships/hyperlink" Target="http://skinnonews.com/global/archives/14766" TargetMode="External"/><Relationship Id="rId205" Type="http://schemas.openxmlformats.org/officeDocument/2006/relationships/hyperlink" Target="http://skinnonews.com/global/archives/15259" TargetMode="External"/><Relationship Id="rId412" Type="http://schemas.openxmlformats.org/officeDocument/2006/relationships/hyperlink" Target="http://skinnonews.com/global/archives/" TargetMode="External"/><Relationship Id="rId857" Type="http://schemas.openxmlformats.org/officeDocument/2006/relationships/hyperlink" Target="http://skinnonews.com/global/archives/" TargetMode="External"/><Relationship Id="rId1042" Type="http://schemas.openxmlformats.org/officeDocument/2006/relationships/hyperlink" Target="http://skinnonews.com/global/archives/" TargetMode="External"/><Relationship Id="rId289" Type="http://schemas.openxmlformats.org/officeDocument/2006/relationships/hyperlink" Target="http://skinnonews.com/global/archives/17796" TargetMode="External"/><Relationship Id="rId496" Type="http://schemas.openxmlformats.org/officeDocument/2006/relationships/hyperlink" Target="http://skinnonews.com/global/archives/" TargetMode="External"/><Relationship Id="rId717" Type="http://schemas.openxmlformats.org/officeDocument/2006/relationships/hyperlink" Target="http://skinnonews.com/global/archives/" TargetMode="External"/><Relationship Id="rId924" Type="http://schemas.openxmlformats.org/officeDocument/2006/relationships/hyperlink" Target="http://skinnonews.com/global/archives/" TargetMode="External"/><Relationship Id="rId53" Type="http://schemas.openxmlformats.org/officeDocument/2006/relationships/hyperlink" Target="http://skinnonews.com/global/archives/11807" TargetMode="External"/><Relationship Id="rId149" Type="http://schemas.openxmlformats.org/officeDocument/2006/relationships/hyperlink" Target="http://skinnonews.com/global/archives/10133" TargetMode="External"/><Relationship Id="rId356" Type="http://schemas.openxmlformats.org/officeDocument/2006/relationships/hyperlink" Target="http://skinnonews.com/global/archives/" TargetMode="External"/><Relationship Id="rId563" Type="http://schemas.openxmlformats.org/officeDocument/2006/relationships/hyperlink" Target="http://skinnonews.com/global/archives/" TargetMode="External"/><Relationship Id="rId770" Type="http://schemas.openxmlformats.org/officeDocument/2006/relationships/hyperlink" Target="http://skinnonews.com/global/archives/" TargetMode="External"/><Relationship Id="rId1193" Type="http://schemas.openxmlformats.org/officeDocument/2006/relationships/hyperlink" Target="http://skinnonews.com/global/archives/" TargetMode="External"/><Relationship Id="rId1207" Type="http://schemas.openxmlformats.org/officeDocument/2006/relationships/printerSettings" Target="../printerSettings/printerSettings6.bin"/><Relationship Id="rId216" Type="http://schemas.openxmlformats.org/officeDocument/2006/relationships/hyperlink" Target="http://skinnonews.com/global/archives/" TargetMode="External"/><Relationship Id="rId423" Type="http://schemas.openxmlformats.org/officeDocument/2006/relationships/hyperlink" Target="http://skinnonews.com/global/archives/" TargetMode="External"/><Relationship Id="rId868" Type="http://schemas.openxmlformats.org/officeDocument/2006/relationships/hyperlink" Target="http://skinnonews.com/global/archives/" TargetMode="External"/><Relationship Id="rId1053" Type="http://schemas.openxmlformats.org/officeDocument/2006/relationships/hyperlink" Target="http://skinnonews.com/global/archives/" TargetMode="External"/><Relationship Id="rId630" Type="http://schemas.openxmlformats.org/officeDocument/2006/relationships/hyperlink" Target="http://skinnonews.com/global/archives/" TargetMode="External"/><Relationship Id="rId728" Type="http://schemas.openxmlformats.org/officeDocument/2006/relationships/hyperlink" Target="http://skinnonews.com/global/archives/" TargetMode="External"/><Relationship Id="rId935" Type="http://schemas.openxmlformats.org/officeDocument/2006/relationships/hyperlink" Target="http://skinnonews.com/global/archives/" TargetMode="External"/><Relationship Id="rId64" Type="http://schemas.openxmlformats.org/officeDocument/2006/relationships/hyperlink" Target="http://skinnonews.com/global/archives/11596" TargetMode="External"/><Relationship Id="rId367" Type="http://schemas.openxmlformats.org/officeDocument/2006/relationships/hyperlink" Target="http://skinnonews.com/global/archives/" TargetMode="External"/><Relationship Id="rId574" Type="http://schemas.openxmlformats.org/officeDocument/2006/relationships/hyperlink" Target="http://skinnonews.com/global/archives/" TargetMode="External"/><Relationship Id="rId1120" Type="http://schemas.openxmlformats.org/officeDocument/2006/relationships/hyperlink" Target="http://skinnonews.com/global/archives/" TargetMode="External"/><Relationship Id="rId227" Type="http://schemas.openxmlformats.org/officeDocument/2006/relationships/hyperlink" Target="http://skinnonews.com/global/archives/15925" TargetMode="External"/><Relationship Id="rId781" Type="http://schemas.openxmlformats.org/officeDocument/2006/relationships/hyperlink" Target="http://skinnonews.com/global/archives/" TargetMode="External"/><Relationship Id="rId879" Type="http://schemas.openxmlformats.org/officeDocument/2006/relationships/hyperlink" Target="http://skinnonews.com/global/archives/" TargetMode="External"/><Relationship Id="rId434" Type="http://schemas.openxmlformats.org/officeDocument/2006/relationships/hyperlink" Target="http://skinnonews.com/global/archives/" TargetMode="External"/><Relationship Id="rId641" Type="http://schemas.openxmlformats.org/officeDocument/2006/relationships/hyperlink" Target="http://skinnonews.com/global/archives/" TargetMode="External"/><Relationship Id="rId739" Type="http://schemas.openxmlformats.org/officeDocument/2006/relationships/hyperlink" Target="http://skinnonews.com/global/archives/" TargetMode="External"/><Relationship Id="rId1064" Type="http://schemas.openxmlformats.org/officeDocument/2006/relationships/hyperlink" Target="http://skinnonews.com/global/archives/" TargetMode="External"/><Relationship Id="rId280" Type="http://schemas.openxmlformats.org/officeDocument/2006/relationships/hyperlink" Target="http://skinnonews.com/global/archives/10310" TargetMode="External"/><Relationship Id="rId501" Type="http://schemas.openxmlformats.org/officeDocument/2006/relationships/hyperlink" Target="http://skinnonews.com/global/archives/" TargetMode="External"/><Relationship Id="rId946" Type="http://schemas.openxmlformats.org/officeDocument/2006/relationships/hyperlink" Target="http://skinnonews.com/global/archives/" TargetMode="External"/><Relationship Id="rId1131" Type="http://schemas.openxmlformats.org/officeDocument/2006/relationships/hyperlink" Target="http://skinnonews.com/global/archives/" TargetMode="External"/><Relationship Id="rId75" Type="http://schemas.openxmlformats.org/officeDocument/2006/relationships/hyperlink" Target="http://skinnonews.com/global/archives/11486" TargetMode="External"/><Relationship Id="rId140" Type="http://schemas.openxmlformats.org/officeDocument/2006/relationships/hyperlink" Target="http://skinnonews.com/global/archives/10264" TargetMode="External"/><Relationship Id="rId378" Type="http://schemas.openxmlformats.org/officeDocument/2006/relationships/hyperlink" Target="http://skinnonews.com/global/archives/" TargetMode="External"/><Relationship Id="rId585" Type="http://schemas.openxmlformats.org/officeDocument/2006/relationships/hyperlink" Target="http://skinnonews.com/global/archives/" TargetMode="External"/><Relationship Id="rId792" Type="http://schemas.openxmlformats.org/officeDocument/2006/relationships/hyperlink" Target="http://skinnonews.com/global/archives/" TargetMode="External"/><Relationship Id="rId806" Type="http://schemas.openxmlformats.org/officeDocument/2006/relationships/hyperlink" Target="http://skinnonews.com/global/archives/" TargetMode="External"/><Relationship Id="rId6" Type="http://schemas.openxmlformats.org/officeDocument/2006/relationships/hyperlink" Target="http://skinnonews.com/global/archives/13036" TargetMode="External"/><Relationship Id="rId238" Type="http://schemas.openxmlformats.org/officeDocument/2006/relationships/hyperlink" Target="http://skinnonews.com/global/archives/16169" TargetMode="External"/><Relationship Id="rId445" Type="http://schemas.openxmlformats.org/officeDocument/2006/relationships/hyperlink" Target="http://skinnonews.com/global/archives/" TargetMode="External"/><Relationship Id="rId652" Type="http://schemas.openxmlformats.org/officeDocument/2006/relationships/hyperlink" Target="http://skinnonews.com/global/archives/" TargetMode="External"/><Relationship Id="rId1075" Type="http://schemas.openxmlformats.org/officeDocument/2006/relationships/hyperlink" Target="http://skinnonews.com/global/archives/" TargetMode="External"/><Relationship Id="rId291" Type="http://schemas.openxmlformats.org/officeDocument/2006/relationships/hyperlink" Target="http://skinnonews.com/global/archives/17844" TargetMode="External"/><Relationship Id="rId305" Type="http://schemas.openxmlformats.org/officeDocument/2006/relationships/hyperlink" Target="http://skinnonews.com/global/archives/18208" TargetMode="External"/><Relationship Id="rId512" Type="http://schemas.openxmlformats.org/officeDocument/2006/relationships/hyperlink" Target="http://skinnonews.com/global/archives/" TargetMode="External"/><Relationship Id="rId957" Type="http://schemas.openxmlformats.org/officeDocument/2006/relationships/hyperlink" Target="http://skinnonews.com/global/archives/" TargetMode="External"/><Relationship Id="rId1142" Type="http://schemas.openxmlformats.org/officeDocument/2006/relationships/hyperlink" Target="http://skinnonews.com/global/archives/" TargetMode="External"/><Relationship Id="rId86" Type="http://schemas.openxmlformats.org/officeDocument/2006/relationships/hyperlink" Target="http://skinnonews.com/global/archives/4518" TargetMode="External"/><Relationship Id="rId151" Type="http://schemas.openxmlformats.org/officeDocument/2006/relationships/hyperlink" Target="http://skinnonews.com/global/archives/10206" TargetMode="External"/><Relationship Id="rId389" Type="http://schemas.openxmlformats.org/officeDocument/2006/relationships/hyperlink" Target="http://skinnonews.com/global/archives/" TargetMode="External"/><Relationship Id="rId596" Type="http://schemas.openxmlformats.org/officeDocument/2006/relationships/hyperlink" Target="http://skinnonews.com/global/archives/" TargetMode="External"/><Relationship Id="rId817" Type="http://schemas.openxmlformats.org/officeDocument/2006/relationships/hyperlink" Target="http://skinnonews.com/global/archives/" TargetMode="External"/><Relationship Id="rId1002" Type="http://schemas.openxmlformats.org/officeDocument/2006/relationships/hyperlink" Target="http://skinnonews.com/global/archives/" TargetMode="External"/><Relationship Id="rId249" Type="http://schemas.openxmlformats.org/officeDocument/2006/relationships/hyperlink" Target="http://skinnonews.com/global/archives/16583" TargetMode="External"/><Relationship Id="rId456" Type="http://schemas.openxmlformats.org/officeDocument/2006/relationships/hyperlink" Target="http://skinnonews.com/global/archives/" TargetMode="External"/><Relationship Id="rId663" Type="http://schemas.openxmlformats.org/officeDocument/2006/relationships/hyperlink" Target="http://skinnonews.com/global/archives/" TargetMode="External"/><Relationship Id="rId870" Type="http://schemas.openxmlformats.org/officeDocument/2006/relationships/hyperlink" Target="http://skinnonews.com/global/archives/" TargetMode="External"/><Relationship Id="rId1086" Type="http://schemas.openxmlformats.org/officeDocument/2006/relationships/hyperlink" Target="http://skinnonews.com/global/archives/" TargetMode="External"/><Relationship Id="rId13" Type="http://schemas.openxmlformats.org/officeDocument/2006/relationships/hyperlink" Target="http://skinnonews.com/global/archives/13103" TargetMode="External"/><Relationship Id="rId109" Type="http://schemas.openxmlformats.org/officeDocument/2006/relationships/hyperlink" Target="http://skinnonews.com/global/archives/10654" TargetMode="External"/><Relationship Id="rId316" Type="http://schemas.openxmlformats.org/officeDocument/2006/relationships/hyperlink" Target="http://skinnonews.com/global/archives/18478" TargetMode="External"/><Relationship Id="rId523" Type="http://schemas.openxmlformats.org/officeDocument/2006/relationships/hyperlink" Target="http://skinnonews.com/global/archives/" TargetMode="External"/><Relationship Id="rId968" Type="http://schemas.openxmlformats.org/officeDocument/2006/relationships/hyperlink" Target="http://skinnonews.com/global/archives/" TargetMode="External"/><Relationship Id="rId1153" Type="http://schemas.openxmlformats.org/officeDocument/2006/relationships/hyperlink" Target="http://skinnonews.com/global/archives/" TargetMode="External"/><Relationship Id="rId97" Type="http://schemas.openxmlformats.org/officeDocument/2006/relationships/hyperlink" Target="http://skinnonews.com/global/archives/10939" TargetMode="External"/><Relationship Id="rId730" Type="http://schemas.openxmlformats.org/officeDocument/2006/relationships/hyperlink" Target="http://skinnonews.com/global/archives/" TargetMode="External"/><Relationship Id="rId828" Type="http://schemas.openxmlformats.org/officeDocument/2006/relationships/hyperlink" Target="http://skinnonews.com/global/archives/" TargetMode="External"/><Relationship Id="rId1013" Type="http://schemas.openxmlformats.org/officeDocument/2006/relationships/hyperlink" Target="http://skinnonews.com/global/archives/" TargetMode="External"/><Relationship Id="rId162" Type="http://schemas.openxmlformats.org/officeDocument/2006/relationships/hyperlink" Target="http://skinnonews.com/global/archives/14302" TargetMode="External"/><Relationship Id="rId467" Type="http://schemas.openxmlformats.org/officeDocument/2006/relationships/hyperlink" Target="http://skinnonews.com/global/archives/" TargetMode="External"/><Relationship Id="rId1097" Type="http://schemas.openxmlformats.org/officeDocument/2006/relationships/hyperlink" Target="http://skinnonews.com/global/archives/" TargetMode="External"/><Relationship Id="rId674" Type="http://schemas.openxmlformats.org/officeDocument/2006/relationships/hyperlink" Target="http://skinnonews.com/global/archives/" TargetMode="External"/><Relationship Id="rId881" Type="http://schemas.openxmlformats.org/officeDocument/2006/relationships/hyperlink" Target="http://skinnonews.com/global/archives/" TargetMode="External"/><Relationship Id="rId979" Type="http://schemas.openxmlformats.org/officeDocument/2006/relationships/hyperlink" Target="http://skinnonews.com/global/archives/" TargetMode="External"/><Relationship Id="rId24" Type="http://schemas.openxmlformats.org/officeDocument/2006/relationships/hyperlink" Target="http://skinnonews.com/global/archives/12427" TargetMode="External"/><Relationship Id="rId327" Type="http://schemas.openxmlformats.org/officeDocument/2006/relationships/hyperlink" Target="http://skinnonews.com/global/archives/18743" TargetMode="External"/><Relationship Id="rId534" Type="http://schemas.openxmlformats.org/officeDocument/2006/relationships/hyperlink" Target="http://skinnonews.com/global/archives/" TargetMode="External"/><Relationship Id="rId741" Type="http://schemas.openxmlformats.org/officeDocument/2006/relationships/hyperlink" Target="http://skinnonews.com/global/archives/" TargetMode="External"/><Relationship Id="rId839" Type="http://schemas.openxmlformats.org/officeDocument/2006/relationships/hyperlink" Target="http://skinnonews.com/global/archives/" TargetMode="External"/><Relationship Id="rId1164" Type="http://schemas.openxmlformats.org/officeDocument/2006/relationships/hyperlink" Target="http://skinnonews.com/global/archives/" TargetMode="External"/><Relationship Id="rId173" Type="http://schemas.openxmlformats.org/officeDocument/2006/relationships/hyperlink" Target="http://skinnonews.com/global/archives/14565" TargetMode="External"/><Relationship Id="rId380" Type="http://schemas.openxmlformats.org/officeDocument/2006/relationships/hyperlink" Target="http://skinnonews.com/global/archives/" TargetMode="External"/><Relationship Id="rId601" Type="http://schemas.openxmlformats.org/officeDocument/2006/relationships/hyperlink" Target="http://skinnonews.com/global/archives/" TargetMode="External"/><Relationship Id="rId1024" Type="http://schemas.openxmlformats.org/officeDocument/2006/relationships/hyperlink" Target="http://skinnonews.com/global/archives/" TargetMode="External"/><Relationship Id="rId240" Type="http://schemas.openxmlformats.org/officeDocument/2006/relationships/hyperlink" Target="http://skinnonews.com/global/archives/16286" TargetMode="External"/><Relationship Id="rId478" Type="http://schemas.openxmlformats.org/officeDocument/2006/relationships/hyperlink" Target="http://skinnonews.com/global/archives/" TargetMode="External"/><Relationship Id="rId685" Type="http://schemas.openxmlformats.org/officeDocument/2006/relationships/hyperlink" Target="http://skinnonews.com/global/archives/" TargetMode="External"/><Relationship Id="rId892" Type="http://schemas.openxmlformats.org/officeDocument/2006/relationships/hyperlink" Target="http://skinnonews.com/global/archives/" TargetMode="External"/><Relationship Id="rId906" Type="http://schemas.openxmlformats.org/officeDocument/2006/relationships/hyperlink" Target="http://skinnonews.com/global/archives/" TargetMode="External"/><Relationship Id="rId35" Type="http://schemas.openxmlformats.org/officeDocument/2006/relationships/hyperlink" Target="http://skinnonews.com/global/archives/12190" TargetMode="External"/><Relationship Id="rId100" Type="http://schemas.openxmlformats.org/officeDocument/2006/relationships/hyperlink" Target="http://skinnonews.com/global/archives/10842" TargetMode="External"/><Relationship Id="rId338" Type="http://schemas.openxmlformats.org/officeDocument/2006/relationships/hyperlink" Target="http://skinnonews.com/global/archives/" TargetMode="External"/><Relationship Id="rId545" Type="http://schemas.openxmlformats.org/officeDocument/2006/relationships/hyperlink" Target="http://skinnonews.com/global/archives/" TargetMode="External"/><Relationship Id="rId752" Type="http://schemas.openxmlformats.org/officeDocument/2006/relationships/hyperlink" Target="http://skinnonews.com/global/archives/" TargetMode="External"/><Relationship Id="rId1175" Type="http://schemas.openxmlformats.org/officeDocument/2006/relationships/hyperlink" Target="http://skinnonews.com/global/archives/" TargetMode="External"/><Relationship Id="rId184" Type="http://schemas.openxmlformats.org/officeDocument/2006/relationships/hyperlink" Target="http://skinnonews.com/global/archives/14219" TargetMode="External"/><Relationship Id="rId391" Type="http://schemas.openxmlformats.org/officeDocument/2006/relationships/hyperlink" Target="http://skinnonews.com/global/archives/" TargetMode="External"/><Relationship Id="rId405" Type="http://schemas.openxmlformats.org/officeDocument/2006/relationships/hyperlink" Target="http://skinnonews.com/global/archives/" TargetMode="External"/><Relationship Id="rId612" Type="http://schemas.openxmlformats.org/officeDocument/2006/relationships/hyperlink" Target="http://skinnonews.com/global/archives/" TargetMode="External"/><Relationship Id="rId1035" Type="http://schemas.openxmlformats.org/officeDocument/2006/relationships/hyperlink" Target="http://skinnonews.com/global/archives/" TargetMode="External"/><Relationship Id="rId251" Type="http://schemas.openxmlformats.org/officeDocument/2006/relationships/hyperlink" Target="http://skinnonews.com/global/archives/16563" TargetMode="External"/><Relationship Id="rId489" Type="http://schemas.openxmlformats.org/officeDocument/2006/relationships/hyperlink" Target="http://skinnonews.com/global/archives/" TargetMode="External"/><Relationship Id="rId696" Type="http://schemas.openxmlformats.org/officeDocument/2006/relationships/hyperlink" Target="http://skinnonews.com/global/archives/" TargetMode="External"/><Relationship Id="rId917" Type="http://schemas.openxmlformats.org/officeDocument/2006/relationships/hyperlink" Target="http://skinnonews.com/global/archives/" TargetMode="External"/><Relationship Id="rId1102" Type="http://schemas.openxmlformats.org/officeDocument/2006/relationships/hyperlink" Target="http://skinnonews.com/global/archives/" TargetMode="External"/><Relationship Id="rId46" Type="http://schemas.openxmlformats.org/officeDocument/2006/relationships/hyperlink" Target="http://skinnonews.com/global/archives/11992" TargetMode="External"/><Relationship Id="rId349" Type="http://schemas.openxmlformats.org/officeDocument/2006/relationships/hyperlink" Target="http://skinnonews.com/global/archives/" TargetMode="External"/><Relationship Id="rId556" Type="http://schemas.openxmlformats.org/officeDocument/2006/relationships/hyperlink" Target="http://skinnonews.com/global/archives/" TargetMode="External"/><Relationship Id="rId763" Type="http://schemas.openxmlformats.org/officeDocument/2006/relationships/hyperlink" Target="http://skinnonews.com/global/archives/" TargetMode="External"/><Relationship Id="rId1186" Type="http://schemas.openxmlformats.org/officeDocument/2006/relationships/hyperlink" Target="http://skinnonews.com/global/archives/" TargetMode="External"/><Relationship Id="rId111" Type="http://schemas.openxmlformats.org/officeDocument/2006/relationships/hyperlink" Target="http://skinnonews.com/global/archives/10574" TargetMode="External"/><Relationship Id="rId195" Type="http://schemas.openxmlformats.org/officeDocument/2006/relationships/hyperlink" Target="http://skinnonews.com/global/archives/14803" TargetMode="External"/><Relationship Id="rId209" Type="http://schemas.openxmlformats.org/officeDocument/2006/relationships/hyperlink" Target="http://skinnonews.com/global/archives/15374" TargetMode="External"/><Relationship Id="rId416" Type="http://schemas.openxmlformats.org/officeDocument/2006/relationships/hyperlink" Target="http://skinnonews.com/global/archives/" TargetMode="External"/><Relationship Id="rId970" Type="http://schemas.openxmlformats.org/officeDocument/2006/relationships/hyperlink" Target="http://skinnonews.com/global/archives/" TargetMode="External"/><Relationship Id="rId1046" Type="http://schemas.openxmlformats.org/officeDocument/2006/relationships/hyperlink" Target="http://skinnonews.com/global/archives/" TargetMode="External"/><Relationship Id="rId623" Type="http://schemas.openxmlformats.org/officeDocument/2006/relationships/hyperlink" Target="http://skinnonews.com/global/archives/" TargetMode="External"/><Relationship Id="rId830" Type="http://schemas.openxmlformats.org/officeDocument/2006/relationships/hyperlink" Target="http://skinnonews.com/global/archives/" TargetMode="External"/><Relationship Id="rId928" Type="http://schemas.openxmlformats.org/officeDocument/2006/relationships/hyperlink" Target="http://skinnonews.com/global/archives/" TargetMode="External"/><Relationship Id="rId57" Type="http://schemas.openxmlformats.org/officeDocument/2006/relationships/hyperlink" Target="http://skinnonews.com/global/archives/11010" TargetMode="External"/><Relationship Id="rId262" Type="http://schemas.openxmlformats.org/officeDocument/2006/relationships/hyperlink" Target="http://skinnonews.com/global/archives/16952" TargetMode="External"/><Relationship Id="rId567" Type="http://schemas.openxmlformats.org/officeDocument/2006/relationships/hyperlink" Target="http://skinnonews.com/global/archives/" TargetMode="External"/><Relationship Id="rId1113" Type="http://schemas.openxmlformats.org/officeDocument/2006/relationships/hyperlink" Target="http://skinnonews.com/global/archives/" TargetMode="External"/><Relationship Id="rId1197" Type="http://schemas.openxmlformats.org/officeDocument/2006/relationships/hyperlink" Target="http://skinnonews.com/global/archives/" TargetMode="External"/><Relationship Id="rId122" Type="http://schemas.openxmlformats.org/officeDocument/2006/relationships/hyperlink" Target="http://skinnonews.com/global/archives/10478" TargetMode="External"/><Relationship Id="rId774" Type="http://schemas.openxmlformats.org/officeDocument/2006/relationships/hyperlink" Target="http://skinnonews.com/global/archives/" TargetMode="External"/><Relationship Id="rId981" Type="http://schemas.openxmlformats.org/officeDocument/2006/relationships/hyperlink" Target="http://skinnonews.com/global/archives/" TargetMode="External"/><Relationship Id="rId1057" Type="http://schemas.openxmlformats.org/officeDocument/2006/relationships/hyperlink" Target="http://skinnonews.com/global/archives/" TargetMode="External"/><Relationship Id="rId427" Type="http://schemas.openxmlformats.org/officeDocument/2006/relationships/hyperlink" Target="http://skinnonews.com/global/archives/" TargetMode="External"/><Relationship Id="rId634" Type="http://schemas.openxmlformats.org/officeDocument/2006/relationships/hyperlink" Target="http://skinnonews.com/global/archives/" TargetMode="External"/><Relationship Id="rId841" Type="http://schemas.openxmlformats.org/officeDocument/2006/relationships/hyperlink" Target="http://skinnonews.com/global/archives/" TargetMode="External"/><Relationship Id="rId273" Type="http://schemas.openxmlformats.org/officeDocument/2006/relationships/hyperlink" Target="http://skinnonews.com/global/archives/17292" TargetMode="External"/><Relationship Id="rId480" Type="http://schemas.openxmlformats.org/officeDocument/2006/relationships/hyperlink" Target="http://skinnonews.com/global/archives/" TargetMode="External"/><Relationship Id="rId701" Type="http://schemas.openxmlformats.org/officeDocument/2006/relationships/hyperlink" Target="http://skinnonews.com/global/archives/" TargetMode="External"/><Relationship Id="rId939" Type="http://schemas.openxmlformats.org/officeDocument/2006/relationships/hyperlink" Target="http://skinnonews.com/global/archives/" TargetMode="External"/><Relationship Id="rId1124" Type="http://schemas.openxmlformats.org/officeDocument/2006/relationships/hyperlink" Target="http://skinnonews.com/global/archives/" TargetMode="External"/><Relationship Id="rId68" Type="http://schemas.openxmlformats.org/officeDocument/2006/relationships/hyperlink" Target="http://skinnonews.com/global/archives/7302" TargetMode="External"/><Relationship Id="rId133" Type="http://schemas.openxmlformats.org/officeDocument/2006/relationships/hyperlink" Target="http://skinnonews.com/global/archives/4844" TargetMode="External"/><Relationship Id="rId340" Type="http://schemas.openxmlformats.org/officeDocument/2006/relationships/hyperlink" Target="http://skinnonews.com/global/archives/" TargetMode="External"/><Relationship Id="rId578" Type="http://schemas.openxmlformats.org/officeDocument/2006/relationships/hyperlink" Target="http://skinnonews.com/global/archives/" TargetMode="External"/><Relationship Id="rId785" Type="http://schemas.openxmlformats.org/officeDocument/2006/relationships/hyperlink" Target="http://skinnonews.com/global/archives/" TargetMode="External"/><Relationship Id="rId992" Type="http://schemas.openxmlformats.org/officeDocument/2006/relationships/hyperlink" Target="http://skinnonews.com/global/archives/" TargetMode="External"/><Relationship Id="rId200" Type="http://schemas.openxmlformats.org/officeDocument/2006/relationships/hyperlink" Target="http://skinnonews.com/global/archives/15007" TargetMode="External"/><Relationship Id="rId438" Type="http://schemas.openxmlformats.org/officeDocument/2006/relationships/hyperlink" Target="http://skinnonews.com/global/archives/" TargetMode="External"/><Relationship Id="rId645" Type="http://schemas.openxmlformats.org/officeDocument/2006/relationships/hyperlink" Target="http://skinnonews.com/global/archives/" TargetMode="External"/><Relationship Id="rId852" Type="http://schemas.openxmlformats.org/officeDocument/2006/relationships/hyperlink" Target="http://skinnonews.com/global/archives/" TargetMode="External"/><Relationship Id="rId1068" Type="http://schemas.openxmlformats.org/officeDocument/2006/relationships/hyperlink" Target="http://skinnonews.com/global/archives/" TargetMode="External"/><Relationship Id="rId284" Type="http://schemas.openxmlformats.org/officeDocument/2006/relationships/hyperlink" Target="http://skinnonews.com/global/archives/17569" TargetMode="External"/><Relationship Id="rId491" Type="http://schemas.openxmlformats.org/officeDocument/2006/relationships/hyperlink" Target="http://skinnonews.com/global/archives/" TargetMode="External"/><Relationship Id="rId505" Type="http://schemas.openxmlformats.org/officeDocument/2006/relationships/hyperlink" Target="http://skinnonews.com/global/archives/" TargetMode="External"/><Relationship Id="rId712" Type="http://schemas.openxmlformats.org/officeDocument/2006/relationships/hyperlink" Target="http://skinnonews.com/global/archives/" TargetMode="External"/><Relationship Id="rId1135" Type="http://schemas.openxmlformats.org/officeDocument/2006/relationships/hyperlink" Target="http://skinnonews.com/global/archives/" TargetMode="External"/><Relationship Id="rId79" Type="http://schemas.openxmlformats.org/officeDocument/2006/relationships/hyperlink" Target="http://skinnonews.com/global/archives/11342" TargetMode="External"/><Relationship Id="rId144" Type="http://schemas.openxmlformats.org/officeDocument/2006/relationships/hyperlink" Target="http://skinnonews.com/global/archives/7574" TargetMode="External"/><Relationship Id="rId589" Type="http://schemas.openxmlformats.org/officeDocument/2006/relationships/hyperlink" Target="http://skinnonews.com/global/archives/" TargetMode="External"/><Relationship Id="rId796" Type="http://schemas.openxmlformats.org/officeDocument/2006/relationships/hyperlink" Target="http://skinnonews.com/global/archives/" TargetMode="External"/><Relationship Id="rId1202" Type="http://schemas.openxmlformats.org/officeDocument/2006/relationships/hyperlink" Target="http://skinnonews.com/global/archives/" TargetMode="External"/><Relationship Id="rId351" Type="http://schemas.openxmlformats.org/officeDocument/2006/relationships/hyperlink" Target="http://skinnonews.com/global/archives/" TargetMode="External"/><Relationship Id="rId449" Type="http://schemas.openxmlformats.org/officeDocument/2006/relationships/hyperlink" Target="http://skinnonews.com/global/archives/" TargetMode="External"/><Relationship Id="rId656" Type="http://schemas.openxmlformats.org/officeDocument/2006/relationships/hyperlink" Target="http://skinnonews.com/global/archives/" TargetMode="External"/><Relationship Id="rId863" Type="http://schemas.openxmlformats.org/officeDocument/2006/relationships/hyperlink" Target="http://skinnonews.com/global/archives/" TargetMode="External"/><Relationship Id="rId1079" Type="http://schemas.openxmlformats.org/officeDocument/2006/relationships/hyperlink" Target="http://skinnonews.com/global/archives/" TargetMode="External"/><Relationship Id="rId211" Type="http://schemas.openxmlformats.org/officeDocument/2006/relationships/hyperlink" Target="http://skinnonews.com/global/archives/" TargetMode="External"/><Relationship Id="rId295" Type="http://schemas.openxmlformats.org/officeDocument/2006/relationships/hyperlink" Target="http://skinnonews.com/global/archives/17965" TargetMode="External"/><Relationship Id="rId309" Type="http://schemas.openxmlformats.org/officeDocument/2006/relationships/hyperlink" Target="http://skinnonews.com/global/archives/18361" TargetMode="External"/><Relationship Id="rId516" Type="http://schemas.openxmlformats.org/officeDocument/2006/relationships/hyperlink" Target="http://skinnonews.com/global/archives/" TargetMode="External"/><Relationship Id="rId1146" Type="http://schemas.openxmlformats.org/officeDocument/2006/relationships/hyperlink" Target="http://skinnonews.com/global/archives/" TargetMode="External"/><Relationship Id="rId723" Type="http://schemas.openxmlformats.org/officeDocument/2006/relationships/hyperlink" Target="http://skinnonews.com/global/archives/" TargetMode="External"/><Relationship Id="rId930" Type="http://schemas.openxmlformats.org/officeDocument/2006/relationships/hyperlink" Target="http://skinnonews.com/global/archives/" TargetMode="External"/><Relationship Id="rId1006" Type="http://schemas.openxmlformats.org/officeDocument/2006/relationships/hyperlink" Target="http://skinnonews.com/global/archives/" TargetMode="External"/><Relationship Id="rId155" Type="http://schemas.openxmlformats.org/officeDocument/2006/relationships/hyperlink" Target="http://skinnonews.com/global/archives/" TargetMode="External"/><Relationship Id="rId362" Type="http://schemas.openxmlformats.org/officeDocument/2006/relationships/hyperlink" Target="http://skinnonews.com/global/archives/" TargetMode="External"/><Relationship Id="rId222" Type="http://schemas.openxmlformats.org/officeDocument/2006/relationships/hyperlink" Target="http://skinnonews.com/global/archives/15760" TargetMode="External"/><Relationship Id="rId667" Type="http://schemas.openxmlformats.org/officeDocument/2006/relationships/hyperlink" Target="http://skinnonews.com/global/archives/" TargetMode="External"/><Relationship Id="rId874" Type="http://schemas.openxmlformats.org/officeDocument/2006/relationships/hyperlink" Target="http://skinnonews.com/global/archives/" TargetMode="External"/><Relationship Id="rId17" Type="http://schemas.openxmlformats.org/officeDocument/2006/relationships/hyperlink" Target="http://skinnonews.com/global/archives/13060" TargetMode="External"/><Relationship Id="rId527" Type="http://schemas.openxmlformats.org/officeDocument/2006/relationships/hyperlink" Target="http://skinnonews.com/global/archives/" TargetMode="External"/><Relationship Id="rId734" Type="http://schemas.openxmlformats.org/officeDocument/2006/relationships/hyperlink" Target="http://skinnonews.com/global/archives/" TargetMode="External"/><Relationship Id="rId941" Type="http://schemas.openxmlformats.org/officeDocument/2006/relationships/hyperlink" Target="http://skinnonews.com/global/archives/" TargetMode="External"/><Relationship Id="rId1157" Type="http://schemas.openxmlformats.org/officeDocument/2006/relationships/hyperlink" Target="http://skinnonews.com/global/archives/" TargetMode="External"/><Relationship Id="rId70" Type="http://schemas.openxmlformats.org/officeDocument/2006/relationships/hyperlink" Target="http://skinnonews.com/global/archives/11683" TargetMode="External"/><Relationship Id="rId166" Type="http://schemas.openxmlformats.org/officeDocument/2006/relationships/hyperlink" Target="http://skinnonews.com/global/archives/14384" TargetMode="External"/><Relationship Id="rId373" Type="http://schemas.openxmlformats.org/officeDocument/2006/relationships/hyperlink" Target="http://skinnonews.com/global/archives/" TargetMode="External"/><Relationship Id="rId580" Type="http://schemas.openxmlformats.org/officeDocument/2006/relationships/hyperlink" Target="http://skinnonews.com/global/archives/" TargetMode="External"/><Relationship Id="rId801" Type="http://schemas.openxmlformats.org/officeDocument/2006/relationships/hyperlink" Target="http://skinnonews.com/global/archives/" TargetMode="External"/><Relationship Id="rId1017" Type="http://schemas.openxmlformats.org/officeDocument/2006/relationships/hyperlink" Target="http://skinnonews.com/global/archives/" TargetMode="External"/><Relationship Id="rId1" Type="http://schemas.openxmlformats.org/officeDocument/2006/relationships/hyperlink" Target="http://skinnonews.com/global/archives/7961" TargetMode="External"/><Relationship Id="rId233" Type="http://schemas.openxmlformats.org/officeDocument/2006/relationships/hyperlink" Target="http://skinnonews.com/global/archives/16060" TargetMode="External"/><Relationship Id="rId440" Type="http://schemas.openxmlformats.org/officeDocument/2006/relationships/hyperlink" Target="http://skinnonews.com/global/archives/" TargetMode="External"/><Relationship Id="rId678" Type="http://schemas.openxmlformats.org/officeDocument/2006/relationships/hyperlink" Target="http://skinnonews.com/global/archives/" TargetMode="External"/><Relationship Id="rId885" Type="http://schemas.openxmlformats.org/officeDocument/2006/relationships/hyperlink" Target="http://skinnonews.com/global/archives/" TargetMode="External"/><Relationship Id="rId1070" Type="http://schemas.openxmlformats.org/officeDocument/2006/relationships/hyperlink" Target="http://skinnonews.com/global/archives/" TargetMode="External"/><Relationship Id="rId28" Type="http://schemas.openxmlformats.org/officeDocument/2006/relationships/hyperlink" Target="http://skinnonews.com/global/archives/12319" TargetMode="External"/><Relationship Id="rId300" Type="http://schemas.openxmlformats.org/officeDocument/2006/relationships/hyperlink" Target="http://skinnonews.com/global/archives/18065" TargetMode="External"/><Relationship Id="rId538" Type="http://schemas.openxmlformats.org/officeDocument/2006/relationships/hyperlink" Target="http://skinnonews.com/global/archives/" TargetMode="External"/><Relationship Id="rId745" Type="http://schemas.openxmlformats.org/officeDocument/2006/relationships/hyperlink" Target="http://skinnonews.com/global/archives/" TargetMode="External"/><Relationship Id="rId952" Type="http://schemas.openxmlformats.org/officeDocument/2006/relationships/hyperlink" Target="http://skinnonews.com/global/archives/" TargetMode="External"/><Relationship Id="rId1168" Type="http://schemas.openxmlformats.org/officeDocument/2006/relationships/hyperlink" Target="http://skinnonews.com/global/archives/" TargetMode="External"/><Relationship Id="rId81" Type="http://schemas.openxmlformats.org/officeDocument/2006/relationships/hyperlink" Target="http://skinnonews.com/global/archives/" TargetMode="External"/><Relationship Id="rId177" Type="http://schemas.openxmlformats.org/officeDocument/2006/relationships/hyperlink" Target="http://skinnonews.com/global/archives/14083" TargetMode="External"/><Relationship Id="rId384" Type="http://schemas.openxmlformats.org/officeDocument/2006/relationships/hyperlink" Target="http://skinnonews.com/global/archives/" TargetMode="External"/><Relationship Id="rId591" Type="http://schemas.openxmlformats.org/officeDocument/2006/relationships/hyperlink" Target="http://skinnonews.com/global/archives/" TargetMode="External"/><Relationship Id="rId605" Type="http://schemas.openxmlformats.org/officeDocument/2006/relationships/hyperlink" Target="http://skinnonews.com/global/archives/" TargetMode="External"/><Relationship Id="rId812" Type="http://schemas.openxmlformats.org/officeDocument/2006/relationships/hyperlink" Target="http://skinnonews.com/global/archives/" TargetMode="External"/><Relationship Id="rId1028" Type="http://schemas.openxmlformats.org/officeDocument/2006/relationships/hyperlink" Target="http://skinnonews.com/global/archives/" TargetMode="External"/><Relationship Id="rId244" Type="http://schemas.openxmlformats.org/officeDocument/2006/relationships/hyperlink" Target="http://skinnonews.com/global/archives/16405" TargetMode="External"/><Relationship Id="rId689" Type="http://schemas.openxmlformats.org/officeDocument/2006/relationships/hyperlink" Target="http://skinnonews.com/global/archives/" TargetMode="External"/><Relationship Id="rId896" Type="http://schemas.openxmlformats.org/officeDocument/2006/relationships/hyperlink" Target="http://skinnonews.com/global/archives/" TargetMode="External"/><Relationship Id="rId1081" Type="http://schemas.openxmlformats.org/officeDocument/2006/relationships/hyperlink" Target="http://skinnonews.com/global/archives/" TargetMode="External"/><Relationship Id="rId39" Type="http://schemas.openxmlformats.org/officeDocument/2006/relationships/hyperlink" Target="http://skinnonews.com/global/archives/12091" TargetMode="External"/><Relationship Id="rId451" Type="http://schemas.openxmlformats.org/officeDocument/2006/relationships/hyperlink" Target="http://skinnonews.com/global/archives/" TargetMode="External"/><Relationship Id="rId549" Type="http://schemas.openxmlformats.org/officeDocument/2006/relationships/hyperlink" Target="http://skinnonews.com/global/archives/" TargetMode="External"/><Relationship Id="rId756" Type="http://schemas.openxmlformats.org/officeDocument/2006/relationships/hyperlink" Target="http://skinnonews.com/global/archives/" TargetMode="External"/><Relationship Id="rId1179" Type="http://schemas.openxmlformats.org/officeDocument/2006/relationships/hyperlink" Target="http://skinnonews.com/global/archives/" TargetMode="External"/><Relationship Id="rId104" Type="http://schemas.openxmlformats.org/officeDocument/2006/relationships/hyperlink" Target="http://skinnonews.com/global/archives/10746" TargetMode="External"/><Relationship Id="rId188" Type="http://schemas.openxmlformats.org/officeDocument/2006/relationships/hyperlink" Target="http://skinnonews.com/global/archives/14688" TargetMode="External"/><Relationship Id="rId311" Type="http://schemas.openxmlformats.org/officeDocument/2006/relationships/hyperlink" Target="http://skinnonews.com/global/archives/18374" TargetMode="External"/><Relationship Id="rId395" Type="http://schemas.openxmlformats.org/officeDocument/2006/relationships/hyperlink" Target="http://skinnonews.com/global/archives/" TargetMode="External"/><Relationship Id="rId409" Type="http://schemas.openxmlformats.org/officeDocument/2006/relationships/hyperlink" Target="http://skinnonews.com/global/archives/" TargetMode="External"/><Relationship Id="rId963" Type="http://schemas.openxmlformats.org/officeDocument/2006/relationships/hyperlink" Target="http://skinnonews.com/global/archives/" TargetMode="External"/><Relationship Id="rId1039" Type="http://schemas.openxmlformats.org/officeDocument/2006/relationships/hyperlink" Target="http://skinnonews.com/global/archives/" TargetMode="External"/><Relationship Id="rId92" Type="http://schemas.openxmlformats.org/officeDocument/2006/relationships/hyperlink" Target="http://skinnonews.com/global/archives/11082" TargetMode="External"/><Relationship Id="rId616" Type="http://schemas.openxmlformats.org/officeDocument/2006/relationships/hyperlink" Target="http://skinnonews.com/global/archives/" TargetMode="External"/><Relationship Id="rId823" Type="http://schemas.openxmlformats.org/officeDocument/2006/relationships/hyperlink" Target="http://skinnonews.com/global/archives/" TargetMode="External"/><Relationship Id="rId255" Type="http://schemas.openxmlformats.org/officeDocument/2006/relationships/hyperlink" Target="http://skinnonews.com/global/archives/16738" TargetMode="External"/><Relationship Id="rId462" Type="http://schemas.openxmlformats.org/officeDocument/2006/relationships/hyperlink" Target="http://skinnonews.com/global/archives/" TargetMode="External"/><Relationship Id="rId1092" Type="http://schemas.openxmlformats.org/officeDocument/2006/relationships/hyperlink" Target="http://skinnonews.com/global/archives/" TargetMode="External"/><Relationship Id="rId1106" Type="http://schemas.openxmlformats.org/officeDocument/2006/relationships/hyperlink" Target="http://skinnonews.com/global/archives/" TargetMode="External"/><Relationship Id="rId115" Type="http://schemas.openxmlformats.org/officeDocument/2006/relationships/hyperlink" Target="http://skinnonews.com/global/archives/" TargetMode="External"/><Relationship Id="rId322" Type="http://schemas.openxmlformats.org/officeDocument/2006/relationships/hyperlink" Target="http://skinnonews.com/global/archives/18623" TargetMode="External"/><Relationship Id="rId767" Type="http://schemas.openxmlformats.org/officeDocument/2006/relationships/hyperlink" Target="http://skinnonews.com/global/archives/" TargetMode="External"/><Relationship Id="rId974" Type="http://schemas.openxmlformats.org/officeDocument/2006/relationships/hyperlink" Target="http://skinnonews.com/global/archives/" TargetMode="External"/><Relationship Id="rId199" Type="http://schemas.openxmlformats.org/officeDocument/2006/relationships/hyperlink" Target="http://skinnonews.com/global/archives/14962" TargetMode="External"/><Relationship Id="rId627" Type="http://schemas.openxmlformats.org/officeDocument/2006/relationships/hyperlink" Target="http://skinnonews.com/global/archives/" TargetMode="External"/><Relationship Id="rId834" Type="http://schemas.openxmlformats.org/officeDocument/2006/relationships/hyperlink" Target="http://skinnonews.com/global/archives/" TargetMode="External"/><Relationship Id="rId266" Type="http://schemas.openxmlformats.org/officeDocument/2006/relationships/hyperlink" Target="http://skinnonews.com/global/archives/16970" TargetMode="External"/><Relationship Id="rId473" Type="http://schemas.openxmlformats.org/officeDocument/2006/relationships/hyperlink" Target="http://skinnonews.com/global/archives/" TargetMode="External"/><Relationship Id="rId680" Type="http://schemas.openxmlformats.org/officeDocument/2006/relationships/hyperlink" Target="http://skinnonews.com/global/archives/" TargetMode="External"/><Relationship Id="rId901" Type="http://schemas.openxmlformats.org/officeDocument/2006/relationships/hyperlink" Target="http://skinnonews.com/global/archives/" TargetMode="External"/><Relationship Id="rId1117" Type="http://schemas.openxmlformats.org/officeDocument/2006/relationships/hyperlink" Target="http://skinnonews.com/global/archives/" TargetMode="External"/><Relationship Id="rId30" Type="http://schemas.openxmlformats.org/officeDocument/2006/relationships/hyperlink" Target="http://skinnonews.com/global/archives/12306" TargetMode="External"/><Relationship Id="rId126" Type="http://schemas.openxmlformats.org/officeDocument/2006/relationships/hyperlink" Target="http://skinnonews.com/global/archives/9333" TargetMode="External"/><Relationship Id="rId333" Type="http://schemas.openxmlformats.org/officeDocument/2006/relationships/hyperlink" Target="http://skinnonews.com/global/archives/19014" TargetMode="External"/><Relationship Id="rId540" Type="http://schemas.openxmlformats.org/officeDocument/2006/relationships/hyperlink" Target="http://skinnonews.com/global/archives/" TargetMode="External"/><Relationship Id="rId778" Type="http://schemas.openxmlformats.org/officeDocument/2006/relationships/hyperlink" Target="http://skinnonews.com/global/archives/" TargetMode="External"/><Relationship Id="rId985" Type="http://schemas.openxmlformats.org/officeDocument/2006/relationships/hyperlink" Target="http://skinnonews.com/global/archives/" TargetMode="External"/><Relationship Id="rId1170" Type="http://schemas.openxmlformats.org/officeDocument/2006/relationships/hyperlink" Target="http://skinnonews.com/global/archives/" TargetMode="External"/><Relationship Id="rId638" Type="http://schemas.openxmlformats.org/officeDocument/2006/relationships/hyperlink" Target="http://skinnonews.com/global/archives/" TargetMode="External"/><Relationship Id="rId845" Type="http://schemas.openxmlformats.org/officeDocument/2006/relationships/hyperlink" Target="http://skinnonews.com/global/archives/" TargetMode="External"/><Relationship Id="rId1030" Type="http://schemas.openxmlformats.org/officeDocument/2006/relationships/hyperlink" Target="http://skinnonews.com/global/archives/" TargetMode="External"/><Relationship Id="rId277" Type="http://schemas.openxmlformats.org/officeDocument/2006/relationships/hyperlink" Target="http://skinnonews.com/global/archives/17426" TargetMode="External"/><Relationship Id="rId400" Type="http://schemas.openxmlformats.org/officeDocument/2006/relationships/hyperlink" Target="http://skinnonews.com/global/archives/" TargetMode="External"/><Relationship Id="rId484" Type="http://schemas.openxmlformats.org/officeDocument/2006/relationships/hyperlink" Target="http://skinnonews.com/global/archives/" TargetMode="External"/><Relationship Id="rId705" Type="http://schemas.openxmlformats.org/officeDocument/2006/relationships/hyperlink" Target="http://skinnonews.com/global/archives/" TargetMode="External"/><Relationship Id="rId1128" Type="http://schemas.openxmlformats.org/officeDocument/2006/relationships/hyperlink" Target="http://skinnonews.com/global/archives/" TargetMode="External"/><Relationship Id="rId137" Type="http://schemas.openxmlformats.org/officeDocument/2006/relationships/hyperlink" Target="http://skinnonews.com/global/archives/9740" TargetMode="External"/><Relationship Id="rId344" Type="http://schemas.openxmlformats.org/officeDocument/2006/relationships/hyperlink" Target="http://skinnonews.com/global/archives/" TargetMode="External"/><Relationship Id="rId691" Type="http://schemas.openxmlformats.org/officeDocument/2006/relationships/hyperlink" Target="http://skinnonews.com/global/archives/" TargetMode="External"/><Relationship Id="rId789" Type="http://schemas.openxmlformats.org/officeDocument/2006/relationships/hyperlink" Target="http://skinnonews.com/global/archives/" TargetMode="External"/><Relationship Id="rId912" Type="http://schemas.openxmlformats.org/officeDocument/2006/relationships/hyperlink" Target="http://skinnonews.com/global/archives/" TargetMode="External"/><Relationship Id="rId996" Type="http://schemas.openxmlformats.org/officeDocument/2006/relationships/hyperlink" Target="http://skinnonews.com/global/archives/" TargetMode="External"/><Relationship Id="rId41" Type="http://schemas.openxmlformats.org/officeDocument/2006/relationships/hyperlink" Target="http://skinnonews.com/global/archives/12022" TargetMode="External"/><Relationship Id="rId551" Type="http://schemas.openxmlformats.org/officeDocument/2006/relationships/hyperlink" Target="http://skinnonews.com/global/archives/" TargetMode="External"/><Relationship Id="rId649" Type="http://schemas.openxmlformats.org/officeDocument/2006/relationships/hyperlink" Target="http://skinnonews.com/global/archives/" TargetMode="External"/><Relationship Id="rId856" Type="http://schemas.openxmlformats.org/officeDocument/2006/relationships/hyperlink" Target="http://skinnonews.com/global/archives/" TargetMode="External"/><Relationship Id="rId1181" Type="http://schemas.openxmlformats.org/officeDocument/2006/relationships/hyperlink" Target="http://skinnonews.com/global/archives/" TargetMode="External"/><Relationship Id="rId190" Type="http://schemas.openxmlformats.org/officeDocument/2006/relationships/hyperlink" Target="http://skinnonews.com/global/archives/14755" TargetMode="External"/><Relationship Id="rId204" Type="http://schemas.openxmlformats.org/officeDocument/2006/relationships/hyperlink" Target="http://skinnonews.com/global/archives/15208" TargetMode="External"/><Relationship Id="rId288" Type="http://schemas.openxmlformats.org/officeDocument/2006/relationships/hyperlink" Target="http://skinnonews.com/global/archives/17737" TargetMode="External"/><Relationship Id="rId411" Type="http://schemas.openxmlformats.org/officeDocument/2006/relationships/hyperlink" Target="http://skinnonews.com/global/archives/" TargetMode="External"/><Relationship Id="rId509" Type="http://schemas.openxmlformats.org/officeDocument/2006/relationships/hyperlink" Target="http://skinnonews.com/global/archives/" TargetMode="External"/><Relationship Id="rId1041" Type="http://schemas.openxmlformats.org/officeDocument/2006/relationships/hyperlink" Target="http://skinnonews.com/global/archives/" TargetMode="External"/><Relationship Id="rId1139" Type="http://schemas.openxmlformats.org/officeDocument/2006/relationships/hyperlink" Target="http://skinnonews.com/global/archives/" TargetMode="External"/><Relationship Id="rId495" Type="http://schemas.openxmlformats.org/officeDocument/2006/relationships/hyperlink" Target="http://skinnonews.com/global/archives/" TargetMode="External"/><Relationship Id="rId716" Type="http://schemas.openxmlformats.org/officeDocument/2006/relationships/hyperlink" Target="http://skinnonews.com/global/archives/" TargetMode="External"/><Relationship Id="rId923" Type="http://schemas.openxmlformats.org/officeDocument/2006/relationships/hyperlink" Target="http://skinnonews.com/global/archives/" TargetMode="External"/><Relationship Id="rId52" Type="http://schemas.openxmlformats.org/officeDocument/2006/relationships/hyperlink" Target="http://skinnonews.com/global/archives/11830" TargetMode="External"/><Relationship Id="rId148" Type="http://schemas.openxmlformats.org/officeDocument/2006/relationships/hyperlink" Target="http://skinnonews.com/global/archives/9978" TargetMode="External"/><Relationship Id="rId355" Type="http://schemas.openxmlformats.org/officeDocument/2006/relationships/hyperlink" Target="http://skinnonews.com/global/archives/" TargetMode="External"/><Relationship Id="rId562" Type="http://schemas.openxmlformats.org/officeDocument/2006/relationships/hyperlink" Target="http://skinnonews.com/global/archives/" TargetMode="External"/><Relationship Id="rId1192" Type="http://schemas.openxmlformats.org/officeDocument/2006/relationships/hyperlink" Target="http://skinnonews.com/global/archives/" TargetMode="External"/><Relationship Id="rId1206" Type="http://schemas.openxmlformats.org/officeDocument/2006/relationships/hyperlink" Target="http://skinnonews.com/global/archives/" TargetMode="External"/><Relationship Id="rId215" Type="http://schemas.openxmlformats.org/officeDocument/2006/relationships/hyperlink" Target="http://skinnonews.com/global/archives/" TargetMode="External"/><Relationship Id="rId422" Type="http://schemas.openxmlformats.org/officeDocument/2006/relationships/hyperlink" Target="http://skinnonews.com/global/archives/" TargetMode="External"/><Relationship Id="rId867" Type="http://schemas.openxmlformats.org/officeDocument/2006/relationships/hyperlink" Target="http://skinnonews.com/global/archives/" TargetMode="External"/><Relationship Id="rId1052" Type="http://schemas.openxmlformats.org/officeDocument/2006/relationships/hyperlink" Target="http://skinnonews.com/global/archives/" TargetMode="External"/><Relationship Id="rId299" Type="http://schemas.openxmlformats.org/officeDocument/2006/relationships/hyperlink" Target="http://skinnonews.com/global/archives/18022" TargetMode="External"/><Relationship Id="rId727" Type="http://schemas.openxmlformats.org/officeDocument/2006/relationships/hyperlink" Target="http://skinnonews.com/global/archives/" TargetMode="External"/><Relationship Id="rId934" Type="http://schemas.openxmlformats.org/officeDocument/2006/relationships/hyperlink" Target="http://skinnonews.com/global/archives/" TargetMode="External"/><Relationship Id="rId63" Type="http://schemas.openxmlformats.org/officeDocument/2006/relationships/hyperlink" Target="http://skinnonews.com/global/archives/11429" TargetMode="External"/><Relationship Id="rId159" Type="http://schemas.openxmlformats.org/officeDocument/2006/relationships/hyperlink" Target="http://skinnonews.com/global/archives/14065" TargetMode="External"/><Relationship Id="rId366" Type="http://schemas.openxmlformats.org/officeDocument/2006/relationships/hyperlink" Target="http://skinnonews.com/global/archives/" TargetMode="External"/><Relationship Id="rId573" Type="http://schemas.openxmlformats.org/officeDocument/2006/relationships/hyperlink" Target="http://skinnonews.com/global/archives/" TargetMode="External"/><Relationship Id="rId780" Type="http://schemas.openxmlformats.org/officeDocument/2006/relationships/hyperlink" Target="http://skinnonews.com/global/archives/" TargetMode="External"/><Relationship Id="rId226" Type="http://schemas.openxmlformats.org/officeDocument/2006/relationships/hyperlink" Target="http://skinnonews.com/global/archives/15937" TargetMode="External"/><Relationship Id="rId433" Type="http://schemas.openxmlformats.org/officeDocument/2006/relationships/hyperlink" Target="http://skinnonews.com/global/archives/" TargetMode="External"/><Relationship Id="rId878" Type="http://schemas.openxmlformats.org/officeDocument/2006/relationships/hyperlink" Target="http://skinnonews.com/global/archives/" TargetMode="External"/><Relationship Id="rId1063" Type="http://schemas.openxmlformats.org/officeDocument/2006/relationships/hyperlink" Target="http://skinnonews.com/global/archives/" TargetMode="External"/><Relationship Id="rId640" Type="http://schemas.openxmlformats.org/officeDocument/2006/relationships/hyperlink" Target="http://skinnonews.com/global/archives/" TargetMode="External"/><Relationship Id="rId738" Type="http://schemas.openxmlformats.org/officeDocument/2006/relationships/hyperlink" Target="http://skinnonews.com/global/archives/" TargetMode="External"/><Relationship Id="rId945" Type="http://schemas.openxmlformats.org/officeDocument/2006/relationships/hyperlink" Target="http://skinnonews.com/global/archives/" TargetMode="External"/><Relationship Id="rId74" Type="http://schemas.openxmlformats.org/officeDocument/2006/relationships/hyperlink" Target="http://skinnonews.com/global/archives/11475" TargetMode="External"/><Relationship Id="rId377" Type="http://schemas.openxmlformats.org/officeDocument/2006/relationships/hyperlink" Target="http://skinnonews.com/global/archives/" TargetMode="External"/><Relationship Id="rId500" Type="http://schemas.openxmlformats.org/officeDocument/2006/relationships/hyperlink" Target="http://skinnonews.com/global/archives/" TargetMode="External"/><Relationship Id="rId584" Type="http://schemas.openxmlformats.org/officeDocument/2006/relationships/hyperlink" Target="http://skinnonews.com/global/archives/" TargetMode="External"/><Relationship Id="rId805" Type="http://schemas.openxmlformats.org/officeDocument/2006/relationships/hyperlink" Target="http://skinnonews.com/global/archives/" TargetMode="External"/><Relationship Id="rId1130" Type="http://schemas.openxmlformats.org/officeDocument/2006/relationships/hyperlink" Target="http://skinnonews.com/global/archives/" TargetMode="External"/><Relationship Id="rId5" Type="http://schemas.openxmlformats.org/officeDocument/2006/relationships/hyperlink" Target="http://skinnonews.com/global/archives/12968" TargetMode="External"/><Relationship Id="rId237" Type="http://schemas.openxmlformats.org/officeDocument/2006/relationships/hyperlink" Target="http://skinnonews.com/global/archives/16154" TargetMode="External"/><Relationship Id="rId791" Type="http://schemas.openxmlformats.org/officeDocument/2006/relationships/hyperlink" Target="http://skinnonews.com/global/archives/" TargetMode="External"/><Relationship Id="rId889" Type="http://schemas.openxmlformats.org/officeDocument/2006/relationships/hyperlink" Target="http://skinnonews.com/global/archives/" TargetMode="External"/><Relationship Id="rId1074" Type="http://schemas.openxmlformats.org/officeDocument/2006/relationships/hyperlink" Target="http://skinnonews.com/global/archives/" TargetMode="External"/><Relationship Id="rId444" Type="http://schemas.openxmlformats.org/officeDocument/2006/relationships/hyperlink" Target="http://skinnonews.com/global/archives/" TargetMode="External"/><Relationship Id="rId651" Type="http://schemas.openxmlformats.org/officeDocument/2006/relationships/hyperlink" Target="http://skinnonews.com/global/archives/" TargetMode="External"/><Relationship Id="rId749" Type="http://schemas.openxmlformats.org/officeDocument/2006/relationships/hyperlink" Target="http://skinnonews.com/global/archives/" TargetMode="External"/><Relationship Id="rId290" Type="http://schemas.openxmlformats.org/officeDocument/2006/relationships/hyperlink" Target="http://skinnonews.com/global/archives/17817" TargetMode="External"/><Relationship Id="rId304" Type="http://schemas.openxmlformats.org/officeDocument/2006/relationships/hyperlink" Target="http://skinnonews.com/global/archives/18167" TargetMode="External"/><Relationship Id="rId388" Type="http://schemas.openxmlformats.org/officeDocument/2006/relationships/hyperlink" Target="http://skinnonews.com/global/archives/" TargetMode="External"/><Relationship Id="rId511" Type="http://schemas.openxmlformats.org/officeDocument/2006/relationships/hyperlink" Target="http://skinnonews.com/global/archives/" TargetMode="External"/><Relationship Id="rId609" Type="http://schemas.openxmlformats.org/officeDocument/2006/relationships/hyperlink" Target="http://skinnonews.com/global/archives/" TargetMode="External"/><Relationship Id="rId956" Type="http://schemas.openxmlformats.org/officeDocument/2006/relationships/hyperlink" Target="http://skinnonews.com/global/archives/" TargetMode="External"/><Relationship Id="rId1141" Type="http://schemas.openxmlformats.org/officeDocument/2006/relationships/hyperlink" Target="http://skinnonews.com/global/archives/" TargetMode="External"/><Relationship Id="rId85" Type="http://schemas.openxmlformats.org/officeDocument/2006/relationships/hyperlink" Target="http://skinnonews.com/global/archives/11273" TargetMode="External"/><Relationship Id="rId150" Type="http://schemas.openxmlformats.org/officeDocument/2006/relationships/hyperlink" Target="http://skinnonews.com/global/archives/7245" TargetMode="External"/><Relationship Id="rId595" Type="http://schemas.openxmlformats.org/officeDocument/2006/relationships/hyperlink" Target="http://skinnonews.com/global/archives/" TargetMode="External"/><Relationship Id="rId816" Type="http://schemas.openxmlformats.org/officeDocument/2006/relationships/hyperlink" Target="http://skinnonews.com/global/archives/" TargetMode="External"/><Relationship Id="rId1001" Type="http://schemas.openxmlformats.org/officeDocument/2006/relationships/hyperlink" Target="http://skinnonews.com/global/archives/" TargetMode="External"/><Relationship Id="rId248" Type="http://schemas.openxmlformats.org/officeDocument/2006/relationships/hyperlink" Target="http://skinnonews.com/global/archives/16532" TargetMode="External"/><Relationship Id="rId455" Type="http://schemas.openxmlformats.org/officeDocument/2006/relationships/hyperlink" Target="http://skinnonews.com/global/archives/" TargetMode="External"/><Relationship Id="rId662" Type="http://schemas.openxmlformats.org/officeDocument/2006/relationships/hyperlink" Target="http://skinnonews.com/global/archives/" TargetMode="External"/><Relationship Id="rId1085" Type="http://schemas.openxmlformats.org/officeDocument/2006/relationships/hyperlink" Target="http://skinnonews.com/global/archives/" TargetMode="External"/><Relationship Id="rId12" Type="http://schemas.openxmlformats.org/officeDocument/2006/relationships/hyperlink" Target="http://skinnonews.com/global/archives/13153" TargetMode="External"/><Relationship Id="rId108" Type="http://schemas.openxmlformats.org/officeDocument/2006/relationships/hyperlink" Target="http://skinnonews.com/global/archives/10680" TargetMode="External"/><Relationship Id="rId315" Type="http://schemas.openxmlformats.org/officeDocument/2006/relationships/hyperlink" Target="http://skinnonews.com/global/archives/18445" TargetMode="External"/><Relationship Id="rId522" Type="http://schemas.openxmlformats.org/officeDocument/2006/relationships/hyperlink" Target="http://skinnonews.com/global/archives/" TargetMode="External"/><Relationship Id="rId967" Type="http://schemas.openxmlformats.org/officeDocument/2006/relationships/hyperlink" Target="http://skinnonews.com/global/archives/" TargetMode="External"/><Relationship Id="rId1152" Type="http://schemas.openxmlformats.org/officeDocument/2006/relationships/hyperlink" Target="http://skinnonews.com/global/archives/" TargetMode="External"/><Relationship Id="rId96" Type="http://schemas.openxmlformats.org/officeDocument/2006/relationships/hyperlink" Target="http://skinnonews.com/global/archives/10977" TargetMode="External"/><Relationship Id="rId161" Type="http://schemas.openxmlformats.org/officeDocument/2006/relationships/hyperlink" Target="http://skinnonews.com/global/archives/14264" TargetMode="External"/><Relationship Id="rId399" Type="http://schemas.openxmlformats.org/officeDocument/2006/relationships/hyperlink" Target="http://skinnonews.com/global/archives/" TargetMode="External"/><Relationship Id="rId827" Type="http://schemas.openxmlformats.org/officeDocument/2006/relationships/hyperlink" Target="http://skinnonews.com/global/archives/" TargetMode="External"/><Relationship Id="rId1012" Type="http://schemas.openxmlformats.org/officeDocument/2006/relationships/hyperlink" Target="http://skinnonews.com/global/archives/" TargetMode="External"/><Relationship Id="rId259" Type="http://schemas.openxmlformats.org/officeDocument/2006/relationships/hyperlink" Target="http://skinnonews.com/global/archives/16881" TargetMode="External"/><Relationship Id="rId466" Type="http://schemas.openxmlformats.org/officeDocument/2006/relationships/hyperlink" Target="http://skinnonews.com/global/archives/" TargetMode="External"/><Relationship Id="rId673" Type="http://schemas.openxmlformats.org/officeDocument/2006/relationships/hyperlink" Target="http://skinnonews.com/global/archives/" TargetMode="External"/><Relationship Id="rId880" Type="http://schemas.openxmlformats.org/officeDocument/2006/relationships/hyperlink" Target="http://skinnonews.com/global/archives/" TargetMode="External"/><Relationship Id="rId1096" Type="http://schemas.openxmlformats.org/officeDocument/2006/relationships/hyperlink" Target="http://skinnonews.com/global/archives/" TargetMode="External"/><Relationship Id="rId23" Type="http://schemas.openxmlformats.org/officeDocument/2006/relationships/hyperlink" Target="http://skinnonews.com/global/archives/12688" TargetMode="External"/><Relationship Id="rId119" Type="http://schemas.openxmlformats.org/officeDocument/2006/relationships/hyperlink" Target="http://skinnonews.com/global/archives/9509" TargetMode="External"/><Relationship Id="rId326" Type="http://schemas.openxmlformats.org/officeDocument/2006/relationships/hyperlink" Target="http://skinnonews.com/global/archives/18695" TargetMode="External"/><Relationship Id="rId533" Type="http://schemas.openxmlformats.org/officeDocument/2006/relationships/hyperlink" Target="http://skinnonews.com/global/archives/" TargetMode="External"/><Relationship Id="rId978" Type="http://schemas.openxmlformats.org/officeDocument/2006/relationships/hyperlink" Target="http://skinnonews.com/global/archives/" TargetMode="External"/><Relationship Id="rId1163" Type="http://schemas.openxmlformats.org/officeDocument/2006/relationships/hyperlink" Target="http://skinnonews.com/global/archives/" TargetMode="External"/><Relationship Id="rId740" Type="http://schemas.openxmlformats.org/officeDocument/2006/relationships/hyperlink" Target="http://skinnonews.com/global/archives/" TargetMode="External"/><Relationship Id="rId838" Type="http://schemas.openxmlformats.org/officeDocument/2006/relationships/hyperlink" Target="http://skinnonews.com/global/archives/" TargetMode="External"/><Relationship Id="rId1023" Type="http://schemas.openxmlformats.org/officeDocument/2006/relationships/hyperlink" Target="http://skinnonews.com/global/archives/" TargetMode="External"/><Relationship Id="rId172" Type="http://schemas.openxmlformats.org/officeDocument/2006/relationships/hyperlink" Target="http://skinnonews.com/global/archives/14541" TargetMode="External"/><Relationship Id="rId477" Type="http://schemas.openxmlformats.org/officeDocument/2006/relationships/hyperlink" Target="http://skinnonews.com/global/archives/" TargetMode="External"/><Relationship Id="rId600" Type="http://schemas.openxmlformats.org/officeDocument/2006/relationships/hyperlink" Target="http://skinnonews.com/global/archives/" TargetMode="External"/><Relationship Id="rId684" Type="http://schemas.openxmlformats.org/officeDocument/2006/relationships/hyperlink" Target="http://skinnonews.com/global/archives/" TargetMode="External"/><Relationship Id="rId337" Type="http://schemas.openxmlformats.org/officeDocument/2006/relationships/hyperlink" Target="http://skinnonews.com/global/archives/" TargetMode="External"/><Relationship Id="rId891" Type="http://schemas.openxmlformats.org/officeDocument/2006/relationships/hyperlink" Target="http://skinnonews.com/global/archives/" TargetMode="External"/><Relationship Id="rId905" Type="http://schemas.openxmlformats.org/officeDocument/2006/relationships/hyperlink" Target="http://skinnonews.com/global/archives/" TargetMode="External"/><Relationship Id="rId989" Type="http://schemas.openxmlformats.org/officeDocument/2006/relationships/hyperlink" Target="http://skinnonews.com/global/archives/" TargetMode="External"/><Relationship Id="rId34" Type="http://schemas.openxmlformats.org/officeDocument/2006/relationships/hyperlink" Target="http://skinnonews.com/global/archives/12220" TargetMode="External"/><Relationship Id="rId544" Type="http://schemas.openxmlformats.org/officeDocument/2006/relationships/hyperlink" Target="http://skinnonews.com/global/archives/" TargetMode="External"/><Relationship Id="rId751" Type="http://schemas.openxmlformats.org/officeDocument/2006/relationships/hyperlink" Target="http://skinnonews.com/global/archives/" TargetMode="External"/><Relationship Id="rId849" Type="http://schemas.openxmlformats.org/officeDocument/2006/relationships/hyperlink" Target="http://skinnonews.com/global/archives/" TargetMode="External"/><Relationship Id="rId1174" Type="http://schemas.openxmlformats.org/officeDocument/2006/relationships/hyperlink" Target="http://skinnonews.com/global/archives/" TargetMode="External"/><Relationship Id="rId183" Type="http://schemas.openxmlformats.org/officeDocument/2006/relationships/hyperlink" Target="http://skinnonews.com/global/archives/14226" TargetMode="External"/><Relationship Id="rId390" Type="http://schemas.openxmlformats.org/officeDocument/2006/relationships/hyperlink" Target="http://skinnonews.com/global/archives/" TargetMode="External"/><Relationship Id="rId404" Type="http://schemas.openxmlformats.org/officeDocument/2006/relationships/hyperlink" Target="http://skinnonews.com/global/archives/" TargetMode="External"/><Relationship Id="rId611" Type="http://schemas.openxmlformats.org/officeDocument/2006/relationships/hyperlink" Target="http://skinnonews.com/global/archives/" TargetMode="External"/><Relationship Id="rId1034" Type="http://schemas.openxmlformats.org/officeDocument/2006/relationships/hyperlink" Target="http://skinnonews.com/global/archives/" TargetMode="External"/><Relationship Id="rId250" Type="http://schemas.openxmlformats.org/officeDocument/2006/relationships/hyperlink" Target="http://skinnonews.com/global/archives/16493" TargetMode="External"/><Relationship Id="rId488" Type="http://schemas.openxmlformats.org/officeDocument/2006/relationships/hyperlink" Target="http://skinnonews.com/global/archives/" TargetMode="External"/><Relationship Id="rId695" Type="http://schemas.openxmlformats.org/officeDocument/2006/relationships/hyperlink" Target="http://skinnonews.com/global/archives/" TargetMode="External"/><Relationship Id="rId709" Type="http://schemas.openxmlformats.org/officeDocument/2006/relationships/hyperlink" Target="http://skinnonews.com/global/archives/" TargetMode="External"/><Relationship Id="rId916" Type="http://schemas.openxmlformats.org/officeDocument/2006/relationships/hyperlink" Target="http://skinnonews.com/global/archives/" TargetMode="External"/><Relationship Id="rId1101" Type="http://schemas.openxmlformats.org/officeDocument/2006/relationships/hyperlink" Target="http://skinnonews.com/global/archives/" TargetMode="External"/><Relationship Id="rId45" Type="http://schemas.openxmlformats.org/officeDocument/2006/relationships/hyperlink" Target="http://skinnonews.com/global/archives/11980" TargetMode="External"/><Relationship Id="rId110" Type="http://schemas.openxmlformats.org/officeDocument/2006/relationships/hyperlink" Target="http://skinnonews.com/global/archives/10570" TargetMode="External"/><Relationship Id="rId348" Type="http://schemas.openxmlformats.org/officeDocument/2006/relationships/hyperlink" Target="http://skinnonews.com/global/archives/" TargetMode="External"/><Relationship Id="rId555" Type="http://schemas.openxmlformats.org/officeDocument/2006/relationships/hyperlink" Target="http://skinnonews.com/global/archives/" TargetMode="External"/><Relationship Id="rId762" Type="http://schemas.openxmlformats.org/officeDocument/2006/relationships/hyperlink" Target="http://skinnonews.com/global/archives/" TargetMode="External"/><Relationship Id="rId1185" Type="http://schemas.openxmlformats.org/officeDocument/2006/relationships/hyperlink" Target="http://skinnonews.com/global/archives/" TargetMode="External"/><Relationship Id="rId194" Type="http://schemas.openxmlformats.org/officeDocument/2006/relationships/hyperlink" Target="http://skinnonews.com/global/archives/14800" TargetMode="External"/><Relationship Id="rId208" Type="http://schemas.openxmlformats.org/officeDocument/2006/relationships/hyperlink" Target="http://skinnonews.com/global/archives/15204" TargetMode="External"/><Relationship Id="rId415" Type="http://schemas.openxmlformats.org/officeDocument/2006/relationships/hyperlink" Target="http://skinnonews.com/global/archives/" TargetMode="External"/><Relationship Id="rId622" Type="http://schemas.openxmlformats.org/officeDocument/2006/relationships/hyperlink" Target="http://skinnonews.com/global/archives/" TargetMode="External"/><Relationship Id="rId1045" Type="http://schemas.openxmlformats.org/officeDocument/2006/relationships/hyperlink" Target="http://skinnonews.com/global/archives/" TargetMode="External"/><Relationship Id="rId261" Type="http://schemas.openxmlformats.org/officeDocument/2006/relationships/hyperlink" Target="http://skinnonews.com/global/archives/16939" TargetMode="External"/><Relationship Id="rId499" Type="http://schemas.openxmlformats.org/officeDocument/2006/relationships/hyperlink" Target="http://skinnonews.com/global/archives/" TargetMode="External"/><Relationship Id="rId927" Type="http://schemas.openxmlformats.org/officeDocument/2006/relationships/hyperlink" Target="http://skinnonews.com/global/archives/" TargetMode="External"/><Relationship Id="rId1112" Type="http://schemas.openxmlformats.org/officeDocument/2006/relationships/hyperlink" Target="http://skinnonews.com/global/archives/" TargetMode="External"/><Relationship Id="rId56" Type="http://schemas.openxmlformats.org/officeDocument/2006/relationships/hyperlink" Target="http://skinnonews.com/global/archives/10985" TargetMode="External"/><Relationship Id="rId359" Type="http://schemas.openxmlformats.org/officeDocument/2006/relationships/hyperlink" Target="http://skinnonews.com/global/archives/" TargetMode="External"/><Relationship Id="rId566" Type="http://schemas.openxmlformats.org/officeDocument/2006/relationships/hyperlink" Target="http://skinnonews.com/global/archives/" TargetMode="External"/><Relationship Id="rId773" Type="http://schemas.openxmlformats.org/officeDocument/2006/relationships/hyperlink" Target="http://skinnonews.com/global/archives/" TargetMode="External"/><Relationship Id="rId1196" Type="http://schemas.openxmlformats.org/officeDocument/2006/relationships/hyperlink" Target="http://skinnonews.com/global/archives/" TargetMode="External"/><Relationship Id="rId121" Type="http://schemas.openxmlformats.org/officeDocument/2006/relationships/hyperlink" Target="http://skinnonews.com/global/archives/9236" TargetMode="External"/><Relationship Id="rId219" Type="http://schemas.openxmlformats.org/officeDocument/2006/relationships/hyperlink" Target="http://skinnonews.com/global/archives/15840" TargetMode="External"/><Relationship Id="rId426" Type="http://schemas.openxmlformats.org/officeDocument/2006/relationships/hyperlink" Target="http://skinnonews.com/global/archives/" TargetMode="External"/><Relationship Id="rId633" Type="http://schemas.openxmlformats.org/officeDocument/2006/relationships/hyperlink" Target="http://skinnonews.com/global/archives/" TargetMode="External"/><Relationship Id="rId980" Type="http://schemas.openxmlformats.org/officeDocument/2006/relationships/hyperlink" Target="http://skinnonews.com/global/archives/" TargetMode="External"/><Relationship Id="rId1056" Type="http://schemas.openxmlformats.org/officeDocument/2006/relationships/hyperlink" Target="http://skinnonews.com/global/archives/" TargetMode="External"/><Relationship Id="rId840" Type="http://schemas.openxmlformats.org/officeDocument/2006/relationships/hyperlink" Target="http://skinnonews.com/global/archives/" TargetMode="External"/><Relationship Id="rId938" Type="http://schemas.openxmlformats.org/officeDocument/2006/relationships/hyperlink" Target="http://skinnonews.com/global/archives/" TargetMode="External"/><Relationship Id="rId67" Type="http://schemas.openxmlformats.org/officeDocument/2006/relationships/hyperlink" Target="http://skinnonews.com/global/archives/11623" TargetMode="External"/><Relationship Id="rId272" Type="http://schemas.openxmlformats.org/officeDocument/2006/relationships/hyperlink" Target="http://skinnonews.com/global/archives/17216" TargetMode="External"/><Relationship Id="rId577" Type="http://schemas.openxmlformats.org/officeDocument/2006/relationships/hyperlink" Target="http://skinnonews.com/global/archives/" TargetMode="External"/><Relationship Id="rId700" Type="http://schemas.openxmlformats.org/officeDocument/2006/relationships/hyperlink" Target="http://skinnonews.com/global/archives/" TargetMode="External"/><Relationship Id="rId1123" Type="http://schemas.openxmlformats.org/officeDocument/2006/relationships/hyperlink" Target="http://skinnonews.com/global/archives/" TargetMode="External"/><Relationship Id="rId132" Type="http://schemas.openxmlformats.org/officeDocument/2006/relationships/hyperlink" Target="http://skinnonews.com/global/archives/9548" TargetMode="External"/><Relationship Id="rId784" Type="http://schemas.openxmlformats.org/officeDocument/2006/relationships/hyperlink" Target="http://skinnonews.com/global/archives/" TargetMode="External"/><Relationship Id="rId991" Type="http://schemas.openxmlformats.org/officeDocument/2006/relationships/hyperlink" Target="http://skinnonews.com/global/archives/" TargetMode="External"/><Relationship Id="rId1067" Type="http://schemas.openxmlformats.org/officeDocument/2006/relationships/hyperlink" Target="http://skinnonews.com/global/archives/" TargetMode="External"/><Relationship Id="rId437" Type="http://schemas.openxmlformats.org/officeDocument/2006/relationships/hyperlink" Target="http://skinnonews.com/global/archives/" TargetMode="External"/><Relationship Id="rId644" Type="http://schemas.openxmlformats.org/officeDocument/2006/relationships/hyperlink" Target="http://skinnonews.com/global/archives/" TargetMode="External"/><Relationship Id="rId851" Type="http://schemas.openxmlformats.org/officeDocument/2006/relationships/hyperlink" Target="http://skinnonews.com/global/archives/" TargetMode="External"/><Relationship Id="rId283" Type="http://schemas.openxmlformats.org/officeDocument/2006/relationships/hyperlink" Target="http://skinnonews.com/global/archives/17514" TargetMode="External"/><Relationship Id="rId490" Type="http://schemas.openxmlformats.org/officeDocument/2006/relationships/hyperlink" Target="http://skinnonews.com/global/archives/" TargetMode="External"/><Relationship Id="rId504" Type="http://schemas.openxmlformats.org/officeDocument/2006/relationships/hyperlink" Target="http://skinnonews.com/global/archives/" TargetMode="External"/><Relationship Id="rId711" Type="http://schemas.openxmlformats.org/officeDocument/2006/relationships/hyperlink" Target="http://skinnonews.com/global/archives/" TargetMode="External"/><Relationship Id="rId949" Type="http://schemas.openxmlformats.org/officeDocument/2006/relationships/hyperlink" Target="http://skinnonews.com/global/archives/" TargetMode="External"/><Relationship Id="rId1134" Type="http://schemas.openxmlformats.org/officeDocument/2006/relationships/hyperlink" Target="http://skinnonews.com/global/archives/" TargetMode="External"/><Relationship Id="rId78" Type="http://schemas.openxmlformats.org/officeDocument/2006/relationships/hyperlink" Target="http://skinnonews.com/global/archives/11400" TargetMode="External"/><Relationship Id="rId143" Type="http://schemas.openxmlformats.org/officeDocument/2006/relationships/hyperlink" Target="http://skinnonews.com/global/archives/4499" TargetMode="External"/><Relationship Id="rId350" Type="http://schemas.openxmlformats.org/officeDocument/2006/relationships/hyperlink" Target="http://skinnonews.com/global/archives/" TargetMode="External"/><Relationship Id="rId588" Type="http://schemas.openxmlformats.org/officeDocument/2006/relationships/hyperlink" Target="http://skinnonews.com/global/archives/" TargetMode="External"/><Relationship Id="rId795" Type="http://schemas.openxmlformats.org/officeDocument/2006/relationships/hyperlink" Target="http://skinnonews.com/global/archives/" TargetMode="External"/><Relationship Id="rId809" Type="http://schemas.openxmlformats.org/officeDocument/2006/relationships/hyperlink" Target="http://skinnonews.com/global/archives/" TargetMode="External"/><Relationship Id="rId1201" Type="http://schemas.openxmlformats.org/officeDocument/2006/relationships/hyperlink" Target="http://skinnonews.com/global/archives/" TargetMode="External"/><Relationship Id="rId9" Type="http://schemas.openxmlformats.org/officeDocument/2006/relationships/hyperlink" Target="http://skinnonews.com/global/archives/13256" TargetMode="External"/><Relationship Id="rId210" Type="http://schemas.openxmlformats.org/officeDocument/2006/relationships/hyperlink" Target="http://skinnonews.com/global/archives/" TargetMode="External"/><Relationship Id="rId448" Type="http://schemas.openxmlformats.org/officeDocument/2006/relationships/hyperlink" Target="http://skinnonews.com/global/archives/" TargetMode="External"/><Relationship Id="rId655" Type="http://schemas.openxmlformats.org/officeDocument/2006/relationships/hyperlink" Target="http://skinnonews.com/global/archives/" TargetMode="External"/><Relationship Id="rId862" Type="http://schemas.openxmlformats.org/officeDocument/2006/relationships/hyperlink" Target="http://skinnonews.com/global/archives/" TargetMode="External"/><Relationship Id="rId1078" Type="http://schemas.openxmlformats.org/officeDocument/2006/relationships/hyperlink" Target="http://skinnonews.com/global/archives/" TargetMode="External"/><Relationship Id="rId294" Type="http://schemas.openxmlformats.org/officeDocument/2006/relationships/hyperlink" Target="http://skinnonews.com/global/archives/17950" TargetMode="External"/><Relationship Id="rId308" Type="http://schemas.openxmlformats.org/officeDocument/2006/relationships/hyperlink" Target="http://skinnonews.com/global/archives/18301" TargetMode="External"/><Relationship Id="rId515" Type="http://schemas.openxmlformats.org/officeDocument/2006/relationships/hyperlink" Target="http://skinnonews.com/global/archives/" TargetMode="External"/><Relationship Id="rId722" Type="http://schemas.openxmlformats.org/officeDocument/2006/relationships/hyperlink" Target="http://skinnonews.com/global/archives/" TargetMode="External"/><Relationship Id="rId1145" Type="http://schemas.openxmlformats.org/officeDocument/2006/relationships/hyperlink" Target="http://skinnonews.com/global/archives/" TargetMode="External"/><Relationship Id="rId89" Type="http://schemas.openxmlformats.org/officeDocument/2006/relationships/hyperlink" Target="http://skinnonews.com/global/archives/8105" TargetMode="External"/><Relationship Id="rId154" Type="http://schemas.openxmlformats.org/officeDocument/2006/relationships/hyperlink" Target="http://skinnonews.com/global/archives/7870" TargetMode="External"/><Relationship Id="rId361" Type="http://schemas.openxmlformats.org/officeDocument/2006/relationships/hyperlink" Target="http://skinnonews.com/global/archives/" TargetMode="External"/><Relationship Id="rId599" Type="http://schemas.openxmlformats.org/officeDocument/2006/relationships/hyperlink" Target="http://skinnonews.com/global/archives/" TargetMode="External"/><Relationship Id="rId1005" Type="http://schemas.openxmlformats.org/officeDocument/2006/relationships/hyperlink" Target="http://skinnonews.com/global/archives/" TargetMode="External"/><Relationship Id="rId459" Type="http://schemas.openxmlformats.org/officeDocument/2006/relationships/hyperlink" Target="http://skinnonews.com/global/archives/" TargetMode="External"/><Relationship Id="rId666" Type="http://schemas.openxmlformats.org/officeDocument/2006/relationships/hyperlink" Target="http://skinnonews.com/global/archives/" TargetMode="External"/><Relationship Id="rId873" Type="http://schemas.openxmlformats.org/officeDocument/2006/relationships/hyperlink" Target="http://skinnonews.com/global/archives/" TargetMode="External"/><Relationship Id="rId1089" Type="http://schemas.openxmlformats.org/officeDocument/2006/relationships/hyperlink" Target="http://skinnonews.com/global/archives/" TargetMode="External"/><Relationship Id="rId16" Type="http://schemas.openxmlformats.org/officeDocument/2006/relationships/hyperlink" Target="http://skinnonews.com/global/archives/13130" TargetMode="External"/><Relationship Id="rId221" Type="http://schemas.openxmlformats.org/officeDocument/2006/relationships/hyperlink" Target="http://skinnonews.com/global/archives/15592" TargetMode="External"/><Relationship Id="rId319" Type="http://schemas.openxmlformats.org/officeDocument/2006/relationships/hyperlink" Target="http://skinnonews.com/global/archives/18546" TargetMode="External"/><Relationship Id="rId526" Type="http://schemas.openxmlformats.org/officeDocument/2006/relationships/hyperlink" Target="http://skinnonews.com/global/archives/" TargetMode="External"/><Relationship Id="rId1156" Type="http://schemas.openxmlformats.org/officeDocument/2006/relationships/hyperlink" Target="http://skinnonews.com/global/archives/" TargetMode="External"/><Relationship Id="rId733" Type="http://schemas.openxmlformats.org/officeDocument/2006/relationships/hyperlink" Target="http://skinnonews.com/global/archives/" TargetMode="External"/><Relationship Id="rId940" Type="http://schemas.openxmlformats.org/officeDocument/2006/relationships/hyperlink" Target="http://skinnonews.com/global/archives/" TargetMode="External"/><Relationship Id="rId1016" Type="http://schemas.openxmlformats.org/officeDocument/2006/relationships/hyperlink" Target="http://skinnonews.com/global/archives/" TargetMode="External"/><Relationship Id="rId165" Type="http://schemas.openxmlformats.org/officeDocument/2006/relationships/hyperlink" Target="http://skinnonews.com/global/archives/14354" TargetMode="External"/><Relationship Id="rId372" Type="http://schemas.openxmlformats.org/officeDocument/2006/relationships/hyperlink" Target="http://skinnonews.com/global/archives/" TargetMode="External"/><Relationship Id="rId677" Type="http://schemas.openxmlformats.org/officeDocument/2006/relationships/hyperlink" Target="http://skinnonews.com/global/archives/" TargetMode="External"/><Relationship Id="rId800" Type="http://schemas.openxmlformats.org/officeDocument/2006/relationships/hyperlink" Target="http://skinnonews.com/global/archives/" TargetMode="External"/><Relationship Id="rId232" Type="http://schemas.openxmlformats.org/officeDocument/2006/relationships/hyperlink" Target="http://skinnonews.com/global/archives/16041" TargetMode="External"/><Relationship Id="rId884" Type="http://schemas.openxmlformats.org/officeDocument/2006/relationships/hyperlink" Target="http://skinnonews.com/global/archives/" TargetMode="External"/><Relationship Id="rId27" Type="http://schemas.openxmlformats.org/officeDocument/2006/relationships/hyperlink" Target="http://skinnonews.com/global/archives/12471" TargetMode="External"/><Relationship Id="rId537" Type="http://schemas.openxmlformats.org/officeDocument/2006/relationships/hyperlink" Target="http://skinnonews.com/global/archives/" TargetMode="External"/><Relationship Id="rId744" Type="http://schemas.openxmlformats.org/officeDocument/2006/relationships/hyperlink" Target="http://skinnonews.com/global/archives/" TargetMode="External"/><Relationship Id="rId951" Type="http://schemas.openxmlformats.org/officeDocument/2006/relationships/hyperlink" Target="http://skinnonews.com/global/archives/" TargetMode="External"/><Relationship Id="rId1167" Type="http://schemas.openxmlformats.org/officeDocument/2006/relationships/hyperlink" Target="http://skinnonews.com/global/archives/" TargetMode="External"/><Relationship Id="rId80" Type="http://schemas.openxmlformats.org/officeDocument/2006/relationships/hyperlink" Target="http://skinnonews.com/global/archives/2280" TargetMode="External"/><Relationship Id="rId176" Type="http://schemas.openxmlformats.org/officeDocument/2006/relationships/hyperlink" Target="http://skinnonews.com/global/archives/15353" TargetMode="External"/><Relationship Id="rId383" Type="http://schemas.openxmlformats.org/officeDocument/2006/relationships/hyperlink" Target="http://skinnonews.com/global/archives/" TargetMode="External"/><Relationship Id="rId590" Type="http://schemas.openxmlformats.org/officeDocument/2006/relationships/hyperlink" Target="http://skinnonews.com/global/archives/" TargetMode="External"/><Relationship Id="rId604" Type="http://schemas.openxmlformats.org/officeDocument/2006/relationships/hyperlink" Target="http://skinnonews.com/global/archives/" TargetMode="External"/><Relationship Id="rId811" Type="http://schemas.openxmlformats.org/officeDocument/2006/relationships/hyperlink" Target="http://skinnonews.com/global/archives/" TargetMode="External"/><Relationship Id="rId1027" Type="http://schemas.openxmlformats.org/officeDocument/2006/relationships/hyperlink" Target="http://skinnonews.com/global/archives/" TargetMode="External"/><Relationship Id="rId243" Type="http://schemas.openxmlformats.org/officeDocument/2006/relationships/hyperlink" Target="http://skinnonews.com/global/archives/16376" TargetMode="External"/><Relationship Id="rId450" Type="http://schemas.openxmlformats.org/officeDocument/2006/relationships/hyperlink" Target="http://skinnonews.com/global/archives/" TargetMode="External"/><Relationship Id="rId688" Type="http://schemas.openxmlformats.org/officeDocument/2006/relationships/hyperlink" Target="http://skinnonews.com/global/archives/" TargetMode="External"/><Relationship Id="rId895" Type="http://schemas.openxmlformats.org/officeDocument/2006/relationships/hyperlink" Target="http://skinnonews.com/global/archives/" TargetMode="External"/><Relationship Id="rId909" Type="http://schemas.openxmlformats.org/officeDocument/2006/relationships/hyperlink" Target="http://skinnonews.com/global/archives/" TargetMode="External"/><Relationship Id="rId1080" Type="http://schemas.openxmlformats.org/officeDocument/2006/relationships/hyperlink" Target="http://skinnonews.com/global/archives/" TargetMode="External"/><Relationship Id="rId38" Type="http://schemas.openxmlformats.org/officeDocument/2006/relationships/hyperlink" Target="http://skinnonews.com/global/archives/12147" TargetMode="External"/><Relationship Id="rId103" Type="http://schemas.openxmlformats.org/officeDocument/2006/relationships/hyperlink" Target="http://skinnonews.com/global/archives/10802" TargetMode="External"/><Relationship Id="rId310" Type="http://schemas.openxmlformats.org/officeDocument/2006/relationships/hyperlink" Target="http://skinnonews.com/global/archives/18332" TargetMode="External"/><Relationship Id="rId548" Type="http://schemas.openxmlformats.org/officeDocument/2006/relationships/hyperlink" Target="http://skinnonews.com/global/archives/" TargetMode="External"/><Relationship Id="rId755" Type="http://schemas.openxmlformats.org/officeDocument/2006/relationships/hyperlink" Target="http://skinnonews.com/global/archives/" TargetMode="External"/><Relationship Id="rId962" Type="http://schemas.openxmlformats.org/officeDocument/2006/relationships/hyperlink" Target="http://skinnonews.com/global/archives/" TargetMode="External"/><Relationship Id="rId1178" Type="http://schemas.openxmlformats.org/officeDocument/2006/relationships/hyperlink" Target="http://skinnonews.com/global/archives/" TargetMode="External"/><Relationship Id="rId91" Type="http://schemas.openxmlformats.org/officeDocument/2006/relationships/hyperlink" Target="http://skinnonews.com/global/archives/11161" TargetMode="External"/><Relationship Id="rId187" Type="http://schemas.openxmlformats.org/officeDocument/2006/relationships/hyperlink" Target="http://skinnonews.com/global/archives/14668" TargetMode="External"/><Relationship Id="rId394" Type="http://schemas.openxmlformats.org/officeDocument/2006/relationships/hyperlink" Target="http://skinnonews.com/global/archives/" TargetMode="External"/><Relationship Id="rId408" Type="http://schemas.openxmlformats.org/officeDocument/2006/relationships/hyperlink" Target="http://skinnonews.com/global/archives/" TargetMode="External"/><Relationship Id="rId615" Type="http://schemas.openxmlformats.org/officeDocument/2006/relationships/hyperlink" Target="http://skinnonews.com/global/archives/" TargetMode="External"/><Relationship Id="rId822" Type="http://schemas.openxmlformats.org/officeDocument/2006/relationships/hyperlink" Target="http://skinnonews.com/global/archives/" TargetMode="External"/><Relationship Id="rId1038" Type="http://schemas.openxmlformats.org/officeDocument/2006/relationships/hyperlink" Target="http://skinnonews.com/global/archives/" TargetMode="External"/><Relationship Id="rId254" Type="http://schemas.openxmlformats.org/officeDocument/2006/relationships/hyperlink" Target="http://skinnonews.com/global/archives/16613" TargetMode="External"/><Relationship Id="rId699" Type="http://schemas.openxmlformats.org/officeDocument/2006/relationships/hyperlink" Target="http://skinnonews.com/global/archives/" TargetMode="External"/><Relationship Id="rId1091" Type="http://schemas.openxmlformats.org/officeDocument/2006/relationships/hyperlink" Target="http://skinnonews.com/global/archives/" TargetMode="External"/><Relationship Id="rId1105" Type="http://schemas.openxmlformats.org/officeDocument/2006/relationships/hyperlink" Target="http://skinnonews.com/global/archives/" TargetMode="External"/><Relationship Id="rId49" Type="http://schemas.openxmlformats.org/officeDocument/2006/relationships/hyperlink" Target="http://skinnonews.com/global/archives/11853" TargetMode="External"/><Relationship Id="rId114" Type="http://schemas.openxmlformats.org/officeDocument/2006/relationships/hyperlink" Target="http://skinnonews.com/global/archives/" TargetMode="External"/><Relationship Id="rId461" Type="http://schemas.openxmlformats.org/officeDocument/2006/relationships/hyperlink" Target="http://skinnonews.com/global/archives/" TargetMode="External"/><Relationship Id="rId559" Type="http://schemas.openxmlformats.org/officeDocument/2006/relationships/hyperlink" Target="http://skinnonews.com/global/archives/" TargetMode="External"/><Relationship Id="rId766" Type="http://schemas.openxmlformats.org/officeDocument/2006/relationships/hyperlink" Target="http://skinnonews.com/global/archives/" TargetMode="External"/><Relationship Id="rId1189" Type="http://schemas.openxmlformats.org/officeDocument/2006/relationships/hyperlink" Target="http://skinnonews.com/global/archives/" TargetMode="External"/><Relationship Id="rId198" Type="http://schemas.openxmlformats.org/officeDocument/2006/relationships/hyperlink" Target="http://skinnonews.com/global/archives/14896" TargetMode="External"/><Relationship Id="rId321" Type="http://schemas.openxmlformats.org/officeDocument/2006/relationships/hyperlink" Target="http://skinnonews.com/global/archives/18608" TargetMode="External"/><Relationship Id="rId419" Type="http://schemas.openxmlformats.org/officeDocument/2006/relationships/hyperlink" Target="http://skinnonews.com/global/archives/" TargetMode="External"/><Relationship Id="rId626" Type="http://schemas.openxmlformats.org/officeDocument/2006/relationships/hyperlink" Target="http://skinnonews.com/global/archives/" TargetMode="External"/><Relationship Id="rId973" Type="http://schemas.openxmlformats.org/officeDocument/2006/relationships/hyperlink" Target="http://skinnonews.com/global/archives/" TargetMode="External"/><Relationship Id="rId1049" Type="http://schemas.openxmlformats.org/officeDocument/2006/relationships/hyperlink" Target="http://skinnonews.com/global/archives/" TargetMode="External"/><Relationship Id="rId833" Type="http://schemas.openxmlformats.org/officeDocument/2006/relationships/hyperlink" Target="http://skinnonews.com/global/archives/" TargetMode="External"/><Relationship Id="rId1116" Type="http://schemas.openxmlformats.org/officeDocument/2006/relationships/hyperlink" Target="http://skinnonews.com/global/archives/" TargetMode="External"/><Relationship Id="rId265" Type="http://schemas.openxmlformats.org/officeDocument/2006/relationships/hyperlink" Target="http://skinnonews.com/global/archives/17010" TargetMode="External"/><Relationship Id="rId472" Type="http://schemas.openxmlformats.org/officeDocument/2006/relationships/hyperlink" Target="http://skinnonews.com/global/archives/" TargetMode="External"/><Relationship Id="rId900" Type="http://schemas.openxmlformats.org/officeDocument/2006/relationships/hyperlink" Target="http://skinnonews.com/global/archives/" TargetMode="External"/><Relationship Id="rId125" Type="http://schemas.openxmlformats.org/officeDocument/2006/relationships/hyperlink" Target="http://skinnonews.com/global/archives/9910" TargetMode="External"/><Relationship Id="rId332" Type="http://schemas.openxmlformats.org/officeDocument/2006/relationships/hyperlink" Target="http://skinnonews.com/global/archives/18989" TargetMode="External"/><Relationship Id="rId777" Type="http://schemas.openxmlformats.org/officeDocument/2006/relationships/hyperlink" Target="http://skinnonews.com/global/archives/" TargetMode="External"/><Relationship Id="rId984" Type="http://schemas.openxmlformats.org/officeDocument/2006/relationships/hyperlink" Target="http://skinnonews.com/global/archives/" TargetMode="External"/><Relationship Id="rId637" Type="http://schemas.openxmlformats.org/officeDocument/2006/relationships/hyperlink" Target="http://skinnonews.com/global/archives/" TargetMode="External"/><Relationship Id="rId844" Type="http://schemas.openxmlformats.org/officeDocument/2006/relationships/hyperlink" Target="http://skinnonews.com/global/archives/" TargetMode="External"/><Relationship Id="rId276" Type="http://schemas.openxmlformats.org/officeDocument/2006/relationships/hyperlink" Target="http://skinnonews.com/global/archives/17386" TargetMode="External"/><Relationship Id="rId483" Type="http://schemas.openxmlformats.org/officeDocument/2006/relationships/hyperlink" Target="http://skinnonews.com/global/archives/" TargetMode="External"/><Relationship Id="rId690" Type="http://schemas.openxmlformats.org/officeDocument/2006/relationships/hyperlink" Target="http://skinnonews.com/global/archives/" TargetMode="External"/><Relationship Id="rId704" Type="http://schemas.openxmlformats.org/officeDocument/2006/relationships/hyperlink" Target="http://skinnonews.com/global/archives/" TargetMode="External"/><Relationship Id="rId911" Type="http://schemas.openxmlformats.org/officeDocument/2006/relationships/hyperlink" Target="http://skinnonews.com/global/archives/" TargetMode="External"/><Relationship Id="rId1127" Type="http://schemas.openxmlformats.org/officeDocument/2006/relationships/hyperlink" Target="http://skinnonews.com/global/archives/" TargetMode="External"/><Relationship Id="rId40" Type="http://schemas.openxmlformats.org/officeDocument/2006/relationships/hyperlink" Target="http://skinnonews.com/global/archives/12036" TargetMode="External"/><Relationship Id="rId136" Type="http://schemas.openxmlformats.org/officeDocument/2006/relationships/hyperlink" Target="http://skinnonews.com/global/archives9096" TargetMode="External"/><Relationship Id="rId343" Type="http://schemas.openxmlformats.org/officeDocument/2006/relationships/hyperlink" Target="http://skinnonews.com/global/archives/" TargetMode="External"/><Relationship Id="rId550" Type="http://schemas.openxmlformats.org/officeDocument/2006/relationships/hyperlink" Target="http://skinnonews.com/global/archives/" TargetMode="External"/><Relationship Id="rId788" Type="http://schemas.openxmlformats.org/officeDocument/2006/relationships/hyperlink" Target="http://skinnonews.com/global/archives/" TargetMode="External"/><Relationship Id="rId995" Type="http://schemas.openxmlformats.org/officeDocument/2006/relationships/hyperlink" Target="http://skinnonews.com/global/archives/" TargetMode="External"/><Relationship Id="rId1180" Type="http://schemas.openxmlformats.org/officeDocument/2006/relationships/hyperlink" Target="http://skinnonews.com/global/archives/" TargetMode="External"/><Relationship Id="rId203" Type="http://schemas.openxmlformats.org/officeDocument/2006/relationships/hyperlink" Target="http://skinnonews.com/global/archives/15153" TargetMode="External"/><Relationship Id="rId648" Type="http://schemas.openxmlformats.org/officeDocument/2006/relationships/hyperlink" Target="http://skinnonews.com/global/archives/" TargetMode="External"/><Relationship Id="rId855" Type="http://schemas.openxmlformats.org/officeDocument/2006/relationships/hyperlink" Target="http://skinnonews.com/global/archives/" TargetMode="External"/><Relationship Id="rId1040" Type="http://schemas.openxmlformats.org/officeDocument/2006/relationships/hyperlink" Target="http://skinnonews.com/global/archives/" TargetMode="External"/><Relationship Id="rId287" Type="http://schemas.openxmlformats.org/officeDocument/2006/relationships/hyperlink" Target="http://skinnonews.com/global/archives/17697" TargetMode="External"/><Relationship Id="rId410" Type="http://schemas.openxmlformats.org/officeDocument/2006/relationships/hyperlink" Target="http://skinnonews.com/global/archives/" TargetMode="External"/><Relationship Id="rId494" Type="http://schemas.openxmlformats.org/officeDocument/2006/relationships/hyperlink" Target="http://skinnonews.com/global/archives/" TargetMode="External"/><Relationship Id="rId508" Type="http://schemas.openxmlformats.org/officeDocument/2006/relationships/hyperlink" Target="http://skinnonews.com/global/archives/" TargetMode="External"/><Relationship Id="rId715" Type="http://schemas.openxmlformats.org/officeDocument/2006/relationships/hyperlink" Target="http://skinnonews.com/global/archives/" TargetMode="External"/><Relationship Id="rId922" Type="http://schemas.openxmlformats.org/officeDocument/2006/relationships/hyperlink" Target="http://skinnonews.com/global/archives/" TargetMode="External"/><Relationship Id="rId1138" Type="http://schemas.openxmlformats.org/officeDocument/2006/relationships/hyperlink" Target="http://skinnonews.com/global/archives/" TargetMode="External"/><Relationship Id="rId147" Type="http://schemas.openxmlformats.org/officeDocument/2006/relationships/hyperlink" Target="http://skinnonews.com/global/archives/489" TargetMode="External"/><Relationship Id="rId354" Type="http://schemas.openxmlformats.org/officeDocument/2006/relationships/hyperlink" Target="http://skinnonews.com/global/archives/" TargetMode="External"/><Relationship Id="rId799" Type="http://schemas.openxmlformats.org/officeDocument/2006/relationships/hyperlink" Target="http://skinnonews.com/global/archives/" TargetMode="External"/><Relationship Id="rId1191" Type="http://schemas.openxmlformats.org/officeDocument/2006/relationships/hyperlink" Target="http://skinnonews.com/global/archives/" TargetMode="External"/><Relationship Id="rId1205" Type="http://schemas.openxmlformats.org/officeDocument/2006/relationships/hyperlink" Target="http://skinnonews.com/global/archives/" TargetMode="External"/><Relationship Id="rId51" Type="http://schemas.openxmlformats.org/officeDocument/2006/relationships/hyperlink" Target="http://skinnonews.com/global/archives/11842" TargetMode="External"/><Relationship Id="rId561" Type="http://schemas.openxmlformats.org/officeDocument/2006/relationships/hyperlink" Target="http://skinnonews.com/global/archives/" TargetMode="External"/><Relationship Id="rId659" Type="http://schemas.openxmlformats.org/officeDocument/2006/relationships/hyperlink" Target="http://skinnonews.com/global/archives/" TargetMode="External"/><Relationship Id="rId866" Type="http://schemas.openxmlformats.org/officeDocument/2006/relationships/hyperlink" Target="http://skinnonews.com/global/archives/" TargetMode="External"/><Relationship Id="rId214" Type="http://schemas.openxmlformats.org/officeDocument/2006/relationships/hyperlink" Target="http://skinnonews.com/global/archives/" TargetMode="External"/><Relationship Id="rId298" Type="http://schemas.openxmlformats.org/officeDocument/2006/relationships/hyperlink" Target="http://skinnonews.com/global/archives/17990" TargetMode="External"/><Relationship Id="rId421" Type="http://schemas.openxmlformats.org/officeDocument/2006/relationships/hyperlink" Target="http://skinnonews.com/global/archives/" TargetMode="External"/><Relationship Id="rId519" Type="http://schemas.openxmlformats.org/officeDocument/2006/relationships/hyperlink" Target="http://skinnonews.com/global/archives/" TargetMode="External"/><Relationship Id="rId1051" Type="http://schemas.openxmlformats.org/officeDocument/2006/relationships/hyperlink" Target="http://skinnonews.com/global/archives/" TargetMode="External"/><Relationship Id="rId1149" Type="http://schemas.openxmlformats.org/officeDocument/2006/relationships/hyperlink" Target="http://skinnonews.com/global/archives/" TargetMode="External"/><Relationship Id="rId158" Type="http://schemas.openxmlformats.org/officeDocument/2006/relationships/hyperlink" Target="http://skinnonews.com/global/archives/14030" TargetMode="External"/><Relationship Id="rId726" Type="http://schemas.openxmlformats.org/officeDocument/2006/relationships/hyperlink" Target="http://skinnonews.com/global/archives/" TargetMode="External"/><Relationship Id="rId933" Type="http://schemas.openxmlformats.org/officeDocument/2006/relationships/hyperlink" Target="http://skinnonews.com/global/archives/" TargetMode="External"/><Relationship Id="rId1009" Type="http://schemas.openxmlformats.org/officeDocument/2006/relationships/hyperlink" Target="http://skinnonews.com/global/archives/" TargetMode="External"/><Relationship Id="rId62" Type="http://schemas.openxmlformats.org/officeDocument/2006/relationships/hyperlink" Target="http://skinnonews.com/global/archives/11286" TargetMode="External"/><Relationship Id="rId365" Type="http://schemas.openxmlformats.org/officeDocument/2006/relationships/hyperlink" Target="http://skinnonews.com/global/archives/" TargetMode="External"/><Relationship Id="rId572" Type="http://schemas.openxmlformats.org/officeDocument/2006/relationships/hyperlink" Target="http://skinnonews.com/global/archives/" TargetMode="External"/><Relationship Id="rId225" Type="http://schemas.openxmlformats.org/officeDocument/2006/relationships/hyperlink" Target="http://skinnonews.com/global/archives/15902" TargetMode="External"/><Relationship Id="rId432" Type="http://schemas.openxmlformats.org/officeDocument/2006/relationships/hyperlink" Target="http://skinnonews.com/global/archives/" TargetMode="External"/><Relationship Id="rId877" Type="http://schemas.openxmlformats.org/officeDocument/2006/relationships/hyperlink" Target="http://skinnonews.com/global/archives/" TargetMode="External"/><Relationship Id="rId1062" Type="http://schemas.openxmlformats.org/officeDocument/2006/relationships/hyperlink" Target="http://skinnonews.com/global/archives/" TargetMode="External"/><Relationship Id="rId737" Type="http://schemas.openxmlformats.org/officeDocument/2006/relationships/hyperlink" Target="http://skinnonews.com/global/archives/" TargetMode="External"/><Relationship Id="rId944" Type="http://schemas.openxmlformats.org/officeDocument/2006/relationships/hyperlink" Target="http://skinnonews.com/global/archives/" TargetMode="External"/><Relationship Id="rId73" Type="http://schemas.openxmlformats.org/officeDocument/2006/relationships/hyperlink" Target="http://skinnonews.com/global/archives/11512" TargetMode="External"/><Relationship Id="rId169" Type="http://schemas.openxmlformats.org/officeDocument/2006/relationships/hyperlink" Target="http://skinnonews.com/global/archives/14442" TargetMode="External"/><Relationship Id="rId376" Type="http://schemas.openxmlformats.org/officeDocument/2006/relationships/hyperlink" Target="http://skinnonews.com/global/archives/" TargetMode="External"/><Relationship Id="rId583" Type="http://schemas.openxmlformats.org/officeDocument/2006/relationships/hyperlink" Target="http://skinnonews.com/global/archives/" TargetMode="External"/><Relationship Id="rId790" Type="http://schemas.openxmlformats.org/officeDocument/2006/relationships/hyperlink" Target="http://skinnonews.com/global/archives/" TargetMode="External"/><Relationship Id="rId804" Type="http://schemas.openxmlformats.org/officeDocument/2006/relationships/hyperlink" Target="http://skinnonews.com/global/archives/" TargetMode="External"/><Relationship Id="rId4" Type="http://schemas.openxmlformats.org/officeDocument/2006/relationships/hyperlink" Target="http://skinnonews.com/global/archives/13313" TargetMode="External"/><Relationship Id="rId236" Type="http://schemas.openxmlformats.org/officeDocument/2006/relationships/hyperlink" Target="http://skinnonews.com/global/archives/16131" TargetMode="External"/><Relationship Id="rId443" Type="http://schemas.openxmlformats.org/officeDocument/2006/relationships/hyperlink" Target="http://skinnonews.com/global/archives/" TargetMode="External"/><Relationship Id="rId650" Type="http://schemas.openxmlformats.org/officeDocument/2006/relationships/hyperlink" Target="http://skinnonews.com/global/archives/" TargetMode="External"/><Relationship Id="rId888" Type="http://schemas.openxmlformats.org/officeDocument/2006/relationships/hyperlink" Target="http://skinnonews.com/global/archives/" TargetMode="External"/><Relationship Id="rId1073" Type="http://schemas.openxmlformats.org/officeDocument/2006/relationships/hyperlink" Target="http://skinnonews.com/global/archives/" TargetMode="External"/><Relationship Id="rId303" Type="http://schemas.openxmlformats.org/officeDocument/2006/relationships/hyperlink" Target="http://skinnonews.com/global/archives/18140" TargetMode="External"/><Relationship Id="rId748" Type="http://schemas.openxmlformats.org/officeDocument/2006/relationships/hyperlink" Target="http://skinnonews.com/global/archives/" TargetMode="External"/><Relationship Id="rId955" Type="http://schemas.openxmlformats.org/officeDocument/2006/relationships/hyperlink" Target="http://skinnonews.com/global/archives/" TargetMode="External"/><Relationship Id="rId1140" Type="http://schemas.openxmlformats.org/officeDocument/2006/relationships/hyperlink" Target="http://skinnonews.com/global/archives/" TargetMode="External"/><Relationship Id="rId84" Type="http://schemas.openxmlformats.org/officeDocument/2006/relationships/hyperlink" Target="http://skinnonews.com/global/archives/11244" TargetMode="External"/><Relationship Id="rId387" Type="http://schemas.openxmlformats.org/officeDocument/2006/relationships/hyperlink" Target="http://skinnonews.com/global/archives/" TargetMode="External"/><Relationship Id="rId510" Type="http://schemas.openxmlformats.org/officeDocument/2006/relationships/hyperlink" Target="http://skinnonews.com/global/archives/" TargetMode="External"/><Relationship Id="rId594" Type="http://schemas.openxmlformats.org/officeDocument/2006/relationships/hyperlink" Target="http://skinnonews.com/global/archives/" TargetMode="External"/><Relationship Id="rId608" Type="http://schemas.openxmlformats.org/officeDocument/2006/relationships/hyperlink" Target="http://skinnonews.com/global/archives/" TargetMode="External"/><Relationship Id="rId815" Type="http://schemas.openxmlformats.org/officeDocument/2006/relationships/hyperlink" Target="http://skinnonews.com/global/archives/" TargetMode="External"/><Relationship Id="rId247" Type="http://schemas.openxmlformats.org/officeDocument/2006/relationships/hyperlink" Target="http://skinnonews.com/global/archives/16480" TargetMode="External"/><Relationship Id="rId899" Type="http://schemas.openxmlformats.org/officeDocument/2006/relationships/hyperlink" Target="http://skinnonews.com/global/archives/" TargetMode="External"/><Relationship Id="rId1000" Type="http://schemas.openxmlformats.org/officeDocument/2006/relationships/hyperlink" Target="http://skinnonews.com/global/archives/" TargetMode="External"/><Relationship Id="rId1084" Type="http://schemas.openxmlformats.org/officeDocument/2006/relationships/hyperlink" Target="http://skinnonews.com/global/archives/" TargetMode="External"/><Relationship Id="rId107" Type="http://schemas.openxmlformats.org/officeDocument/2006/relationships/hyperlink" Target="http://skinnonews.com/global/archives/4308" TargetMode="External"/><Relationship Id="rId454" Type="http://schemas.openxmlformats.org/officeDocument/2006/relationships/hyperlink" Target="http://skinnonews.com/global/archives/" TargetMode="External"/><Relationship Id="rId661" Type="http://schemas.openxmlformats.org/officeDocument/2006/relationships/hyperlink" Target="http://skinnonews.com/global/archives/" TargetMode="External"/><Relationship Id="rId759" Type="http://schemas.openxmlformats.org/officeDocument/2006/relationships/hyperlink" Target="http://skinnonews.com/global/archives/" TargetMode="External"/><Relationship Id="rId966" Type="http://schemas.openxmlformats.org/officeDocument/2006/relationships/hyperlink" Target="http://skinnonews.com/global/archives/" TargetMode="External"/><Relationship Id="rId11" Type="http://schemas.openxmlformats.org/officeDocument/2006/relationships/hyperlink" Target="http://skinnonews.com/global/archives/7476" TargetMode="External"/><Relationship Id="rId314" Type="http://schemas.openxmlformats.org/officeDocument/2006/relationships/hyperlink" Target="http://skinnonews.com/global/archives/18436" TargetMode="External"/><Relationship Id="rId398" Type="http://schemas.openxmlformats.org/officeDocument/2006/relationships/hyperlink" Target="http://skinnonews.com/global/archives/" TargetMode="External"/><Relationship Id="rId521" Type="http://schemas.openxmlformats.org/officeDocument/2006/relationships/hyperlink" Target="http://skinnonews.com/global/archives/" TargetMode="External"/><Relationship Id="rId619" Type="http://schemas.openxmlformats.org/officeDocument/2006/relationships/hyperlink" Target="http://skinnonews.com/global/archives/" TargetMode="External"/><Relationship Id="rId1151" Type="http://schemas.openxmlformats.org/officeDocument/2006/relationships/hyperlink" Target="http://skinnonews.com/global/archives/" TargetMode="External"/><Relationship Id="rId95" Type="http://schemas.openxmlformats.org/officeDocument/2006/relationships/hyperlink" Target="http://skinnonews.com/global/archives/11087" TargetMode="External"/><Relationship Id="rId160" Type="http://schemas.openxmlformats.org/officeDocument/2006/relationships/hyperlink" Target="http://skinnonews.com/global/archives/14049" TargetMode="External"/><Relationship Id="rId826" Type="http://schemas.openxmlformats.org/officeDocument/2006/relationships/hyperlink" Target="http://skinnonews.com/global/archives/" TargetMode="External"/><Relationship Id="rId1011" Type="http://schemas.openxmlformats.org/officeDocument/2006/relationships/hyperlink" Target="http://skinnonews.com/global/archives/" TargetMode="External"/><Relationship Id="rId1109" Type="http://schemas.openxmlformats.org/officeDocument/2006/relationships/hyperlink" Target="http://skinnonews.com/global/archives/" TargetMode="External"/><Relationship Id="rId258" Type="http://schemas.openxmlformats.org/officeDocument/2006/relationships/hyperlink" Target="http://skinnonews.com/global/archives/16834" TargetMode="External"/><Relationship Id="rId465" Type="http://schemas.openxmlformats.org/officeDocument/2006/relationships/hyperlink" Target="http://skinnonews.com/global/archives/" TargetMode="External"/><Relationship Id="rId672" Type="http://schemas.openxmlformats.org/officeDocument/2006/relationships/hyperlink" Target="http://skinnonews.com/global/archives/" TargetMode="External"/><Relationship Id="rId1095" Type="http://schemas.openxmlformats.org/officeDocument/2006/relationships/hyperlink" Target="http://skinnonews.com/global/archives/" TargetMode="External"/><Relationship Id="rId22" Type="http://schemas.openxmlformats.org/officeDocument/2006/relationships/hyperlink" Target="http://skinnonews.com/global/archives/12667" TargetMode="External"/><Relationship Id="rId118" Type="http://schemas.openxmlformats.org/officeDocument/2006/relationships/hyperlink" Target="http://skinnonews.com/global/archives/10511" TargetMode="External"/><Relationship Id="rId325" Type="http://schemas.openxmlformats.org/officeDocument/2006/relationships/hyperlink" Target="http://skinnonews.com/global/archives/18690" TargetMode="External"/><Relationship Id="rId532" Type="http://schemas.openxmlformats.org/officeDocument/2006/relationships/hyperlink" Target="http://skinnonews.com/global/archives/" TargetMode="External"/><Relationship Id="rId977" Type="http://schemas.openxmlformats.org/officeDocument/2006/relationships/hyperlink" Target="http://skinnonews.com/global/archives/" TargetMode="External"/><Relationship Id="rId1162" Type="http://schemas.openxmlformats.org/officeDocument/2006/relationships/hyperlink" Target="http://skinnonews.com/global/archives/" TargetMode="External"/><Relationship Id="rId171" Type="http://schemas.openxmlformats.org/officeDocument/2006/relationships/hyperlink" Target="http://skinnonews.com/global/archives/14493" TargetMode="External"/><Relationship Id="rId837" Type="http://schemas.openxmlformats.org/officeDocument/2006/relationships/hyperlink" Target="http://skinnonews.com/global/archives/" TargetMode="External"/><Relationship Id="rId1022" Type="http://schemas.openxmlformats.org/officeDocument/2006/relationships/hyperlink" Target="http://skinnonews.com/global/archives/" TargetMode="External"/><Relationship Id="rId269" Type="http://schemas.openxmlformats.org/officeDocument/2006/relationships/hyperlink" Target="http://skinnonews.com/global/archives/17169" TargetMode="External"/><Relationship Id="rId476" Type="http://schemas.openxmlformats.org/officeDocument/2006/relationships/hyperlink" Target="http://skinnonews.com/global/archives/" TargetMode="External"/><Relationship Id="rId683" Type="http://schemas.openxmlformats.org/officeDocument/2006/relationships/hyperlink" Target="http://skinnonews.com/global/archives/" TargetMode="External"/><Relationship Id="rId890" Type="http://schemas.openxmlformats.org/officeDocument/2006/relationships/hyperlink" Target="http://skinnonews.com/global/archives/" TargetMode="External"/><Relationship Id="rId904" Type="http://schemas.openxmlformats.org/officeDocument/2006/relationships/hyperlink" Target="http://skinnonews.com/global/archives/" TargetMode="External"/><Relationship Id="rId33" Type="http://schemas.openxmlformats.org/officeDocument/2006/relationships/hyperlink" Target="http://skinnonews.com/global/archives/12241" TargetMode="External"/><Relationship Id="rId129" Type="http://schemas.openxmlformats.org/officeDocument/2006/relationships/hyperlink" Target="http://skinnonews.com/global/archives/9715" TargetMode="External"/><Relationship Id="rId336" Type="http://schemas.openxmlformats.org/officeDocument/2006/relationships/hyperlink" Target="http://skinnonews.com/global/archives/19095" TargetMode="External"/><Relationship Id="rId543" Type="http://schemas.openxmlformats.org/officeDocument/2006/relationships/hyperlink" Target="http://skinnonews.com/global/archives/" TargetMode="External"/><Relationship Id="rId988" Type="http://schemas.openxmlformats.org/officeDocument/2006/relationships/hyperlink" Target="http://skinnonews.com/global/archives/" TargetMode="External"/><Relationship Id="rId1173" Type="http://schemas.openxmlformats.org/officeDocument/2006/relationships/hyperlink" Target="http://skinnonews.com/global/archives/" TargetMode="External"/><Relationship Id="rId182" Type="http://schemas.openxmlformats.org/officeDocument/2006/relationships/hyperlink" Target="http://skinnonews.com/global/archives/14243" TargetMode="External"/><Relationship Id="rId403" Type="http://schemas.openxmlformats.org/officeDocument/2006/relationships/hyperlink" Target="http://skinnonews.com/global/archives/" TargetMode="External"/><Relationship Id="rId750" Type="http://schemas.openxmlformats.org/officeDocument/2006/relationships/hyperlink" Target="http://skinnonews.com/global/archives/" TargetMode="External"/><Relationship Id="rId848" Type="http://schemas.openxmlformats.org/officeDocument/2006/relationships/hyperlink" Target="http://skinnonews.com/global/archives/" TargetMode="External"/><Relationship Id="rId1033" Type="http://schemas.openxmlformats.org/officeDocument/2006/relationships/hyperlink" Target="http://skinnonews.com/global/archives/" TargetMode="External"/><Relationship Id="rId487" Type="http://schemas.openxmlformats.org/officeDocument/2006/relationships/hyperlink" Target="http://skinnonews.com/global/archives/" TargetMode="External"/><Relationship Id="rId610" Type="http://schemas.openxmlformats.org/officeDocument/2006/relationships/hyperlink" Target="http://skinnonews.com/global/archives/" TargetMode="External"/><Relationship Id="rId694" Type="http://schemas.openxmlformats.org/officeDocument/2006/relationships/hyperlink" Target="http://skinnonews.com/global/archives/" TargetMode="External"/><Relationship Id="rId708" Type="http://schemas.openxmlformats.org/officeDocument/2006/relationships/hyperlink" Target="http://skinnonews.com/global/archives/" TargetMode="External"/><Relationship Id="rId915" Type="http://schemas.openxmlformats.org/officeDocument/2006/relationships/hyperlink" Target="http://skinnonews.com/global/archives/" TargetMode="External"/><Relationship Id="rId347" Type="http://schemas.openxmlformats.org/officeDocument/2006/relationships/hyperlink" Target="http://skinnonews.com/global/archives/" TargetMode="External"/><Relationship Id="rId999" Type="http://schemas.openxmlformats.org/officeDocument/2006/relationships/hyperlink" Target="http://skinnonews.com/global/archives/" TargetMode="External"/><Relationship Id="rId1100" Type="http://schemas.openxmlformats.org/officeDocument/2006/relationships/hyperlink" Target="http://skinnonews.com/global/archives/" TargetMode="External"/><Relationship Id="rId1184" Type="http://schemas.openxmlformats.org/officeDocument/2006/relationships/hyperlink" Target="http://skinnonews.com/global/archives/" TargetMode="External"/><Relationship Id="rId44" Type="http://schemas.openxmlformats.org/officeDocument/2006/relationships/hyperlink" Target="http://skinnonews.com/global/archives/12008" TargetMode="External"/><Relationship Id="rId554" Type="http://schemas.openxmlformats.org/officeDocument/2006/relationships/hyperlink" Target="http://skinnonews.com/global/archives/" TargetMode="External"/><Relationship Id="rId761" Type="http://schemas.openxmlformats.org/officeDocument/2006/relationships/hyperlink" Target="http://skinnonews.com/global/archives/" TargetMode="External"/><Relationship Id="rId859" Type="http://schemas.openxmlformats.org/officeDocument/2006/relationships/hyperlink" Target="http://skinnonews.com/global/archives/" TargetMode="External"/><Relationship Id="rId193" Type="http://schemas.openxmlformats.org/officeDocument/2006/relationships/hyperlink" Target="http://skinnonews.com/global/archives/14788" TargetMode="External"/><Relationship Id="rId207" Type="http://schemas.openxmlformats.org/officeDocument/2006/relationships/hyperlink" Target="http://skinnonews.com/global/archives/14690" TargetMode="External"/><Relationship Id="rId414" Type="http://schemas.openxmlformats.org/officeDocument/2006/relationships/hyperlink" Target="http://skinnonews.com/global/archives/" TargetMode="External"/><Relationship Id="rId498" Type="http://schemas.openxmlformats.org/officeDocument/2006/relationships/hyperlink" Target="http://skinnonews.com/global/archives/" TargetMode="External"/><Relationship Id="rId621" Type="http://schemas.openxmlformats.org/officeDocument/2006/relationships/hyperlink" Target="http://skinnonews.com/global/archives/" TargetMode="External"/><Relationship Id="rId1044" Type="http://schemas.openxmlformats.org/officeDocument/2006/relationships/hyperlink" Target="http://skinnonews.com/global/archives/" TargetMode="External"/><Relationship Id="rId260" Type="http://schemas.openxmlformats.org/officeDocument/2006/relationships/hyperlink" Target="http://skinnonews.com/global/archives/16904" TargetMode="External"/><Relationship Id="rId719" Type="http://schemas.openxmlformats.org/officeDocument/2006/relationships/hyperlink" Target="http://skinnonews.com/global/archives/" TargetMode="External"/><Relationship Id="rId926" Type="http://schemas.openxmlformats.org/officeDocument/2006/relationships/hyperlink" Target="http://skinnonews.com/global/archives/" TargetMode="External"/><Relationship Id="rId1111" Type="http://schemas.openxmlformats.org/officeDocument/2006/relationships/hyperlink" Target="http://skinnonews.com/global/archives/" TargetMode="External"/><Relationship Id="rId55" Type="http://schemas.openxmlformats.org/officeDocument/2006/relationships/hyperlink" Target="http://skinnonews.com/global/archives/10845" TargetMode="External"/><Relationship Id="rId120" Type="http://schemas.openxmlformats.org/officeDocument/2006/relationships/hyperlink" Target="http://skinnonews.com/global/archives/10535" TargetMode="External"/><Relationship Id="rId358" Type="http://schemas.openxmlformats.org/officeDocument/2006/relationships/hyperlink" Target="http://skinnonews.com/global/archives/" TargetMode="External"/><Relationship Id="rId565" Type="http://schemas.openxmlformats.org/officeDocument/2006/relationships/hyperlink" Target="http://skinnonews.com/global/archives/" TargetMode="External"/><Relationship Id="rId772" Type="http://schemas.openxmlformats.org/officeDocument/2006/relationships/hyperlink" Target="http://skinnonews.com/global/archives/" TargetMode="External"/><Relationship Id="rId1195" Type="http://schemas.openxmlformats.org/officeDocument/2006/relationships/hyperlink" Target="http://skinnonews.com/global/archives/" TargetMode="External"/><Relationship Id="rId218" Type="http://schemas.openxmlformats.org/officeDocument/2006/relationships/hyperlink" Target="http://skinnonews.com/global/archives/15664" TargetMode="External"/><Relationship Id="rId425" Type="http://schemas.openxmlformats.org/officeDocument/2006/relationships/hyperlink" Target="http://skinnonews.com/global/archives/" TargetMode="External"/><Relationship Id="rId632" Type="http://schemas.openxmlformats.org/officeDocument/2006/relationships/hyperlink" Target="http://skinnonews.com/global/archives/" TargetMode="External"/><Relationship Id="rId1055" Type="http://schemas.openxmlformats.org/officeDocument/2006/relationships/hyperlink" Target="http://skinnonews.com/global/archives/" TargetMode="External"/><Relationship Id="rId271" Type="http://schemas.openxmlformats.org/officeDocument/2006/relationships/hyperlink" Target="http://skinnonews.com/global/archives/17144" TargetMode="External"/><Relationship Id="rId937" Type="http://schemas.openxmlformats.org/officeDocument/2006/relationships/hyperlink" Target="http://skinnonews.com/global/archives/" TargetMode="External"/><Relationship Id="rId1122" Type="http://schemas.openxmlformats.org/officeDocument/2006/relationships/hyperlink" Target="http://skinnonews.com/global/archives/" TargetMode="External"/><Relationship Id="rId66" Type="http://schemas.openxmlformats.org/officeDocument/2006/relationships/hyperlink" Target="http://skinnonews.com/global/archives/11758" TargetMode="External"/><Relationship Id="rId131" Type="http://schemas.openxmlformats.org/officeDocument/2006/relationships/hyperlink" Target="http://skinnonews.com/global/archives/9616" TargetMode="External"/><Relationship Id="rId369" Type="http://schemas.openxmlformats.org/officeDocument/2006/relationships/hyperlink" Target="http://skinnonews.com/global/archives/" TargetMode="External"/><Relationship Id="rId576" Type="http://schemas.openxmlformats.org/officeDocument/2006/relationships/hyperlink" Target="http://skinnonews.com/global/archives/" TargetMode="External"/><Relationship Id="rId783" Type="http://schemas.openxmlformats.org/officeDocument/2006/relationships/hyperlink" Target="http://skinnonews.com/global/archives/" TargetMode="External"/><Relationship Id="rId990" Type="http://schemas.openxmlformats.org/officeDocument/2006/relationships/hyperlink" Target="http://skinnonews.com/global/archives/" TargetMode="External"/><Relationship Id="rId229" Type="http://schemas.openxmlformats.org/officeDocument/2006/relationships/hyperlink" Target="http://skinnonews.com/global/archives/" TargetMode="External"/><Relationship Id="rId436" Type="http://schemas.openxmlformats.org/officeDocument/2006/relationships/hyperlink" Target="http://skinnonews.com/global/archives/" TargetMode="External"/><Relationship Id="rId643" Type="http://schemas.openxmlformats.org/officeDocument/2006/relationships/hyperlink" Target="http://skinnonews.com/global/archives/" TargetMode="External"/><Relationship Id="rId1066" Type="http://schemas.openxmlformats.org/officeDocument/2006/relationships/hyperlink" Target="http://skinnonews.com/global/archives/" TargetMode="External"/><Relationship Id="rId850" Type="http://schemas.openxmlformats.org/officeDocument/2006/relationships/hyperlink" Target="http://skinnonews.com/global/archives/" TargetMode="External"/><Relationship Id="rId948" Type="http://schemas.openxmlformats.org/officeDocument/2006/relationships/hyperlink" Target="http://skinnonews.com/global/archives/" TargetMode="External"/><Relationship Id="rId1133" Type="http://schemas.openxmlformats.org/officeDocument/2006/relationships/hyperlink" Target="http://skinnonews.com/global/archives/" TargetMode="External"/><Relationship Id="rId77" Type="http://schemas.openxmlformats.org/officeDocument/2006/relationships/hyperlink" Target="http://skinnonews.com/global/archives/11415" TargetMode="External"/><Relationship Id="rId282" Type="http://schemas.openxmlformats.org/officeDocument/2006/relationships/hyperlink" Target="http://skinnonews.com/global/archives/17499" TargetMode="External"/><Relationship Id="rId503" Type="http://schemas.openxmlformats.org/officeDocument/2006/relationships/hyperlink" Target="http://skinnonews.com/global/archives/" TargetMode="External"/><Relationship Id="rId587" Type="http://schemas.openxmlformats.org/officeDocument/2006/relationships/hyperlink" Target="http://skinnonews.com/global/archives/" TargetMode="External"/><Relationship Id="rId710" Type="http://schemas.openxmlformats.org/officeDocument/2006/relationships/hyperlink" Target="http://skinnonews.com/global/archives/" TargetMode="External"/><Relationship Id="rId808" Type="http://schemas.openxmlformats.org/officeDocument/2006/relationships/hyperlink" Target="http://skinnonews.com/global/archives/" TargetMode="External"/><Relationship Id="rId8" Type="http://schemas.openxmlformats.org/officeDocument/2006/relationships/hyperlink" Target="http://skinnonews.com/global/archives/" TargetMode="External"/><Relationship Id="rId142" Type="http://schemas.openxmlformats.org/officeDocument/2006/relationships/hyperlink" Target="http://skinnonews.com/global/archives/6216" TargetMode="External"/><Relationship Id="rId447" Type="http://schemas.openxmlformats.org/officeDocument/2006/relationships/hyperlink" Target="http://skinnonews.com/global/archives/" TargetMode="External"/><Relationship Id="rId794" Type="http://schemas.openxmlformats.org/officeDocument/2006/relationships/hyperlink" Target="http://skinnonews.com/global/archives/" TargetMode="External"/><Relationship Id="rId1077" Type="http://schemas.openxmlformats.org/officeDocument/2006/relationships/hyperlink" Target="http://skinnonews.com/global/archives/" TargetMode="External"/><Relationship Id="rId1200" Type="http://schemas.openxmlformats.org/officeDocument/2006/relationships/hyperlink" Target="http://skinnonews.com/global/archives/" TargetMode="External"/><Relationship Id="rId654" Type="http://schemas.openxmlformats.org/officeDocument/2006/relationships/hyperlink" Target="http://skinnonews.com/global/archives/" TargetMode="External"/><Relationship Id="rId861" Type="http://schemas.openxmlformats.org/officeDocument/2006/relationships/hyperlink" Target="http://skinnonews.com/global/archives/" TargetMode="External"/><Relationship Id="rId959" Type="http://schemas.openxmlformats.org/officeDocument/2006/relationships/hyperlink" Target="http://skinnonews.com/global/archives/" TargetMode="External"/><Relationship Id="rId293" Type="http://schemas.openxmlformats.org/officeDocument/2006/relationships/hyperlink" Target="http://skinnonews.com/global/archives/17893" TargetMode="External"/><Relationship Id="rId307" Type="http://schemas.openxmlformats.org/officeDocument/2006/relationships/hyperlink" Target="http://skinnonews.com/global/archives/18283" TargetMode="External"/><Relationship Id="rId514" Type="http://schemas.openxmlformats.org/officeDocument/2006/relationships/hyperlink" Target="http://skinnonews.com/global/archives/" TargetMode="External"/><Relationship Id="rId721" Type="http://schemas.openxmlformats.org/officeDocument/2006/relationships/hyperlink" Target="http://skinnonews.com/global/archives/" TargetMode="External"/><Relationship Id="rId1144" Type="http://schemas.openxmlformats.org/officeDocument/2006/relationships/hyperlink" Target="http://skinnonews.com/global/archives/" TargetMode="External"/><Relationship Id="rId88" Type="http://schemas.openxmlformats.org/officeDocument/2006/relationships/hyperlink" Target="http://skinnonews.com/global/archives/11214" TargetMode="External"/><Relationship Id="rId153" Type="http://schemas.openxmlformats.org/officeDocument/2006/relationships/hyperlink" Target="http://skinnonews.com/global/archives/6517" TargetMode="External"/><Relationship Id="rId360" Type="http://schemas.openxmlformats.org/officeDocument/2006/relationships/hyperlink" Target="http://skinnonews.com/global/archives/" TargetMode="External"/><Relationship Id="rId598" Type="http://schemas.openxmlformats.org/officeDocument/2006/relationships/hyperlink" Target="http://skinnonews.com/global/archives/" TargetMode="External"/><Relationship Id="rId819" Type="http://schemas.openxmlformats.org/officeDocument/2006/relationships/hyperlink" Target="http://skinnonews.com/global/archives/" TargetMode="External"/><Relationship Id="rId1004" Type="http://schemas.openxmlformats.org/officeDocument/2006/relationships/hyperlink" Target="http://skinnonews.com/global/archives/" TargetMode="External"/><Relationship Id="rId220" Type="http://schemas.openxmlformats.org/officeDocument/2006/relationships/hyperlink" Target="http://skinnonews.com/global/archives/15865" TargetMode="External"/><Relationship Id="rId458" Type="http://schemas.openxmlformats.org/officeDocument/2006/relationships/hyperlink" Target="http://skinnonews.com/global/archives/" TargetMode="External"/><Relationship Id="rId665" Type="http://schemas.openxmlformats.org/officeDocument/2006/relationships/hyperlink" Target="http://skinnonews.com/global/archives/" TargetMode="External"/><Relationship Id="rId872" Type="http://schemas.openxmlformats.org/officeDocument/2006/relationships/hyperlink" Target="http://skinnonews.com/global/archives/" TargetMode="External"/><Relationship Id="rId1088" Type="http://schemas.openxmlformats.org/officeDocument/2006/relationships/hyperlink" Target="http://skinnonews.com/global/archives/" TargetMode="External"/><Relationship Id="rId15" Type="http://schemas.openxmlformats.org/officeDocument/2006/relationships/hyperlink" Target="http://skinnonews.com/global/archives/13211" TargetMode="External"/><Relationship Id="rId318" Type="http://schemas.openxmlformats.org/officeDocument/2006/relationships/hyperlink" Target="http://skinnonews.com/global/archives/18500" TargetMode="External"/><Relationship Id="rId525" Type="http://schemas.openxmlformats.org/officeDocument/2006/relationships/hyperlink" Target="http://skinnonews.com/global/archives/" TargetMode="External"/><Relationship Id="rId732" Type="http://schemas.openxmlformats.org/officeDocument/2006/relationships/hyperlink" Target="http://skinnonews.com/global/archives/" TargetMode="External"/><Relationship Id="rId1155" Type="http://schemas.openxmlformats.org/officeDocument/2006/relationships/hyperlink" Target="http://skinnonews.com/global/archives/" TargetMode="External"/><Relationship Id="rId99" Type="http://schemas.openxmlformats.org/officeDocument/2006/relationships/hyperlink" Target="http://skinnonews.com/global/archives/10897" TargetMode="External"/><Relationship Id="rId164" Type="http://schemas.openxmlformats.org/officeDocument/2006/relationships/hyperlink" Target="http://skinnonews.com/global/archives/14333" TargetMode="External"/><Relationship Id="rId371" Type="http://schemas.openxmlformats.org/officeDocument/2006/relationships/hyperlink" Target="http://skinnonews.com/global/archives/" TargetMode="External"/><Relationship Id="rId1015" Type="http://schemas.openxmlformats.org/officeDocument/2006/relationships/hyperlink" Target="http://skinnonews.com/global/archives/" TargetMode="External"/><Relationship Id="rId469" Type="http://schemas.openxmlformats.org/officeDocument/2006/relationships/hyperlink" Target="http://skinnonews.com/global/archives/" TargetMode="External"/><Relationship Id="rId676" Type="http://schemas.openxmlformats.org/officeDocument/2006/relationships/hyperlink" Target="http://skinnonews.com/global/archives/" TargetMode="External"/><Relationship Id="rId883" Type="http://schemas.openxmlformats.org/officeDocument/2006/relationships/hyperlink" Target="http://skinnonews.com/global/archives/" TargetMode="External"/><Relationship Id="rId1099" Type="http://schemas.openxmlformats.org/officeDocument/2006/relationships/hyperlink" Target="http://skinnonews.com/global/archives/" TargetMode="External"/><Relationship Id="rId26" Type="http://schemas.openxmlformats.org/officeDocument/2006/relationships/hyperlink" Target="http://skinnonews.com/global/archives/12610" TargetMode="External"/><Relationship Id="rId231" Type="http://schemas.openxmlformats.org/officeDocument/2006/relationships/hyperlink" Target="http://skinnonews.com/global/archives/16025" TargetMode="External"/><Relationship Id="rId329" Type="http://schemas.openxmlformats.org/officeDocument/2006/relationships/hyperlink" Target="http://skinnonews.com/global/archives/18753" TargetMode="External"/><Relationship Id="rId536" Type="http://schemas.openxmlformats.org/officeDocument/2006/relationships/hyperlink" Target="http://skinnonews.com/global/archives/" TargetMode="External"/><Relationship Id="rId1166" Type="http://schemas.openxmlformats.org/officeDocument/2006/relationships/hyperlink" Target="http://skinnonews.com/global/archives/" TargetMode="External"/><Relationship Id="rId175" Type="http://schemas.openxmlformats.org/officeDocument/2006/relationships/hyperlink" Target="http://skinnonews.com/global/archives/14615" TargetMode="External"/><Relationship Id="rId743" Type="http://schemas.openxmlformats.org/officeDocument/2006/relationships/hyperlink" Target="http://skinnonews.com/global/archives/" TargetMode="External"/><Relationship Id="rId950" Type="http://schemas.openxmlformats.org/officeDocument/2006/relationships/hyperlink" Target="http://skinnonews.com/global/archives/" TargetMode="External"/><Relationship Id="rId1026" Type="http://schemas.openxmlformats.org/officeDocument/2006/relationships/hyperlink" Target="http://skinnonews.com/global/archives/" TargetMode="External"/><Relationship Id="rId382" Type="http://schemas.openxmlformats.org/officeDocument/2006/relationships/hyperlink" Target="http://skinnonews.com/global/archives/" TargetMode="External"/><Relationship Id="rId603" Type="http://schemas.openxmlformats.org/officeDocument/2006/relationships/hyperlink" Target="http://skinnonews.com/global/archives/" TargetMode="External"/><Relationship Id="rId687" Type="http://schemas.openxmlformats.org/officeDocument/2006/relationships/hyperlink" Target="http://skinnonews.com/global/archives/" TargetMode="External"/><Relationship Id="rId810" Type="http://schemas.openxmlformats.org/officeDocument/2006/relationships/hyperlink" Target="http://skinnonews.com/global/archives/" TargetMode="External"/><Relationship Id="rId908" Type="http://schemas.openxmlformats.org/officeDocument/2006/relationships/hyperlink" Target="http://skinnonews.com/global/archives/" TargetMode="External"/><Relationship Id="rId242" Type="http://schemas.openxmlformats.org/officeDocument/2006/relationships/hyperlink" Target="http://skinnonews.com/global/archives/16334" TargetMode="External"/><Relationship Id="rId894" Type="http://schemas.openxmlformats.org/officeDocument/2006/relationships/hyperlink" Target="http://skinnonews.com/global/archives/" TargetMode="External"/><Relationship Id="rId1177" Type="http://schemas.openxmlformats.org/officeDocument/2006/relationships/hyperlink" Target="http://skinnonews.com/global/archives/" TargetMode="External"/><Relationship Id="rId37" Type="http://schemas.openxmlformats.org/officeDocument/2006/relationships/hyperlink" Target="http://skinnonews.com/global/archives/12118" TargetMode="External"/><Relationship Id="rId102" Type="http://schemas.openxmlformats.org/officeDocument/2006/relationships/hyperlink" Target="http://skinnonews.com/global/archives/10835" TargetMode="External"/><Relationship Id="rId547" Type="http://schemas.openxmlformats.org/officeDocument/2006/relationships/hyperlink" Target="http://skinnonews.com/global/archives/" TargetMode="External"/><Relationship Id="rId754" Type="http://schemas.openxmlformats.org/officeDocument/2006/relationships/hyperlink" Target="http://skinnonews.com/global/archives/" TargetMode="External"/><Relationship Id="rId961" Type="http://schemas.openxmlformats.org/officeDocument/2006/relationships/hyperlink" Target="http://skinnonews.com/global/archives/" TargetMode="External"/><Relationship Id="rId90" Type="http://schemas.openxmlformats.org/officeDocument/2006/relationships/hyperlink" Target="http://skinnonews.com/global/archives/11147" TargetMode="External"/><Relationship Id="rId186" Type="http://schemas.openxmlformats.org/officeDocument/2006/relationships/hyperlink" Target="http://skinnonews.com/global/archives/14634" TargetMode="External"/><Relationship Id="rId393" Type="http://schemas.openxmlformats.org/officeDocument/2006/relationships/hyperlink" Target="http://skinnonews.com/global/archives/" TargetMode="External"/><Relationship Id="rId407" Type="http://schemas.openxmlformats.org/officeDocument/2006/relationships/hyperlink" Target="http://skinnonews.com/global/archives/" TargetMode="External"/><Relationship Id="rId614" Type="http://schemas.openxmlformats.org/officeDocument/2006/relationships/hyperlink" Target="http://skinnonews.com/global/archives/" TargetMode="External"/><Relationship Id="rId821" Type="http://schemas.openxmlformats.org/officeDocument/2006/relationships/hyperlink" Target="http://skinnonews.com/global/archives/" TargetMode="External"/><Relationship Id="rId1037" Type="http://schemas.openxmlformats.org/officeDocument/2006/relationships/hyperlink" Target="http://skinnonews.com/global/archives/" TargetMode="External"/><Relationship Id="rId253" Type="http://schemas.openxmlformats.org/officeDocument/2006/relationships/hyperlink" Target="http://skinnonews.com/global/archives/16719" TargetMode="External"/><Relationship Id="rId460" Type="http://schemas.openxmlformats.org/officeDocument/2006/relationships/hyperlink" Target="http://skinnonews.com/global/archives/" TargetMode="External"/><Relationship Id="rId698" Type="http://schemas.openxmlformats.org/officeDocument/2006/relationships/hyperlink" Target="http://skinnonews.com/global/archives/" TargetMode="External"/><Relationship Id="rId919" Type="http://schemas.openxmlformats.org/officeDocument/2006/relationships/hyperlink" Target="http://skinnonews.com/global/archives/" TargetMode="External"/><Relationship Id="rId1090" Type="http://schemas.openxmlformats.org/officeDocument/2006/relationships/hyperlink" Target="http://skinnonews.com/global/archives/" TargetMode="External"/><Relationship Id="rId1104" Type="http://schemas.openxmlformats.org/officeDocument/2006/relationships/hyperlink" Target="http://skinnonews.com/global/archives/" TargetMode="External"/><Relationship Id="rId48" Type="http://schemas.openxmlformats.org/officeDocument/2006/relationships/hyperlink" Target="http://skinnonews.com/global/archives/11916" TargetMode="External"/><Relationship Id="rId113" Type="http://schemas.openxmlformats.org/officeDocument/2006/relationships/hyperlink" Target="http://skinnonews.com/global/archives/" TargetMode="External"/><Relationship Id="rId320" Type="http://schemas.openxmlformats.org/officeDocument/2006/relationships/hyperlink" Target="http://skinnonews.com/global/archives/18571" TargetMode="External"/><Relationship Id="rId558" Type="http://schemas.openxmlformats.org/officeDocument/2006/relationships/hyperlink" Target="http://skinnonews.com/global/archives/" TargetMode="External"/><Relationship Id="rId765" Type="http://schemas.openxmlformats.org/officeDocument/2006/relationships/hyperlink" Target="http://skinnonews.com/global/archives/" TargetMode="External"/><Relationship Id="rId972" Type="http://schemas.openxmlformats.org/officeDocument/2006/relationships/hyperlink" Target="http://skinnonews.com/global/archives/" TargetMode="External"/><Relationship Id="rId1188" Type="http://schemas.openxmlformats.org/officeDocument/2006/relationships/hyperlink" Target="http://skinnonews.com/global/archives/" TargetMode="External"/><Relationship Id="rId197" Type="http://schemas.openxmlformats.org/officeDocument/2006/relationships/hyperlink" Target="http://skinnonews.com/global/archives/14869" TargetMode="External"/><Relationship Id="rId418" Type="http://schemas.openxmlformats.org/officeDocument/2006/relationships/hyperlink" Target="http://skinnonews.com/global/archives/" TargetMode="External"/><Relationship Id="rId625" Type="http://schemas.openxmlformats.org/officeDocument/2006/relationships/hyperlink" Target="http://skinnonews.com/global/archives/" TargetMode="External"/><Relationship Id="rId832" Type="http://schemas.openxmlformats.org/officeDocument/2006/relationships/hyperlink" Target="http://skinnonews.com/global/archives/" TargetMode="External"/><Relationship Id="rId1048" Type="http://schemas.openxmlformats.org/officeDocument/2006/relationships/hyperlink" Target="http://skinnonews.com/global/archives/" TargetMode="External"/><Relationship Id="rId264" Type="http://schemas.openxmlformats.org/officeDocument/2006/relationships/hyperlink" Target="http://skinnonews.com/global/archives/16980" TargetMode="External"/><Relationship Id="rId471" Type="http://schemas.openxmlformats.org/officeDocument/2006/relationships/hyperlink" Target="http://skinnonews.com/global/archives/" TargetMode="External"/><Relationship Id="rId1115" Type="http://schemas.openxmlformats.org/officeDocument/2006/relationships/hyperlink" Target="http://skinnonews.com/global/archives/" TargetMode="External"/><Relationship Id="rId59" Type="http://schemas.openxmlformats.org/officeDocument/2006/relationships/hyperlink" Target="http://skinnonews.com/global/archives/11125" TargetMode="External"/><Relationship Id="rId124" Type="http://schemas.openxmlformats.org/officeDocument/2006/relationships/hyperlink" Target="http://skinnonews.com/global/archives/10460" TargetMode="External"/><Relationship Id="rId569" Type="http://schemas.openxmlformats.org/officeDocument/2006/relationships/hyperlink" Target="http://skinnonews.com/global/archives/" TargetMode="External"/><Relationship Id="rId776" Type="http://schemas.openxmlformats.org/officeDocument/2006/relationships/hyperlink" Target="http://skinnonews.com/global/archives/" TargetMode="External"/><Relationship Id="rId983" Type="http://schemas.openxmlformats.org/officeDocument/2006/relationships/hyperlink" Target="http://skinnonews.com/global/archives/" TargetMode="External"/><Relationship Id="rId1199" Type="http://schemas.openxmlformats.org/officeDocument/2006/relationships/hyperlink" Target="http://skinnonews.com/global/archives/" TargetMode="External"/><Relationship Id="rId331" Type="http://schemas.openxmlformats.org/officeDocument/2006/relationships/hyperlink" Target="http://skinnonews.com/global/archives/18783" TargetMode="External"/><Relationship Id="rId429" Type="http://schemas.openxmlformats.org/officeDocument/2006/relationships/hyperlink" Target="http://skinnonews.com/global/archives/" TargetMode="External"/><Relationship Id="rId636" Type="http://schemas.openxmlformats.org/officeDocument/2006/relationships/hyperlink" Target="http://skinnonews.com/global/archives/" TargetMode="External"/><Relationship Id="rId1059" Type="http://schemas.openxmlformats.org/officeDocument/2006/relationships/hyperlink" Target="http://skinnonews.com/global/archives/" TargetMode="External"/><Relationship Id="rId843" Type="http://schemas.openxmlformats.org/officeDocument/2006/relationships/hyperlink" Target="http://skinnonews.com/global/archives/" TargetMode="External"/><Relationship Id="rId1126" Type="http://schemas.openxmlformats.org/officeDocument/2006/relationships/hyperlink" Target="http://skinnonews.com/global/archives/" TargetMode="External"/><Relationship Id="rId275" Type="http://schemas.openxmlformats.org/officeDocument/2006/relationships/hyperlink" Target="http://skinnonews.com/global/archives/17356" TargetMode="External"/><Relationship Id="rId482" Type="http://schemas.openxmlformats.org/officeDocument/2006/relationships/hyperlink" Target="http://skinnonews.com/global/archives/" TargetMode="External"/><Relationship Id="rId703" Type="http://schemas.openxmlformats.org/officeDocument/2006/relationships/hyperlink" Target="http://skinnonews.com/global/archives/" TargetMode="External"/><Relationship Id="rId910" Type="http://schemas.openxmlformats.org/officeDocument/2006/relationships/hyperlink" Target="http://skinnonews.com/global/archives/" TargetMode="External"/><Relationship Id="rId135" Type="http://schemas.openxmlformats.org/officeDocument/2006/relationships/hyperlink" Target="http://skinnonews.com/global/archives/8553" TargetMode="External"/><Relationship Id="rId342" Type="http://schemas.openxmlformats.org/officeDocument/2006/relationships/hyperlink" Target="http://skinnonews.com/global/archives/" TargetMode="External"/><Relationship Id="rId787" Type="http://schemas.openxmlformats.org/officeDocument/2006/relationships/hyperlink" Target="http://skinnonews.com/global/archives/" TargetMode="External"/><Relationship Id="rId994" Type="http://schemas.openxmlformats.org/officeDocument/2006/relationships/hyperlink" Target="http://skinnonews.com/global/archives/" TargetMode="External"/><Relationship Id="rId202" Type="http://schemas.openxmlformats.org/officeDocument/2006/relationships/hyperlink" Target="http://skinnonews.com/global/archives/15103" TargetMode="External"/><Relationship Id="rId647" Type="http://schemas.openxmlformats.org/officeDocument/2006/relationships/hyperlink" Target="http://skinnonews.com/global/archives/" TargetMode="External"/><Relationship Id="rId854" Type="http://schemas.openxmlformats.org/officeDocument/2006/relationships/hyperlink" Target="http://skinnonews.com/global/archives/" TargetMode="External"/><Relationship Id="rId286" Type="http://schemas.openxmlformats.org/officeDocument/2006/relationships/hyperlink" Target="http://skinnonews.com/global/archives/17623" TargetMode="External"/><Relationship Id="rId493" Type="http://schemas.openxmlformats.org/officeDocument/2006/relationships/hyperlink" Target="http://skinnonews.com/global/archives/" TargetMode="External"/><Relationship Id="rId507" Type="http://schemas.openxmlformats.org/officeDocument/2006/relationships/hyperlink" Target="http://skinnonews.com/global/archives/" TargetMode="External"/><Relationship Id="rId714" Type="http://schemas.openxmlformats.org/officeDocument/2006/relationships/hyperlink" Target="http://skinnonews.com/global/archives/" TargetMode="External"/><Relationship Id="rId921" Type="http://schemas.openxmlformats.org/officeDocument/2006/relationships/hyperlink" Target="http://skinnonews.com/global/archives/" TargetMode="External"/><Relationship Id="rId1137" Type="http://schemas.openxmlformats.org/officeDocument/2006/relationships/hyperlink" Target="http://skinnonews.com/global/archives/" TargetMode="External"/><Relationship Id="rId50" Type="http://schemas.openxmlformats.org/officeDocument/2006/relationships/hyperlink" Target="http://skinnonews.com/global/archives/7991" TargetMode="External"/><Relationship Id="rId146" Type="http://schemas.openxmlformats.org/officeDocument/2006/relationships/hyperlink" Target="http://skinnonews.com/global/archives/9837" TargetMode="External"/><Relationship Id="rId353" Type="http://schemas.openxmlformats.org/officeDocument/2006/relationships/hyperlink" Target="http://skinnonews.com/global/archives/" TargetMode="External"/><Relationship Id="rId560" Type="http://schemas.openxmlformats.org/officeDocument/2006/relationships/hyperlink" Target="http://skinnonews.com/global/archives/" TargetMode="External"/><Relationship Id="rId798" Type="http://schemas.openxmlformats.org/officeDocument/2006/relationships/hyperlink" Target="http://skinnonews.com/global/archives/" TargetMode="External"/><Relationship Id="rId1190" Type="http://schemas.openxmlformats.org/officeDocument/2006/relationships/hyperlink" Target="http://skinnonews.com/global/archives/" TargetMode="External"/><Relationship Id="rId1204" Type="http://schemas.openxmlformats.org/officeDocument/2006/relationships/hyperlink" Target="http://skinnonews.com/global/archives/" TargetMode="External"/><Relationship Id="rId213" Type="http://schemas.openxmlformats.org/officeDocument/2006/relationships/hyperlink" Target="http://skinnonews.com/global/archives/" TargetMode="External"/><Relationship Id="rId420" Type="http://schemas.openxmlformats.org/officeDocument/2006/relationships/hyperlink" Target="http://skinnonews.com/global/archives/" TargetMode="External"/><Relationship Id="rId658" Type="http://schemas.openxmlformats.org/officeDocument/2006/relationships/hyperlink" Target="http://skinnonews.com/global/archives/" TargetMode="External"/><Relationship Id="rId865" Type="http://schemas.openxmlformats.org/officeDocument/2006/relationships/hyperlink" Target="http://skinnonews.com/global/archives/" TargetMode="External"/><Relationship Id="rId1050" Type="http://schemas.openxmlformats.org/officeDocument/2006/relationships/hyperlink" Target="http://skinnonews.com/global/archives/" TargetMode="External"/><Relationship Id="rId297" Type="http://schemas.openxmlformats.org/officeDocument/2006/relationships/hyperlink" Target="http://skinnonews.com/global/archives/17989" TargetMode="External"/><Relationship Id="rId518" Type="http://schemas.openxmlformats.org/officeDocument/2006/relationships/hyperlink" Target="http://skinnonews.com/global/archives/" TargetMode="External"/><Relationship Id="rId725" Type="http://schemas.openxmlformats.org/officeDocument/2006/relationships/hyperlink" Target="http://skinnonews.com/global/archives/" TargetMode="External"/><Relationship Id="rId932" Type="http://schemas.openxmlformats.org/officeDocument/2006/relationships/hyperlink" Target="http://skinnonews.com/global/archives/" TargetMode="External"/><Relationship Id="rId1148" Type="http://schemas.openxmlformats.org/officeDocument/2006/relationships/hyperlink" Target="http://skinnonews.com/global/archives/" TargetMode="External"/><Relationship Id="rId157" Type="http://schemas.openxmlformats.org/officeDocument/2006/relationships/hyperlink" Target="http://skinnonews.com/global/archives/14004" TargetMode="External"/><Relationship Id="rId364" Type="http://schemas.openxmlformats.org/officeDocument/2006/relationships/hyperlink" Target="http://skinnonews.com/global/archives/" TargetMode="External"/><Relationship Id="rId1008" Type="http://schemas.openxmlformats.org/officeDocument/2006/relationships/hyperlink" Target="http://skinnonews.com/global/archives/" TargetMode="External"/><Relationship Id="rId61" Type="http://schemas.openxmlformats.org/officeDocument/2006/relationships/hyperlink" Target="http://skinnonews.com/global/archives/11237" TargetMode="External"/><Relationship Id="rId571" Type="http://schemas.openxmlformats.org/officeDocument/2006/relationships/hyperlink" Target="http://skinnonews.com/global/archives/" TargetMode="External"/><Relationship Id="rId669" Type="http://schemas.openxmlformats.org/officeDocument/2006/relationships/hyperlink" Target="http://skinnonews.com/global/archives/" TargetMode="External"/><Relationship Id="rId876" Type="http://schemas.openxmlformats.org/officeDocument/2006/relationships/hyperlink" Target="http://skinnonews.com/global/archives/" TargetMode="External"/><Relationship Id="rId19" Type="http://schemas.openxmlformats.org/officeDocument/2006/relationships/hyperlink" Target="http://skinnonews.com/global/archives/12878" TargetMode="External"/><Relationship Id="rId224" Type="http://schemas.openxmlformats.org/officeDocument/2006/relationships/hyperlink" Target="http://skinnonews.com/global/archives/15689" TargetMode="External"/><Relationship Id="rId431" Type="http://schemas.openxmlformats.org/officeDocument/2006/relationships/hyperlink" Target="http://skinnonews.com/global/archives/" TargetMode="External"/><Relationship Id="rId529" Type="http://schemas.openxmlformats.org/officeDocument/2006/relationships/hyperlink" Target="http://skinnonews.com/global/archives/" TargetMode="External"/><Relationship Id="rId736" Type="http://schemas.openxmlformats.org/officeDocument/2006/relationships/hyperlink" Target="http://skinnonews.com/global/archives/" TargetMode="External"/><Relationship Id="rId1061" Type="http://schemas.openxmlformats.org/officeDocument/2006/relationships/hyperlink" Target="http://skinnonews.com/global/archives/" TargetMode="External"/><Relationship Id="rId1159" Type="http://schemas.openxmlformats.org/officeDocument/2006/relationships/hyperlink" Target="http://skinnonews.com/global/archives/" TargetMode="External"/><Relationship Id="rId168" Type="http://schemas.openxmlformats.org/officeDocument/2006/relationships/hyperlink" Target="http://skinnonews.com/global/archives/14415" TargetMode="External"/><Relationship Id="rId943" Type="http://schemas.openxmlformats.org/officeDocument/2006/relationships/hyperlink" Target="http://skinnonews.com/global/archives/" TargetMode="External"/><Relationship Id="rId1019" Type="http://schemas.openxmlformats.org/officeDocument/2006/relationships/hyperlink" Target="http://skinnonews.com/global/archives/" TargetMode="External"/><Relationship Id="rId72" Type="http://schemas.openxmlformats.org/officeDocument/2006/relationships/hyperlink" Target="http://skinnonews.com/global/archives/11527" TargetMode="External"/><Relationship Id="rId375" Type="http://schemas.openxmlformats.org/officeDocument/2006/relationships/hyperlink" Target="http://skinnonews.com/global/archives/" TargetMode="External"/><Relationship Id="rId582" Type="http://schemas.openxmlformats.org/officeDocument/2006/relationships/hyperlink" Target="http://skinnonews.com/global/archives/" TargetMode="External"/><Relationship Id="rId803" Type="http://schemas.openxmlformats.org/officeDocument/2006/relationships/hyperlink" Target="http://skinnonews.com/global/archives/" TargetMode="External"/><Relationship Id="rId3" Type="http://schemas.openxmlformats.org/officeDocument/2006/relationships/hyperlink" Target="http://skinnonews.com/global/archives/13329" TargetMode="External"/><Relationship Id="rId235" Type="http://schemas.openxmlformats.org/officeDocument/2006/relationships/hyperlink" Target="http://skinnonews.com/global/archives/16118" TargetMode="External"/><Relationship Id="rId442" Type="http://schemas.openxmlformats.org/officeDocument/2006/relationships/hyperlink" Target="http://skinnonews.com/global/archives/" TargetMode="External"/><Relationship Id="rId887" Type="http://schemas.openxmlformats.org/officeDocument/2006/relationships/hyperlink" Target="http://skinnonews.com/global/archives/" TargetMode="External"/><Relationship Id="rId1072" Type="http://schemas.openxmlformats.org/officeDocument/2006/relationships/hyperlink" Target="http://skinnonews.com/global/archives/" TargetMode="External"/><Relationship Id="rId302" Type="http://schemas.openxmlformats.org/officeDocument/2006/relationships/hyperlink" Target="http://skinnonews.com/global/archives/18107" TargetMode="External"/><Relationship Id="rId747" Type="http://schemas.openxmlformats.org/officeDocument/2006/relationships/hyperlink" Target="http://skinnonews.com/global/archives/" TargetMode="External"/><Relationship Id="rId954" Type="http://schemas.openxmlformats.org/officeDocument/2006/relationships/hyperlink" Target="http://skinnonews.com/global/archives/" TargetMode="External"/><Relationship Id="rId83" Type="http://schemas.openxmlformats.org/officeDocument/2006/relationships/hyperlink" Target="http://skinnonews.com/global/archives/6647" TargetMode="External"/><Relationship Id="rId179" Type="http://schemas.openxmlformats.org/officeDocument/2006/relationships/hyperlink" Target="http://skinnonews.com/global/archives/14146" TargetMode="External"/><Relationship Id="rId386" Type="http://schemas.openxmlformats.org/officeDocument/2006/relationships/hyperlink" Target="http://skinnonews.com/global/archives/" TargetMode="External"/><Relationship Id="rId593" Type="http://schemas.openxmlformats.org/officeDocument/2006/relationships/hyperlink" Target="http://skinnonews.com/global/archives/" TargetMode="External"/><Relationship Id="rId607" Type="http://schemas.openxmlformats.org/officeDocument/2006/relationships/hyperlink" Target="http://skinnonews.com/global/archives/" TargetMode="External"/><Relationship Id="rId814" Type="http://schemas.openxmlformats.org/officeDocument/2006/relationships/hyperlink" Target="http://skinnonews.com/global/archives/" TargetMode="External"/><Relationship Id="rId246" Type="http://schemas.openxmlformats.org/officeDocument/2006/relationships/hyperlink" Target="http://skinnonews.com/global/archives/16463" TargetMode="External"/><Relationship Id="rId453" Type="http://schemas.openxmlformats.org/officeDocument/2006/relationships/hyperlink" Target="http://skinnonews.com/global/archives/" TargetMode="External"/><Relationship Id="rId660" Type="http://schemas.openxmlformats.org/officeDocument/2006/relationships/hyperlink" Target="http://skinnonews.com/global/archives/" TargetMode="External"/><Relationship Id="rId898" Type="http://schemas.openxmlformats.org/officeDocument/2006/relationships/hyperlink" Target="http://skinnonews.com/global/archives/" TargetMode="External"/><Relationship Id="rId1083" Type="http://schemas.openxmlformats.org/officeDocument/2006/relationships/hyperlink" Target="http://skinnonews.com/global/archives/" TargetMode="External"/><Relationship Id="rId106" Type="http://schemas.openxmlformats.org/officeDocument/2006/relationships/hyperlink" Target="http://skinnonews.com/global/archives/10774" TargetMode="External"/><Relationship Id="rId313" Type="http://schemas.openxmlformats.org/officeDocument/2006/relationships/hyperlink" Target="http://skinnonews.com/global/archives/18421" TargetMode="External"/><Relationship Id="rId758" Type="http://schemas.openxmlformats.org/officeDocument/2006/relationships/hyperlink" Target="http://skinnonews.com/global/archives/" TargetMode="External"/><Relationship Id="rId965" Type="http://schemas.openxmlformats.org/officeDocument/2006/relationships/hyperlink" Target="http://skinnonews.com/global/archives/" TargetMode="External"/><Relationship Id="rId1150" Type="http://schemas.openxmlformats.org/officeDocument/2006/relationships/hyperlink" Target="http://skinnonews.com/global/archives/" TargetMode="External"/><Relationship Id="rId10" Type="http://schemas.openxmlformats.org/officeDocument/2006/relationships/hyperlink" Target="http://skinnonews.com/global/archives/13230" TargetMode="External"/><Relationship Id="rId94" Type="http://schemas.openxmlformats.org/officeDocument/2006/relationships/hyperlink" Target="http://skinnonews.com/global/archives/11058" TargetMode="External"/><Relationship Id="rId397" Type="http://schemas.openxmlformats.org/officeDocument/2006/relationships/hyperlink" Target="http://skinnonews.com/global/archives/" TargetMode="External"/><Relationship Id="rId520" Type="http://schemas.openxmlformats.org/officeDocument/2006/relationships/hyperlink" Target="http://skinnonews.com/global/archives/" TargetMode="External"/><Relationship Id="rId618" Type="http://schemas.openxmlformats.org/officeDocument/2006/relationships/hyperlink" Target="http://skinnonews.com/global/archives/" TargetMode="External"/><Relationship Id="rId825" Type="http://schemas.openxmlformats.org/officeDocument/2006/relationships/hyperlink" Target="http://skinnonews.com/global/archives/" TargetMode="External"/><Relationship Id="rId257" Type="http://schemas.openxmlformats.org/officeDocument/2006/relationships/hyperlink" Target="http://skinnonews.com/global/archives/16810" TargetMode="External"/><Relationship Id="rId464" Type="http://schemas.openxmlformats.org/officeDocument/2006/relationships/hyperlink" Target="http://skinnonews.com/global/archives/" TargetMode="External"/><Relationship Id="rId1010" Type="http://schemas.openxmlformats.org/officeDocument/2006/relationships/hyperlink" Target="http://skinnonews.com/global/archives/" TargetMode="External"/><Relationship Id="rId1094" Type="http://schemas.openxmlformats.org/officeDocument/2006/relationships/hyperlink" Target="http://skinnonews.com/global/archives/" TargetMode="External"/><Relationship Id="rId1108" Type="http://schemas.openxmlformats.org/officeDocument/2006/relationships/hyperlink" Target="http://skinnonews.com/global/archives/" TargetMode="External"/><Relationship Id="rId117" Type="http://schemas.openxmlformats.org/officeDocument/2006/relationships/hyperlink" Target="http://skinnonews.com/global/archives/" TargetMode="External"/><Relationship Id="rId671" Type="http://schemas.openxmlformats.org/officeDocument/2006/relationships/hyperlink" Target="http://skinnonews.com/global/archives/" TargetMode="External"/><Relationship Id="rId769" Type="http://schemas.openxmlformats.org/officeDocument/2006/relationships/hyperlink" Target="http://skinnonews.com/global/archives/" TargetMode="External"/><Relationship Id="rId976" Type="http://schemas.openxmlformats.org/officeDocument/2006/relationships/hyperlink" Target="http://skinnonews.com/global/archives/" TargetMode="External"/><Relationship Id="rId324" Type="http://schemas.openxmlformats.org/officeDocument/2006/relationships/hyperlink" Target="http://skinnonews.com/global/archives/18659" TargetMode="External"/><Relationship Id="rId531" Type="http://schemas.openxmlformats.org/officeDocument/2006/relationships/hyperlink" Target="http://skinnonews.com/global/archives/" TargetMode="External"/><Relationship Id="rId629" Type="http://schemas.openxmlformats.org/officeDocument/2006/relationships/hyperlink" Target="http://skinnonews.com/global/archives/" TargetMode="External"/><Relationship Id="rId1161" Type="http://schemas.openxmlformats.org/officeDocument/2006/relationships/hyperlink" Target="http://skinnonews.com/global/archives/" TargetMode="External"/><Relationship Id="rId836" Type="http://schemas.openxmlformats.org/officeDocument/2006/relationships/hyperlink" Target="http://skinnonews.com/global/archives/" TargetMode="External"/><Relationship Id="rId1021" Type="http://schemas.openxmlformats.org/officeDocument/2006/relationships/hyperlink" Target="http://skinnonews.com/global/archives/" TargetMode="External"/><Relationship Id="rId1119" Type="http://schemas.openxmlformats.org/officeDocument/2006/relationships/hyperlink" Target="http://skinnonews.com/global/archives/" TargetMode="External"/><Relationship Id="rId903" Type="http://schemas.openxmlformats.org/officeDocument/2006/relationships/hyperlink" Target="http://skinnonews.com/global/archives/" TargetMode="External"/><Relationship Id="rId32" Type="http://schemas.openxmlformats.org/officeDocument/2006/relationships/hyperlink" Target="http://skinnonews.com/global/archives/12274" TargetMode="External"/><Relationship Id="rId181" Type="http://schemas.openxmlformats.org/officeDocument/2006/relationships/hyperlink" Target="http://skinnonews.com/global/archives/14193" TargetMode="External"/><Relationship Id="rId279" Type="http://schemas.openxmlformats.org/officeDocument/2006/relationships/hyperlink" Target="http://skinnonews.com/global/archives/17446" TargetMode="External"/><Relationship Id="rId486" Type="http://schemas.openxmlformats.org/officeDocument/2006/relationships/hyperlink" Target="http://skinnonews.com/global/archives/" TargetMode="External"/><Relationship Id="rId693" Type="http://schemas.openxmlformats.org/officeDocument/2006/relationships/hyperlink" Target="http://skinnonews.com/global/archives/" TargetMode="External"/><Relationship Id="rId139" Type="http://schemas.openxmlformats.org/officeDocument/2006/relationships/hyperlink" Target="http://skinnonews.com/global/archives/3820" TargetMode="External"/><Relationship Id="rId346" Type="http://schemas.openxmlformats.org/officeDocument/2006/relationships/hyperlink" Target="http://skinnonews.com/global/archives/" TargetMode="External"/><Relationship Id="rId553" Type="http://schemas.openxmlformats.org/officeDocument/2006/relationships/hyperlink" Target="http://skinnonews.com/global/archives/" TargetMode="External"/><Relationship Id="rId760" Type="http://schemas.openxmlformats.org/officeDocument/2006/relationships/hyperlink" Target="http://skinnonews.com/global/archives/" TargetMode="External"/><Relationship Id="rId998" Type="http://schemas.openxmlformats.org/officeDocument/2006/relationships/hyperlink" Target="http://skinnonews.com/global/archives/" TargetMode="External"/><Relationship Id="rId1183" Type="http://schemas.openxmlformats.org/officeDocument/2006/relationships/hyperlink" Target="http://skinnonews.com/global/archives/" TargetMode="External"/><Relationship Id="rId206" Type="http://schemas.openxmlformats.org/officeDocument/2006/relationships/hyperlink" Target="http://skinnonews.com/global/archives/15317" TargetMode="External"/><Relationship Id="rId413" Type="http://schemas.openxmlformats.org/officeDocument/2006/relationships/hyperlink" Target="http://skinnonews.com/global/archives/" TargetMode="External"/><Relationship Id="rId858" Type="http://schemas.openxmlformats.org/officeDocument/2006/relationships/hyperlink" Target="http://skinnonews.com/global/archives/" TargetMode="External"/><Relationship Id="rId1043" Type="http://schemas.openxmlformats.org/officeDocument/2006/relationships/hyperlink" Target="http://skinnonews.com/global/archives/" TargetMode="External"/><Relationship Id="rId620" Type="http://schemas.openxmlformats.org/officeDocument/2006/relationships/hyperlink" Target="http://skinnonews.com/global/archives/" TargetMode="External"/><Relationship Id="rId718" Type="http://schemas.openxmlformats.org/officeDocument/2006/relationships/hyperlink" Target="http://skinnonews.com/global/archives/" TargetMode="External"/><Relationship Id="rId925" Type="http://schemas.openxmlformats.org/officeDocument/2006/relationships/hyperlink" Target="http://skinnonews.com/global/archives/" TargetMode="External"/><Relationship Id="rId1110" Type="http://schemas.openxmlformats.org/officeDocument/2006/relationships/hyperlink" Target="http://skinnonews.com/global/archives/" TargetMode="External"/><Relationship Id="rId54" Type="http://schemas.openxmlformats.org/officeDocument/2006/relationships/hyperlink" Target="http://skinnonews.com/global/archives/11073" TargetMode="External"/><Relationship Id="rId270" Type="http://schemas.openxmlformats.org/officeDocument/2006/relationships/hyperlink" Target="http://skinnonews.com/global/archives/17134" TargetMode="External"/><Relationship Id="rId130" Type="http://schemas.openxmlformats.org/officeDocument/2006/relationships/hyperlink" Target="http://skinnonews.com/global/archives/9709" TargetMode="External"/><Relationship Id="rId368" Type="http://schemas.openxmlformats.org/officeDocument/2006/relationships/hyperlink" Target="http://skinnonews.com/global/archives/" TargetMode="External"/><Relationship Id="rId575" Type="http://schemas.openxmlformats.org/officeDocument/2006/relationships/hyperlink" Target="http://skinnonews.com/global/archives/" TargetMode="External"/><Relationship Id="rId782" Type="http://schemas.openxmlformats.org/officeDocument/2006/relationships/hyperlink" Target="http://skinnonews.com/global/archives/" TargetMode="External"/><Relationship Id="rId228" Type="http://schemas.openxmlformats.org/officeDocument/2006/relationships/hyperlink" Target="http://skinnonews.com/global/archives/15964" TargetMode="External"/><Relationship Id="rId435" Type="http://schemas.openxmlformats.org/officeDocument/2006/relationships/hyperlink" Target="http://skinnonews.com/global/archives/" TargetMode="External"/><Relationship Id="rId642" Type="http://schemas.openxmlformats.org/officeDocument/2006/relationships/hyperlink" Target="http://skinnonews.com/global/archives/" TargetMode="External"/><Relationship Id="rId1065" Type="http://schemas.openxmlformats.org/officeDocument/2006/relationships/hyperlink" Target="http://skinnonews.com/global/archives/" TargetMode="External"/><Relationship Id="rId502" Type="http://schemas.openxmlformats.org/officeDocument/2006/relationships/hyperlink" Target="http://skinnonews.com/global/archives/" TargetMode="External"/><Relationship Id="rId947" Type="http://schemas.openxmlformats.org/officeDocument/2006/relationships/hyperlink" Target="http://skinnonews.com/global/archives/" TargetMode="External"/><Relationship Id="rId1132" Type="http://schemas.openxmlformats.org/officeDocument/2006/relationships/hyperlink" Target="http://skinnonews.com/global/archives/" TargetMode="External"/><Relationship Id="rId76" Type="http://schemas.openxmlformats.org/officeDocument/2006/relationships/hyperlink" Target="http://skinnonews.com/global/archives/11376" TargetMode="External"/><Relationship Id="rId807" Type="http://schemas.openxmlformats.org/officeDocument/2006/relationships/hyperlink" Target="http://skinnonews.com/global/archives/" TargetMode="External"/><Relationship Id="rId292" Type="http://schemas.openxmlformats.org/officeDocument/2006/relationships/hyperlink" Target="http://skinnonews.com/global/archives/17863" TargetMode="External"/><Relationship Id="rId597" Type="http://schemas.openxmlformats.org/officeDocument/2006/relationships/hyperlink" Target="http://skinnonews.com/global/archives/" TargetMode="External"/><Relationship Id="rId152" Type="http://schemas.openxmlformats.org/officeDocument/2006/relationships/hyperlink" Target="http://skinnonews.com/global/archives/5892" TargetMode="External"/><Relationship Id="rId457" Type="http://schemas.openxmlformats.org/officeDocument/2006/relationships/hyperlink" Target="http://skinnonews.com/global/archives/" TargetMode="External"/><Relationship Id="rId1087" Type="http://schemas.openxmlformats.org/officeDocument/2006/relationships/hyperlink" Target="http://skinnonews.com/global/archives/" TargetMode="External"/><Relationship Id="rId664" Type="http://schemas.openxmlformats.org/officeDocument/2006/relationships/hyperlink" Target="http://skinnonews.com/global/archives/" TargetMode="External"/><Relationship Id="rId871" Type="http://schemas.openxmlformats.org/officeDocument/2006/relationships/hyperlink" Target="http://skinnonews.com/global/archives/" TargetMode="External"/><Relationship Id="rId969" Type="http://schemas.openxmlformats.org/officeDocument/2006/relationships/hyperlink" Target="http://skinnonews.com/global/archives/" TargetMode="External"/><Relationship Id="rId317" Type="http://schemas.openxmlformats.org/officeDocument/2006/relationships/hyperlink" Target="http://skinnonews.com/global/archives/6824" TargetMode="External"/><Relationship Id="rId524" Type="http://schemas.openxmlformats.org/officeDocument/2006/relationships/hyperlink" Target="http://skinnonews.com/global/archives/" TargetMode="External"/><Relationship Id="rId731" Type="http://schemas.openxmlformats.org/officeDocument/2006/relationships/hyperlink" Target="http://skinnonews.com/global/archives/" TargetMode="External"/><Relationship Id="rId1154" Type="http://schemas.openxmlformats.org/officeDocument/2006/relationships/hyperlink" Target="http://skinnonews.com/global/archives/" TargetMode="External"/><Relationship Id="rId98" Type="http://schemas.openxmlformats.org/officeDocument/2006/relationships/hyperlink" Target="http://skinnonews.com/global/archives/10913" TargetMode="External"/><Relationship Id="rId829" Type="http://schemas.openxmlformats.org/officeDocument/2006/relationships/hyperlink" Target="http://skinnonews.com/global/archives/" TargetMode="External"/><Relationship Id="rId1014" Type="http://schemas.openxmlformats.org/officeDocument/2006/relationships/hyperlink" Target="http://skinnonews.com/global/archives/" TargetMode="External"/><Relationship Id="rId25" Type="http://schemas.openxmlformats.org/officeDocument/2006/relationships/hyperlink" Target="http://skinnonews.com/global/archives/12692" TargetMode="External"/><Relationship Id="rId174" Type="http://schemas.openxmlformats.org/officeDocument/2006/relationships/hyperlink" Target="http://skinnonews.com/global/archives/14588" TargetMode="External"/><Relationship Id="rId381" Type="http://schemas.openxmlformats.org/officeDocument/2006/relationships/hyperlink" Target="http://skinnonews.com/global/archives/" TargetMode="External"/><Relationship Id="rId241" Type="http://schemas.openxmlformats.org/officeDocument/2006/relationships/hyperlink" Target="http://skinnonews.com/global/archives/16308" TargetMode="External"/><Relationship Id="rId479" Type="http://schemas.openxmlformats.org/officeDocument/2006/relationships/hyperlink" Target="http://skinnonews.com/global/archives/" TargetMode="External"/><Relationship Id="rId686" Type="http://schemas.openxmlformats.org/officeDocument/2006/relationships/hyperlink" Target="http://skinnonews.com/global/archives/" TargetMode="External"/><Relationship Id="rId893" Type="http://schemas.openxmlformats.org/officeDocument/2006/relationships/hyperlink" Target="http://skinnonews.com/global/archives/" TargetMode="External"/><Relationship Id="rId339" Type="http://schemas.openxmlformats.org/officeDocument/2006/relationships/hyperlink" Target="http://skinnonews.com/global/archives/" TargetMode="External"/><Relationship Id="rId546" Type="http://schemas.openxmlformats.org/officeDocument/2006/relationships/hyperlink" Target="http://skinnonews.com/global/archives/" TargetMode="External"/><Relationship Id="rId753" Type="http://schemas.openxmlformats.org/officeDocument/2006/relationships/hyperlink" Target="http://skinnonews.com/global/archives/" TargetMode="External"/><Relationship Id="rId1176" Type="http://schemas.openxmlformats.org/officeDocument/2006/relationships/hyperlink" Target="http://skinnonews.com/global/archives/" TargetMode="External"/><Relationship Id="rId101" Type="http://schemas.openxmlformats.org/officeDocument/2006/relationships/hyperlink" Target="http://skinnonews.com/global/archives/10872" TargetMode="External"/><Relationship Id="rId406" Type="http://schemas.openxmlformats.org/officeDocument/2006/relationships/hyperlink" Target="http://skinnonews.com/global/archives/" TargetMode="External"/><Relationship Id="rId960" Type="http://schemas.openxmlformats.org/officeDocument/2006/relationships/hyperlink" Target="http://skinnonews.com/global/archives/" TargetMode="External"/><Relationship Id="rId1036" Type="http://schemas.openxmlformats.org/officeDocument/2006/relationships/hyperlink" Target="http://skinnonews.com/global/archives/" TargetMode="External"/><Relationship Id="rId613" Type="http://schemas.openxmlformats.org/officeDocument/2006/relationships/hyperlink" Target="http://skinnonews.com/global/archives/" TargetMode="External"/><Relationship Id="rId820" Type="http://schemas.openxmlformats.org/officeDocument/2006/relationships/hyperlink" Target="http://skinnonews.com/global/archives/" TargetMode="External"/><Relationship Id="rId918" Type="http://schemas.openxmlformats.org/officeDocument/2006/relationships/hyperlink" Target="http://skinnonews.com/global/archives/" TargetMode="External"/><Relationship Id="rId1103" Type="http://schemas.openxmlformats.org/officeDocument/2006/relationships/hyperlink" Target="http://skinnonews.com/global/archives/" TargetMode="External"/><Relationship Id="rId47" Type="http://schemas.openxmlformats.org/officeDocument/2006/relationships/hyperlink" Target="http://skinnonews.com/global/archives/11889" TargetMode="External"/><Relationship Id="rId196" Type="http://schemas.openxmlformats.org/officeDocument/2006/relationships/hyperlink" Target="http://skinnonews.com/global/archives/14858" TargetMode="External"/><Relationship Id="rId263" Type="http://schemas.openxmlformats.org/officeDocument/2006/relationships/hyperlink" Target="http://skinnonews.com/global/archives/16925" TargetMode="External"/><Relationship Id="rId470" Type="http://schemas.openxmlformats.org/officeDocument/2006/relationships/hyperlink" Target="http://skinnonews.com/global/archives/" TargetMode="External"/><Relationship Id="rId123" Type="http://schemas.openxmlformats.org/officeDocument/2006/relationships/hyperlink" Target="http://skinnonews.com/global/archives/10404" TargetMode="External"/><Relationship Id="rId330" Type="http://schemas.openxmlformats.org/officeDocument/2006/relationships/hyperlink" Target="http://skinnonews.com/global/archives/18770" TargetMode="External"/><Relationship Id="rId568" Type="http://schemas.openxmlformats.org/officeDocument/2006/relationships/hyperlink" Target="http://skinnonews.com/global/archives/" TargetMode="External"/><Relationship Id="rId775" Type="http://schemas.openxmlformats.org/officeDocument/2006/relationships/hyperlink" Target="http://skinnonews.com/global/archives/" TargetMode="External"/><Relationship Id="rId982" Type="http://schemas.openxmlformats.org/officeDocument/2006/relationships/hyperlink" Target="http://skinnonews.com/global/archives/" TargetMode="External"/><Relationship Id="rId1198" Type="http://schemas.openxmlformats.org/officeDocument/2006/relationships/hyperlink" Target="http://skinnonews.com/global/archives/" TargetMode="External"/><Relationship Id="rId428" Type="http://schemas.openxmlformats.org/officeDocument/2006/relationships/hyperlink" Target="http://skinnonews.com/global/archives/" TargetMode="External"/><Relationship Id="rId635" Type="http://schemas.openxmlformats.org/officeDocument/2006/relationships/hyperlink" Target="http://skinnonews.com/global/archives/" TargetMode="External"/><Relationship Id="rId842" Type="http://schemas.openxmlformats.org/officeDocument/2006/relationships/hyperlink" Target="http://skinnonews.com/global/archives/" TargetMode="External"/><Relationship Id="rId1058" Type="http://schemas.openxmlformats.org/officeDocument/2006/relationships/hyperlink" Target="http://skinnonews.com/global/archives/" TargetMode="External"/><Relationship Id="rId702" Type="http://schemas.openxmlformats.org/officeDocument/2006/relationships/hyperlink" Target="http://skinnonews.com/global/archives/" TargetMode="External"/><Relationship Id="rId1125" Type="http://schemas.openxmlformats.org/officeDocument/2006/relationships/hyperlink" Target="http://skinnonews.com/global/archives/" TargetMode="External"/><Relationship Id="rId69" Type="http://schemas.openxmlformats.org/officeDocument/2006/relationships/hyperlink" Target="http://skinnonews.com/global/archives/11573" TargetMode="External"/><Relationship Id="rId285" Type="http://schemas.openxmlformats.org/officeDocument/2006/relationships/hyperlink" Target="http://skinnonews.com/global/archives/17595" TargetMode="External"/><Relationship Id="rId492" Type="http://schemas.openxmlformats.org/officeDocument/2006/relationships/hyperlink" Target="http://skinnonews.com/global/archives/" TargetMode="External"/><Relationship Id="rId797" Type="http://schemas.openxmlformats.org/officeDocument/2006/relationships/hyperlink" Target="http://skinnonews.com/global/archives/" TargetMode="External"/><Relationship Id="rId145" Type="http://schemas.openxmlformats.org/officeDocument/2006/relationships/hyperlink" Target="http://skinnonews.com/global/archives/10254" TargetMode="External"/><Relationship Id="rId352" Type="http://schemas.openxmlformats.org/officeDocument/2006/relationships/hyperlink" Target="http://skinnonews.com/global/archives/" TargetMode="External"/><Relationship Id="rId212" Type="http://schemas.openxmlformats.org/officeDocument/2006/relationships/hyperlink" Target="http://skinnonews.com/global/archives/" TargetMode="External"/><Relationship Id="rId657" Type="http://schemas.openxmlformats.org/officeDocument/2006/relationships/hyperlink" Target="http://skinnonews.com/global/archives/" TargetMode="External"/><Relationship Id="rId864" Type="http://schemas.openxmlformats.org/officeDocument/2006/relationships/hyperlink" Target="http://skinnonews.com/global/archives/" TargetMode="External"/><Relationship Id="rId517" Type="http://schemas.openxmlformats.org/officeDocument/2006/relationships/hyperlink" Target="http://skinnonews.com/global/archives/" TargetMode="External"/><Relationship Id="rId724" Type="http://schemas.openxmlformats.org/officeDocument/2006/relationships/hyperlink" Target="http://skinnonews.com/global/archives/" TargetMode="External"/><Relationship Id="rId931" Type="http://schemas.openxmlformats.org/officeDocument/2006/relationships/hyperlink" Target="http://skinnonews.com/global/archives/" TargetMode="External"/><Relationship Id="rId1147" Type="http://schemas.openxmlformats.org/officeDocument/2006/relationships/hyperlink" Target="http://skinnonews.com/global/archive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79998168889431442"/>
  </sheetPr>
  <dimension ref="A1:T39"/>
  <sheetViews>
    <sheetView zoomScale="85" zoomScaleNormal="85" workbookViewId="0">
      <selection activeCell="AB12" sqref="AB12"/>
    </sheetView>
  </sheetViews>
  <sheetFormatPr defaultColWidth="8.88671875" defaultRowHeight="17.25"/>
  <cols>
    <col min="1" max="1" width="23" style="2" bestFit="1" customWidth="1"/>
    <col min="2" max="2" width="10" style="2" customWidth="1"/>
    <col min="3" max="6" width="14.77734375" style="2" customWidth="1"/>
    <col min="7" max="8" width="15.6640625" style="2" bestFit="1" customWidth="1"/>
    <col min="9" max="9" width="11" style="2" customWidth="1"/>
    <col min="10" max="10" width="47.21875" style="2" customWidth="1"/>
    <col min="11" max="11" width="8.88671875" style="2"/>
    <col min="12" max="12" width="11.21875" style="2" bestFit="1" customWidth="1"/>
    <col min="13" max="13" width="13.5546875" style="2" customWidth="1"/>
    <col min="14" max="15" width="7.5546875" style="2" customWidth="1"/>
    <col min="16" max="16384" width="8.88671875" style="2"/>
  </cols>
  <sheetData>
    <row r="1" spans="1:20">
      <c r="D1" s="19"/>
      <c r="E1" s="19"/>
      <c r="F1" s="19"/>
      <c r="I1" s="92" t="s">
        <v>112</v>
      </c>
      <c r="J1" s="93" t="s">
        <v>1</v>
      </c>
      <c r="K1" s="93"/>
      <c r="L1" s="93"/>
      <c r="M1" s="94"/>
      <c r="N1" s="95"/>
      <c r="O1" s="78"/>
      <c r="P1" s="78"/>
      <c r="Q1" s="78"/>
      <c r="R1" s="78"/>
      <c r="S1" s="78"/>
      <c r="T1" s="78"/>
    </row>
    <row r="2" spans="1:20" ht="34.5">
      <c r="D2" s="20" t="s">
        <v>89</v>
      </c>
      <c r="E2" s="20" t="s">
        <v>90</v>
      </c>
      <c r="F2" s="20" t="s">
        <v>91</v>
      </c>
      <c r="G2" s="78"/>
      <c r="H2" s="78"/>
      <c r="I2" s="96"/>
      <c r="J2" s="120" t="str">
        <f>CONCATENATE(M5, "월 ",M6,"주" &amp;CHAR(10)&amp; "(",TEXT(M2,"m/d"),"~",TEXT(M3,"m/d"),")")</f>
        <v>9월 3주
(9/16~9/22)</v>
      </c>
      <c r="K2" s="93"/>
      <c r="L2" s="93"/>
      <c r="M2" s="123">
        <f>A13</f>
        <v>45551</v>
      </c>
      <c r="N2" s="97"/>
      <c r="O2" s="79"/>
      <c r="P2" s="78"/>
      <c r="Q2" s="78"/>
      <c r="R2" s="78"/>
      <c r="S2" s="78"/>
      <c r="T2" s="78"/>
    </row>
    <row r="3" spans="1:20" ht="24" customHeight="1">
      <c r="B3" s="179" t="s">
        <v>92</v>
      </c>
      <c r="C3" s="179"/>
      <c r="D3" s="152">
        <v>10058</v>
      </c>
      <c r="E3" s="114">
        <f>SUM(C13:C19)</f>
        <v>3201</v>
      </c>
      <c r="F3" s="115" t="str">
        <f>CONCATENATE(IF((E3-D3)=0,"",IF((E3-D3)&gt;0,"▲","▼")),(IF((E3-D3)=0,"-",TEXT(ABS(VALUE(E3-D3)),"#,###"))))</f>
        <v>▼6,857</v>
      </c>
      <c r="G3" s="82"/>
      <c r="H3" s="77"/>
      <c r="I3" s="78"/>
      <c r="J3" s="78"/>
      <c r="K3" s="94"/>
      <c r="L3" s="94"/>
      <c r="M3" s="123">
        <f>M2+6</f>
        <v>45557</v>
      </c>
      <c r="N3" s="98"/>
      <c r="O3" s="78"/>
      <c r="P3" s="78"/>
      <c r="Q3" s="80"/>
      <c r="R3" s="78"/>
      <c r="S3" s="78"/>
      <c r="T3" s="78"/>
    </row>
    <row r="4" spans="1:20">
      <c r="B4" s="179" t="s">
        <v>93</v>
      </c>
      <c r="C4" s="179"/>
      <c r="D4" s="153">
        <v>1437</v>
      </c>
      <c r="E4" s="116">
        <f>ROUND(AVERAGE(C13:C19),0)</f>
        <v>457</v>
      </c>
      <c r="F4" s="115" t="str">
        <f t="shared" ref="F4:F7" si="0">CONCATENATE(IF((E4-D4)=0,"",IF((E4-D4)&gt;0,"▲","▼")),(IF((E4-D4)=0,"-",TEXT(ABS(VALUE(E4-D4)),"#,###"))))</f>
        <v>▼980</v>
      </c>
      <c r="G4" s="82"/>
      <c r="H4" s="77"/>
      <c r="I4" s="78"/>
      <c r="J4" s="78"/>
      <c r="K4" s="78"/>
      <c r="L4" s="78"/>
      <c r="M4" s="122">
        <f>M2-WEEKDAY(M2,13)+9</f>
        <v>45554</v>
      </c>
      <c r="N4" s="77"/>
      <c r="O4" s="81"/>
      <c r="P4" s="78"/>
      <c r="Q4" s="78"/>
      <c r="R4" s="78"/>
      <c r="S4" s="78"/>
      <c r="T4" s="78"/>
    </row>
    <row r="5" spans="1:20" ht="24" customHeight="1">
      <c r="B5" s="179" t="s">
        <v>94</v>
      </c>
      <c r="C5" s="179"/>
      <c r="D5" s="152">
        <v>13806</v>
      </c>
      <c r="E5" s="114">
        <f>SUM(F13:F19)</f>
        <v>4120</v>
      </c>
      <c r="F5" s="115" t="str">
        <f t="shared" si="0"/>
        <v>▼9,686</v>
      </c>
      <c r="G5" s="82"/>
      <c r="H5" s="77"/>
      <c r="I5" s="119">
        <f>A13</f>
        <v>45551</v>
      </c>
      <c r="J5" s="103" t="str">
        <f>CONCATENATE(M5, "월 ",M6,"주")</f>
        <v>9월 3주</v>
      </c>
      <c r="K5" s="82"/>
      <c r="L5" s="121">
        <f>A13</f>
        <v>45551</v>
      </c>
      <c r="M5" s="103" t="str">
        <f>TEXT(M4,"m")</f>
        <v>9</v>
      </c>
      <c r="N5" s="77"/>
      <c r="O5" s="78"/>
      <c r="P5" s="78"/>
      <c r="Q5" s="78"/>
      <c r="R5" s="78"/>
      <c r="S5" s="78"/>
      <c r="T5" s="78"/>
    </row>
    <row r="6" spans="1:20" ht="31.5">
      <c r="B6" s="179" t="s">
        <v>95</v>
      </c>
      <c r="C6" s="179"/>
      <c r="D6" s="153">
        <v>1972</v>
      </c>
      <c r="E6" s="116">
        <f>ROUND(AVERAGE(F13:F19),0)</f>
        <v>589</v>
      </c>
      <c r="F6" s="115" t="str">
        <f t="shared" si="0"/>
        <v>▼1,383</v>
      </c>
      <c r="G6" s="82"/>
      <c r="H6" s="77"/>
      <c r="I6" s="78"/>
      <c r="J6" s="90" t="s">
        <v>129</v>
      </c>
      <c r="K6" s="78"/>
      <c r="L6" s="78"/>
      <c r="M6" s="124">
        <f>WEEKNUM(DATE(YEAR(M4),1,DAY(M4-WEEKDAY(M4,14)+1)),WEEKDAY(DATE(YEAR(M4),1,1),11)+10)</f>
        <v>3</v>
      </c>
      <c r="N6" s="77"/>
      <c r="O6" s="78"/>
      <c r="P6" s="78"/>
      <c r="Q6" s="78"/>
      <c r="R6" s="78"/>
      <c r="S6" s="78"/>
      <c r="T6" s="78"/>
    </row>
    <row r="7" spans="1:20">
      <c r="B7" s="179" t="s">
        <v>96</v>
      </c>
      <c r="C7" s="179"/>
      <c r="D7" s="154">
        <v>1</v>
      </c>
      <c r="E7" s="117">
        <f>SUM(K13:K19)</f>
        <v>1</v>
      </c>
      <c r="F7" s="118" t="str">
        <f t="shared" si="0"/>
        <v>-</v>
      </c>
      <c r="G7" s="82"/>
      <c r="H7" s="77"/>
      <c r="I7" s="78"/>
      <c r="J7" s="78"/>
      <c r="K7" s="78"/>
      <c r="L7" s="78"/>
      <c r="M7" s="78"/>
      <c r="N7" s="78"/>
      <c r="O7" s="78"/>
      <c r="P7" s="78"/>
      <c r="Q7" s="78"/>
      <c r="R7" s="78"/>
      <c r="S7" s="78"/>
      <c r="T7" s="78"/>
    </row>
    <row r="8" spans="1:20">
      <c r="D8" s="87"/>
      <c r="G8" s="78"/>
      <c r="H8" s="78"/>
      <c r="I8" s="78"/>
      <c r="J8" s="78"/>
      <c r="K8" s="78"/>
      <c r="L8" s="78"/>
      <c r="M8" s="78"/>
      <c r="N8" s="78"/>
      <c r="O8" s="78"/>
      <c r="P8" s="78"/>
      <c r="Q8" s="78"/>
      <c r="R8" s="78"/>
      <c r="S8" s="78"/>
      <c r="T8" s="78"/>
    </row>
    <row r="9" spans="1:20">
      <c r="D9" s="88"/>
      <c r="G9" s="78"/>
      <c r="H9" s="78"/>
      <c r="I9" s="78"/>
      <c r="J9" s="78"/>
      <c r="K9" s="78"/>
      <c r="L9" s="78"/>
      <c r="M9" s="78"/>
      <c r="N9" s="78"/>
      <c r="O9" s="78"/>
      <c r="P9" s="78"/>
      <c r="Q9" s="78" t="str">
        <f>"SKI_영문채널 주간리포트_"&amp;YEAR(M4)&amp;"년 "&amp;M5&amp;"월 "&amp;M6&amp;"주차.pptx"</f>
        <v>SKI_영문채널 주간리포트_2024년 9월 3주차.pptx</v>
      </c>
      <c r="R9" s="78"/>
      <c r="S9" s="78"/>
      <c r="T9" s="78"/>
    </row>
    <row r="10" spans="1:20" ht="18" thickBot="1">
      <c r="A10" s="113" t="str">
        <f>CONCATENATE(TEXT(A13, "yyyy.mm.dd"), " ~ ", TEXT(A19, "yyyy.mm.dd"))</f>
        <v>2024.09.16 ~ 2024.09.22</v>
      </c>
      <c r="D10" s="87"/>
    </row>
    <row r="11" spans="1:20" ht="18" thickBot="1">
      <c r="D11" s="89"/>
      <c r="M11" s="183" t="s">
        <v>124</v>
      </c>
      <c r="N11" s="184"/>
      <c r="O11" s="185"/>
      <c r="Q11" s="180" t="str">
        <f>CONCATENATE("기간 : ", TEXT(A13, "yyyy.mm.dd"), " ~ ", TEXT(A19, "yyyy.mm.dd"))</f>
        <v>기간 : 2024.09.16 ~ 2024.09.22</v>
      </c>
      <c r="R11" s="181"/>
      <c r="S11" s="182"/>
    </row>
    <row r="12" spans="1:20">
      <c r="A12" s="4"/>
      <c r="B12" s="4"/>
      <c r="C12" s="4" t="s">
        <v>97</v>
      </c>
      <c r="D12" s="4"/>
      <c r="E12" s="4"/>
      <c r="F12" s="4" t="s">
        <v>98</v>
      </c>
      <c r="G12" s="4"/>
      <c r="H12" s="4"/>
      <c r="I12" s="4"/>
      <c r="J12" s="4" t="s">
        <v>99</v>
      </c>
      <c r="M12" s="54"/>
      <c r="N12" s="4" t="s">
        <v>127</v>
      </c>
      <c r="O12" s="55" t="s">
        <v>128</v>
      </c>
    </row>
    <row r="13" spans="1:20">
      <c r="A13" s="172">
        <v>45551</v>
      </c>
      <c r="B13" s="173" t="s">
        <v>215</v>
      </c>
      <c r="C13" s="173">
        <v>1064</v>
      </c>
      <c r="D13" s="173">
        <v>223</v>
      </c>
      <c r="E13" s="173">
        <v>841</v>
      </c>
      <c r="F13" s="173">
        <v>1311</v>
      </c>
      <c r="G13" s="174">
        <v>275</v>
      </c>
      <c r="H13" s="175">
        <v>1036</v>
      </c>
      <c r="I13" s="176">
        <v>406.36987179487181</v>
      </c>
      <c r="J13" s="177" t="s">
        <v>216</v>
      </c>
      <c r="K13" s="103">
        <f>IF(J13="-",0,((LEN(J13)-LEN(SUBSTITUTE(J13,CHAR(10),""))))/2+1)</f>
        <v>0</v>
      </c>
      <c r="M13" s="108" t="str">
        <f>TEXT(A13,"m/d")&amp;"("&amp;TEXT(A13,"aaa")&amp;")"</f>
        <v>9/16(월)</v>
      </c>
      <c r="N13" s="109">
        <f>C13</f>
        <v>1064</v>
      </c>
      <c r="O13" s="110">
        <f>F13</f>
        <v>1311</v>
      </c>
    </row>
    <row r="14" spans="1:20" ht="36" customHeight="1">
      <c r="A14" s="172">
        <v>45552</v>
      </c>
      <c r="B14" s="173" t="s">
        <v>217</v>
      </c>
      <c r="C14" s="173">
        <v>371</v>
      </c>
      <c r="D14" s="173">
        <v>286</v>
      </c>
      <c r="E14" s="173">
        <v>85</v>
      </c>
      <c r="F14" s="173">
        <v>463</v>
      </c>
      <c r="G14" s="174">
        <v>373</v>
      </c>
      <c r="H14" s="175">
        <v>90</v>
      </c>
      <c r="I14" s="176">
        <v>406.34721332479182</v>
      </c>
      <c r="J14" s="177" t="s">
        <v>216</v>
      </c>
      <c r="K14" s="103">
        <f t="shared" ref="K14:K19" si="1">IF(J14="-",0,((LEN(J14)-LEN(SUBSTITUTE(J14,CHAR(10),""))))/2+1)</f>
        <v>0</v>
      </c>
      <c r="M14" s="108" t="str">
        <f t="shared" ref="M14:M19" si="2">TEXT(A14,"m/d")&amp;"("&amp;TEXT(A14,"aaa")&amp;")"</f>
        <v>9/17(화)</v>
      </c>
      <c r="N14" s="109">
        <f t="shared" ref="N14:N19" si="3">C14</f>
        <v>371</v>
      </c>
      <c r="O14" s="110">
        <f t="shared" ref="O14:O19" si="4">F14</f>
        <v>463</v>
      </c>
    </row>
    <row r="15" spans="1:20" ht="36" customHeight="1">
      <c r="A15" s="172">
        <v>45553</v>
      </c>
      <c r="B15" s="173" t="s">
        <v>218</v>
      </c>
      <c r="C15" s="173">
        <v>334</v>
      </c>
      <c r="D15" s="173">
        <v>259</v>
      </c>
      <c r="E15" s="173">
        <v>75</v>
      </c>
      <c r="F15" s="173">
        <v>435</v>
      </c>
      <c r="G15" s="174">
        <v>349</v>
      </c>
      <c r="H15" s="175">
        <v>86</v>
      </c>
      <c r="I15" s="176">
        <v>406.30089628681179</v>
      </c>
      <c r="J15" s="177" t="s">
        <v>216</v>
      </c>
      <c r="K15" s="103">
        <f t="shared" si="1"/>
        <v>0</v>
      </c>
      <c r="M15" s="108" t="str">
        <f t="shared" si="2"/>
        <v>9/18(수)</v>
      </c>
      <c r="N15" s="109">
        <f t="shared" si="3"/>
        <v>334</v>
      </c>
      <c r="O15" s="110">
        <f t="shared" si="4"/>
        <v>435</v>
      </c>
    </row>
    <row r="16" spans="1:20" ht="36" customHeight="1">
      <c r="A16" s="172">
        <v>45554</v>
      </c>
      <c r="B16" s="173" t="s">
        <v>219</v>
      </c>
      <c r="C16" s="173">
        <v>515</v>
      </c>
      <c r="D16" s="173">
        <v>394</v>
      </c>
      <c r="E16" s="173">
        <v>121</v>
      </c>
      <c r="F16" s="173">
        <v>706</v>
      </c>
      <c r="G16" s="174">
        <v>565</v>
      </c>
      <c r="H16" s="175">
        <v>141</v>
      </c>
      <c r="I16" s="176">
        <v>406.37044145873318</v>
      </c>
      <c r="J16" s="178" t="s">
        <v>1864</v>
      </c>
      <c r="K16" s="103">
        <f t="shared" si="1"/>
        <v>1</v>
      </c>
      <c r="M16" s="108" t="str">
        <f t="shared" si="2"/>
        <v>9/19(목)</v>
      </c>
      <c r="N16" s="109">
        <f t="shared" si="3"/>
        <v>515</v>
      </c>
      <c r="O16" s="110">
        <f t="shared" si="4"/>
        <v>706</v>
      </c>
    </row>
    <row r="17" spans="1:15" ht="36" customHeight="1">
      <c r="A17" s="172">
        <v>45555</v>
      </c>
      <c r="B17" s="173" t="s">
        <v>220</v>
      </c>
      <c r="C17" s="173">
        <v>474</v>
      </c>
      <c r="D17" s="173">
        <v>335</v>
      </c>
      <c r="E17" s="173">
        <v>139</v>
      </c>
      <c r="F17" s="173">
        <v>641</v>
      </c>
      <c r="G17" s="174">
        <v>464</v>
      </c>
      <c r="H17" s="175">
        <v>177</v>
      </c>
      <c r="I17" s="176">
        <v>406.41368286445015</v>
      </c>
      <c r="J17" s="177" t="s">
        <v>216</v>
      </c>
      <c r="K17" s="103">
        <f t="shared" si="1"/>
        <v>0</v>
      </c>
      <c r="M17" s="108" t="str">
        <f t="shared" si="2"/>
        <v>9/20(금)</v>
      </c>
      <c r="N17" s="109">
        <f t="shared" si="3"/>
        <v>474</v>
      </c>
      <c r="O17" s="110">
        <f t="shared" si="4"/>
        <v>641</v>
      </c>
    </row>
    <row r="18" spans="1:15" ht="36" customHeight="1">
      <c r="A18" s="172">
        <v>45556</v>
      </c>
      <c r="B18" s="173" t="s">
        <v>221</v>
      </c>
      <c r="C18" s="173">
        <v>216</v>
      </c>
      <c r="D18" s="173">
        <v>118</v>
      </c>
      <c r="E18" s="173">
        <v>98</v>
      </c>
      <c r="F18" s="173">
        <v>283</v>
      </c>
      <c r="G18" s="174">
        <v>152</v>
      </c>
      <c r="H18" s="175">
        <v>131</v>
      </c>
      <c r="I18" s="176">
        <v>406.29201277955269</v>
      </c>
      <c r="J18" s="177" t="s">
        <v>216</v>
      </c>
      <c r="K18" s="103">
        <f t="shared" si="1"/>
        <v>0</v>
      </c>
      <c r="M18" s="108" t="str">
        <f t="shared" si="2"/>
        <v>9/21(토)</v>
      </c>
      <c r="N18" s="109">
        <f t="shared" si="3"/>
        <v>216</v>
      </c>
      <c r="O18" s="110">
        <f t="shared" si="4"/>
        <v>283</v>
      </c>
    </row>
    <row r="19" spans="1:15" ht="36" customHeight="1" thickBot="1">
      <c r="A19" s="172">
        <v>45557</v>
      </c>
      <c r="B19" s="173" t="s">
        <v>222</v>
      </c>
      <c r="C19" s="173">
        <v>227</v>
      </c>
      <c r="D19" s="173">
        <v>89</v>
      </c>
      <c r="E19" s="173">
        <v>138</v>
      </c>
      <c r="F19" s="173">
        <v>281</v>
      </c>
      <c r="G19" s="174">
        <v>113</v>
      </c>
      <c r="H19" s="175">
        <v>168</v>
      </c>
      <c r="I19" s="176">
        <v>406.17752234993617</v>
      </c>
      <c r="J19" s="177" t="s">
        <v>216</v>
      </c>
      <c r="K19" s="103">
        <f t="shared" si="1"/>
        <v>0</v>
      </c>
      <c r="M19" s="171" t="str">
        <f t="shared" si="2"/>
        <v>9/22(일)</v>
      </c>
      <c r="N19" s="111">
        <f t="shared" si="3"/>
        <v>227</v>
      </c>
      <c r="O19" s="112">
        <f t="shared" si="4"/>
        <v>281</v>
      </c>
    </row>
    <row r="20" spans="1:15">
      <c r="C20" s="5"/>
      <c r="F20" s="5"/>
    </row>
    <row r="32" spans="1:15">
      <c r="D32" s="6"/>
      <c r="F32" s="8"/>
    </row>
    <row r="33" spans="4:8">
      <c r="D33" s="6"/>
      <c r="E33" s="9"/>
      <c r="F33" s="10"/>
      <c r="G33" s="18"/>
      <c r="H33" s="17"/>
    </row>
    <row r="34" spans="4:8">
      <c r="D34" s="13"/>
      <c r="E34" s="3"/>
      <c r="F34" s="14"/>
    </row>
    <row r="35" spans="4:8">
      <c r="D35" s="13"/>
      <c r="E35" s="3"/>
      <c r="F35" s="3"/>
      <c r="G35" s="12"/>
    </row>
    <row r="36" spans="4:8">
      <c r="D36" s="13"/>
      <c r="E36" s="15"/>
      <c r="F36" s="3"/>
    </row>
    <row r="37" spans="4:8">
      <c r="D37" s="3"/>
      <c r="E37" s="16"/>
      <c r="F37" s="3"/>
    </row>
    <row r="38" spans="4:8">
      <c r="D38" s="6"/>
    </row>
    <row r="39" spans="4:8">
      <c r="D39" s="6"/>
    </row>
  </sheetData>
  <sheetProtection selectLockedCells="1"/>
  <mergeCells count="7">
    <mergeCell ref="B3:C3"/>
    <mergeCell ref="B4:C4"/>
    <mergeCell ref="Q11:S11"/>
    <mergeCell ref="M11:O11"/>
    <mergeCell ref="B5:C5"/>
    <mergeCell ref="B6:C6"/>
    <mergeCell ref="B7:C7"/>
  </mergeCells>
  <phoneticPr fontId="5"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79998168889431442"/>
  </sheetPr>
  <dimension ref="A1:N233"/>
  <sheetViews>
    <sheetView topLeftCell="A213" zoomScale="70" zoomScaleNormal="70" workbookViewId="0">
      <selection activeCell="B230" sqref="B230:D230"/>
    </sheetView>
  </sheetViews>
  <sheetFormatPr defaultColWidth="8.88671875" defaultRowHeight="17.25"/>
  <cols>
    <col min="1" max="1" width="10.6640625" style="24" customWidth="1"/>
    <col min="2" max="4" width="14.21875" style="25" customWidth="1"/>
    <col min="5" max="5" width="4.88671875" style="6" customWidth="1"/>
    <col min="6" max="6" width="16.33203125" style="6" customWidth="1"/>
    <col min="7" max="9" width="15" style="2" customWidth="1"/>
    <col min="10" max="10" width="13.109375" style="2" customWidth="1"/>
    <col min="11" max="11" width="8.88671875" style="2"/>
    <col min="12" max="12" width="13.77734375" style="2" customWidth="1"/>
    <col min="13" max="13" width="18.44140625" style="2" customWidth="1"/>
    <col min="14" max="14" width="13.109375" style="2" customWidth="1"/>
    <col min="15" max="16384" width="8.88671875" style="2"/>
  </cols>
  <sheetData>
    <row r="1" spans="1:14" ht="18" thickBot="1"/>
    <row r="2" spans="1:14" ht="18" thickBot="1">
      <c r="A2" s="11"/>
      <c r="B2" s="6"/>
      <c r="C2" s="6"/>
      <c r="D2" s="6"/>
      <c r="G2" s="6"/>
      <c r="H2" s="56" t="s">
        <v>123</v>
      </c>
      <c r="I2" s="56" t="s">
        <v>97</v>
      </c>
      <c r="J2" s="57" t="s">
        <v>98</v>
      </c>
    </row>
    <row r="3" spans="1:14" ht="35.25" thickBot="1">
      <c r="A3" s="11"/>
      <c r="B3" s="26" t="s">
        <v>0</v>
      </c>
      <c r="C3" s="26"/>
      <c r="D3" s="6"/>
      <c r="F3" s="21"/>
      <c r="G3" s="21"/>
      <c r="H3" s="104" t="str">
        <f>'주간 2p_테이블(왼)'!J2</f>
        <v>9월 3주
(9/16~9/22)</v>
      </c>
      <c r="I3" s="105">
        <f>'주간 2p_테이블(왼)'!E3</f>
        <v>3201</v>
      </c>
      <c r="J3" s="106">
        <f>'주간 2p_테이블(왼)'!E5</f>
        <v>4120</v>
      </c>
      <c r="M3" s="186" t="str">
        <f>CONCATENATE("기간 : ",TEXT('주간 2p_테이블(왼)'!A19-62,"yyyy.mm.dd")," ~ ",(TEXT('주간 2p_테이블(왼)'!A19,"yyyy.mm.dd")))</f>
        <v>기간 : 2024.07.22 ~ 2024.09.22</v>
      </c>
      <c r="N3" s="187"/>
    </row>
    <row r="4" spans="1:14">
      <c r="A4" s="11"/>
      <c r="B4" s="6"/>
      <c r="C4" s="6"/>
      <c r="D4" s="6"/>
      <c r="G4" s="6"/>
      <c r="H4" s="6"/>
      <c r="I4" s="7"/>
    </row>
    <row r="5" spans="1:14">
      <c r="A5" s="84"/>
      <c r="B5" s="4" t="s">
        <v>123</v>
      </c>
      <c r="C5" s="4" t="s">
        <v>97</v>
      </c>
      <c r="D5" s="4" t="s">
        <v>98</v>
      </c>
    </row>
    <row r="6" spans="1:14" hidden="1">
      <c r="A6" s="85"/>
      <c r="B6" s="40" t="s">
        <v>2</v>
      </c>
      <c r="C6" s="23">
        <v>174</v>
      </c>
      <c r="D6" s="23">
        <v>371</v>
      </c>
    </row>
    <row r="7" spans="1:14" hidden="1">
      <c r="A7" s="85"/>
      <c r="B7" s="40" t="s">
        <v>3</v>
      </c>
      <c r="C7" s="23">
        <v>297</v>
      </c>
      <c r="D7" s="23">
        <v>506</v>
      </c>
    </row>
    <row r="8" spans="1:14" hidden="1">
      <c r="A8" s="85"/>
      <c r="B8" s="40" t="s">
        <v>4</v>
      </c>
      <c r="C8" s="23">
        <v>880</v>
      </c>
      <c r="D8" s="23">
        <v>1625</v>
      </c>
    </row>
    <row r="9" spans="1:14" hidden="1">
      <c r="A9" s="85"/>
      <c r="B9" s="40" t="s">
        <v>5</v>
      </c>
      <c r="C9" s="23">
        <v>754</v>
      </c>
      <c r="D9" s="23">
        <v>1173</v>
      </c>
    </row>
    <row r="10" spans="1:14" hidden="1">
      <c r="A10" s="85"/>
      <c r="B10" s="40" t="s">
        <v>6</v>
      </c>
      <c r="C10" s="23">
        <v>548</v>
      </c>
      <c r="D10" s="23">
        <v>1006</v>
      </c>
    </row>
    <row r="11" spans="1:14" hidden="1">
      <c r="A11" s="85"/>
      <c r="B11" s="40" t="s">
        <v>7</v>
      </c>
      <c r="C11" s="23">
        <v>473</v>
      </c>
      <c r="D11" s="23">
        <v>938</v>
      </c>
    </row>
    <row r="12" spans="1:14" hidden="1">
      <c r="A12" s="85"/>
      <c r="B12" s="40" t="s">
        <v>8</v>
      </c>
      <c r="C12" s="23">
        <v>567</v>
      </c>
      <c r="D12" s="23">
        <v>1311</v>
      </c>
    </row>
    <row r="13" spans="1:14" hidden="1">
      <c r="A13" s="85"/>
      <c r="B13" s="40" t="s">
        <v>9</v>
      </c>
      <c r="C13" s="23">
        <v>1000</v>
      </c>
      <c r="D13" s="23">
        <v>2269</v>
      </c>
    </row>
    <row r="14" spans="1:14" hidden="1">
      <c r="A14" s="85"/>
      <c r="B14" s="40" t="s">
        <v>10</v>
      </c>
      <c r="C14" s="23">
        <v>1230</v>
      </c>
      <c r="D14" s="23">
        <v>2700</v>
      </c>
    </row>
    <row r="15" spans="1:14" hidden="1">
      <c r="A15" s="85"/>
      <c r="B15" s="40" t="s">
        <v>11</v>
      </c>
      <c r="C15" s="23">
        <v>906</v>
      </c>
      <c r="D15" s="23">
        <v>2415</v>
      </c>
    </row>
    <row r="16" spans="1:14" hidden="1">
      <c r="A16" s="85"/>
      <c r="B16" s="40" t="s">
        <v>12</v>
      </c>
      <c r="C16" s="23">
        <v>665</v>
      </c>
      <c r="D16" s="23">
        <v>1687</v>
      </c>
    </row>
    <row r="17" spans="1:4" hidden="1">
      <c r="A17" s="85"/>
      <c r="B17" s="40" t="s">
        <v>13</v>
      </c>
      <c r="C17" s="23">
        <v>740</v>
      </c>
      <c r="D17" s="23">
        <v>1847</v>
      </c>
    </row>
    <row r="18" spans="1:4" hidden="1">
      <c r="A18" s="85"/>
      <c r="B18" s="40" t="s">
        <v>14</v>
      </c>
      <c r="C18" s="23">
        <v>303</v>
      </c>
      <c r="D18" s="23">
        <v>850</v>
      </c>
    </row>
    <row r="19" spans="1:4" hidden="1">
      <c r="A19" s="85"/>
      <c r="B19" s="40" t="s">
        <v>15</v>
      </c>
      <c r="C19" s="23">
        <v>217</v>
      </c>
      <c r="D19" s="23">
        <v>602</v>
      </c>
    </row>
    <row r="20" spans="1:4" hidden="1">
      <c r="A20" s="85"/>
      <c r="B20" s="40" t="s">
        <v>16</v>
      </c>
      <c r="C20" s="23">
        <v>253</v>
      </c>
      <c r="D20" s="23">
        <v>592</v>
      </c>
    </row>
    <row r="21" spans="1:4" hidden="1">
      <c r="A21" s="85"/>
      <c r="B21" s="40" t="s">
        <v>17</v>
      </c>
      <c r="C21" s="23">
        <v>336</v>
      </c>
      <c r="D21" s="23">
        <v>751</v>
      </c>
    </row>
    <row r="22" spans="1:4" hidden="1">
      <c r="A22" s="85"/>
      <c r="B22" s="40" t="s">
        <v>18</v>
      </c>
      <c r="C22" s="23">
        <v>482</v>
      </c>
      <c r="D22" s="23">
        <v>880</v>
      </c>
    </row>
    <row r="23" spans="1:4" hidden="1">
      <c r="A23" s="85"/>
      <c r="B23" s="40" t="s">
        <v>19</v>
      </c>
      <c r="C23" s="23">
        <v>240</v>
      </c>
      <c r="D23" s="23">
        <v>566</v>
      </c>
    </row>
    <row r="24" spans="1:4" hidden="1">
      <c r="A24" s="85"/>
      <c r="B24" s="40" t="s">
        <v>20</v>
      </c>
      <c r="C24" s="23">
        <v>298</v>
      </c>
      <c r="D24" s="23">
        <v>653</v>
      </c>
    </row>
    <row r="25" spans="1:4" hidden="1">
      <c r="A25" s="85"/>
      <c r="B25" s="40" t="s">
        <v>21</v>
      </c>
      <c r="C25" s="23">
        <v>535</v>
      </c>
      <c r="D25" s="23">
        <v>1363</v>
      </c>
    </row>
    <row r="26" spans="1:4" hidden="1">
      <c r="A26" s="85"/>
      <c r="B26" s="40" t="s">
        <v>22</v>
      </c>
      <c r="C26" s="23">
        <v>764</v>
      </c>
      <c r="D26" s="23">
        <v>2013</v>
      </c>
    </row>
    <row r="27" spans="1:4" hidden="1">
      <c r="A27" s="85"/>
      <c r="B27" s="40" t="s">
        <v>23</v>
      </c>
      <c r="C27" s="23">
        <v>741</v>
      </c>
      <c r="D27" s="23">
        <v>1664</v>
      </c>
    </row>
    <row r="28" spans="1:4" hidden="1">
      <c r="A28" s="85"/>
      <c r="B28" s="40" t="s">
        <v>24</v>
      </c>
      <c r="C28" s="23">
        <v>695</v>
      </c>
      <c r="D28" s="23">
        <v>1551</v>
      </c>
    </row>
    <row r="29" spans="1:4" hidden="1">
      <c r="A29" s="85"/>
      <c r="B29" s="40" t="s">
        <v>25</v>
      </c>
      <c r="C29" s="23">
        <v>584</v>
      </c>
      <c r="D29" s="23">
        <v>1500</v>
      </c>
    </row>
    <row r="30" spans="1:4" hidden="1">
      <c r="A30" s="85"/>
      <c r="B30" s="40" t="s">
        <v>26</v>
      </c>
      <c r="C30" s="23">
        <v>592</v>
      </c>
      <c r="D30" s="23">
        <v>1485</v>
      </c>
    </row>
    <row r="31" spans="1:4" hidden="1">
      <c r="A31" s="85"/>
      <c r="B31" s="40" t="s">
        <v>27</v>
      </c>
      <c r="C31" s="23">
        <v>647</v>
      </c>
      <c r="D31" s="23">
        <v>1417</v>
      </c>
    </row>
    <row r="32" spans="1:4" hidden="1">
      <c r="A32" s="85"/>
      <c r="B32" s="40" t="s">
        <v>28</v>
      </c>
      <c r="C32" s="23">
        <v>553</v>
      </c>
      <c r="D32" s="23">
        <v>1252</v>
      </c>
    </row>
    <row r="33" spans="1:4" hidden="1">
      <c r="A33" s="85"/>
      <c r="B33" s="40" t="s">
        <v>29</v>
      </c>
      <c r="C33" s="23">
        <v>412</v>
      </c>
      <c r="D33" s="23">
        <v>970</v>
      </c>
    </row>
    <row r="34" spans="1:4" hidden="1">
      <c r="A34" s="85"/>
      <c r="B34" s="40" t="s">
        <v>30</v>
      </c>
      <c r="C34" s="23">
        <v>353</v>
      </c>
      <c r="D34" s="23">
        <v>784</v>
      </c>
    </row>
    <row r="35" spans="1:4" hidden="1">
      <c r="A35" s="85"/>
      <c r="B35" s="40" t="s">
        <v>31</v>
      </c>
      <c r="C35" s="23">
        <v>327</v>
      </c>
      <c r="D35" s="23">
        <v>783</v>
      </c>
    </row>
    <row r="36" spans="1:4" hidden="1">
      <c r="A36" s="85"/>
      <c r="B36" s="40" t="s">
        <v>32</v>
      </c>
      <c r="C36" s="23">
        <v>639</v>
      </c>
      <c r="D36" s="23">
        <v>1314</v>
      </c>
    </row>
    <row r="37" spans="1:4" hidden="1">
      <c r="A37" s="85"/>
      <c r="B37" s="40" t="s">
        <v>33</v>
      </c>
      <c r="C37" s="23">
        <v>597</v>
      </c>
      <c r="D37" s="23">
        <v>1553</v>
      </c>
    </row>
    <row r="38" spans="1:4" hidden="1">
      <c r="A38" s="85"/>
      <c r="B38" s="40" t="s">
        <v>34</v>
      </c>
      <c r="C38" s="23">
        <v>802</v>
      </c>
      <c r="D38" s="23">
        <v>2025</v>
      </c>
    </row>
    <row r="39" spans="1:4" hidden="1">
      <c r="A39" s="85"/>
      <c r="B39" s="40" t="s">
        <v>35</v>
      </c>
      <c r="C39" s="23">
        <v>1478</v>
      </c>
      <c r="D39" s="23">
        <v>2702</v>
      </c>
    </row>
    <row r="40" spans="1:4" hidden="1">
      <c r="A40" s="85"/>
      <c r="B40" s="40" t="s">
        <v>36</v>
      </c>
      <c r="C40" s="23">
        <v>1797</v>
      </c>
      <c r="D40" s="23">
        <v>3054</v>
      </c>
    </row>
    <row r="41" spans="1:4" hidden="1">
      <c r="A41" s="85"/>
      <c r="B41" s="40" t="s">
        <v>37</v>
      </c>
      <c r="C41" s="23">
        <v>1556</v>
      </c>
      <c r="D41" s="23">
        <v>2619</v>
      </c>
    </row>
    <row r="42" spans="1:4" hidden="1">
      <c r="A42" s="85"/>
      <c r="B42" s="40" t="s">
        <v>38</v>
      </c>
      <c r="C42" s="23">
        <v>745</v>
      </c>
      <c r="D42" s="23">
        <v>1564</v>
      </c>
    </row>
    <row r="43" spans="1:4" hidden="1">
      <c r="A43" s="85"/>
      <c r="B43" s="40" t="s">
        <v>39</v>
      </c>
      <c r="C43" s="23">
        <v>594</v>
      </c>
      <c r="D43" s="23">
        <v>1324</v>
      </c>
    </row>
    <row r="44" spans="1:4" hidden="1">
      <c r="A44" s="85"/>
      <c r="B44" s="40" t="s">
        <v>40</v>
      </c>
      <c r="C44" s="23">
        <v>510</v>
      </c>
      <c r="D44" s="23">
        <v>1202</v>
      </c>
    </row>
    <row r="45" spans="1:4" hidden="1">
      <c r="A45" s="85"/>
      <c r="B45" s="40" t="s">
        <v>41</v>
      </c>
      <c r="C45" s="23">
        <v>860</v>
      </c>
      <c r="D45" s="23">
        <v>1644</v>
      </c>
    </row>
    <row r="46" spans="1:4" hidden="1">
      <c r="A46" s="85"/>
      <c r="B46" s="40" t="s">
        <v>42</v>
      </c>
      <c r="C46" s="23">
        <v>677</v>
      </c>
      <c r="D46" s="23">
        <v>1382</v>
      </c>
    </row>
    <row r="47" spans="1:4" hidden="1">
      <c r="A47" s="85"/>
      <c r="B47" s="40" t="s">
        <v>43</v>
      </c>
      <c r="C47" s="23">
        <v>825</v>
      </c>
      <c r="D47" s="23">
        <v>1442</v>
      </c>
    </row>
    <row r="48" spans="1:4" hidden="1">
      <c r="A48" s="85"/>
      <c r="B48" s="40" t="s">
        <v>44</v>
      </c>
      <c r="C48" s="23">
        <v>2071</v>
      </c>
      <c r="D48" s="23">
        <v>3246</v>
      </c>
    </row>
    <row r="49" spans="1:4" hidden="1">
      <c r="A49" s="85"/>
      <c r="B49" s="40" t="s">
        <v>45</v>
      </c>
      <c r="C49" s="23">
        <v>1405</v>
      </c>
      <c r="D49" s="23">
        <v>2790</v>
      </c>
    </row>
    <row r="50" spans="1:4" hidden="1">
      <c r="A50" s="85"/>
      <c r="B50" s="40" t="s">
        <v>46</v>
      </c>
      <c r="C50" s="23">
        <v>1636</v>
      </c>
      <c r="D50" s="23">
        <v>3006</v>
      </c>
    </row>
    <row r="51" spans="1:4" hidden="1">
      <c r="A51" s="85"/>
      <c r="B51" s="40" t="s">
        <v>46</v>
      </c>
      <c r="C51" s="23">
        <v>1392</v>
      </c>
      <c r="D51" s="23">
        <v>2382</v>
      </c>
    </row>
    <row r="52" spans="1:4" hidden="1">
      <c r="A52" s="85"/>
      <c r="B52" s="40" t="s">
        <v>47</v>
      </c>
      <c r="C52" s="23">
        <v>1326</v>
      </c>
      <c r="D52" s="23">
        <v>2459</v>
      </c>
    </row>
    <row r="53" spans="1:4" hidden="1">
      <c r="A53" s="85"/>
      <c r="B53" s="40" t="s">
        <v>48</v>
      </c>
      <c r="C53" s="23">
        <v>1454</v>
      </c>
      <c r="D53" s="23">
        <v>2219</v>
      </c>
    </row>
    <row r="54" spans="1:4" hidden="1">
      <c r="A54" s="85"/>
      <c r="B54" s="40" t="s">
        <v>49</v>
      </c>
      <c r="C54" s="23">
        <v>1222</v>
      </c>
      <c r="D54" s="23">
        <v>2078</v>
      </c>
    </row>
    <row r="55" spans="1:4" hidden="1">
      <c r="A55" s="85"/>
      <c r="B55" s="40" t="s">
        <v>50</v>
      </c>
      <c r="C55" s="23">
        <v>1757</v>
      </c>
      <c r="D55" s="23">
        <v>2791</v>
      </c>
    </row>
    <row r="56" spans="1:4" hidden="1">
      <c r="A56" s="85"/>
      <c r="B56" s="40" t="s">
        <v>51</v>
      </c>
      <c r="C56" s="23">
        <v>1399</v>
      </c>
      <c r="D56" s="23">
        <v>2639</v>
      </c>
    </row>
    <row r="57" spans="1:4" hidden="1">
      <c r="A57" s="85"/>
      <c r="B57" s="40" t="s">
        <v>52</v>
      </c>
      <c r="C57" s="23">
        <v>914</v>
      </c>
      <c r="D57" s="23">
        <v>1734</v>
      </c>
    </row>
    <row r="58" spans="1:4" hidden="1">
      <c r="A58" s="85"/>
      <c r="B58" s="40" t="s">
        <v>53</v>
      </c>
      <c r="C58" s="23">
        <v>1138</v>
      </c>
      <c r="D58" s="23">
        <v>2074</v>
      </c>
    </row>
    <row r="59" spans="1:4" hidden="1">
      <c r="A59" s="85"/>
      <c r="B59" s="40" t="s">
        <v>54</v>
      </c>
      <c r="C59" s="23">
        <v>1499</v>
      </c>
      <c r="D59" s="23">
        <v>2477</v>
      </c>
    </row>
    <row r="60" spans="1:4" hidden="1">
      <c r="A60" s="85"/>
      <c r="B60" s="40" t="s">
        <v>55</v>
      </c>
      <c r="C60" s="23">
        <v>1250</v>
      </c>
      <c r="D60" s="23">
        <v>2180</v>
      </c>
    </row>
    <row r="61" spans="1:4" hidden="1">
      <c r="A61" s="85"/>
      <c r="B61" s="40" t="s">
        <v>56</v>
      </c>
      <c r="C61" s="23">
        <v>1176</v>
      </c>
      <c r="D61" s="23">
        <v>2399</v>
      </c>
    </row>
    <row r="62" spans="1:4" hidden="1">
      <c r="A62" s="85"/>
      <c r="B62" s="40" t="s">
        <v>57</v>
      </c>
      <c r="C62" s="23">
        <v>1158</v>
      </c>
      <c r="D62" s="23">
        <v>2578</v>
      </c>
    </row>
    <row r="63" spans="1:4" hidden="1">
      <c r="A63" s="85"/>
      <c r="B63" s="40" t="s">
        <v>58</v>
      </c>
      <c r="C63" s="23">
        <v>903</v>
      </c>
      <c r="D63" s="23">
        <v>1806</v>
      </c>
    </row>
    <row r="64" spans="1:4" hidden="1">
      <c r="A64" s="85"/>
      <c r="B64" s="40" t="s">
        <v>59</v>
      </c>
      <c r="C64" s="23">
        <v>1051</v>
      </c>
      <c r="D64" s="23">
        <v>2005</v>
      </c>
    </row>
    <row r="65" spans="1:4" hidden="1">
      <c r="A65" s="85"/>
      <c r="B65" s="40" t="s">
        <v>60</v>
      </c>
      <c r="C65" s="23">
        <v>1093</v>
      </c>
      <c r="D65" s="23">
        <v>2148</v>
      </c>
    </row>
    <row r="66" spans="1:4" hidden="1">
      <c r="A66" s="85"/>
      <c r="B66" s="40" t="s">
        <v>61</v>
      </c>
      <c r="C66" s="23">
        <v>1157</v>
      </c>
      <c r="D66" s="23">
        <v>2294</v>
      </c>
    </row>
    <row r="67" spans="1:4" hidden="1">
      <c r="A67" s="85"/>
      <c r="B67" s="40" t="s">
        <v>62</v>
      </c>
      <c r="C67" s="23">
        <v>1176</v>
      </c>
      <c r="D67" s="23">
        <v>2043</v>
      </c>
    </row>
    <row r="68" spans="1:4" hidden="1">
      <c r="A68" s="85"/>
      <c r="B68" s="40" t="s">
        <v>63</v>
      </c>
      <c r="C68" s="23">
        <v>1105</v>
      </c>
      <c r="D68" s="23">
        <v>1852</v>
      </c>
    </row>
    <row r="69" spans="1:4" hidden="1">
      <c r="A69" s="85"/>
      <c r="B69" s="40" t="s">
        <v>13</v>
      </c>
      <c r="C69" s="23">
        <v>1008</v>
      </c>
      <c r="D69" s="23">
        <v>1774</v>
      </c>
    </row>
    <row r="70" spans="1:4" hidden="1">
      <c r="A70" s="85"/>
      <c r="B70" s="40" t="s">
        <v>64</v>
      </c>
      <c r="C70" s="23">
        <v>1602</v>
      </c>
      <c r="D70" s="23">
        <v>2847</v>
      </c>
    </row>
    <row r="71" spans="1:4" hidden="1">
      <c r="A71" s="85"/>
      <c r="B71" s="40" t="s">
        <v>15</v>
      </c>
      <c r="C71" s="23">
        <v>1186</v>
      </c>
      <c r="D71" s="23">
        <v>2143</v>
      </c>
    </row>
    <row r="72" spans="1:4" hidden="1">
      <c r="A72" s="85"/>
      <c r="B72" s="40" t="s">
        <v>65</v>
      </c>
      <c r="C72" s="23">
        <v>897</v>
      </c>
      <c r="D72" s="23">
        <v>2054</v>
      </c>
    </row>
    <row r="73" spans="1:4" hidden="1">
      <c r="A73" s="85"/>
      <c r="B73" s="40" t="s">
        <v>66</v>
      </c>
      <c r="C73" s="23">
        <v>1249</v>
      </c>
      <c r="D73" s="23">
        <v>1887</v>
      </c>
    </row>
    <row r="74" spans="1:4" hidden="1">
      <c r="A74" s="85"/>
      <c r="B74" s="40" t="s">
        <v>67</v>
      </c>
      <c r="C74" s="23">
        <v>2522</v>
      </c>
      <c r="D74" s="23">
        <v>3922</v>
      </c>
    </row>
    <row r="75" spans="1:4" hidden="1">
      <c r="A75" s="85"/>
      <c r="B75" s="40" t="s">
        <v>68</v>
      </c>
      <c r="C75" s="23">
        <v>1554</v>
      </c>
      <c r="D75" s="23">
        <v>2755</v>
      </c>
    </row>
    <row r="76" spans="1:4" hidden="1">
      <c r="A76" s="85"/>
      <c r="B76" s="40" t="s">
        <v>69</v>
      </c>
      <c r="C76" s="23">
        <v>967</v>
      </c>
      <c r="D76" s="23">
        <v>2001</v>
      </c>
    </row>
    <row r="77" spans="1:4" hidden="1">
      <c r="A77" s="85"/>
      <c r="B77" s="40" t="s">
        <v>70</v>
      </c>
      <c r="C77" s="23">
        <v>1171</v>
      </c>
      <c r="D77" s="23">
        <v>2243</v>
      </c>
    </row>
    <row r="78" spans="1:4" hidden="1">
      <c r="A78" s="85"/>
      <c r="B78" s="40" t="s">
        <v>71</v>
      </c>
      <c r="C78" s="23">
        <v>2497</v>
      </c>
      <c r="D78" s="23">
        <v>3791</v>
      </c>
    </row>
    <row r="79" spans="1:4" hidden="1">
      <c r="A79" s="85"/>
      <c r="B79" s="40" t="s">
        <v>72</v>
      </c>
      <c r="C79" s="23">
        <v>1626</v>
      </c>
      <c r="D79" s="23">
        <v>2654</v>
      </c>
    </row>
    <row r="80" spans="1:4" hidden="1">
      <c r="A80" s="85"/>
      <c r="B80" s="40" t="s">
        <v>73</v>
      </c>
      <c r="C80" s="23">
        <v>1225</v>
      </c>
      <c r="D80" s="23">
        <v>1991</v>
      </c>
    </row>
    <row r="81" spans="1:4" hidden="1">
      <c r="A81" s="85"/>
      <c r="B81" s="40" t="s">
        <v>74</v>
      </c>
      <c r="C81" s="23">
        <v>1216</v>
      </c>
      <c r="D81" s="23">
        <v>2161</v>
      </c>
    </row>
    <row r="82" spans="1:4" hidden="1">
      <c r="A82" s="85"/>
      <c r="B82" s="40" t="s">
        <v>75</v>
      </c>
      <c r="C82" s="23">
        <v>988</v>
      </c>
      <c r="D82" s="23">
        <v>1715</v>
      </c>
    </row>
    <row r="83" spans="1:4" hidden="1">
      <c r="A83" s="85"/>
      <c r="B83" s="40" t="s">
        <v>76</v>
      </c>
      <c r="C83" s="23">
        <v>1172</v>
      </c>
      <c r="D83" s="23">
        <v>2060</v>
      </c>
    </row>
    <row r="84" spans="1:4" hidden="1">
      <c r="A84" s="85"/>
      <c r="B84" s="40" t="s">
        <v>77</v>
      </c>
      <c r="C84" s="23">
        <v>1226</v>
      </c>
      <c r="D84" s="23">
        <v>1941</v>
      </c>
    </row>
    <row r="85" spans="1:4" hidden="1">
      <c r="A85" s="85"/>
      <c r="B85" s="40" t="s">
        <v>29</v>
      </c>
      <c r="C85" s="23">
        <v>866</v>
      </c>
      <c r="D85" s="23">
        <v>1586</v>
      </c>
    </row>
    <row r="86" spans="1:4" hidden="1">
      <c r="A86" s="85"/>
      <c r="B86" s="40" t="s">
        <v>78</v>
      </c>
      <c r="C86" s="23">
        <v>825</v>
      </c>
      <c r="D86" s="23">
        <v>1485</v>
      </c>
    </row>
    <row r="87" spans="1:4" hidden="1">
      <c r="A87" s="85"/>
      <c r="B87" s="40" t="s">
        <v>31</v>
      </c>
      <c r="C87" s="23">
        <v>769</v>
      </c>
      <c r="D87" s="23">
        <v>1457</v>
      </c>
    </row>
    <row r="88" spans="1:4" hidden="1">
      <c r="A88" s="85"/>
      <c r="B88" s="40" t="s">
        <v>79</v>
      </c>
      <c r="C88" s="23">
        <v>1891</v>
      </c>
      <c r="D88" s="23">
        <v>3747</v>
      </c>
    </row>
    <row r="89" spans="1:4" hidden="1">
      <c r="A89" s="85"/>
      <c r="B89" s="40" t="s">
        <v>80</v>
      </c>
      <c r="C89" s="23">
        <v>1523</v>
      </c>
      <c r="D89" s="23">
        <v>2762</v>
      </c>
    </row>
    <row r="90" spans="1:4" hidden="1">
      <c r="A90" s="85"/>
      <c r="B90" s="40" t="s">
        <v>81</v>
      </c>
      <c r="C90" s="23">
        <v>1345</v>
      </c>
      <c r="D90" s="23">
        <v>2161</v>
      </c>
    </row>
    <row r="91" spans="1:4" hidden="1">
      <c r="A91" s="85"/>
      <c r="B91" s="40" t="s">
        <v>82</v>
      </c>
      <c r="C91" s="23">
        <v>1295</v>
      </c>
      <c r="D91" s="23">
        <v>2325</v>
      </c>
    </row>
    <row r="92" spans="1:4" hidden="1">
      <c r="A92" s="85"/>
      <c r="B92" s="40" t="s">
        <v>36</v>
      </c>
      <c r="C92" s="23">
        <v>972</v>
      </c>
      <c r="D92" s="23">
        <v>1582</v>
      </c>
    </row>
    <row r="93" spans="1:4" hidden="1">
      <c r="A93" s="85"/>
      <c r="B93" s="40" t="s">
        <v>37</v>
      </c>
      <c r="C93" s="23">
        <v>1243</v>
      </c>
      <c r="D93" s="23">
        <v>2454</v>
      </c>
    </row>
    <row r="94" spans="1:4" hidden="1">
      <c r="A94" s="85"/>
      <c r="B94" s="40" t="s">
        <v>83</v>
      </c>
      <c r="C94" s="23">
        <v>1053</v>
      </c>
      <c r="D94" s="23">
        <v>1854</v>
      </c>
    </row>
    <row r="95" spans="1:4" hidden="1">
      <c r="A95" s="85"/>
      <c r="B95" s="40" t="s">
        <v>39</v>
      </c>
      <c r="C95" s="23">
        <v>1246</v>
      </c>
      <c r="D95" s="23">
        <v>2152</v>
      </c>
    </row>
    <row r="96" spans="1:4" hidden="1">
      <c r="A96" s="85"/>
      <c r="B96" s="40" t="s">
        <v>40</v>
      </c>
      <c r="C96" s="23">
        <v>1113</v>
      </c>
      <c r="D96" s="23">
        <v>2280</v>
      </c>
    </row>
    <row r="97" spans="1:14" hidden="1">
      <c r="A97" s="85"/>
      <c r="B97" s="40" t="s">
        <v>41</v>
      </c>
      <c r="C97" s="23">
        <v>1424</v>
      </c>
      <c r="D97" s="23">
        <v>2507</v>
      </c>
    </row>
    <row r="98" spans="1:14" hidden="1">
      <c r="A98" s="85"/>
      <c r="B98" s="40" t="s">
        <v>84</v>
      </c>
      <c r="C98" s="23">
        <v>2909</v>
      </c>
      <c r="D98" s="23">
        <v>4493</v>
      </c>
    </row>
    <row r="99" spans="1:14" hidden="1">
      <c r="A99" s="85"/>
      <c r="B99" s="40" t="s">
        <v>85</v>
      </c>
      <c r="C99" s="23">
        <v>1522</v>
      </c>
      <c r="D99" s="23">
        <v>2642</v>
      </c>
    </row>
    <row r="100" spans="1:14" ht="33">
      <c r="A100" s="85"/>
      <c r="B100" s="40" t="s">
        <v>110</v>
      </c>
      <c r="C100" s="23">
        <v>1503</v>
      </c>
      <c r="D100" s="23">
        <v>2568</v>
      </c>
      <c r="L100" s="2" t="s">
        <v>126</v>
      </c>
    </row>
    <row r="101" spans="1:14" ht="33.75" thickBot="1">
      <c r="A101" s="85"/>
      <c r="B101" s="40" t="s">
        <v>109</v>
      </c>
      <c r="C101" s="23">
        <v>1567</v>
      </c>
      <c r="D101" s="23">
        <v>2469</v>
      </c>
      <c r="L101" s="2" t="s">
        <v>210</v>
      </c>
    </row>
    <row r="102" spans="1:14" ht="33">
      <c r="A102" s="85"/>
      <c r="B102" s="40" t="s">
        <v>108</v>
      </c>
      <c r="C102" s="23">
        <v>1545</v>
      </c>
      <c r="D102" s="23">
        <v>2706</v>
      </c>
      <c r="F102" s="22"/>
      <c r="G102" s="183" t="s">
        <v>124</v>
      </c>
      <c r="H102" s="184"/>
      <c r="I102" s="185"/>
    </row>
    <row r="103" spans="1:14" ht="33">
      <c r="A103" s="85"/>
      <c r="B103" s="40" t="s">
        <v>107</v>
      </c>
      <c r="C103" s="23">
        <v>1437</v>
      </c>
      <c r="D103" s="23">
        <v>2622</v>
      </c>
      <c r="F103" s="83"/>
      <c r="G103" s="107" t="str">
        <f>INDEX(B:B,COUNTA($B:$B)-5)</f>
        <v>7월 4주
(7/22~7/28)</v>
      </c>
      <c r="H103" s="107">
        <f>INDEX(C:C,COUNTA($B:$B)-5)</f>
        <v>2526</v>
      </c>
      <c r="I103" s="107">
        <f>INDEX(D:D,COUNTA($B:$B)-5)</f>
        <v>3595</v>
      </c>
      <c r="J103" s="17"/>
      <c r="L103" s="17"/>
      <c r="M103" s="17"/>
      <c r="N103" s="17"/>
    </row>
    <row r="104" spans="1:14" ht="33">
      <c r="A104" s="85"/>
      <c r="B104" s="40" t="s">
        <v>106</v>
      </c>
      <c r="C104" s="23">
        <v>1474</v>
      </c>
      <c r="D104" s="23">
        <v>2551</v>
      </c>
      <c r="F104" s="83"/>
      <c r="G104" s="107" t="str">
        <f>INDEX(B:B,COUNTA($B:$B)-4)</f>
        <v>8월 1주
(7/29~8/4)</v>
      </c>
      <c r="H104" s="107">
        <f>INDEX(C:C,COUNTA($B:$B)-4)</f>
        <v>2609</v>
      </c>
      <c r="I104" s="107">
        <f>INDEX(D:D,COUNTA($B:$B)-4)</f>
        <v>3871</v>
      </c>
      <c r="L104" s="17"/>
      <c r="M104" s="17"/>
      <c r="N104" s="17"/>
    </row>
    <row r="105" spans="1:14" ht="33">
      <c r="A105" s="85"/>
      <c r="B105" s="40" t="s">
        <v>105</v>
      </c>
      <c r="C105" s="23">
        <v>1174</v>
      </c>
      <c r="D105" s="23">
        <v>2124</v>
      </c>
      <c r="F105" s="83"/>
      <c r="G105" s="107" t="str">
        <f>INDEX(B:B,COUNTA($B:$B)-3)</f>
        <v>8월 2주
(8/5~8/11)</v>
      </c>
      <c r="H105" s="107">
        <f>INDEX(C:C,COUNTA($B:$B)-3)</f>
        <v>3340</v>
      </c>
      <c r="I105" s="107">
        <f>INDEX(D:D,COUNTA($B:$B)-3)</f>
        <v>4830</v>
      </c>
      <c r="L105" s="17"/>
      <c r="M105" s="66"/>
      <c r="N105" s="17"/>
    </row>
    <row r="106" spans="1:14" ht="33">
      <c r="A106" s="85"/>
      <c r="B106" s="40" t="s">
        <v>104</v>
      </c>
      <c r="C106" s="23">
        <v>1359</v>
      </c>
      <c r="D106" s="23">
        <v>2588</v>
      </c>
      <c r="F106" s="83"/>
      <c r="G106" s="107" t="str">
        <f>INDEX(B:B,COUNTA($B:$B)-2)</f>
        <v>8월 3주
(8/12~8/18)</v>
      </c>
      <c r="H106" s="107">
        <f>INDEX(C:C,COUNTA($B:$B)-2)</f>
        <v>3063</v>
      </c>
      <c r="I106" s="107">
        <f>INDEX(D:D,COUNTA($B:$B)-2)</f>
        <v>4164</v>
      </c>
      <c r="L106" s="17"/>
      <c r="M106" s="67"/>
      <c r="N106" s="17"/>
    </row>
    <row r="107" spans="1:14" ht="33">
      <c r="A107" s="85"/>
      <c r="B107" s="40" t="s">
        <v>103</v>
      </c>
      <c r="C107" s="23">
        <v>1607</v>
      </c>
      <c r="D107" s="23">
        <v>2732</v>
      </c>
      <c r="F107" s="83"/>
      <c r="G107" s="107" t="str">
        <f>INDEX(B:B,COUNTA($B:$B)-1)</f>
        <v>8월 4주
(8/19~8/25)</v>
      </c>
      <c r="H107" s="107">
        <f>INDEX(C:C,COUNTA($B:$B)-1)</f>
        <v>2195</v>
      </c>
      <c r="I107" s="107">
        <f>INDEX(D:D,COUNTA($B:$B)-1)</f>
        <v>3057</v>
      </c>
      <c r="L107" s="17"/>
      <c r="M107" s="67"/>
      <c r="N107" s="17"/>
    </row>
    <row r="108" spans="1:14" ht="33">
      <c r="A108" s="85"/>
      <c r="B108" s="40" t="s">
        <v>102</v>
      </c>
      <c r="C108" s="23">
        <v>1134</v>
      </c>
      <c r="D108" s="23">
        <v>1886</v>
      </c>
      <c r="F108" s="83"/>
      <c r="G108" s="107" t="str">
        <f>INDEX(B:B,COUNTA($B:$B))</f>
        <v>8월 5주
(8/26~9/1)</v>
      </c>
      <c r="H108" s="107">
        <f>INDEX(C:C,COUNTA($B:$B))</f>
        <v>2088</v>
      </c>
      <c r="I108" s="107">
        <f>INDEX(D:D,COUNTA($B:$B))</f>
        <v>2930</v>
      </c>
      <c r="L108" s="67"/>
      <c r="M108" s="17"/>
      <c r="N108" s="17"/>
    </row>
    <row r="109" spans="1:14" ht="33">
      <c r="A109" s="85"/>
      <c r="B109" s="40" t="s">
        <v>101</v>
      </c>
      <c r="C109" s="23">
        <v>1117</v>
      </c>
      <c r="D109" s="23">
        <v>2176</v>
      </c>
      <c r="F109" s="83"/>
      <c r="G109" s="107" t="str">
        <f>INDEX(B:B,COUNTA($B:$B)+1)</f>
        <v>9월 1주
(9/2~9/8)</v>
      </c>
      <c r="H109" s="107">
        <f>INDEX(C:C,COUNTA($B:$B)+1)</f>
        <v>2195</v>
      </c>
      <c r="I109" s="107">
        <f>INDEX(D:D,COUNTA($B:$B)+1)</f>
        <v>3057</v>
      </c>
      <c r="L109" s="67"/>
      <c r="M109" s="67"/>
      <c r="N109" s="17"/>
    </row>
    <row r="110" spans="1:14" ht="33">
      <c r="A110" s="85"/>
      <c r="B110" s="40" t="s">
        <v>138</v>
      </c>
      <c r="C110" s="23">
        <v>1004</v>
      </c>
      <c r="D110" s="23">
        <v>1836</v>
      </c>
      <c r="F110" s="83"/>
      <c r="G110" s="107" t="str">
        <f>INDEX(B:B,COUNTA($B:$B)+2)</f>
        <v>9월 2주
(9/9~9/15)</v>
      </c>
      <c r="H110" s="107">
        <f>INDEX(C:C,COUNTA($B:$B)+2)</f>
        <v>10058</v>
      </c>
      <c r="I110" s="107">
        <f>INDEX(D:D,COUNTA($B:$B)+2)</f>
        <v>13806</v>
      </c>
      <c r="L110" s="17"/>
      <c r="M110" s="17"/>
      <c r="N110" s="17"/>
    </row>
    <row r="111" spans="1:14" ht="33">
      <c r="A111" s="85"/>
      <c r="B111" s="40" t="s">
        <v>142</v>
      </c>
      <c r="C111" s="23">
        <v>1685</v>
      </c>
      <c r="D111" s="23">
        <v>3220</v>
      </c>
      <c r="F111" s="83"/>
      <c r="G111" s="107" t="str">
        <f>INDEX(B:B,COUNTA($B:$B)+3)</f>
        <v>9월 3주
(9/16~9/22)</v>
      </c>
      <c r="H111" s="107">
        <f>INDEX(C:C,COUNTA($B:$B)+3)</f>
        <v>3201</v>
      </c>
      <c r="I111" s="107">
        <f>INDEX(D:D,COUNTA($B:$B)+3)</f>
        <v>4120</v>
      </c>
      <c r="L111" s="17"/>
      <c r="M111" s="17"/>
      <c r="N111" s="17"/>
    </row>
    <row r="112" spans="1:14" ht="33" hidden="1">
      <c r="A112" s="85"/>
      <c r="B112" s="40" t="s">
        <v>144</v>
      </c>
      <c r="C112" s="23">
        <v>1654</v>
      </c>
      <c r="D112" s="23">
        <v>2610</v>
      </c>
    </row>
    <row r="113" spans="1:6" ht="33" hidden="1">
      <c r="A113" s="85"/>
      <c r="B113" s="40" t="s">
        <v>145</v>
      </c>
      <c r="C113" s="23">
        <v>1528</v>
      </c>
      <c r="D113" s="23">
        <v>2825</v>
      </c>
    </row>
    <row r="114" spans="1:6" ht="33" hidden="1">
      <c r="A114" s="85"/>
      <c r="B114" s="40" t="s">
        <v>146</v>
      </c>
      <c r="C114" s="23">
        <v>1442</v>
      </c>
      <c r="D114" s="23">
        <v>2448</v>
      </c>
    </row>
    <row r="115" spans="1:6" ht="33" hidden="1">
      <c r="A115" s="85"/>
      <c r="B115" s="40" t="s">
        <v>148</v>
      </c>
      <c r="C115" s="23">
        <v>2001</v>
      </c>
      <c r="D115" s="23">
        <v>3422</v>
      </c>
      <c r="F115" s="2"/>
    </row>
    <row r="116" spans="1:6" ht="33" hidden="1">
      <c r="A116" s="85"/>
      <c r="B116" s="40" t="s">
        <v>150</v>
      </c>
      <c r="C116" s="23">
        <v>1827</v>
      </c>
      <c r="D116" s="23">
        <v>3293</v>
      </c>
      <c r="F116" s="2"/>
    </row>
    <row r="117" spans="1:6" ht="33" hidden="1">
      <c r="A117" s="85"/>
      <c r="B117" s="40" t="s">
        <v>151</v>
      </c>
      <c r="C117" s="23">
        <v>2263</v>
      </c>
      <c r="D117" s="23">
        <v>3824</v>
      </c>
      <c r="F117" s="2"/>
    </row>
    <row r="118" spans="1:6" ht="33" hidden="1">
      <c r="A118" s="85"/>
      <c r="B118" s="40" t="s">
        <v>152</v>
      </c>
      <c r="C118" s="23">
        <v>2965</v>
      </c>
      <c r="D118" s="23">
        <v>4468</v>
      </c>
      <c r="F118" s="2"/>
    </row>
    <row r="119" spans="1:6" ht="33" hidden="1">
      <c r="A119" s="85"/>
      <c r="B119" s="40" t="s">
        <v>158</v>
      </c>
      <c r="C119" s="23">
        <v>2132</v>
      </c>
      <c r="D119" s="23">
        <v>3622</v>
      </c>
      <c r="F119" s="2"/>
    </row>
    <row r="120" spans="1:6" ht="33" hidden="1">
      <c r="A120" s="85"/>
      <c r="B120" s="40" t="s">
        <v>159</v>
      </c>
      <c r="C120" s="23">
        <v>2500</v>
      </c>
      <c r="D120" s="23">
        <v>3922</v>
      </c>
      <c r="F120" s="2"/>
    </row>
    <row r="121" spans="1:6" ht="33" hidden="1">
      <c r="A121" s="85"/>
      <c r="B121" s="40" t="s">
        <v>160</v>
      </c>
      <c r="C121" s="23">
        <v>2091</v>
      </c>
      <c r="D121" s="23">
        <v>3312</v>
      </c>
      <c r="F121" s="2"/>
    </row>
    <row r="122" spans="1:6" ht="33" hidden="1">
      <c r="A122" s="85"/>
      <c r="B122" s="40" t="s">
        <v>161</v>
      </c>
      <c r="C122" s="23">
        <v>1958</v>
      </c>
      <c r="D122" s="23">
        <v>3150</v>
      </c>
      <c r="F122" s="2"/>
    </row>
    <row r="123" spans="1:6" ht="33" hidden="1">
      <c r="A123" s="85"/>
      <c r="B123" s="40" t="s">
        <v>163</v>
      </c>
      <c r="C123" s="23">
        <v>1623</v>
      </c>
      <c r="D123" s="23">
        <v>2556</v>
      </c>
      <c r="F123" s="2"/>
    </row>
    <row r="124" spans="1:6" ht="33" hidden="1">
      <c r="A124" s="85"/>
      <c r="B124" s="40" t="s">
        <v>164</v>
      </c>
      <c r="C124" s="23">
        <v>1208</v>
      </c>
      <c r="D124" s="23">
        <v>2074</v>
      </c>
      <c r="F124" s="2"/>
    </row>
    <row r="125" spans="1:6" ht="33" hidden="1">
      <c r="A125" s="85"/>
      <c r="B125" s="40" t="s">
        <v>166</v>
      </c>
      <c r="C125" s="23">
        <v>1173</v>
      </c>
      <c r="D125" s="23">
        <v>2066</v>
      </c>
      <c r="F125" s="2"/>
    </row>
    <row r="126" spans="1:6" ht="33" hidden="1">
      <c r="A126" s="85"/>
      <c r="B126" s="40" t="s">
        <v>168</v>
      </c>
      <c r="C126" s="23">
        <v>2088</v>
      </c>
      <c r="D126" s="23">
        <v>3305</v>
      </c>
      <c r="F126" s="2"/>
    </row>
    <row r="127" spans="1:6" ht="33" hidden="1">
      <c r="A127" s="85"/>
      <c r="B127" s="40" t="s">
        <v>169</v>
      </c>
      <c r="C127" s="23">
        <v>1496</v>
      </c>
      <c r="D127" s="23">
        <v>2562</v>
      </c>
      <c r="F127" s="2"/>
    </row>
    <row r="128" spans="1:6" ht="33" hidden="1">
      <c r="A128" s="85"/>
      <c r="B128" s="40" t="s">
        <v>171</v>
      </c>
      <c r="C128" s="23">
        <v>2152</v>
      </c>
      <c r="D128" s="23">
        <v>3473</v>
      </c>
      <c r="F128" s="2"/>
    </row>
    <row r="129" spans="1:6" ht="33" hidden="1">
      <c r="A129" s="85"/>
      <c r="B129" s="40" t="s">
        <v>173</v>
      </c>
      <c r="C129" s="23">
        <v>1963</v>
      </c>
      <c r="D129" s="23">
        <v>3472</v>
      </c>
      <c r="F129" s="2"/>
    </row>
    <row r="130" spans="1:6" ht="33" hidden="1">
      <c r="A130" s="85"/>
      <c r="B130" s="40" t="s">
        <v>176</v>
      </c>
      <c r="C130" s="23">
        <v>1845</v>
      </c>
      <c r="D130" s="23">
        <v>2990</v>
      </c>
      <c r="F130" s="2"/>
    </row>
    <row r="131" spans="1:6" ht="33" hidden="1">
      <c r="A131" s="85"/>
      <c r="B131" s="40" t="s">
        <v>178</v>
      </c>
      <c r="C131" s="23">
        <v>1939</v>
      </c>
      <c r="D131" s="23">
        <v>3125</v>
      </c>
      <c r="F131" s="2"/>
    </row>
    <row r="132" spans="1:6" ht="33" hidden="1">
      <c r="A132" s="85"/>
      <c r="B132" s="40" t="s">
        <v>180</v>
      </c>
      <c r="C132" s="23">
        <v>2294</v>
      </c>
      <c r="D132" s="23">
        <v>3660</v>
      </c>
      <c r="F132" s="2"/>
    </row>
    <row r="133" spans="1:6" ht="33" hidden="1">
      <c r="A133" s="85"/>
      <c r="B133" s="40" t="s">
        <v>182</v>
      </c>
      <c r="C133" s="23">
        <v>2078</v>
      </c>
      <c r="D133" s="23">
        <v>3529</v>
      </c>
      <c r="F133" s="2"/>
    </row>
    <row r="134" spans="1:6" ht="33" hidden="1">
      <c r="A134" s="85"/>
      <c r="B134" s="40" t="s">
        <v>186</v>
      </c>
      <c r="C134" s="23">
        <v>1858</v>
      </c>
      <c r="D134" s="23">
        <v>3267</v>
      </c>
      <c r="F134" s="2"/>
    </row>
    <row r="135" spans="1:6" ht="33" hidden="1">
      <c r="A135" s="85"/>
      <c r="B135" s="40" t="s">
        <v>190</v>
      </c>
      <c r="C135" s="23">
        <v>2646</v>
      </c>
      <c r="D135" s="23">
        <v>4803</v>
      </c>
      <c r="F135" s="2"/>
    </row>
    <row r="136" spans="1:6" ht="33" hidden="1">
      <c r="A136" s="85"/>
      <c r="B136" s="40" t="s">
        <v>192</v>
      </c>
      <c r="C136" s="23">
        <v>2434</v>
      </c>
      <c r="D136" s="23">
        <v>3830</v>
      </c>
      <c r="F136" s="2"/>
    </row>
    <row r="137" spans="1:6" ht="33" hidden="1">
      <c r="A137" s="85"/>
      <c r="B137" s="40" t="s">
        <v>194</v>
      </c>
      <c r="C137" s="23">
        <v>1887</v>
      </c>
      <c r="D137" s="23">
        <v>3113</v>
      </c>
      <c r="F137" s="2"/>
    </row>
    <row r="138" spans="1:6" ht="33" hidden="1">
      <c r="A138" s="85"/>
      <c r="B138" s="40" t="s">
        <v>195</v>
      </c>
      <c r="C138" s="23">
        <v>2128</v>
      </c>
      <c r="D138" s="23">
        <v>3501</v>
      </c>
      <c r="F138" s="2"/>
    </row>
    <row r="139" spans="1:6" ht="33" hidden="1">
      <c r="A139" s="85"/>
      <c r="B139" s="40" t="s">
        <v>196</v>
      </c>
      <c r="C139" s="23">
        <v>1556</v>
      </c>
      <c r="D139" s="23">
        <v>2867</v>
      </c>
      <c r="F139" s="2"/>
    </row>
    <row r="140" spans="1:6" ht="33" hidden="1">
      <c r="A140" s="85"/>
      <c r="B140" s="40" t="s">
        <v>198</v>
      </c>
      <c r="C140" s="23">
        <v>2113</v>
      </c>
      <c r="D140" s="23">
        <v>4711</v>
      </c>
      <c r="F140" s="2"/>
    </row>
    <row r="141" spans="1:6" ht="33" hidden="1">
      <c r="A141" s="85"/>
      <c r="B141" s="40" t="s">
        <v>201</v>
      </c>
      <c r="C141" s="23">
        <v>2120</v>
      </c>
      <c r="D141" s="23">
        <v>3922</v>
      </c>
      <c r="F141" s="2"/>
    </row>
    <row r="142" spans="1:6" ht="33" hidden="1">
      <c r="A142" s="85"/>
      <c r="B142" s="40" t="s">
        <v>202</v>
      </c>
      <c r="C142" s="23">
        <v>1781</v>
      </c>
      <c r="D142" s="23">
        <v>3300</v>
      </c>
      <c r="F142" s="2"/>
    </row>
    <row r="143" spans="1:6" ht="33" hidden="1">
      <c r="A143" s="85"/>
      <c r="B143" s="40" t="s">
        <v>203</v>
      </c>
      <c r="C143" s="23">
        <v>1303</v>
      </c>
      <c r="D143" s="23">
        <v>2731</v>
      </c>
      <c r="F143" s="2"/>
    </row>
    <row r="144" spans="1:6" ht="33" hidden="1">
      <c r="A144" s="85"/>
      <c r="B144" s="40" t="s">
        <v>204</v>
      </c>
      <c r="C144" s="23">
        <v>1578</v>
      </c>
      <c r="D144" s="23">
        <v>2959</v>
      </c>
      <c r="F144" s="2"/>
    </row>
    <row r="145" spans="1:6" ht="33" hidden="1">
      <c r="A145" s="85"/>
      <c r="B145" s="40" t="s">
        <v>207</v>
      </c>
      <c r="C145" s="23">
        <v>1872</v>
      </c>
      <c r="D145" s="23">
        <v>4179</v>
      </c>
      <c r="F145" s="2"/>
    </row>
    <row r="146" spans="1:6" ht="33" hidden="1">
      <c r="A146" s="85"/>
      <c r="B146" s="40" t="s">
        <v>209</v>
      </c>
      <c r="C146" s="23">
        <v>1786</v>
      </c>
      <c r="D146" s="23">
        <v>3359</v>
      </c>
      <c r="F146" s="2"/>
    </row>
    <row r="147" spans="1:6" ht="33" hidden="1">
      <c r="A147" s="85"/>
      <c r="B147" s="40" t="s">
        <v>211</v>
      </c>
      <c r="C147" s="23">
        <v>1698</v>
      </c>
      <c r="D147" s="23">
        <v>3295</v>
      </c>
      <c r="F147" s="2"/>
    </row>
    <row r="148" spans="1:6" ht="33" hidden="1">
      <c r="A148" s="85"/>
      <c r="B148" s="40" t="s">
        <v>213</v>
      </c>
      <c r="C148" s="23">
        <v>1432</v>
      </c>
      <c r="D148" s="23">
        <v>2551</v>
      </c>
      <c r="F148" s="2"/>
    </row>
    <row r="149" spans="1:6" ht="33" hidden="1">
      <c r="B149" s="40" t="s">
        <v>214</v>
      </c>
      <c r="C149" s="23">
        <v>1949</v>
      </c>
      <c r="D149" s="23">
        <v>3681</v>
      </c>
    </row>
    <row r="150" spans="1:6" ht="33" hidden="1">
      <c r="B150" s="40" t="s">
        <v>328</v>
      </c>
      <c r="C150" s="23">
        <v>2072</v>
      </c>
      <c r="D150" s="23">
        <v>3599</v>
      </c>
    </row>
    <row r="151" spans="1:6" ht="33" hidden="1">
      <c r="B151" s="40" t="s">
        <v>332</v>
      </c>
      <c r="C151" s="23">
        <v>2704</v>
      </c>
      <c r="D151" s="23">
        <v>4978</v>
      </c>
    </row>
    <row r="152" spans="1:6" ht="33" hidden="1">
      <c r="B152" s="40" t="s">
        <v>498</v>
      </c>
      <c r="C152" s="23">
        <v>2485</v>
      </c>
      <c r="D152" s="23">
        <v>5052</v>
      </c>
    </row>
    <row r="153" spans="1:6" ht="33" hidden="1">
      <c r="B153" s="40" t="s">
        <v>500</v>
      </c>
      <c r="C153" s="23">
        <v>2817</v>
      </c>
      <c r="D153" s="23">
        <v>4295</v>
      </c>
    </row>
    <row r="154" spans="1:6" ht="33" hidden="1">
      <c r="B154" s="40" t="s">
        <v>502</v>
      </c>
      <c r="C154" s="23">
        <v>2713</v>
      </c>
      <c r="D154" s="23">
        <v>4581</v>
      </c>
    </row>
    <row r="155" spans="1:6" ht="33" hidden="1">
      <c r="B155" s="40" t="s">
        <v>506</v>
      </c>
      <c r="C155" s="23">
        <v>2049</v>
      </c>
      <c r="D155" s="23">
        <v>3910</v>
      </c>
    </row>
    <row r="156" spans="1:6" ht="33" hidden="1">
      <c r="B156" s="40" t="s">
        <v>514</v>
      </c>
      <c r="C156" s="23">
        <v>3700</v>
      </c>
      <c r="D156" s="23">
        <v>5867</v>
      </c>
    </row>
    <row r="157" spans="1:6" ht="33" hidden="1">
      <c r="B157" s="40" t="s">
        <v>517</v>
      </c>
      <c r="C157" s="23">
        <v>11284</v>
      </c>
      <c r="D157" s="23">
        <v>14517</v>
      </c>
    </row>
    <row r="158" spans="1:6" ht="33" hidden="1">
      <c r="B158" s="40" t="s">
        <v>519</v>
      </c>
      <c r="C158" s="23">
        <v>7228</v>
      </c>
      <c r="D158" s="23">
        <v>10070</v>
      </c>
    </row>
    <row r="159" spans="1:6" ht="33" hidden="1">
      <c r="B159" s="40" t="s">
        <v>581</v>
      </c>
      <c r="C159" s="23">
        <v>3083</v>
      </c>
      <c r="D159" s="23">
        <v>5406</v>
      </c>
    </row>
    <row r="160" spans="1:6" ht="33" hidden="1">
      <c r="B160" s="40" t="s">
        <v>585</v>
      </c>
      <c r="C160" s="23">
        <v>2614</v>
      </c>
      <c r="D160" s="23">
        <v>4111</v>
      </c>
    </row>
    <row r="161" spans="2:4" ht="33" hidden="1">
      <c r="B161" s="40" t="s">
        <v>593</v>
      </c>
      <c r="C161" s="23">
        <v>4511</v>
      </c>
      <c r="D161" s="23">
        <v>6613</v>
      </c>
    </row>
    <row r="162" spans="2:4" ht="33" hidden="1">
      <c r="B162" s="40" t="s">
        <v>598</v>
      </c>
      <c r="C162" s="23">
        <v>3761</v>
      </c>
      <c r="D162" s="23">
        <v>5290</v>
      </c>
    </row>
    <row r="163" spans="2:4" ht="33" hidden="1">
      <c r="B163" s="40" t="s">
        <v>608</v>
      </c>
      <c r="C163" s="23">
        <v>4710</v>
      </c>
      <c r="D163" s="23">
        <v>6482</v>
      </c>
    </row>
    <row r="164" spans="2:4" ht="33" hidden="1">
      <c r="B164" s="40" t="s">
        <v>620</v>
      </c>
      <c r="C164" s="23">
        <v>4480</v>
      </c>
      <c r="D164" s="23">
        <v>7673</v>
      </c>
    </row>
    <row r="165" spans="2:4" ht="33" hidden="1">
      <c r="B165" s="40" t="s">
        <v>623</v>
      </c>
      <c r="C165" s="23">
        <v>5285</v>
      </c>
      <c r="D165" s="23">
        <v>8381</v>
      </c>
    </row>
    <row r="166" spans="2:4" ht="33" hidden="1">
      <c r="B166" s="40" t="s">
        <v>623</v>
      </c>
      <c r="C166" s="23">
        <v>5285</v>
      </c>
      <c r="D166" s="23">
        <v>8381</v>
      </c>
    </row>
    <row r="167" spans="2:4" ht="33" hidden="1">
      <c r="B167" s="40" t="s">
        <v>629</v>
      </c>
      <c r="C167" s="23">
        <v>6059</v>
      </c>
      <c r="D167" s="23">
        <v>8623</v>
      </c>
    </row>
    <row r="168" spans="2:4" ht="33" hidden="1">
      <c r="B168" s="40" t="s">
        <v>633</v>
      </c>
      <c r="C168" s="23">
        <v>6222</v>
      </c>
      <c r="D168" s="23">
        <v>8866</v>
      </c>
    </row>
    <row r="169" spans="2:4" ht="33" hidden="1">
      <c r="B169" s="40" t="s">
        <v>639</v>
      </c>
      <c r="C169" s="23">
        <v>3436</v>
      </c>
      <c r="D169" s="23">
        <v>5104</v>
      </c>
    </row>
    <row r="170" spans="2:4" ht="33" hidden="1">
      <c r="B170" s="40" t="s">
        <v>649</v>
      </c>
      <c r="C170" s="23">
        <v>4765</v>
      </c>
      <c r="D170" s="23">
        <v>7395</v>
      </c>
    </row>
    <row r="171" spans="2:4" ht="33" hidden="1">
      <c r="B171" s="40" t="s">
        <v>655</v>
      </c>
      <c r="C171" s="23">
        <v>5468</v>
      </c>
      <c r="D171" s="23">
        <v>7354</v>
      </c>
    </row>
    <row r="172" spans="2:4" ht="33" hidden="1">
      <c r="B172" s="40" t="s">
        <v>664</v>
      </c>
      <c r="C172" s="23">
        <v>3368</v>
      </c>
      <c r="D172" s="23">
        <v>4720</v>
      </c>
    </row>
    <row r="173" spans="2:4" ht="33" hidden="1">
      <c r="B173" s="40" t="s">
        <v>682</v>
      </c>
      <c r="C173" s="23">
        <v>5569</v>
      </c>
      <c r="D173" s="23">
        <v>7457</v>
      </c>
    </row>
    <row r="174" spans="2:4" ht="33" hidden="1">
      <c r="B174" s="40" t="s">
        <v>683</v>
      </c>
      <c r="C174" s="23">
        <v>4895</v>
      </c>
      <c r="D174" s="23">
        <v>6921</v>
      </c>
    </row>
    <row r="175" spans="2:4" ht="33" hidden="1">
      <c r="B175" s="40" t="s">
        <v>680</v>
      </c>
      <c r="C175" s="23">
        <v>4302</v>
      </c>
      <c r="D175" s="23">
        <v>5730</v>
      </c>
    </row>
    <row r="176" spans="2:4" ht="33" hidden="1">
      <c r="B176" s="40" t="s">
        <v>884</v>
      </c>
      <c r="C176" s="23">
        <v>5146</v>
      </c>
      <c r="D176" s="23">
        <v>7048</v>
      </c>
    </row>
    <row r="177" spans="2:4" ht="33" hidden="1">
      <c r="B177" s="40" t="s">
        <v>896</v>
      </c>
      <c r="C177" s="23">
        <v>4559</v>
      </c>
      <c r="D177" s="23">
        <v>6006</v>
      </c>
    </row>
    <row r="178" spans="2:4" ht="33" hidden="1">
      <c r="B178" s="40" t="s">
        <v>907</v>
      </c>
      <c r="C178" s="23">
        <v>4392</v>
      </c>
      <c r="D178" s="23">
        <v>5650</v>
      </c>
    </row>
    <row r="179" spans="2:4" ht="33" hidden="1">
      <c r="B179" s="40" t="s">
        <v>921</v>
      </c>
      <c r="C179" s="23">
        <v>6609</v>
      </c>
      <c r="D179" s="23">
        <v>8430</v>
      </c>
    </row>
    <row r="180" spans="2:4" ht="33" hidden="1">
      <c r="B180" s="40" t="s">
        <v>927</v>
      </c>
      <c r="C180" s="23">
        <v>5196</v>
      </c>
      <c r="D180" s="23">
        <v>6367</v>
      </c>
    </row>
    <row r="181" spans="2:4" ht="33" hidden="1">
      <c r="B181" s="40" t="s">
        <v>935</v>
      </c>
      <c r="C181" s="23">
        <v>4586</v>
      </c>
      <c r="D181" s="23">
        <v>5717</v>
      </c>
    </row>
    <row r="182" spans="2:4" ht="33" hidden="1">
      <c r="B182" s="40" t="s">
        <v>948</v>
      </c>
      <c r="C182" s="23">
        <v>2845</v>
      </c>
      <c r="D182" s="23">
        <v>3922</v>
      </c>
    </row>
    <row r="183" spans="2:4" ht="33" hidden="1">
      <c r="B183" s="40" t="s">
        <v>958</v>
      </c>
      <c r="C183" s="23">
        <v>4639</v>
      </c>
      <c r="D183" s="23">
        <v>5959</v>
      </c>
    </row>
    <row r="184" spans="2:4" ht="33" hidden="1">
      <c r="B184" s="40" t="s">
        <v>983</v>
      </c>
      <c r="C184" s="23">
        <v>8117</v>
      </c>
      <c r="D184" s="23">
        <v>10345</v>
      </c>
    </row>
    <row r="185" spans="2:4" ht="33" hidden="1">
      <c r="B185" s="40" t="s">
        <v>1011</v>
      </c>
      <c r="C185" s="23">
        <v>7898</v>
      </c>
      <c r="D185" s="23">
        <v>10265</v>
      </c>
    </row>
    <row r="186" spans="2:4" ht="33" hidden="1">
      <c r="B186" s="40" t="s">
        <v>1052</v>
      </c>
      <c r="C186" s="23">
        <v>6906</v>
      </c>
      <c r="D186" s="23">
        <v>8923</v>
      </c>
    </row>
    <row r="187" spans="2:4" ht="33" hidden="1">
      <c r="B187" s="40" t="s">
        <v>1112</v>
      </c>
      <c r="C187" s="23">
        <v>100810</v>
      </c>
      <c r="D187" s="23">
        <v>109511</v>
      </c>
    </row>
    <row r="188" spans="2:4" ht="33" hidden="1">
      <c r="B188" s="40" t="s">
        <v>1154</v>
      </c>
      <c r="C188" s="23">
        <v>59932</v>
      </c>
      <c r="D188" s="23">
        <v>66752</v>
      </c>
    </row>
    <row r="189" spans="2:4" ht="33" hidden="1">
      <c r="B189" s="40" t="s">
        <v>1235</v>
      </c>
      <c r="C189" s="23">
        <v>4826</v>
      </c>
      <c r="D189" s="23">
        <v>6411</v>
      </c>
    </row>
    <row r="190" spans="2:4" ht="33" hidden="1">
      <c r="B190" s="40" t="s">
        <v>1392</v>
      </c>
      <c r="C190" s="23">
        <v>3428</v>
      </c>
      <c r="D190" s="23">
        <v>4536</v>
      </c>
    </row>
    <row r="191" spans="2:4" ht="33" hidden="1">
      <c r="B191" s="40" t="s">
        <v>1395</v>
      </c>
      <c r="C191" s="23">
        <v>2993</v>
      </c>
      <c r="D191" s="23">
        <v>4138</v>
      </c>
    </row>
    <row r="192" spans="2:4" ht="33" hidden="1">
      <c r="B192" s="40" t="s">
        <v>1402</v>
      </c>
      <c r="C192" s="23">
        <v>1626</v>
      </c>
      <c r="D192" s="23">
        <v>2345</v>
      </c>
    </row>
    <row r="193" spans="2:4" ht="33">
      <c r="B193" s="40" t="s">
        <v>1408</v>
      </c>
      <c r="C193" s="23">
        <v>1914</v>
      </c>
      <c r="D193" s="23">
        <v>2656</v>
      </c>
    </row>
    <row r="194" spans="2:4" ht="33">
      <c r="B194" s="40" t="s">
        <v>1421</v>
      </c>
      <c r="C194" s="23">
        <v>2619</v>
      </c>
      <c r="D194" s="23">
        <v>3829</v>
      </c>
    </row>
    <row r="195" spans="2:4" ht="33">
      <c r="B195" s="40" t="s">
        <v>1427</v>
      </c>
      <c r="C195" s="23">
        <v>2597</v>
      </c>
      <c r="D195" s="23">
        <v>3857</v>
      </c>
    </row>
    <row r="196" spans="2:4" ht="33">
      <c r="B196" s="40" t="s">
        <v>1439</v>
      </c>
      <c r="C196" s="23">
        <v>2229</v>
      </c>
      <c r="D196" s="23">
        <v>3328</v>
      </c>
    </row>
    <row r="197" spans="2:4" ht="33">
      <c r="B197" s="40" t="s">
        <v>1443</v>
      </c>
      <c r="C197" s="23">
        <v>2020</v>
      </c>
      <c r="D197" s="23">
        <v>3072</v>
      </c>
    </row>
    <row r="198" spans="2:4" ht="33">
      <c r="B198" s="40" t="s">
        <v>1452</v>
      </c>
      <c r="C198" s="23">
        <v>1944</v>
      </c>
      <c r="D198" s="23">
        <v>3290</v>
      </c>
    </row>
    <row r="199" spans="2:4" ht="33">
      <c r="B199" s="40" t="s">
        <v>1455</v>
      </c>
      <c r="C199" s="23">
        <v>1903</v>
      </c>
      <c r="D199" s="23">
        <v>3077</v>
      </c>
    </row>
    <row r="200" spans="2:4" ht="33">
      <c r="B200" s="40" t="s">
        <v>1471</v>
      </c>
      <c r="C200" s="23">
        <v>3784</v>
      </c>
      <c r="D200" s="23">
        <v>5014</v>
      </c>
    </row>
    <row r="201" spans="2:4" ht="33">
      <c r="B201" s="40" t="s">
        <v>1477</v>
      </c>
      <c r="C201" s="23">
        <v>3748</v>
      </c>
      <c r="D201" s="23">
        <v>5084</v>
      </c>
    </row>
    <row r="202" spans="2:4" ht="33">
      <c r="B202" s="40" t="s">
        <v>1484</v>
      </c>
      <c r="C202" s="23">
        <v>2309</v>
      </c>
      <c r="D202" s="23">
        <v>3247</v>
      </c>
    </row>
    <row r="203" spans="2:4" ht="33">
      <c r="B203" s="40" t="s">
        <v>1485</v>
      </c>
      <c r="C203" s="23">
        <v>2327</v>
      </c>
      <c r="D203" s="23">
        <v>3384</v>
      </c>
    </row>
    <row r="204" spans="2:4" ht="33">
      <c r="B204" s="40" t="s">
        <v>1489</v>
      </c>
      <c r="C204" s="23">
        <v>2479</v>
      </c>
      <c r="D204" s="23">
        <v>3731</v>
      </c>
    </row>
    <row r="205" spans="2:4" ht="33">
      <c r="B205" s="40" t="s">
        <v>1494</v>
      </c>
      <c r="C205" s="23">
        <v>4101</v>
      </c>
      <c r="D205" s="23">
        <v>5605</v>
      </c>
    </row>
    <row r="206" spans="2:4" ht="33">
      <c r="B206" s="40" t="s">
        <v>1503</v>
      </c>
      <c r="C206" s="23">
        <v>3912</v>
      </c>
      <c r="D206" s="23">
        <v>5108</v>
      </c>
    </row>
    <row r="207" spans="2:4" ht="33">
      <c r="B207" s="40" t="s">
        <v>1506</v>
      </c>
      <c r="C207" s="23">
        <v>1940</v>
      </c>
      <c r="D207" s="23">
        <v>2709</v>
      </c>
    </row>
    <row r="208" spans="2:4" ht="33">
      <c r="B208" s="40" t="s">
        <v>1516</v>
      </c>
      <c r="C208" s="23">
        <v>2400</v>
      </c>
      <c r="D208" s="23">
        <v>3414</v>
      </c>
    </row>
    <row r="209" spans="2:4" ht="33">
      <c r="B209" s="40" t="s">
        <v>1527</v>
      </c>
      <c r="C209" s="23">
        <v>2519</v>
      </c>
      <c r="D209" s="23">
        <v>3881</v>
      </c>
    </row>
    <row r="210" spans="2:4" ht="33">
      <c r="B210" s="40" t="s">
        <v>1534</v>
      </c>
      <c r="C210" s="23">
        <v>1875</v>
      </c>
      <c r="D210" s="23">
        <v>2889</v>
      </c>
    </row>
    <row r="211" spans="2:4" ht="33">
      <c r="B211" s="40" t="s">
        <v>1539</v>
      </c>
      <c r="C211" s="23">
        <v>1841</v>
      </c>
      <c r="D211" s="23">
        <v>2841</v>
      </c>
    </row>
    <row r="212" spans="2:4" ht="33">
      <c r="B212" s="40" t="s">
        <v>1543</v>
      </c>
      <c r="C212" s="23">
        <v>1827</v>
      </c>
      <c r="D212" s="23">
        <v>2724</v>
      </c>
    </row>
    <row r="213" spans="2:4" ht="33">
      <c r="B213" s="40" t="s">
        <v>1547</v>
      </c>
      <c r="C213" s="23">
        <v>3590</v>
      </c>
      <c r="D213" s="23">
        <v>4788</v>
      </c>
    </row>
    <row r="214" spans="2:4" ht="33">
      <c r="B214" s="40" t="s">
        <v>1553</v>
      </c>
      <c r="C214" s="23">
        <v>3881</v>
      </c>
      <c r="D214" s="23">
        <v>5250</v>
      </c>
    </row>
    <row r="215" spans="2:4" ht="33">
      <c r="B215" s="40" t="s">
        <v>1557</v>
      </c>
      <c r="C215" s="23">
        <v>1929</v>
      </c>
      <c r="D215" s="23">
        <v>2734</v>
      </c>
    </row>
    <row r="216" spans="2:4" ht="33">
      <c r="B216" s="40" t="s">
        <v>1566</v>
      </c>
      <c r="C216" s="23">
        <v>1951</v>
      </c>
      <c r="D216" s="23">
        <v>2777</v>
      </c>
    </row>
    <row r="217" spans="2:4" ht="33">
      <c r="B217" s="40" t="s">
        <v>1576</v>
      </c>
      <c r="C217" s="23">
        <v>2343</v>
      </c>
      <c r="D217" s="23">
        <v>3223</v>
      </c>
    </row>
    <row r="218" spans="2:4" ht="33">
      <c r="B218" s="40" t="s">
        <v>1587</v>
      </c>
      <c r="C218" s="23">
        <v>2208</v>
      </c>
      <c r="D218" s="23">
        <v>3193</v>
      </c>
    </row>
    <row r="219" spans="2:4" ht="33">
      <c r="B219" s="40" t="s">
        <v>1598</v>
      </c>
      <c r="C219" s="23">
        <v>2218</v>
      </c>
      <c r="D219" s="23">
        <v>3247</v>
      </c>
    </row>
    <row r="220" spans="2:4" ht="33">
      <c r="B220" s="40" t="s">
        <v>1616</v>
      </c>
      <c r="C220" s="23">
        <v>3230</v>
      </c>
      <c r="D220" s="23">
        <v>4893</v>
      </c>
    </row>
    <row r="221" spans="2:4" ht="33">
      <c r="B221" s="40" t="s">
        <v>1632</v>
      </c>
      <c r="C221" s="23">
        <v>3311</v>
      </c>
      <c r="D221" s="23">
        <v>4840</v>
      </c>
    </row>
    <row r="222" spans="2:4" ht="33">
      <c r="B222" s="40" t="s">
        <v>1637</v>
      </c>
      <c r="C222" s="23">
        <v>2526</v>
      </c>
      <c r="D222" s="23">
        <v>3595</v>
      </c>
    </row>
    <row r="223" spans="2:4" ht="33">
      <c r="B223" s="40" t="s">
        <v>1660</v>
      </c>
      <c r="C223" s="23">
        <v>2609</v>
      </c>
      <c r="D223" s="23">
        <v>3871</v>
      </c>
    </row>
    <row r="224" spans="2:4" ht="33">
      <c r="B224" s="40" t="s">
        <v>1684</v>
      </c>
      <c r="C224" s="23">
        <v>3340</v>
      </c>
      <c r="D224" s="23">
        <v>4830</v>
      </c>
    </row>
    <row r="225" spans="2:4" ht="33">
      <c r="B225" s="40" t="s">
        <v>1696</v>
      </c>
      <c r="C225" s="23">
        <v>3063</v>
      </c>
      <c r="D225" s="23">
        <v>4164</v>
      </c>
    </row>
    <row r="226" spans="2:4" ht="33">
      <c r="B226" s="40" t="s">
        <v>1710</v>
      </c>
      <c r="C226" s="23">
        <v>2195</v>
      </c>
      <c r="D226" s="23">
        <v>3057</v>
      </c>
    </row>
    <row r="227" spans="2:4" ht="33">
      <c r="B227" s="40" t="s">
        <v>1726</v>
      </c>
      <c r="C227" s="23">
        <v>2088</v>
      </c>
      <c r="D227" s="23">
        <v>2930</v>
      </c>
    </row>
    <row r="228" spans="2:4" ht="33">
      <c r="B228" s="40" t="s">
        <v>1760</v>
      </c>
      <c r="C228" s="23">
        <v>2195</v>
      </c>
      <c r="D228" s="23">
        <v>3057</v>
      </c>
    </row>
    <row r="229" spans="2:4" ht="33">
      <c r="B229" s="40" t="s">
        <v>1863</v>
      </c>
      <c r="C229" s="23">
        <v>10058</v>
      </c>
      <c r="D229" s="23">
        <v>13806</v>
      </c>
    </row>
    <row r="230" spans="2:4" ht="33">
      <c r="B230" s="40" t="s">
        <v>1978</v>
      </c>
      <c r="C230" s="23">
        <v>3201</v>
      </c>
      <c r="D230" s="23">
        <v>4120</v>
      </c>
    </row>
    <row r="231" spans="2:4">
      <c r="B231" s="40"/>
      <c r="C231" s="23"/>
      <c r="D231" s="23"/>
    </row>
    <row r="232" spans="2:4">
      <c r="B232" s="40"/>
      <c r="C232" s="23"/>
      <c r="D232" s="23"/>
    </row>
    <row r="233" spans="2:4">
      <c r="B233" s="40"/>
      <c r="C233" s="23"/>
      <c r="D233" s="23"/>
    </row>
  </sheetData>
  <sheetProtection selectLockedCells="1"/>
  <mergeCells count="2">
    <mergeCell ref="G102:I102"/>
    <mergeCell ref="M3:N3"/>
  </mergeCells>
  <phoneticPr fontId="5"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9" tint="0.79998168889431442"/>
  </sheetPr>
  <dimension ref="A1:Q163"/>
  <sheetViews>
    <sheetView topLeftCell="A114" zoomScale="85" zoomScaleNormal="85" workbookViewId="0">
      <selection activeCell="K144" sqref="K144"/>
    </sheetView>
  </sheetViews>
  <sheetFormatPr defaultColWidth="8.88671875" defaultRowHeight="14.25"/>
  <cols>
    <col min="1" max="1" width="10.6640625" style="100" bestFit="1" customWidth="1"/>
    <col min="2" max="5" width="11.44140625" style="48" customWidth="1"/>
    <col min="6" max="6" width="4.5546875" style="48" customWidth="1"/>
    <col min="7" max="7" width="14.21875" style="30" customWidth="1"/>
    <col min="8" max="10" width="15.6640625" style="30" customWidth="1"/>
    <col min="11" max="11" width="8.88671875" style="30"/>
    <col min="12" max="16" width="12.21875" style="30" customWidth="1"/>
    <col min="17" max="16384" width="8.88671875" style="30"/>
  </cols>
  <sheetData>
    <row r="1" spans="1:17" ht="15" thickBot="1">
      <c r="B1" s="30"/>
      <c r="C1" s="30"/>
      <c r="D1" s="30"/>
      <c r="E1" s="30"/>
      <c r="F1" s="30"/>
    </row>
    <row r="2" spans="1:17" ht="15" thickBot="1">
      <c r="B2" s="30"/>
      <c r="C2" s="30"/>
      <c r="D2" s="30"/>
      <c r="E2" s="30"/>
      <c r="F2" s="30"/>
      <c r="L2" s="65" t="s">
        <v>111</v>
      </c>
      <c r="M2" s="52" t="s">
        <v>123</v>
      </c>
      <c r="N2" s="51" t="s">
        <v>97</v>
      </c>
      <c r="O2" s="51" t="s">
        <v>121</v>
      </c>
      <c r="P2" s="51" t="s">
        <v>122</v>
      </c>
      <c r="Q2" s="28"/>
    </row>
    <row r="3" spans="1:17" ht="15" thickBot="1">
      <c r="B3" s="30"/>
      <c r="C3" s="30"/>
      <c r="D3" s="30"/>
      <c r="E3" s="30"/>
      <c r="F3" s="30"/>
      <c r="H3" s="32" t="s">
        <v>113</v>
      </c>
      <c r="I3" s="33" t="s">
        <v>114</v>
      </c>
      <c r="J3" s="50"/>
      <c r="L3" s="127">
        <f>'주간 2p_테이블(왼)'!I5</f>
        <v>45551</v>
      </c>
      <c r="M3" s="128" t="str">
        <f>'주간 2p_테이블(왼)'!J5</f>
        <v>9월 3주</v>
      </c>
      <c r="N3" s="129">
        <f>'주간 2p_테이블(왼)'!E3</f>
        <v>3201</v>
      </c>
      <c r="O3" s="129">
        <f>N3-P3</f>
        <v>314</v>
      </c>
      <c r="P3" s="129">
        <f>N3-VLOOKUP("South Korea",주간_5pg!A:B, 2,FALSE)</f>
        <v>2887</v>
      </c>
      <c r="Q3" s="34"/>
    </row>
    <row r="4" spans="1:17" ht="15" thickBot="1">
      <c r="B4" s="30"/>
      <c r="C4" s="30"/>
      <c r="D4" s="30"/>
      <c r="E4" s="30"/>
      <c r="F4" s="30"/>
      <c r="H4" s="125" t="str">
        <f>TEXT(ROUND(AVERAGE('주간_2p 그래프(오)'!C:C),0),"#,###")</f>
        <v>2,852</v>
      </c>
      <c r="I4" s="126" t="str">
        <f>TEXT(ROUND(AVERAGE('주간_2p 그래프(오)'!D:D),0),"#,###")</f>
        <v>4,142</v>
      </c>
      <c r="J4" s="72"/>
      <c r="M4" s="34"/>
      <c r="N4" s="34"/>
      <c r="O4" s="35"/>
      <c r="Q4" s="36"/>
    </row>
    <row r="5" spans="1:17" ht="15" thickBot="1">
      <c r="B5" s="31" t="s">
        <v>115</v>
      </c>
      <c r="C5" s="31" t="s">
        <v>97</v>
      </c>
      <c r="D5" s="31" t="s">
        <v>121</v>
      </c>
      <c r="E5" s="31" t="s">
        <v>122</v>
      </c>
      <c r="F5" s="50"/>
      <c r="M5" s="34"/>
      <c r="N5" s="34"/>
      <c r="Q5" s="34"/>
    </row>
    <row r="6" spans="1:17" ht="15" thickBot="1">
      <c r="A6" s="101">
        <v>44606</v>
      </c>
      <c r="B6" s="43" t="s">
        <v>38</v>
      </c>
      <c r="C6" s="41">
        <v>1053</v>
      </c>
      <c r="D6" s="42">
        <v>303</v>
      </c>
      <c r="E6" s="42">
        <f t="shared" ref="E6:E26" si="0">C6-D6</f>
        <v>750</v>
      </c>
      <c r="F6" s="47"/>
      <c r="L6" s="130" t="str">
        <f>CONCATENATE("해외 유입 방문자 수는 ",TEXT(I17,"#,###")," (",CONCATENATE(IF((I17-I16)=0,"",IF((I17-I16)&gt;0,"▲","▼")),(IF((I17-I16)=0,"-",TEXT(ABS(VALUE(I17-I16)),"#,###"))),")","로 전주 대비 약 ",IF((I17-I16)/I16&lt;0,CONCATENATE((TEXT((I16-I17)/I16,"#%"))," 감소"),CONCATENATE((TEXT((I17-I16)/I16,"#%"))," 증가"))))</f>
        <v>해외 유입 방문자 수는 2,887 (▼6,605)로 전주 대비 약 70% 감소</v>
      </c>
      <c r="M6" s="75"/>
      <c r="N6" s="75"/>
      <c r="O6" s="76"/>
      <c r="Q6" s="34"/>
    </row>
    <row r="7" spans="1:17" ht="18" customHeight="1" thickBot="1">
      <c r="A7" s="101">
        <v>44613</v>
      </c>
      <c r="B7" s="44" t="s">
        <v>39</v>
      </c>
      <c r="C7" s="29">
        <v>1246</v>
      </c>
      <c r="D7" s="38">
        <v>357</v>
      </c>
      <c r="E7" s="38">
        <f t="shared" si="0"/>
        <v>889</v>
      </c>
      <c r="F7" s="47"/>
      <c r="H7" s="188" t="s">
        <v>125</v>
      </c>
      <c r="I7" s="189"/>
      <c r="J7" s="190"/>
      <c r="L7" s="131" t="str">
        <f>CONCATENATE("국내 유입 방문자 수는 ",TEXT(J17,"#,###")," (",CONCATENATE(IF((J17-J16)=0,"",IF((J17-J16)&gt;0,"▲","▼")),(IF((J17-J16)=0,"-",ABS(VALUE(J17-J16))))),")","로 전주 대비 약 ", IF((J17-J16)/J16&lt;0,CONCATENATE((TEXT((J16-J17)/J16,"#%"))," 감소"),CONCATENATE((TEXT((J17-J16)/J16,"#%"))," 증가")))</f>
        <v>국내 유입 방문자 수는 314 (▼252)로 전주 대비 약 45% 감소</v>
      </c>
      <c r="M7" s="73"/>
      <c r="N7" s="73"/>
      <c r="O7" s="74"/>
    </row>
    <row r="8" spans="1:17">
      <c r="A8" s="101">
        <v>44620</v>
      </c>
      <c r="B8" s="44" t="s">
        <v>116</v>
      </c>
      <c r="C8" s="29">
        <v>1113</v>
      </c>
      <c r="D8" s="38">
        <v>438</v>
      </c>
      <c r="E8" s="38">
        <f t="shared" si="0"/>
        <v>675</v>
      </c>
      <c r="F8" s="47"/>
      <c r="H8" s="60" t="s">
        <v>123</v>
      </c>
      <c r="I8" s="71" t="s">
        <v>122</v>
      </c>
      <c r="J8" s="70" t="s">
        <v>175</v>
      </c>
    </row>
    <row r="9" spans="1:17">
      <c r="A9" s="101">
        <v>44627</v>
      </c>
      <c r="B9" s="44" t="s">
        <v>41</v>
      </c>
      <c r="C9" s="29">
        <v>1424</v>
      </c>
      <c r="D9" s="38">
        <v>392</v>
      </c>
      <c r="E9" s="38">
        <f t="shared" si="0"/>
        <v>1032</v>
      </c>
      <c r="F9" s="47"/>
      <c r="G9" s="49">
        <f t="shared" ref="G9:G16" si="1">G10-7</f>
        <v>45495</v>
      </c>
      <c r="H9" s="132" t="str">
        <f t="shared" ref="H9:H17" si="2">VLOOKUP($G9,$A:$C,2,FALSE)</f>
        <v>7월 4주</v>
      </c>
      <c r="I9" s="133">
        <f t="shared" ref="I9:I17" si="3">VLOOKUP($G9,$A:$E,5,FALSE)</f>
        <v>1884</v>
      </c>
      <c r="J9" s="134">
        <f t="shared" ref="J9:J17" si="4">VLOOKUP($G9,$A:$E,4,FALSE)</f>
        <v>642</v>
      </c>
    </row>
    <row r="10" spans="1:17">
      <c r="A10" s="101">
        <v>44634</v>
      </c>
      <c r="B10" s="44" t="s">
        <v>84</v>
      </c>
      <c r="C10" s="29">
        <v>2909</v>
      </c>
      <c r="D10" s="38">
        <v>531</v>
      </c>
      <c r="E10" s="38">
        <f t="shared" si="0"/>
        <v>2378</v>
      </c>
      <c r="F10" s="47"/>
      <c r="G10" s="49">
        <f t="shared" si="1"/>
        <v>45502</v>
      </c>
      <c r="H10" s="132" t="str">
        <f t="shared" si="2"/>
        <v>8월 1주</v>
      </c>
      <c r="I10" s="133">
        <f t="shared" si="3"/>
        <v>1925</v>
      </c>
      <c r="J10" s="134">
        <f t="shared" si="4"/>
        <v>684</v>
      </c>
    </row>
    <row r="11" spans="1:17">
      <c r="A11" s="101">
        <v>44641</v>
      </c>
      <c r="B11" s="44" t="s">
        <v>85</v>
      </c>
      <c r="C11" s="29">
        <v>1522</v>
      </c>
      <c r="D11" s="38">
        <v>431</v>
      </c>
      <c r="E11" s="38">
        <f t="shared" si="0"/>
        <v>1091</v>
      </c>
      <c r="F11" s="47"/>
      <c r="G11" s="49">
        <f t="shared" si="1"/>
        <v>45509</v>
      </c>
      <c r="H11" s="132" t="str">
        <f t="shared" si="2"/>
        <v>8월 2주</v>
      </c>
      <c r="I11" s="133">
        <f t="shared" si="3"/>
        <v>2610</v>
      </c>
      <c r="J11" s="134">
        <f t="shared" si="4"/>
        <v>730</v>
      </c>
      <c r="L11" s="30" t="s">
        <v>154</v>
      </c>
    </row>
    <row r="12" spans="1:17">
      <c r="A12" s="101">
        <v>44648</v>
      </c>
      <c r="B12" s="44" t="s">
        <v>86</v>
      </c>
      <c r="C12" s="29">
        <v>1503</v>
      </c>
      <c r="D12" s="38">
        <v>521</v>
      </c>
      <c r="E12" s="38">
        <f t="shared" si="0"/>
        <v>982</v>
      </c>
      <c r="F12" s="47"/>
      <c r="G12" s="49">
        <f t="shared" si="1"/>
        <v>45516</v>
      </c>
      <c r="H12" s="132" t="str">
        <f t="shared" si="2"/>
        <v>8월 3주</v>
      </c>
      <c r="I12" s="133">
        <f t="shared" si="3"/>
        <v>2544</v>
      </c>
      <c r="J12" s="134">
        <f t="shared" si="4"/>
        <v>519</v>
      </c>
      <c r="L12" s="30" t="s">
        <v>149</v>
      </c>
    </row>
    <row r="13" spans="1:17">
      <c r="A13" s="101">
        <v>44655</v>
      </c>
      <c r="B13" s="44" t="s">
        <v>117</v>
      </c>
      <c r="C13" s="29">
        <v>1567</v>
      </c>
      <c r="D13" s="38">
        <v>441</v>
      </c>
      <c r="E13" s="38">
        <f t="shared" si="0"/>
        <v>1126</v>
      </c>
      <c r="F13" s="47"/>
      <c r="G13" s="49">
        <f t="shared" si="1"/>
        <v>45523</v>
      </c>
      <c r="H13" s="132" t="str">
        <f t="shared" si="2"/>
        <v>8월 4주</v>
      </c>
      <c r="I13" s="133">
        <f t="shared" si="3"/>
        <v>1422</v>
      </c>
      <c r="J13" s="134">
        <f t="shared" si="4"/>
        <v>773</v>
      </c>
      <c r="L13" s="30" t="s">
        <v>130</v>
      </c>
    </row>
    <row r="14" spans="1:17">
      <c r="A14" s="101">
        <v>44662</v>
      </c>
      <c r="B14" s="44" t="s">
        <v>87</v>
      </c>
      <c r="C14" s="29">
        <v>1545</v>
      </c>
      <c r="D14" s="38">
        <v>522</v>
      </c>
      <c r="E14" s="38">
        <f t="shared" si="0"/>
        <v>1023</v>
      </c>
      <c r="F14" s="47"/>
      <c r="G14" s="49">
        <f t="shared" si="1"/>
        <v>45530</v>
      </c>
      <c r="H14" s="132" t="str">
        <f t="shared" si="2"/>
        <v>8월 5주</v>
      </c>
      <c r="I14" s="133">
        <f t="shared" si="3"/>
        <v>1459</v>
      </c>
      <c r="J14" s="134">
        <f t="shared" si="4"/>
        <v>629</v>
      </c>
      <c r="L14" s="30" t="s">
        <v>131</v>
      </c>
    </row>
    <row r="15" spans="1:17">
      <c r="A15" s="101">
        <v>44669</v>
      </c>
      <c r="B15" s="44" t="s">
        <v>46</v>
      </c>
      <c r="C15" s="29">
        <v>1437</v>
      </c>
      <c r="D15" s="38">
        <v>507</v>
      </c>
      <c r="E15" s="38">
        <f t="shared" si="0"/>
        <v>930</v>
      </c>
      <c r="F15" s="47"/>
      <c r="G15" s="49">
        <f t="shared" si="1"/>
        <v>45537</v>
      </c>
      <c r="H15" s="132" t="str">
        <f t="shared" si="2"/>
        <v>9월 1주</v>
      </c>
      <c r="I15" s="133">
        <f t="shared" si="3"/>
        <v>1520</v>
      </c>
      <c r="J15" s="134">
        <f t="shared" si="4"/>
        <v>675</v>
      </c>
    </row>
    <row r="16" spans="1:17">
      <c r="A16" s="101">
        <v>44676</v>
      </c>
      <c r="B16" s="44" t="s">
        <v>88</v>
      </c>
      <c r="C16" s="29">
        <v>1474</v>
      </c>
      <c r="D16" s="38">
        <v>465</v>
      </c>
      <c r="E16" s="38">
        <f t="shared" si="0"/>
        <v>1009</v>
      </c>
      <c r="F16" s="47"/>
      <c r="G16" s="49">
        <f t="shared" si="1"/>
        <v>45544</v>
      </c>
      <c r="H16" s="132" t="str">
        <f t="shared" si="2"/>
        <v>9월 2주</v>
      </c>
      <c r="I16" s="133">
        <f t="shared" si="3"/>
        <v>9492</v>
      </c>
      <c r="J16" s="134">
        <f t="shared" si="4"/>
        <v>566</v>
      </c>
    </row>
    <row r="17" spans="1:12" ht="15" thickBot="1">
      <c r="A17" s="101">
        <v>44683</v>
      </c>
      <c r="B17" s="44" t="s">
        <v>118</v>
      </c>
      <c r="C17" s="29">
        <v>1174</v>
      </c>
      <c r="D17" s="38">
        <v>395</v>
      </c>
      <c r="E17" s="38">
        <f t="shared" si="0"/>
        <v>779</v>
      </c>
      <c r="F17" s="47"/>
      <c r="G17" s="49">
        <f>'주간 2p_테이블(왼)'!A13</f>
        <v>45551</v>
      </c>
      <c r="H17" s="135" t="str">
        <f t="shared" si="2"/>
        <v>9월 3주</v>
      </c>
      <c r="I17" s="151">
        <f t="shared" si="3"/>
        <v>2887</v>
      </c>
      <c r="J17" s="136">
        <f t="shared" si="4"/>
        <v>314</v>
      </c>
    </row>
    <row r="18" spans="1:12">
      <c r="A18" s="101">
        <v>44690</v>
      </c>
      <c r="B18" s="44" t="s">
        <v>119</v>
      </c>
      <c r="C18" s="29">
        <v>1359</v>
      </c>
      <c r="D18" s="38">
        <v>542</v>
      </c>
      <c r="E18" s="38">
        <f t="shared" si="0"/>
        <v>817</v>
      </c>
      <c r="F18" s="47"/>
    </row>
    <row r="19" spans="1:12" ht="15" thickBot="1">
      <c r="A19" s="101">
        <v>44697</v>
      </c>
      <c r="B19" s="44" t="s">
        <v>50</v>
      </c>
      <c r="C19" s="29">
        <v>1607</v>
      </c>
      <c r="D19" s="38">
        <v>436</v>
      </c>
      <c r="E19" s="38">
        <f t="shared" si="0"/>
        <v>1171</v>
      </c>
      <c r="F19" s="47"/>
      <c r="H19" s="137" t="str">
        <f>CONCATENATE("기간 : 2020.6.10(GA시작) ~ ", TEXT('주간 2p_테이블(왼)'!A19, "yyyy.mm.dd"))</f>
        <v>기간 : 2020.6.10(GA시작) ~ 2024.09.22</v>
      </c>
      <c r="L19" s="53"/>
    </row>
    <row r="20" spans="1:12" ht="15" thickBot="1">
      <c r="A20" s="101">
        <v>44704</v>
      </c>
      <c r="B20" s="44" t="s">
        <v>120</v>
      </c>
      <c r="C20" s="29">
        <v>1134</v>
      </c>
      <c r="D20" s="38">
        <v>397</v>
      </c>
      <c r="E20" s="38">
        <f t="shared" si="0"/>
        <v>737</v>
      </c>
      <c r="F20" s="47"/>
      <c r="H20" s="138" t="str">
        <f>CONCATENATE("기간 : ",TEXT('주간 2p_테이블(왼)'!A19-62,"yyyy.mm.dd")," ~ ",(TEXT('주간 2p_테이블(왼)'!A19,"yyyy.mm.dd")))</f>
        <v>기간 : 2024.07.22 ~ 2024.09.22</v>
      </c>
      <c r="I20" s="91"/>
      <c r="J20" s="48"/>
    </row>
    <row r="21" spans="1:12">
      <c r="A21" s="101">
        <v>44711</v>
      </c>
      <c r="B21" s="44" t="s">
        <v>100</v>
      </c>
      <c r="C21" s="29">
        <v>1117</v>
      </c>
      <c r="D21" s="38">
        <v>395</v>
      </c>
      <c r="E21" s="38">
        <f t="shared" si="0"/>
        <v>722</v>
      </c>
      <c r="F21" s="47"/>
      <c r="H21" s="68"/>
    </row>
    <row r="22" spans="1:12">
      <c r="A22" s="101">
        <v>44718</v>
      </c>
      <c r="B22" s="45" t="s">
        <v>139</v>
      </c>
      <c r="C22" s="39">
        <v>1004</v>
      </c>
      <c r="D22" s="37">
        <v>293</v>
      </c>
      <c r="E22" s="38">
        <f t="shared" si="0"/>
        <v>711</v>
      </c>
      <c r="F22" s="47"/>
      <c r="H22" s="68"/>
    </row>
    <row r="23" spans="1:12">
      <c r="A23" s="101">
        <v>44725</v>
      </c>
      <c r="B23" s="46" t="s">
        <v>143</v>
      </c>
      <c r="C23" s="37">
        <v>1685</v>
      </c>
      <c r="D23" s="37">
        <v>479</v>
      </c>
      <c r="E23" s="38">
        <f t="shared" si="0"/>
        <v>1206</v>
      </c>
      <c r="F23" s="47"/>
      <c r="H23" s="68"/>
    </row>
    <row r="24" spans="1:12">
      <c r="A24" s="101">
        <v>44732</v>
      </c>
      <c r="B24" s="46" t="s">
        <v>4</v>
      </c>
      <c r="C24" s="37">
        <v>1654</v>
      </c>
      <c r="D24" s="37">
        <v>476</v>
      </c>
      <c r="E24" s="38">
        <f t="shared" si="0"/>
        <v>1178</v>
      </c>
      <c r="F24" s="47"/>
    </row>
    <row r="25" spans="1:12">
      <c r="A25" s="101">
        <v>44739</v>
      </c>
      <c r="B25" s="46" t="s">
        <v>5</v>
      </c>
      <c r="C25" s="37">
        <v>1528</v>
      </c>
      <c r="D25" s="37">
        <v>501</v>
      </c>
      <c r="E25" s="38">
        <f t="shared" si="0"/>
        <v>1027</v>
      </c>
      <c r="F25" s="47"/>
    </row>
    <row r="26" spans="1:12">
      <c r="A26" s="101">
        <v>44746</v>
      </c>
      <c r="B26" s="46" t="s">
        <v>147</v>
      </c>
      <c r="C26" s="37">
        <v>1442</v>
      </c>
      <c r="D26" s="37">
        <v>510</v>
      </c>
      <c r="E26" s="38">
        <f t="shared" si="0"/>
        <v>932</v>
      </c>
      <c r="F26" s="47"/>
    </row>
    <row r="27" spans="1:12">
      <c r="A27" s="101">
        <v>44753</v>
      </c>
      <c r="B27" s="46" t="s">
        <v>7</v>
      </c>
      <c r="C27" s="37">
        <v>2001</v>
      </c>
      <c r="D27" s="37">
        <v>414</v>
      </c>
      <c r="E27" s="38">
        <v>1587</v>
      </c>
      <c r="F27" s="47"/>
    </row>
    <row r="28" spans="1:12">
      <c r="A28" s="101">
        <v>44760</v>
      </c>
      <c r="B28" s="46" t="s">
        <v>8</v>
      </c>
      <c r="C28" s="37">
        <v>1827</v>
      </c>
      <c r="D28" s="37">
        <v>320</v>
      </c>
      <c r="E28" s="38">
        <v>1507</v>
      </c>
      <c r="F28" s="47"/>
    </row>
    <row r="29" spans="1:12">
      <c r="A29" s="101">
        <v>44767</v>
      </c>
      <c r="B29" s="46" t="s">
        <v>9</v>
      </c>
      <c r="C29" s="37">
        <v>2263</v>
      </c>
      <c r="D29" s="37">
        <v>348</v>
      </c>
      <c r="E29" s="38">
        <v>1915</v>
      </c>
      <c r="F29" s="47"/>
    </row>
    <row r="30" spans="1:12">
      <c r="A30" s="101">
        <v>44774</v>
      </c>
      <c r="B30" s="46" t="s">
        <v>153</v>
      </c>
      <c r="C30" s="37">
        <v>2965</v>
      </c>
      <c r="D30" s="37">
        <v>695</v>
      </c>
      <c r="E30" s="38">
        <v>2270</v>
      </c>
      <c r="F30" s="47"/>
    </row>
    <row r="31" spans="1:12">
      <c r="A31" s="101">
        <v>44781</v>
      </c>
      <c r="B31" s="46" t="s">
        <v>11</v>
      </c>
      <c r="C31" s="37">
        <v>2132</v>
      </c>
      <c r="D31" s="37">
        <v>477</v>
      </c>
      <c r="E31" s="38">
        <v>1655</v>
      </c>
      <c r="F31" s="47"/>
    </row>
    <row r="32" spans="1:12">
      <c r="A32" s="101">
        <v>44788</v>
      </c>
      <c r="B32" s="46" t="s">
        <v>12</v>
      </c>
      <c r="C32" s="37">
        <v>2500</v>
      </c>
      <c r="D32" s="37">
        <v>477</v>
      </c>
      <c r="E32" s="38">
        <v>2023</v>
      </c>
      <c r="F32" s="47"/>
    </row>
    <row r="33" spans="1:6">
      <c r="A33" s="101">
        <v>44795</v>
      </c>
      <c r="B33" s="46" t="s">
        <v>13</v>
      </c>
      <c r="C33" s="37">
        <v>2091</v>
      </c>
      <c r="D33" s="37">
        <v>438</v>
      </c>
      <c r="E33" s="38">
        <v>1653</v>
      </c>
      <c r="F33" s="47"/>
    </row>
    <row r="34" spans="1:6">
      <c r="A34" s="101">
        <v>44802</v>
      </c>
      <c r="B34" s="46" t="s">
        <v>162</v>
      </c>
      <c r="C34" s="37">
        <v>1958</v>
      </c>
      <c r="D34" s="37">
        <v>361</v>
      </c>
      <c r="E34" s="38">
        <v>1597</v>
      </c>
      <c r="F34" s="47"/>
    </row>
    <row r="35" spans="1:6">
      <c r="A35" s="101">
        <v>44809</v>
      </c>
      <c r="B35" s="46" t="s">
        <v>15</v>
      </c>
      <c r="C35" s="37">
        <v>1623</v>
      </c>
      <c r="D35" s="37">
        <v>321</v>
      </c>
      <c r="E35" s="38">
        <v>1302</v>
      </c>
      <c r="F35" s="47"/>
    </row>
    <row r="36" spans="1:6">
      <c r="A36" s="101">
        <v>44816</v>
      </c>
      <c r="B36" s="46" t="s">
        <v>16</v>
      </c>
      <c r="C36" s="37">
        <v>1208</v>
      </c>
      <c r="D36" s="37">
        <v>273</v>
      </c>
      <c r="E36" s="38">
        <v>935</v>
      </c>
      <c r="F36" s="47"/>
    </row>
    <row r="37" spans="1:6">
      <c r="A37" s="101">
        <v>44823</v>
      </c>
      <c r="B37" s="46" t="s">
        <v>17</v>
      </c>
      <c r="C37" s="37">
        <v>1173</v>
      </c>
      <c r="D37" s="37">
        <v>320</v>
      </c>
      <c r="E37" s="38">
        <v>853</v>
      </c>
      <c r="F37" s="47"/>
    </row>
    <row r="38" spans="1:6">
      <c r="A38" s="101">
        <v>44830</v>
      </c>
      <c r="B38" s="46" t="s">
        <v>18</v>
      </c>
      <c r="C38" s="37">
        <v>2088</v>
      </c>
      <c r="D38" s="37">
        <v>440</v>
      </c>
      <c r="E38" s="38">
        <v>1648</v>
      </c>
      <c r="F38" s="47"/>
    </row>
    <row r="39" spans="1:6">
      <c r="A39" s="101">
        <v>44837</v>
      </c>
      <c r="B39" s="46" t="s">
        <v>170</v>
      </c>
      <c r="C39" s="37">
        <v>1496</v>
      </c>
      <c r="D39" s="37">
        <v>355</v>
      </c>
      <c r="E39" s="38">
        <v>1141</v>
      </c>
      <c r="F39" s="47"/>
    </row>
    <row r="40" spans="1:6">
      <c r="A40" s="101">
        <v>44844</v>
      </c>
      <c r="B40" s="46" t="s">
        <v>172</v>
      </c>
      <c r="C40" s="37">
        <v>2152</v>
      </c>
      <c r="D40" s="37">
        <v>426</v>
      </c>
      <c r="E40" s="38">
        <v>1726</v>
      </c>
      <c r="F40" s="47"/>
    </row>
    <row r="41" spans="1:6">
      <c r="A41" s="101">
        <v>44851</v>
      </c>
      <c r="B41" s="46" t="s">
        <v>174</v>
      </c>
      <c r="C41" s="37">
        <v>1963</v>
      </c>
      <c r="D41" s="37">
        <v>550</v>
      </c>
      <c r="E41" s="38">
        <v>1413</v>
      </c>
      <c r="F41" s="47"/>
    </row>
    <row r="42" spans="1:6">
      <c r="A42" s="101">
        <v>44858</v>
      </c>
      <c r="B42" s="46" t="s">
        <v>177</v>
      </c>
      <c r="C42" s="37">
        <v>1845</v>
      </c>
      <c r="D42" s="37">
        <v>413</v>
      </c>
      <c r="E42" s="38">
        <v>1432</v>
      </c>
      <c r="F42" s="47"/>
    </row>
    <row r="43" spans="1:6">
      <c r="A43" s="101">
        <v>44865</v>
      </c>
      <c r="B43" s="46" t="s">
        <v>179</v>
      </c>
      <c r="C43" s="37">
        <v>1939</v>
      </c>
      <c r="D43" s="37">
        <v>537</v>
      </c>
      <c r="E43" s="38">
        <v>1402</v>
      </c>
      <c r="F43" s="47"/>
    </row>
    <row r="44" spans="1:6">
      <c r="A44" s="101">
        <v>44872</v>
      </c>
      <c r="B44" s="46" t="s">
        <v>181</v>
      </c>
      <c r="C44" s="37">
        <v>2294</v>
      </c>
      <c r="D44" s="37">
        <v>637</v>
      </c>
      <c r="E44" s="38">
        <v>1657</v>
      </c>
      <c r="F44" s="47"/>
    </row>
    <row r="45" spans="1:6">
      <c r="A45" s="101">
        <v>44879</v>
      </c>
      <c r="B45" s="46" t="s">
        <v>74</v>
      </c>
      <c r="C45" s="37">
        <v>2078</v>
      </c>
      <c r="D45" s="37">
        <v>476</v>
      </c>
      <c r="E45" s="38">
        <v>1602</v>
      </c>
      <c r="F45" s="47"/>
    </row>
    <row r="46" spans="1:6">
      <c r="A46" s="101">
        <v>44886</v>
      </c>
      <c r="B46" s="46" t="s">
        <v>187</v>
      </c>
      <c r="C46" s="37">
        <v>1858</v>
      </c>
      <c r="D46" s="37">
        <v>564</v>
      </c>
      <c r="E46" s="38">
        <v>1294</v>
      </c>
    </row>
    <row r="47" spans="1:6">
      <c r="A47" s="101">
        <v>44893</v>
      </c>
      <c r="B47" s="46" t="s">
        <v>191</v>
      </c>
      <c r="C47" s="37">
        <v>2646</v>
      </c>
      <c r="D47" s="37">
        <v>686</v>
      </c>
      <c r="E47" s="38">
        <v>1960</v>
      </c>
    </row>
    <row r="48" spans="1:6">
      <c r="A48" s="101">
        <v>44900</v>
      </c>
      <c r="B48" s="46" t="s">
        <v>193</v>
      </c>
      <c r="C48" s="37">
        <v>2434</v>
      </c>
      <c r="D48" s="37">
        <v>667</v>
      </c>
      <c r="E48" s="38">
        <v>1767</v>
      </c>
    </row>
    <row r="49" spans="1:5">
      <c r="A49" s="101">
        <v>44907</v>
      </c>
      <c r="B49" s="46" t="s">
        <v>29</v>
      </c>
      <c r="C49" s="37">
        <v>1887</v>
      </c>
      <c r="D49" s="37">
        <v>543</v>
      </c>
      <c r="E49" s="38">
        <v>1344</v>
      </c>
    </row>
    <row r="50" spans="1:5">
      <c r="A50" s="101">
        <v>44914</v>
      </c>
      <c r="B50" s="46" t="s">
        <v>30</v>
      </c>
      <c r="C50" s="37">
        <v>2128</v>
      </c>
      <c r="D50" s="37">
        <v>406</v>
      </c>
      <c r="E50" s="38">
        <v>1722</v>
      </c>
    </row>
    <row r="51" spans="1:5">
      <c r="A51" s="101">
        <v>44921</v>
      </c>
      <c r="B51" s="46" t="s">
        <v>31</v>
      </c>
      <c r="C51" s="37">
        <v>1556</v>
      </c>
      <c r="D51" s="37">
        <v>502</v>
      </c>
      <c r="E51" s="38">
        <v>1054</v>
      </c>
    </row>
    <row r="52" spans="1:5">
      <c r="A52" s="101">
        <v>44928</v>
      </c>
      <c r="B52" s="46" t="s">
        <v>199</v>
      </c>
      <c r="C52" s="37">
        <v>2113</v>
      </c>
      <c r="D52" s="37">
        <v>617</v>
      </c>
      <c r="E52" s="38">
        <v>1496</v>
      </c>
    </row>
    <row r="53" spans="1:5">
      <c r="A53" s="101">
        <v>44935</v>
      </c>
      <c r="B53" s="46" t="s">
        <v>33</v>
      </c>
      <c r="C53" s="37">
        <v>2120</v>
      </c>
      <c r="D53" s="37">
        <v>578</v>
      </c>
      <c r="E53" s="38">
        <v>1542</v>
      </c>
    </row>
    <row r="54" spans="1:5">
      <c r="A54" s="101">
        <v>44942</v>
      </c>
      <c r="B54" s="46" t="s">
        <v>34</v>
      </c>
      <c r="C54" s="37">
        <v>1781</v>
      </c>
      <c r="D54" s="37">
        <v>464</v>
      </c>
      <c r="E54" s="38">
        <v>1317</v>
      </c>
    </row>
    <row r="55" spans="1:5">
      <c r="A55" s="101">
        <v>44949</v>
      </c>
      <c r="B55" s="46" t="s">
        <v>35</v>
      </c>
      <c r="C55" s="37">
        <v>1303</v>
      </c>
      <c r="D55" s="37">
        <v>321</v>
      </c>
      <c r="E55" s="38">
        <v>982</v>
      </c>
    </row>
    <row r="56" spans="1:5">
      <c r="A56" s="101">
        <v>44956</v>
      </c>
      <c r="B56" s="46" t="s">
        <v>205</v>
      </c>
      <c r="C56" s="37">
        <v>1578</v>
      </c>
      <c r="D56" s="37">
        <v>430</v>
      </c>
      <c r="E56" s="38">
        <v>1148</v>
      </c>
    </row>
    <row r="57" spans="1:5">
      <c r="A57" s="101">
        <v>44963</v>
      </c>
      <c r="B57" s="46" t="s">
        <v>37</v>
      </c>
      <c r="C57" s="37">
        <v>1872</v>
      </c>
      <c r="D57" s="37">
        <v>552</v>
      </c>
      <c r="E57" s="38">
        <v>1320</v>
      </c>
    </row>
    <row r="58" spans="1:5">
      <c r="A58" s="101">
        <v>44970</v>
      </c>
      <c r="B58" s="46" t="s">
        <v>38</v>
      </c>
      <c r="C58" s="37">
        <v>1786</v>
      </c>
      <c r="D58" s="37">
        <v>497</v>
      </c>
      <c r="E58" s="38">
        <v>1289</v>
      </c>
    </row>
    <row r="59" spans="1:5">
      <c r="A59" s="101">
        <v>44977</v>
      </c>
      <c r="B59" s="46" t="s">
        <v>39</v>
      </c>
      <c r="C59" s="37">
        <v>1698</v>
      </c>
      <c r="D59" s="37">
        <v>465</v>
      </c>
      <c r="E59" s="38">
        <v>1233</v>
      </c>
    </row>
    <row r="60" spans="1:5">
      <c r="A60" s="101">
        <v>44984</v>
      </c>
      <c r="B60" s="46" t="s">
        <v>116</v>
      </c>
      <c r="C60" s="37">
        <v>1432</v>
      </c>
      <c r="D60" s="37">
        <v>363</v>
      </c>
      <c r="E60" s="38">
        <v>1069</v>
      </c>
    </row>
    <row r="61" spans="1:5">
      <c r="A61" s="101">
        <v>44991</v>
      </c>
      <c r="B61" s="46" t="s">
        <v>41</v>
      </c>
      <c r="C61" s="37">
        <v>1949</v>
      </c>
      <c r="D61" s="37">
        <v>471</v>
      </c>
      <c r="E61" s="38">
        <v>1478</v>
      </c>
    </row>
    <row r="62" spans="1:5">
      <c r="A62" s="101">
        <v>44998</v>
      </c>
      <c r="B62" s="46" t="s">
        <v>84</v>
      </c>
      <c r="C62" s="37">
        <v>2072</v>
      </c>
      <c r="D62" s="37">
        <v>532</v>
      </c>
      <c r="E62" s="38">
        <v>1540</v>
      </c>
    </row>
    <row r="63" spans="1:5">
      <c r="A63" s="101">
        <v>45005</v>
      </c>
      <c r="B63" s="46" t="s">
        <v>85</v>
      </c>
      <c r="C63" s="37">
        <v>2704</v>
      </c>
      <c r="D63" s="37">
        <v>623</v>
      </c>
      <c r="E63" s="38">
        <v>2081</v>
      </c>
    </row>
    <row r="64" spans="1:5">
      <c r="A64" s="101">
        <v>45012</v>
      </c>
      <c r="B64" s="46" t="s">
        <v>86</v>
      </c>
      <c r="C64" s="37">
        <v>2485</v>
      </c>
      <c r="D64" s="37">
        <v>646</v>
      </c>
      <c r="E64" s="38">
        <v>1839</v>
      </c>
    </row>
    <row r="65" spans="1:5">
      <c r="A65" s="101">
        <v>45019</v>
      </c>
      <c r="B65" s="46" t="s">
        <v>117</v>
      </c>
      <c r="C65" s="37">
        <v>2817</v>
      </c>
      <c r="D65" s="37">
        <v>449</v>
      </c>
      <c r="E65" s="38">
        <v>2368</v>
      </c>
    </row>
    <row r="66" spans="1:5">
      <c r="A66" s="101">
        <v>45026</v>
      </c>
      <c r="B66" s="46" t="s">
        <v>87</v>
      </c>
      <c r="C66" s="37">
        <v>2713</v>
      </c>
      <c r="D66" s="37">
        <v>530</v>
      </c>
      <c r="E66" s="38">
        <v>2183</v>
      </c>
    </row>
    <row r="67" spans="1:5">
      <c r="A67" s="101">
        <v>45033</v>
      </c>
      <c r="B67" s="46" t="s">
        <v>46</v>
      </c>
      <c r="C67" s="37">
        <v>2049</v>
      </c>
      <c r="D67" s="37">
        <v>542</v>
      </c>
      <c r="E67" s="38">
        <v>1507</v>
      </c>
    </row>
    <row r="68" spans="1:5">
      <c r="A68" s="101">
        <v>45040</v>
      </c>
      <c r="B68" s="46" t="s">
        <v>88</v>
      </c>
      <c r="C68" s="37">
        <v>3700</v>
      </c>
      <c r="D68" s="37">
        <v>619</v>
      </c>
      <c r="E68" s="38">
        <v>3081</v>
      </c>
    </row>
    <row r="69" spans="1:5">
      <c r="A69" s="101">
        <v>45047</v>
      </c>
      <c r="B69" s="46" t="s">
        <v>118</v>
      </c>
      <c r="C69" s="37">
        <v>11284</v>
      </c>
      <c r="D69" s="37">
        <v>531</v>
      </c>
      <c r="E69" s="38">
        <v>10753</v>
      </c>
    </row>
    <row r="70" spans="1:5">
      <c r="A70" s="101">
        <v>45054</v>
      </c>
      <c r="B70" s="46" t="s">
        <v>119</v>
      </c>
      <c r="C70" s="37">
        <v>7228</v>
      </c>
      <c r="D70" s="37">
        <v>552</v>
      </c>
      <c r="E70" s="38">
        <v>6676</v>
      </c>
    </row>
    <row r="71" spans="1:5">
      <c r="A71" s="101">
        <v>45061</v>
      </c>
      <c r="B71" s="46" t="s">
        <v>50</v>
      </c>
      <c r="C71" s="37">
        <v>3083</v>
      </c>
      <c r="D71" s="37">
        <v>589</v>
      </c>
      <c r="E71" s="38">
        <v>2494</v>
      </c>
    </row>
    <row r="72" spans="1:5">
      <c r="A72" s="101">
        <v>45068</v>
      </c>
      <c r="B72" s="46" t="s">
        <v>586</v>
      </c>
      <c r="C72" s="37">
        <v>2614</v>
      </c>
      <c r="D72" s="37">
        <v>496</v>
      </c>
      <c r="E72" s="38">
        <v>2118</v>
      </c>
    </row>
    <row r="73" spans="1:5">
      <c r="A73" s="101">
        <v>45075</v>
      </c>
      <c r="B73" s="46" t="s">
        <v>100</v>
      </c>
      <c r="C73" s="37">
        <v>4511</v>
      </c>
      <c r="D73" s="37">
        <v>456</v>
      </c>
      <c r="E73" s="38">
        <v>4055</v>
      </c>
    </row>
    <row r="74" spans="1:5">
      <c r="A74" s="101">
        <v>45082</v>
      </c>
      <c r="B74" s="46" t="s">
        <v>139</v>
      </c>
      <c r="C74" s="37">
        <v>3761</v>
      </c>
      <c r="D74" s="37">
        <v>438</v>
      </c>
      <c r="E74" s="38">
        <v>3323</v>
      </c>
    </row>
    <row r="75" spans="1:5">
      <c r="A75" s="101">
        <v>45089</v>
      </c>
      <c r="B75" s="46" t="s">
        <v>143</v>
      </c>
      <c r="C75" s="37">
        <v>4710</v>
      </c>
      <c r="D75" s="37">
        <v>395</v>
      </c>
      <c r="E75" s="38">
        <v>4315</v>
      </c>
    </row>
    <row r="76" spans="1:5">
      <c r="A76" s="101">
        <v>45096</v>
      </c>
      <c r="B76" s="46" t="s">
        <v>4</v>
      </c>
      <c r="C76" s="37">
        <v>4480</v>
      </c>
      <c r="D76" s="37">
        <v>579</v>
      </c>
      <c r="E76" s="38">
        <v>3901</v>
      </c>
    </row>
    <row r="77" spans="1:5">
      <c r="A77" s="101">
        <v>45103</v>
      </c>
      <c r="B77" s="46" t="s">
        <v>5</v>
      </c>
      <c r="C77" s="37">
        <v>5285</v>
      </c>
      <c r="D77" s="37">
        <v>639</v>
      </c>
      <c r="E77" s="38">
        <v>4646</v>
      </c>
    </row>
    <row r="78" spans="1:5">
      <c r="A78" s="101">
        <v>45110</v>
      </c>
      <c r="B78" s="46" t="s">
        <v>147</v>
      </c>
      <c r="C78" s="37">
        <v>6059</v>
      </c>
      <c r="D78" s="37">
        <v>490</v>
      </c>
      <c r="E78" s="38">
        <v>5569</v>
      </c>
    </row>
    <row r="79" spans="1:5">
      <c r="A79" s="101">
        <v>45117</v>
      </c>
      <c r="B79" s="46" t="s">
        <v>7</v>
      </c>
      <c r="C79" s="37">
        <v>6222</v>
      </c>
      <c r="D79" s="37">
        <v>596</v>
      </c>
      <c r="E79" s="38">
        <v>5626</v>
      </c>
    </row>
    <row r="80" spans="1:5">
      <c r="A80" s="101">
        <v>45124</v>
      </c>
      <c r="B80" s="46" t="s">
        <v>8</v>
      </c>
      <c r="C80" s="37">
        <v>3436</v>
      </c>
      <c r="D80" s="37">
        <v>572</v>
      </c>
      <c r="E80" s="38">
        <v>2864</v>
      </c>
    </row>
    <row r="81" spans="1:5">
      <c r="A81" s="101">
        <v>45131</v>
      </c>
      <c r="B81" s="46" t="s">
        <v>9</v>
      </c>
      <c r="C81" s="37">
        <v>4765</v>
      </c>
      <c r="D81" s="37">
        <v>652</v>
      </c>
      <c r="E81" s="38">
        <v>4113</v>
      </c>
    </row>
    <row r="82" spans="1:5">
      <c r="A82" s="101">
        <v>45138</v>
      </c>
      <c r="B82" s="46" t="s">
        <v>153</v>
      </c>
      <c r="C82" s="37">
        <v>5468</v>
      </c>
      <c r="D82" s="37">
        <v>492</v>
      </c>
      <c r="E82" s="38">
        <v>4976</v>
      </c>
    </row>
    <row r="83" spans="1:5">
      <c r="A83" s="101">
        <v>45145</v>
      </c>
      <c r="B83" s="46" t="s">
        <v>11</v>
      </c>
      <c r="C83" s="37">
        <v>3368</v>
      </c>
      <c r="D83" s="37">
        <v>1191</v>
      </c>
      <c r="E83" s="38">
        <v>2177</v>
      </c>
    </row>
    <row r="84" spans="1:5">
      <c r="A84" s="101">
        <v>45152</v>
      </c>
      <c r="B84" s="46" t="s">
        <v>12</v>
      </c>
      <c r="C84" s="37">
        <v>5569</v>
      </c>
      <c r="D84" s="37">
        <v>362</v>
      </c>
      <c r="E84" s="38">
        <v>5207</v>
      </c>
    </row>
    <row r="85" spans="1:5">
      <c r="A85" s="101">
        <v>45159</v>
      </c>
      <c r="B85" s="46" t="s">
        <v>13</v>
      </c>
      <c r="C85" s="37">
        <v>4895</v>
      </c>
      <c r="D85" s="37">
        <v>572</v>
      </c>
      <c r="E85" s="38">
        <v>4323</v>
      </c>
    </row>
    <row r="86" spans="1:5">
      <c r="A86" s="101">
        <v>45166</v>
      </c>
      <c r="B86" s="46" t="s">
        <v>681</v>
      </c>
      <c r="C86" s="37">
        <v>4302</v>
      </c>
      <c r="D86" s="37">
        <v>1056</v>
      </c>
      <c r="E86" s="38">
        <v>3246</v>
      </c>
    </row>
    <row r="87" spans="1:5">
      <c r="A87" s="101">
        <v>45173</v>
      </c>
      <c r="B87" s="46" t="s">
        <v>162</v>
      </c>
      <c r="C87" s="37">
        <v>5146</v>
      </c>
      <c r="D87" s="142">
        <f>O3</f>
        <v>314</v>
      </c>
      <c r="E87" s="142">
        <f>P3</f>
        <v>2887</v>
      </c>
    </row>
    <row r="88" spans="1:5">
      <c r="A88" s="101">
        <v>45180</v>
      </c>
      <c r="B88" s="46" t="s">
        <v>15</v>
      </c>
      <c r="C88" s="37">
        <v>4559</v>
      </c>
      <c r="D88" s="37">
        <v>824</v>
      </c>
      <c r="E88" s="38">
        <v>3735</v>
      </c>
    </row>
    <row r="89" spans="1:5">
      <c r="A89" s="101">
        <v>45187</v>
      </c>
      <c r="B89" s="46" t="s">
        <v>16</v>
      </c>
      <c r="C89" s="37">
        <v>4392</v>
      </c>
      <c r="D89" s="37">
        <v>824</v>
      </c>
      <c r="E89" s="38">
        <v>3568</v>
      </c>
    </row>
    <row r="90" spans="1:5">
      <c r="A90" s="101">
        <v>45194</v>
      </c>
      <c r="B90" s="46" t="s">
        <v>17</v>
      </c>
      <c r="C90" s="37">
        <v>6609</v>
      </c>
      <c r="D90" s="37">
        <v>754</v>
      </c>
      <c r="E90" s="38">
        <v>5855</v>
      </c>
    </row>
    <row r="91" spans="1:5">
      <c r="A91" s="101">
        <v>45201</v>
      </c>
      <c r="B91" s="46" t="s">
        <v>170</v>
      </c>
      <c r="C91" s="37">
        <v>5196</v>
      </c>
      <c r="D91" s="37">
        <v>618</v>
      </c>
      <c r="E91" s="38">
        <v>4578</v>
      </c>
    </row>
    <row r="92" spans="1:5">
      <c r="A92" s="101">
        <v>45208</v>
      </c>
      <c r="B92" s="46" t="s">
        <v>172</v>
      </c>
      <c r="C92" s="37">
        <v>4279</v>
      </c>
      <c r="D92" s="37">
        <v>505</v>
      </c>
      <c r="E92" s="38">
        <v>3774</v>
      </c>
    </row>
    <row r="93" spans="1:5">
      <c r="A93" s="101">
        <v>45215</v>
      </c>
      <c r="B93" s="46" t="s">
        <v>174</v>
      </c>
      <c r="C93" s="37">
        <v>2556</v>
      </c>
      <c r="D93" s="37">
        <v>505</v>
      </c>
      <c r="E93" s="38">
        <v>2051</v>
      </c>
    </row>
    <row r="94" spans="1:5">
      <c r="A94" s="101">
        <v>45222</v>
      </c>
      <c r="B94" s="46" t="s">
        <v>177</v>
      </c>
      <c r="C94" s="37">
        <v>4639</v>
      </c>
      <c r="D94" s="37">
        <v>801</v>
      </c>
      <c r="E94" s="38">
        <v>3838</v>
      </c>
    </row>
    <row r="95" spans="1:5">
      <c r="A95" s="101">
        <v>45229</v>
      </c>
      <c r="B95" s="46" t="s">
        <v>179</v>
      </c>
      <c r="C95" s="37">
        <v>8117</v>
      </c>
      <c r="D95" s="37">
        <v>1184</v>
      </c>
      <c r="E95" s="38">
        <v>6933</v>
      </c>
    </row>
    <row r="96" spans="1:5">
      <c r="A96" s="101">
        <v>45236</v>
      </c>
      <c r="B96" s="46" t="s">
        <v>181</v>
      </c>
      <c r="C96" s="37">
        <v>7898</v>
      </c>
      <c r="D96" s="37">
        <v>1008</v>
      </c>
      <c r="E96" s="38">
        <v>6890</v>
      </c>
    </row>
    <row r="97" spans="1:5">
      <c r="A97" s="101">
        <v>45243</v>
      </c>
      <c r="B97" s="46" t="s">
        <v>74</v>
      </c>
      <c r="C97" s="37">
        <v>6906</v>
      </c>
      <c r="D97" s="37">
        <v>1008</v>
      </c>
      <c r="E97" s="38">
        <v>5898</v>
      </c>
    </row>
    <row r="98" spans="1:5">
      <c r="A98" s="101">
        <v>45250</v>
      </c>
      <c r="B98" s="46" t="s">
        <v>187</v>
      </c>
      <c r="C98" s="37">
        <v>100810</v>
      </c>
      <c r="D98" s="37">
        <v>1222</v>
      </c>
      <c r="E98" s="38">
        <v>99588</v>
      </c>
    </row>
    <row r="99" spans="1:5">
      <c r="A99" s="101">
        <v>45257</v>
      </c>
      <c r="B99" s="46" t="s">
        <v>1155</v>
      </c>
      <c r="C99" s="37">
        <v>59698</v>
      </c>
      <c r="D99" s="37">
        <v>1222</v>
      </c>
      <c r="E99" s="38">
        <v>58476</v>
      </c>
    </row>
    <row r="100" spans="1:5">
      <c r="A100" s="101">
        <v>45264</v>
      </c>
      <c r="B100" s="46" t="s">
        <v>191</v>
      </c>
      <c r="C100" s="37">
        <v>4826</v>
      </c>
      <c r="D100" s="37">
        <v>890</v>
      </c>
      <c r="E100" s="38">
        <v>3936</v>
      </c>
    </row>
    <row r="101" spans="1:5">
      <c r="A101" s="101">
        <v>45271</v>
      </c>
      <c r="B101" s="46" t="s">
        <v>193</v>
      </c>
      <c r="C101" s="37">
        <v>3428</v>
      </c>
      <c r="D101" s="37">
        <v>869</v>
      </c>
      <c r="E101" s="38">
        <v>2559</v>
      </c>
    </row>
    <row r="102" spans="1:5">
      <c r="A102" s="101">
        <v>45278</v>
      </c>
      <c r="B102" s="46" t="s">
        <v>29</v>
      </c>
      <c r="C102" s="37">
        <v>2993</v>
      </c>
      <c r="D102" s="37">
        <v>832</v>
      </c>
      <c r="E102" s="38">
        <v>2161</v>
      </c>
    </row>
    <row r="103" spans="1:5">
      <c r="A103" s="101">
        <v>45285</v>
      </c>
      <c r="B103" s="46" t="s">
        <v>30</v>
      </c>
      <c r="C103" s="37">
        <v>1626</v>
      </c>
      <c r="D103" s="37">
        <v>639</v>
      </c>
      <c r="E103" s="38">
        <v>987</v>
      </c>
    </row>
    <row r="104" spans="1:5">
      <c r="A104" s="101">
        <v>45292</v>
      </c>
      <c r="B104" s="46" t="s">
        <v>199</v>
      </c>
      <c r="C104" s="37">
        <v>1914</v>
      </c>
      <c r="D104" s="37">
        <v>708</v>
      </c>
      <c r="E104" s="38">
        <v>1206</v>
      </c>
    </row>
    <row r="105" spans="1:5">
      <c r="A105" s="101">
        <v>45299</v>
      </c>
      <c r="B105" s="46" t="s">
        <v>33</v>
      </c>
      <c r="C105" s="37">
        <v>2619</v>
      </c>
      <c r="D105" s="37">
        <v>919</v>
      </c>
      <c r="E105" s="38">
        <v>1700</v>
      </c>
    </row>
    <row r="106" spans="1:5">
      <c r="A106" s="101">
        <v>45306</v>
      </c>
      <c r="B106" s="46" t="s">
        <v>34</v>
      </c>
      <c r="C106" s="37">
        <v>2597</v>
      </c>
      <c r="D106" s="37">
        <v>905</v>
      </c>
      <c r="E106" s="38">
        <v>1692</v>
      </c>
    </row>
    <row r="107" spans="1:5">
      <c r="A107" s="101">
        <v>45313</v>
      </c>
      <c r="B107" s="46" t="s">
        <v>35</v>
      </c>
      <c r="C107" s="37">
        <v>2176</v>
      </c>
      <c r="D107" s="37">
        <v>759</v>
      </c>
      <c r="E107" s="38">
        <v>1417</v>
      </c>
    </row>
    <row r="108" spans="1:5">
      <c r="A108" s="101">
        <v>45320</v>
      </c>
      <c r="B108" s="46" t="s">
        <v>205</v>
      </c>
      <c r="C108" s="37">
        <v>2020</v>
      </c>
      <c r="D108" s="37">
        <v>709</v>
      </c>
      <c r="E108" s="38">
        <v>1311</v>
      </c>
    </row>
    <row r="109" spans="1:5">
      <c r="A109" s="101">
        <v>45327</v>
      </c>
      <c r="B109" s="46" t="s">
        <v>37</v>
      </c>
      <c r="C109" s="37">
        <v>1944</v>
      </c>
      <c r="D109" s="37">
        <v>698</v>
      </c>
      <c r="E109" s="38">
        <v>1246</v>
      </c>
    </row>
    <row r="110" spans="1:5">
      <c r="A110" s="101">
        <v>45334</v>
      </c>
      <c r="B110" s="46" t="s">
        <v>38</v>
      </c>
      <c r="C110" s="37">
        <v>1903</v>
      </c>
      <c r="D110" s="37">
        <v>605</v>
      </c>
      <c r="E110" s="38">
        <v>1298</v>
      </c>
    </row>
    <row r="111" spans="1:5">
      <c r="A111" s="101">
        <v>45341</v>
      </c>
      <c r="B111" s="46" t="s">
        <v>39</v>
      </c>
      <c r="C111" s="37">
        <v>3784</v>
      </c>
      <c r="D111" s="37">
        <v>705</v>
      </c>
      <c r="E111" s="38">
        <v>3079</v>
      </c>
    </row>
    <row r="112" spans="1:5">
      <c r="A112" s="101">
        <v>45348</v>
      </c>
      <c r="B112" s="46" t="s">
        <v>1478</v>
      </c>
      <c r="C112" s="37">
        <v>3748</v>
      </c>
      <c r="D112" s="37">
        <v>434</v>
      </c>
      <c r="E112" s="38">
        <v>3314</v>
      </c>
    </row>
    <row r="113" spans="1:5">
      <c r="A113" s="101">
        <v>45355</v>
      </c>
      <c r="B113" s="46" t="s">
        <v>116</v>
      </c>
      <c r="C113" s="37">
        <v>2309</v>
      </c>
      <c r="D113" s="37">
        <v>656</v>
      </c>
      <c r="E113" s="38">
        <v>1653</v>
      </c>
    </row>
    <row r="114" spans="1:5">
      <c r="A114" s="101">
        <v>45362</v>
      </c>
      <c r="B114" s="46" t="s">
        <v>41</v>
      </c>
      <c r="C114" s="37">
        <v>2327</v>
      </c>
      <c r="D114" s="37">
        <v>780</v>
      </c>
      <c r="E114" s="38">
        <v>1547</v>
      </c>
    </row>
    <row r="115" spans="1:5">
      <c r="A115" s="101">
        <v>45369</v>
      </c>
      <c r="B115" s="46" t="s">
        <v>84</v>
      </c>
      <c r="C115" s="37">
        <v>2479</v>
      </c>
      <c r="D115" s="37">
        <v>448</v>
      </c>
      <c r="E115" s="38">
        <v>2031</v>
      </c>
    </row>
    <row r="116" spans="1:5">
      <c r="A116" s="101">
        <v>45376</v>
      </c>
      <c r="B116" s="46" t="s">
        <v>85</v>
      </c>
      <c r="C116" s="37">
        <v>4101</v>
      </c>
      <c r="D116" s="37">
        <v>954</v>
      </c>
      <c r="E116" s="38">
        <v>3147</v>
      </c>
    </row>
    <row r="117" spans="1:5">
      <c r="A117" s="101">
        <v>45383</v>
      </c>
      <c r="B117" s="46" t="s">
        <v>117</v>
      </c>
      <c r="C117" s="37">
        <v>3912</v>
      </c>
      <c r="D117" s="37">
        <v>642</v>
      </c>
      <c r="E117" s="38">
        <v>3270</v>
      </c>
    </row>
    <row r="118" spans="1:5">
      <c r="A118" s="101">
        <v>45390</v>
      </c>
      <c r="B118" s="46" t="s">
        <v>87</v>
      </c>
      <c r="C118" s="37">
        <v>1940</v>
      </c>
      <c r="D118" s="37">
        <v>508</v>
      </c>
      <c r="E118" s="38">
        <v>1432</v>
      </c>
    </row>
    <row r="119" spans="1:5">
      <c r="A119" s="101">
        <v>45397</v>
      </c>
      <c r="B119" s="46" t="s">
        <v>46</v>
      </c>
      <c r="C119" s="37">
        <v>2400</v>
      </c>
      <c r="D119" s="37">
        <v>696</v>
      </c>
      <c r="E119" s="38">
        <v>1704</v>
      </c>
    </row>
    <row r="120" spans="1:5">
      <c r="A120" s="101">
        <v>45404</v>
      </c>
      <c r="B120" s="46" t="s">
        <v>88</v>
      </c>
      <c r="C120" s="37">
        <v>2519</v>
      </c>
      <c r="D120" s="37">
        <v>794</v>
      </c>
      <c r="E120" s="38">
        <v>1725</v>
      </c>
    </row>
    <row r="121" spans="1:5">
      <c r="A121" s="101">
        <v>45411</v>
      </c>
      <c r="B121" s="46" t="s">
        <v>118</v>
      </c>
      <c r="C121" s="37">
        <v>1875</v>
      </c>
      <c r="D121" s="37">
        <v>568</v>
      </c>
      <c r="E121" s="38">
        <v>1307</v>
      </c>
    </row>
    <row r="122" spans="1:5">
      <c r="A122" s="101">
        <v>45418</v>
      </c>
      <c r="B122" s="46" t="s">
        <v>119</v>
      </c>
      <c r="C122" s="37">
        <v>1841</v>
      </c>
      <c r="D122" s="37">
        <v>510</v>
      </c>
      <c r="E122" s="38">
        <v>1331</v>
      </c>
    </row>
    <row r="123" spans="1:5">
      <c r="A123" s="101">
        <v>45425</v>
      </c>
      <c r="B123" s="46" t="s">
        <v>50</v>
      </c>
      <c r="C123" s="37">
        <v>1827</v>
      </c>
      <c r="D123" s="37">
        <v>471</v>
      </c>
      <c r="E123" s="38">
        <v>1356</v>
      </c>
    </row>
    <row r="124" spans="1:5">
      <c r="A124" s="101">
        <v>45432</v>
      </c>
      <c r="B124" s="46" t="s">
        <v>586</v>
      </c>
      <c r="C124" s="37">
        <v>3590</v>
      </c>
      <c r="D124" s="37">
        <v>563</v>
      </c>
      <c r="E124" s="38">
        <v>3027</v>
      </c>
    </row>
    <row r="125" spans="1:5">
      <c r="A125" s="101">
        <v>45439</v>
      </c>
      <c r="B125" s="46" t="s">
        <v>1554</v>
      </c>
      <c r="C125" s="37">
        <v>3881</v>
      </c>
      <c r="D125" s="37">
        <v>675</v>
      </c>
      <c r="E125" s="38">
        <v>3206</v>
      </c>
    </row>
    <row r="126" spans="1:5">
      <c r="A126" s="101">
        <v>45446</v>
      </c>
      <c r="B126" s="46" t="s">
        <v>100</v>
      </c>
      <c r="C126" s="37">
        <v>1929</v>
      </c>
      <c r="D126" s="37">
        <v>502</v>
      </c>
      <c r="E126" s="38">
        <v>1427</v>
      </c>
    </row>
    <row r="127" spans="1:5">
      <c r="A127" s="101">
        <v>45453</v>
      </c>
      <c r="B127" s="46" t="s">
        <v>139</v>
      </c>
      <c r="C127" s="37">
        <v>1951</v>
      </c>
      <c r="D127" s="37">
        <v>648</v>
      </c>
      <c r="E127" s="38">
        <v>1303</v>
      </c>
    </row>
    <row r="128" spans="1:5">
      <c r="A128" s="101">
        <v>45460</v>
      </c>
      <c r="B128" s="46" t="s">
        <v>143</v>
      </c>
      <c r="C128" s="37">
        <v>2343</v>
      </c>
      <c r="D128" s="37">
        <v>581</v>
      </c>
      <c r="E128" s="38">
        <v>1762</v>
      </c>
    </row>
    <row r="129" spans="1:5">
      <c r="A129" s="101">
        <v>45467</v>
      </c>
      <c r="B129" s="46" t="s">
        <v>4</v>
      </c>
      <c r="C129" s="37">
        <v>2208</v>
      </c>
      <c r="D129" s="37">
        <v>596</v>
      </c>
      <c r="E129" s="38">
        <v>1612</v>
      </c>
    </row>
    <row r="130" spans="1:5">
      <c r="A130" s="101">
        <v>45474</v>
      </c>
      <c r="B130" s="46" t="s">
        <v>147</v>
      </c>
      <c r="C130" s="37">
        <v>2218</v>
      </c>
      <c r="D130" s="37">
        <v>777</v>
      </c>
      <c r="E130" s="38">
        <v>1441</v>
      </c>
    </row>
    <row r="131" spans="1:5">
      <c r="A131" s="101">
        <v>45481</v>
      </c>
      <c r="B131" s="46" t="s">
        <v>7</v>
      </c>
      <c r="C131" s="37">
        <v>3230</v>
      </c>
      <c r="D131" s="37">
        <v>781</v>
      </c>
      <c r="E131" s="38">
        <v>2449</v>
      </c>
    </row>
    <row r="132" spans="1:5">
      <c r="A132" s="101">
        <v>45488</v>
      </c>
      <c r="B132" s="46" t="s">
        <v>8</v>
      </c>
      <c r="C132" s="37">
        <v>3311</v>
      </c>
      <c r="D132" s="37">
        <v>923</v>
      </c>
      <c r="E132" s="38">
        <v>2388</v>
      </c>
    </row>
    <row r="133" spans="1:5">
      <c r="A133" s="101">
        <v>45495</v>
      </c>
      <c r="B133" s="46" t="s">
        <v>9</v>
      </c>
      <c r="C133" s="37">
        <v>2526</v>
      </c>
      <c r="D133" s="37">
        <v>642</v>
      </c>
      <c r="E133" s="38">
        <v>1884</v>
      </c>
    </row>
    <row r="134" spans="1:5">
      <c r="A134" s="101">
        <v>45502</v>
      </c>
      <c r="B134" s="46" t="s">
        <v>153</v>
      </c>
      <c r="C134" s="37">
        <v>2609</v>
      </c>
      <c r="D134" s="37">
        <v>684</v>
      </c>
      <c r="E134" s="38">
        <v>1925</v>
      </c>
    </row>
    <row r="135" spans="1:5">
      <c r="A135" s="101">
        <v>45509</v>
      </c>
      <c r="B135" s="46" t="s">
        <v>11</v>
      </c>
      <c r="C135" s="37">
        <v>3340</v>
      </c>
      <c r="D135" s="37">
        <v>730</v>
      </c>
      <c r="E135" s="38">
        <v>2610</v>
      </c>
    </row>
    <row r="136" spans="1:5">
      <c r="A136" s="101">
        <v>45516</v>
      </c>
      <c r="B136" s="46" t="s">
        <v>12</v>
      </c>
      <c r="C136" s="37">
        <v>3063</v>
      </c>
      <c r="D136" s="37">
        <v>519</v>
      </c>
      <c r="E136" s="38">
        <v>2544</v>
      </c>
    </row>
    <row r="137" spans="1:5">
      <c r="A137" s="101">
        <v>45523</v>
      </c>
      <c r="B137" s="46" t="s">
        <v>13</v>
      </c>
      <c r="C137" s="37">
        <v>2195</v>
      </c>
      <c r="D137" s="37">
        <v>773</v>
      </c>
      <c r="E137" s="38">
        <v>1422</v>
      </c>
    </row>
    <row r="138" spans="1:5">
      <c r="A138" s="101">
        <v>45530</v>
      </c>
      <c r="B138" s="46" t="s">
        <v>681</v>
      </c>
      <c r="C138" s="37">
        <v>2088</v>
      </c>
      <c r="D138" s="37">
        <v>629</v>
      </c>
      <c r="E138" s="38">
        <v>1459</v>
      </c>
    </row>
    <row r="139" spans="1:5">
      <c r="A139" s="101">
        <v>45537</v>
      </c>
      <c r="B139" s="46" t="s">
        <v>162</v>
      </c>
      <c r="C139" s="37">
        <v>2195</v>
      </c>
      <c r="D139" s="37">
        <v>675</v>
      </c>
      <c r="E139" s="38">
        <v>1520</v>
      </c>
    </row>
    <row r="140" spans="1:5">
      <c r="A140" s="101">
        <v>45544</v>
      </c>
      <c r="B140" s="46" t="s">
        <v>15</v>
      </c>
      <c r="C140" s="37">
        <v>10058</v>
      </c>
      <c r="D140" s="37">
        <v>566</v>
      </c>
      <c r="E140" s="38">
        <v>9492</v>
      </c>
    </row>
    <row r="141" spans="1:5">
      <c r="A141" s="101">
        <v>45551</v>
      </c>
      <c r="B141" s="46" t="s">
        <v>16</v>
      </c>
      <c r="C141" s="37">
        <v>3201</v>
      </c>
      <c r="D141" s="37">
        <v>314</v>
      </c>
      <c r="E141" s="38">
        <v>2887</v>
      </c>
    </row>
    <row r="142" spans="1:5">
      <c r="A142" s="101"/>
      <c r="B142" s="46"/>
      <c r="C142" s="37"/>
      <c r="D142" s="37"/>
      <c r="E142" s="38"/>
    </row>
    <row r="143" spans="1:5">
      <c r="A143" s="101"/>
      <c r="B143" s="46"/>
      <c r="C143" s="37"/>
      <c r="D143" s="37"/>
      <c r="E143" s="38"/>
    </row>
    <row r="144" spans="1:5">
      <c r="A144" s="101"/>
      <c r="B144" s="46"/>
      <c r="C144" s="37"/>
      <c r="D144" s="37"/>
      <c r="E144" s="38"/>
    </row>
    <row r="145" spans="1:5">
      <c r="A145" s="101"/>
      <c r="B145" s="46"/>
      <c r="C145" s="37"/>
      <c r="D145" s="37"/>
      <c r="E145" s="38"/>
    </row>
    <row r="146" spans="1:5">
      <c r="A146" s="101"/>
      <c r="B146" s="46"/>
      <c r="C146" s="37"/>
      <c r="D146" s="37"/>
      <c r="E146" s="38"/>
    </row>
    <row r="147" spans="1:5">
      <c r="A147" s="101"/>
      <c r="B147" s="46"/>
      <c r="C147" s="37"/>
      <c r="D147" s="37"/>
      <c r="E147" s="38"/>
    </row>
    <row r="148" spans="1:5">
      <c r="A148" s="101"/>
      <c r="B148" s="46"/>
      <c r="C148" s="37"/>
      <c r="D148" s="37"/>
      <c r="E148" s="38"/>
    </row>
    <row r="149" spans="1:5">
      <c r="A149" s="101"/>
      <c r="B149" s="46"/>
      <c r="C149" s="37"/>
      <c r="D149" s="37"/>
      <c r="E149" s="38"/>
    </row>
    <row r="150" spans="1:5">
      <c r="A150" s="101"/>
      <c r="B150" s="46"/>
      <c r="C150" s="37"/>
      <c r="D150" s="37"/>
      <c r="E150" s="38"/>
    </row>
    <row r="151" spans="1:5">
      <c r="A151" s="101"/>
      <c r="B151" s="46"/>
      <c r="C151" s="37"/>
      <c r="D151" s="37"/>
      <c r="E151" s="38"/>
    </row>
    <row r="152" spans="1:5">
      <c r="A152" s="101"/>
      <c r="B152" s="46"/>
      <c r="C152" s="37"/>
      <c r="D152" s="37"/>
      <c r="E152" s="38"/>
    </row>
    <row r="153" spans="1:5">
      <c r="A153" s="101"/>
      <c r="B153" s="46"/>
      <c r="C153" s="37"/>
      <c r="D153" s="37"/>
      <c r="E153" s="38"/>
    </row>
    <row r="154" spans="1:5">
      <c r="A154" s="101"/>
      <c r="B154" s="46"/>
      <c r="C154" s="37"/>
      <c r="D154" s="37"/>
      <c r="E154" s="38"/>
    </row>
    <row r="155" spans="1:5">
      <c r="A155" s="101"/>
      <c r="B155" s="46"/>
      <c r="C155" s="37"/>
      <c r="D155" s="37"/>
      <c r="E155" s="38"/>
    </row>
    <row r="156" spans="1:5">
      <c r="A156" s="101"/>
      <c r="B156" s="46"/>
      <c r="C156" s="37"/>
      <c r="D156" s="37"/>
      <c r="E156" s="38"/>
    </row>
    <row r="157" spans="1:5">
      <c r="A157" s="101"/>
      <c r="B157" s="46"/>
      <c r="C157" s="37"/>
      <c r="D157" s="37"/>
      <c r="E157" s="38"/>
    </row>
    <row r="158" spans="1:5">
      <c r="A158" s="101"/>
      <c r="B158" s="46"/>
      <c r="C158" s="37"/>
      <c r="D158" s="37"/>
      <c r="E158" s="38"/>
    </row>
    <row r="159" spans="1:5">
      <c r="A159" s="101"/>
      <c r="B159" s="46"/>
      <c r="C159" s="37"/>
      <c r="D159" s="37"/>
      <c r="E159" s="38"/>
    </row>
    <row r="160" spans="1:5">
      <c r="A160" s="101"/>
      <c r="B160" s="46"/>
      <c r="C160" s="37"/>
      <c r="D160" s="37"/>
      <c r="E160" s="38"/>
    </row>
    <row r="161" spans="1:5">
      <c r="A161" s="101"/>
      <c r="B161" s="46"/>
      <c r="C161" s="37"/>
      <c r="D161" s="37"/>
      <c r="E161" s="38"/>
    </row>
    <row r="162" spans="1:5">
      <c r="A162" s="101"/>
      <c r="B162" s="46"/>
      <c r="C162" s="37"/>
      <c r="D162" s="37"/>
      <c r="E162" s="38"/>
    </row>
    <row r="163" spans="1:5">
      <c r="A163" s="101"/>
      <c r="B163" s="46"/>
      <c r="C163" s="37"/>
      <c r="D163" s="37"/>
      <c r="E163" s="38"/>
    </row>
  </sheetData>
  <mergeCells count="1">
    <mergeCell ref="H7:J7"/>
  </mergeCells>
  <phoneticPr fontId="5"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79998168889431442"/>
  </sheetPr>
  <dimension ref="A1:T12"/>
  <sheetViews>
    <sheetView zoomScaleNormal="100" workbookViewId="0">
      <selection activeCell="B17" sqref="B17"/>
    </sheetView>
  </sheetViews>
  <sheetFormatPr defaultRowHeight="17.25"/>
  <cols>
    <col min="1" max="1" width="9.88671875" bestFit="1" customWidth="1"/>
    <col min="2" max="2" width="49.44140625" customWidth="1"/>
    <col min="3" max="5" width="9.5546875" customWidth="1"/>
    <col min="6" max="6" width="26.88671875" customWidth="1"/>
    <col min="7" max="7" width="8.88671875" style="99"/>
    <col min="8" max="8" width="11.109375" style="99" bestFit="1" customWidth="1"/>
    <col min="9" max="9" width="25.88671875" style="99" customWidth="1"/>
    <col min="10" max="10" width="14" style="99" customWidth="1"/>
  </cols>
  <sheetData>
    <row r="1" spans="1:20">
      <c r="A1" s="58" t="s">
        <v>684</v>
      </c>
      <c r="B1" s="62" t="s">
        <v>685</v>
      </c>
      <c r="C1" s="62" t="s">
        <v>686</v>
      </c>
      <c r="D1" s="62" t="s">
        <v>687</v>
      </c>
      <c r="E1" s="62" t="s">
        <v>688</v>
      </c>
      <c r="F1" s="59" t="s">
        <v>689</v>
      </c>
      <c r="G1" s="77"/>
      <c r="H1" s="77"/>
      <c r="I1" s="77" t="s">
        <v>690</v>
      </c>
      <c r="J1" s="77"/>
      <c r="K1" s="3"/>
    </row>
    <row r="2" spans="1:20" ht="25.5">
      <c r="A2" s="139" t="str">
        <f>TEXT(VLOOKUP(B2, '기사 제목, 링크 정리시트'!B:D, 3, FALSE),"YY/M/D")</f>
        <v>24/9/8</v>
      </c>
      <c r="B2" s="156" t="str">
        <f>HYPERLINK("http://skinnonews.com"&amp;INDEX('상위 PV'!$A:$A,MATCH(주간_4pg!$G2,'상위 PV'!$D:$D,0)),INDEX('기사 제목, 링크 정리시트'!$B:$B,MATCH(주간_4pg!I2,'기사 제목, 링크 정리시트'!$C:$C,0)))</f>
        <v>SK Earthon secures operatorship of Ketapu Cluster off the coast of Sarawak, Malaysia, expanding operations in Southeast Asia</v>
      </c>
      <c r="C2" s="157" t="str">
        <f>TEXT(INDEX('상위 PV'!$B:$B,MATCH(주간_4pg!$G2,'상위 PV'!$D:$D,0)),"#,###")</f>
        <v>1,116</v>
      </c>
      <c r="D2" s="157" t="str">
        <f>TEXT(SUMIFS(기기!$C:$C,기기!$A:$A,INDEX('상위 PV'!$A:$A,MATCH(주간_4pg!$G2,'상위 PV'!$D:$D,0)),기기!$B:$B,"desktop"),"#,###")</f>
        <v>64</v>
      </c>
      <c r="E2" s="157" t="str">
        <f t="shared" ref="E2:E7" si="0">TEXT(C2-D2,"#,##0")</f>
        <v>1,052</v>
      </c>
      <c r="F2" s="149" t="str">
        <f>CONCATENATE("- ",INDEX(경로!$F:$F,MATCH($G2&amp;"@1",경로!$E:$E,0))," (",TEXT(INDEX(경로!$C:$C,MATCH($G2&amp;"@1",경로!$E:$E,0))/C2,"0%"),")") &amp;CHAR(10)&amp; CONCATENATE("- ",INDEX(경로!$F:$F,MATCH($G2&amp;"@2",경로!$E:$E,0)), " (", TEXT(INDEX(경로!$C:$C,MATCH($G2&amp;"@2",경로!$E:$E,0))/C2, "0%"), ")")</f>
        <v>- Google.com (92%)
- 직접유입 (5%)</v>
      </c>
      <c r="G2" s="77">
        <v>1</v>
      </c>
      <c r="H2" s="77"/>
      <c r="I2" s="140" t="str">
        <f>"http://skinnonews.com"&amp;INDEX('상위 PV'!$A:$A,MATCH(주간_4pg!$G2,'상위 PV'!$D:$D,0))</f>
        <v>http://skinnonews.com/global/archives/19045</v>
      </c>
      <c r="J2" s="141">
        <f>VLOOKUP(B2, '기사 제목, 링크 정리시트'!B:D, 3, FALSE)</f>
        <v>45543</v>
      </c>
      <c r="K2" s="3"/>
      <c r="N2" s="77"/>
    </row>
    <row r="3" spans="1:20" ht="25.5">
      <c r="A3" s="139" t="str">
        <f>TEXT(VLOOKUP(B3, '기사 제목, 링크 정리시트'!B:D, 3, FALSE),"YY/M/D")</f>
        <v>24/9/11</v>
      </c>
      <c r="B3" s="156" t="str">
        <f>HYPERLINK("http://skinnonews.com"&amp;INDEX('상위 PV'!$A:$A,MATCH(주간_4pg!$G3,'상위 PV'!$D:$D,0)),INDEX('기사 제목, 링크 정리시트'!$B:$B,MATCH(주간_4pg!I3,'기사 제목, 링크 정리시트'!$C:$C,0)))</f>
        <v>SK Energy to start sustainable aviation fuel (SAF) commercial production</v>
      </c>
      <c r="C3" s="157" t="str">
        <f>TEXT(INDEX('상위 PV'!$B:$B,MATCH(주간_4pg!$G3,'상위 PV'!$D:$D,0)),"#,###")</f>
        <v>612</v>
      </c>
      <c r="D3" s="157" t="str">
        <f>TEXT(SUMIFS(기기!$C:$C,기기!$A:$A,INDEX('상위 PV'!$A:$A,MATCH(주간_4pg!$G3,'상위 PV'!$D:$D,0)),기기!$B:$B,"desktop"),"#,###")</f>
        <v>244</v>
      </c>
      <c r="E3" s="157" t="str">
        <f t="shared" si="0"/>
        <v>368</v>
      </c>
      <c r="F3" s="149" t="str">
        <f>CONCATENATE("- ",INDEX(경로!$F:$F,MATCH($G3&amp;"@1",경로!$E:$E,0))," (",TEXT(INDEX(경로!$C:$C,MATCH($G3&amp;"@1",경로!$E:$E,0))/C3,"0%"),")") &amp;CHAR(10)&amp; CONCATENATE("- ",INDEX(경로!$F:$F,MATCH($G3&amp;"@2",경로!$E:$E,0)), " (", TEXT(INDEX(경로!$C:$C,MATCH($G3&amp;"@2",경로!$E:$E,0))/C3, "0%"), ")")</f>
        <v>- Google.com (56%)
- 직접유입 (35%)</v>
      </c>
      <c r="G3" s="77">
        <v>2</v>
      </c>
      <c r="H3" s="77"/>
      <c r="I3" s="140" t="str">
        <f>"http://skinnonews.com"&amp;INDEX('상위 PV'!$A:$A,MATCH(주간_4pg!$G3,'상위 PV'!$D:$D,0))</f>
        <v>http://skinnonews.com/global/archives/19078</v>
      </c>
      <c r="J3" s="141">
        <f>VLOOKUP(B3, '기사 제목, 링크 정리시트'!B:D, 3, FALSE)</f>
        <v>45546</v>
      </c>
      <c r="K3" s="3"/>
      <c r="N3" s="77"/>
      <c r="P3" s="63"/>
      <c r="T3" s="63"/>
    </row>
    <row r="4" spans="1:20" ht="25.5">
      <c r="A4" s="139" t="str">
        <f>TEXT(VLOOKUP(B4, '기사 제목, 링크 정리시트'!B:D, 3, FALSE),"YY/M/D")</f>
        <v>24/7/17</v>
      </c>
      <c r="B4" s="156" t="str">
        <f>HYPERLINK("http://skinnonews.com"&amp;INDEX('상위 PV'!$A:$A,MATCH(주간_4pg!$G4,'상위 PV'!$D:$D,0)),INDEX('기사 제목, 링크 정리시트'!$B:$B,MATCH(주간_4pg!I4,'기사 제목, 링크 정리시트'!$C:$C,0)))</f>
        <v>SK Innovation and SK E&amp;S announce merger, forming Asia-Pacific's largest private energy company with assets of KRW 100 trillion</v>
      </c>
      <c r="C4" s="157" t="str">
        <f>TEXT(INDEX('상위 PV'!$B:$B,MATCH(주간_4pg!$G4,'상위 PV'!$D:$D,0)),"#,###")</f>
        <v>49</v>
      </c>
      <c r="D4" s="157" t="str">
        <f>TEXT(SUMIFS(기기!$C:$C,기기!$A:$A,INDEX('상위 PV'!$A:$A,MATCH(주간_4pg!$G4,'상위 PV'!$D:$D,0)),기기!$B:$B,"desktop"),"#,###")</f>
        <v>45</v>
      </c>
      <c r="E4" s="157" t="str">
        <f t="shared" si="0"/>
        <v>4</v>
      </c>
      <c r="F4" s="149" t="str">
        <f>CONCATENATE("- ",INDEX(경로!$F:$F,MATCH($G4&amp;"@1",경로!$E:$E,0))," (",TEXT(INDEX(경로!$C:$C,MATCH($G4&amp;"@1",경로!$E:$E,0))/C4,"0%"),")") &amp;CHAR(10)&amp; CONCATENATE("- ",INDEX(경로!$F:$F,MATCH($G4&amp;"@2",경로!$E:$E,0)), " (", TEXT(INDEX(경로!$C:$C,MATCH($G4&amp;"@2",경로!$E:$E,0))/C4, "0%"), ")")</f>
        <v>- Google.com (67%)
- 직접유입 (16%)</v>
      </c>
      <c r="G4" s="77">
        <v>3</v>
      </c>
      <c r="H4" s="77"/>
      <c r="I4" s="140" t="str">
        <f>"http://skinnonews.com"&amp;INDEX('상위 PV'!$A:$A,MATCH(주간_4pg!$G4,'상위 PV'!$D:$D,0))</f>
        <v>http://skinnonews.com/global/archives/18546</v>
      </c>
      <c r="J4" s="141">
        <f>VLOOKUP(B4, '기사 제목, 링크 정리시트'!B:D, 3, FALSE)</f>
        <v>45490</v>
      </c>
      <c r="K4" s="3"/>
      <c r="N4" s="77"/>
      <c r="P4" s="64"/>
      <c r="T4" s="64"/>
    </row>
    <row r="5" spans="1:20" ht="25.5">
      <c r="A5" s="139" t="str">
        <f>TEXT(VLOOKUP(B5, '기사 제목, 링크 정리시트'!B:D, 3, FALSE),"YY/M/D")</f>
        <v>24/8/1</v>
      </c>
      <c r="B5" s="156" t="str">
        <f>HYPERLINK("http://skinnonews.com"&amp;INDEX('상위 PV'!$A:$A,MATCH(주간_4pg!$G5,'상위 PV'!$D:$D,0)),INDEX('기사 제목, 링크 정리시트'!$B:$B,MATCH(주간_4pg!I5,'기사 제목, 링크 정리시트'!$C:$C,0)))</f>
        <v>[SK Innovation’s Q2 2024 Financial Results] Recording revenue of KRW 18.8 trillion and operating loss of KRW 45.8 billion</v>
      </c>
      <c r="C5" s="157" t="str">
        <f>TEXT(INDEX('상위 PV'!$B:$B,MATCH(주간_4pg!$G5,'상위 PV'!$D:$D,0)),"#,###")</f>
        <v>41</v>
      </c>
      <c r="D5" s="157" t="str">
        <f>TEXT(SUMIFS(기기!$C:$C,기기!$A:$A,INDEX('상위 PV'!$A:$A,MATCH(주간_4pg!$G5,'상위 PV'!$D:$D,0)),기기!$B:$B,"desktop"),"#,###")</f>
        <v>37</v>
      </c>
      <c r="E5" s="157" t="str">
        <f t="shared" si="0"/>
        <v>4</v>
      </c>
      <c r="F5" s="149" t="str">
        <f>CONCATENATE("- ",INDEX(경로!$F:$F,MATCH($G5&amp;"@1",경로!$E:$E,0))," (",TEXT(INDEX(경로!$C:$C,MATCH($G5&amp;"@1",경로!$E:$E,0))/C5,"0%"),")") &amp;CHAR(10)&amp; CONCATENATE("- ",INDEX(경로!$F:$F,MATCH($G5&amp;"@2",경로!$E:$E,0)), " (", TEXT(INDEX(경로!$C:$C,MATCH($G5&amp;"@2",경로!$E:$E,0))/C5, "0%"), ")")</f>
        <v>- Google.com (63%)
- 직접유입 (24%)</v>
      </c>
      <c r="G5" s="77">
        <v>4</v>
      </c>
      <c r="H5" s="77"/>
      <c r="I5" s="140" t="str">
        <f>"http://skinnonews.com"&amp;INDEX('상위 PV'!$A:$A,MATCH(주간_4pg!$G5,'상위 PV'!$D:$D,0))</f>
        <v>http://skinnonews.com/global/archives/18608</v>
      </c>
      <c r="J5" s="141">
        <f>VLOOKUP(B5, '기사 제목, 링크 정리시트'!B:D, 3, FALSE)</f>
        <v>45505</v>
      </c>
      <c r="K5" s="3"/>
      <c r="N5" s="77"/>
    </row>
    <row r="6" spans="1:20" ht="25.5">
      <c r="A6" s="139" t="str">
        <f>TEXT(VLOOKUP(B6, '기사 제목, 링크 정리시트'!B:D, 3, FALSE),"YY/M/D")</f>
        <v>24/2/6</v>
      </c>
      <c r="B6" s="156" t="str">
        <f>HYPERLINK("http://skinnonews.com"&amp;INDEX('상위 PV'!$A:$A,MATCH(주간_4pg!$G6,'상위 PV'!$D:$D,0)),INDEX('기사 제목, 링크 정리시트'!$B:$B,MATCH(주간_4pg!I6,'기사 제목, 링크 정리시트'!$C:$C,0)))</f>
        <v>[SK Innovation’s 2023 Financial Results] Recording sales of KRW 77.29 trillion and operating profit of KRW 1.9 trillion</v>
      </c>
      <c r="C6" s="157" t="str">
        <f>TEXT(INDEX('상위 PV'!$B:$B,MATCH(주간_4pg!$G6,'상위 PV'!$D:$D,0)),"#,###")</f>
        <v>40</v>
      </c>
      <c r="D6" s="157" t="str">
        <f>TEXT(SUMIFS(기기!$C:$C,기기!$A:$A,INDEX('상위 PV'!$A:$A,MATCH(주간_4pg!$G6,'상위 PV'!$D:$D,0)),기기!$B:$B,"desktop"),"#,###")</f>
        <v>38</v>
      </c>
      <c r="E6" s="157" t="str">
        <f t="shared" si="0"/>
        <v>2</v>
      </c>
      <c r="F6" s="149" t="str">
        <f>CONCATENATE("- ",INDEX(경로!$F:$F,MATCH($G6&amp;"@1",경로!$E:$E,0))," (",TEXT(INDEX(경로!$C:$C,MATCH($G6&amp;"@1",경로!$E:$E,0))/C6,"0%"),")") &amp;CHAR(10)&amp; CONCATENATE("- ",INDEX(경로!$F:$F,MATCH($G6&amp;"@2",경로!$E:$E,0)), " (", TEXT(INDEX(경로!$C:$C,MATCH($G6&amp;"@2",경로!$E:$E,0))/C6, "0%"), ")")</f>
        <v>- Google.com (70%)
- 직접유입 (8%)</v>
      </c>
      <c r="G6" s="77">
        <v>5</v>
      </c>
      <c r="H6" s="77"/>
      <c r="I6" s="140" t="str">
        <f>"http://skinnonews.com"&amp;INDEX('상위 PV'!$A:$A,MATCH(주간_4pg!$G6,'상위 PV'!$D:$D,0))</f>
        <v>http://skinnonews.com/global/archives/17426</v>
      </c>
      <c r="J6" s="141">
        <f>VLOOKUP(B6, '기사 제목, 링크 정리시트'!B:D, 3, FALSE)</f>
        <v>45328</v>
      </c>
      <c r="K6" s="3"/>
      <c r="L6" s="27"/>
      <c r="N6" s="77"/>
    </row>
    <row r="7" spans="1:20" ht="25.5">
      <c r="A7" s="139" t="str">
        <f>TEXT(VLOOKUP(B7, '기사 제목, 링크 정리시트'!B:D, 3, FALSE),"YY/M/D")</f>
        <v>24/8/8</v>
      </c>
      <c r="B7" s="156" t="str">
        <f>HYPERLINK("http://skinnonews.com"&amp;INDEX('상위 PV'!$A:$A,MATCH(주간_4pg!$G7,'상위 PV'!$D:$D,0)),INDEX('기사 제목, 링크 정리시트'!$B:$B,MATCH(주간_4pg!I7,'기사 제목, 링크 정리시트'!$C:$C,0)))</f>
        <v>SK Earthon secures carbon storage exploration rights in Australia, boosting resource development and clean energy</v>
      </c>
      <c r="C7" s="157" t="str">
        <f>TEXT(INDEX('상위 PV'!$B:$B,MATCH(주간_4pg!$G7,'상위 PV'!$D:$D,0)),"#,###")</f>
        <v>37</v>
      </c>
      <c r="D7" s="157" t="str">
        <f>TEXT(SUMIFS(기기!$C:$C,기기!$A:$A,INDEX('상위 PV'!$A:$A,MATCH(주간_4pg!$G7,'상위 PV'!$D:$D,0)),기기!$B:$B,"desktop"),"#,###")</f>
        <v>21</v>
      </c>
      <c r="E7" s="157" t="str">
        <f t="shared" si="0"/>
        <v>16</v>
      </c>
      <c r="F7" s="149" t="str">
        <f>CONCATENATE("- ",INDEX(경로!$F:$F,MATCH($G7&amp;"@1",경로!$E:$E,0))," (",TEXT(INDEX(경로!$C:$C,MATCH($G7&amp;"@1",경로!$E:$E,0))/C7,"0%"),")") &amp;CHAR(10)&amp; CONCATENATE("- ",INDEX(경로!$F:$F,MATCH($G7&amp;"@2",경로!$E:$E,0)), " (", TEXT(INDEX(경로!$C:$C,MATCH($G7&amp;"@2",경로!$E:$E,0))/C7, "0%"), ")")</f>
        <v>- Google.com (78%)
- 직접유입 (19%)</v>
      </c>
      <c r="G7" s="77">
        <v>6</v>
      </c>
      <c r="H7" s="77"/>
      <c r="I7" s="140" t="str">
        <f>"http://skinnonews.com"&amp;INDEX('상위 PV'!$A:$A,MATCH(주간_4pg!$G7,'상위 PV'!$D:$D,0))</f>
        <v>http://skinnonews.com/global/archives/18659</v>
      </c>
      <c r="J7" s="141">
        <f>VLOOKUP(B7, '기사 제목, 링크 정리시트'!B:D, 3, FALSE)</f>
        <v>45512</v>
      </c>
      <c r="K7" s="3"/>
      <c r="N7" s="77"/>
    </row>
    <row r="8" spans="1:20">
      <c r="A8" s="69"/>
    </row>
    <row r="9" spans="1:20">
      <c r="A9" s="69"/>
      <c r="B9" s="69"/>
    </row>
    <row r="10" spans="1:20">
      <c r="A10" s="69"/>
    </row>
    <row r="11" spans="1:20">
      <c r="A11" s="69"/>
    </row>
    <row r="12" spans="1:20">
      <c r="A12" s="69"/>
    </row>
  </sheetData>
  <phoneticPr fontId="5"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79998168889431442"/>
  </sheetPr>
  <dimension ref="A1:S146"/>
  <sheetViews>
    <sheetView zoomScale="85" zoomScaleNormal="85" workbookViewId="0">
      <selection activeCell="J2" sqref="J2:J8"/>
    </sheetView>
  </sheetViews>
  <sheetFormatPr defaultRowHeight="17.25"/>
  <cols>
    <col min="1" max="1" width="19.5546875" style="155" bestFit="1" customWidth="1"/>
    <col min="2" max="2" width="6.77734375" style="155" bestFit="1" customWidth="1"/>
    <col min="3" max="3" width="11.109375" style="155" bestFit="1" customWidth="1"/>
    <col min="4" max="4" width="4.88671875" style="147" customWidth="1"/>
    <col min="5" max="5" width="3.88671875" style="144" customWidth="1"/>
    <col min="6" max="6" width="16.109375" style="1" bestFit="1" customWidth="1"/>
    <col min="7" max="7" width="12.5546875" style="1" customWidth="1"/>
    <col min="8" max="9" width="15.109375" style="1" customWidth="1"/>
    <col min="10" max="10" width="70.5546875" customWidth="1"/>
  </cols>
  <sheetData>
    <row r="1" spans="1:19">
      <c r="A1" s="155" t="s">
        <v>949</v>
      </c>
      <c r="B1" s="155" t="s">
        <v>950</v>
      </c>
      <c r="C1" s="155" t="s">
        <v>951</v>
      </c>
      <c r="D1" s="144"/>
      <c r="F1" s="191" t="s">
        <v>691</v>
      </c>
      <c r="G1" s="192"/>
      <c r="H1" s="192"/>
      <c r="I1" s="192"/>
      <c r="J1" s="193"/>
    </row>
    <row r="2" spans="1:19" ht="25.5">
      <c r="A2" s="86" t="s">
        <v>247</v>
      </c>
      <c r="B2" s="86">
        <v>719</v>
      </c>
      <c r="C2" s="86">
        <v>597</v>
      </c>
      <c r="D2" s="144"/>
      <c r="E2" s="145"/>
      <c r="F2" s="158" t="str">
        <f t="shared" ref="F2:F65" si="0">A2</f>
        <v>Vietnam</v>
      </c>
      <c r="G2" s="159" t="str">
        <f t="shared" ref="G2:G8" si="1">CONCATENATE(TEXT(C2,"#,###")," ","(",TEXT(C2/SUM(C:C)*2,"0.00%"), ")")</f>
        <v>597 (37.16%)</v>
      </c>
      <c r="H2" s="159" t="str">
        <f t="shared" ref="H2:H8" si="2">CONCATENATE(TEXT(B2,"#,###")," ","(",TEXT(B2/SUM(B:B)*2,"0.00%"),")")</f>
        <v>719 (34.85%)</v>
      </c>
      <c r="I2" s="160" t="str">
        <f>INDEX('5pg 데이터'!$C:$C,MATCH(주간_5pg!F2&amp;"@1",'5pg 데이터'!$G:$G,0))&amp;" ("&amp;TEXT(INDEX('5pg 데이터'!$C:$C,MATCH(주간_5pg!F2&amp;"@1",'5pg 데이터'!$G:$G,0))/B2,"0.00%")&amp;")"</f>
        <v>628 (87.34%)</v>
      </c>
      <c r="J2" s="161" t="str">
        <f>HYPERLINK("http://skinnonews.com"&amp;INDEX('5pg 데이터'!$A:$A,MATCH(주간_5pg!F2&amp;"@1",'5pg 데이터'!$G:$G,0)),INDEX('기사 제목, 링크 정리시트'!$B:$B,MATCH("http://skinnonews.com"&amp;INDEX('5pg 데이터'!$A:$A,MATCH(주간_5pg!F2&amp;"@1",'5pg 데이터'!$G:$G,0)),'기사 제목, 링크 정리시트'!$C:$C,0)))</f>
        <v>SK Earthon secures operatorship of Ketapu Cluster off the coast of Sarawak, Malaysia, expanding operations in Southeast Asia</v>
      </c>
      <c r="M2" s="148" t="str">
        <f>"http://skinnonews.com"&amp;INDEX('5pg 데이터'!$A:$A,MATCH(주간_5pg!F2&amp;"@1",'5pg 데이터'!$G:$G,0))</f>
        <v>http://skinnonews.com/global/archives/19045</v>
      </c>
      <c r="S2" s="1"/>
    </row>
    <row r="3" spans="1:19" ht="19.149999999999999" customHeight="1">
      <c r="A3" s="86" t="s">
        <v>237</v>
      </c>
      <c r="B3" s="86">
        <v>518</v>
      </c>
      <c r="C3" s="86">
        <v>404</v>
      </c>
      <c r="D3" s="144"/>
      <c r="E3" s="145"/>
      <c r="F3" s="158" t="str">
        <f t="shared" si="0"/>
        <v>Malaysia</v>
      </c>
      <c r="G3" s="159" t="str">
        <f t="shared" si="1"/>
        <v>404 (25.15%)</v>
      </c>
      <c r="H3" s="159" t="str">
        <f t="shared" si="2"/>
        <v>518 (25.11%)</v>
      </c>
      <c r="I3" s="160" t="str">
        <f>INDEX('5pg 데이터'!$C:$C,MATCH(주간_5pg!F3&amp;"@1",'5pg 데이터'!$G:$G,0))&amp;" ("&amp;TEXT(INDEX('5pg 데이터'!$C:$C,MATCH(주간_5pg!F3&amp;"@1",'5pg 데이터'!$G:$G,0))/B3,"0.00%")&amp;")"</f>
        <v>431 (83.20%)</v>
      </c>
      <c r="J3" s="161" t="str">
        <f>HYPERLINK("http://skinnonews.com"&amp;INDEX('5pg 데이터'!$A:$A,MATCH(주간_5pg!F3&amp;"@1",'5pg 데이터'!$G:$G,0)),INDEX('기사 제목, 링크 정리시트'!$B:$B,MATCH("http://skinnonews.com"&amp;INDEX('5pg 데이터'!$A:$A,MATCH(주간_5pg!F3&amp;"@1",'5pg 데이터'!$G:$G,0)),'기사 제목, 링크 정리시트'!$C:$C,0)))</f>
        <v>SK Earthon secures operatorship of Ketapu Cluster off the coast of Sarawak, Malaysia, expanding operations in Southeast Asia</v>
      </c>
      <c r="M3" s="148" t="str">
        <f>"http://skinnonews.com"&amp;INDEX('5pg 데이터'!$A:$A,MATCH(주간_5pg!F3&amp;"@1",'5pg 데이터'!$G:$G,0))</f>
        <v>http://skinnonews.com/global/archives/19045</v>
      </c>
      <c r="S3" s="1"/>
    </row>
    <row r="4" spans="1:19" ht="25.5">
      <c r="A4" s="86" t="s">
        <v>225</v>
      </c>
      <c r="B4" s="86">
        <v>477</v>
      </c>
      <c r="C4" s="86">
        <v>372</v>
      </c>
      <c r="D4" s="144"/>
      <c r="E4" s="145"/>
      <c r="F4" s="158" t="str">
        <f t="shared" si="0"/>
        <v>United States</v>
      </c>
      <c r="G4" s="159" t="str">
        <f t="shared" si="1"/>
        <v>372 (23.16%)</v>
      </c>
      <c r="H4" s="159" t="str">
        <f t="shared" si="2"/>
        <v>477 (23.12%)</v>
      </c>
      <c r="I4" s="160" t="str">
        <f>INDEX('5pg 데이터'!$C:$C,MATCH(주간_5pg!F4&amp;"@1",'5pg 데이터'!$G:$G,0))&amp;" ("&amp;TEXT(INDEX('5pg 데이터'!$C:$C,MATCH(주간_5pg!F4&amp;"@1",'5pg 데이터'!$G:$G,0))/B4,"0.00%")&amp;")"</f>
        <v>38 (7.97%)</v>
      </c>
      <c r="J4" s="161" t="str">
        <f>HYPERLINK("http://skinnonews.com"&amp;INDEX('5pg 데이터'!$A:$A,MATCH(주간_5pg!F4&amp;"@1",'5pg 데이터'!$G:$G,0)),INDEX('기사 제목, 링크 정리시트'!$B:$B,MATCH("http://skinnonews.com"&amp;INDEX('5pg 데이터'!$A:$A,MATCH(주간_5pg!F4&amp;"@1",'5pg 데이터'!$G:$G,0)),'기사 제목, 링크 정리시트'!$C:$C,0)))</f>
        <v>SK Energy to start sustainable aviation fuel (SAF) commercial production</v>
      </c>
      <c r="M4" s="148" t="str">
        <f>"http://skinnonews.com"&amp;INDEX('5pg 데이터'!$A:$A,MATCH(주간_5pg!F4&amp;"@1",'5pg 데이터'!$G:$G,0))</f>
        <v>http://skinnonews.com/global/archives/19078</v>
      </c>
      <c r="S4" s="1"/>
    </row>
    <row r="5" spans="1:19" ht="25.5">
      <c r="A5" s="86" t="s">
        <v>229</v>
      </c>
      <c r="B5" s="86">
        <v>346</v>
      </c>
      <c r="C5" s="86">
        <v>231</v>
      </c>
      <c r="D5" s="144"/>
      <c r="E5" s="145"/>
      <c r="F5" s="158" t="str">
        <f t="shared" si="0"/>
        <v>India</v>
      </c>
      <c r="G5" s="159" t="str">
        <f t="shared" si="1"/>
        <v>231 (14.38%)</v>
      </c>
      <c r="H5" s="159" t="str">
        <f t="shared" si="2"/>
        <v>346 (16.77%)</v>
      </c>
      <c r="I5" s="160" t="str">
        <f>INDEX('5pg 데이터'!$C:$C,MATCH(주간_5pg!F5&amp;"@1",'5pg 데이터'!$G:$G,0))&amp;" ("&amp;TEXT(INDEX('5pg 데이터'!$C:$C,MATCH(주간_5pg!F5&amp;"@1",'5pg 데이터'!$G:$G,0))/B5,"0.00%")&amp;")"</f>
        <v>14 (4.05%)</v>
      </c>
      <c r="J5" s="161" t="str">
        <f>HYPERLINK("http://skinnonews.com"&amp;INDEX('5pg 데이터'!$A:$A,MATCH(주간_5pg!F5&amp;"@1",'5pg 데이터'!$G:$G,0)),INDEX('기사 제목, 링크 정리시트'!$B:$B,MATCH("http://skinnonews.com"&amp;INDEX('5pg 데이터'!$A:$A,MATCH(주간_5pg!F5&amp;"@1",'5pg 데이터'!$G:$G,0)),'기사 제목, 링크 정리시트'!$C:$C,0)))</f>
        <v>SK Innovation and SK E&amp;S announce merger, forming Asia-Pacific's largest private energy company with assets of KRW 100 trillion</v>
      </c>
      <c r="M5" s="148" t="str">
        <f>"http://skinnonews.com"&amp;INDEX('5pg 데이터'!$A:$A,MATCH(주간_5pg!F5&amp;"@1",'5pg 데이터'!$G:$G,0))</f>
        <v>http://skinnonews.com/global/archives/18546</v>
      </c>
      <c r="S5" s="1"/>
    </row>
    <row r="6" spans="1:19">
      <c r="A6" s="86" t="s">
        <v>226</v>
      </c>
      <c r="B6" s="86">
        <v>314</v>
      </c>
      <c r="C6" s="86">
        <v>206</v>
      </c>
      <c r="D6" s="144"/>
      <c r="E6" s="145"/>
      <c r="F6" s="158" t="str">
        <f t="shared" si="0"/>
        <v>South Korea</v>
      </c>
      <c r="G6" s="159" t="str">
        <f t="shared" si="1"/>
        <v>206 (12.82%)</v>
      </c>
      <c r="H6" s="159" t="str">
        <f t="shared" si="2"/>
        <v>314 (15.22%)</v>
      </c>
      <c r="I6" s="160" t="str">
        <f>INDEX('5pg 데이터'!$C:$C,MATCH(주간_5pg!F6&amp;"@1",'5pg 데이터'!$G:$G,0))&amp;" ("&amp;TEXT(INDEX('5pg 데이터'!$C:$C,MATCH(주간_5pg!F6&amp;"@1",'5pg 데이터'!$G:$G,0))/B6,"0.00%")&amp;")"</f>
        <v>33 (10.51%)</v>
      </c>
      <c r="J6" s="161" t="str">
        <f>HYPERLINK("http://skinnonews.com"&amp;INDEX('5pg 데이터'!$A:$A,MATCH(주간_5pg!F6&amp;"@1",'5pg 데이터'!$G:$G,0)),INDEX('기사 제목, 링크 정리시트'!$B:$B,MATCH("http://skinnonews.com"&amp;INDEX('5pg 데이터'!$A:$A,MATCH(주간_5pg!F6&amp;"@1",'5pg 데이터'!$G:$G,0)),'기사 제목, 링크 정리시트'!$C:$C,0)))</f>
        <v>SK Energy to start sustainable aviation fuel (SAF) commercial production</v>
      </c>
      <c r="M6" s="148" t="str">
        <f>"http://skinnonews.com"&amp;INDEX('5pg 데이터'!$A:$A,MATCH(주간_5pg!F6&amp;"@1",'5pg 데이터'!$G:$G,0))</f>
        <v>http://skinnonews.com/global/archives/19078</v>
      </c>
      <c r="S6" s="1"/>
    </row>
    <row r="7" spans="1:19">
      <c r="A7" s="86" t="s">
        <v>628</v>
      </c>
      <c r="B7" s="86">
        <v>313</v>
      </c>
      <c r="C7" s="86">
        <v>266</v>
      </c>
      <c r="D7" s="144"/>
      <c r="E7" s="145"/>
      <c r="F7" s="158" t="str">
        <f t="shared" si="0"/>
        <v>United Arab Emirates</v>
      </c>
      <c r="G7" s="159" t="str">
        <f t="shared" si="1"/>
        <v>266 (16.56%)</v>
      </c>
      <c r="H7" s="159" t="str">
        <f t="shared" si="2"/>
        <v>313 (15.17%)</v>
      </c>
      <c r="I7" s="160" t="str">
        <f>INDEX('5pg 데이터'!$C:$C,MATCH(주간_5pg!F7&amp;"@1",'5pg 데이터'!$G:$G,0))&amp;" ("&amp;TEXT(INDEX('5pg 데이터'!$C:$C,MATCH(주간_5pg!F7&amp;"@1",'5pg 데이터'!$G:$G,0))/B7,"0.00%")&amp;")"</f>
        <v>293 (93.61%)</v>
      </c>
      <c r="J7" s="161" t="str">
        <f>HYPERLINK("http://skinnonews.com"&amp;INDEX('5pg 데이터'!$A:$A,MATCH(주간_5pg!F7&amp;"@1",'5pg 데이터'!$G:$G,0)),INDEX('기사 제목, 링크 정리시트'!$B:$B,MATCH("http://skinnonews.com"&amp;INDEX('5pg 데이터'!$A:$A,MATCH(주간_5pg!F7&amp;"@1",'5pg 데이터'!$G:$G,0)),'기사 제목, 링크 정리시트'!$C:$C,0)))</f>
        <v>SK Energy to start sustainable aviation fuel (SAF) commercial production</v>
      </c>
      <c r="M7" s="148" t="str">
        <f>"http://skinnonews.com"&amp;INDEX('5pg 데이터'!$A:$A,MATCH(주간_5pg!F7&amp;"@1",'5pg 데이터'!$G:$G,0))</f>
        <v>http://skinnonews.com/global/archives/19078</v>
      </c>
      <c r="S7" s="1"/>
    </row>
    <row r="8" spans="1:19" ht="25.5">
      <c r="A8" s="86" t="s">
        <v>230</v>
      </c>
      <c r="B8" s="86">
        <v>229</v>
      </c>
      <c r="C8" s="86">
        <v>144</v>
      </c>
      <c r="D8" s="144"/>
      <c r="E8" s="145"/>
      <c r="F8" s="158" t="str">
        <f t="shared" si="0"/>
        <v>Singapore</v>
      </c>
      <c r="G8" s="159" t="str">
        <f t="shared" si="1"/>
        <v>144 (8.96%)</v>
      </c>
      <c r="H8" s="159" t="str">
        <f t="shared" si="2"/>
        <v>229 (11.10%)</v>
      </c>
      <c r="I8" s="160" t="str">
        <f>INDEX('5pg 데이터'!$C:$C,MATCH(주간_5pg!F8&amp;"@1",'5pg 데이터'!$G:$G,0))&amp;" ("&amp;TEXT(INDEX('5pg 데이터'!$C:$C,MATCH(주간_5pg!F8&amp;"@1",'5pg 데이터'!$G:$G,0))/B8,"0.00%")&amp;")"</f>
        <v>26 (11.35%)</v>
      </c>
      <c r="J8" s="161" t="str">
        <f>HYPERLINK("http://skinnonews.com"&amp;INDEX('5pg 데이터'!$A:$A,MATCH(주간_5pg!F8&amp;"@1",'5pg 데이터'!$G:$G,0)),INDEX('기사 제목, 링크 정리시트'!$B:$B,MATCH("http://skinnonews.com"&amp;INDEX('5pg 데이터'!$A:$A,MATCH(주간_5pg!F8&amp;"@1",'5pg 데이터'!$G:$G,0)),'기사 제목, 링크 정리시트'!$C:$C,0)))</f>
        <v>SK Energy to start sustainable aviation fuel (SAF) commercial production</v>
      </c>
      <c r="M8" s="148" t="str">
        <f>"http://skinnonews.com"&amp;INDEX('5pg 데이터'!$A:$A,MATCH(주간_5pg!F8&amp;"@1",'5pg 데이터'!$G:$G,0))</f>
        <v>http://skinnonews.com/global/archives/19078</v>
      </c>
      <c r="S8" s="1"/>
    </row>
    <row r="9" spans="1:19">
      <c r="A9" s="86" t="s">
        <v>227</v>
      </c>
      <c r="B9" s="86">
        <v>187</v>
      </c>
      <c r="C9" s="86">
        <v>122</v>
      </c>
      <c r="D9" s="144"/>
      <c r="E9" s="145"/>
      <c r="F9" s="170" t="str">
        <f t="shared" si="0"/>
        <v>Japan</v>
      </c>
      <c r="G9" s="170">
        <f>C9</f>
        <v>122</v>
      </c>
      <c r="H9" s="170">
        <f>B9</f>
        <v>187</v>
      </c>
    </row>
    <row r="10" spans="1:19">
      <c r="A10" s="86" t="s">
        <v>231</v>
      </c>
      <c r="B10" s="86">
        <v>141</v>
      </c>
      <c r="C10" s="86">
        <v>153</v>
      </c>
      <c r="D10" s="144"/>
      <c r="E10" s="145"/>
      <c r="F10" s="170" t="str">
        <f t="shared" si="0"/>
        <v>China</v>
      </c>
      <c r="G10" s="170">
        <f t="shared" ref="G10:G73" si="3">C10</f>
        <v>153</v>
      </c>
      <c r="H10" s="170">
        <f t="shared" ref="H10:H73" si="4">B10</f>
        <v>141</v>
      </c>
    </row>
    <row r="11" spans="1:19">
      <c r="A11" s="86" t="s">
        <v>234</v>
      </c>
      <c r="B11" s="86">
        <v>125</v>
      </c>
      <c r="C11" s="86">
        <v>99</v>
      </c>
      <c r="D11" s="144"/>
      <c r="E11" s="145"/>
      <c r="F11" s="170" t="str">
        <f t="shared" si="0"/>
        <v>United Kingdom</v>
      </c>
      <c r="G11" s="170">
        <f t="shared" si="3"/>
        <v>99</v>
      </c>
      <c r="H11" s="170">
        <f t="shared" si="4"/>
        <v>125</v>
      </c>
    </row>
    <row r="12" spans="1:19">
      <c r="A12" s="86" t="s">
        <v>228</v>
      </c>
      <c r="B12" s="86">
        <v>123</v>
      </c>
      <c r="C12" s="86">
        <v>112</v>
      </c>
      <c r="D12" s="144"/>
      <c r="E12" s="145"/>
      <c r="F12" s="170" t="str">
        <f t="shared" si="0"/>
        <v>Germany</v>
      </c>
      <c r="G12" s="170">
        <f t="shared" si="3"/>
        <v>112</v>
      </c>
      <c r="H12" s="170">
        <f t="shared" si="4"/>
        <v>123</v>
      </c>
    </row>
    <row r="13" spans="1:19">
      <c r="A13" s="86" t="s">
        <v>233</v>
      </c>
      <c r="B13" s="86">
        <v>66</v>
      </c>
      <c r="C13" s="86">
        <v>54</v>
      </c>
      <c r="D13" s="144"/>
      <c r="E13" s="145"/>
      <c r="F13" s="170" t="str">
        <f t="shared" si="0"/>
        <v>Hong Kong</v>
      </c>
      <c r="G13" s="170">
        <f t="shared" si="3"/>
        <v>54</v>
      </c>
      <c r="H13" s="170">
        <f t="shared" si="4"/>
        <v>66</v>
      </c>
    </row>
    <row r="14" spans="1:19">
      <c r="A14" s="86" t="s">
        <v>252</v>
      </c>
      <c r="B14" s="86">
        <v>47</v>
      </c>
      <c r="C14" s="86">
        <v>48</v>
      </c>
      <c r="D14" s="144"/>
      <c r="E14" s="145"/>
      <c r="F14" s="170" t="str">
        <f t="shared" si="0"/>
        <v>(not set)</v>
      </c>
      <c r="G14" s="170">
        <f t="shared" si="3"/>
        <v>48</v>
      </c>
      <c r="H14" s="170">
        <f t="shared" si="4"/>
        <v>47</v>
      </c>
    </row>
    <row r="15" spans="1:19">
      <c r="A15" s="86" t="s">
        <v>236</v>
      </c>
      <c r="B15" s="86">
        <v>43</v>
      </c>
      <c r="C15" s="86">
        <v>34</v>
      </c>
      <c r="D15" s="144"/>
      <c r="E15" s="145"/>
      <c r="F15" s="170" t="str">
        <f t="shared" si="0"/>
        <v>France</v>
      </c>
      <c r="G15" s="170">
        <f t="shared" si="3"/>
        <v>34</v>
      </c>
      <c r="H15" s="170">
        <f t="shared" si="4"/>
        <v>43</v>
      </c>
    </row>
    <row r="16" spans="1:19">
      <c r="A16" s="86" t="s">
        <v>232</v>
      </c>
      <c r="B16" s="86">
        <v>35</v>
      </c>
      <c r="C16" s="86">
        <v>26</v>
      </c>
      <c r="D16" s="144"/>
      <c r="E16" s="145"/>
      <c r="F16" s="170" t="str">
        <f t="shared" si="0"/>
        <v>Canada</v>
      </c>
      <c r="G16" s="170">
        <f t="shared" si="3"/>
        <v>26</v>
      </c>
      <c r="H16" s="170">
        <f t="shared" si="4"/>
        <v>35</v>
      </c>
    </row>
    <row r="17" spans="1:13">
      <c r="A17" s="86" t="s">
        <v>242</v>
      </c>
      <c r="B17" s="86">
        <v>33</v>
      </c>
      <c r="C17" s="86">
        <v>21</v>
      </c>
      <c r="D17" s="144"/>
      <c r="E17" s="145"/>
      <c r="F17" s="170" t="str">
        <f t="shared" si="0"/>
        <v>Taiwan</v>
      </c>
      <c r="G17" s="170">
        <f t="shared" si="3"/>
        <v>21</v>
      </c>
      <c r="H17" s="170">
        <f t="shared" si="4"/>
        <v>33</v>
      </c>
    </row>
    <row r="18" spans="1:13">
      <c r="A18" s="86" t="s">
        <v>235</v>
      </c>
      <c r="B18" s="86">
        <v>29</v>
      </c>
      <c r="C18" s="86">
        <v>17</v>
      </c>
      <c r="D18" s="144"/>
      <c r="E18" s="145"/>
      <c r="F18" s="170" t="str">
        <f t="shared" si="0"/>
        <v>Hungary</v>
      </c>
      <c r="G18" s="170">
        <f t="shared" si="3"/>
        <v>17</v>
      </c>
      <c r="H18" s="170">
        <f t="shared" si="4"/>
        <v>29</v>
      </c>
      <c r="M18" s="143"/>
    </row>
    <row r="19" spans="1:13">
      <c r="A19" s="86" t="s">
        <v>246</v>
      </c>
      <c r="B19" s="86">
        <v>29</v>
      </c>
      <c r="C19" s="86">
        <v>22</v>
      </c>
      <c r="D19" s="144"/>
      <c r="E19" s="145"/>
      <c r="F19" s="170" t="str">
        <f t="shared" si="0"/>
        <v>Poland</v>
      </c>
      <c r="G19" s="170">
        <f t="shared" si="3"/>
        <v>22</v>
      </c>
      <c r="H19" s="170">
        <f t="shared" si="4"/>
        <v>29</v>
      </c>
    </row>
    <row r="20" spans="1:13">
      <c r="A20" s="86" t="s">
        <v>249</v>
      </c>
      <c r="B20" s="86">
        <v>23</v>
      </c>
      <c r="C20" s="86">
        <v>20</v>
      </c>
      <c r="D20" s="144"/>
      <c r="E20" s="145"/>
      <c r="F20" s="170" t="str">
        <f t="shared" si="0"/>
        <v>Australia</v>
      </c>
      <c r="G20" s="170">
        <f t="shared" si="3"/>
        <v>20</v>
      </c>
      <c r="H20" s="170">
        <f t="shared" si="4"/>
        <v>23</v>
      </c>
    </row>
    <row r="21" spans="1:13">
      <c r="A21" s="86" t="s">
        <v>240</v>
      </c>
      <c r="B21" s="86">
        <v>23</v>
      </c>
      <c r="C21" s="86">
        <v>19</v>
      </c>
      <c r="D21" s="144"/>
      <c r="E21" s="145"/>
      <c r="F21" s="170" t="str">
        <f t="shared" si="0"/>
        <v>Spain</v>
      </c>
      <c r="G21" s="170">
        <f t="shared" si="3"/>
        <v>19</v>
      </c>
      <c r="H21" s="170">
        <f t="shared" si="4"/>
        <v>23</v>
      </c>
    </row>
    <row r="22" spans="1:13">
      <c r="A22" s="86" t="s">
        <v>243</v>
      </c>
      <c r="B22" s="86">
        <v>20</v>
      </c>
      <c r="C22" s="86">
        <v>19</v>
      </c>
      <c r="D22" s="144"/>
      <c r="E22" s="145"/>
      <c r="F22" s="170" t="str">
        <f t="shared" si="0"/>
        <v>Thailand</v>
      </c>
      <c r="G22" s="170">
        <f t="shared" si="3"/>
        <v>19</v>
      </c>
      <c r="H22" s="170">
        <f t="shared" si="4"/>
        <v>20</v>
      </c>
    </row>
    <row r="23" spans="1:13">
      <c r="A23" s="86" t="s">
        <v>244</v>
      </c>
      <c r="B23" s="86">
        <v>19</v>
      </c>
      <c r="C23" s="86">
        <v>19</v>
      </c>
      <c r="D23" s="144"/>
      <c r="E23" s="145"/>
      <c r="F23" s="170" t="str">
        <f t="shared" si="0"/>
        <v>Indonesia</v>
      </c>
      <c r="G23" s="170">
        <f t="shared" si="3"/>
        <v>19</v>
      </c>
      <c r="H23" s="170">
        <f t="shared" si="4"/>
        <v>19</v>
      </c>
    </row>
    <row r="24" spans="1:13">
      <c r="A24" s="86" t="s">
        <v>1867</v>
      </c>
      <c r="B24" s="86">
        <v>18</v>
      </c>
      <c r="C24" s="86">
        <v>2</v>
      </c>
      <c r="D24" s="144"/>
      <c r="E24" s="145"/>
      <c r="F24" s="170" t="str">
        <f t="shared" si="0"/>
        <v>Iceland</v>
      </c>
      <c r="G24" s="170">
        <f t="shared" si="3"/>
        <v>2</v>
      </c>
      <c r="H24" s="170">
        <f t="shared" si="4"/>
        <v>18</v>
      </c>
    </row>
    <row r="25" spans="1:13">
      <c r="A25" s="86" t="s">
        <v>241</v>
      </c>
      <c r="B25" s="86">
        <v>16</v>
      </c>
      <c r="C25" s="86">
        <v>14</v>
      </c>
      <c r="D25" s="144"/>
      <c r="E25" s="145"/>
      <c r="F25" s="170" t="str">
        <f t="shared" si="0"/>
        <v>Netherlands</v>
      </c>
      <c r="G25" s="170">
        <f t="shared" si="3"/>
        <v>14</v>
      </c>
      <c r="H25" s="170">
        <f t="shared" si="4"/>
        <v>16</v>
      </c>
    </row>
    <row r="26" spans="1:13">
      <c r="A26" s="86" t="s">
        <v>239</v>
      </c>
      <c r="B26" s="86">
        <v>13</v>
      </c>
      <c r="C26" s="86">
        <v>14</v>
      </c>
      <c r="D26" s="144"/>
      <c r="E26" s="145"/>
      <c r="F26" s="170" t="str">
        <f t="shared" si="0"/>
        <v>Austria</v>
      </c>
      <c r="G26" s="170">
        <f t="shared" si="3"/>
        <v>14</v>
      </c>
      <c r="H26" s="170">
        <f t="shared" si="4"/>
        <v>13</v>
      </c>
    </row>
    <row r="27" spans="1:13">
      <c r="A27" s="86" t="s">
        <v>1551</v>
      </c>
      <c r="B27" s="86">
        <v>13</v>
      </c>
      <c r="C27" s="86">
        <v>6</v>
      </c>
      <c r="D27" s="144"/>
      <c r="E27" s="145"/>
      <c r="F27" s="170" t="str">
        <f t="shared" si="0"/>
        <v>Ireland</v>
      </c>
      <c r="G27" s="170">
        <f t="shared" si="3"/>
        <v>6</v>
      </c>
      <c r="H27" s="170">
        <f t="shared" si="4"/>
        <v>13</v>
      </c>
    </row>
    <row r="28" spans="1:13">
      <c r="A28" s="86" t="s">
        <v>1635</v>
      </c>
      <c r="B28" s="86">
        <v>13</v>
      </c>
      <c r="C28" s="86">
        <v>5</v>
      </c>
      <c r="D28" s="144"/>
      <c r="E28" s="145"/>
      <c r="F28" s="170" t="str">
        <f t="shared" si="0"/>
        <v>Romania</v>
      </c>
      <c r="G28" s="170">
        <f t="shared" si="3"/>
        <v>5</v>
      </c>
      <c r="H28" s="170">
        <f t="shared" si="4"/>
        <v>13</v>
      </c>
    </row>
    <row r="29" spans="1:13">
      <c r="A29" s="86" t="s">
        <v>251</v>
      </c>
      <c r="B29" s="86">
        <v>12</v>
      </c>
      <c r="C29" s="86">
        <v>8</v>
      </c>
      <c r="D29" s="144"/>
      <c r="E29" s="145"/>
      <c r="F29" s="170" t="str">
        <f t="shared" si="0"/>
        <v>Russia</v>
      </c>
      <c r="G29" s="170">
        <f t="shared" si="3"/>
        <v>8</v>
      </c>
      <c r="H29" s="170">
        <f t="shared" si="4"/>
        <v>12</v>
      </c>
    </row>
    <row r="30" spans="1:13">
      <c r="A30" s="86" t="s">
        <v>248</v>
      </c>
      <c r="B30" s="86">
        <v>11</v>
      </c>
      <c r="C30" s="86">
        <v>6</v>
      </c>
      <c r="D30" s="144"/>
      <c r="E30" s="145"/>
      <c r="F30" s="170" t="str">
        <f t="shared" si="0"/>
        <v>Italy</v>
      </c>
      <c r="G30" s="170">
        <f t="shared" si="3"/>
        <v>6</v>
      </c>
      <c r="H30" s="170">
        <f t="shared" si="4"/>
        <v>11</v>
      </c>
    </row>
    <row r="31" spans="1:13">
      <c r="A31" s="86" t="s">
        <v>651</v>
      </c>
      <c r="B31" s="86">
        <v>11</v>
      </c>
      <c r="C31" s="86">
        <v>8</v>
      </c>
      <c r="D31" s="144"/>
      <c r="E31" s="145"/>
      <c r="F31" s="170" t="str">
        <f t="shared" si="0"/>
        <v>Ukraine</v>
      </c>
      <c r="G31" s="170">
        <f t="shared" si="3"/>
        <v>8</v>
      </c>
      <c r="H31" s="170">
        <f t="shared" si="4"/>
        <v>11</v>
      </c>
    </row>
    <row r="32" spans="1:13">
      <c r="A32" s="86" t="s">
        <v>250</v>
      </c>
      <c r="B32" s="86">
        <v>10</v>
      </c>
      <c r="C32" s="86">
        <v>9</v>
      </c>
      <c r="D32" s="144"/>
      <c r="E32" s="145"/>
      <c r="F32" s="170" t="str">
        <f t="shared" si="0"/>
        <v>Philippines</v>
      </c>
      <c r="G32" s="170">
        <f t="shared" si="3"/>
        <v>9</v>
      </c>
      <c r="H32" s="170">
        <f t="shared" si="4"/>
        <v>10</v>
      </c>
    </row>
    <row r="33" spans="1:8">
      <c r="A33" s="86" t="s">
        <v>1701</v>
      </c>
      <c r="B33" s="86">
        <v>9</v>
      </c>
      <c r="C33" s="86">
        <v>6</v>
      </c>
      <c r="D33" s="144"/>
      <c r="E33" s="145"/>
      <c r="F33" s="170" t="str">
        <f t="shared" si="0"/>
        <v>Kuwait</v>
      </c>
      <c r="G33" s="170">
        <f t="shared" si="3"/>
        <v>6</v>
      </c>
      <c r="H33" s="170">
        <f t="shared" si="4"/>
        <v>9</v>
      </c>
    </row>
    <row r="34" spans="1:8">
      <c r="A34" s="86" t="s">
        <v>1636</v>
      </c>
      <c r="B34" s="86">
        <v>9</v>
      </c>
      <c r="C34" s="86">
        <v>5</v>
      </c>
      <c r="D34" s="144"/>
      <c r="E34" s="145"/>
      <c r="F34" s="170" t="str">
        <f t="shared" si="0"/>
        <v>Sri Lanka</v>
      </c>
      <c r="G34" s="170">
        <f t="shared" si="3"/>
        <v>5</v>
      </c>
      <c r="H34" s="170">
        <f t="shared" si="4"/>
        <v>9</v>
      </c>
    </row>
    <row r="35" spans="1:8">
      <c r="A35" s="155" t="s">
        <v>965</v>
      </c>
      <c r="B35" s="155">
        <v>8</v>
      </c>
      <c r="C35" s="155">
        <v>6</v>
      </c>
      <c r="D35" s="144"/>
      <c r="E35" s="145"/>
      <c r="F35" s="170" t="str">
        <f t="shared" si="0"/>
        <v>Finland</v>
      </c>
      <c r="G35" s="170">
        <f t="shared" si="3"/>
        <v>6</v>
      </c>
      <c r="H35" s="170">
        <f t="shared" si="4"/>
        <v>8</v>
      </c>
    </row>
    <row r="36" spans="1:8">
      <c r="A36" s="86" t="s">
        <v>1537</v>
      </c>
      <c r="B36" s="86">
        <v>8</v>
      </c>
      <c r="C36" s="86">
        <v>8</v>
      </c>
      <c r="D36" s="144"/>
      <c r="E36" s="145"/>
      <c r="F36" s="170" t="str">
        <f t="shared" si="0"/>
        <v>Portugal</v>
      </c>
      <c r="G36" s="170">
        <f t="shared" si="3"/>
        <v>8</v>
      </c>
      <c r="H36" s="170">
        <f t="shared" si="4"/>
        <v>8</v>
      </c>
    </row>
    <row r="37" spans="1:8">
      <c r="A37" s="86" t="s">
        <v>894</v>
      </c>
      <c r="B37" s="86">
        <v>7</v>
      </c>
      <c r="C37" s="86">
        <v>6</v>
      </c>
      <c r="D37" s="144"/>
      <c r="E37" s="145"/>
      <c r="F37" s="170" t="str">
        <f t="shared" si="0"/>
        <v>Saudi Arabia</v>
      </c>
      <c r="G37" s="170">
        <f t="shared" si="3"/>
        <v>6</v>
      </c>
      <c r="H37" s="170">
        <f t="shared" si="4"/>
        <v>7</v>
      </c>
    </row>
    <row r="38" spans="1:8">
      <c r="A38" s="86" t="s">
        <v>238</v>
      </c>
      <c r="B38" s="86">
        <v>7</v>
      </c>
      <c r="C38" s="86">
        <v>7</v>
      </c>
      <c r="D38" s="144"/>
      <c r="E38" s="145"/>
      <c r="F38" s="170" t="str">
        <f t="shared" si="0"/>
        <v>Sweden</v>
      </c>
      <c r="G38" s="170">
        <f t="shared" si="3"/>
        <v>7</v>
      </c>
      <c r="H38" s="170">
        <f t="shared" si="4"/>
        <v>7</v>
      </c>
    </row>
    <row r="39" spans="1:8">
      <c r="A39" s="86"/>
      <c r="B39" s="86">
        <v>6</v>
      </c>
      <c r="C39" s="86">
        <v>6</v>
      </c>
      <c r="D39" s="144"/>
      <c r="E39" s="145"/>
      <c r="F39" s="170">
        <f t="shared" si="0"/>
        <v>0</v>
      </c>
      <c r="G39" s="170">
        <f t="shared" si="3"/>
        <v>6</v>
      </c>
      <c r="H39" s="170">
        <f t="shared" si="4"/>
        <v>6</v>
      </c>
    </row>
    <row r="40" spans="1:8">
      <c r="A40" s="86" t="s">
        <v>1868</v>
      </c>
      <c r="B40" s="86">
        <v>6</v>
      </c>
      <c r="C40" s="86">
        <v>3</v>
      </c>
      <c r="D40" s="144"/>
      <c r="E40" s="145"/>
      <c r="F40" s="170" t="str">
        <f t="shared" si="0"/>
        <v>Ghana</v>
      </c>
      <c r="G40" s="170">
        <f t="shared" si="3"/>
        <v>3</v>
      </c>
      <c r="H40" s="170">
        <f t="shared" si="4"/>
        <v>6</v>
      </c>
    </row>
    <row r="41" spans="1:8">
      <c r="A41" s="86" t="s">
        <v>631</v>
      </c>
      <c r="B41" s="86">
        <v>6</v>
      </c>
      <c r="C41" s="86">
        <v>5</v>
      </c>
      <c r="D41" s="144"/>
      <c r="E41" s="145"/>
      <c r="F41" s="170" t="str">
        <f t="shared" si="0"/>
        <v>Pakistan</v>
      </c>
      <c r="G41" s="170">
        <f t="shared" si="3"/>
        <v>5</v>
      </c>
      <c r="H41" s="170">
        <f t="shared" si="4"/>
        <v>6</v>
      </c>
    </row>
    <row r="42" spans="1:8">
      <c r="A42" s="86" t="s">
        <v>245</v>
      </c>
      <c r="B42" s="86">
        <v>5</v>
      </c>
      <c r="C42" s="86">
        <v>5</v>
      </c>
      <c r="D42" s="144"/>
      <c r="E42" s="145"/>
      <c r="F42" s="170" t="str">
        <f t="shared" si="0"/>
        <v>Belgium</v>
      </c>
      <c r="G42" s="170">
        <f t="shared" si="3"/>
        <v>5</v>
      </c>
      <c r="H42" s="170">
        <f t="shared" si="4"/>
        <v>5</v>
      </c>
    </row>
    <row r="43" spans="1:8">
      <c r="A43" s="86" t="s">
        <v>1869</v>
      </c>
      <c r="B43" s="86">
        <v>5</v>
      </c>
      <c r="C43" s="86">
        <v>5</v>
      </c>
      <c r="D43" s="144"/>
      <c r="E43" s="145"/>
      <c r="F43" s="170" t="str">
        <f t="shared" si="0"/>
        <v>Iran</v>
      </c>
      <c r="G43" s="170">
        <f t="shared" si="3"/>
        <v>5</v>
      </c>
      <c r="H43" s="170">
        <f t="shared" si="4"/>
        <v>5</v>
      </c>
    </row>
    <row r="44" spans="1:8">
      <c r="A44" s="155" t="s">
        <v>1481</v>
      </c>
      <c r="B44" s="155">
        <v>4</v>
      </c>
      <c r="C44" s="155">
        <v>4</v>
      </c>
      <c r="D44" s="144"/>
      <c r="E44" s="145"/>
      <c r="F44" s="170" t="str">
        <f t="shared" si="0"/>
        <v>Norway</v>
      </c>
      <c r="G44" s="170">
        <f t="shared" si="3"/>
        <v>4</v>
      </c>
      <c r="H44" s="170">
        <f t="shared" si="4"/>
        <v>4</v>
      </c>
    </row>
    <row r="45" spans="1:8">
      <c r="A45" s="155" t="s">
        <v>650</v>
      </c>
      <c r="B45" s="155">
        <v>4</v>
      </c>
      <c r="C45" s="155">
        <v>4</v>
      </c>
      <c r="D45" s="144"/>
      <c r="E45" s="145"/>
      <c r="F45" s="170" t="str">
        <f t="shared" si="0"/>
        <v>T체rkiye</v>
      </c>
      <c r="G45" s="170">
        <f t="shared" si="3"/>
        <v>4</v>
      </c>
      <c r="H45" s="170">
        <f t="shared" si="4"/>
        <v>4</v>
      </c>
    </row>
    <row r="46" spans="1:8">
      <c r="A46" s="86" t="s">
        <v>1773</v>
      </c>
      <c r="B46" s="86">
        <v>3</v>
      </c>
      <c r="C46" s="86">
        <v>4</v>
      </c>
      <c r="D46" s="144"/>
      <c r="E46" s="145"/>
      <c r="F46" s="170" t="str">
        <f t="shared" si="0"/>
        <v>Belarus</v>
      </c>
      <c r="G46" s="170">
        <f t="shared" si="3"/>
        <v>4</v>
      </c>
      <c r="H46" s="170">
        <f t="shared" si="4"/>
        <v>3</v>
      </c>
    </row>
    <row r="47" spans="1:8">
      <c r="A47" s="86" t="s">
        <v>1555</v>
      </c>
      <c r="B47" s="86">
        <v>3</v>
      </c>
      <c r="C47" s="86">
        <v>3</v>
      </c>
      <c r="D47" s="144"/>
      <c r="E47" s="145"/>
      <c r="F47" s="170" t="str">
        <f t="shared" si="0"/>
        <v>Brazil</v>
      </c>
      <c r="G47" s="170">
        <f t="shared" si="3"/>
        <v>3</v>
      </c>
      <c r="H47" s="170">
        <f t="shared" si="4"/>
        <v>3</v>
      </c>
    </row>
    <row r="48" spans="1:8">
      <c r="A48" s="155" t="s">
        <v>1540</v>
      </c>
      <c r="B48" s="155">
        <v>3</v>
      </c>
      <c r="C48" s="155">
        <v>3</v>
      </c>
      <c r="D48" s="144"/>
      <c r="E48" s="145"/>
      <c r="F48" s="170" t="str">
        <f t="shared" si="0"/>
        <v>Czechia</v>
      </c>
      <c r="G48" s="170">
        <f t="shared" si="3"/>
        <v>3</v>
      </c>
      <c r="H48" s="170">
        <f t="shared" si="4"/>
        <v>3</v>
      </c>
    </row>
    <row r="49" spans="1:8">
      <c r="A49" s="86" t="s">
        <v>1583</v>
      </c>
      <c r="B49" s="86">
        <v>3</v>
      </c>
      <c r="C49" s="86">
        <v>4</v>
      </c>
      <c r="D49" s="144"/>
      <c r="E49" s="145"/>
      <c r="F49" s="170" t="str">
        <f t="shared" si="0"/>
        <v>Egypt</v>
      </c>
      <c r="G49" s="170">
        <f t="shared" si="3"/>
        <v>4</v>
      </c>
      <c r="H49" s="170">
        <f t="shared" si="4"/>
        <v>3</v>
      </c>
    </row>
    <row r="50" spans="1:8">
      <c r="A50" s="86" t="s">
        <v>1870</v>
      </c>
      <c r="B50" s="86">
        <v>3</v>
      </c>
      <c r="C50" s="86">
        <v>1</v>
      </c>
      <c r="D50" s="144"/>
      <c r="E50" s="145"/>
      <c r="F50" s="170" t="str">
        <f t="shared" si="0"/>
        <v>Jamaica</v>
      </c>
      <c r="G50" s="170">
        <f t="shared" si="3"/>
        <v>1</v>
      </c>
      <c r="H50" s="170">
        <f t="shared" si="4"/>
        <v>3</v>
      </c>
    </row>
    <row r="51" spans="1:8">
      <c r="A51" s="86" t="s">
        <v>1550</v>
      </c>
      <c r="B51" s="86">
        <v>3</v>
      </c>
      <c r="C51" s="86">
        <v>3</v>
      </c>
      <c r="D51" s="144"/>
      <c r="E51" s="145"/>
      <c r="F51" s="170" t="str">
        <f t="shared" si="0"/>
        <v>Mexico</v>
      </c>
      <c r="G51" s="170">
        <f t="shared" si="3"/>
        <v>3</v>
      </c>
      <c r="H51" s="170">
        <f t="shared" si="4"/>
        <v>3</v>
      </c>
    </row>
    <row r="52" spans="1:8">
      <c r="A52" s="155" t="s">
        <v>1640</v>
      </c>
      <c r="B52" s="155">
        <v>3</v>
      </c>
      <c r="C52" s="155">
        <v>4</v>
      </c>
      <c r="D52" s="144"/>
      <c r="E52" s="145"/>
      <c r="F52" s="170" t="str">
        <f t="shared" si="0"/>
        <v>Myanmar (Burma)</v>
      </c>
      <c r="G52" s="170">
        <f t="shared" si="3"/>
        <v>4</v>
      </c>
      <c r="H52" s="170">
        <f t="shared" si="4"/>
        <v>3</v>
      </c>
    </row>
    <row r="53" spans="1:8">
      <c r="A53" s="86" t="s">
        <v>596</v>
      </c>
      <c r="B53" s="86">
        <v>3</v>
      </c>
      <c r="C53" s="86">
        <v>4</v>
      </c>
      <c r="D53" s="144"/>
      <c r="E53" s="145"/>
      <c r="F53" s="170" t="str">
        <f t="shared" si="0"/>
        <v>Switzerland</v>
      </c>
      <c r="G53" s="170">
        <f t="shared" si="3"/>
        <v>4</v>
      </c>
      <c r="H53" s="170">
        <f t="shared" si="4"/>
        <v>3</v>
      </c>
    </row>
    <row r="54" spans="1:8">
      <c r="A54" s="86" t="s">
        <v>1871</v>
      </c>
      <c r="B54" s="86">
        <v>2</v>
      </c>
      <c r="C54" s="86">
        <v>2</v>
      </c>
      <c r="D54" s="144"/>
      <c r="E54" s="145"/>
      <c r="F54" s="170" t="str">
        <f t="shared" si="0"/>
        <v>Bangladesh</v>
      </c>
      <c r="G54" s="170">
        <f t="shared" si="3"/>
        <v>2</v>
      </c>
      <c r="H54" s="170">
        <f t="shared" si="4"/>
        <v>2</v>
      </c>
    </row>
    <row r="55" spans="1:8">
      <c r="A55" s="86" t="s">
        <v>1715</v>
      </c>
      <c r="B55" s="86">
        <v>2</v>
      </c>
      <c r="C55" s="86">
        <v>1</v>
      </c>
      <c r="D55" s="144"/>
      <c r="E55" s="145"/>
      <c r="F55" s="170" t="str">
        <f t="shared" si="0"/>
        <v>Chile</v>
      </c>
      <c r="G55" s="170">
        <f t="shared" si="3"/>
        <v>1</v>
      </c>
      <c r="H55" s="170">
        <f t="shared" si="4"/>
        <v>2</v>
      </c>
    </row>
    <row r="56" spans="1:8">
      <c r="A56" s="86" t="s">
        <v>1716</v>
      </c>
      <c r="B56" s="86">
        <v>2</v>
      </c>
      <c r="C56" s="86">
        <v>1</v>
      </c>
      <c r="D56" s="144"/>
      <c r="E56" s="145"/>
      <c r="F56" s="170" t="str">
        <f t="shared" si="0"/>
        <v>Greece</v>
      </c>
      <c r="G56" s="170">
        <f t="shared" si="3"/>
        <v>1</v>
      </c>
      <c r="H56" s="170">
        <f t="shared" si="4"/>
        <v>2</v>
      </c>
    </row>
    <row r="57" spans="1:8">
      <c r="A57" s="86" t="s">
        <v>1774</v>
      </c>
      <c r="B57" s="86">
        <v>2</v>
      </c>
      <c r="C57" s="86">
        <v>1</v>
      </c>
      <c r="D57" s="144"/>
      <c r="E57" s="145"/>
      <c r="F57" s="170" t="str">
        <f t="shared" si="0"/>
        <v>Kenya</v>
      </c>
      <c r="G57" s="170">
        <f t="shared" si="3"/>
        <v>1</v>
      </c>
      <c r="H57" s="170">
        <f t="shared" si="4"/>
        <v>2</v>
      </c>
    </row>
    <row r="58" spans="1:8">
      <c r="A58" s="86" t="s">
        <v>1872</v>
      </c>
      <c r="B58" s="86">
        <v>2</v>
      </c>
      <c r="C58" s="86">
        <v>1</v>
      </c>
      <c r="D58" s="144"/>
      <c r="E58" s="145"/>
      <c r="F58" s="170" t="str">
        <f t="shared" si="0"/>
        <v>Kyrgyzstan</v>
      </c>
      <c r="G58" s="170">
        <f t="shared" si="3"/>
        <v>1</v>
      </c>
      <c r="H58" s="170">
        <f t="shared" si="4"/>
        <v>2</v>
      </c>
    </row>
    <row r="59" spans="1:8">
      <c r="A59" s="155" t="s">
        <v>1767</v>
      </c>
      <c r="B59" s="155">
        <v>2</v>
      </c>
      <c r="C59" s="155">
        <v>2</v>
      </c>
      <c r="D59" s="144"/>
      <c r="E59" s="145"/>
      <c r="F59" s="170" t="str">
        <f t="shared" si="0"/>
        <v>Liberia</v>
      </c>
      <c r="G59" s="170">
        <f t="shared" si="3"/>
        <v>2</v>
      </c>
      <c r="H59" s="170">
        <f t="shared" si="4"/>
        <v>2</v>
      </c>
    </row>
    <row r="60" spans="1:8">
      <c r="A60" s="155" t="s">
        <v>1605</v>
      </c>
      <c r="B60" s="155">
        <v>2</v>
      </c>
      <c r="C60" s="155">
        <v>2</v>
      </c>
      <c r="D60" s="144"/>
      <c r="E60" s="145"/>
      <c r="F60" s="170" t="str">
        <f t="shared" si="0"/>
        <v>Qatar</v>
      </c>
      <c r="G60" s="170">
        <f t="shared" si="3"/>
        <v>2</v>
      </c>
      <c r="H60" s="170">
        <f t="shared" si="4"/>
        <v>2</v>
      </c>
    </row>
    <row r="61" spans="1:8">
      <c r="A61" s="86" t="s">
        <v>1873</v>
      </c>
      <c r="B61" s="86">
        <v>2</v>
      </c>
      <c r="C61" s="86">
        <v>1</v>
      </c>
      <c r="D61" s="144"/>
      <c r="E61" s="145"/>
      <c r="F61" s="170" t="str">
        <f t="shared" si="0"/>
        <v>Timor-Leste</v>
      </c>
      <c r="G61" s="170">
        <f t="shared" si="3"/>
        <v>1</v>
      </c>
      <c r="H61" s="170">
        <f t="shared" si="4"/>
        <v>2</v>
      </c>
    </row>
    <row r="62" spans="1:8">
      <c r="A62" s="86" t="s">
        <v>1669</v>
      </c>
      <c r="B62" s="86">
        <v>1</v>
      </c>
      <c r="C62" s="86">
        <v>1</v>
      </c>
      <c r="D62" s="144"/>
      <c r="E62" s="145"/>
      <c r="F62" s="170" t="str">
        <f t="shared" si="0"/>
        <v>Argentina</v>
      </c>
      <c r="G62" s="170">
        <f t="shared" si="3"/>
        <v>1</v>
      </c>
      <c r="H62" s="170">
        <f t="shared" si="4"/>
        <v>1</v>
      </c>
    </row>
    <row r="63" spans="1:8">
      <c r="A63" s="86" t="s">
        <v>1771</v>
      </c>
      <c r="B63" s="86">
        <v>1</v>
      </c>
      <c r="C63" s="86">
        <v>1</v>
      </c>
      <c r="D63" s="144"/>
      <c r="E63" s="145"/>
      <c r="F63" s="170" t="str">
        <f t="shared" si="0"/>
        <v>Azerbaijan</v>
      </c>
      <c r="G63" s="170">
        <f t="shared" si="3"/>
        <v>1</v>
      </c>
      <c r="H63" s="170">
        <f t="shared" si="4"/>
        <v>1</v>
      </c>
    </row>
    <row r="64" spans="1:8">
      <c r="A64" s="86" t="s">
        <v>1702</v>
      </c>
      <c r="B64" s="86">
        <v>1</v>
      </c>
      <c r="C64" s="86">
        <v>1</v>
      </c>
      <c r="D64" s="144"/>
      <c r="E64" s="145"/>
      <c r="F64" s="170" t="str">
        <f t="shared" si="0"/>
        <v>Brunei</v>
      </c>
      <c r="G64" s="170">
        <f t="shared" si="3"/>
        <v>1</v>
      </c>
      <c r="H64" s="170">
        <f t="shared" si="4"/>
        <v>1</v>
      </c>
    </row>
    <row r="65" spans="1:8">
      <c r="A65" s="155" t="s">
        <v>1765</v>
      </c>
      <c r="B65" s="155">
        <v>1</v>
      </c>
      <c r="C65" s="155">
        <v>1</v>
      </c>
      <c r="D65" s="144"/>
      <c r="E65" s="145"/>
      <c r="F65" s="170" t="str">
        <f t="shared" si="0"/>
        <v>Cambodia</v>
      </c>
      <c r="G65" s="170">
        <f t="shared" si="3"/>
        <v>1</v>
      </c>
      <c r="H65" s="170">
        <f t="shared" si="4"/>
        <v>1</v>
      </c>
    </row>
    <row r="66" spans="1:8">
      <c r="A66" s="155" t="s">
        <v>1670</v>
      </c>
      <c r="B66" s="155">
        <v>1</v>
      </c>
      <c r="C66" s="155">
        <v>1</v>
      </c>
      <c r="D66" s="144"/>
      <c r="E66" s="145"/>
      <c r="F66" s="170" t="str">
        <f t="shared" ref="F66:F129" si="5">A66</f>
        <v>Colombia</v>
      </c>
      <c r="G66" s="170">
        <f t="shared" si="3"/>
        <v>1</v>
      </c>
      <c r="H66" s="170">
        <f t="shared" si="4"/>
        <v>1</v>
      </c>
    </row>
    <row r="67" spans="1:8">
      <c r="A67" s="155" t="s">
        <v>1874</v>
      </c>
      <c r="B67" s="155">
        <v>1</v>
      </c>
      <c r="C67" s="155">
        <v>2</v>
      </c>
      <c r="D67" s="144"/>
      <c r="E67" s="145"/>
      <c r="F67" s="170" t="str">
        <f t="shared" si="5"/>
        <v>Croatia</v>
      </c>
      <c r="G67" s="170">
        <f t="shared" si="3"/>
        <v>2</v>
      </c>
      <c r="H67" s="170">
        <f t="shared" si="4"/>
        <v>1</v>
      </c>
    </row>
    <row r="68" spans="1:8">
      <c r="A68" s="155" t="s">
        <v>1766</v>
      </c>
      <c r="B68" s="155">
        <v>1</v>
      </c>
      <c r="C68" s="155">
        <v>1</v>
      </c>
      <c r="D68" s="144"/>
      <c r="E68" s="145"/>
      <c r="F68" s="170" t="str">
        <f t="shared" si="5"/>
        <v>Denmark</v>
      </c>
      <c r="G68" s="170">
        <f t="shared" si="3"/>
        <v>1</v>
      </c>
      <c r="H68" s="170">
        <f t="shared" si="4"/>
        <v>1</v>
      </c>
    </row>
    <row r="69" spans="1:8">
      <c r="A69" s="155" t="s">
        <v>1875</v>
      </c>
      <c r="B69" s="155">
        <v>1</v>
      </c>
      <c r="C69" s="155">
        <v>1</v>
      </c>
      <c r="D69" s="144"/>
      <c r="E69" s="145"/>
      <c r="F69" s="170" t="str">
        <f t="shared" si="5"/>
        <v>Georgia</v>
      </c>
      <c r="G69" s="170">
        <f t="shared" si="3"/>
        <v>1</v>
      </c>
      <c r="H69" s="170">
        <f t="shared" si="4"/>
        <v>1</v>
      </c>
    </row>
    <row r="70" spans="1:8">
      <c r="A70" s="86" t="s">
        <v>1876</v>
      </c>
      <c r="B70" s="86">
        <v>1</v>
      </c>
      <c r="C70" s="86">
        <v>1</v>
      </c>
      <c r="D70" s="144"/>
      <c r="E70" s="145"/>
      <c r="F70" s="170" t="str">
        <f t="shared" si="5"/>
        <v>Kazakhstan</v>
      </c>
      <c r="G70" s="170">
        <f t="shared" si="3"/>
        <v>1</v>
      </c>
      <c r="H70" s="170">
        <f t="shared" si="4"/>
        <v>1</v>
      </c>
    </row>
    <row r="71" spans="1:8">
      <c r="A71" s="86" t="s">
        <v>1877</v>
      </c>
      <c r="B71" s="86">
        <v>1</v>
      </c>
      <c r="C71" s="86">
        <v>1</v>
      </c>
      <c r="D71" s="144"/>
      <c r="E71" s="145"/>
      <c r="F71" s="170" t="str">
        <f t="shared" si="5"/>
        <v>Laos</v>
      </c>
      <c r="G71" s="170">
        <f t="shared" si="3"/>
        <v>1</v>
      </c>
      <c r="H71" s="170">
        <f t="shared" si="4"/>
        <v>1</v>
      </c>
    </row>
    <row r="72" spans="1:8">
      <c r="A72" s="86" t="s">
        <v>1768</v>
      </c>
      <c r="B72" s="86">
        <v>1</v>
      </c>
      <c r="C72" s="86">
        <v>1</v>
      </c>
      <c r="D72" s="144"/>
      <c r="E72" s="145"/>
      <c r="F72" s="170" t="str">
        <f t="shared" si="5"/>
        <v>Lebanon</v>
      </c>
      <c r="G72" s="170">
        <f t="shared" si="3"/>
        <v>1</v>
      </c>
      <c r="H72" s="170">
        <f t="shared" si="4"/>
        <v>1</v>
      </c>
    </row>
    <row r="73" spans="1:8">
      <c r="A73" s="86" t="s">
        <v>1878</v>
      </c>
      <c r="B73" s="86">
        <v>1</v>
      </c>
      <c r="C73" s="86">
        <v>1</v>
      </c>
      <c r="D73" s="144"/>
      <c r="E73" s="145"/>
      <c r="F73" s="170" t="str">
        <f t="shared" si="5"/>
        <v>Lithuania</v>
      </c>
      <c r="G73" s="170">
        <f t="shared" si="3"/>
        <v>1</v>
      </c>
      <c r="H73" s="170">
        <f t="shared" si="4"/>
        <v>1</v>
      </c>
    </row>
    <row r="74" spans="1:8">
      <c r="A74" s="86" t="s">
        <v>1718</v>
      </c>
      <c r="B74" s="86">
        <v>1</v>
      </c>
      <c r="C74" s="86">
        <v>1</v>
      </c>
      <c r="D74" s="144"/>
      <c r="E74" s="145"/>
      <c r="F74" s="170" t="str">
        <f t="shared" si="5"/>
        <v>Nepal</v>
      </c>
      <c r="G74" s="170">
        <f t="shared" ref="G74:G137" si="6">C74</f>
        <v>1</v>
      </c>
      <c r="H74" s="170">
        <f t="shared" ref="H74:H137" si="7">B74</f>
        <v>1</v>
      </c>
    </row>
    <row r="75" spans="1:8">
      <c r="A75" s="86" t="s">
        <v>1879</v>
      </c>
      <c r="B75" s="86">
        <v>1</v>
      </c>
      <c r="C75" s="86">
        <v>1</v>
      </c>
      <c r="D75" s="144"/>
      <c r="E75" s="146"/>
      <c r="F75" s="170" t="str">
        <f t="shared" si="5"/>
        <v>New Zealand</v>
      </c>
      <c r="G75" s="170">
        <f t="shared" si="6"/>
        <v>1</v>
      </c>
      <c r="H75" s="170">
        <f t="shared" si="7"/>
        <v>1</v>
      </c>
    </row>
    <row r="76" spans="1:8">
      <c r="A76" s="86" t="s">
        <v>1880</v>
      </c>
      <c r="B76" s="86">
        <v>1</v>
      </c>
      <c r="C76" s="86">
        <v>2</v>
      </c>
      <c r="D76" s="144"/>
      <c r="E76" s="146"/>
      <c r="F76" s="170" t="str">
        <f t="shared" si="5"/>
        <v>Paraguay</v>
      </c>
      <c r="G76" s="170">
        <f t="shared" si="6"/>
        <v>2</v>
      </c>
      <c r="H76" s="170">
        <f t="shared" si="7"/>
        <v>1</v>
      </c>
    </row>
    <row r="77" spans="1:8">
      <c r="A77" s="86" t="s">
        <v>1732</v>
      </c>
      <c r="B77" s="86">
        <v>1</v>
      </c>
      <c r="C77" s="86">
        <v>1</v>
      </c>
      <c r="D77" s="144"/>
      <c r="E77" s="146"/>
      <c r="F77" s="170" t="str">
        <f t="shared" si="5"/>
        <v>Slovakia</v>
      </c>
      <c r="G77" s="170">
        <f t="shared" si="6"/>
        <v>1</v>
      </c>
      <c r="H77" s="170">
        <f t="shared" si="7"/>
        <v>1</v>
      </c>
    </row>
    <row r="78" spans="1:8">
      <c r="A78" s="155" t="s">
        <v>1703</v>
      </c>
      <c r="B78" s="155">
        <v>1</v>
      </c>
      <c r="C78" s="155">
        <v>1</v>
      </c>
      <c r="D78" s="144"/>
      <c r="E78" s="146"/>
      <c r="F78" s="170" t="str">
        <f t="shared" si="5"/>
        <v>South Africa</v>
      </c>
      <c r="G78" s="170">
        <f t="shared" si="6"/>
        <v>1</v>
      </c>
      <c r="H78" s="170">
        <f t="shared" si="7"/>
        <v>1</v>
      </c>
    </row>
    <row r="79" spans="1:8">
      <c r="A79" s="155" t="s">
        <v>1775</v>
      </c>
      <c r="B79" s="155">
        <v>1</v>
      </c>
      <c r="C79" s="155">
        <v>1</v>
      </c>
      <c r="D79" s="144"/>
      <c r="E79" s="146"/>
      <c r="F79" s="170" t="str">
        <f t="shared" si="5"/>
        <v>Tanzania</v>
      </c>
      <c r="G79" s="170">
        <f t="shared" si="6"/>
        <v>1</v>
      </c>
      <c r="H79" s="170">
        <f t="shared" si="7"/>
        <v>1</v>
      </c>
    </row>
    <row r="80" spans="1:8">
      <c r="A80" s="155" t="s">
        <v>1562</v>
      </c>
      <c r="B80" s="155">
        <v>1</v>
      </c>
      <c r="C80" s="155">
        <v>1</v>
      </c>
      <c r="F80" s="170" t="str">
        <f t="shared" si="5"/>
        <v>Uzbekistan</v>
      </c>
      <c r="G80" s="170">
        <f t="shared" si="6"/>
        <v>1</v>
      </c>
      <c r="H80" s="170">
        <f t="shared" si="7"/>
        <v>1</v>
      </c>
    </row>
    <row r="81" spans="1:8">
      <c r="A81" s="155" t="s">
        <v>1717</v>
      </c>
      <c r="B81" s="155">
        <v>1</v>
      </c>
      <c r="C81" s="155">
        <v>1</v>
      </c>
      <c r="F81" s="170" t="str">
        <f t="shared" si="5"/>
        <v>Yemen</v>
      </c>
      <c r="G81" s="170">
        <f t="shared" si="6"/>
        <v>1</v>
      </c>
      <c r="H81" s="170">
        <f t="shared" si="7"/>
        <v>1</v>
      </c>
    </row>
    <row r="82" spans="1:8">
      <c r="A82" s="155" t="s">
        <v>1635</v>
      </c>
      <c r="B82" s="155">
        <v>1</v>
      </c>
      <c r="C82" s="155">
        <v>1</v>
      </c>
      <c r="F82" s="170" t="str">
        <f t="shared" si="5"/>
        <v>Romania</v>
      </c>
      <c r="G82" s="170">
        <f t="shared" si="6"/>
        <v>1</v>
      </c>
      <c r="H82" s="170">
        <f t="shared" si="7"/>
        <v>1</v>
      </c>
    </row>
    <row r="83" spans="1:8">
      <c r="A83" s="155" t="s">
        <v>1719</v>
      </c>
      <c r="B83" s="155">
        <v>1</v>
      </c>
      <c r="C83" s="155">
        <v>1</v>
      </c>
      <c r="F83" s="170" t="str">
        <f t="shared" si="5"/>
        <v>Somalia</v>
      </c>
      <c r="G83" s="170">
        <f t="shared" si="6"/>
        <v>1</v>
      </c>
      <c r="H83" s="170">
        <f t="shared" si="7"/>
        <v>1</v>
      </c>
    </row>
    <row r="84" spans="1:8">
      <c r="A84" s="155" t="s">
        <v>1775</v>
      </c>
      <c r="B84" s="155">
        <v>1</v>
      </c>
      <c r="C84" s="155">
        <v>1</v>
      </c>
      <c r="F84" s="170" t="str">
        <f t="shared" si="5"/>
        <v>Tanzania</v>
      </c>
      <c r="G84" s="170">
        <f t="shared" si="6"/>
        <v>1</v>
      </c>
      <c r="H84" s="170">
        <f t="shared" si="7"/>
        <v>1</v>
      </c>
    </row>
    <row r="85" spans="1:8">
      <c r="A85" s="155" t="s">
        <v>1624</v>
      </c>
      <c r="B85" s="155">
        <v>1</v>
      </c>
      <c r="C85" s="155">
        <v>1</v>
      </c>
      <c r="F85" s="170" t="str">
        <f t="shared" si="5"/>
        <v>Uganda</v>
      </c>
      <c r="G85" s="170">
        <f t="shared" si="6"/>
        <v>1</v>
      </c>
      <c r="H85" s="170">
        <f t="shared" si="7"/>
        <v>1</v>
      </c>
    </row>
    <row r="86" spans="1:8">
      <c r="A86" s="155" t="s">
        <v>1562</v>
      </c>
      <c r="B86" s="155">
        <v>1</v>
      </c>
      <c r="C86" s="155">
        <v>1</v>
      </c>
      <c r="F86" s="170" t="str">
        <f t="shared" si="5"/>
        <v>Uzbekistan</v>
      </c>
      <c r="G86" s="170">
        <f t="shared" si="6"/>
        <v>1</v>
      </c>
      <c r="H86" s="170">
        <f t="shared" si="7"/>
        <v>1</v>
      </c>
    </row>
    <row r="87" spans="1:8">
      <c r="A87" s="155" t="s">
        <v>1562</v>
      </c>
      <c r="B87" s="155">
        <v>1</v>
      </c>
      <c r="C87" s="155">
        <v>1</v>
      </c>
      <c r="F87" s="170" t="str">
        <f t="shared" si="5"/>
        <v>Uzbekistan</v>
      </c>
      <c r="G87" s="170">
        <f t="shared" si="6"/>
        <v>1</v>
      </c>
      <c r="H87" s="170">
        <f t="shared" si="7"/>
        <v>1</v>
      </c>
    </row>
    <row r="88" spans="1:8">
      <c r="A88" s="155" t="s">
        <v>1592</v>
      </c>
      <c r="B88" s="155">
        <v>0</v>
      </c>
      <c r="C88" s="155">
        <v>1</v>
      </c>
      <c r="F88" s="170" t="str">
        <f t="shared" si="5"/>
        <v>Macao</v>
      </c>
      <c r="G88" s="170">
        <f t="shared" si="6"/>
        <v>1</v>
      </c>
      <c r="H88" s="170">
        <f t="shared" si="7"/>
        <v>0</v>
      </c>
    </row>
    <row r="89" spans="1:8">
      <c r="F89" s="170">
        <f t="shared" si="5"/>
        <v>0</v>
      </c>
      <c r="G89" s="170">
        <f t="shared" si="6"/>
        <v>0</v>
      </c>
      <c r="H89" s="170">
        <f t="shared" si="7"/>
        <v>0</v>
      </c>
    </row>
    <row r="90" spans="1:8">
      <c r="F90" s="170">
        <f t="shared" si="5"/>
        <v>0</v>
      </c>
      <c r="G90" s="170">
        <f t="shared" si="6"/>
        <v>0</v>
      </c>
      <c r="H90" s="170">
        <f t="shared" si="7"/>
        <v>0</v>
      </c>
    </row>
    <row r="91" spans="1:8">
      <c r="F91" s="170">
        <f t="shared" si="5"/>
        <v>0</v>
      </c>
      <c r="G91" s="170">
        <f t="shared" si="6"/>
        <v>0</v>
      </c>
      <c r="H91" s="170">
        <f t="shared" si="7"/>
        <v>0</v>
      </c>
    </row>
    <row r="92" spans="1:8">
      <c r="F92" s="170">
        <f t="shared" si="5"/>
        <v>0</v>
      </c>
      <c r="G92" s="170">
        <f t="shared" si="6"/>
        <v>0</v>
      </c>
      <c r="H92" s="170">
        <f t="shared" si="7"/>
        <v>0</v>
      </c>
    </row>
    <row r="93" spans="1:8">
      <c r="F93" s="170">
        <f t="shared" si="5"/>
        <v>0</v>
      </c>
      <c r="G93" s="170">
        <f t="shared" si="6"/>
        <v>0</v>
      </c>
      <c r="H93" s="170">
        <f t="shared" si="7"/>
        <v>0</v>
      </c>
    </row>
    <row r="94" spans="1:8">
      <c r="F94" s="170">
        <f t="shared" si="5"/>
        <v>0</v>
      </c>
      <c r="G94" s="170">
        <f t="shared" si="6"/>
        <v>0</v>
      </c>
      <c r="H94" s="170">
        <f t="shared" si="7"/>
        <v>0</v>
      </c>
    </row>
    <row r="95" spans="1:8">
      <c r="F95" s="170">
        <f t="shared" si="5"/>
        <v>0</v>
      </c>
      <c r="G95" s="170">
        <f t="shared" si="6"/>
        <v>0</v>
      </c>
      <c r="H95" s="170">
        <f t="shared" si="7"/>
        <v>0</v>
      </c>
    </row>
    <row r="96" spans="1:8">
      <c r="F96" s="170">
        <f t="shared" si="5"/>
        <v>0</v>
      </c>
      <c r="G96" s="170">
        <f t="shared" si="6"/>
        <v>0</v>
      </c>
      <c r="H96" s="170">
        <f t="shared" si="7"/>
        <v>0</v>
      </c>
    </row>
    <row r="97" spans="6:8">
      <c r="F97" s="170">
        <f t="shared" si="5"/>
        <v>0</v>
      </c>
      <c r="G97" s="170">
        <f t="shared" si="6"/>
        <v>0</v>
      </c>
      <c r="H97" s="170">
        <f t="shared" si="7"/>
        <v>0</v>
      </c>
    </row>
    <row r="98" spans="6:8">
      <c r="F98" s="170">
        <f t="shared" si="5"/>
        <v>0</v>
      </c>
      <c r="G98" s="170">
        <f t="shared" si="6"/>
        <v>0</v>
      </c>
      <c r="H98" s="170">
        <f t="shared" si="7"/>
        <v>0</v>
      </c>
    </row>
    <row r="99" spans="6:8">
      <c r="F99" s="170">
        <f t="shared" si="5"/>
        <v>0</v>
      </c>
      <c r="G99" s="170">
        <f t="shared" si="6"/>
        <v>0</v>
      </c>
      <c r="H99" s="170">
        <f t="shared" si="7"/>
        <v>0</v>
      </c>
    </row>
    <row r="100" spans="6:8">
      <c r="F100" s="170">
        <f t="shared" si="5"/>
        <v>0</v>
      </c>
      <c r="G100" s="170">
        <f t="shared" si="6"/>
        <v>0</v>
      </c>
      <c r="H100" s="170">
        <f t="shared" si="7"/>
        <v>0</v>
      </c>
    </row>
    <row r="101" spans="6:8">
      <c r="F101" s="170">
        <f t="shared" si="5"/>
        <v>0</v>
      </c>
      <c r="G101" s="170">
        <f t="shared" si="6"/>
        <v>0</v>
      </c>
      <c r="H101" s="170">
        <f t="shared" si="7"/>
        <v>0</v>
      </c>
    </row>
    <row r="102" spans="6:8">
      <c r="F102" s="170">
        <f t="shared" si="5"/>
        <v>0</v>
      </c>
      <c r="G102" s="170">
        <f t="shared" si="6"/>
        <v>0</v>
      </c>
      <c r="H102" s="170">
        <f t="shared" si="7"/>
        <v>0</v>
      </c>
    </row>
    <row r="103" spans="6:8">
      <c r="F103" s="170">
        <f t="shared" si="5"/>
        <v>0</v>
      </c>
      <c r="G103" s="170">
        <f t="shared" si="6"/>
        <v>0</v>
      </c>
      <c r="H103" s="170">
        <f t="shared" si="7"/>
        <v>0</v>
      </c>
    </row>
    <row r="104" spans="6:8">
      <c r="F104" s="170">
        <f t="shared" si="5"/>
        <v>0</v>
      </c>
      <c r="G104" s="170">
        <f t="shared" si="6"/>
        <v>0</v>
      </c>
      <c r="H104" s="170">
        <f t="shared" si="7"/>
        <v>0</v>
      </c>
    </row>
    <row r="105" spans="6:8">
      <c r="F105" s="170">
        <f t="shared" si="5"/>
        <v>0</v>
      </c>
      <c r="G105" s="170">
        <f t="shared" si="6"/>
        <v>0</v>
      </c>
      <c r="H105" s="170">
        <f t="shared" si="7"/>
        <v>0</v>
      </c>
    </row>
    <row r="106" spans="6:8">
      <c r="F106" s="170">
        <f t="shared" si="5"/>
        <v>0</v>
      </c>
      <c r="G106" s="170">
        <f t="shared" si="6"/>
        <v>0</v>
      </c>
      <c r="H106" s="170">
        <f t="shared" si="7"/>
        <v>0</v>
      </c>
    </row>
    <row r="107" spans="6:8">
      <c r="F107" s="170">
        <f t="shared" si="5"/>
        <v>0</v>
      </c>
      <c r="G107" s="170">
        <f t="shared" si="6"/>
        <v>0</v>
      </c>
      <c r="H107" s="170">
        <f t="shared" si="7"/>
        <v>0</v>
      </c>
    </row>
    <row r="108" spans="6:8">
      <c r="F108" s="170">
        <f t="shared" si="5"/>
        <v>0</v>
      </c>
      <c r="G108" s="170">
        <f t="shared" si="6"/>
        <v>0</v>
      </c>
      <c r="H108" s="170">
        <f t="shared" si="7"/>
        <v>0</v>
      </c>
    </row>
    <row r="109" spans="6:8">
      <c r="F109" s="170">
        <f t="shared" si="5"/>
        <v>0</v>
      </c>
      <c r="G109" s="170">
        <f t="shared" si="6"/>
        <v>0</v>
      </c>
      <c r="H109" s="170">
        <f t="shared" si="7"/>
        <v>0</v>
      </c>
    </row>
    <row r="110" spans="6:8">
      <c r="F110" s="170">
        <f t="shared" si="5"/>
        <v>0</v>
      </c>
      <c r="G110" s="170">
        <f t="shared" si="6"/>
        <v>0</v>
      </c>
      <c r="H110" s="170">
        <f t="shared" si="7"/>
        <v>0</v>
      </c>
    </row>
    <row r="111" spans="6:8">
      <c r="F111" s="170">
        <f t="shared" si="5"/>
        <v>0</v>
      </c>
      <c r="G111" s="170">
        <f t="shared" si="6"/>
        <v>0</v>
      </c>
      <c r="H111" s="170">
        <f t="shared" si="7"/>
        <v>0</v>
      </c>
    </row>
    <row r="112" spans="6:8">
      <c r="F112" s="170">
        <f t="shared" si="5"/>
        <v>0</v>
      </c>
      <c r="G112" s="170">
        <f t="shared" si="6"/>
        <v>0</v>
      </c>
      <c r="H112" s="170">
        <f t="shared" si="7"/>
        <v>0</v>
      </c>
    </row>
    <row r="113" spans="6:8">
      <c r="F113" s="170">
        <f t="shared" si="5"/>
        <v>0</v>
      </c>
      <c r="G113" s="170">
        <f t="shared" si="6"/>
        <v>0</v>
      </c>
      <c r="H113" s="170">
        <f t="shared" si="7"/>
        <v>0</v>
      </c>
    </row>
    <row r="114" spans="6:8">
      <c r="F114" s="170">
        <f t="shared" si="5"/>
        <v>0</v>
      </c>
      <c r="G114" s="170">
        <f t="shared" si="6"/>
        <v>0</v>
      </c>
      <c r="H114" s="170">
        <f t="shared" si="7"/>
        <v>0</v>
      </c>
    </row>
    <row r="115" spans="6:8">
      <c r="F115" s="170">
        <f t="shared" si="5"/>
        <v>0</v>
      </c>
      <c r="G115" s="170">
        <f t="shared" si="6"/>
        <v>0</v>
      </c>
      <c r="H115" s="170">
        <f t="shared" si="7"/>
        <v>0</v>
      </c>
    </row>
    <row r="116" spans="6:8">
      <c r="F116" s="170">
        <f t="shared" si="5"/>
        <v>0</v>
      </c>
      <c r="G116" s="170">
        <f t="shared" si="6"/>
        <v>0</v>
      </c>
      <c r="H116" s="170">
        <f t="shared" si="7"/>
        <v>0</v>
      </c>
    </row>
    <row r="117" spans="6:8">
      <c r="F117" s="170">
        <f t="shared" si="5"/>
        <v>0</v>
      </c>
      <c r="G117" s="170">
        <f t="shared" si="6"/>
        <v>0</v>
      </c>
      <c r="H117" s="170">
        <f t="shared" si="7"/>
        <v>0</v>
      </c>
    </row>
    <row r="118" spans="6:8">
      <c r="F118" s="170">
        <f t="shared" si="5"/>
        <v>0</v>
      </c>
      <c r="G118" s="170">
        <f t="shared" si="6"/>
        <v>0</v>
      </c>
      <c r="H118" s="170">
        <f t="shared" si="7"/>
        <v>0</v>
      </c>
    </row>
    <row r="119" spans="6:8">
      <c r="F119" s="170">
        <f t="shared" si="5"/>
        <v>0</v>
      </c>
      <c r="G119" s="170">
        <f t="shared" si="6"/>
        <v>0</v>
      </c>
      <c r="H119" s="170">
        <f t="shared" si="7"/>
        <v>0</v>
      </c>
    </row>
    <row r="120" spans="6:8">
      <c r="F120" s="170">
        <f t="shared" si="5"/>
        <v>0</v>
      </c>
      <c r="G120" s="170">
        <f t="shared" si="6"/>
        <v>0</v>
      </c>
      <c r="H120" s="170">
        <f t="shared" si="7"/>
        <v>0</v>
      </c>
    </row>
    <row r="121" spans="6:8">
      <c r="F121" s="170">
        <f t="shared" si="5"/>
        <v>0</v>
      </c>
      <c r="G121" s="170">
        <f t="shared" si="6"/>
        <v>0</v>
      </c>
      <c r="H121" s="170">
        <f t="shared" si="7"/>
        <v>0</v>
      </c>
    </row>
    <row r="122" spans="6:8">
      <c r="F122" s="170">
        <f t="shared" si="5"/>
        <v>0</v>
      </c>
      <c r="G122" s="170">
        <f t="shared" si="6"/>
        <v>0</v>
      </c>
      <c r="H122" s="170">
        <f t="shared" si="7"/>
        <v>0</v>
      </c>
    </row>
    <row r="123" spans="6:8">
      <c r="F123" s="170">
        <f t="shared" si="5"/>
        <v>0</v>
      </c>
      <c r="G123" s="170">
        <f t="shared" si="6"/>
        <v>0</v>
      </c>
      <c r="H123" s="170">
        <f t="shared" si="7"/>
        <v>0</v>
      </c>
    </row>
    <row r="124" spans="6:8">
      <c r="F124" s="170">
        <f t="shared" si="5"/>
        <v>0</v>
      </c>
      <c r="G124" s="170">
        <f t="shared" si="6"/>
        <v>0</v>
      </c>
      <c r="H124" s="170">
        <f t="shared" si="7"/>
        <v>0</v>
      </c>
    </row>
    <row r="125" spans="6:8">
      <c r="F125" s="170">
        <f t="shared" si="5"/>
        <v>0</v>
      </c>
      <c r="G125" s="170">
        <f t="shared" si="6"/>
        <v>0</v>
      </c>
      <c r="H125" s="170">
        <f t="shared" si="7"/>
        <v>0</v>
      </c>
    </row>
    <row r="126" spans="6:8">
      <c r="F126" s="170">
        <f t="shared" si="5"/>
        <v>0</v>
      </c>
      <c r="G126" s="170">
        <f t="shared" si="6"/>
        <v>0</v>
      </c>
      <c r="H126" s="170">
        <f t="shared" si="7"/>
        <v>0</v>
      </c>
    </row>
    <row r="127" spans="6:8">
      <c r="F127" s="170">
        <f t="shared" si="5"/>
        <v>0</v>
      </c>
      <c r="G127" s="170">
        <f t="shared" si="6"/>
        <v>0</v>
      </c>
      <c r="H127" s="170">
        <f t="shared" si="7"/>
        <v>0</v>
      </c>
    </row>
    <row r="128" spans="6:8">
      <c r="F128" s="170">
        <f t="shared" si="5"/>
        <v>0</v>
      </c>
      <c r="G128" s="170">
        <f t="shared" si="6"/>
        <v>0</v>
      </c>
      <c r="H128" s="170">
        <f t="shared" si="7"/>
        <v>0</v>
      </c>
    </row>
    <row r="129" spans="6:8">
      <c r="F129" s="170">
        <f t="shared" si="5"/>
        <v>0</v>
      </c>
      <c r="G129" s="170">
        <f t="shared" si="6"/>
        <v>0</v>
      </c>
      <c r="H129" s="170">
        <f t="shared" si="7"/>
        <v>0</v>
      </c>
    </row>
    <row r="130" spans="6:8">
      <c r="F130" s="170">
        <f t="shared" ref="F130:F139" si="8">A130</f>
        <v>0</v>
      </c>
      <c r="G130" s="170">
        <f t="shared" si="6"/>
        <v>0</v>
      </c>
      <c r="H130" s="170">
        <f t="shared" si="7"/>
        <v>0</v>
      </c>
    </row>
    <row r="131" spans="6:8">
      <c r="F131" s="170">
        <f t="shared" si="8"/>
        <v>0</v>
      </c>
      <c r="G131" s="170">
        <f t="shared" si="6"/>
        <v>0</v>
      </c>
      <c r="H131" s="170">
        <f t="shared" si="7"/>
        <v>0</v>
      </c>
    </row>
    <row r="132" spans="6:8">
      <c r="F132" s="170">
        <f t="shared" si="8"/>
        <v>0</v>
      </c>
      <c r="G132" s="170">
        <f t="shared" si="6"/>
        <v>0</v>
      </c>
      <c r="H132" s="170">
        <f t="shared" si="7"/>
        <v>0</v>
      </c>
    </row>
    <row r="133" spans="6:8">
      <c r="F133" s="170">
        <f t="shared" si="8"/>
        <v>0</v>
      </c>
      <c r="G133" s="170">
        <f t="shared" si="6"/>
        <v>0</v>
      </c>
      <c r="H133" s="170">
        <f t="shared" si="7"/>
        <v>0</v>
      </c>
    </row>
    <row r="134" spans="6:8">
      <c r="F134" s="170">
        <f t="shared" si="8"/>
        <v>0</v>
      </c>
      <c r="G134" s="170">
        <f t="shared" si="6"/>
        <v>0</v>
      </c>
      <c r="H134" s="170">
        <f t="shared" si="7"/>
        <v>0</v>
      </c>
    </row>
    <row r="135" spans="6:8">
      <c r="F135" s="170">
        <f t="shared" si="8"/>
        <v>0</v>
      </c>
      <c r="G135" s="170">
        <f t="shared" si="6"/>
        <v>0</v>
      </c>
      <c r="H135" s="170">
        <f t="shared" si="7"/>
        <v>0</v>
      </c>
    </row>
    <row r="136" spans="6:8">
      <c r="F136" s="170">
        <f t="shared" si="8"/>
        <v>0</v>
      </c>
      <c r="G136" s="170">
        <f t="shared" si="6"/>
        <v>0</v>
      </c>
      <c r="H136" s="170">
        <f t="shared" si="7"/>
        <v>0</v>
      </c>
    </row>
    <row r="137" spans="6:8">
      <c r="F137" s="170">
        <f t="shared" si="8"/>
        <v>0</v>
      </c>
      <c r="G137" s="170">
        <f t="shared" si="6"/>
        <v>0</v>
      </c>
      <c r="H137" s="170">
        <f t="shared" si="7"/>
        <v>0</v>
      </c>
    </row>
    <row r="138" spans="6:8">
      <c r="F138" s="170">
        <f t="shared" si="8"/>
        <v>0</v>
      </c>
      <c r="G138" s="170">
        <f t="shared" ref="G138:G139" si="9">C138</f>
        <v>0</v>
      </c>
      <c r="H138" s="170">
        <f t="shared" ref="H138:H139" si="10">B138</f>
        <v>0</v>
      </c>
    </row>
    <row r="139" spans="6:8">
      <c r="F139" s="170">
        <f t="shared" si="8"/>
        <v>0</v>
      </c>
      <c r="G139" s="170">
        <f t="shared" si="9"/>
        <v>0</v>
      </c>
      <c r="H139" s="170">
        <f t="shared" si="10"/>
        <v>0</v>
      </c>
    </row>
    <row r="146" spans="4:4">
      <c r="D146" s="147">
        <f>SUM(D2:D145)</f>
        <v>0</v>
      </c>
    </row>
  </sheetData>
  <autoFilter ref="A1:C91" xr:uid="{00000000-0001-0000-0400-000000000000}">
    <sortState xmlns:xlrd2="http://schemas.microsoft.com/office/spreadsheetml/2017/richdata2" ref="A2:C91">
      <sortCondition descending="1" ref="B1:B91"/>
    </sortState>
  </autoFilter>
  <mergeCells count="1">
    <mergeCell ref="F1:J1"/>
  </mergeCells>
  <phoneticPr fontId="5"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7" tint="0.79998168889431442"/>
  </sheetPr>
  <dimension ref="A1:M1919"/>
  <sheetViews>
    <sheetView zoomScale="85" zoomScaleNormal="85" workbookViewId="0">
      <selection activeCell="A2" sqref="A2:C1202"/>
    </sheetView>
  </sheetViews>
  <sheetFormatPr defaultRowHeight="17.25"/>
  <cols>
    <col min="1" max="1" width="55.44140625" style="86" customWidth="1"/>
    <col min="2" max="2" width="14.44140625" style="86" customWidth="1"/>
    <col min="3" max="3" width="9" style="86" customWidth="1"/>
    <col min="7" max="7" width="17.88671875" customWidth="1"/>
    <col min="9" max="9" width="16.109375" customWidth="1"/>
    <col min="10" max="10" width="16.6640625" customWidth="1"/>
    <col min="13" max="13" width="16.88671875" customWidth="1"/>
  </cols>
  <sheetData>
    <row r="1" spans="1:13">
      <c r="A1" s="86" t="s">
        <v>253</v>
      </c>
      <c r="B1" s="86" t="s">
        <v>223</v>
      </c>
      <c r="C1" s="86" t="s">
        <v>224</v>
      </c>
      <c r="D1" t="s">
        <v>1012</v>
      </c>
      <c r="E1" t="s">
        <v>1013</v>
      </c>
      <c r="F1" t="s">
        <v>1014</v>
      </c>
    </row>
    <row r="2" spans="1:13">
      <c r="A2" s="86" t="s">
        <v>1737</v>
      </c>
      <c r="B2" s="86" t="s">
        <v>247</v>
      </c>
      <c r="C2" s="86">
        <v>628</v>
      </c>
      <c r="D2">
        <f>IF(VLOOKUP(A2,'상위 PV'!A:C,3,0)="기사임",1,"")</f>
        <v>1</v>
      </c>
      <c r="E2">
        <f>COUNTIF(주간_5pg!$F$2:$F$800,'5pg 데이터'!B2)</f>
        <v>1</v>
      </c>
      <c r="F2" t="b">
        <f t="shared" ref="F2:F65" si="0">AND(D2=1,E2=1)</f>
        <v>1</v>
      </c>
      <c r="G2" t="str">
        <f>IF(F2=FALSE,"",B2&amp;"@"&amp;COUNTIFS($B$1:B2,B2,$F$1:F2,TRUE))</f>
        <v>Vietnam@1</v>
      </c>
      <c r="H2" t="str">
        <f>IFERROR(INDEX('기사 제목, 링크 정리시트'!B:B,MATCH(CONCATENATE("http://skinnonews.com"&amp;'5pg 데이터'!A2),'기사 제목, 링크 정리시트'!C:C,0)),"")</f>
        <v>SK Earthon secures operatorship of Ketapu Cluster off the coast of Sarawak, Malaysia, expanding operations in Southeast Asia</v>
      </c>
      <c r="M2" t="str">
        <f>주간_5pg!F2</f>
        <v>Vietnam</v>
      </c>
    </row>
    <row r="3" spans="1:13">
      <c r="A3" s="86" t="s">
        <v>1737</v>
      </c>
      <c r="B3" s="86" t="s">
        <v>237</v>
      </c>
      <c r="C3" s="86">
        <v>431</v>
      </c>
      <c r="D3">
        <f>IF(VLOOKUP(A3,'상위 PV'!A:C,3,0)="기사임",1,"")</f>
        <v>1</v>
      </c>
      <c r="E3">
        <f>COUNTIF(주간_5pg!$F$2:$F$800,'5pg 데이터'!B3)</f>
        <v>1</v>
      </c>
      <c r="F3" t="b">
        <f t="shared" si="0"/>
        <v>1</v>
      </c>
      <c r="G3" t="str">
        <f>IF(F3=FALSE,"",B3&amp;"@"&amp;COUNTIFS($B$1:B3,B3,$F$1:F3,TRUE))</f>
        <v>Malaysia@1</v>
      </c>
      <c r="H3" t="str">
        <f>IFERROR(INDEX('기사 제목, 링크 정리시트'!B:B,MATCH(CONCATENATE("http://skinnonews.com"&amp;'5pg 데이터'!A3),'기사 제목, 링크 정리시트'!C:C,0)),"")</f>
        <v>SK Earthon secures operatorship of Ketapu Cluster off the coast of Sarawak, Malaysia, expanding operations in Southeast Asia</v>
      </c>
      <c r="M3" t="str">
        <f>주간_5pg!F3</f>
        <v>Malaysia</v>
      </c>
    </row>
    <row r="4" spans="1:13">
      <c r="A4" s="86" t="s">
        <v>1777</v>
      </c>
      <c r="B4" s="86" t="s">
        <v>628</v>
      </c>
      <c r="C4" s="86">
        <v>293</v>
      </c>
      <c r="D4">
        <f>IF(VLOOKUP(A4,'상위 PV'!A:C,3,0)="기사임",1,"")</f>
        <v>1</v>
      </c>
      <c r="E4">
        <f>COUNTIF(주간_5pg!$F$2:$F$800,'5pg 데이터'!B4)</f>
        <v>1</v>
      </c>
      <c r="F4" t="b">
        <f t="shared" si="0"/>
        <v>1</v>
      </c>
      <c r="G4" t="str">
        <f>IF(F4=FALSE,"",B4&amp;"@"&amp;COUNTIFS($B$1:B4,B4,$F$1:F4,TRUE))</f>
        <v>United Arab Emirates@1</v>
      </c>
      <c r="H4" t="str">
        <f>IFERROR(INDEX('기사 제목, 링크 정리시트'!B:B,MATCH(CONCATENATE("http://skinnonews.com"&amp;'5pg 데이터'!A4),'기사 제목, 링크 정리시트'!C:C,0)),"")</f>
        <v>SK Energy to start sustainable aviation fuel (SAF) commercial production</v>
      </c>
      <c r="M4" t="str">
        <f>주간_5pg!F4</f>
        <v>United States</v>
      </c>
    </row>
    <row r="5" spans="1:13">
      <c r="A5" s="86" t="s">
        <v>263</v>
      </c>
      <c r="B5" s="86" t="s">
        <v>231</v>
      </c>
      <c r="C5" s="86">
        <v>82</v>
      </c>
      <c r="D5" t="str">
        <f>IF(VLOOKUP(A5,'상위 PV'!A:C,3,0)="기사임",1,"")</f>
        <v/>
      </c>
      <c r="E5">
        <f>COUNTIF(주간_5pg!$F$2:$F$800,'5pg 데이터'!B5)</f>
        <v>1</v>
      </c>
      <c r="F5" t="b">
        <f t="shared" si="0"/>
        <v>0</v>
      </c>
      <c r="G5" t="str">
        <f>IF(F5=FALSE,"",B5&amp;"@"&amp;COUNTIFS($B$1:B5,B5,$F$1:F5,TRUE))</f>
        <v/>
      </c>
      <c r="H5" t="str">
        <f>IFERROR(INDEX('기사 제목, 링크 정리시트'!B:B,MATCH(CONCATENATE("http://skinnonews.com"&amp;'5pg 데이터'!A5),'기사 제목, 링크 정리시트'!C:C,0)),"")</f>
        <v/>
      </c>
      <c r="M5" t="str">
        <f>주간_5pg!F5</f>
        <v>India</v>
      </c>
    </row>
    <row r="6" spans="1:13">
      <c r="A6" s="86" t="s">
        <v>1777</v>
      </c>
      <c r="B6" s="86" t="s">
        <v>228</v>
      </c>
      <c r="C6" s="86">
        <v>58</v>
      </c>
      <c r="D6">
        <f>IF(VLOOKUP(A6,'상위 PV'!A:C,3,0)="기사임",1,"")</f>
        <v>1</v>
      </c>
      <c r="E6">
        <f>COUNTIF(주간_5pg!$F$2:$F$800,'5pg 데이터'!B6)</f>
        <v>1</v>
      </c>
      <c r="F6" t="b">
        <f t="shared" si="0"/>
        <v>1</v>
      </c>
      <c r="G6" t="str">
        <f>IF(F6=FALSE,"",B6&amp;"@"&amp;COUNTIFS($B$1:B6,B6,$F$1:F6,TRUE))</f>
        <v>Germany@1</v>
      </c>
      <c r="H6" t="str">
        <f>IFERROR(INDEX('기사 제목, 링크 정리시트'!B:B,MATCH(CONCATENATE("http://skinnonews.com"&amp;'5pg 데이터'!A6),'기사 제목, 링크 정리시트'!C:C,0)),"")</f>
        <v>SK Energy to start sustainable aviation fuel (SAF) commercial production</v>
      </c>
      <c r="M6" t="str">
        <f>주간_5pg!F6</f>
        <v>South Korea</v>
      </c>
    </row>
    <row r="7" spans="1:13">
      <c r="A7" s="86" t="s">
        <v>254</v>
      </c>
      <c r="B7" s="86" t="s">
        <v>226</v>
      </c>
      <c r="C7" s="86">
        <v>44</v>
      </c>
      <c r="D7" t="str">
        <f>IF(VLOOKUP(A7,'상위 PV'!A:C,3,0)="기사임",1,"")</f>
        <v/>
      </c>
      <c r="E7">
        <f>COUNTIF(주간_5pg!$F$2:$F$800,'5pg 데이터'!B7)</f>
        <v>1</v>
      </c>
      <c r="F7" t="b">
        <f t="shared" si="0"/>
        <v>0</v>
      </c>
      <c r="G7" t="str">
        <f>IF(F7=FALSE,"",B7&amp;"@"&amp;COUNTIFS($B$1:B7,B7,$F$1:F7,TRUE))</f>
        <v/>
      </c>
      <c r="H7" t="str">
        <f>IFERROR(INDEX('기사 제목, 링크 정리시트'!B:B,MATCH(CONCATENATE("http://skinnonews.com"&amp;'5pg 데이터'!A7),'기사 제목, 링크 정리시트'!C:C,0)),"")</f>
        <v/>
      </c>
      <c r="M7" t="str">
        <f>주간_5pg!F7</f>
        <v>United Arab Emirates</v>
      </c>
    </row>
    <row r="8" spans="1:13">
      <c r="A8" s="86" t="s">
        <v>1777</v>
      </c>
      <c r="B8" s="86" t="s">
        <v>227</v>
      </c>
      <c r="C8" s="86">
        <v>43</v>
      </c>
      <c r="D8">
        <f>IF(VLOOKUP(A8,'상위 PV'!A:C,3,0)="기사임",1,"")</f>
        <v>1</v>
      </c>
      <c r="E8">
        <f>COUNTIF(주간_5pg!$F$2:$F$800,'5pg 데이터'!B8)</f>
        <v>1</v>
      </c>
      <c r="F8" t="b">
        <f t="shared" si="0"/>
        <v>1</v>
      </c>
      <c r="G8" t="str">
        <f>IF(F8=FALSE,"",B8&amp;"@"&amp;COUNTIFS($B$1:B8,B8,$F$1:F8,TRUE))</f>
        <v>Japan@1</v>
      </c>
      <c r="H8" t="str">
        <f>IFERROR(INDEX('기사 제목, 링크 정리시트'!B:B,MATCH(CONCATENATE("http://skinnonews.com"&amp;'5pg 데이터'!A8),'기사 제목, 링크 정리시트'!C:C,0)),"")</f>
        <v>SK Energy to start sustainable aviation fuel (SAF) commercial production</v>
      </c>
      <c r="M8" t="str">
        <f>주간_5pg!F8</f>
        <v>Singapore</v>
      </c>
    </row>
    <row r="9" spans="1:13">
      <c r="A9" s="86" t="s">
        <v>1777</v>
      </c>
      <c r="B9" s="86" t="s">
        <v>225</v>
      </c>
      <c r="C9" s="86">
        <v>38</v>
      </c>
      <c r="D9">
        <f>IF(VLOOKUP(A9,'상위 PV'!A:C,3,0)="기사임",1,"")</f>
        <v>1</v>
      </c>
      <c r="E9">
        <f>COUNTIF(주간_5pg!$F$2:$F$800,'5pg 데이터'!B9)</f>
        <v>1</v>
      </c>
      <c r="F9" t="b">
        <f t="shared" si="0"/>
        <v>1</v>
      </c>
      <c r="G9" t="str">
        <f>IF(F9=FALSE,"",B9&amp;"@"&amp;COUNTIFS($B$1:B9,B9,$F$1:F9,TRUE))</f>
        <v>United States@1</v>
      </c>
      <c r="H9" t="str">
        <f>IFERROR(INDEX('기사 제목, 링크 정리시트'!B:B,MATCH(CONCATENATE("http://skinnonews.com"&amp;'5pg 데이터'!A9),'기사 제목, 링크 정리시트'!C:C,0)),"")</f>
        <v>SK Energy to start sustainable aviation fuel (SAF) commercial production</v>
      </c>
      <c r="M9" t="str">
        <f>주간_5pg!F9</f>
        <v>Japan</v>
      </c>
    </row>
    <row r="10" spans="1:13">
      <c r="A10" s="86" t="s">
        <v>1777</v>
      </c>
      <c r="B10" s="86" t="s">
        <v>226</v>
      </c>
      <c r="C10" s="86">
        <v>33</v>
      </c>
      <c r="D10">
        <f>IF(VLOOKUP(A10,'상위 PV'!A:C,3,0)="기사임",1,"")</f>
        <v>1</v>
      </c>
      <c r="E10">
        <f>COUNTIF(주간_5pg!$F$2:$F$800,'5pg 데이터'!B10)</f>
        <v>1</v>
      </c>
      <c r="F10" t="b">
        <f t="shared" si="0"/>
        <v>1</v>
      </c>
      <c r="G10" t="str">
        <f>IF(F10=FALSE,"",B10&amp;"@"&amp;COUNTIFS($B$1:B10,B10,$F$1:F10,TRUE))</f>
        <v>South Korea@1</v>
      </c>
      <c r="H10" t="str">
        <f>IFERROR(INDEX('기사 제목, 링크 정리시트'!B:B,MATCH(CONCATENATE("http://skinnonews.com"&amp;'5pg 데이터'!A10),'기사 제목, 링크 정리시트'!C:C,0)),"")</f>
        <v>SK Energy to start sustainable aviation fuel (SAF) commercial production</v>
      </c>
      <c r="M10" t="str">
        <f>주간_5pg!F10</f>
        <v>China</v>
      </c>
    </row>
    <row r="11" spans="1:13">
      <c r="A11" s="86" t="s">
        <v>1776</v>
      </c>
      <c r="B11" s="86" t="s">
        <v>247</v>
      </c>
      <c r="C11" s="86">
        <v>33</v>
      </c>
      <c r="D11" t="str">
        <f>IF(VLOOKUP(A11,'상위 PV'!A:C,3,0)="기사임",1,"")</f>
        <v/>
      </c>
      <c r="E11">
        <f>COUNTIF(주간_5pg!$F$2:$F$800,'5pg 데이터'!B11)</f>
        <v>1</v>
      </c>
      <c r="F11" t="b">
        <f t="shared" si="0"/>
        <v>0</v>
      </c>
      <c r="G11" t="str">
        <f>IF(F11=FALSE,"",B11&amp;"@"&amp;COUNTIFS($B$1:B11,B11,$F$1:F11,TRUE))</f>
        <v/>
      </c>
      <c r="H11" t="str">
        <f>IFERROR(INDEX('기사 제목, 링크 정리시트'!B:B,MATCH(CONCATENATE("http://skinnonews.com"&amp;'5pg 데이터'!A11),'기사 제목, 링크 정리시트'!C:C,0)),"")</f>
        <v/>
      </c>
      <c r="M11" t="str">
        <f>주간_5pg!F11</f>
        <v>United Kingdom</v>
      </c>
    </row>
    <row r="12" spans="1:13">
      <c r="A12" s="86" t="s">
        <v>1777</v>
      </c>
      <c r="B12" s="86" t="s">
        <v>252</v>
      </c>
      <c r="C12" s="86">
        <v>30</v>
      </c>
      <c r="D12">
        <f>IF(VLOOKUP(A12,'상위 PV'!A:C,3,0)="기사임",1,"")</f>
        <v>1</v>
      </c>
      <c r="E12">
        <f>COUNTIF(주간_5pg!$F$2:$F$800,'5pg 데이터'!B12)</f>
        <v>1</v>
      </c>
      <c r="F12" t="b">
        <f t="shared" si="0"/>
        <v>1</v>
      </c>
      <c r="G12" t="str">
        <f>IF(F12=FALSE,"",B12&amp;"@"&amp;COUNTIFS($B$1:B12,B12,$F$1:F12,TRUE))</f>
        <v>(not set)@1</v>
      </c>
      <c r="H12" t="str">
        <f>IFERROR(INDEX('기사 제목, 링크 정리시트'!B:B,MATCH(CONCATENATE("http://skinnonews.com"&amp;'5pg 데이터'!A12),'기사 제목, 링크 정리시트'!C:C,0)),"")</f>
        <v>SK Energy to start sustainable aviation fuel (SAF) commercial production</v>
      </c>
      <c r="M12" t="str">
        <f>주간_5pg!F12</f>
        <v>Germany</v>
      </c>
    </row>
    <row r="13" spans="1:13">
      <c r="A13" s="86" t="s">
        <v>254</v>
      </c>
      <c r="B13" s="86" t="s">
        <v>234</v>
      </c>
      <c r="C13" s="86">
        <v>28</v>
      </c>
      <c r="D13" t="str">
        <f>IF(VLOOKUP(A13,'상위 PV'!A:C,3,0)="기사임",1,"")</f>
        <v/>
      </c>
      <c r="E13">
        <f>COUNTIF(주간_5pg!$F$2:$F$800,'5pg 데이터'!B13)</f>
        <v>1</v>
      </c>
      <c r="F13" t="b">
        <f t="shared" si="0"/>
        <v>0</v>
      </c>
      <c r="G13" t="str">
        <f>IF(F13=FALSE,"",B13&amp;"@"&amp;COUNTIFS($B$1:B13,B13,$F$1:F13,TRUE))</f>
        <v/>
      </c>
      <c r="H13" t="str">
        <f>IFERROR(INDEX('기사 제목, 링크 정리시트'!B:B,MATCH(CONCATENATE("http://skinnonews.com"&amp;'5pg 데이터'!A13),'기사 제목, 링크 정리시트'!C:C,0)),"")</f>
        <v/>
      </c>
      <c r="M13" t="str">
        <f>주간_5pg!F13</f>
        <v>Hong Kong</v>
      </c>
    </row>
    <row r="14" spans="1:13">
      <c r="A14" s="86" t="s">
        <v>302</v>
      </c>
      <c r="B14" s="86" t="s">
        <v>237</v>
      </c>
      <c r="C14" s="86">
        <v>27</v>
      </c>
      <c r="D14">
        <f>IF(VLOOKUP(A14,'상위 PV'!A:C,3,0)="기사임",1,"")</f>
        <v>1</v>
      </c>
      <c r="E14">
        <f>COUNTIF(주간_5pg!$F$2:$F$800,'5pg 데이터'!B14)</f>
        <v>1</v>
      </c>
      <c r="F14" t="b">
        <f t="shared" si="0"/>
        <v>1</v>
      </c>
      <c r="G14" t="str">
        <f>IF(F14=FALSE,"",B14&amp;"@"&amp;COUNTIFS($B$1:B14,B14,$F$1:F14,TRUE))</f>
        <v>Malaysia@2</v>
      </c>
      <c r="H14" t="str">
        <f>IFERROR(INDEX('기사 제목, 링크 정리시트'!B:B,MATCH(CONCATENATE("http://skinnonews.com"&amp;'5pg 데이터'!A14),'기사 제목, 링크 정리시트'!C:C,0)),"")</f>
        <v>SK Earthon signs Production Sharing Contract for Block SK 427 offshore Malaysia with Petronas and PSEP</v>
      </c>
      <c r="M14" t="str">
        <f>주간_5pg!F14</f>
        <v>(not set)</v>
      </c>
    </row>
    <row r="15" spans="1:13">
      <c r="A15" s="86" t="s">
        <v>1777</v>
      </c>
      <c r="B15" s="86" t="s">
        <v>230</v>
      </c>
      <c r="C15" s="86">
        <v>26</v>
      </c>
      <c r="D15">
        <f>IF(VLOOKUP(A15,'상위 PV'!A:C,3,0)="기사임",1,"")</f>
        <v>1</v>
      </c>
      <c r="E15">
        <f>COUNTIF(주간_5pg!$F$2:$F$800,'5pg 데이터'!B15)</f>
        <v>1</v>
      </c>
      <c r="F15" t="b">
        <f t="shared" si="0"/>
        <v>1</v>
      </c>
      <c r="G15" t="str">
        <f>IF(F15=FALSE,"",B15&amp;"@"&amp;COUNTIFS($B$1:B15,B15,$F$1:F15,TRUE))</f>
        <v>Singapore@1</v>
      </c>
      <c r="H15" t="str">
        <f>IFERROR(INDEX('기사 제목, 링크 정리시트'!B:B,MATCH(CONCATENATE("http://skinnonews.com"&amp;'5pg 데이터'!A15),'기사 제목, 링크 정리시트'!C:C,0)),"")</f>
        <v>SK Energy to start sustainable aviation fuel (SAF) commercial production</v>
      </c>
      <c r="M15" t="str">
        <f>주간_5pg!F15</f>
        <v>France</v>
      </c>
    </row>
    <row r="16" spans="1:13">
      <c r="A16" s="86" t="s">
        <v>263</v>
      </c>
      <c r="B16" s="86" t="s">
        <v>228</v>
      </c>
      <c r="C16" s="86">
        <v>23</v>
      </c>
      <c r="D16" t="str">
        <f>IF(VLOOKUP(A16,'상위 PV'!A:C,3,0)="기사임",1,"")</f>
        <v/>
      </c>
      <c r="E16">
        <f>COUNTIF(주간_5pg!$F$2:$F$800,'5pg 데이터'!B16)</f>
        <v>1</v>
      </c>
      <c r="F16" t="b">
        <f t="shared" si="0"/>
        <v>0</v>
      </c>
      <c r="G16" t="str">
        <f>IF(F16=FALSE,"",B16&amp;"@"&amp;COUNTIFS($B$1:B16,B16,$F$1:F16,TRUE))</f>
        <v/>
      </c>
      <c r="H16" t="str">
        <f>IFERROR(INDEX('기사 제목, 링크 정리시트'!B:B,MATCH(CONCATENATE("http://skinnonews.com"&amp;'5pg 데이터'!A16),'기사 제목, 링크 정리시트'!C:C,0)),"")</f>
        <v/>
      </c>
      <c r="M16" t="str">
        <f>주간_5pg!F16</f>
        <v>Canada</v>
      </c>
    </row>
    <row r="17" spans="1:13">
      <c r="A17" s="86" t="s">
        <v>254</v>
      </c>
      <c r="B17" s="86" t="s">
        <v>225</v>
      </c>
      <c r="C17" s="86">
        <v>19</v>
      </c>
      <c r="D17" t="str">
        <f>IF(VLOOKUP(A17,'상위 PV'!A:C,3,0)="기사임",1,"")</f>
        <v/>
      </c>
      <c r="E17">
        <f>COUNTIF(주간_5pg!$F$2:$F$800,'5pg 데이터'!B17)</f>
        <v>1</v>
      </c>
      <c r="F17" t="b">
        <f t="shared" si="0"/>
        <v>0</v>
      </c>
      <c r="G17" t="str">
        <f>IF(F17=FALSE,"",B17&amp;"@"&amp;COUNTIFS($B$1:B17,B17,$F$1:F17,TRUE))</f>
        <v/>
      </c>
      <c r="H17" t="str">
        <f>IFERROR(INDEX('기사 제목, 링크 정리시트'!B:B,MATCH(CONCATENATE("http://skinnonews.com"&amp;'5pg 데이터'!A17),'기사 제목, 링크 정리시트'!C:C,0)),"")</f>
        <v/>
      </c>
      <c r="M17" t="str">
        <f>주간_5pg!F17</f>
        <v>Taiwan</v>
      </c>
    </row>
    <row r="18" spans="1:13">
      <c r="A18" s="86" t="s">
        <v>1641</v>
      </c>
      <c r="B18" s="86" t="s">
        <v>225</v>
      </c>
      <c r="C18" s="86">
        <v>18</v>
      </c>
      <c r="D18">
        <f>IF(VLOOKUP(A18,'상위 PV'!A:C,3,0)="기사임",1,"")</f>
        <v>1</v>
      </c>
      <c r="E18">
        <f>COUNTIF(주간_5pg!$F$2:$F$800,'5pg 데이터'!B18)</f>
        <v>1</v>
      </c>
      <c r="F18" t="b">
        <f t="shared" si="0"/>
        <v>1</v>
      </c>
      <c r="G18" t="str">
        <f>IF(F18=FALSE,"",B18&amp;"@"&amp;COUNTIFS($B$1:B18,B18,$F$1:F18,TRUE))</f>
        <v>United States@2</v>
      </c>
      <c r="H18" t="str">
        <f>IFERROR(INDEX('기사 제목, 링크 정리시트'!B:B,MATCH(CONCATENATE("http://skinnonews.com"&amp;'5pg 데이터'!A18),'기사 제목, 링크 정리시트'!C:C,0)),"")</f>
        <v>[SK Innovation’s Q2 2024 Financial Results] Recording revenue of KRW 18.8 trillion and operating loss of KRW 45.8 billion</v>
      </c>
      <c r="M18" t="str">
        <f>주간_5pg!F18</f>
        <v>Hungary</v>
      </c>
    </row>
    <row r="19" spans="1:13">
      <c r="A19" s="86" t="s">
        <v>260</v>
      </c>
      <c r="B19" s="86" t="s">
        <v>229</v>
      </c>
      <c r="C19" s="86">
        <v>17</v>
      </c>
      <c r="D19" t="str">
        <f>IF(VLOOKUP(A19,'상위 PV'!A:C,3,0)="기사임",1,"")</f>
        <v/>
      </c>
      <c r="E19">
        <f>COUNTIF(주간_5pg!$F$2:$F$800,'5pg 데이터'!B19)</f>
        <v>1</v>
      </c>
      <c r="F19" t="b">
        <f t="shared" si="0"/>
        <v>0</v>
      </c>
      <c r="G19" t="str">
        <f>IF(F19=FALSE,"",B19&amp;"@"&amp;COUNTIFS($B$1:B19,B19,$F$1:F19,TRUE))</f>
        <v/>
      </c>
      <c r="H19" t="str">
        <f>IFERROR(INDEX('기사 제목, 링크 정리시트'!B:B,MATCH(CONCATENATE("http://skinnonews.com"&amp;'5pg 데이터'!A19),'기사 제목, 링크 정리시트'!C:C,0)),"")</f>
        <v/>
      </c>
      <c r="M19" t="str">
        <f>주간_5pg!F19</f>
        <v>Poland</v>
      </c>
    </row>
    <row r="20" spans="1:13">
      <c r="A20" s="86" t="s">
        <v>1777</v>
      </c>
      <c r="B20" s="86" t="s">
        <v>233</v>
      </c>
      <c r="C20" s="86">
        <v>16</v>
      </c>
      <c r="D20">
        <f>IF(VLOOKUP(A20,'상위 PV'!A:C,3,0)="기사임",1,"")</f>
        <v>1</v>
      </c>
      <c r="E20">
        <f>COUNTIF(주간_5pg!$F$2:$F$800,'5pg 데이터'!B20)</f>
        <v>1</v>
      </c>
      <c r="F20" t="b">
        <f t="shared" si="0"/>
        <v>1</v>
      </c>
      <c r="G20" t="str">
        <f>IF(F20=FALSE,"",B20&amp;"@"&amp;COUNTIFS($B$1:B20,B20,$F$1:F20,TRUE))</f>
        <v>Hong Kong@1</v>
      </c>
      <c r="H20" t="str">
        <f>IFERROR(INDEX('기사 제목, 링크 정리시트'!B:B,MATCH(CONCATENATE("http://skinnonews.com"&amp;'5pg 데이터'!A20),'기사 제목, 링크 정리시트'!C:C,0)),"")</f>
        <v>SK Energy to start sustainable aviation fuel (SAF) commercial production</v>
      </c>
      <c r="M20" t="str">
        <f>주간_5pg!F20</f>
        <v>Australia</v>
      </c>
    </row>
    <row r="21" spans="1:13">
      <c r="A21" s="86" t="s">
        <v>1777</v>
      </c>
      <c r="B21" s="86" t="s">
        <v>234</v>
      </c>
      <c r="C21" s="86">
        <v>15</v>
      </c>
      <c r="D21">
        <f>IF(VLOOKUP(A21,'상위 PV'!A:C,3,0)="기사임",1,"")</f>
        <v>1</v>
      </c>
      <c r="E21">
        <f>COUNTIF(주간_5pg!$F$2:$F$800,'5pg 데이터'!B21)</f>
        <v>1</v>
      </c>
      <c r="F21" t="b">
        <f t="shared" si="0"/>
        <v>1</v>
      </c>
      <c r="G21" t="str">
        <f>IF(F21=FALSE,"",B21&amp;"@"&amp;COUNTIFS($B$1:B21,B21,$F$1:F21,TRUE))</f>
        <v>United Kingdom@1</v>
      </c>
      <c r="H21" t="str">
        <f>IFERROR(INDEX('기사 제목, 링크 정리시트'!B:B,MATCH(CONCATENATE("http://skinnonews.com"&amp;'5pg 데이터'!A21),'기사 제목, 링크 정리시트'!C:C,0)),"")</f>
        <v>SK Energy to start sustainable aviation fuel (SAF) commercial production</v>
      </c>
      <c r="M21" t="str">
        <f>주간_5pg!F21</f>
        <v>Spain</v>
      </c>
    </row>
    <row r="22" spans="1:13">
      <c r="A22" s="86" t="s">
        <v>1538</v>
      </c>
      <c r="B22" s="86" t="s">
        <v>225</v>
      </c>
      <c r="C22" s="86">
        <v>14</v>
      </c>
      <c r="D22">
        <f>IF(VLOOKUP(A22,'상위 PV'!A:C,3,0)="기사임",1,"")</f>
        <v>1</v>
      </c>
      <c r="E22">
        <f>COUNTIF(주간_5pg!$F$2:$F$800,'5pg 데이터'!B22)</f>
        <v>1</v>
      </c>
      <c r="F22" t="b">
        <f t="shared" si="0"/>
        <v>1</v>
      </c>
      <c r="G22" t="str">
        <f>IF(F22=FALSE,"",B22&amp;"@"&amp;COUNTIFS($B$1:B22,B22,$F$1:F22,TRUE))</f>
        <v>United States@3</v>
      </c>
      <c r="H22" t="str">
        <f>IFERROR(INDEX('기사 제목, 링크 정리시트'!B:B,MATCH(CONCATENATE("http://skinnonews.com"&amp;'5pg 데이터'!A22),'기사 제목, 링크 정리시트'!C:C,0)),"")</f>
        <v>[Oillusion] Are we running out of oil in the next 50 years?</v>
      </c>
      <c r="M22" t="str">
        <f>주간_5pg!F22</f>
        <v>Thailand</v>
      </c>
    </row>
    <row r="23" spans="1:13">
      <c r="A23" s="86" t="s">
        <v>1625</v>
      </c>
      <c r="B23" s="86" t="s">
        <v>229</v>
      </c>
      <c r="C23" s="86">
        <v>14</v>
      </c>
      <c r="D23">
        <f>IF(VLOOKUP(A23,'상위 PV'!A:C,3,0)="기사임",1,"")</f>
        <v>1</v>
      </c>
      <c r="E23">
        <f>COUNTIF(주간_5pg!$F$2:$F$800,'5pg 데이터'!B23)</f>
        <v>1</v>
      </c>
      <c r="F23" t="b">
        <f t="shared" si="0"/>
        <v>1</v>
      </c>
      <c r="G23" t="str">
        <f>IF(F23=FALSE,"",B23&amp;"@"&amp;COUNTIFS($B$1:B23,B23,$F$1:F23,TRUE))</f>
        <v>India@1</v>
      </c>
      <c r="H23" t="str">
        <f>IFERROR(INDEX('기사 제목, 링크 정리시트'!B:B,MATCH(CONCATENATE("http://skinnonews.com"&amp;'5pg 데이터'!A23),'기사 제목, 링크 정리시트'!C:C,0)),"")</f>
        <v>SK Innovation and SK E&amp;S announce merger, forming Asia-Pacific's largest private energy company with assets of KRW 100 trillion</v>
      </c>
      <c r="M23" t="str">
        <f>주간_5pg!F23</f>
        <v>Indonesia</v>
      </c>
    </row>
    <row r="24" spans="1:13">
      <c r="A24" s="86" t="s">
        <v>263</v>
      </c>
      <c r="B24" s="86" t="s">
        <v>225</v>
      </c>
      <c r="C24" s="86">
        <v>14</v>
      </c>
      <c r="D24" t="str">
        <f>IF(VLOOKUP(A24,'상위 PV'!A:C,3,0)="기사임",1,"")</f>
        <v/>
      </c>
      <c r="E24">
        <f>COUNTIF(주간_5pg!$F$2:$F$800,'5pg 데이터'!B24)</f>
        <v>1</v>
      </c>
      <c r="F24" t="b">
        <f t="shared" si="0"/>
        <v>0</v>
      </c>
      <c r="G24" t="str">
        <f>IF(F24=FALSE,"",B24&amp;"@"&amp;COUNTIFS($B$1:B24,B24,$F$1:F24,TRUE))</f>
        <v/>
      </c>
      <c r="H24" t="str">
        <f>IFERROR(INDEX('기사 제목, 링크 정리시트'!B:B,MATCH(CONCATENATE("http://skinnonews.com"&amp;'5pg 데이터'!A24),'기사 제목, 링크 정리시트'!C:C,0)),"")</f>
        <v/>
      </c>
      <c r="M24" t="str">
        <f>주간_5pg!F24</f>
        <v>Iceland</v>
      </c>
    </row>
    <row r="25" spans="1:13">
      <c r="A25" s="86" t="s">
        <v>1881</v>
      </c>
      <c r="B25" s="86" t="s">
        <v>226</v>
      </c>
      <c r="C25" s="86">
        <v>13</v>
      </c>
      <c r="D25">
        <f>IF(VLOOKUP(A25,'상위 PV'!A:C,3,0)="기사임",1,"")</f>
        <v>1</v>
      </c>
      <c r="E25">
        <f>COUNTIF(주간_5pg!$F$2:$F$800,'5pg 데이터'!B25)</f>
        <v>1</v>
      </c>
      <c r="F25" t="b">
        <f t="shared" si="0"/>
        <v>1</v>
      </c>
      <c r="G25" t="str">
        <f>IF(F25=FALSE,"",B25&amp;"@"&amp;COUNTIFS($B$1:B25,B25,$F$1:F25,TRUE))</f>
        <v>South Korea@2</v>
      </c>
      <c r="H25" t="str">
        <f>IFERROR(INDEX('기사 제목, 링크 정리시트'!B:B,MATCH(CONCATENATE("http://skinnonews.com"&amp;'5pg 데이터'!A25),'기사 제목, 링크 정리시트'!C:C,0)),"")</f>
        <v>SK Enmove earns Gold rating in prestigious EcoVadis ESG assessment</v>
      </c>
      <c r="M25" t="str">
        <f>주간_5pg!F25</f>
        <v>Netherlands</v>
      </c>
    </row>
    <row r="26" spans="1:13">
      <c r="A26" s="86" t="s">
        <v>260</v>
      </c>
      <c r="B26" s="86" t="s">
        <v>227</v>
      </c>
      <c r="C26" s="86">
        <v>13</v>
      </c>
      <c r="D26" t="str">
        <f>IF(VLOOKUP(A26,'상위 PV'!A:C,3,0)="기사임",1,"")</f>
        <v/>
      </c>
      <c r="E26">
        <f>COUNTIF(주간_5pg!$F$2:$F$800,'5pg 데이터'!B26)</f>
        <v>1</v>
      </c>
      <c r="F26" t="b">
        <f t="shared" si="0"/>
        <v>0</v>
      </c>
      <c r="G26" t="str">
        <f>IF(F26=FALSE,"",B26&amp;"@"&amp;COUNTIFS($B$1:B26,B26,$F$1:F26,TRUE))</f>
        <v/>
      </c>
      <c r="H26" t="str">
        <f>IFERROR(INDEX('기사 제목, 링크 정리시트'!B:B,MATCH(CONCATENATE("http://skinnonews.com"&amp;'5pg 데이터'!A26),'기사 제목, 링크 정리시트'!C:C,0)),"")</f>
        <v/>
      </c>
      <c r="M26" t="str">
        <f>주간_5pg!F26</f>
        <v>Austria</v>
      </c>
    </row>
    <row r="27" spans="1:13">
      <c r="A27" s="86" t="s">
        <v>613</v>
      </c>
      <c r="B27" s="86" t="s">
        <v>225</v>
      </c>
      <c r="C27" s="86">
        <v>12</v>
      </c>
      <c r="D27">
        <f>IF(VLOOKUP(A27,'상위 PV'!A:C,3,0)="기사임",1,"")</f>
        <v>1</v>
      </c>
      <c r="E27">
        <f>COUNTIF(주간_5pg!$F$2:$F$800,'5pg 데이터'!B27)</f>
        <v>1</v>
      </c>
      <c r="F27" t="b">
        <f t="shared" si="0"/>
        <v>1</v>
      </c>
      <c r="G27" t="str">
        <f>IF(F27=FALSE,"",B27&amp;"@"&amp;COUNTIFS($B$1:B27,B27,$F$1:F27,TRUE))</f>
        <v>United States@4</v>
      </c>
      <c r="H27" t="str">
        <f>IFERROR(INDEX('기사 제목, 링크 정리시트'!B:B,MATCH(CONCATENATE("http://skinnonews.com"&amp;'5pg 데이터'!A27),'기사 제목, 링크 정리시트'!C:C,0)),"")</f>
        <v>SK On-Ford JV BlueOval SK secures up to USD 9.2 billion of DOE Loan Conditional Commitment</v>
      </c>
      <c r="M27" t="str">
        <f>주간_5pg!F27</f>
        <v>Ireland</v>
      </c>
    </row>
    <row r="28" spans="1:13">
      <c r="A28" s="86" t="s">
        <v>1029</v>
      </c>
      <c r="B28" s="86" t="s">
        <v>225</v>
      </c>
      <c r="C28" s="86">
        <v>12</v>
      </c>
      <c r="D28">
        <f>IF(VLOOKUP(A28,'상위 PV'!A:C,3,0)="기사임",1,"")</f>
        <v>1</v>
      </c>
      <c r="E28">
        <f>COUNTIF(주간_5pg!$F$2:$F$800,'5pg 데이터'!B28)</f>
        <v>1</v>
      </c>
      <c r="F28" t="b">
        <f t="shared" si="0"/>
        <v>1</v>
      </c>
      <c r="G28" t="str">
        <f>IF(F28=FALSE,"",B28&amp;"@"&amp;COUNTIFS($B$1:B28,B28,$F$1:F28,TRUE))</f>
        <v>United States@5</v>
      </c>
      <c r="H28" t="str">
        <f>IFERROR(INDEX('기사 제목, 링크 정리시트'!B:B,MATCH(CONCATENATE("http://skinnonews.com"&amp;'5pg 데이터'!A28),'기사 제목, 링크 정리시트'!C:C,0)),"")</f>
        <v>SK On – Hyundai Motor Group joint battery factory awarded “Deal of the Year”</v>
      </c>
      <c r="M28" t="str">
        <f>주간_5pg!F28</f>
        <v>Romania</v>
      </c>
    </row>
    <row r="29" spans="1:13">
      <c r="A29" s="86" t="s">
        <v>1444</v>
      </c>
      <c r="B29" s="86" t="s">
        <v>225</v>
      </c>
      <c r="C29" s="86">
        <v>12</v>
      </c>
      <c r="D29">
        <f>IF(VLOOKUP(A29,'상위 PV'!A:C,3,0)="기사임",1,"")</f>
        <v>1</v>
      </c>
      <c r="E29">
        <f>COUNTIF(주간_5pg!$F$2:$F$800,'5pg 데이터'!B29)</f>
        <v>1</v>
      </c>
      <c r="F29" t="b">
        <f t="shared" si="0"/>
        <v>1</v>
      </c>
      <c r="G29" t="str">
        <f>IF(F29=FALSE,"",B29&amp;"@"&amp;COUNTIFS($B$1:B29,B29,$F$1:F29,TRUE))</f>
        <v>United States@6</v>
      </c>
      <c r="H29" t="str">
        <f>IFERROR(INDEX('기사 제목, 링크 정리시트'!B:B,MATCH(CONCATENATE("http://skinnonews.com"&amp;'5pg 데이터'!A29),'기사 제목, 링크 정리시트'!C:C,0)),"")</f>
        <v>[SK Innovation’s 2023 Financial Results] Recording sales of KRW 77.29 trillion and operating profit of KRW 1.9 trillion</v>
      </c>
      <c r="M29" t="str">
        <f>주간_5pg!F29</f>
        <v>Russia</v>
      </c>
    </row>
    <row r="30" spans="1:13">
      <c r="A30" s="86" t="s">
        <v>268</v>
      </c>
      <c r="B30" s="86" t="s">
        <v>225</v>
      </c>
      <c r="C30" s="86">
        <v>12</v>
      </c>
      <c r="D30">
        <f>IF(VLOOKUP(A30,'상위 PV'!A:C,3,0)="기사임",1,"")</f>
        <v>1</v>
      </c>
      <c r="E30">
        <f>COUNTIF(주간_5pg!$F$2:$F$800,'5pg 데이터'!B30)</f>
        <v>1</v>
      </c>
      <c r="F30" t="b">
        <f t="shared" si="0"/>
        <v>1</v>
      </c>
      <c r="G30" t="str">
        <f>IF(F30=FALSE,"",B30&amp;"@"&amp;COUNTIFS($B$1:B30,B30,$F$1:F30,TRUE))</f>
        <v>United States@7</v>
      </c>
      <c r="H30" t="str">
        <f>IFERROR(INDEX('기사 제목, 링크 정리시트'!B:B,MATCH(CONCATENATE("http://skinnonews.com"&amp;'5pg 데이터'!A30),'기사 제목, 링크 정리시트'!C:C,0)),"")</f>
        <v>Z-folding, a technique that ensures the safety of SK Innovation’s batteries</v>
      </c>
      <c r="M30" t="str">
        <f>주간_5pg!F30</f>
        <v>Italy</v>
      </c>
    </row>
    <row r="31" spans="1:13">
      <c r="A31" s="86" t="s">
        <v>974</v>
      </c>
      <c r="B31" s="86" t="s">
        <v>225</v>
      </c>
      <c r="C31" s="86">
        <v>12</v>
      </c>
      <c r="D31" t="str">
        <f>IF(VLOOKUP(A31,'상위 PV'!A:C,3,0)="기사임",1,"")</f>
        <v/>
      </c>
      <c r="E31">
        <f>COUNTIF(주간_5pg!$F$2:$F$800,'5pg 데이터'!B31)</f>
        <v>1</v>
      </c>
      <c r="F31" t="b">
        <f t="shared" si="0"/>
        <v>0</v>
      </c>
      <c r="G31" t="str">
        <f>IF(F31=FALSE,"",B31&amp;"@"&amp;COUNTIFS($B$1:B31,B31,$F$1:F31,TRUE))</f>
        <v/>
      </c>
      <c r="H31" t="str">
        <f>IFERROR(INDEX('기사 제목, 링크 정리시트'!B:B,MATCH(CONCATENATE("http://skinnonews.com"&amp;'5pg 데이터'!A31),'기사 제목, 링크 정리시트'!C:C,0)),"")</f>
        <v/>
      </c>
      <c r="M31" t="str">
        <f>주간_5pg!F31</f>
        <v>Ukraine</v>
      </c>
    </row>
    <row r="32" spans="1:13">
      <c r="A32" s="86" t="s">
        <v>274</v>
      </c>
      <c r="B32" s="86" t="s">
        <v>230</v>
      </c>
      <c r="C32" s="86">
        <v>11</v>
      </c>
      <c r="D32" t="str">
        <f>IF(VLOOKUP(A32,'상위 PV'!A:C,3,0)="기사임",1,"")</f>
        <v/>
      </c>
      <c r="E32">
        <f>COUNTIF(주간_5pg!$F$2:$F$800,'5pg 데이터'!B32)</f>
        <v>1</v>
      </c>
      <c r="F32" t="b">
        <f t="shared" si="0"/>
        <v>0</v>
      </c>
      <c r="G32" t="str">
        <f>IF(F32=FALSE,"",B32&amp;"@"&amp;COUNTIFS($B$1:B32,B32,$F$1:F32,TRUE))</f>
        <v/>
      </c>
      <c r="H32" t="str">
        <f>IFERROR(INDEX('기사 제목, 링크 정리시트'!B:B,MATCH(CONCATENATE("http://skinnonews.com"&amp;'5pg 데이터'!A32),'기사 제목, 링크 정리시트'!C:C,0)),"")</f>
        <v/>
      </c>
      <c r="M32" t="str">
        <f>주간_5pg!F32</f>
        <v>Philippines</v>
      </c>
    </row>
    <row r="33" spans="1:13">
      <c r="A33" s="86" t="s">
        <v>942</v>
      </c>
      <c r="B33" s="86" t="s">
        <v>227</v>
      </c>
      <c r="C33" s="86">
        <v>10</v>
      </c>
      <c r="D33">
        <f>IF(VLOOKUP(A33,'상위 PV'!A:C,3,0)="기사임",1,"")</f>
        <v>1</v>
      </c>
      <c r="E33">
        <f>COUNTIF(주간_5pg!$F$2:$F$800,'5pg 데이터'!B33)</f>
        <v>1</v>
      </c>
      <c r="F33" t="b">
        <f t="shared" si="0"/>
        <v>1</v>
      </c>
      <c r="G33" t="str">
        <f>IF(F33=FALSE,"",B33&amp;"@"&amp;COUNTIFS($B$1:B33,B33,$F$1:F33,TRUE))</f>
        <v>Japan@2</v>
      </c>
      <c r="H33" t="str">
        <f>IFERROR(INDEX('기사 제목, 링크 정리시트'!B:B,MATCH(CONCATENATE("http://skinnonews.com"&amp;'5pg 데이터'!A33),'기사 제목, 링크 정리시트'!C:C,0)),"")</f>
        <v>SK Trading International invests in Daekyung O&amp;T to secure bio-aviation fuel raw materials</v>
      </c>
      <c r="M33" t="str">
        <f>주간_5pg!F33</f>
        <v>Kuwait</v>
      </c>
    </row>
    <row r="34" spans="1:13">
      <c r="A34" s="86" t="s">
        <v>1625</v>
      </c>
      <c r="B34" s="86" t="s">
        <v>230</v>
      </c>
      <c r="C34" s="86">
        <v>10</v>
      </c>
      <c r="D34">
        <f>IF(VLOOKUP(A34,'상위 PV'!A:C,3,0)="기사임",1,"")</f>
        <v>1</v>
      </c>
      <c r="E34">
        <f>COUNTIF(주간_5pg!$F$2:$F$800,'5pg 데이터'!B34)</f>
        <v>1</v>
      </c>
      <c r="F34" t="b">
        <f t="shared" si="0"/>
        <v>1</v>
      </c>
      <c r="G34" t="str">
        <f>IF(F34=FALSE,"",B34&amp;"@"&amp;COUNTIFS($B$1:B34,B34,$F$1:F34,TRUE))</f>
        <v>Singapore@2</v>
      </c>
      <c r="H34" t="str">
        <f>IFERROR(INDEX('기사 제목, 링크 정리시트'!B:B,MATCH(CONCATENATE("http://skinnonews.com"&amp;'5pg 데이터'!A34),'기사 제목, 링크 정리시트'!C:C,0)),"")</f>
        <v>SK Innovation and SK E&amp;S announce merger, forming Asia-Pacific's largest private energy company with assets of KRW 100 trillion</v>
      </c>
      <c r="M34" t="str">
        <f>주간_5pg!F34</f>
        <v>Sri Lanka</v>
      </c>
    </row>
    <row r="35" spans="1:13">
      <c r="A35" s="86" t="s">
        <v>1737</v>
      </c>
      <c r="B35" s="86" t="s">
        <v>252</v>
      </c>
      <c r="C35" s="86">
        <v>10</v>
      </c>
      <c r="D35">
        <f>IF(VLOOKUP(A35,'상위 PV'!A:C,3,0)="기사임",1,"")</f>
        <v>1</v>
      </c>
      <c r="E35">
        <f>COUNTIF(주간_5pg!$F$2:$F$800,'5pg 데이터'!B35)</f>
        <v>1</v>
      </c>
      <c r="F35" t="b">
        <f t="shared" si="0"/>
        <v>1</v>
      </c>
      <c r="G35" t="str">
        <f>IF(F35=FALSE,"",B35&amp;"@"&amp;COUNTIFS($B$1:B35,B35,$F$1:F35,TRUE))</f>
        <v>(not set)@2</v>
      </c>
      <c r="H35" t="str">
        <f>IFERROR(INDEX('기사 제목, 링크 정리시트'!B:B,MATCH(CONCATENATE("http://skinnonews.com"&amp;'5pg 데이터'!A35),'기사 제목, 링크 정리시트'!C:C,0)),"")</f>
        <v>SK Earthon secures operatorship of Ketapu Cluster off the coast of Sarawak, Malaysia, expanding operations in Southeast Asia</v>
      </c>
      <c r="M35" t="str">
        <f>주간_5pg!F35</f>
        <v>Finland</v>
      </c>
    </row>
    <row r="36" spans="1:13">
      <c r="A36" s="86" t="s">
        <v>1035</v>
      </c>
      <c r="B36" s="86" t="s">
        <v>227</v>
      </c>
      <c r="C36" s="86">
        <v>10</v>
      </c>
      <c r="D36">
        <f>IF(VLOOKUP(A36,'상위 PV'!A:C,3,0)="기사임",1,"")</f>
        <v>1</v>
      </c>
      <c r="E36">
        <f>COUNTIF(주간_5pg!$F$2:$F$800,'5pg 데이터'!B36)</f>
        <v>1</v>
      </c>
      <c r="F36" t="b">
        <f t="shared" si="0"/>
        <v>1</v>
      </c>
      <c r="G36" t="str">
        <f>IF(F36=FALSE,"",B36&amp;"@"&amp;COUNTIFS($B$1:B36,B36,$F$1:F36,TRUE))</f>
        <v>Japan@3</v>
      </c>
      <c r="H36" t="str">
        <f>IFERROR(INDEX('기사 제목, 링크 정리시트'!B:B,MATCH(CONCATENATE("http://skinnonews.com"&amp;'5pg 데이터'!A36),'기사 제목, 링크 정리시트'!C:C,0)),"")</f>
        <v/>
      </c>
      <c r="M36" t="str">
        <f>주간_5pg!F36</f>
        <v>Portugal</v>
      </c>
    </row>
    <row r="37" spans="1:13">
      <c r="A37" s="86" t="s">
        <v>254</v>
      </c>
      <c r="B37" s="86" t="s">
        <v>229</v>
      </c>
      <c r="C37" s="86">
        <v>9</v>
      </c>
      <c r="D37" t="str">
        <f>IF(VLOOKUP(A37,'상위 PV'!A:C,3,0)="기사임",1,"")</f>
        <v/>
      </c>
      <c r="E37">
        <f>COUNTIF(주간_5pg!$F$2:$F$800,'5pg 데이터'!B37)</f>
        <v>1</v>
      </c>
      <c r="F37" t="b">
        <f t="shared" si="0"/>
        <v>0</v>
      </c>
      <c r="G37" t="str">
        <f>IF(F37=FALSE,"",B37&amp;"@"&amp;COUNTIFS($B$1:B37,B37,$F$1:F37,TRUE))</f>
        <v/>
      </c>
      <c r="H37" t="str">
        <f>IFERROR(INDEX('기사 제목, 링크 정리시트'!B:B,MATCH(CONCATENATE("http://skinnonews.com"&amp;'5pg 데이터'!A37),'기사 제목, 링크 정리시트'!C:C,0)),"")</f>
        <v/>
      </c>
      <c r="M37" t="str">
        <f>주간_5pg!F37</f>
        <v>Saudi Arabia</v>
      </c>
    </row>
    <row r="38" spans="1:13">
      <c r="A38" s="86" t="s">
        <v>254</v>
      </c>
      <c r="B38" s="86" t="s">
        <v>227</v>
      </c>
      <c r="C38" s="86">
        <v>9</v>
      </c>
      <c r="D38" t="str">
        <f>IF(VLOOKUP(A38,'상위 PV'!A:C,3,0)="기사임",1,"")</f>
        <v/>
      </c>
      <c r="E38">
        <f>COUNTIF(주간_5pg!$F$2:$F$800,'5pg 데이터'!B38)</f>
        <v>1</v>
      </c>
      <c r="F38" t="b">
        <f t="shared" si="0"/>
        <v>0</v>
      </c>
      <c r="G38" t="str">
        <f>IF(F38=FALSE,"",B38&amp;"@"&amp;COUNTIFS($B$1:B38,B38,$F$1:F38,TRUE))</f>
        <v/>
      </c>
      <c r="H38" t="str">
        <f>IFERROR(INDEX('기사 제목, 링크 정리시트'!B:B,MATCH(CONCATENATE("http://skinnonews.com"&amp;'5pg 데이터'!A38),'기사 제목, 링크 정리시트'!C:C,0)),"")</f>
        <v/>
      </c>
      <c r="M38" t="str">
        <f>주간_5pg!F38</f>
        <v>Sweden</v>
      </c>
    </row>
    <row r="39" spans="1:13">
      <c r="A39" s="86" t="s">
        <v>876</v>
      </c>
      <c r="B39" s="86" t="s">
        <v>229</v>
      </c>
      <c r="C39" s="86">
        <v>9</v>
      </c>
      <c r="D39">
        <f>IF(VLOOKUP(A39,'상위 PV'!A:C,3,0)="기사임",1,"")</f>
        <v>1</v>
      </c>
      <c r="E39">
        <f>COUNTIF(주간_5pg!$F$2:$F$800,'5pg 데이터'!B39)</f>
        <v>1</v>
      </c>
      <c r="F39" t="b">
        <f t="shared" si="0"/>
        <v>1</v>
      </c>
      <c r="G39" t="str">
        <f>IF(F39=FALSE,"",B39&amp;"@"&amp;COUNTIFS($B$1:B39,B39,$F$1:F39,TRUE))</f>
        <v>India@2</v>
      </c>
      <c r="H39" t="str">
        <f>IFERROR(INDEX('기사 제목, 링크 정리시트'!B:B,MATCH(CONCATENATE("http://skinnonews.com"&amp;'5pg 데이터'!A39),'기사 제목, 링크 정리시트'!C:C,0)),"")</f>
        <v>SK Enmove expands its lubricant brand ZIC, aiming to lead the global electrical efficiency market worth KRW 54 trillion by 2040</v>
      </c>
      <c r="M39">
        <f>주간_5pg!F39</f>
        <v>0</v>
      </c>
    </row>
    <row r="40" spans="1:13">
      <c r="A40" s="86" t="s">
        <v>968</v>
      </c>
      <c r="B40" s="86" t="s">
        <v>225</v>
      </c>
      <c r="C40" s="86">
        <v>9</v>
      </c>
      <c r="D40">
        <f>IF(VLOOKUP(A40,'상위 PV'!A:C,3,0)="기사임",1,"")</f>
        <v>1</v>
      </c>
      <c r="E40">
        <f>COUNTIF(주간_5pg!$F$2:$F$800,'5pg 데이터'!B40)</f>
        <v>1</v>
      </c>
      <c r="F40" t="b">
        <f t="shared" si="0"/>
        <v>1</v>
      </c>
      <c r="G40" t="str">
        <f>IF(F40=FALSE,"",B40&amp;"@"&amp;COUNTIFS($B$1:B40,B40,$F$1:F40,TRUE))</f>
        <v>United States@8</v>
      </c>
      <c r="H40" t="str">
        <f>IFERROR(INDEX('기사 제목, 링크 정리시트'!B:B,MATCH(CONCATENATE("http://skinnonews.com"&amp;'5pg 데이터'!A40),'기사 제목, 링크 정리시트'!C:C,0)),"")</f>
        <v>[SK Innovation’s Q3 2023 Financial Results] Recording sales of KRW 19.89 trillion and operating profit of KRW 1.56 trillion</v>
      </c>
      <c r="M40" t="str">
        <f>주간_5pg!F40</f>
        <v>Ghana</v>
      </c>
    </row>
    <row r="41" spans="1:13">
      <c r="A41" s="86" t="s">
        <v>1777</v>
      </c>
      <c r="B41" s="86" t="s">
        <v>229</v>
      </c>
      <c r="C41" s="86">
        <v>9</v>
      </c>
      <c r="D41">
        <f>IF(VLOOKUP(A41,'상위 PV'!A:C,3,0)="기사임",1,"")</f>
        <v>1</v>
      </c>
      <c r="E41">
        <f>COUNTIF(주간_5pg!$F$2:$F$800,'5pg 데이터'!B41)</f>
        <v>1</v>
      </c>
      <c r="F41" t="b">
        <f t="shared" si="0"/>
        <v>1</v>
      </c>
      <c r="G41" t="str">
        <f>IF(F41=FALSE,"",B41&amp;"@"&amp;COUNTIFS($B$1:B41,B41,$F$1:F41,TRUE))</f>
        <v>India@3</v>
      </c>
      <c r="H41" t="str">
        <f>IFERROR(INDEX('기사 제목, 링크 정리시트'!B:B,MATCH(CONCATENATE("http://skinnonews.com"&amp;'5pg 데이터'!A41),'기사 제목, 링크 정리시트'!C:C,0)),"")</f>
        <v>SK Energy to start sustainable aviation fuel (SAF) commercial production</v>
      </c>
      <c r="M41" t="str">
        <f>주간_5pg!F41</f>
        <v>Pakistan</v>
      </c>
    </row>
    <row r="42" spans="1:13">
      <c r="A42" s="86" t="s">
        <v>1084</v>
      </c>
      <c r="B42" s="86" t="s">
        <v>227</v>
      </c>
      <c r="C42" s="86">
        <v>9</v>
      </c>
      <c r="D42">
        <f>IF(VLOOKUP(A42,'상위 PV'!A:C,3,0)="기사임",1,"")</f>
        <v>1</v>
      </c>
      <c r="E42">
        <f>COUNTIF(주간_5pg!$F$2:$F$800,'5pg 데이터'!B42)</f>
        <v>1</v>
      </c>
      <c r="F42" t="b">
        <f t="shared" si="0"/>
        <v>1</v>
      </c>
      <c r="G42" t="str">
        <f>IF(F42=FALSE,"",B42&amp;"@"&amp;COUNTIFS($B$1:B42,B42,$F$1:F42,TRUE))</f>
        <v>Japan@4</v>
      </c>
      <c r="H42" t="str">
        <f>IFERROR(INDEX('기사 제목, 링크 정리시트'!B:B,MATCH(CONCATENATE("http://skinnonews.com"&amp;'5pg 데이터'!A42),'기사 제목, 링크 정리시트'!C:C,0)),"")</f>
        <v/>
      </c>
      <c r="M42" t="str">
        <f>주간_5pg!F42</f>
        <v>Belgium</v>
      </c>
    </row>
    <row r="43" spans="1:13">
      <c r="A43" s="86" t="s">
        <v>1449</v>
      </c>
      <c r="B43" s="86" t="s">
        <v>229</v>
      </c>
      <c r="C43" s="86">
        <v>9</v>
      </c>
      <c r="D43" t="str">
        <f>IF(VLOOKUP(A43,'상위 PV'!A:C,3,0)="기사임",1,"")</f>
        <v/>
      </c>
      <c r="E43">
        <f>COUNTIF(주간_5pg!$F$2:$F$800,'5pg 데이터'!B43)</f>
        <v>1</v>
      </c>
      <c r="F43" t="b">
        <f t="shared" si="0"/>
        <v>0</v>
      </c>
      <c r="G43" t="str">
        <f>IF(F43=FALSE,"",B43&amp;"@"&amp;COUNTIFS($B$1:B43,B43,$F$1:F43,TRUE))</f>
        <v/>
      </c>
      <c r="H43" t="str">
        <f>IFERROR(INDEX('기사 제목, 링크 정리시트'!B:B,MATCH(CONCATENATE("http://skinnonews.com"&amp;'5pg 데이터'!A43),'기사 제목, 링크 정리시트'!C:C,0)),"")</f>
        <v/>
      </c>
      <c r="M43" t="str">
        <f>주간_5pg!F43</f>
        <v>Iran</v>
      </c>
    </row>
    <row r="44" spans="1:13">
      <c r="A44" s="86" t="s">
        <v>274</v>
      </c>
      <c r="B44" s="86" t="s">
        <v>225</v>
      </c>
      <c r="C44" s="86">
        <v>9</v>
      </c>
      <c r="D44" t="str">
        <f>IF(VLOOKUP(A44,'상위 PV'!A:C,3,0)="기사임",1,"")</f>
        <v/>
      </c>
      <c r="E44">
        <f>COUNTIF(주간_5pg!$F$2:$F$800,'5pg 데이터'!B44)</f>
        <v>1</v>
      </c>
      <c r="F44" t="b">
        <f t="shared" si="0"/>
        <v>0</v>
      </c>
      <c r="G44" t="str">
        <f>IF(F44=FALSE,"",B44&amp;"@"&amp;COUNTIFS($B$1:B44,B44,$F$1:F44,TRUE))</f>
        <v/>
      </c>
      <c r="H44" t="str">
        <f>IFERROR(INDEX('기사 제목, 링크 정리시트'!B:B,MATCH(CONCATENATE("http://skinnonews.com"&amp;'5pg 데이터'!A44),'기사 제목, 링크 정리시트'!C:C,0)),"")</f>
        <v/>
      </c>
      <c r="M44" t="str">
        <f>주간_5pg!F44</f>
        <v>Norway</v>
      </c>
    </row>
    <row r="45" spans="1:13">
      <c r="A45" s="86" t="s">
        <v>261</v>
      </c>
      <c r="B45" s="86" t="s">
        <v>225</v>
      </c>
      <c r="C45" s="86">
        <v>9</v>
      </c>
      <c r="D45" t="str">
        <f>IF(VLOOKUP(A45,'상위 PV'!A:C,3,0)="기사임",1,"")</f>
        <v/>
      </c>
      <c r="E45">
        <f>COUNTIF(주간_5pg!$F$2:$F$800,'5pg 데이터'!B45)</f>
        <v>1</v>
      </c>
      <c r="F45" t="b">
        <f t="shared" si="0"/>
        <v>0</v>
      </c>
      <c r="G45" t="str">
        <f>IF(F45=FALSE,"",B45&amp;"@"&amp;COUNTIFS($B$1:B45,B45,$F$1:F45,TRUE))</f>
        <v/>
      </c>
      <c r="H45" t="str">
        <f>IFERROR(INDEX('기사 제목, 링크 정리시트'!B:B,MATCH(CONCATENATE("http://skinnonews.com"&amp;'5pg 데이터'!A45),'기사 제목, 링크 정리시트'!C:C,0)),"")</f>
        <v/>
      </c>
      <c r="M45" t="str">
        <f>주간_5pg!F45</f>
        <v>T체rkiye</v>
      </c>
    </row>
    <row r="46" spans="1:13">
      <c r="A46" s="86" t="s">
        <v>254</v>
      </c>
      <c r="B46" s="86" t="s">
        <v>247</v>
      </c>
      <c r="C46" s="86">
        <v>8</v>
      </c>
      <c r="D46" t="str">
        <f>IF(VLOOKUP(A46,'상위 PV'!A:C,3,0)="기사임",1,"")</f>
        <v/>
      </c>
      <c r="E46">
        <f>COUNTIF(주간_5pg!$F$2:$F$800,'5pg 데이터'!B46)</f>
        <v>1</v>
      </c>
      <c r="F46" t="b">
        <f t="shared" si="0"/>
        <v>0</v>
      </c>
      <c r="G46" t="str">
        <f>IF(F46=FALSE,"",B46&amp;"@"&amp;COUNTIFS($B$1:B46,B46,$F$1:F46,TRUE))</f>
        <v/>
      </c>
      <c r="H46" t="str">
        <f>IFERROR(INDEX('기사 제목, 링크 정리시트'!B:B,MATCH(CONCATENATE("http://skinnonews.com"&amp;'5pg 데이터'!A46),'기사 제목, 링크 정리시트'!C:C,0)),"")</f>
        <v/>
      </c>
      <c r="M46" t="str">
        <f>주간_5pg!F46</f>
        <v>Belarus</v>
      </c>
    </row>
    <row r="47" spans="1:13">
      <c r="A47" s="86" t="s">
        <v>657</v>
      </c>
      <c r="B47" s="86" t="s">
        <v>230</v>
      </c>
      <c r="C47" s="86">
        <v>8</v>
      </c>
      <c r="D47">
        <f>IF(VLOOKUP(A47,'상위 PV'!A:C,3,0)="기사임",1,"")</f>
        <v>1</v>
      </c>
      <c r="E47">
        <f>COUNTIF(주간_5pg!$F$2:$F$800,'5pg 데이터'!B47)</f>
        <v>1</v>
      </c>
      <c r="F47" t="b">
        <f t="shared" si="0"/>
        <v>1</v>
      </c>
      <c r="G47" t="str">
        <f>IF(F47=FALSE,"",B47&amp;"@"&amp;COUNTIFS($B$1:B47,B47,$F$1:F47,TRUE))</f>
        <v>Singapore@3</v>
      </c>
      <c r="H47" t="str">
        <f>IFERROR(INDEX('기사 제목, 링크 정리시트'!B:B,MATCH(CONCATENATE("http://skinnonews.com"&amp;'5pg 데이터'!A47),'기사 제목, 링크 정리시트'!C:C,0)),"")</f>
        <v>South Korea – Malaysia Carbon Capture &amp; Storage Project alliance expanded with new MOU</v>
      </c>
      <c r="M47" t="str">
        <f>주간_5pg!F47</f>
        <v>Brazil</v>
      </c>
    </row>
    <row r="48" spans="1:13">
      <c r="A48" s="86" t="s">
        <v>668</v>
      </c>
      <c r="B48" s="86" t="s">
        <v>225</v>
      </c>
      <c r="C48" s="86">
        <v>8</v>
      </c>
      <c r="D48">
        <f>IF(VLOOKUP(A48,'상위 PV'!A:C,3,0)="기사임",1,"")</f>
        <v>1</v>
      </c>
      <c r="E48">
        <f>COUNTIF(주간_5pg!$F$2:$F$800,'5pg 데이터'!B48)</f>
        <v>1</v>
      </c>
      <c r="F48" t="b">
        <f t="shared" si="0"/>
        <v>1</v>
      </c>
      <c r="G48" t="str">
        <f>IF(F48=FALSE,"",B48&amp;"@"&amp;COUNTIFS($B$1:B48,B48,$F$1:F48,TRUE))</f>
        <v>United States@9</v>
      </c>
      <c r="H48" t="str">
        <f>IFERROR(INDEX('기사 제목, 링크 정리시트'!B:B,MATCH(CONCATENATE("http://skinnonews.com"&amp;'5pg 데이터'!A48),'기사 제목, 링크 정리시트'!C:C,0)),"")</f>
        <v>SK On, Ford, EcoPro BM to establish cathode plant in Quebec, Canada</v>
      </c>
      <c r="M48" t="str">
        <f>주간_5pg!F48</f>
        <v>Czechia</v>
      </c>
    </row>
    <row r="49" spans="1:13">
      <c r="A49" s="86" t="s">
        <v>1671</v>
      </c>
      <c r="B49" s="86" t="s">
        <v>249</v>
      </c>
      <c r="C49" s="86">
        <v>8</v>
      </c>
      <c r="D49">
        <f>IF(VLOOKUP(A49,'상위 PV'!A:C,3,0)="기사임",1,"")</f>
        <v>1</v>
      </c>
      <c r="E49">
        <f>COUNTIF(주간_5pg!$F$2:$F$800,'5pg 데이터'!B49)</f>
        <v>1</v>
      </c>
      <c r="F49" t="b">
        <f t="shared" si="0"/>
        <v>1</v>
      </c>
      <c r="G49" t="str">
        <f>IF(F49=FALSE,"",B49&amp;"@"&amp;COUNTIFS($B$1:B49,B49,$F$1:F49,TRUE))</f>
        <v>Australia@1</v>
      </c>
      <c r="H49" t="str">
        <f>IFERROR(INDEX('기사 제목, 링크 정리시트'!B:B,MATCH(CONCATENATE("http://skinnonews.com"&amp;'5pg 데이터'!A49),'기사 제목, 링크 정리시트'!C:C,0)),"")</f>
        <v>SK Earthon secures carbon storage exploration rights in Australia, boosting resource development and clean energy</v>
      </c>
      <c r="M49" t="str">
        <f>주간_5pg!F49</f>
        <v>Egypt</v>
      </c>
    </row>
    <row r="50" spans="1:13">
      <c r="A50" s="86" t="s">
        <v>1737</v>
      </c>
      <c r="B50" s="86" t="s">
        <v>230</v>
      </c>
      <c r="C50" s="86">
        <v>8</v>
      </c>
      <c r="D50">
        <f>IF(VLOOKUP(A50,'상위 PV'!A:C,3,0)="기사임",1,"")</f>
        <v>1</v>
      </c>
      <c r="E50">
        <f>COUNTIF(주간_5pg!$F$2:$F$800,'5pg 데이터'!B50)</f>
        <v>1</v>
      </c>
      <c r="F50" t="b">
        <f t="shared" si="0"/>
        <v>1</v>
      </c>
      <c r="G50" t="str">
        <f>IF(F50=FALSE,"",B50&amp;"@"&amp;COUNTIFS($B$1:B50,B50,$F$1:F50,TRUE))</f>
        <v>Singapore@4</v>
      </c>
      <c r="H50" t="str">
        <f>IFERROR(INDEX('기사 제목, 링크 정리시트'!B:B,MATCH(CONCATENATE("http://skinnonews.com"&amp;'5pg 데이터'!A50),'기사 제목, 링크 정리시트'!C:C,0)),"")</f>
        <v>SK Earthon secures operatorship of Ketapu Cluster off the coast of Sarawak, Malaysia, expanding operations in Southeast Asia</v>
      </c>
      <c r="M50" t="str">
        <f>주간_5pg!F50</f>
        <v>Jamaica</v>
      </c>
    </row>
    <row r="51" spans="1:13">
      <c r="A51" s="86" t="s">
        <v>1737</v>
      </c>
      <c r="B51" s="86" t="s">
        <v>226</v>
      </c>
      <c r="C51" s="86">
        <v>8</v>
      </c>
      <c r="D51">
        <f>IF(VLOOKUP(A51,'상위 PV'!A:C,3,0)="기사임",1,"")</f>
        <v>1</v>
      </c>
      <c r="E51">
        <f>COUNTIF(주간_5pg!$F$2:$F$800,'5pg 데이터'!B51)</f>
        <v>1</v>
      </c>
      <c r="F51" t="b">
        <f t="shared" si="0"/>
        <v>1</v>
      </c>
      <c r="G51" t="str">
        <f>IF(F51=FALSE,"",B51&amp;"@"&amp;COUNTIFS($B$1:B51,B51,$F$1:F51,TRUE))</f>
        <v>South Korea@3</v>
      </c>
      <c r="H51" t="str">
        <f>IFERROR(INDEX('기사 제목, 링크 정리시트'!B:B,MATCH(CONCATENATE("http://skinnonews.com"&amp;'5pg 데이터'!A51),'기사 제목, 링크 정리시트'!C:C,0)),"")</f>
        <v>SK Earthon secures operatorship of Ketapu Cluster off the coast of Sarawak, Malaysia, expanding operations in Southeast Asia</v>
      </c>
      <c r="M51" t="str">
        <f>주간_5pg!F51</f>
        <v>Mexico</v>
      </c>
    </row>
    <row r="52" spans="1:13">
      <c r="A52" s="86" t="s">
        <v>1445</v>
      </c>
      <c r="B52" s="86" t="s">
        <v>230</v>
      </c>
      <c r="C52" s="86">
        <v>8</v>
      </c>
      <c r="D52" t="str">
        <f>IF(VLOOKUP(A52,'상위 PV'!A:C,3,0)="기사임",1,"")</f>
        <v/>
      </c>
      <c r="E52">
        <f>COUNTIF(주간_5pg!$F$2:$F$800,'5pg 데이터'!B52)</f>
        <v>1</v>
      </c>
      <c r="F52" t="b">
        <f t="shared" si="0"/>
        <v>0</v>
      </c>
      <c r="G52" t="str">
        <f>IF(F52=FALSE,"",B52&amp;"@"&amp;COUNTIFS($B$1:B52,B52,$F$1:F52,TRUE))</f>
        <v/>
      </c>
      <c r="H52" t="str">
        <f>IFERROR(INDEX('기사 제목, 링크 정리시트'!B:B,MATCH(CONCATENATE("http://skinnonews.com"&amp;'5pg 데이터'!A52),'기사 제목, 링크 정리시트'!C:C,0)),"")</f>
        <v/>
      </c>
      <c r="M52" t="str">
        <f>주간_5pg!F52</f>
        <v>Myanmar (Burma)</v>
      </c>
    </row>
    <row r="53" spans="1:13">
      <c r="A53" s="86" t="s">
        <v>260</v>
      </c>
      <c r="B53" s="86" t="s">
        <v>230</v>
      </c>
      <c r="C53" s="86">
        <v>8</v>
      </c>
      <c r="D53" t="str">
        <f>IF(VLOOKUP(A53,'상위 PV'!A:C,3,0)="기사임",1,"")</f>
        <v/>
      </c>
      <c r="E53">
        <f>COUNTIF(주간_5pg!$F$2:$F$800,'5pg 데이터'!B53)</f>
        <v>1</v>
      </c>
      <c r="F53" t="b">
        <f t="shared" si="0"/>
        <v>0</v>
      </c>
      <c r="G53" t="str">
        <f>IF(F53=FALSE,"",B53&amp;"@"&amp;COUNTIFS($B$1:B53,B53,$F$1:F53,TRUE))</f>
        <v/>
      </c>
      <c r="H53" t="str">
        <f>IFERROR(INDEX('기사 제목, 링크 정리시트'!B:B,MATCH(CONCATENATE("http://skinnonews.com"&amp;'5pg 데이터'!A53),'기사 제목, 링크 정리시트'!C:C,0)),"")</f>
        <v/>
      </c>
      <c r="M53" t="str">
        <f>주간_5pg!F53</f>
        <v>Switzerland</v>
      </c>
    </row>
    <row r="54" spans="1:13">
      <c r="A54" s="86" t="s">
        <v>254</v>
      </c>
      <c r="B54" s="86" t="s">
        <v>231</v>
      </c>
      <c r="C54" s="86">
        <v>7</v>
      </c>
      <c r="D54" t="str">
        <f>IF(VLOOKUP(A54,'상위 PV'!A:C,3,0)="기사임",1,"")</f>
        <v/>
      </c>
      <c r="E54">
        <f>COUNTIF(주간_5pg!$F$2:$F$800,'5pg 데이터'!B54)</f>
        <v>1</v>
      </c>
      <c r="F54" t="b">
        <f t="shared" si="0"/>
        <v>0</v>
      </c>
      <c r="G54" t="str">
        <f>IF(F54=FALSE,"",B54&amp;"@"&amp;COUNTIFS($B$1:B54,B54,$F$1:F54,TRUE))</f>
        <v/>
      </c>
      <c r="H54" t="str">
        <f>IFERROR(INDEX('기사 제목, 링크 정리시트'!B:B,MATCH(CONCATENATE("http://skinnonews.com"&amp;'5pg 데이터'!A54),'기사 제목, 링크 정리시트'!C:C,0)),"")</f>
        <v/>
      </c>
      <c r="M54" t="str">
        <f>주간_5pg!F54</f>
        <v>Bangladesh</v>
      </c>
    </row>
    <row r="55" spans="1:13">
      <c r="A55" s="86" t="s">
        <v>254</v>
      </c>
      <c r="B55" s="86" t="s">
        <v>1867</v>
      </c>
      <c r="C55" s="86">
        <v>7</v>
      </c>
      <c r="D55" t="str">
        <f>IF(VLOOKUP(A55,'상위 PV'!A:C,3,0)="기사임",1,"")</f>
        <v/>
      </c>
      <c r="E55">
        <f>COUNTIF(주간_5pg!$F$2:$F$800,'5pg 데이터'!B55)</f>
        <v>1</v>
      </c>
      <c r="F55" t="b">
        <f t="shared" si="0"/>
        <v>0</v>
      </c>
      <c r="G55" t="str">
        <f>IF(F55=FALSE,"",B55&amp;"@"&amp;COUNTIFS($B$1:B55,B55,$F$1:F55,TRUE))</f>
        <v/>
      </c>
      <c r="H55" t="str">
        <f>IFERROR(INDEX('기사 제목, 링크 정리시트'!B:B,MATCH(CONCATENATE("http://skinnonews.com"&amp;'5pg 데이터'!A55),'기사 제목, 링크 정리시트'!C:C,0)),"")</f>
        <v/>
      </c>
      <c r="M55" t="str">
        <f>주간_5pg!F55</f>
        <v>Chile</v>
      </c>
    </row>
    <row r="56" spans="1:13">
      <c r="A56" s="86" t="s">
        <v>254</v>
      </c>
      <c r="B56" s="86" t="s">
        <v>230</v>
      </c>
      <c r="C56" s="86">
        <v>7</v>
      </c>
      <c r="D56" t="str">
        <f>IF(VLOOKUP(A56,'상위 PV'!A:C,3,0)="기사임",1,"")</f>
        <v/>
      </c>
      <c r="E56">
        <f>COUNTIF(주간_5pg!$F$2:$F$800,'5pg 데이터'!B56)</f>
        <v>1</v>
      </c>
      <c r="F56" t="b">
        <f t="shared" si="0"/>
        <v>0</v>
      </c>
      <c r="G56" t="str">
        <f>IF(F56=FALSE,"",B56&amp;"@"&amp;COUNTIFS($B$1:B56,B56,$F$1:F56,TRUE))</f>
        <v/>
      </c>
      <c r="H56" t="str">
        <f>IFERROR(INDEX('기사 제목, 링크 정리시트'!B:B,MATCH(CONCATENATE("http://skinnonews.com"&amp;'5pg 데이터'!A56),'기사 제목, 링크 정리시트'!C:C,0)),"")</f>
        <v/>
      </c>
      <c r="M56" t="str">
        <f>주간_5pg!F56</f>
        <v>Greece</v>
      </c>
    </row>
    <row r="57" spans="1:13">
      <c r="A57" s="86" t="s">
        <v>1671</v>
      </c>
      <c r="B57" s="86" t="s">
        <v>237</v>
      </c>
      <c r="C57" s="86">
        <v>7</v>
      </c>
      <c r="D57">
        <f>IF(VLOOKUP(A57,'상위 PV'!A:C,3,0)="기사임",1,"")</f>
        <v>1</v>
      </c>
      <c r="E57">
        <f>COUNTIF(주간_5pg!$F$2:$F$800,'5pg 데이터'!B57)</f>
        <v>1</v>
      </c>
      <c r="F57" t="b">
        <f t="shared" si="0"/>
        <v>1</v>
      </c>
      <c r="G57" t="str">
        <f>IF(F57=FALSE,"",B57&amp;"@"&amp;COUNTIFS($B$1:B57,B57,$F$1:F57,TRUE))</f>
        <v>Malaysia@3</v>
      </c>
      <c r="H57" t="str">
        <f>IFERROR(INDEX('기사 제목, 링크 정리시트'!B:B,MATCH(CONCATENATE("http://skinnonews.com"&amp;'5pg 데이터'!A57),'기사 제목, 링크 정리시트'!C:C,0)),"")</f>
        <v>SK Earthon secures carbon storage exploration rights in Australia, boosting resource development and clean energy</v>
      </c>
      <c r="M57" t="str">
        <f>주간_5pg!F57</f>
        <v>Kenya</v>
      </c>
    </row>
    <row r="58" spans="1:13">
      <c r="A58" s="86" t="s">
        <v>1720</v>
      </c>
      <c r="B58" s="86" t="s">
        <v>225</v>
      </c>
      <c r="C58" s="86">
        <v>7</v>
      </c>
      <c r="D58">
        <f>IF(VLOOKUP(A58,'상위 PV'!A:C,3,0)="기사임",1,"")</f>
        <v>1</v>
      </c>
      <c r="E58">
        <f>COUNTIF(주간_5pg!$F$2:$F$800,'5pg 데이터'!B58)</f>
        <v>1</v>
      </c>
      <c r="F58" t="b">
        <f t="shared" si="0"/>
        <v>1</v>
      </c>
      <c r="G58" t="str">
        <f>IF(F58=FALSE,"",B58&amp;"@"&amp;COUNTIFS($B$1:B58,B58,$F$1:F58,TRUE))</f>
        <v>United States@10</v>
      </c>
      <c r="H58" t="str">
        <f>IFERROR(INDEX('기사 제목, 링크 정리시트'!B:B,MATCH(CONCATENATE("http://skinnonews.com"&amp;'5pg 데이터'!A58),'기사 제목, 링크 정리시트'!C:C,0)),"")</f>
        <v>SK Innovation and SK E&amp;S merger approved with resounding support, launching Asia-Pacific's largest private energy firm at KRW 100 trillion</v>
      </c>
      <c r="M58" t="str">
        <f>주간_5pg!F58</f>
        <v>Kyrgyzstan</v>
      </c>
    </row>
    <row r="59" spans="1:13">
      <c r="A59" s="86" t="s">
        <v>1777</v>
      </c>
      <c r="B59" s="86" t="s">
        <v>239</v>
      </c>
      <c r="C59" s="86">
        <v>7</v>
      </c>
      <c r="D59">
        <f>IF(VLOOKUP(A59,'상위 PV'!A:C,3,0)="기사임",1,"")</f>
        <v>1</v>
      </c>
      <c r="E59">
        <f>COUNTIF(주간_5pg!$F$2:$F$800,'5pg 데이터'!B59)</f>
        <v>1</v>
      </c>
      <c r="F59" t="b">
        <f t="shared" si="0"/>
        <v>1</v>
      </c>
      <c r="G59" t="str">
        <f>IF(F59=FALSE,"",B59&amp;"@"&amp;COUNTIFS($B$1:B59,B59,$F$1:F59,TRUE))</f>
        <v>Austria@1</v>
      </c>
      <c r="H59" t="str">
        <f>IFERROR(INDEX('기사 제목, 링크 정리시트'!B:B,MATCH(CONCATENATE("http://skinnonews.com"&amp;'5pg 데이터'!A59),'기사 제목, 링크 정리시트'!C:C,0)),"")</f>
        <v>SK Energy to start sustainable aviation fuel (SAF) commercial production</v>
      </c>
      <c r="M59" t="str">
        <f>주간_5pg!F59</f>
        <v>Liberia</v>
      </c>
    </row>
    <row r="60" spans="1:13">
      <c r="A60" s="86" t="s">
        <v>1777</v>
      </c>
      <c r="B60" s="86" t="s">
        <v>242</v>
      </c>
      <c r="C60" s="86">
        <v>7</v>
      </c>
      <c r="D60">
        <f>IF(VLOOKUP(A60,'상위 PV'!A:C,3,0)="기사임",1,"")</f>
        <v>1</v>
      </c>
      <c r="E60">
        <f>COUNTIF(주간_5pg!$F$2:$F$800,'5pg 데이터'!B60)</f>
        <v>1</v>
      </c>
      <c r="F60" t="b">
        <f t="shared" si="0"/>
        <v>1</v>
      </c>
      <c r="G60" t="str">
        <f>IF(F60=FALSE,"",B60&amp;"@"&amp;COUNTIFS($B$1:B60,B60,$F$1:F60,TRUE))</f>
        <v>Taiwan@1</v>
      </c>
      <c r="H60" t="str">
        <f>IFERROR(INDEX('기사 제목, 링크 정리시트'!B:B,MATCH(CONCATENATE("http://skinnonews.com"&amp;'5pg 데이터'!A60),'기사 제목, 링크 정리시트'!C:C,0)),"")</f>
        <v>SK Energy to start sustainable aviation fuel (SAF) commercial production</v>
      </c>
      <c r="M60" t="str">
        <f>주간_5pg!F60</f>
        <v>Qatar</v>
      </c>
    </row>
    <row r="61" spans="1:13">
      <c r="A61" s="86" t="s">
        <v>1881</v>
      </c>
      <c r="B61" s="86" t="s">
        <v>229</v>
      </c>
      <c r="C61" s="86">
        <v>7</v>
      </c>
      <c r="D61">
        <f>IF(VLOOKUP(A61,'상위 PV'!A:C,3,0)="기사임",1,"")</f>
        <v>1</v>
      </c>
      <c r="E61">
        <f>COUNTIF(주간_5pg!$F$2:$F$800,'5pg 데이터'!B61)</f>
        <v>1</v>
      </c>
      <c r="F61" t="b">
        <f t="shared" si="0"/>
        <v>1</v>
      </c>
      <c r="G61" t="str">
        <f>IF(F61=FALSE,"",B61&amp;"@"&amp;COUNTIFS($B$1:B61,B61,$F$1:F61,TRUE))</f>
        <v>India@4</v>
      </c>
      <c r="H61" t="str">
        <f>IFERROR(INDEX('기사 제목, 링크 정리시트'!B:B,MATCH(CONCATENATE("http://skinnonews.com"&amp;'5pg 데이터'!A61),'기사 제목, 링크 정리시트'!C:C,0)),"")</f>
        <v>SK Enmove earns Gold rating in prestigious EcoVadis ESG assessment</v>
      </c>
      <c r="M61" t="str">
        <f>주간_5pg!F61</f>
        <v>Timor-Leste</v>
      </c>
    </row>
    <row r="62" spans="1:13">
      <c r="A62" s="86" t="s">
        <v>1448</v>
      </c>
      <c r="B62" s="86" t="s">
        <v>237</v>
      </c>
      <c r="C62" s="86">
        <v>7</v>
      </c>
      <c r="D62" t="str">
        <f>IF(VLOOKUP(A62,'상위 PV'!A:C,3,0)="기사임",1,"")</f>
        <v/>
      </c>
      <c r="E62">
        <f>COUNTIF(주간_5pg!$F$2:$F$800,'5pg 데이터'!B62)</f>
        <v>1</v>
      </c>
      <c r="F62" t="b">
        <f t="shared" si="0"/>
        <v>0</v>
      </c>
      <c r="G62" t="str">
        <f>IF(F62=FALSE,"",B62&amp;"@"&amp;COUNTIFS($B$1:B62,B62,$F$1:F62,TRUE))</f>
        <v/>
      </c>
      <c r="H62" t="str">
        <f>IFERROR(INDEX('기사 제목, 링크 정리시트'!B:B,MATCH(CONCATENATE("http://skinnonews.com"&amp;'5pg 데이터'!A62),'기사 제목, 링크 정리시트'!C:C,0)),"")</f>
        <v/>
      </c>
      <c r="M62" t="str">
        <f>주간_5pg!F62</f>
        <v>Argentina</v>
      </c>
    </row>
    <row r="63" spans="1:13">
      <c r="A63" s="86" t="s">
        <v>261</v>
      </c>
      <c r="B63" s="86" t="s">
        <v>227</v>
      </c>
      <c r="C63" s="86">
        <v>7</v>
      </c>
      <c r="D63" t="str">
        <f>IF(VLOOKUP(A63,'상위 PV'!A:C,3,0)="기사임",1,"")</f>
        <v/>
      </c>
      <c r="E63">
        <f>COUNTIF(주간_5pg!$F$2:$F$800,'5pg 데이터'!B63)</f>
        <v>1</v>
      </c>
      <c r="F63" t="b">
        <f t="shared" si="0"/>
        <v>0</v>
      </c>
      <c r="G63" t="str">
        <f>IF(F63=FALSE,"",B63&amp;"@"&amp;COUNTIFS($B$1:B63,B63,$F$1:F63,TRUE))</f>
        <v/>
      </c>
      <c r="H63" t="str">
        <f>IFERROR(INDEX('기사 제목, 링크 정리시트'!B:B,MATCH(CONCATENATE("http://skinnonews.com"&amp;'5pg 데이터'!A63),'기사 제목, 링크 정리시트'!C:C,0)),"")</f>
        <v/>
      </c>
      <c r="M63" t="str">
        <f>주간_5pg!F63</f>
        <v>Azerbaijan</v>
      </c>
    </row>
    <row r="64" spans="1:13">
      <c r="A64" s="86" t="s">
        <v>261</v>
      </c>
      <c r="B64" s="86" t="s">
        <v>230</v>
      </c>
      <c r="C64" s="86">
        <v>7</v>
      </c>
      <c r="D64" t="str">
        <f>IF(VLOOKUP(A64,'상위 PV'!A:C,3,0)="기사임",1,"")</f>
        <v/>
      </c>
      <c r="E64">
        <f>COUNTIF(주간_5pg!$F$2:$F$800,'5pg 데이터'!B64)</f>
        <v>1</v>
      </c>
      <c r="F64" t="b">
        <f t="shared" si="0"/>
        <v>0</v>
      </c>
      <c r="G64" t="str">
        <f>IF(F64=FALSE,"",B64&amp;"@"&amp;COUNTIFS($B$1:B64,B64,$F$1:F64,TRUE))</f>
        <v/>
      </c>
      <c r="H64" t="str">
        <f>IFERROR(INDEX('기사 제목, 링크 정리시트'!B:B,MATCH(CONCATENATE("http://skinnonews.com"&amp;'5pg 데이터'!A64),'기사 제목, 링크 정리시트'!C:C,0)),"")</f>
        <v/>
      </c>
      <c r="M64" t="str">
        <f>주간_5pg!F64</f>
        <v>Brunei</v>
      </c>
    </row>
    <row r="65" spans="1:13">
      <c r="A65" s="86" t="s">
        <v>261</v>
      </c>
      <c r="B65" s="86" t="s">
        <v>247</v>
      </c>
      <c r="C65" s="86">
        <v>7</v>
      </c>
      <c r="D65" t="str">
        <f>IF(VLOOKUP(A65,'상위 PV'!A:C,3,0)="기사임",1,"")</f>
        <v/>
      </c>
      <c r="E65">
        <f>COUNTIF(주간_5pg!$F$2:$F$800,'5pg 데이터'!B65)</f>
        <v>1</v>
      </c>
      <c r="F65" t="b">
        <f t="shared" si="0"/>
        <v>0</v>
      </c>
      <c r="G65" t="str">
        <f>IF(F65=FALSE,"",B65&amp;"@"&amp;COUNTIFS($B$1:B65,B65,$F$1:F65,TRUE))</f>
        <v/>
      </c>
      <c r="H65" t="str">
        <f>IFERROR(INDEX('기사 제목, 링크 정리시트'!B:B,MATCH(CONCATENATE("http://skinnonews.com"&amp;'5pg 데이터'!A65),'기사 제목, 링크 정리시트'!C:C,0)),"")</f>
        <v/>
      </c>
      <c r="M65" t="str">
        <f>주간_5pg!F65</f>
        <v>Cambodia</v>
      </c>
    </row>
    <row r="66" spans="1:13">
      <c r="A66" s="86" t="s">
        <v>1290</v>
      </c>
      <c r="B66" s="86" t="s">
        <v>225</v>
      </c>
      <c r="C66" s="86">
        <v>7</v>
      </c>
      <c r="D66" t="str">
        <f>IF(VLOOKUP(A66,'상위 PV'!A:C,3,0)="기사임",1,"")</f>
        <v/>
      </c>
      <c r="E66">
        <f>COUNTIF(주간_5pg!$F$2:$F$800,'5pg 데이터'!B66)</f>
        <v>1</v>
      </c>
      <c r="F66" t="b">
        <f t="shared" ref="F66:F129" si="1">AND(D66=1,E66=1)</f>
        <v>0</v>
      </c>
      <c r="G66" t="str">
        <f>IF(F66=FALSE,"",B66&amp;"@"&amp;COUNTIFS($B$1:B66,B66,$F$1:F66,TRUE))</f>
        <v/>
      </c>
      <c r="H66" t="str">
        <f>IFERROR(INDEX('기사 제목, 링크 정리시트'!B:B,MATCH(CONCATENATE("http://skinnonews.com"&amp;'5pg 데이터'!A66),'기사 제목, 링크 정리시트'!C:C,0)),"")</f>
        <v/>
      </c>
      <c r="M66" t="str">
        <f>주간_5pg!F66</f>
        <v>Colombia</v>
      </c>
    </row>
    <row r="67" spans="1:13">
      <c r="A67" s="86" t="s">
        <v>263</v>
      </c>
      <c r="B67" s="86" t="s">
        <v>229</v>
      </c>
      <c r="C67" s="86">
        <v>7</v>
      </c>
      <c r="D67" t="str">
        <f>IF(VLOOKUP(A67,'상위 PV'!A:C,3,0)="기사임",1,"")</f>
        <v/>
      </c>
      <c r="E67">
        <f>COUNTIF(주간_5pg!$F$2:$F$800,'5pg 데이터'!B67)</f>
        <v>1</v>
      </c>
      <c r="F67" t="b">
        <f t="shared" si="1"/>
        <v>0</v>
      </c>
      <c r="G67" t="str">
        <f>IF(F67=FALSE,"",B67&amp;"@"&amp;COUNTIFS($B$1:B67,B67,$F$1:F67,TRUE))</f>
        <v/>
      </c>
      <c r="H67" t="str">
        <f>IFERROR(INDEX('기사 제목, 링크 정리시트'!B:B,MATCH(CONCATENATE("http://skinnonews.com"&amp;'5pg 데이터'!A67),'기사 제목, 링크 정리시트'!C:C,0)),"")</f>
        <v/>
      </c>
      <c r="M67" t="str">
        <f>주간_5pg!F67</f>
        <v>Croatia</v>
      </c>
    </row>
    <row r="68" spans="1:13">
      <c r="A68" s="86" t="s">
        <v>263</v>
      </c>
      <c r="B68" s="86" t="s">
        <v>230</v>
      </c>
      <c r="C68" s="86">
        <v>7</v>
      </c>
      <c r="D68" t="str">
        <f>IF(VLOOKUP(A68,'상위 PV'!A:C,3,0)="기사임",1,"")</f>
        <v/>
      </c>
      <c r="E68">
        <f>COUNTIF(주간_5pg!$F$2:$F$800,'5pg 데이터'!B68)</f>
        <v>1</v>
      </c>
      <c r="F68" t="b">
        <f t="shared" si="1"/>
        <v>0</v>
      </c>
      <c r="G68" t="str">
        <f>IF(F68=FALSE,"",B68&amp;"@"&amp;COUNTIFS($B$1:B68,B68,$F$1:F68,TRUE))</f>
        <v/>
      </c>
      <c r="H68" t="str">
        <f>IFERROR(INDEX('기사 제목, 링크 정리시트'!B:B,MATCH(CONCATENATE("http://skinnonews.com"&amp;'5pg 데이터'!A68),'기사 제목, 링크 정리시트'!C:C,0)),"")</f>
        <v/>
      </c>
      <c r="M68" t="str">
        <f>주간_5pg!F68</f>
        <v>Denmark</v>
      </c>
    </row>
    <row r="69" spans="1:13">
      <c r="A69" s="86" t="s">
        <v>1797</v>
      </c>
      <c r="B69" s="86" t="s">
        <v>234</v>
      </c>
      <c r="C69" s="86">
        <v>6</v>
      </c>
      <c r="D69">
        <f>IF(VLOOKUP(A69,'상위 PV'!A:C,3,0)="기사임",1,"")</f>
        <v>1</v>
      </c>
      <c r="E69">
        <f>COUNTIF(주간_5pg!$F$2:$F$800,'5pg 데이터'!B69)</f>
        <v>1</v>
      </c>
      <c r="F69" t="b">
        <f t="shared" si="1"/>
        <v>1</v>
      </c>
      <c r="G69" t="str">
        <f>IF(F69=FALSE,"",B69&amp;"@"&amp;COUNTIFS($B$1:B69,B69,$F$1:F69,TRUE))</f>
        <v>United Kingdom@2</v>
      </c>
      <c r="H69" t="str">
        <f>IFERROR(INDEX('기사 제목, 링크 정리시트'!B:B,MATCH(CONCATENATE("http://skinnonews.com"&amp;'5pg 데이터'!A69),'기사 제목, 링크 정리시트'!C:C,0)),"")</f>
        <v>Sinopec-SK Petrochemical celebrates the 10 th anniversary of its foundation</v>
      </c>
      <c r="M69" t="str">
        <f>주간_5pg!F69</f>
        <v>Georgia</v>
      </c>
    </row>
    <row r="70" spans="1:13">
      <c r="A70" s="86" t="s">
        <v>942</v>
      </c>
      <c r="B70" s="86" t="s">
        <v>226</v>
      </c>
      <c r="C70" s="86">
        <v>6</v>
      </c>
      <c r="D70">
        <f>IF(VLOOKUP(A70,'상위 PV'!A:C,3,0)="기사임",1,"")</f>
        <v>1</v>
      </c>
      <c r="E70">
        <f>COUNTIF(주간_5pg!$F$2:$F$800,'5pg 데이터'!B70)</f>
        <v>1</v>
      </c>
      <c r="F70" t="b">
        <f t="shared" si="1"/>
        <v>1</v>
      </c>
      <c r="G70" t="str">
        <f>IF(F70=FALSE,"",B70&amp;"@"&amp;COUNTIFS($B$1:B70,B70,$F$1:F70,TRUE))</f>
        <v>South Korea@4</v>
      </c>
      <c r="H70" t="str">
        <f>IFERROR(INDEX('기사 제목, 링크 정리시트'!B:B,MATCH(CONCATENATE("http://skinnonews.com"&amp;'5pg 데이터'!A70),'기사 제목, 링크 정리시트'!C:C,0)),"")</f>
        <v>SK Trading International invests in Daekyung O&amp;T to secure bio-aviation fuel raw materials</v>
      </c>
      <c r="M70" t="str">
        <f>주간_5pg!F70</f>
        <v>Kazakhstan</v>
      </c>
    </row>
    <row r="71" spans="1:13">
      <c r="A71" s="86" t="s">
        <v>1027</v>
      </c>
      <c r="B71" s="86" t="s">
        <v>247</v>
      </c>
      <c r="C71" s="86">
        <v>6</v>
      </c>
      <c r="D71">
        <f>IF(VLOOKUP(A71,'상위 PV'!A:C,3,0)="기사임",1,"")</f>
        <v>1</v>
      </c>
      <c r="E71">
        <f>COUNTIF(주간_5pg!$F$2:$F$800,'5pg 데이터'!B71)</f>
        <v>1</v>
      </c>
      <c r="F71" t="b">
        <f t="shared" si="1"/>
        <v>1</v>
      </c>
      <c r="G71" t="str">
        <f>IF(F71=FALSE,"",B71&amp;"@"&amp;COUNTIFS($B$1:B71,B71,$F$1:F71,TRUE))</f>
        <v>Vietnam@2</v>
      </c>
      <c r="H71" t="str">
        <f>IFERROR(INDEX('기사 제목, 링크 정리시트'!B:B,MATCH(CONCATENATE("http://skinnonews.com"&amp;'5pg 데이터'!A71),'기사 제목, 링크 정리시트'!C:C,0)),"")</f>
        <v>SK Earthon successfully discovers crude oil from Block 16-2 in Vietnam</v>
      </c>
      <c r="M71" t="str">
        <f>주간_5pg!F71</f>
        <v>Laos</v>
      </c>
    </row>
    <row r="72" spans="1:13">
      <c r="A72" s="86" t="s">
        <v>1164</v>
      </c>
      <c r="B72" s="86" t="s">
        <v>225</v>
      </c>
      <c r="C72" s="86">
        <v>6</v>
      </c>
      <c r="D72">
        <f>IF(VLOOKUP(A72,'상위 PV'!A:C,3,0)="기사임",1,"")</f>
        <v>1</v>
      </c>
      <c r="E72">
        <f>COUNTIF(주간_5pg!$F$2:$F$800,'5pg 데이터'!B72)</f>
        <v>1</v>
      </c>
      <c r="F72" t="b">
        <f t="shared" si="1"/>
        <v>1</v>
      </c>
      <c r="G72" t="str">
        <f>IF(F72=FALSE,"",B72&amp;"@"&amp;COUNTIFS($B$1:B72,B72,$F$1:F72,TRUE))</f>
        <v>United States@11</v>
      </c>
      <c r="H72" t="str">
        <f>IFERROR(INDEX('기사 제목, 링크 정리시트'!B:B,MATCH(CONCATENATE("http://skinnonews.com"&amp;'5pg 데이터'!A72),'기사 제목, 링크 정리시트'!C:C,0)),"")</f>
        <v>SK Innovation announces reorganization and executive personnel appointments for 2024</v>
      </c>
      <c r="M72" t="str">
        <f>주간_5pg!F72</f>
        <v>Lebanon</v>
      </c>
    </row>
    <row r="73" spans="1:13">
      <c r="A73" s="86" t="s">
        <v>1468</v>
      </c>
      <c r="B73" s="86" t="s">
        <v>225</v>
      </c>
      <c r="C73" s="86">
        <v>6</v>
      </c>
      <c r="D73">
        <f>IF(VLOOKUP(A73,'상위 PV'!A:C,3,0)="기사임",1,"")</f>
        <v>1</v>
      </c>
      <c r="E73">
        <f>COUNTIF(주간_5pg!$F$2:$F$800,'5pg 데이터'!B73)</f>
        <v>1</v>
      </c>
      <c r="F73" t="b">
        <f t="shared" si="1"/>
        <v>1</v>
      </c>
      <c r="G73" t="str">
        <f>IF(F73=FALSE,"",B73&amp;"@"&amp;COUNTIFS($B$1:B73,B73,$F$1:F73,TRUE))</f>
        <v>United States@12</v>
      </c>
      <c r="H73" t="str">
        <f>IFERROR(INDEX('기사 제목, 링크 정리시트'!B:B,MATCH(CONCATENATE("http://skinnonews.com"&amp;'5pg 데이터'!A73),'기사 제목, 링크 정리시트'!C:C,0)),"")</f>
        <v>How refrigerants work in cooling and heating systems</v>
      </c>
      <c r="M73" t="str">
        <f>주간_5pg!F73</f>
        <v>Lithuania</v>
      </c>
    </row>
    <row r="74" spans="1:13">
      <c r="A74" s="86" t="s">
        <v>1482</v>
      </c>
      <c r="B74" s="86" t="s">
        <v>229</v>
      </c>
      <c r="C74" s="86">
        <v>6</v>
      </c>
      <c r="D74">
        <f>IF(VLOOKUP(A74,'상위 PV'!A:C,3,0)="기사임",1,"")</f>
        <v>1</v>
      </c>
      <c r="E74">
        <f>COUNTIF(주간_5pg!$F$2:$F$800,'5pg 데이터'!B74)</f>
        <v>1</v>
      </c>
      <c r="F74" t="b">
        <f t="shared" si="1"/>
        <v>1</v>
      </c>
      <c r="G74" t="str">
        <f>IF(F74=FALSE,"",B74&amp;"@"&amp;COUNTIFS($B$1:B74,B74,$F$1:F74,TRUE))</f>
        <v>India@5</v>
      </c>
      <c r="H74" t="str">
        <f>IFERROR(INDEX('기사 제목, 링크 정리시트'!B:B,MATCH(CONCATENATE("http://skinnonews.com"&amp;'5pg 데이터'!A74),'기사 제목, 링크 정리시트'!C:C,0)),"")</f>
        <v>SK On to unveil upgraded fast-charging solutions at InterBattery 2024</v>
      </c>
      <c r="M74" t="str">
        <f>주간_5pg!F74</f>
        <v>Nepal</v>
      </c>
    </row>
    <row r="75" spans="1:13">
      <c r="A75" s="86" t="s">
        <v>1488</v>
      </c>
      <c r="B75" s="86" t="s">
        <v>226</v>
      </c>
      <c r="C75" s="86">
        <v>6</v>
      </c>
      <c r="D75">
        <f>IF(VLOOKUP(A75,'상위 PV'!A:C,3,0)="기사임",1,"")</f>
        <v>1</v>
      </c>
      <c r="E75">
        <f>COUNTIF(주간_5pg!$F$2:$F$800,'5pg 데이터'!B75)</f>
        <v>1</v>
      </c>
      <c r="F75" t="b">
        <f t="shared" si="1"/>
        <v>1</v>
      </c>
      <c r="G75" t="str">
        <f>IF(F75=FALSE,"",B75&amp;"@"&amp;COUNTIFS($B$1:B75,B75,$F$1:F75,TRUE))</f>
        <v>South Korea@5</v>
      </c>
      <c r="H75" t="str">
        <f>IFERROR(INDEX('기사 제목, 링크 정리시트'!B:B,MATCH(CONCATENATE("http://skinnonews.com"&amp;'5pg 데이터'!A75),'기사 제목, 링크 정리시트'!C:C,0)),"")</f>
        <v>[Secondary Batteries Quick Note] ② What are all-solid-state batteries?</v>
      </c>
      <c r="M75" t="str">
        <f>주간_5pg!F75</f>
        <v>New Zealand</v>
      </c>
    </row>
    <row r="76" spans="1:13">
      <c r="A76" s="86" t="s">
        <v>1546</v>
      </c>
      <c r="B76" s="86" t="s">
        <v>226</v>
      </c>
      <c r="C76" s="86">
        <v>6</v>
      </c>
      <c r="D76">
        <f>IF(VLOOKUP(A76,'상위 PV'!A:C,3,0)="기사임",1,"")</f>
        <v>1</v>
      </c>
      <c r="E76">
        <f>COUNTIF(주간_5pg!$F$2:$F$800,'5pg 데이터'!B76)</f>
        <v>1</v>
      </c>
      <c r="F76" t="b">
        <f t="shared" si="1"/>
        <v>1</v>
      </c>
      <c r="G76" t="str">
        <f>IF(F76=FALSE,"",B76&amp;"@"&amp;COUNTIFS($B$1:B76,B76,$F$1:F76,TRUE))</f>
        <v>South Korea@6</v>
      </c>
      <c r="H76" t="str">
        <f>IFERROR(INDEX('기사 제목, 링크 정리시트'!B:B,MATCH(CONCATENATE("http://skinnonews.com"&amp;'5pg 데이터'!A76),'기사 제목, 링크 정리시트'!C:C,0)),"")</f>
        <v>[SKinno Tech] Aviation Fuel</v>
      </c>
      <c r="M76" t="str">
        <f>주간_5pg!F76</f>
        <v>Paraguay</v>
      </c>
    </row>
    <row r="77" spans="1:13">
      <c r="A77" s="86" t="s">
        <v>1625</v>
      </c>
      <c r="B77" s="86" t="s">
        <v>225</v>
      </c>
      <c r="C77" s="86">
        <v>6</v>
      </c>
      <c r="D77">
        <f>IF(VLOOKUP(A77,'상위 PV'!A:C,3,0)="기사임",1,"")</f>
        <v>1</v>
      </c>
      <c r="E77">
        <f>COUNTIF(주간_5pg!$F$2:$F$800,'5pg 데이터'!B77)</f>
        <v>1</v>
      </c>
      <c r="F77" t="b">
        <f t="shared" si="1"/>
        <v>1</v>
      </c>
      <c r="G77" t="str">
        <f>IF(F77=FALSE,"",B77&amp;"@"&amp;COUNTIFS($B$1:B77,B77,$F$1:F77,TRUE))</f>
        <v>United States@13</v>
      </c>
      <c r="H77" t="str">
        <f>IFERROR(INDEX('기사 제목, 링크 정리시트'!B:B,MATCH(CONCATENATE("http://skinnonews.com"&amp;'5pg 데이터'!A77),'기사 제목, 링크 정리시트'!C:C,0)),"")</f>
        <v>SK Innovation and SK E&amp;S announce merger, forming Asia-Pacific's largest private energy company with assets of KRW 100 trillion</v>
      </c>
      <c r="M77" t="str">
        <f>주간_5pg!F77</f>
        <v>Slovakia</v>
      </c>
    </row>
    <row r="78" spans="1:13">
      <c r="A78" s="86" t="s">
        <v>1641</v>
      </c>
      <c r="B78" s="86" t="s">
        <v>247</v>
      </c>
      <c r="C78" s="86">
        <v>6</v>
      </c>
      <c r="D78">
        <f>IF(VLOOKUP(A78,'상위 PV'!A:C,3,0)="기사임",1,"")</f>
        <v>1</v>
      </c>
      <c r="E78">
        <f>COUNTIF(주간_5pg!$F$2:$F$800,'5pg 데이터'!B78)</f>
        <v>1</v>
      </c>
      <c r="F78" t="b">
        <f t="shared" si="1"/>
        <v>1</v>
      </c>
      <c r="G78" t="str">
        <f>IF(F78=FALSE,"",B78&amp;"@"&amp;COUNTIFS($B$1:B78,B78,$F$1:F78,TRUE))</f>
        <v>Vietnam@3</v>
      </c>
      <c r="H78" t="str">
        <f>IFERROR(INDEX('기사 제목, 링크 정리시트'!B:B,MATCH(CONCATENATE("http://skinnonews.com"&amp;'5pg 데이터'!A78),'기사 제목, 링크 정리시트'!C:C,0)),"")</f>
        <v>[SK Innovation’s Q2 2024 Financial Results] Recording revenue of KRW 18.8 trillion and operating loss of KRW 45.8 billion</v>
      </c>
      <c r="M78" t="str">
        <f>주간_5pg!F78</f>
        <v>South Africa</v>
      </c>
    </row>
    <row r="79" spans="1:13">
      <c r="A79" s="86" t="s">
        <v>1737</v>
      </c>
      <c r="B79" s="86" t="s">
        <v>225</v>
      </c>
      <c r="C79" s="86">
        <v>6</v>
      </c>
      <c r="D79">
        <f>IF(VLOOKUP(A79,'상위 PV'!A:C,3,0)="기사임",1,"")</f>
        <v>1</v>
      </c>
      <c r="E79">
        <f>COUNTIF(주간_5pg!$F$2:$F$800,'5pg 데이터'!B79)</f>
        <v>1</v>
      </c>
      <c r="F79" t="b">
        <f t="shared" si="1"/>
        <v>1</v>
      </c>
      <c r="G79" t="str">
        <f>IF(F79=FALSE,"",B79&amp;"@"&amp;COUNTIFS($B$1:B79,B79,$F$1:F79,TRUE))</f>
        <v>United States@14</v>
      </c>
      <c r="H79" t="str">
        <f>IFERROR(INDEX('기사 제목, 링크 정리시트'!B:B,MATCH(CONCATENATE("http://skinnonews.com"&amp;'5pg 데이터'!A79),'기사 제목, 링크 정리시트'!C:C,0)),"")</f>
        <v>SK Earthon secures operatorship of Ketapu Cluster off the coast of Sarawak, Malaysia, expanding operations in Southeast Asia</v>
      </c>
      <c r="M79" t="str">
        <f>주간_5pg!F79</f>
        <v>Tanzania</v>
      </c>
    </row>
    <row r="80" spans="1:13">
      <c r="A80" s="86" t="s">
        <v>268</v>
      </c>
      <c r="B80" s="86" t="s">
        <v>226</v>
      </c>
      <c r="C80" s="86">
        <v>6</v>
      </c>
      <c r="D80">
        <f>IF(VLOOKUP(A80,'상위 PV'!A:C,3,0)="기사임",1,"")</f>
        <v>1</v>
      </c>
      <c r="E80">
        <f>COUNTIF(주간_5pg!$F$2:$F$800,'5pg 데이터'!B80)</f>
        <v>1</v>
      </c>
      <c r="F80" t="b">
        <f t="shared" si="1"/>
        <v>1</v>
      </c>
      <c r="G80" t="str">
        <f>IF(F80=FALSE,"",B80&amp;"@"&amp;COUNTIFS($B$1:B80,B80,$F$1:F80,TRUE))</f>
        <v>South Korea@7</v>
      </c>
      <c r="H80" t="str">
        <f>IFERROR(INDEX('기사 제목, 링크 정리시트'!B:B,MATCH(CONCATENATE("http://skinnonews.com"&amp;'5pg 데이터'!A80),'기사 제목, 링크 정리시트'!C:C,0)),"")</f>
        <v>Z-folding, a technique that ensures the safety of SK Innovation’s batteries</v>
      </c>
      <c r="M80" t="str">
        <f>주간_5pg!F80</f>
        <v>Uzbekistan</v>
      </c>
    </row>
    <row r="81" spans="1:13">
      <c r="A81" s="86" t="s">
        <v>1449</v>
      </c>
      <c r="B81" s="86" t="s">
        <v>225</v>
      </c>
      <c r="C81" s="86">
        <v>6</v>
      </c>
      <c r="D81" t="str">
        <f>IF(VLOOKUP(A81,'상위 PV'!A:C,3,0)="기사임",1,"")</f>
        <v/>
      </c>
      <c r="E81">
        <f>COUNTIF(주간_5pg!$F$2:$F$800,'5pg 데이터'!B81)</f>
        <v>1</v>
      </c>
      <c r="F81" t="b">
        <f t="shared" si="1"/>
        <v>0</v>
      </c>
      <c r="G81" t="str">
        <f>IF(F81=FALSE,"",B81&amp;"@"&amp;COUNTIFS($B$1:B81,B81,$F$1:F81,TRUE))</f>
        <v/>
      </c>
      <c r="H81" t="str">
        <f>IFERROR(INDEX('기사 제목, 링크 정리시트'!B:B,MATCH(CONCATENATE("http://skinnonews.com"&amp;'5pg 데이터'!A81),'기사 제목, 링크 정리시트'!C:C,0)),"")</f>
        <v/>
      </c>
      <c r="M81" t="str">
        <f>주간_5pg!F81</f>
        <v>Yemen</v>
      </c>
    </row>
    <row r="82" spans="1:13">
      <c r="A82" s="86" t="s">
        <v>306</v>
      </c>
      <c r="B82" s="86" t="s">
        <v>225</v>
      </c>
      <c r="C82" s="86">
        <v>6</v>
      </c>
      <c r="D82" t="str">
        <f>IF(VLOOKUP(A82,'상위 PV'!A:C,3,0)="기사임",1,"")</f>
        <v/>
      </c>
      <c r="E82">
        <f>COUNTIF(주간_5pg!$F$2:$F$800,'5pg 데이터'!B82)</f>
        <v>1</v>
      </c>
      <c r="F82" t="b">
        <f t="shared" si="1"/>
        <v>0</v>
      </c>
      <c r="G82" t="str">
        <f>IF(F82=FALSE,"",B82&amp;"@"&amp;COUNTIFS($B$1:B82,B82,$F$1:F82,TRUE))</f>
        <v/>
      </c>
      <c r="H82" t="str">
        <f>IFERROR(INDEX('기사 제목, 링크 정리시트'!B:B,MATCH(CONCATENATE("http://skinnonews.com"&amp;'5pg 데이터'!A82),'기사 제목, 링크 정리시트'!C:C,0)),"")</f>
        <v/>
      </c>
      <c r="M82" t="str">
        <f>주간_5pg!F82</f>
        <v>Romania</v>
      </c>
    </row>
    <row r="83" spans="1:13">
      <c r="A83" s="86" t="s">
        <v>260</v>
      </c>
      <c r="B83" s="86" t="s">
        <v>225</v>
      </c>
      <c r="C83" s="86">
        <v>6</v>
      </c>
      <c r="D83" t="str">
        <f>IF(VLOOKUP(A83,'상위 PV'!A:C,3,0)="기사임",1,"")</f>
        <v/>
      </c>
      <c r="E83">
        <f>COUNTIF(주간_5pg!$F$2:$F$800,'5pg 데이터'!B83)</f>
        <v>1</v>
      </c>
      <c r="F83" t="b">
        <f t="shared" si="1"/>
        <v>0</v>
      </c>
      <c r="G83" t="str">
        <f>IF(F83=FALSE,"",B83&amp;"@"&amp;COUNTIFS($B$1:B83,B83,$F$1:F83,TRUE))</f>
        <v/>
      </c>
      <c r="H83" t="str">
        <f>IFERROR(INDEX('기사 제목, 링크 정리시트'!B:B,MATCH(CONCATENATE("http://skinnonews.com"&amp;'5pg 데이터'!A83),'기사 제목, 링크 정리시트'!C:C,0)),"")</f>
        <v/>
      </c>
      <c r="M83" t="str">
        <f>주간_5pg!F83</f>
        <v>Somalia</v>
      </c>
    </row>
    <row r="84" spans="1:13">
      <c r="A84" s="86" t="s">
        <v>263</v>
      </c>
      <c r="B84" s="86" t="s">
        <v>226</v>
      </c>
      <c r="C84" s="86">
        <v>6</v>
      </c>
      <c r="D84" t="str">
        <f>IF(VLOOKUP(A84,'상위 PV'!A:C,3,0)="기사임",1,"")</f>
        <v/>
      </c>
      <c r="E84">
        <f>COUNTIF(주간_5pg!$F$2:$F$800,'5pg 데이터'!B84)</f>
        <v>1</v>
      </c>
      <c r="F84" t="b">
        <f t="shared" si="1"/>
        <v>0</v>
      </c>
      <c r="G84" t="str">
        <f>IF(F84=FALSE,"",B84&amp;"@"&amp;COUNTIFS($B$1:B84,B84,$F$1:F84,TRUE))</f>
        <v/>
      </c>
      <c r="H84" t="str">
        <f>IFERROR(INDEX('기사 제목, 링크 정리시트'!B:B,MATCH(CONCATENATE("http://skinnonews.com"&amp;'5pg 데이터'!A84),'기사 제목, 링크 정리시트'!C:C,0)),"")</f>
        <v/>
      </c>
      <c r="M84" t="str">
        <f>주간_5pg!F84</f>
        <v>Tanzania</v>
      </c>
    </row>
    <row r="85" spans="1:13">
      <c r="A85" s="86" t="s">
        <v>254</v>
      </c>
      <c r="B85" s="86" t="s">
        <v>246</v>
      </c>
      <c r="C85" s="86">
        <v>5</v>
      </c>
      <c r="D85" t="str">
        <f>IF(VLOOKUP(A85,'상위 PV'!A:C,3,0)="기사임",1,"")</f>
        <v/>
      </c>
      <c r="E85">
        <f>COUNTIF(주간_5pg!$F$2:$F$800,'5pg 데이터'!B85)</f>
        <v>1</v>
      </c>
      <c r="F85" t="b">
        <f t="shared" si="1"/>
        <v>0</v>
      </c>
      <c r="G85" t="str">
        <f>IF(F85=FALSE,"",B85&amp;"@"&amp;COUNTIFS($B$1:B85,B85,$F$1:F85,TRUE))</f>
        <v/>
      </c>
      <c r="H85" t="str">
        <f>IFERROR(INDEX('기사 제목, 링크 정리시트'!B:B,MATCH(CONCATENATE("http://skinnonews.com"&amp;'5pg 데이터'!A85),'기사 제목, 링크 정리시트'!C:C,0)),"")</f>
        <v/>
      </c>
      <c r="M85" t="str">
        <f>주간_5pg!F85</f>
        <v>Uganda</v>
      </c>
    </row>
    <row r="86" spans="1:13">
      <c r="A86" s="86" t="s">
        <v>1182</v>
      </c>
      <c r="B86" s="86" t="s">
        <v>226</v>
      </c>
      <c r="C86" s="86">
        <v>5</v>
      </c>
      <c r="D86">
        <f>IF(VLOOKUP(A86,'상위 PV'!A:C,3,0)="기사임",1,"")</f>
        <v>1</v>
      </c>
      <c r="E86">
        <f>COUNTIF(주간_5pg!$F$2:$F$800,'5pg 데이터'!B86)</f>
        <v>1</v>
      </c>
      <c r="F86" t="b">
        <f t="shared" si="1"/>
        <v>1</v>
      </c>
      <c r="G86" t="str">
        <f>IF(F86=FALSE,"",B86&amp;"@"&amp;COUNTIFS($B$1:B86,B86,$F$1:F86,TRUE))</f>
        <v>South Korea@8</v>
      </c>
      <c r="H86" t="str">
        <f>IFERROR(INDEX('기사 제목, 링크 정리시트'!B:B,MATCH(CONCATENATE("http://skinnonews.com"&amp;'5pg 데이터'!A86),'기사 제목, 링크 정리시트'!C:C,0)),"")</f>
        <v>SK Innovation makes an equity investment in Fulcrum BioEnergy to adopt a next generation “waste to fuel” technology</v>
      </c>
      <c r="M86" t="str">
        <f>주간_5pg!F86</f>
        <v>Uzbekistan</v>
      </c>
    </row>
    <row r="87" spans="1:13">
      <c r="A87" s="86" t="s">
        <v>304</v>
      </c>
      <c r="B87" s="86" t="s">
        <v>243</v>
      </c>
      <c r="C87" s="86">
        <v>5</v>
      </c>
      <c r="D87">
        <f>IF(VLOOKUP(A87,'상위 PV'!A:C,3,0)="기사임",1,"")</f>
        <v>1</v>
      </c>
      <c r="E87">
        <f>COUNTIF(주간_5pg!$F$2:$F$800,'5pg 데이터'!B87)</f>
        <v>1</v>
      </c>
      <c r="F87" t="b">
        <f t="shared" si="1"/>
        <v>1</v>
      </c>
      <c r="G87" t="str">
        <f>IF(F87=FALSE,"",B87&amp;"@"&amp;COUNTIFS($B$1:B87,B87,$F$1:F87,TRUE))</f>
        <v>Thailand@1</v>
      </c>
      <c r="H87" t="str">
        <f>IFERROR(INDEX('기사 제목, 링크 정리시트'!B:B,MATCH(CONCATENATE("http://skinnonews.com"&amp;'5pg 데이터'!A87),'기사 제목, 링크 정리시트'!C:C,0)),"")</f>
        <v>SK Energy, SK Earthon join a Korea-Malaysia cross-border cooperation for CCS business with 5 other companies</v>
      </c>
      <c r="M87" t="str">
        <f>주간_5pg!F87</f>
        <v>Uzbekistan</v>
      </c>
    </row>
    <row r="88" spans="1:13">
      <c r="A88" s="86" t="s">
        <v>580</v>
      </c>
      <c r="B88" s="86" t="s">
        <v>226</v>
      </c>
      <c r="C88" s="86">
        <v>5</v>
      </c>
      <c r="D88">
        <f>IF(VLOOKUP(A88,'상위 PV'!A:C,3,0)="기사임",1,"")</f>
        <v>1</v>
      </c>
      <c r="E88">
        <f>COUNTIF(주간_5pg!$F$2:$F$800,'5pg 데이터'!B88)</f>
        <v>1</v>
      </c>
      <c r="F88" t="b">
        <f t="shared" si="1"/>
        <v>1</v>
      </c>
      <c r="G88" t="str">
        <f>IF(F88=FALSE,"",B88&amp;"@"&amp;COUNTIFS($B$1:B88,B88,$F$1:F88,TRUE))</f>
        <v>South Korea@9</v>
      </c>
      <c r="H88" t="str">
        <f>IFERROR(INDEX('기사 제목, 링크 정리시트'!B:B,MATCH(CONCATENATE("http://skinnonews.com"&amp;'5pg 데이터'!A88),'기사 제목, 링크 정리시트'!C:C,0)),"")</f>
        <v>SK On signs MOU with Hyundai Motor Group to supply EV battery in North America</v>
      </c>
      <c r="M88" t="str">
        <f>주간_5pg!F88</f>
        <v>Macao</v>
      </c>
    </row>
    <row r="89" spans="1:13">
      <c r="A89" s="86" t="s">
        <v>645</v>
      </c>
      <c r="B89" s="86" t="s">
        <v>225</v>
      </c>
      <c r="C89" s="86">
        <v>5</v>
      </c>
      <c r="D89">
        <f>IF(VLOOKUP(A89,'상위 PV'!A:C,3,0)="기사임",1,"")</f>
        <v>1</v>
      </c>
      <c r="E89">
        <f>COUNTIF(주간_5pg!$F$2:$F$800,'5pg 데이터'!B89)</f>
        <v>1</v>
      </c>
      <c r="F89" t="b">
        <f t="shared" si="1"/>
        <v>1</v>
      </c>
      <c r="G89" t="str">
        <f>IF(F89=FALSE,"",B89&amp;"@"&amp;COUNTIFS($B$1:B89,B89,$F$1:F89,TRUE))</f>
        <v>United States@15</v>
      </c>
      <c r="H89" t="str">
        <f>IFERROR(INDEX('기사 제목, 링크 정리시트'!B:B,MATCH(CONCATENATE("http://skinnonews.com"&amp;'5pg 데이터'!A89),'기사 제목, 링크 정리시트'!C:C,0)),"")</f>
        <v>[SK Innovation’s Q2 2023 Financial Results] Recording sales of KRW 18.73 trillion and operating loss of KRW 106.8 billion</v>
      </c>
      <c r="M89">
        <f>주간_5pg!F89</f>
        <v>0</v>
      </c>
    </row>
    <row r="90" spans="1:13">
      <c r="A90" s="86" t="s">
        <v>903</v>
      </c>
      <c r="B90" s="86" t="s">
        <v>229</v>
      </c>
      <c r="C90" s="86">
        <v>5</v>
      </c>
      <c r="D90">
        <f>IF(VLOOKUP(A90,'상위 PV'!A:C,3,0)="기사임",1,"")</f>
        <v>1</v>
      </c>
      <c r="E90">
        <f>COUNTIF(주간_5pg!$F$2:$F$800,'5pg 데이터'!B90)</f>
        <v>1</v>
      </c>
      <c r="F90" t="b">
        <f t="shared" si="1"/>
        <v>1</v>
      </c>
      <c r="G90" t="str">
        <f>IF(F90=FALSE,"",B90&amp;"@"&amp;COUNTIFS($B$1:B90,B90,$F$1:F90,TRUE))</f>
        <v>India@6</v>
      </c>
      <c r="H90" t="str">
        <f>IFERROR(INDEX('기사 제목, 링크 정리시트'!B:B,MATCH(CONCATENATE("http://skinnonews.com"&amp;'5pg 데이터'!A90),'기사 제목, 링크 정리시트'!C:C,0)),"")</f>
        <v>[SKinno Tech] The core materials of secondary battery – Separator</v>
      </c>
      <c r="M90">
        <f>주간_5pg!F90</f>
        <v>0</v>
      </c>
    </row>
    <row r="91" spans="1:13">
      <c r="A91" s="86" t="s">
        <v>913</v>
      </c>
      <c r="B91" s="86" t="s">
        <v>227</v>
      </c>
      <c r="C91" s="86">
        <v>5</v>
      </c>
      <c r="D91">
        <f>IF(VLOOKUP(A91,'상위 PV'!A:C,3,0)="기사임",1,"")</f>
        <v>1</v>
      </c>
      <c r="E91">
        <f>COUNTIF(주간_5pg!$F$2:$F$800,'5pg 데이터'!B91)</f>
        <v>1</v>
      </c>
      <c r="F91" t="b">
        <f t="shared" si="1"/>
        <v>1</v>
      </c>
      <c r="G91" t="str">
        <f>IF(F91=FALSE,"",B91&amp;"@"&amp;COUNTIFS($B$1:B91,B91,$F$1:F91,TRUE))</f>
        <v>Japan@5</v>
      </c>
      <c r="H91" t="str">
        <f>IFERROR(INDEX('기사 제목, 링크 정리시트'!B:B,MATCH(CONCATENATE("http://skinnonews.com"&amp;'5pg 데이터'!A91),'기사 제목, 링크 정리시트'!C:C,0)),"")</f>
        <v>SK Earthon successfully produces crude oil from Block 17/03 in China, applying carbon reduction method</v>
      </c>
      <c r="M91">
        <f>주간_5pg!F91</f>
        <v>0</v>
      </c>
    </row>
    <row r="92" spans="1:13">
      <c r="A92" s="86" t="s">
        <v>1164</v>
      </c>
      <c r="B92" s="86" t="s">
        <v>226</v>
      </c>
      <c r="C92" s="86">
        <v>5</v>
      </c>
      <c r="D92">
        <f>IF(VLOOKUP(A92,'상위 PV'!A:C,3,0)="기사임",1,"")</f>
        <v>1</v>
      </c>
      <c r="E92">
        <f>COUNTIF(주간_5pg!$F$2:$F$800,'5pg 데이터'!B92)</f>
        <v>1</v>
      </c>
      <c r="F92" t="b">
        <f t="shared" si="1"/>
        <v>1</v>
      </c>
      <c r="G92" t="str">
        <f>IF(F92=FALSE,"",B92&amp;"@"&amp;COUNTIFS($B$1:B92,B92,$F$1:F92,TRUE))</f>
        <v>South Korea@10</v>
      </c>
      <c r="H92" t="str">
        <f>IFERROR(INDEX('기사 제목, 링크 정리시트'!B:B,MATCH(CONCATENATE("http://skinnonews.com"&amp;'5pg 데이터'!A92),'기사 제목, 링크 정리시트'!C:C,0)),"")</f>
        <v>SK Innovation announces reorganization and executive personnel appointments for 2024</v>
      </c>
      <c r="M92">
        <f>주간_5pg!F92</f>
        <v>0</v>
      </c>
    </row>
    <row r="93" spans="1:13">
      <c r="A93" s="86" t="s">
        <v>1444</v>
      </c>
      <c r="B93" s="86" t="s">
        <v>230</v>
      </c>
      <c r="C93" s="86">
        <v>5</v>
      </c>
      <c r="D93">
        <f>IF(VLOOKUP(A93,'상위 PV'!A:C,3,0)="기사임",1,"")</f>
        <v>1</v>
      </c>
      <c r="E93">
        <f>COUNTIF(주간_5pg!$F$2:$F$800,'5pg 데이터'!B93)</f>
        <v>1</v>
      </c>
      <c r="F93" t="b">
        <f t="shared" si="1"/>
        <v>1</v>
      </c>
      <c r="G93" t="str">
        <f>IF(F93=FALSE,"",B93&amp;"@"&amp;COUNTIFS($B$1:B93,B93,$F$1:F93,TRUE))</f>
        <v>Singapore@5</v>
      </c>
      <c r="H93" t="str">
        <f>IFERROR(INDEX('기사 제목, 링크 정리시트'!B:B,MATCH(CONCATENATE("http://skinnonews.com"&amp;'5pg 데이터'!A93),'기사 제목, 링크 정리시트'!C:C,0)),"")</f>
        <v>[SK Innovation’s 2023 Financial Results] Recording sales of KRW 77.29 trillion and operating profit of KRW 1.9 trillion</v>
      </c>
      <c r="M93">
        <f>주간_5pg!F93</f>
        <v>0</v>
      </c>
    </row>
    <row r="94" spans="1:13">
      <c r="A94" s="86" t="s">
        <v>1671</v>
      </c>
      <c r="B94" s="86" t="s">
        <v>229</v>
      </c>
      <c r="C94" s="86">
        <v>5</v>
      </c>
      <c r="D94">
        <f>IF(VLOOKUP(A94,'상위 PV'!A:C,3,0)="기사임",1,"")</f>
        <v>1</v>
      </c>
      <c r="E94">
        <f>COUNTIF(주간_5pg!$F$2:$F$800,'5pg 데이터'!B94)</f>
        <v>1</v>
      </c>
      <c r="F94" t="b">
        <f t="shared" si="1"/>
        <v>1</v>
      </c>
      <c r="G94" t="str">
        <f>IF(F94=FALSE,"",B94&amp;"@"&amp;COUNTIFS($B$1:B94,B94,$F$1:F94,TRUE))</f>
        <v>India@7</v>
      </c>
      <c r="H94" t="str">
        <f>IFERROR(INDEX('기사 제목, 링크 정리시트'!B:B,MATCH(CONCATENATE("http://skinnonews.com"&amp;'5pg 데이터'!A94),'기사 제목, 링크 정리시트'!C:C,0)),"")</f>
        <v>SK Earthon secures carbon storage exploration rights in Australia, boosting resource development and clean energy</v>
      </c>
      <c r="M94">
        <f>주간_5pg!F94</f>
        <v>0</v>
      </c>
    </row>
    <row r="95" spans="1:13">
      <c r="A95" s="86" t="s">
        <v>1720</v>
      </c>
      <c r="B95" s="86" t="s">
        <v>229</v>
      </c>
      <c r="C95" s="86">
        <v>5</v>
      </c>
      <c r="D95">
        <f>IF(VLOOKUP(A95,'상위 PV'!A:C,3,0)="기사임",1,"")</f>
        <v>1</v>
      </c>
      <c r="E95">
        <f>COUNTIF(주간_5pg!$F$2:$F$800,'5pg 데이터'!B95)</f>
        <v>1</v>
      </c>
      <c r="F95" t="b">
        <f t="shared" si="1"/>
        <v>1</v>
      </c>
      <c r="G95" t="str">
        <f>IF(F95=FALSE,"",B95&amp;"@"&amp;COUNTIFS($B$1:B95,B95,$F$1:F95,TRUE))</f>
        <v>India@8</v>
      </c>
      <c r="H95" t="str">
        <f>IFERROR(INDEX('기사 제목, 링크 정리시트'!B:B,MATCH(CONCATENATE("http://skinnonews.com"&amp;'5pg 데이터'!A95),'기사 제목, 링크 정리시트'!C:C,0)),"")</f>
        <v>SK Innovation and SK E&amp;S merger approved with resounding support, launching Asia-Pacific's largest private energy firm at KRW 100 trillion</v>
      </c>
      <c r="M95">
        <f>주간_5pg!F95</f>
        <v>0</v>
      </c>
    </row>
    <row r="96" spans="1:13">
      <c r="A96" s="86" t="s">
        <v>1777</v>
      </c>
      <c r="C96" s="86">
        <v>5</v>
      </c>
      <c r="D96">
        <f>IF(VLOOKUP(A96,'상위 PV'!A:C,3,0)="기사임",1,"")</f>
        <v>1</v>
      </c>
      <c r="E96">
        <f>COUNTIF(주간_5pg!$F$2:$F$800,'5pg 데이터'!B96)</f>
        <v>52</v>
      </c>
      <c r="F96" t="b">
        <f t="shared" si="1"/>
        <v>0</v>
      </c>
      <c r="G96" t="str">
        <f>IF(F96=FALSE,"",B96&amp;"@"&amp;COUNTIFS($B$1:B96,B96,$F$1:F96,TRUE))</f>
        <v/>
      </c>
      <c r="H96" t="str">
        <f>IFERROR(INDEX('기사 제목, 링크 정리시트'!B:B,MATCH(CONCATENATE("http://skinnonews.com"&amp;'5pg 데이터'!A96),'기사 제목, 링크 정리시트'!C:C,0)),"")</f>
        <v>SK Energy to start sustainable aviation fuel (SAF) commercial production</v>
      </c>
      <c r="M96">
        <f>주간_5pg!F96</f>
        <v>0</v>
      </c>
    </row>
    <row r="97" spans="1:13">
      <c r="A97" s="86" t="s">
        <v>1533</v>
      </c>
      <c r="B97" s="86" t="s">
        <v>225</v>
      </c>
      <c r="C97" s="86">
        <v>5</v>
      </c>
      <c r="D97">
        <f>IF(VLOOKUP(A97,'상위 PV'!A:C,3,0)="기사임",1,"")</f>
        <v>1</v>
      </c>
      <c r="E97">
        <f>COUNTIF(주간_5pg!$F$2:$F$800,'5pg 데이터'!B97)</f>
        <v>1</v>
      </c>
      <c r="F97" t="b">
        <f t="shared" si="1"/>
        <v>1</v>
      </c>
      <c r="G97" t="str">
        <f>IF(F97=FALSE,"",B97&amp;"@"&amp;COUNTIFS($B$1:B97,B97,$F$1:F97,TRUE))</f>
        <v>United States@16</v>
      </c>
      <c r="H97" t="str">
        <f>IFERROR(INDEX('기사 제목, 링크 정리시트'!B:B,MATCH(CONCATENATE("http://skinnonews.com"&amp;'5pg 데이터'!A97),'기사 제목, 링크 정리시트'!C:C,0)),"")</f>
        <v/>
      </c>
      <c r="M97">
        <f>주간_5pg!F97</f>
        <v>0</v>
      </c>
    </row>
    <row r="98" spans="1:13">
      <c r="A98" s="86" t="s">
        <v>1207</v>
      </c>
      <c r="B98" s="86" t="s">
        <v>229</v>
      </c>
      <c r="C98" s="86">
        <v>5</v>
      </c>
      <c r="D98">
        <f>IF(VLOOKUP(A98,'상위 PV'!A:C,3,0)="기사임",1,"")</f>
        <v>1</v>
      </c>
      <c r="E98">
        <f>COUNTIF(주간_5pg!$F$2:$F$800,'5pg 데이터'!B98)</f>
        <v>1</v>
      </c>
      <c r="F98" t="b">
        <f t="shared" si="1"/>
        <v>1</v>
      </c>
      <c r="G98" t="str">
        <f>IF(F98=FALSE,"",B98&amp;"@"&amp;COUNTIFS($B$1:B98,B98,$F$1:F98,TRUE))</f>
        <v>India@9</v>
      </c>
      <c r="H98" t="str">
        <f>IFERROR(INDEX('기사 제목, 링크 정리시트'!B:B,MATCH(CONCATENATE("http://skinnonews.com"&amp;'5pg 데이터'!A98),'기사 제목, 링크 정리시트'!C:C,0)),"")</f>
        <v/>
      </c>
      <c r="M98">
        <f>주간_5pg!F98</f>
        <v>0</v>
      </c>
    </row>
    <row r="99" spans="1:13">
      <c r="A99" s="86" t="s">
        <v>1124</v>
      </c>
      <c r="B99" s="86" t="s">
        <v>225</v>
      </c>
      <c r="C99" s="86">
        <v>5</v>
      </c>
      <c r="D99">
        <f>IF(VLOOKUP(A99,'상위 PV'!A:C,3,0)="기사임",1,"")</f>
        <v>1</v>
      </c>
      <c r="E99">
        <f>COUNTIF(주간_5pg!$F$2:$F$800,'5pg 데이터'!B99)</f>
        <v>1</v>
      </c>
      <c r="F99" t="b">
        <f t="shared" si="1"/>
        <v>1</v>
      </c>
      <c r="G99" t="str">
        <f>IF(F99=FALSE,"",B99&amp;"@"&amp;COUNTIFS($B$1:B99,B99,$F$1:F99,TRUE))</f>
        <v>United States@17</v>
      </c>
      <c r="H99" t="str">
        <f>IFERROR(INDEX('기사 제목, 링크 정리시트'!B:B,MATCH(CONCATENATE("http://skinnonews.com"&amp;'5pg 데이터'!A99),'기사 제목, 링크 정리시트'!C:C,0)),"")</f>
        <v/>
      </c>
      <c r="M99">
        <f>주간_5pg!F99</f>
        <v>0</v>
      </c>
    </row>
    <row r="100" spans="1:13">
      <c r="A100" s="86" t="s">
        <v>1445</v>
      </c>
      <c r="B100" s="86" t="s">
        <v>225</v>
      </c>
      <c r="C100" s="86">
        <v>5</v>
      </c>
      <c r="D100" t="str">
        <f>IF(VLOOKUP(A100,'상위 PV'!A:C,3,0)="기사임",1,"")</f>
        <v/>
      </c>
      <c r="E100">
        <f>COUNTIF(주간_5pg!$F$2:$F$800,'5pg 데이터'!B100)</f>
        <v>1</v>
      </c>
      <c r="F100" t="b">
        <f t="shared" si="1"/>
        <v>0</v>
      </c>
      <c r="G100" t="str">
        <f>IF(F100=FALSE,"",B100&amp;"@"&amp;COUNTIFS($B$1:B100,B100,$F$1:F100,TRUE))</f>
        <v/>
      </c>
      <c r="H100" t="str">
        <f>IFERROR(INDEX('기사 제목, 링크 정리시트'!B:B,MATCH(CONCATENATE("http://skinnonews.com"&amp;'5pg 데이터'!A100),'기사 제목, 링크 정리시트'!C:C,0)),"")</f>
        <v/>
      </c>
      <c r="M100">
        <f>주간_5pg!F100</f>
        <v>0</v>
      </c>
    </row>
    <row r="101" spans="1:13">
      <c r="A101" s="86" t="s">
        <v>1447</v>
      </c>
      <c r="B101" s="86" t="s">
        <v>226</v>
      </c>
      <c r="C101" s="86">
        <v>5</v>
      </c>
      <c r="D101" t="str">
        <f>IF(VLOOKUP(A101,'상위 PV'!A:C,3,0)="기사임",1,"")</f>
        <v/>
      </c>
      <c r="E101">
        <f>COUNTIF(주간_5pg!$F$2:$F$800,'5pg 데이터'!B101)</f>
        <v>1</v>
      </c>
      <c r="F101" t="b">
        <f t="shared" si="1"/>
        <v>0</v>
      </c>
      <c r="G101" t="str">
        <f>IF(F101=FALSE,"",B101&amp;"@"&amp;COUNTIFS($B$1:B101,B101,$F$1:F101,TRUE))</f>
        <v/>
      </c>
      <c r="H101" t="str">
        <f>IFERROR(INDEX('기사 제목, 링크 정리시트'!B:B,MATCH(CONCATENATE("http://skinnonews.com"&amp;'5pg 데이터'!A101),'기사 제목, 링크 정리시트'!C:C,0)),"")</f>
        <v/>
      </c>
      <c r="M101">
        <f>주간_5pg!F101</f>
        <v>0</v>
      </c>
    </row>
    <row r="102" spans="1:13">
      <c r="A102" s="86" t="s">
        <v>1586</v>
      </c>
      <c r="B102" s="86" t="s">
        <v>229</v>
      </c>
      <c r="C102" s="86">
        <v>5</v>
      </c>
      <c r="D102" t="str">
        <f>IF(VLOOKUP(A102,'상위 PV'!A:C,3,0)="기사임",1,"")</f>
        <v/>
      </c>
      <c r="E102">
        <f>COUNTIF(주간_5pg!$F$2:$F$800,'5pg 데이터'!B102)</f>
        <v>1</v>
      </c>
      <c r="F102" t="b">
        <f t="shared" si="1"/>
        <v>0</v>
      </c>
      <c r="G102" t="str">
        <f>IF(F102=FALSE,"",B102&amp;"@"&amp;COUNTIFS($B$1:B102,B102,$F$1:F102,TRUE))</f>
        <v/>
      </c>
      <c r="H102" t="str">
        <f>IFERROR(INDEX('기사 제목, 링크 정리시트'!B:B,MATCH(CONCATENATE("http://skinnonews.com"&amp;'5pg 데이터'!A102),'기사 제목, 링크 정리시트'!C:C,0)),"")</f>
        <v/>
      </c>
      <c r="M102">
        <f>주간_5pg!F102</f>
        <v>0</v>
      </c>
    </row>
    <row r="103" spans="1:13">
      <c r="A103" s="86" t="s">
        <v>1586</v>
      </c>
      <c r="B103" s="86" t="s">
        <v>230</v>
      </c>
      <c r="C103" s="86">
        <v>5</v>
      </c>
      <c r="D103" t="str">
        <f>IF(VLOOKUP(A103,'상위 PV'!A:C,3,0)="기사임",1,"")</f>
        <v/>
      </c>
      <c r="E103">
        <f>COUNTIF(주간_5pg!$F$2:$F$800,'5pg 데이터'!B103)</f>
        <v>1</v>
      </c>
      <c r="F103" t="b">
        <f t="shared" si="1"/>
        <v>0</v>
      </c>
      <c r="G103" t="str">
        <f>IF(F103=FALSE,"",B103&amp;"@"&amp;COUNTIFS($B$1:B103,B103,$F$1:F103,TRUE))</f>
        <v/>
      </c>
      <c r="H103" t="str">
        <f>IFERROR(INDEX('기사 제목, 링크 정리시트'!B:B,MATCH(CONCATENATE("http://skinnonews.com"&amp;'5pg 데이터'!A103),'기사 제목, 링크 정리시트'!C:C,0)),"")</f>
        <v/>
      </c>
      <c r="M103">
        <f>주간_5pg!F103</f>
        <v>0</v>
      </c>
    </row>
    <row r="104" spans="1:13">
      <c r="A104" s="86" t="s">
        <v>914</v>
      </c>
      <c r="B104" s="86" t="s">
        <v>225</v>
      </c>
      <c r="C104" s="86">
        <v>5</v>
      </c>
      <c r="D104" t="str">
        <f>IF(VLOOKUP(A104,'상위 PV'!A:C,3,0)="기사임",1,"")</f>
        <v/>
      </c>
      <c r="E104">
        <f>COUNTIF(주간_5pg!$F$2:$F$800,'5pg 데이터'!B104)</f>
        <v>1</v>
      </c>
      <c r="F104" t="b">
        <f t="shared" si="1"/>
        <v>0</v>
      </c>
      <c r="G104" t="str">
        <f>IF(F104=FALSE,"",B104&amp;"@"&amp;COUNTIFS($B$1:B104,B104,$F$1:F104,TRUE))</f>
        <v/>
      </c>
      <c r="H104" t="str">
        <f>IFERROR(INDEX('기사 제목, 링크 정리시트'!B:B,MATCH(CONCATENATE("http://skinnonews.com"&amp;'5pg 데이터'!A104),'기사 제목, 링크 정리시트'!C:C,0)),"")</f>
        <v/>
      </c>
      <c r="M104">
        <f>주간_5pg!F104</f>
        <v>0</v>
      </c>
    </row>
    <row r="105" spans="1:13">
      <c r="A105" s="86" t="s">
        <v>261</v>
      </c>
      <c r="B105" s="86" t="s">
        <v>229</v>
      </c>
      <c r="C105" s="86">
        <v>5</v>
      </c>
      <c r="D105" t="str">
        <f>IF(VLOOKUP(A105,'상위 PV'!A:C,3,0)="기사임",1,"")</f>
        <v/>
      </c>
      <c r="E105">
        <f>COUNTIF(주간_5pg!$F$2:$F$800,'5pg 데이터'!B105)</f>
        <v>1</v>
      </c>
      <c r="F105" t="b">
        <f t="shared" si="1"/>
        <v>0</v>
      </c>
      <c r="G105" t="str">
        <f>IF(F105=FALSE,"",B105&amp;"@"&amp;COUNTIFS($B$1:B105,B105,$F$1:F105,TRUE))</f>
        <v/>
      </c>
      <c r="H105" t="str">
        <f>IFERROR(INDEX('기사 제목, 링크 정리시트'!B:B,MATCH(CONCATENATE("http://skinnonews.com"&amp;'5pg 데이터'!A105),'기사 제목, 링크 정리시트'!C:C,0)),"")</f>
        <v/>
      </c>
      <c r="M105">
        <f>주간_5pg!F105</f>
        <v>0</v>
      </c>
    </row>
    <row r="106" spans="1:13">
      <c r="A106" s="86" t="s">
        <v>1882</v>
      </c>
      <c r="B106" s="86" t="s">
        <v>234</v>
      </c>
      <c r="C106" s="86">
        <v>5</v>
      </c>
      <c r="D106" t="str">
        <f>IF(VLOOKUP(A106,'상위 PV'!A:C,3,0)="기사임",1,"")</f>
        <v/>
      </c>
      <c r="E106">
        <f>COUNTIF(주간_5pg!$F$2:$F$800,'5pg 데이터'!B106)</f>
        <v>1</v>
      </c>
      <c r="F106" t="b">
        <f t="shared" si="1"/>
        <v>0</v>
      </c>
      <c r="G106" t="str">
        <f>IF(F106=FALSE,"",B106&amp;"@"&amp;COUNTIFS($B$1:B106,B106,$F$1:F106,TRUE))</f>
        <v/>
      </c>
      <c r="H106" t="str">
        <f>IFERROR(INDEX('기사 제목, 링크 정리시트'!B:B,MATCH(CONCATENATE("http://skinnonews.com"&amp;'5pg 데이터'!A106),'기사 제목, 링크 정리시트'!C:C,0)),"")</f>
        <v/>
      </c>
      <c r="M106">
        <f>주간_5pg!F106</f>
        <v>0</v>
      </c>
    </row>
    <row r="107" spans="1:13">
      <c r="A107" s="86" t="s">
        <v>254</v>
      </c>
      <c r="B107" s="86" t="s">
        <v>232</v>
      </c>
      <c r="C107" s="86">
        <v>4</v>
      </c>
      <c r="D107" t="str">
        <f>IF(VLOOKUP(A107,'상위 PV'!A:C,3,0)="기사임",1,"")</f>
        <v/>
      </c>
      <c r="E107">
        <f>COUNTIF(주간_5pg!$F$2:$F$800,'5pg 데이터'!B107)</f>
        <v>1</v>
      </c>
      <c r="F107" t="b">
        <f t="shared" si="1"/>
        <v>0</v>
      </c>
      <c r="G107" t="str">
        <f>IF(F107=FALSE,"",B107&amp;"@"&amp;COUNTIFS($B$1:B107,B107,$F$1:F107,TRUE))</f>
        <v/>
      </c>
      <c r="H107" t="str">
        <f>IFERROR(INDEX('기사 제목, 링크 정리시트'!B:B,MATCH(CONCATENATE("http://skinnonews.com"&amp;'5pg 데이터'!A107),'기사 제목, 링크 정리시트'!C:C,0)),"")</f>
        <v/>
      </c>
      <c r="M107">
        <f>주간_5pg!F107</f>
        <v>0</v>
      </c>
    </row>
    <row r="108" spans="1:13">
      <c r="A108" s="86" t="s">
        <v>254</v>
      </c>
      <c r="B108" s="86" t="s">
        <v>235</v>
      </c>
      <c r="C108" s="86">
        <v>4</v>
      </c>
      <c r="D108" t="str">
        <f>IF(VLOOKUP(A108,'상위 PV'!A:C,3,0)="기사임",1,"")</f>
        <v/>
      </c>
      <c r="E108">
        <f>COUNTIF(주간_5pg!$F$2:$F$800,'5pg 데이터'!B108)</f>
        <v>1</v>
      </c>
      <c r="F108" t="b">
        <f t="shared" si="1"/>
        <v>0</v>
      </c>
      <c r="G108" t="str">
        <f>IF(F108=FALSE,"",B108&amp;"@"&amp;COUNTIFS($B$1:B108,B108,$F$1:F108,TRUE))</f>
        <v/>
      </c>
      <c r="H108" t="str">
        <f>IFERROR(INDEX('기사 제목, 링크 정리시트'!B:B,MATCH(CONCATENATE("http://skinnonews.com"&amp;'5pg 데이터'!A108),'기사 제목, 링크 정리시트'!C:C,0)),"")</f>
        <v/>
      </c>
      <c r="M108">
        <f>주간_5pg!F108</f>
        <v>0</v>
      </c>
    </row>
    <row r="109" spans="1:13">
      <c r="A109" s="86" t="s">
        <v>254</v>
      </c>
      <c r="B109" s="86" t="s">
        <v>240</v>
      </c>
      <c r="C109" s="86">
        <v>4</v>
      </c>
      <c r="D109" t="str">
        <f>IF(VLOOKUP(A109,'상위 PV'!A:C,3,0)="기사임",1,"")</f>
        <v/>
      </c>
      <c r="E109">
        <f>COUNTIF(주간_5pg!$F$2:$F$800,'5pg 데이터'!B109)</f>
        <v>1</v>
      </c>
      <c r="F109" t="b">
        <f t="shared" si="1"/>
        <v>0</v>
      </c>
      <c r="G109" t="str">
        <f>IF(F109=FALSE,"",B109&amp;"@"&amp;COUNTIFS($B$1:B109,B109,$F$1:F109,TRUE))</f>
        <v/>
      </c>
      <c r="H109" t="str">
        <f>IFERROR(INDEX('기사 제목, 링크 정리시트'!B:B,MATCH(CONCATENATE("http://skinnonews.com"&amp;'5pg 데이터'!A109),'기사 제목, 링크 정리시트'!C:C,0)),"")</f>
        <v/>
      </c>
      <c r="M109">
        <f>주간_5pg!F109</f>
        <v>0</v>
      </c>
    </row>
    <row r="110" spans="1:13">
      <c r="A110" s="86" t="s">
        <v>264</v>
      </c>
      <c r="B110" s="86" t="s">
        <v>226</v>
      </c>
      <c r="C110" s="86">
        <v>4</v>
      </c>
      <c r="D110">
        <f>IF(VLOOKUP(A110,'상위 PV'!A:C,3,0)="기사임",1,"")</f>
        <v>1</v>
      </c>
      <c r="E110">
        <f>COUNTIF(주간_5pg!$F$2:$F$800,'5pg 데이터'!B110)</f>
        <v>1</v>
      </c>
      <c r="F110" t="b">
        <f t="shared" si="1"/>
        <v>1</v>
      </c>
      <c r="G110" t="str">
        <f>IF(F110=FALSE,"",B110&amp;"@"&amp;COUNTIFS($B$1:B110,B110,$F$1:F110,TRUE))</f>
        <v>South Korea@11</v>
      </c>
      <c r="H110" t="str">
        <f>IFERROR(INDEX('기사 제목, 링크 정리시트'!B:B,MATCH(CONCATENATE("http://skinnonews.com"&amp;'5pg 데이터'!A110),'기사 제목, 링크 정리시트'!C:C,0)),"")</f>
        <v>SK On – Ford’s joint venture BlueOval SK officially established</v>
      </c>
      <c r="M110">
        <f>주간_5pg!F110</f>
        <v>0</v>
      </c>
    </row>
    <row r="111" spans="1:13">
      <c r="A111" s="86" t="s">
        <v>264</v>
      </c>
      <c r="B111" s="86" t="s">
        <v>225</v>
      </c>
      <c r="C111" s="86">
        <v>4</v>
      </c>
      <c r="D111">
        <f>IF(VLOOKUP(A111,'상위 PV'!A:C,3,0)="기사임",1,"")</f>
        <v>1</v>
      </c>
      <c r="E111">
        <f>COUNTIF(주간_5pg!$F$2:$F$800,'5pg 데이터'!B111)</f>
        <v>1</v>
      </c>
      <c r="F111" t="b">
        <f t="shared" si="1"/>
        <v>1</v>
      </c>
      <c r="G111" t="str">
        <f>IF(F111=FALSE,"",B111&amp;"@"&amp;COUNTIFS($B$1:B111,B111,$F$1:F111,TRUE))</f>
        <v>United States@18</v>
      </c>
      <c r="H111" t="str">
        <f>IFERROR(INDEX('기사 제목, 링크 정리시트'!B:B,MATCH(CONCATENATE("http://skinnonews.com"&amp;'5pg 데이터'!A111),'기사 제목, 링크 정리시트'!C:C,0)),"")</f>
        <v>SK On – Ford’s joint venture BlueOval SK officially established</v>
      </c>
      <c r="M111">
        <f>주간_5pg!F111</f>
        <v>0</v>
      </c>
    </row>
    <row r="112" spans="1:13">
      <c r="A112" s="86" t="s">
        <v>945</v>
      </c>
      <c r="B112" s="86" t="s">
        <v>247</v>
      </c>
      <c r="C112" s="86">
        <v>4</v>
      </c>
      <c r="D112">
        <f>IF(VLOOKUP(A112,'상위 PV'!A:C,3,0)="기사임",1,"")</f>
        <v>1</v>
      </c>
      <c r="E112">
        <f>COUNTIF(주간_5pg!$F$2:$F$800,'5pg 데이터'!B112)</f>
        <v>1</v>
      </c>
      <c r="F112" t="b">
        <f t="shared" si="1"/>
        <v>1</v>
      </c>
      <c r="G112" t="str">
        <f>IF(F112=FALSE,"",B112&amp;"@"&amp;COUNTIFS($B$1:B112,B112,$F$1:F112,TRUE))</f>
        <v>Vietnam@4</v>
      </c>
      <c r="H112" t="str">
        <f>IFERROR(INDEX('기사 제목, 링크 정리시트'!B:B,MATCH(CONCATENATE("http://skinnonews.com"&amp;'5pg 데이터'!A112),'기사 제목, 링크 정리시트'!C:C,0)),"")</f>
        <v>[Into the World of SK] SK Earthon Ho Chi Minh Branch (SKEO)</v>
      </c>
      <c r="M112">
        <f>주간_5pg!F112</f>
        <v>0</v>
      </c>
    </row>
    <row r="113" spans="1:13">
      <c r="A113" s="86" t="s">
        <v>975</v>
      </c>
      <c r="B113" s="86" t="s">
        <v>229</v>
      </c>
      <c r="C113" s="86">
        <v>4</v>
      </c>
      <c r="D113">
        <f>IF(VLOOKUP(A113,'상위 PV'!A:C,3,0)="기사임",1,"")</f>
        <v>1</v>
      </c>
      <c r="E113">
        <f>COUNTIF(주간_5pg!$F$2:$F$800,'5pg 데이터'!B113)</f>
        <v>1</v>
      </c>
      <c r="F113" t="b">
        <f t="shared" si="1"/>
        <v>1</v>
      </c>
      <c r="G113" t="str">
        <f>IF(F113=FALSE,"",B113&amp;"@"&amp;COUNTIFS($B$1:B113,B113,$F$1:F113,TRUE))</f>
        <v>India@10</v>
      </c>
      <c r="H113" t="str">
        <f>IFERROR(INDEX('기사 제목, 링크 정리시트'!B:B,MATCH(CONCATENATE("http://skinnonews.com"&amp;'5pg 데이터'!A113),'기사 제목, 링크 정리시트'!C:C,0)),"")</f>
        <v>SK Geo Centric and SABIC jointly invest KRW 200 billion to produce high-performance chemical products in Ulsan</v>
      </c>
      <c r="M113">
        <f>주간_5pg!F113</f>
        <v>0</v>
      </c>
    </row>
    <row r="114" spans="1:13">
      <c r="A114" s="86" t="s">
        <v>1240</v>
      </c>
      <c r="B114" s="86" t="s">
        <v>225</v>
      </c>
      <c r="C114" s="86">
        <v>4</v>
      </c>
      <c r="D114">
        <f>IF(VLOOKUP(A114,'상위 PV'!A:C,3,0)="기사임",1,"")</f>
        <v>1</v>
      </c>
      <c r="E114">
        <f>COUNTIF(주간_5pg!$F$2:$F$800,'5pg 데이터'!B114)</f>
        <v>1</v>
      </c>
      <c r="F114" t="b">
        <f t="shared" si="1"/>
        <v>1</v>
      </c>
      <c r="G114" t="str">
        <f>IF(F114=FALSE,"",B114&amp;"@"&amp;COUNTIFS($B$1:B114,B114,$F$1:F114,TRUE))</f>
        <v>United States@19</v>
      </c>
      <c r="H114" t="str">
        <f>IFERROR(INDEX('기사 제목, 링크 정리시트'!B:B,MATCH(CONCATENATE("http://skinnonews.com"&amp;'5pg 데이터'!A114),'기사 제목, 링크 정리시트'!C:C,0)),"")</f>
        <v>“From oil to green energy,” SK Innovation declares All Time Net Zero vision on its 60th anniversary</v>
      </c>
      <c r="M114">
        <f>주간_5pg!F114</f>
        <v>0</v>
      </c>
    </row>
    <row r="115" spans="1:13">
      <c r="A115" s="86" t="s">
        <v>308</v>
      </c>
      <c r="B115" s="86" t="s">
        <v>225</v>
      </c>
      <c r="C115" s="86">
        <v>4</v>
      </c>
      <c r="D115">
        <f>IF(VLOOKUP(A115,'상위 PV'!A:C,3,0)="기사임",1,"")</f>
        <v>1</v>
      </c>
      <c r="E115">
        <f>COUNTIF(주간_5pg!$F$2:$F$800,'5pg 데이터'!B115)</f>
        <v>1</v>
      </c>
      <c r="F115" t="b">
        <f t="shared" si="1"/>
        <v>1</v>
      </c>
      <c r="G115" t="str">
        <f>IF(F115=FALSE,"",B115&amp;"@"&amp;COUNTIFS($B$1:B115,B115,$F$1:F115,TRUE))</f>
        <v>United States@20</v>
      </c>
      <c r="H115" t="str">
        <f>IFERROR(INDEX('기사 제목, 링크 정리시트'!B:B,MATCH(CONCATENATE("http://skinnonews.com"&amp;'5pg 데이터'!A115),'기사 제목, 링크 정리시트'!C:C,0)),"")</f>
        <v>SK Lubricants to change corporation name to SK Enmove from December 1</v>
      </c>
      <c r="M115">
        <f>주간_5pg!F115</f>
        <v>0</v>
      </c>
    </row>
    <row r="116" spans="1:13">
      <c r="A116" s="86" t="s">
        <v>269</v>
      </c>
      <c r="B116" s="86" t="s">
        <v>226</v>
      </c>
      <c r="C116" s="86">
        <v>4</v>
      </c>
      <c r="D116">
        <f>IF(VLOOKUP(A116,'상위 PV'!A:C,3,0)="기사임",1,"")</f>
        <v>1</v>
      </c>
      <c r="E116">
        <f>COUNTIF(주간_5pg!$F$2:$F$800,'5pg 데이터'!B116)</f>
        <v>1</v>
      </c>
      <c r="F116" t="b">
        <f t="shared" si="1"/>
        <v>1</v>
      </c>
      <c r="G116" t="str">
        <f>IF(F116=FALSE,"",B116&amp;"@"&amp;COUNTIFS($B$1:B116,B116,$F$1:F116,TRUE))</f>
        <v>South Korea@12</v>
      </c>
      <c r="H116" t="str">
        <f>IFERROR(INDEX('기사 제목, 링크 정리시트'!B:B,MATCH(CONCATENATE("http://skinnonews.com"&amp;'5pg 데이터'!A116),'기사 제목, 링크 정리시트'!C:C,0)),"")</f>
        <v>SK On, EcoPro, and GEM build a nickel supply chain in Indonesia</v>
      </c>
      <c r="M116">
        <f>주간_5pg!F116</f>
        <v>0</v>
      </c>
    </row>
    <row r="117" spans="1:13">
      <c r="A117" s="86" t="s">
        <v>256</v>
      </c>
      <c r="B117" s="86" t="s">
        <v>225</v>
      </c>
      <c r="C117" s="86">
        <v>4</v>
      </c>
      <c r="D117">
        <f>IF(VLOOKUP(A117,'상위 PV'!A:C,3,0)="기사임",1,"")</f>
        <v>1</v>
      </c>
      <c r="E117">
        <f>COUNTIF(주간_5pg!$F$2:$F$800,'5pg 데이터'!B117)</f>
        <v>1</v>
      </c>
      <c r="F117" t="b">
        <f t="shared" si="1"/>
        <v>1</v>
      </c>
      <c r="G117" t="str">
        <f>IF(F117=FALSE,"",B117&amp;"@"&amp;COUNTIFS($B$1:B117,B117,$F$1:F117,TRUE))</f>
        <v>United States@21</v>
      </c>
      <c r="H117" t="str">
        <f>IFERROR(INDEX('기사 제목, 링크 정리시트'!B:B,MATCH(CONCATENATE("http://skinnonews.com"&amp;'5pg 데이터'!A117),'기사 제목, 링크 정리시트'!C:C,0)),"")</f>
        <v>SK On presents next generation technologies under the theme of "Move On" at InterBattery 2023</v>
      </c>
      <c r="M117">
        <f>주간_5pg!F117</f>
        <v>0</v>
      </c>
    </row>
    <row r="118" spans="1:13">
      <c r="A118" s="86" t="s">
        <v>1642</v>
      </c>
      <c r="B118" s="86" t="s">
        <v>246</v>
      </c>
      <c r="C118" s="86">
        <v>4</v>
      </c>
      <c r="D118">
        <f>IF(VLOOKUP(A118,'상위 PV'!A:C,3,0)="기사임",1,"")</f>
        <v>1</v>
      </c>
      <c r="E118">
        <f>COUNTIF(주간_5pg!$F$2:$F$800,'5pg 데이터'!B118)</f>
        <v>1</v>
      </c>
      <c r="F118" t="b">
        <f t="shared" si="1"/>
        <v>1</v>
      </c>
      <c r="G118" t="str">
        <f>IF(F118=FALSE,"",B118&amp;"@"&amp;COUNTIFS($B$1:B118,B118,$F$1:F118,TRUE))</f>
        <v>Poland@1</v>
      </c>
      <c r="H118" t="str">
        <f>IFERROR(INDEX('기사 제목, 링크 정리시트'!B:B,MATCH(CONCATENATE("http://skinnonews.com"&amp;'5pg 데이터'!A118),'기사 제목, 링크 정리시트'!C:C,0)),"")</f>
        <v>SK IE Technology CEO Kim Cheol-jung visited production base in Poland, emphasizing the importance of securing competitive advantages through thorough preparation</v>
      </c>
      <c r="M118">
        <f>주간_5pg!F118</f>
        <v>0</v>
      </c>
    </row>
    <row r="119" spans="1:13">
      <c r="A119" s="86" t="s">
        <v>668</v>
      </c>
      <c r="B119" s="86" t="s">
        <v>230</v>
      </c>
      <c r="C119" s="86">
        <v>4</v>
      </c>
      <c r="D119">
        <f>IF(VLOOKUP(A119,'상위 PV'!A:C,3,0)="기사임",1,"")</f>
        <v>1</v>
      </c>
      <c r="E119">
        <f>COUNTIF(주간_5pg!$F$2:$F$800,'5pg 데이터'!B119)</f>
        <v>1</v>
      </c>
      <c r="F119" t="b">
        <f t="shared" si="1"/>
        <v>1</v>
      </c>
      <c r="G119" t="str">
        <f>IF(F119=FALSE,"",B119&amp;"@"&amp;COUNTIFS($B$1:B119,B119,$F$1:F119,TRUE))</f>
        <v>Singapore@6</v>
      </c>
      <c r="H119" t="str">
        <f>IFERROR(INDEX('기사 제목, 링크 정리시트'!B:B,MATCH(CONCATENATE("http://skinnonews.com"&amp;'5pg 데이터'!A119),'기사 제목, 링크 정리시트'!C:C,0)),"")</f>
        <v>SK On, Ford, EcoPro BM to establish cathode plant in Quebec, Canada</v>
      </c>
      <c r="M119">
        <f>주간_5pg!F119</f>
        <v>0</v>
      </c>
    </row>
    <row r="120" spans="1:13">
      <c r="A120" s="86" t="s">
        <v>1027</v>
      </c>
      <c r="B120" s="86" t="s">
        <v>227</v>
      </c>
      <c r="C120" s="86">
        <v>4</v>
      </c>
      <c r="D120">
        <f>IF(VLOOKUP(A120,'상위 PV'!A:C,3,0)="기사임",1,"")</f>
        <v>1</v>
      </c>
      <c r="E120">
        <f>COUNTIF(주간_5pg!$F$2:$F$800,'5pg 데이터'!B120)</f>
        <v>1</v>
      </c>
      <c r="F120" t="b">
        <f t="shared" si="1"/>
        <v>1</v>
      </c>
      <c r="G120" t="str">
        <f>IF(F120=FALSE,"",B120&amp;"@"&amp;COUNTIFS($B$1:B120,B120,$F$1:F120,TRUE))</f>
        <v>Japan@6</v>
      </c>
      <c r="H120" t="str">
        <f>IFERROR(INDEX('기사 제목, 링크 정리시트'!B:B,MATCH(CONCATENATE("http://skinnonews.com"&amp;'5pg 데이터'!A120),'기사 제목, 링크 정리시트'!C:C,0)),"")</f>
        <v>SK Earthon successfully discovers crude oil from Block 16-2 in Vietnam</v>
      </c>
      <c r="M120">
        <f>주간_5pg!F120</f>
        <v>0</v>
      </c>
    </row>
    <row r="121" spans="1:13">
      <c r="A121" s="86" t="s">
        <v>1164</v>
      </c>
      <c r="B121" s="86" t="s">
        <v>229</v>
      </c>
      <c r="C121" s="86">
        <v>4</v>
      </c>
      <c r="D121">
        <f>IF(VLOOKUP(A121,'상위 PV'!A:C,3,0)="기사임",1,"")</f>
        <v>1</v>
      </c>
      <c r="E121">
        <f>COUNTIF(주간_5pg!$F$2:$F$800,'5pg 데이터'!B121)</f>
        <v>1</v>
      </c>
      <c r="F121" t="b">
        <f t="shared" si="1"/>
        <v>1</v>
      </c>
      <c r="G121" t="str">
        <f>IF(F121=FALSE,"",B121&amp;"@"&amp;COUNTIFS($B$1:B121,B121,$F$1:F121,TRUE))</f>
        <v>India@11</v>
      </c>
      <c r="H121" t="str">
        <f>IFERROR(INDEX('기사 제목, 링크 정리시트'!B:B,MATCH(CONCATENATE("http://skinnonews.com"&amp;'5pg 데이터'!A121),'기사 제목, 링크 정리시트'!C:C,0)),"")</f>
        <v>SK Innovation announces reorganization and executive personnel appointments for 2024</v>
      </c>
      <c r="M121">
        <f>주간_5pg!F121</f>
        <v>0</v>
      </c>
    </row>
    <row r="122" spans="1:13">
      <c r="A122" s="86" t="s">
        <v>1164</v>
      </c>
      <c r="B122" s="86" t="s">
        <v>230</v>
      </c>
      <c r="C122" s="86">
        <v>4</v>
      </c>
      <c r="D122">
        <f>IF(VLOOKUP(A122,'상위 PV'!A:C,3,0)="기사임",1,"")</f>
        <v>1</v>
      </c>
      <c r="E122">
        <f>COUNTIF(주간_5pg!$F$2:$F$800,'5pg 데이터'!B122)</f>
        <v>1</v>
      </c>
      <c r="F122" t="b">
        <f t="shared" si="1"/>
        <v>1</v>
      </c>
      <c r="G122" t="str">
        <f>IF(F122=FALSE,"",B122&amp;"@"&amp;COUNTIFS($B$1:B122,B122,$F$1:F122,TRUE))</f>
        <v>Singapore@7</v>
      </c>
      <c r="H122" t="str">
        <f>IFERROR(INDEX('기사 제목, 링크 정리시트'!B:B,MATCH(CONCATENATE("http://skinnonews.com"&amp;'5pg 데이터'!A122),'기사 제목, 링크 정리시트'!C:C,0)),"")</f>
        <v>SK Innovation announces reorganization and executive personnel appointments for 2024</v>
      </c>
      <c r="M122">
        <f>주간_5pg!F122</f>
        <v>0</v>
      </c>
    </row>
    <row r="123" spans="1:13">
      <c r="A123" s="86" t="s">
        <v>1426</v>
      </c>
      <c r="B123" s="86" t="s">
        <v>229</v>
      </c>
      <c r="C123" s="86">
        <v>4</v>
      </c>
      <c r="D123">
        <f>IF(VLOOKUP(A123,'상위 PV'!A:C,3,0)="기사임",1,"")</f>
        <v>1</v>
      </c>
      <c r="E123">
        <f>COUNTIF(주간_5pg!$F$2:$F$800,'5pg 데이터'!B123)</f>
        <v>1</v>
      </c>
      <c r="F123" t="b">
        <f t="shared" si="1"/>
        <v>1</v>
      </c>
      <c r="G123" t="str">
        <f>IF(F123=FALSE,"",B123&amp;"@"&amp;COUNTIFS($B$1:B123,B123,$F$1:F123,TRUE))</f>
        <v>India@12</v>
      </c>
      <c r="H123" t="str">
        <f>IFERROR(INDEX('기사 제목, 링크 정리시트'!B:B,MATCH(CONCATENATE("http://skinnonews.com"&amp;'5pg 데이터'!A123),'기사 제목, 링크 정리시트'!C:C,0)),"")</f>
        <v>SK On strengthens partnership with Solid Power to accelerate all-solid-state battery development</v>
      </c>
      <c r="M123">
        <f>주간_5pg!F123</f>
        <v>0</v>
      </c>
    </row>
    <row r="124" spans="1:13">
      <c r="A124" s="86" t="s">
        <v>1444</v>
      </c>
      <c r="B124" s="86" t="s">
        <v>229</v>
      </c>
      <c r="C124" s="86">
        <v>4</v>
      </c>
      <c r="D124">
        <f>IF(VLOOKUP(A124,'상위 PV'!A:C,3,0)="기사임",1,"")</f>
        <v>1</v>
      </c>
      <c r="E124">
        <f>COUNTIF(주간_5pg!$F$2:$F$800,'5pg 데이터'!B124)</f>
        <v>1</v>
      </c>
      <c r="F124" t="b">
        <f t="shared" si="1"/>
        <v>1</v>
      </c>
      <c r="G124" t="str">
        <f>IF(F124=FALSE,"",B124&amp;"@"&amp;COUNTIFS($B$1:B124,B124,$F$1:F124,TRUE))</f>
        <v>India@13</v>
      </c>
      <c r="H124" t="str">
        <f>IFERROR(INDEX('기사 제목, 링크 정리시트'!B:B,MATCH(CONCATENATE("http://skinnonews.com"&amp;'5pg 데이터'!A124),'기사 제목, 링크 정리시트'!C:C,0)),"")</f>
        <v>[SK Innovation’s 2023 Financial Results] Recording sales of KRW 77.29 trillion and operating profit of KRW 1.9 trillion</v>
      </c>
      <c r="M124">
        <f>주간_5pg!F124</f>
        <v>0</v>
      </c>
    </row>
    <row r="125" spans="1:13">
      <c r="A125" s="86" t="s">
        <v>1444</v>
      </c>
      <c r="B125" s="86" t="s">
        <v>227</v>
      </c>
      <c r="C125" s="86">
        <v>4</v>
      </c>
      <c r="D125">
        <f>IF(VLOOKUP(A125,'상위 PV'!A:C,3,0)="기사임",1,"")</f>
        <v>1</v>
      </c>
      <c r="E125">
        <f>COUNTIF(주간_5pg!$F$2:$F$800,'5pg 데이터'!B125)</f>
        <v>1</v>
      </c>
      <c r="F125" t="b">
        <f t="shared" si="1"/>
        <v>1</v>
      </c>
      <c r="G125" t="str">
        <f>IF(F125=FALSE,"",B125&amp;"@"&amp;COUNTIFS($B$1:B125,B125,$F$1:F125,TRUE))</f>
        <v>Japan@7</v>
      </c>
      <c r="H125" t="str">
        <f>IFERROR(INDEX('기사 제목, 링크 정리시트'!B:B,MATCH(CONCATENATE("http://skinnonews.com"&amp;'5pg 데이터'!A125),'기사 제목, 링크 정리시트'!C:C,0)),"")</f>
        <v>[SK Innovation’s 2023 Financial Results] Recording sales of KRW 77.29 trillion and operating profit of KRW 1.9 trillion</v>
      </c>
      <c r="M125">
        <f>주간_5pg!F125</f>
        <v>0</v>
      </c>
    </row>
    <row r="126" spans="1:13">
      <c r="A126" s="86" t="s">
        <v>1444</v>
      </c>
      <c r="B126" s="86" t="s">
        <v>226</v>
      </c>
      <c r="C126" s="86">
        <v>4</v>
      </c>
      <c r="D126">
        <f>IF(VLOOKUP(A126,'상위 PV'!A:C,3,0)="기사임",1,"")</f>
        <v>1</v>
      </c>
      <c r="E126">
        <f>COUNTIF(주간_5pg!$F$2:$F$800,'5pg 데이터'!B126)</f>
        <v>1</v>
      </c>
      <c r="F126" t="b">
        <f t="shared" si="1"/>
        <v>1</v>
      </c>
      <c r="G126" t="str">
        <f>IF(F126=FALSE,"",B126&amp;"@"&amp;COUNTIFS($B$1:B126,B126,$F$1:F126,TRUE))</f>
        <v>South Korea@13</v>
      </c>
      <c r="H126" t="str">
        <f>IFERROR(INDEX('기사 제목, 링크 정리시트'!B:B,MATCH(CONCATENATE("http://skinnonews.com"&amp;'5pg 데이터'!A126),'기사 제목, 링크 정리시트'!C:C,0)),"")</f>
        <v>[SK Innovation’s 2023 Financial Results] Recording sales of KRW 77.29 trillion and operating profit of KRW 1.9 trillion</v>
      </c>
      <c r="M126">
        <f>주간_5pg!F126</f>
        <v>0</v>
      </c>
    </row>
    <row r="127" spans="1:13">
      <c r="A127" s="86" t="s">
        <v>1607</v>
      </c>
      <c r="B127" s="86" t="s">
        <v>226</v>
      </c>
      <c r="C127" s="86">
        <v>4</v>
      </c>
      <c r="D127">
        <f>IF(VLOOKUP(A127,'상위 PV'!A:C,3,0)="기사임",1,"")</f>
        <v>1</v>
      </c>
      <c r="E127">
        <f>COUNTIF(주간_5pg!$F$2:$F$800,'5pg 데이터'!B127)</f>
        <v>1</v>
      </c>
      <c r="F127" t="b">
        <f t="shared" si="1"/>
        <v>1</v>
      </c>
      <c r="G127" t="str">
        <f>IF(F127=FALSE,"",B127&amp;"@"&amp;COUNTIFS($B$1:B127,B127,$F$1:F127,TRUE))</f>
        <v>South Korea@14</v>
      </c>
      <c r="H127" t="str">
        <f>IFERROR(INDEX('기사 제목, 링크 정리시트'!B:B,MATCH(CONCATENATE("http://skinnonews.com"&amp;'5pg 데이터'!A127),'기사 제목, 링크 정리시트'!C:C,0)),"")</f>
        <v>[Battery Explorer] ② The 4 key components of a secondary battery</v>
      </c>
      <c r="M127">
        <f>주간_5pg!F127</f>
        <v>0</v>
      </c>
    </row>
    <row r="128" spans="1:13">
      <c r="A128" s="86" t="s">
        <v>1607</v>
      </c>
      <c r="B128" s="86" t="s">
        <v>240</v>
      </c>
      <c r="C128" s="86">
        <v>4</v>
      </c>
      <c r="D128">
        <f>IF(VLOOKUP(A128,'상위 PV'!A:C,3,0)="기사임",1,"")</f>
        <v>1</v>
      </c>
      <c r="E128">
        <f>COUNTIF(주간_5pg!$F$2:$F$800,'5pg 데이터'!B128)</f>
        <v>1</v>
      </c>
      <c r="F128" t="b">
        <f t="shared" si="1"/>
        <v>1</v>
      </c>
      <c r="G128" t="str">
        <f>IF(F128=FALSE,"",B128&amp;"@"&amp;COUNTIFS($B$1:B128,B128,$F$1:F128,TRUE))</f>
        <v>Spain@1</v>
      </c>
      <c r="H128" t="str">
        <f>IFERROR(INDEX('기사 제목, 링크 정리시트'!B:B,MATCH(CONCATENATE("http://skinnonews.com"&amp;'5pg 데이터'!A128),'기사 제목, 링크 정리시트'!C:C,0)),"")</f>
        <v>[Battery Explorer] ② The 4 key components of a secondary battery</v>
      </c>
      <c r="M128">
        <f>주간_5pg!F128</f>
        <v>0</v>
      </c>
    </row>
    <row r="129" spans="1:13">
      <c r="A129" s="86" t="s">
        <v>1641</v>
      </c>
      <c r="B129" s="86" t="s">
        <v>229</v>
      </c>
      <c r="C129" s="86">
        <v>4</v>
      </c>
      <c r="D129">
        <f>IF(VLOOKUP(A129,'상위 PV'!A:C,3,0)="기사임",1,"")</f>
        <v>1</v>
      </c>
      <c r="E129">
        <f>COUNTIF(주간_5pg!$F$2:$F$800,'5pg 데이터'!B129)</f>
        <v>1</v>
      </c>
      <c r="F129" t="b">
        <f t="shared" si="1"/>
        <v>1</v>
      </c>
      <c r="G129" t="str">
        <f>IF(F129=FALSE,"",B129&amp;"@"&amp;COUNTIFS($B$1:B129,B129,$F$1:F129,TRUE))</f>
        <v>India@14</v>
      </c>
      <c r="H129" t="str">
        <f>IFERROR(INDEX('기사 제목, 링크 정리시트'!B:B,MATCH(CONCATENATE("http://skinnonews.com"&amp;'5pg 데이터'!A129),'기사 제목, 링크 정리시트'!C:C,0)),"")</f>
        <v>[SK Innovation’s Q2 2024 Financial Results] Recording revenue of KRW 18.8 trillion and operating loss of KRW 45.8 billion</v>
      </c>
      <c r="M129">
        <f>주간_5pg!F129</f>
        <v>0</v>
      </c>
    </row>
    <row r="130" spans="1:13">
      <c r="A130" s="86" t="s">
        <v>1671</v>
      </c>
      <c r="B130" s="86" t="s">
        <v>230</v>
      </c>
      <c r="C130" s="86">
        <v>4</v>
      </c>
      <c r="D130">
        <f>IF(VLOOKUP(A130,'상위 PV'!A:C,3,0)="기사임",1,"")</f>
        <v>1</v>
      </c>
      <c r="E130">
        <f>COUNTIF(주간_5pg!$F$2:$F$800,'5pg 데이터'!B130)</f>
        <v>1</v>
      </c>
      <c r="F130" t="b">
        <f t="shared" ref="F130:F193" si="2">AND(D130=1,E130=1)</f>
        <v>1</v>
      </c>
      <c r="G130" t="str">
        <f>IF(F130=FALSE,"",B130&amp;"@"&amp;COUNTIFS($B$1:B130,B130,$F$1:F130,TRUE))</f>
        <v>Singapore@8</v>
      </c>
      <c r="H130" t="str">
        <f>IFERROR(INDEX('기사 제목, 링크 정리시트'!B:B,MATCH(CONCATENATE("http://skinnonews.com"&amp;'5pg 데이터'!A130),'기사 제목, 링크 정리시트'!C:C,0)),"")</f>
        <v>SK Earthon secures carbon storage exploration rights in Australia, boosting resource development and clean energy</v>
      </c>
      <c r="M130">
        <f>주간_5pg!F130</f>
        <v>0</v>
      </c>
    </row>
    <row r="131" spans="1:13">
      <c r="A131" s="86" t="s">
        <v>1777</v>
      </c>
      <c r="B131" s="86" t="s">
        <v>236</v>
      </c>
      <c r="C131" s="86">
        <v>4</v>
      </c>
      <c r="D131">
        <f>IF(VLOOKUP(A131,'상위 PV'!A:C,3,0)="기사임",1,"")</f>
        <v>1</v>
      </c>
      <c r="E131">
        <f>COUNTIF(주간_5pg!$F$2:$F$800,'5pg 데이터'!B131)</f>
        <v>1</v>
      </c>
      <c r="F131" t="b">
        <f t="shared" si="2"/>
        <v>1</v>
      </c>
      <c r="G131" t="str">
        <f>IF(F131=FALSE,"",B131&amp;"@"&amp;COUNTIFS($B$1:B131,B131,$F$1:F131,TRUE))</f>
        <v>France@1</v>
      </c>
      <c r="H131" t="str">
        <f>IFERROR(INDEX('기사 제목, 링크 정리시트'!B:B,MATCH(CONCATENATE("http://skinnonews.com"&amp;'5pg 데이터'!A131),'기사 제목, 링크 정리시트'!C:C,0)),"")</f>
        <v>SK Energy to start sustainable aviation fuel (SAF) commercial production</v>
      </c>
      <c r="M131">
        <f>주간_5pg!F131</f>
        <v>0</v>
      </c>
    </row>
    <row r="132" spans="1:13">
      <c r="A132" s="86" t="s">
        <v>1777</v>
      </c>
      <c r="B132" s="86" t="s">
        <v>1869</v>
      </c>
      <c r="C132" s="86">
        <v>4</v>
      </c>
      <c r="D132">
        <f>IF(VLOOKUP(A132,'상위 PV'!A:C,3,0)="기사임",1,"")</f>
        <v>1</v>
      </c>
      <c r="E132">
        <f>COUNTIF(주간_5pg!$F$2:$F$800,'5pg 데이터'!B132)</f>
        <v>1</v>
      </c>
      <c r="F132" t="b">
        <f t="shared" si="2"/>
        <v>1</v>
      </c>
      <c r="G132" t="str">
        <f>IF(F132=FALSE,"",B132&amp;"@"&amp;COUNTIFS($B$1:B132,B132,$F$1:F132,TRUE))</f>
        <v>Iran@1</v>
      </c>
      <c r="H132" t="str">
        <f>IFERROR(INDEX('기사 제목, 링크 정리시트'!B:B,MATCH(CONCATENATE("http://skinnonews.com"&amp;'5pg 데이터'!A132),'기사 제목, 링크 정리시트'!C:C,0)),"")</f>
        <v>SK Energy to start sustainable aviation fuel (SAF) commercial production</v>
      </c>
      <c r="M132">
        <f>주간_5pg!F132</f>
        <v>0</v>
      </c>
    </row>
    <row r="133" spans="1:13">
      <c r="A133" s="86" t="s">
        <v>1777</v>
      </c>
      <c r="B133" s="86" t="s">
        <v>241</v>
      </c>
      <c r="C133" s="86">
        <v>4</v>
      </c>
      <c r="D133">
        <f>IF(VLOOKUP(A133,'상위 PV'!A:C,3,0)="기사임",1,"")</f>
        <v>1</v>
      </c>
      <c r="E133">
        <f>COUNTIF(주간_5pg!$F$2:$F$800,'5pg 데이터'!B133)</f>
        <v>1</v>
      </c>
      <c r="F133" t="b">
        <f t="shared" si="2"/>
        <v>1</v>
      </c>
      <c r="G133" t="str">
        <f>IF(F133=FALSE,"",B133&amp;"@"&amp;COUNTIFS($B$1:B133,B133,$F$1:F133,TRUE))</f>
        <v>Netherlands@1</v>
      </c>
      <c r="H133" t="str">
        <f>IFERROR(INDEX('기사 제목, 링크 정리시트'!B:B,MATCH(CONCATENATE("http://skinnonews.com"&amp;'5pg 데이터'!A133),'기사 제목, 링크 정리시트'!C:C,0)),"")</f>
        <v>SK Energy to start sustainable aviation fuel (SAF) commercial production</v>
      </c>
      <c r="M133">
        <f>주간_5pg!F133</f>
        <v>0</v>
      </c>
    </row>
    <row r="134" spans="1:13">
      <c r="A134" s="86" t="s">
        <v>1881</v>
      </c>
      <c r="B134" s="86" t="s">
        <v>225</v>
      </c>
      <c r="C134" s="86">
        <v>4</v>
      </c>
      <c r="D134">
        <f>IF(VLOOKUP(A134,'상위 PV'!A:C,3,0)="기사임",1,"")</f>
        <v>1</v>
      </c>
      <c r="E134">
        <f>COUNTIF(주간_5pg!$F$2:$F$800,'5pg 데이터'!B134)</f>
        <v>1</v>
      </c>
      <c r="F134" t="b">
        <f t="shared" si="2"/>
        <v>1</v>
      </c>
      <c r="G134" t="str">
        <f>IF(F134=FALSE,"",B134&amp;"@"&amp;COUNTIFS($B$1:B134,B134,$F$1:F134,TRUE))</f>
        <v>United States@22</v>
      </c>
      <c r="H134" t="str">
        <f>IFERROR(INDEX('기사 제목, 링크 정리시트'!B:B,MATCH(CONCATENATE("http://skinnonews.com"&amp;'5pg 데이터'!A134),'기사 제목, 링크 정리시트'!C:C,0)),"")</f>
        <v>SK Enmove earns Gold rating in prestigious EcoVadis ESG assessment</v>
      </c>
      <c r="M134">
        <f>주간_5pg!F134</f>
        <v>0</v>
      </c>
    </row>
    <row r="135" spans="1:13">
      <c r="A135" s="86" t="s">
        <v>279</v>
      </c>
      <c r="B135" s="86" t="s">
        <v>251</v>
      </c>
      <c r="C135" s="86">
        <v>4</v>
      </c>
      <c r="D135">
        <f>IF(VLOOKUP(A135,'상위 PV'!A:C,3,0)="기사임",1,"")</f>
        <v>1</v>
      </c>
      <c r="E135">
        <f>COUNTIF(주간_5pg!$F$2:$F$800,'5pg 데이터'!B135)</f>
        <v>1</v>
      </c>
      <c r="F135" t="b">
        <f t="shared" si="2"/>
        <v>1</v>
      </c>
      <c r="G135" t="str">
        <f>IF(F135=FALSE,"",B135&amp;"@"&amp;COUNTIFS($B$1:B135,B135,$F$1:F135,TRUE))</f>
        <v>Russia@1</v>
      </c>
      <c r="H135" t="str">
        <f>IFERROR(INDEX('기사 제목, 링크 정리시트'!B:B,MATCH(CONCATENATE("http://skinnonews.com"&amp;'5pg 데이터'!A135),'기사 제목, 링크 정리시트'!C:C,0)),"")</f>
        <v>SK Innovation decided to invest in the 3rd European battery plant in Hungary</v>
      </c>
      <c r="M135">
        <f>주간_5pg!F135</f>
        <v>0</v>
      </c>
    </row>
    <row r="136" spans="1:13">
      <c r="A136" s="86" t="s">
        <v>268</v>
      </c>
      <c r="B136" s="86" t="s">
        <v>229</v>
      </c>
      <c r="C136" s="86">
        <v>4</v>
      </c>
      <c r="D136">
        <f>IF(VLOOKUP(A136,'상위 PV'!A:C,3,0)="기사임",1,"")</f>
        <v>1</v>
      </c>
      <c r="E136">
        <f>COUNTIF(주간_5pg!$F$2:$F$800,'5pg 데이터'!B136)</f>
        <v>1</v>
      </c>
      <c r="F136" t="b">
        <f t="shared" si="2"/>
        <v>1</v>
      </c>
      <c r="G136" t="str">
        <f>IF(F136=FALSE,"",B136&amp;"@"&amp;COUNTIFS($B$1:B136,B136,$F$1:F136,TRUE))</f>
        <v>India@15</v>
      </c>
      <c r="H136" t="str">
        <f>IFERROR(INDEX('기사 제목, 링크 정리시트'!B:B,MATCH(CONCATENATE("http://skinnonews.com"&amp;'5pg 데이터'!A136),'기사 제목, 링크 정리시트'!C:C,0)),"")</f>
        <v>Z-folding, a technique that ensures the safety of SK Innovation’s batteries</v>
      </c>
      <c r="M136">
        <f>주간_5pg!F136</f>
        <v>0</v>
      </c>
    </row>
    <row r="137" spans="1:13">
      <c r="A137" s="86" t="s">
        <v>1445</v>
      </c>
      <c r="B137" s="86" t="s">
        <v>229</v>
      </c>
      <c r="C137" s="86">
        <v>4</v>
      </c>
      <c r="D137" t="str">
        <f>IF(VLOOKUP(A137,'상위 PV'!A:C,3,0)="기사임",1,"")</f>
        <v/>
      </c>
      <c r="E137">
        <f>COUNTIF(주간_5pg!$F$2:$F$800,'5pg 데이터'!B137)</f>
        <v>1</v>
      </c>
      <c r="F137" t="b">
        <f t="shared" si="2"/>
        <v>0</v>
      </c>
      <c r="G137" t="str">
        <f>IF(F137=FALSE,"",B137&amp;"@"&amp;COUNTIFS($B$1:B137,B137,$F$1:F137,TRUE))</f>
        <v/>
      </c>
      <c r="H137" t="str">
        <f>IFERROR(INDEX('기사 제목, 링크 정리시트'!B:B,MATCH(CONCATENATE("http://skinnonews.com"&amp;'5pg 데이터'!A137),'기사 제목, 링크 정리시트'!C:C,0)),"")</f>
        <v/>
      </c>
      <c r="M137">
        <f>주간_5pg!F137</f>
        <v>0</v>
      </c>
    </row>
    <row r="138" spans="1:13">
      <c r="A138" s="86" t="s">
        <v>1448</v>
      </c>
      <c r="B138" s="86" t="s">
        <v>229</v>
      </c>
      <c r="C138" s="86">
        <v>4</v>
      </c>
      <c r="D138" t="str">
        <f>IF(VLOOKUP(A138,'상위 PV'!A:C,3,0)="기사임",1,"")</f>
        <v/>
      </c>
      <c r="E138">
        <f>COUNTIF(주간_5pg!$F$2:$F$800,'5pg 데이터'!B138)</f>
        <v>1</v>
      </c>
      <c r="F138" t="b">
        <f t="shared" si="2"/>
        <v>0</v>
      </c>
      <c r="G138" t="str">
        <f>IF(F138=FALSE,"",B138&amp;"@"&amp;COUNTIFS($B$1:B138,B138,$F$1:F138,TRUE))</f>
        <v/>
      </c>
      <c r="H138" t="str">
        <f>IFERROR(INDEX('기사 제목, 링크 정리시트'!B:B,MATCH(CONCATENATE("http://skinnonews.com"&amp;'5pg 데이터'!A138),'기사 제목, 링크 정리시트'!C:C,0)),"")</f>
        <v/>
      </c>
      <c r="M138">
        <f>주간_5pg!F138</f>
        <v>0</v>
      </c>
    </row>
    <row r="139" spans="1:13">
      <c r="A139" s="86" t="s">
        <v>1541</v>
      </c>
      <c r="B139" s="86" t="s">
        <v>229</v>
      </c>
      <c r="C139" s="86">
        <v>4</v>
      </c>
      <c r="D139" t="str">
        <f>IF(VLOOKUP(A139,'상위 PV'!A:C,3,0)="기사임",1,"")</f>
        <v/>
      </c>
      <c r="E139">
        <f>COUNTIF(주간_5pg!$F$2:$F$800,'5pg 데이터'!B139)</f>
        <v>1</v>
      </c>
      <c r="F139" t="b">
        <f t="shared" si="2"/>
        <v>0</v>
      </c>
      <c r="G139" t="str">
        <f>IF(F139=FALSE,"",B139&amp;"@"&amp;COUNTIFS($B$1:B139,B139,$F$1:F139,TRUE))</f>
        <v/>
      </c>
      <c r="H139" t="str">
        <f>IFERROR(INDEX('기사 제목, 링크 정리시트'!B:B,MATCH(CONCATENATE("http://skinnonews.com"&amp;'5pg 데이터'!A139),'기사 제목, 링크 정리시트'!C:C,0)),"")</f>
        <v/>
      </c>
      <c r="M139">
        <f>주간_5pg!F139</f>
        <v>0</v>
      </c>
    </row>
    <row r="140" spans="1:13">
      <c r="A140" s="86" t="s">
        <v>1450</v>
      </c>
      <c r="B140" s="86" t="s">
        <v>229</v>
      </c>
      <c r="C140" s="86">
        <v>4</v>
      </c>
      <c r="D140" t="str">
        <f>IF(VLOOKUP(A140,'상위 PV'!A:C,3,0)="기사임",1,"")</f>
        <v/>
      </c>
      <c r="E140">
        <f>COUNTIF(주간_5pg!$F$2:$F$800,'5pg 데이터'!B140)</f>
        <v>1</v>
      </c>
      <c r="F140" t="b">
        <f t="shared" si="2"/>
        <v>0</v>
      </c>
      <c r="G140" t="str">
        <f>IF(F140=FALSE,"",B140&amp;"@"&amp;COUNTIFS($B$1:B140,B140,$F$1:F140,TRUE))</f>
        <v/>
      </c>
      <c r="H140" t="str">
        <f>IFERROR(INDEX('기사 제목, 링크 정리시트'!B:B,MATCH(CONCATENATE("http://skinnonews.com"&amp;'5pg 데이터'!A140),'기사 제목, 링크 정리시트'!C:C,0)),"")</f>
        <v/>
      </c>
      <c r="M140">
        <f>주간_5pg!F140</f>
        <v>0</v>
      </c>
    </row>
    <row r="141" spans="1:13">
      <c r="A141" s="86" t="s">
        <v>1564</v>
      </c>
      <c r="B141" s="86" t="s">
        <v>229</v>
      </c>
      <c r="C141" s="86">
        <v>4</v>
      </c>
      <c r="D141" t="str">
        <f>IF(VLOOKUP(A141,'상위 PV'!A:C,3,0)="기사임",1,"")</f>
        <v/>
      </c>
      <c r="E141">
        <f>COUNTIF(주간_5pg!$F$2:$F$800,'5pg 데이터'!B141)</f>
        <v>1</v>
      </c>
      <c r="F141" t="b">
        <f t="shared" si="2"/>
        <v>0</v>
      </c>
      <c r="G141" t="str">
        <f>IF(F141=FALSE,"",B141&amp;"@"&amp;COUNTIFS($B$1:B141,B141,$F$1:F141,TRUE))</f>
        <v/>
      </c>
      <c r="H141" t="str">
        <f>IFERROR(INDEX('기사 제목, 링크 정리시트'!B:B,MATCH(CONCATENATE("http://skinnonews.com"&amp;'5pg 데이터'!A141),'기사 제목, 링크 정리시트'!C:C,0)),"")</f>
        <v/>
      </c>
      <c r="M141">
        <f>주간_5pg!F141</f>
        <v>0</v>
      </c>
    </row>
    <row r="142" spans="1:13">
      <c r="A142" s="86" t="s">
        <v>1824</v>
      </c>
      <c r="B142" s="86" t="s">
        <v>230</v>
      </c>
      <c r="C142" s="86">
        <v>4</v>
      </c>
      <c r="D142" t="str">
        <f>IF(VLOOKUP(A142,'상위 PV'!A:C,3,0)="기사임",1,"")</f>
        <v/>
      </c>
      <c r="E142">
        <f>COUNTIF(주간_5pg!$F$2:$F$800,'5pg 데이터'!B142)</f>
        <v>1</v>
      </c>
      <c r="F142" t="b">
        <f t="shared" si="2"/>
        <v>0</v>
      </c>
      <c r="G142" t="str">
        <f>IF(F142=FALSE,"",B142&amp;"@"&amp;COUNTIFS($B$1:B142,B142,$F$1:F142,TRUE))</f>
        <v/>
      </c>
      <c r="H142" t="str">
        <f>IFERROR(INDEX('기사 제목, 링크 정리시트'!B:B,MATCH(CONCATENATE("http://skinnonews.com"&amp;'5pg 데이터'!A142),'기사 제목, 링크 정리시트'!C:C,0)),"")</f>
        <v/>
      </c>
      <c r="M142">
        <f>주간_5pg!F142</f>
        <v>0</v>
      </c>
    </row>
    <row r="143" spans="1:13">
      <c r="A143" s="86" t="s">
        <v>270</v>
      </c>
      <c r="B143" s="86" t="s">
        <v>225</v>
      </c>
      <c r="C143" s="86">
        <v>4</v>
      </c>
      <c r="D143" t="str">
        <f>IF(VLOOKUP(A143,'상위 PV'!A:C,3,0)="기사임",1,"")</f>
        <v/>
      </c>
      <c r="E143">
        <f>COUNTIF(주간_5pg!$F$2:$F$800,'5pg 데이터'!B143)</f>
        <v>1</v>
      </c>
      <c r="F143" t="b">
        <f t="shared" si="2"/>
        <v>0</v>
      </c>
      <c r="G143" t="str">
        <f>IF(F143=FALSE,"",B143&amp;"@"&amp;COUNTIFS($B$1:B143,B143,$F$1:F143,TRUE))</f>
        <v/>
      </c>
      <c r="H143" t="str">
        <f>IFERROR(INDEX('기사 제목, 링크 정리시트'!B:B,MATCH(CONCATENATE("http://skinnonews.com"&amp;'5pg 데이터'!A143),'기사 제목, 링크 정리시트'!C:C,0)),"")</f>
        <v/>
      </c>
      <c r="M143">
        <f>주간_5pg!F143</f>
        <v>0</v>
      </c>
    </row>
    <row r="144" spans="1:13">
      <c r="A144" s="86" t="s">
        <v>254</v>
      </c>
      <c r="B144" s="86" t="s">
        <v>236</v>
      </c>
      <c r="C144" s="86">
        <v>3</v>
      </c>
      <c r="D144" t="str">
        <f>IF(VLOOKUP(A144,'상위 PV'!A:C,3,0)="기사임",1,"")</f>
        <v/>
      </c>
      <c r="E144">
        <f>COUNTIF(주간_5pg!$F$2:$F$800,'5pg 데이터'!B144)</f>
        <v>1</v>
      </c>
      <c r="F144" t="b">
        <f t="shared" si="2"/>
        <v>0</v>
      </c>
      <c r="G144" t="str">
        <f>IF(F144=FALSE,"",B144&amp;"@"&amp;COUNTIFS($B$1:B144,B144,$F$1:F144,TRUE))</f>
        <v/>
      </c>
      <c r="H144" t="str">
        <f>IFERROR(INDEX('기사 제목, 링크 정리시트'!B:B,MATCH(CONCATENATE("http://skinnonews.com"&amp;'5pg 데이터'!A144),'기사 제목, 링크 정리시트'!C:C,0)),"")</f>
        <v/>
      </c>
      <c r="M144">
        <f>주간_5pg!F144</f>
        <v>0</v>
      </c>
    </row>
    <row r="145" spans="1:13">
      <c r="A145" s="86" t="s">
        <v>254</v>
      </c>
      <c r="B145" s="86" t="s">
        <v>228</v>
      </c>
      <c r="C145" s="86">
        <v>3</v>
      </c>
      <c r="D145" t="str">
        <f>IF(VLOOKUP(A145,'상위 PV'!A:C,3,0)="기사임",1,"")</f>
        <v/>
      </c>
      <c r="E145">
        <f>COUNTIF(주간_5pg!$F$2:$F$800,'5pg 데이터'!B145)</f>
        <v>1</v>
      </c>
      <c r="F145" t="b">
        <f t="shared" si="2"/>
        <v>0</v>
      </c>
      <c r="G145" t="str">
        <f>IF(F145=FALSE,"",B145&amp;"@"&amp;COUNTIFS($B$1:B145,B145,$F$1:F145,TRUE))</f>
        <v/>
      </c>
      <c r="H145" t="str">
        <f>IFERROR(INDEX('기사 제목, 링크 정리시트'!B:B,MATCH(CONCATENATE("http://skinnonews.com"&amp;'5pg 데이터'!A145),'기사 제목, 링크 정리시트'!C:C,0)),"")</f>
        <v/>
      </c>
      <c r="M145">
        <f>주간_5pg!F145</f>
        <v>0</v>
      </c>
    </row>
    <row r="146" spans="1:13">
      <c r="A146" s="86" t="s">
        <v>254</v>
      </c>
      <c r="B146" s="86" t="s">
        <v>1635</v>
      </c>
      <c r="C146" s="86">
        <v>3</v>
      </c>
      <c r="D146" t="str">
        <f>IF(VLOOKUP(A146,'상위 PV'!A:C,3,0)="기사임",1,"")</f>
        <v/>
      </c>
      <c r="E146">
        <f>COUNTIF(주간_5pg!$F$2:$F$800,'5pg 데이터'!B146)</f>
        <v>2</v>
      </c>
      <c r="F146" t="b">
        <f t="shared" si="2"/>
        <v>0</v>
      </c>
      <c r="G146" t="str">
        <f>IF(F146=FALSE,"",B146&amp;"@"&amp;COUNTIFS($B$1:B146,B146,$F$1:F146,TRUE))</f>
        <v/>
      </c>
      <c r="H146" t="str">
        <f>IFERROR(INDEX('기사 제목, 링크 정리시트'!B:B,MATCH(CONCATENATE("http://skinnonews.com"&amp;'5pg 데이터'!A146),'기사 제목, 링크 정리시트'!C:C,0)),"")</f>
        <v/>
      </c>
      <c r="M146">
        <f>주간_5pg!F146</f>
        <v>0</v>
      </c>
    </row>
    <row r="147" spans="1:13">
      <c r="A147" s="86" t="s">
        <v>304</v>
      </c>
      <c r="B147" s="86" t="s">
        <v>237</v>
      </c>
      <c r="C147" s="86">
        <v>3</v>
      </c>
      <c r="D147">
        <f>IF(VLOOKUP(A147,'상위 PV'!A:C,3,0)="기사임",1,"")</f>
        <v>1</v>
      </c>
      <c r="E147">
        <f>COUNTIF(주간_5pg!$F$2:$F$800,'5pg 데이터'!B147)</f>
        <v>1</v>
      </c>
      <c r="F147" t="b">
        <f t="shared" si="2"/>
        <v>1</v>
      </c>
      <c r="G147" t="str">
        <f>IF(F147=FALSE,"",B147&amp;"@"&amp;COUNTIFS($B$1:B147,B147,$F$1:F147,TRUE))</f>
        <v>Malaysia@4</v>
      </c>
      <c r="H147" t="str">
        <f>IFERROR(INDEX('기사 제목, 링크 정리시트'!B:B,MATCH(CONCATENATE("http://skinnonews.com"&amp;'5pg 데이터'!A147),'기사 제목, 링크 정리시트'!C:C,0)),"")</f>
        <v>SK Energy, SK Earthon join a Korea-Malaysia cross-border cooperation for CCS business with 5 other companies</v>
      </c>
      <c r="M147">
        <f>주간_5pg!F147</f>
        <v>0</v>
      </c>
    </row>
    <row r="148" spans="1:13">
      <c r="A148" s="86" t="s">
        <v>999</v>
      </c>
      <c r="B148" s="86" t="s">
        <v>229</v>
      </c>
      <c r="C148" s="86">
        <v>3</v>
      </c>
      <c r="D148">
        <f>IF(VLOOKUP(A148,'상위 PV'!A:C,3,0)="기사임",1,"")</f>
        <v>1</v>
      </c>
      <c r="E148">
        <f>COUNTIF(주간_5pg!$F$2:$F$800,'5pg 데이터'!B148)</f>
        <v>1</v>
      </c>
      <c r="F148" t="b">
        <f t="shared" si="2"/>
        <v>1</v>
      </c>
      <c r="G148" t="str">
        <f>IF(F148=FALSE,"",B148&amp;"@"&amp;COUNTIFS($B$1:B148,B148,$F$1:F148,TRUE))</f>
        <v>India@16</v>
      </c>
      <c r="H148" t="str">
        <f>IFERROR(INDEX('기사 제목, 링크 정리시트'!B:B,MATCH(CONCATENATE("http://skinnonews.com"&amp;'5pg 데이터'!A148),'기사 제목, 링크 정리시트'!C:C,0)),"")</f>
        <v>SK Geo Centric establishes a new EAA plant in China</v>
      </c>
      <c r="M148">
        <f>주간_5pg!F148</f>
        <v>0</v>
      </c>
    </row>
    <row r="149" spans="1:13">
      <c r="A149" s="86" t="s">
        <v>296</v>
      </c>
      <c r="B149" s="86" t="s">
        <v>225</v>
      </c>
      <c r="C149" s="86">
        <v>3</v>
      </c>
      <c r="D149">
        <f>IF(VLOOKUP(A149,'상위 PV'!A:C,3,0)="기사임",1,"")</f>
        <v>1</v>
      </c>
      <c r="E149">
        <f>COUNTIF(주간_5pg!$F$2:$F$800,'5pg 데이터'!B149)</f>
        <v>1</v>
      </c>
      <c r="F149" t="b">
        <f t="shared" si="2"/>
        <v>1</v>
      </c>
      <c r="G149" t="str">
        <f>IF(F149=FALSE,"",B149&amp;"@"&amp;COUNTIFS($B$1:B149,B149,$F$1:F149,TRUE))</f>
        <v>United States@23</v>
      </c>
      <c r="H149" t="str">
        <f>IFERROR(INDEX('기사 제목, 링크 정리시트'!B:B,MATCH(CONCATENATE("http://skinnonews.com"&amp;'5pg 데이터'!A149),'기사 제목, 링크 정리시트'!C:C,0)),"")</f>
        <v>SK Inc. and SK Energy acquire US energy solution enterprise Atom Power</v>
      </c>
      <c r="M149">
        <f>주간_5pg!F149</f>
        <v>0</v>
      </c>
    </row>
    <row r="150" spans="1:13">
      <c r="A150" s="86" t="s">
        <v>1119</v>
      </c>
      <c r="B150" s="86" t="s">
        <v>230</v>
      </c>
      <c r="C150" s="86">
        <v>3</v>
      </c>
      <c r="D150">
        <f>IF(VLOOKUP(A150,'상위 PV'!A:C,3,0)="기사임",1,"")</f>
        <v>1</v>
      </c>
      <c r="E150">
        <f>COUNTIF(주간_5pg!$F$2:$F$800,'5pg 데이터'!B150)</f>
        <v>1</v>
      </c>
      <c r="F150" t="b">
        <f t="shared" si="2"/>
        <v>1</v>
      </c>
      <c r="G150" t="str">
        <f>IF(F150=FALSE,"",B150&amp;"@"&amp;COUNTIFS($B$1:B150,B150,$F$1:F150,TRUE))</f>
        <v>Singapore@9</v>
      </c>
      <c r="H150" t="str">
        <f>IFERROR(INDEX('기사 제목, 링크 정리시트'!B:B,MATCH(CONCATENATE("http://skinnonews.com"&amp;'5pg 데이터'!A150),'기사 제목, 링크 정리시트'!C:C,0)),"")</f>
        <v>SK Innovation developed an electrocatalyst technology that converts CO2 to CO</v>
      </c>
      <c r="M150">
        <f>주간_5pg!F150</f>
        <v>0</v>
      </c>
    </row>
    <row r="151" spans="1:13">
      <c r="A151" s="86" t="s">
        <v>275</v>
      </c>
      <c r="B151" s="86" t="s">
        <v>234</v>
      </c>
      <c r="C151" s="86">
        <v>3</v>
      </c>
      <c r="D151">
        <f>IF(VLOOKUP(A151,'상위 PV'!A:C,3,0)="기사임",1,"")</f>
        <v>1</v>
      </c>
      <c r="E151">
        <f>COUNTIF(주간_5pg!$F$2:$F$800,'5pg 데이터'!B151)</f>
        <v>1</v>
      </c>
      <c r="F151" t="b">
        <f t="shared" si="2"/>
        <v>1</v>
      </c>
      <c r="G151" t="str">
        <f>IF(F151=FALSE,"",B151&amp;"@"&amp;COUNTIFS($B$1:B151,B151,$F$1:F151,TRUE))</f>
        <v>United Kingdom@3</v>
      </c>
      <c r="H151" t="str">
        <f>IFERROR(INDEX('기사 제목, 링크 정리시트'!B:B,MATCH(CONCATENATE("http://skinnonews.com"&amp;'5pg 데이터'!A151),'기사 제목, 링크 정리시트'!C:C,0)),"")</f>
        <v>[CES 2023] Into the 1nnovation! ① SK batteries that boost outstanding performance and safety</v>
      </c>
      <c r="M151">
        <f>주간_5pg!F151</f>
        <v>0</v>
      </c>
    </row>
    <row r="152" spans="1:13">
      <c r="A152" s="86" t="s">
        <v>1076</v>
      </c>
      <c r="B152" s="86" t="s">
        <v>229</v>
      </c>
      <c r="C152" s="86">
        <v>3</v>
      </c>
      <c r="D152">
        <f>IF(VLOOKUP(A152,'상위 PV'!A:C,3,0)="기사임",1,"")</f>
        <v>1</v>
      </c>
      <c r="E152">
        <f>COUNTIF(주간_5pg!$F$2:$F$800,'5pg 데이터'!B152)</f>
        <v>1</v>
      </c>
      <c r="F152" t="b">
        <f t="shared" si="2"/>
        <v>1</v>
      </c>
      <c r="G152" t="str">
        <f>IF(F152=FALSE,"",B152&amp;"@"&amp;COUNTIFS($B$1:B152,B152,$F$1:F152,TRUE))</f>
        <v>India@17</v>
      </c>
      <c r="H152" t="str">
        <f>IFERROR(INDEX('기사 제목, 링크 정리시트'!B:B,MATCH(CONCATENATE("http://skinnonews.com"&amp;'5pg 데이터'!A152),'기사 제목, 링크 정리시트'!C:C,0)),"")</f>
        <v>From 4 micrometers to 400 km – SK to showcase multiple EV technologies at CES 2023</v>
      </c>
      <c r="M152">
        <f>주간_5pg!F152</f>
        <v>0</v>
      </c>
    </row>
    <row r="153" spans="1:13">
      <c r="A153" s="86" t="s">
        <v>297</v>
      </c>
      <c r="B153" s="86" t="s">
        <v>225</v>
      </c>
      <c r="C153" s="86">
        <v>3</v>
      </c>
      <c r="D153">
        <f>IF(VLOOKUP(A153,'상위 PV'!A:C,3,0)="기사임",1,"")</f>
        <v>1</v>
      </c>
      <c r="E153">
        <f>COUNTIF(주간_5pg!$F$2:$F$800,'5pg 데이터'!B153)</f>
        <v>1</v>
      </c>
      <c r="F153" t="b">
        <f t="shared" si="2"/>
        <v>1</v>
      </c>
      <c r="G153" t="str">
        <f>IF(F153=FALSE,"",B153&amp;"@"&amp;COUNTIFS($B$1:B153,B153,$F$1:F153,TRUE))</f>
        <v>United States@24</v>
      </c>
      <c r="H153" t="str">
        <f>IFERROR(INDEX('기사 제목, 링크 정리시트'!B:B,MATCH(CONCATENATE("http://skinnonews.com"&amp;'5pg 데이터'!A153),'기사 제목, 링크 정리시트'!C:C,0)),"")</f>
        <v>SK On to work with U.S. graphite processor to develop anode materials</v>
      </c>
      <c r="M153">
        <f>주간_5pg!F153</f>
        <v>0</v>
      </c>
    </row>
    <row r="154" spans="1:13">
      <c r="A154" s="86" t="s">
        <v>997</v>
      </c>
      <c r="B154" s="86" t="s">
        <v>225</v>
      </c>
      <c r="C154" s="86">
        <v>3</v>
      </c>
      <c r="D154">
        <f>IF(VLOOKUP(A154,'상위 PV'!A:C,3,0)="기사임",1,"")</f>
        <v>1</v>
      </c>
      <c r="E154">
        <f>COUNTIF(주간_5pg!$F$2:$F$800,'5pg 데이터'!B154)</f>
        <v>1</v>
      </c>
      <c r="F154" t="b">
        <f t="shared" si="2"/>
        <v>1</v>
      </c>
      <c r="G154" t="str">
        <f>IF(F154=FALSE,"",B154&amp;"@"&amp;COUNTIFS($B$1:B154,B154,$F$1:F154,TRUE))</f>
        <v>United States@25</v>
      </c>
      <c r="H154" t="str">
        <f>IFERROR(INDEX('기사 제목, 링크 정리시트'!B:B,MATCH(CONCATENATE("http://skinnonews.com"&amp;'5pg 데이터'!A154),'기사 제목, 링크 정리시트'!C:C,0)),"")</f>
        <v>[Interview] The executives of SK Innovation talk about the beginning of a new 60 years ① SK Innovation Vice Chairman &amp; CEO Kim Jun</v>
      </c>
      <c r="M154">
        <f>주간_5pg!F154</f>
        <v>0</v>
      </c>
    </row>
    <row r="155" spans="1:13">
      <c r="A155" s="86" t="s">
        <v>262</v>
      </c>
      <c r="B155" s="86" t="s">
        <v>225</v>
      </c>
      <c r="C155" s="86">
        <v>3</v>
      </c>
      <c r="D155">
        <f>IF(VLOOKUP(A155,'상위 PV'!A:C,3,0)="기사임",1,"")</f>
        <v>1</v>
      </c>
      <c r="E155">
        <f>COUNTIF(주간_5pg!$F$2:$F$800,'5pg 데이터'!B155)</f>
        <v>1</v>
      </c>
      <c r="F155" t="b">
        <f t="shared" si="2"/>
        <v>1</v>
      </c>
      <c r="G155" t="str">
        <f>IF(F155=FALSE,"",B155&amp;"@"&amp;COUNTIFS($B$1:B155,B155,$F$1:F155,TRUE))</f>
        <v>United States@26</v>
      </c>
      <c r="H155" t="str">
        <f>IFERROR(INDEX('기사 제목, 링크 정리시트'!B:B,MATCH(CONCATENATE("http://skinnonews.com"&amp;'5pg 데이터'!A155),'기사 제목, 링크 정리시트'!C:C,0)),"")</f>
        <v>[SK Innovation’s 2022 Financial Results] Recording sales of KRW 78.05 trillion and operating profit of KRW 3.99 trillion</v>
      </c>
      <c r="M155">
        <f>주간_5pg!F155</f>
        <v>0</v>
      </c>
    </row>
    <row r="156" spans="1:13">
      <c r="A156" s="86" t="s">
        <v>255</v>
      </c>
      <c r="B156" s="86" t="s">
        <v>229</v>
      </c>
      <c r="C156" s="86">
        <v>3</v>
      </c>
      <c r="D156">
        <f>IF(VLOOKUP(A156,'상위 PV'!A:C,3,0)="기사임",1,"")</f>
        <v>1</v>
      </c>
      <c r="E156">
        <f>COUNTIF(주간_5pg!$F$2:$F$800,'5pg 데이터'!B156)</f>
        <v>1</v>
      </c>
      <c r="F156" t="b">
        <f t="shared" si="2"/>
        <v>1</v>
      </c>
      <c r="G156" t="str">
        <f>IF(F156=FALSE,"",B156&amp;"@"&amp;COUNTIFS($B$1:B156,B156,$F$1:F156,TRUE))</f>
        <v>India@18</v>
      </c>
      <c r="H156" t="str">
        <f>IFERROR(INDEX('기사 제목, 링크 정리시트'!B:B,MATCH(CONCATENATE("http://skinnonews.com"&amp;'5pg 데이터'!A156),'기사 제목, 링크 정리시트'!C:C,0)),"")</f>
        <v>SK On to unveil prismatic battery cell model at InterBattery 2023</v>
      </c>
      <c r="M156">
        <f>주간_5pg!F156</f>
        <v>0</v>
      </c>
    </row>
    <row r="157" spans="1:13">
      <c r="A157" s="86" t="s">
        <v>512</v>
      </c>
      <c r="B157" s="86" t="s">
        <v>229</v>
      </c>
      <c r="C157" s="86">
        <v>3</v>
      </c>
      <c r="D157">
        <f>IF(VLOOKUP(A157,'상위 PV'!A:C,3,0)="기사임",1,"")</f>
        <v>1</v>
      </c>
      <c r="E157">
        <f>COUNTIF(주간_5pg!$F$2:$F$800,'5pg 데이터'!B157)</f>
        <v>1</v>
      </c>
      <c r="F157" t="b">
        <f t="shared" si="2"/>
        <v>1</v>
      </c>
      <c r="G157" t="str">
        <f>IF(F157=FALSE,"",B157&amp;"@"&amp;COUNTIFS($B$1:B157,B157,$F$1:F157,TRUE))</f>
        <v>India@19</v>
      </c>
      <c r="H157" t="str">
        <f>IFERROR(INDEX('기사 제목, 링크 정리시트'!B:B,MATCH(CONCATENATE("http://skinnonews.com"&amp;'5pg 데이터'!A157),'기사 제목, 링크 정리시트'!C:C,0)),"")</f>
        <v>SK Enmove CEO Park Sang-kyu did his first MBWA to global business sites after taking office</v>
      </c>
      <c r="M157">
        <f>주간_5pg!F157</f>
        <v>0</v>
      </c>
    </row>
    <row r="158" spans="1:13">
      <c r="A158" s="86" t="s">
        <v>1263</v>
      </c>
      <c r="B158" s="86" t="s">
        <v>232</v>
      </c>
      <c r="C158" s="86">
        <v>3</v>
      </c>
      <c r="D158">
        <f>IF(VLOOKUP(A158,'상위 PV'!A:C,3,0)="기사임",1,"")</f>
        <v>1</v>
      </c>
      <c r="E158">
        <f>COUNTIF(주간_5pg!$F$2:$F$800,'5pg 데이터'!B158)</f>
        <v>1</v>
      </c>
      <c r="F158" t="b">
        <f t="shared" si="2"/>
        <v>1</v>
      </c>
      <c r="G158" t="str">
        <f>IF(F158=FALSE,"",B158&amp;"@"&amp;COUNTIFS($B$1:B158,B158,$F$1:F158,TRUE))</f>
        <v>Canada@1</v>
      </c>
      <c r="H158" t="str">
        <f>IFERROR(INDEX('기사 제목, 링크 정리시트'!B:B,MATCH(CONCATENATE("http://skinnonews.com"&amp;'5pg 데이터'!A158),'기사 제목, 링크 정리시트'!C:C,0)),"")</f>
        <v>Vice Chairman &amp; CEO of SK Innovation Kim Jun visited Institute of Environmental Science &amp; Technology, encouraging the institute to lead the future energy R&amp;D</v>
      </c>
      <c r="M158">
        <f>주간_5pg!F158</f>
        <v>0</v>
      </c>
    </row>
    <row r="159" spans="1:13">
      <c r="A159" s="86" t="s">
        <v>613</v>
      </c>
      <c r="B159" s="86" t="s">
        <v>229</v>
      </c>
      <c r="C159" s="86">
        <v>3</v>
      </c>
      <c r="D159">
        <f>IF(VLOOKUP(A159,'상위 PV'!A:C,3,0)="기사임",1,"")</f>
        <v>1</v>
      </c>
      <c r="E159">
        <f>COUNTIF(주간_5pg!$F$2:$F$800,'5pg 데이터'!B159)</f>
        <v>1</v>
      </c>
      <c r="F159" t="b">
        <f t="shared" si="2"/>
        <v>1</v>
      </c>
      <c r="G159" t="str">
        <f>IF(F159=FALSE,"",B159&amp;"@"&amp;COUNTIFS($B$1:B159,B159,$F$1:F159,TRUE))</f>
        <v>India@20</v>
      </c>
      <c r="H159" t="str">
        <f>IFERROR(INDEX('기사 제목, 링크 정리시트'!B:B,MATCH(CONCATENATE("http://skinnonews.com"&amp;'5pg 데이터'!A159),'기사 제목, 링크 정리시트'!C:C,0)),"")</f>
        <v>SK On-Ford JV BlueOval SK secures up to USD 9.2 billion of DOE Loan Conditional Commitment</v>
      </c>
      <c r="M159">
        <f>주간_5pg!F159</f>
        <v>0</v>
      </c>
    </row>
    <row r="160" spans="1:13">
      <c r="A160" s="86" t="s">
        <v>645</v>
      </c>
      <c r="B160" s="86" t="s">
        <v>229</v>
      </c>
      <c r="C160" s="86">
        <v>3</v>
      </c>
      <c r="D160">
        <f>IF(VLOOKUP(A160,'상위 PV'!A:C,3,0)="기사임",1,"")</f>
        <v>1</v>
      </c>
      <c r="E160">
        <f>COUNTIF(주간_5pg!$F$2:$F$800,'5pg 데이터'!B160)</f>
        <v>1</v>
      </c>
      <c r="F160" t="b">
        <f t="shared" si="2"/>
        <v>1</v>
      </c>
      <c r="G160" t="str">
        <f>IF(F160=FALSE,"",B160&amp;"@"&amp;COUNTIFS($B$1:B160,B160,$F$1:F160,TRUE))</f>
        <v>India@21</v>
      </c>
      <c r="H160" t="str">
        <f>IFERROR(INDEX('기사 제목, 링크 정리시트'!B:B,MATCH(CONCATENATE("http://skinnonews.com"&amp;'5pg 데이터'!A160),'기사 제목, 링크 정리시트'!C:C,0)),"")</f>
        <v>[SK Innovation’s Q2 2023 Financial Results] Recording sales of KRW 18.73 trillion and operating loss of KRW 106.8 billion</v>
      </c>
      <c r="M160">
        <f>주간_5pg!F160</f>
        <v>0</v>
      </c>
    </row>
    <row r="161" spans="1:13">
      <c r="A161" s="86" t="s">
        <v>1797</v>
      </c>
      <c r="B161" s="86" t="s">
        <v>1868</v>
      </c>
      <c r="C161" s="86">
        <v>3</v>
      </c>
      <c r="D161">
        <f>IF(VLOOKUP(A161,'상위 PV'!A:C,3,0)="기사임",1,"")</f>
        <v>1</v>
      </c>
      <c r="E161">
        <f>COUNTIF(주간_5pg!$F$2:$F$800,'5pg 데이터'!B161)</f>
        <v>1</v>
      </c>
      <c r="F161" t="b">
        <f t="shared" si="2"/>
        <v>1</v>
      </c>
      <c r="G161" t="str">
        <f>IF(F161=FALSE,"",B161&amp;"@"&amp;COUNTIFS($B$1:B161,B161,$F$1:F161,TRUE))</f>
        <v>Ghana@1</v>
      </c>
      <c r="H161" t="str">
        <f>IFERROR(INDEX('기사 제목, 링크 정리시트'!B:B,MATCH(CONCATENATE("http://skinnonews.com"&amp;'5pg 데이터'!A161),'기사 제목, 링크 정리시트'!C:C,0)),"")</f>
        <v>Sinopec-SK Petrochemical celebrates the 10 th anniversary of its foundation</v>
      </c>
      <c r="M161">
        <f>주간_5pg!F161</f>
        <v>0</v>
      </c>
    </row>
    <row r="162" spans="1:13">
      <c r="A162" s="86" t="s">
        <v>669</v>
      </c>
      <c r="B162" s="86" t="s">
        <v>229</v>
      </c>
      <c r="C162" s="86">
        <v>3</v>
      </c>
      <c r="D162">
        <f>IF(VLOOKUP(A162,'상위 PV'!A:C,3,0)="기사임",1,"")</f>
        <v>1</v>
      </c>
      <c r="E162">
        <f>COUNTIF(주간_5pg!$F$2:$F$800,'5pg 데이터'!B162)</f>
        <v>1</v>
      </c>
      <c r="F162" t="b">
        <f t="shared" si="2"/>
        <v>1</v>
      </c>
      <c r="G162" t="str">
        <f>IF(F162=FALSE,"",B162&amp;"@"&amp;COUNTIFS($B$1:B162,B162,$F$1:F162,TRUE))</f>
        <v>India@22</v>
      </c>
      <c r="H162" t="str">
        <f>IFERROR(INDEX('기사 제목, 링크 정리시트'!B:B,MATCH(CONCATENATE("http://skinnonews.com"&amp;'5pg 데이터'!A162),'기사 제목, 링크 정리시트'!C:C,0)),"")</f>
        <v>SK On develops new solid electrolyte with top-level lithium-ion conductivity</v>
      </c>
      <c r="M162">
        <f>주간_5pg!F162</f>
        <v>0</v>
      </c>
    </row>
    <row r="163" spans="1:13">
      <c r="A163" s="86" t="s">
        <v>669</v>
      </c>
      <c r="B163" s="86" t="s">
        <v>226</v>
      </c>
      <c r="C163" s="86">
        <v>3</v>
      </c>
      <c r="D163">
        <f>IF(VLOOKUP(A163,'상위 PV'!A:C,3,0)="기사임",1,"")</f>
        <v>1</v>
      </c>
      <c r="E163">
        <f>COUNTIF(주간_5pg!$F$2:$F$800,'5pg 데이터'!B163)</f>
        <v>1</v>
      </c>
      <c r="F163" t="b">
        <f t="shared" si="2"/>
        <v>1</v>
      </c>
      <c r="G163" t="str">
        <f>IF(F163=FALSE,"",B163&amp;"@"&amp;COUNTIFS($B$1:B163,B163,$F$1:F163,TRUE))</f>
        <v>South Korea@15</v>
      </c>
      <c r="H163" t="str">
        <f>IFERROR(INDEX('기사 제목, 링크 정리시트'!B:B,MATCH(CONCATENATE("http://skinnonews.com"&amp;'5pg 데이터'!A163),'기사 제목, 링크 정리시트'!C:C,0)),"")</f>
        <v>SK On develops new solid electrolyte with top-level lithium-ion conductivity</v>
      </c>
      <c r="M163">
        <f>주간_5pg!F163</f>
        <v>0</v>
      </c>
    </row>
    <row r="164" spans="1:13">
      <c r="A164" s="86" t="s">
        <v>895</v>
      </c>
      <c r="B164" s="86" t="s">
        <v>237</v>
      </c>
      <c r="C164" s="86">
        <v>3</v>
      </c>
      <c r="D164">
        <f>IF(VLOOKUP(A164,'상위 PV'!A:C,3,0)="기사임",1,"")</f>
        <v>1</v>
      </c>
      <c r="E164">
        <f>COUNTIF(주간_5pg!$F$2:$F$800,'5pg 데이터'!B164)</f>
        <v>1</v>
      </c>
      <c r="F164" t="b">
        <f t="shared" si="2"/>
        <v>1</v>
      </c>
      <c r="G164" t="str">
        <f>IF(F164=FALSE,"",B164&amp;"@"&amp;COUNTIFS($B$1:B164,B164,$F$1:F164,TRUE))</f>
        <v>Malaysia@5</v>
      </c>
      <c r="H164" t="str">
        <f>IFERROR(INDEX('기사 제목, 링크 정리시트'!B:B,MATCH(CONCATENATE("http://skinnonews.com"&amp;'5pg 데이터'!A164),'기사 제목, 링크 정리시트'!C:C,0)),"")</f>
        <v>SK Innovation to expand Mangrove Reforestation Project to Malaysia</v>
      </c>
      <c r="M164">
        <f>주간_5pg!F164</f>
        <v>0</v>
      </c>
    </row>
    <row r="165" spans="1:13">
      <c r="A165" s="86" t="s">
        <v>942</v>
      </c>
      <c r="B165" s="86" t="s">
        <v>230</v>
      </c>
      <c r="C165" s="86">
        <v>3</v>
      </c>
      <c r="D165">
        <f>IF(VLOOKUP(A165,'상위 PV'!A:C,3,0)="기사임",1,"")</f>
        <v>1</v>
      </c>
      <c r="E165">
        <f>COUNTIF(주간_5pg!$F$2:$F$800,'5pg 데이터'!B165)</f>
        <v>1</v>
      </c>
      <c r="F165" t="b">
        <f t="shared" si="2"/>
        <v>1</v>
      </c>
      <c r="G165" t="str">
        <f>IF(F165=FALSE,"",B165&amp;"@"&amp;COUNTIFS($B$1:B165,B165,$F$1:F165,TRUE))</f>
        <v>Singapore@10</v>
      </c>
      <c r="H165" t="str">
        <f>IFERROR(INDEX('기사 제목, 링크 정리시트'!B:B,MATCH(CONCATENATE("http://skinnonews.com"&amp;'5pg 데이터'!A165),'기사 제목, 링크 정리시트'!C:C,0)),"")</f>
        <v>SK Trading International invests in Daekyung O&amp;T to secure bio-aviation fuel raw materials</v>
      </c>
      <c r="M165">
        <f>주간_5pg!F165</f>
        <v>0</v>
      </c>
    </row>
    <row r="166" spans="1:13">
      <c r="A166" s="86" t="s">
        <v>993</v>
      </c>
      <c r="B166" s="86" t="s">
        <v>231</v>
      </c>
      <c r="C166" s="86">
        <v>3</v>
      </c>
      <c r="D166">
        <f>IF(VLOOKUP(A166,'상위 PV'!A:C,3,0)="기사임",1,"")</f>
        <v>1</v>
      </c>
      <c r="E166">
        <f>COUNTIF(주간_5pg!$F$2:$F$800,'5pg 데이터'!B166)</f>
        <v>1</v>
      </c>
      <c r="F166" t="b">
        <f t="shared" si="2"/>
        <v>1</v>
      </c>
      <c r="G166" t="str">
        <f>IF(F166=FALSE,"",B166&amp;"@"&amp;COUNTIFS($B$1:B166,B166,$F$1:F166,TRUE))</f>
        <v>China@1</v>
      </c>
      <c r="H166" t="str">
        <f>IFERROR(INDEX('기사 제목, 링크 정리시트'!B:B,MATCH(CONCATENATE("http://skinnonews.com"&amp;'5pg 데이터'!A166),'기사 제목, 링크 정리시트'!C:C,0)),"")</f>
        <v>SK On and Polestar sign battery supply agreement for Polestar 5</v>
      </c>
      <c r="M166">
        <f>주간_5pg!F166</f>
        <v>0</v>
      </c>
    </row>
    <row r="167" spans="1:13">
      <c r="A167" s="86" t="s">
        <v>993</v>
      </c>
      <c r="B167" s="86" t="s">
        <v>229</v>
      </c>
      <c r="C167" s="86">
        <v>3</v>
      </c>
      <c r="D167">
        <f>IF(VLOOKUP(A167,'상위 PV'!A:C,3,0)="기사임",1,"")</f>
        <v>1</v>
      </c>
      <c r="E167">
        <f>COUNTIF(주간_5pg!$F$2:$F$800,'5pg 데이터'!B167)</f>
        <v>1</v>
      </c>
      <c r="F167" t="b">
        <f t="shared" si="2"/>
        <v>1</v>
      </c>
      <c r="G167" t="str">
        <f>IF(F167=FALSE,"",B167&amp;"@"&amp;COUNTIFS($B$1:B167,B167,$F$1:F167,TRUE))</f>
        <v>India@23</v>
      </c>
      <c r="H167" t="str">
        <f>IFERROR(INDEX('기사 제목, 링크 정리시트'!B:B,MATCH(CONCATENATE("http://skinnonews.com"&amp;'5pg 데이터'!A167),'기사 제목, 링크 정리시트'!C:C,0)),"")</f>
        <v>SK On and Polestar sign battery supply agreement for Polestar 5</v>
      </c>
      <c r="M167">
        <f>주간_5pg!F167</f>
        <v>0</v>
      </c>
    </row>
    <row r="168" spans="1:13">
      <c r="A168" s="86" t="s">
        <v>1030</v>
      </c>
      <c r="B168" s="86" t="s">
        <v>229</v>
      </c>
      <c r="C168" s="86">
        <v>3</v>
      </c>
      <c r="D168">
        <f>IF(VLOOKUP(A168,'상위 PV'!A:C,3,0)="기사임",1,"")</f>
        <v>1</v>
      </c>
      <c r="E168">
        <f>COUNTIF(주간_5pg!$F$2:$F$800,'5pg 데이터'!B168)</f>
        <v>1</v>
      </c>
      <c r="F168" t="b">
        <f t="shared" si="2"/>
        <v>1</v>
      </c>
      <c r="G168" t="str">
        <f>IF(F168=FALSE,"",B168&amp;"@"&amp;COUNTIFS($B$1:B168,B168,$F$1:F168,TRUE))</f>
        <v>India@24</v>
      </c>
      <c r="H168" t="str">
        <f>IFERROR(INDEX('기사 제목, 링크 정리시트'!B:B,MATCH(CONCATENATE("http://skinnonews.com"&amp;'5pg 데이터'!A168),'기사 제목, 링크 정리시트'!C:C,0)),"")</f>
        <v>SK Energy undergoes the division of its tank terminal business and launches a logistics company</v>
      </c>
      <c r="M168">
        <f>주간_5pg!F168</f>
        <v>0</v>
      </c>
    </row>
    <row r="169" spans="1:13">
      <c r="A169" s="86" t="s">
        <v>1027</v>
      </c>
      <c r="B169" s="86" t="s">
        <v>237</v>
      </c>
      <c r="C169" s="86">
        <v>3</v>
      </c>
      <c r="D169">
        <f>IF(VLOOKUP(A169,'상위 PV'!A:C,3,0)="기사임",1,"")</f>
        <v>1</v>
      </c>
      <c r="E169">
        <f>COUNTIF(주간_5pg!$F$2:$F$800,'5pg 데이터'!B169)</f>
        <v>1</v>
      </c>
      <c r="F169" t="b">
        <f t="shared" si="2"/>
        <v>1</v>
      </c>
      <c r="G169" t="str">
        <f>IF(F169=FALSE,"",B169&amp;"@"&amp;COUNTIFS($B$1:B169,B169,$F$1:F169,TRUE))</f>
        <v>Malaysia@6</v>
      </c>
      <c r="H169" t="str">
        <f>IFERROR(INDEX('기사 제목, 링크 정리시트'!B:B,MATCH(CONCATENATE("http://skinnonews.com"&amp;'5pg 데이터'!A169),'기사 제목, 링크 정리시트'!C:C,0)),"")</f>
        <v>SK Earthon successfully discovers crude oil from Block 16-2 in Vietnam</v>
      </c>
      <c r="M169">
        <f>주간_5pg!F169</f>
        <v>0</v>
      </c>
    </row>
    <row r="170" spans="1:13">
      <c r="A170" s="86" t="s">
        <v>1165</v>
      </c>
      <c r="B170" s="86" t="s">
        <v>229</v>
      </c>
      <c r="C170" s="86">
        <v>3</v>
      </c>
      <c r="D170">
        <f>IF(VLOOKUP(A170,'상위 PV'!A:C,3,0)="기사임",1,"")</f>
        <v>1</v>
      </c>
      <c r="E170">
        <f>COUNTIF(주간_5pg!$F$2:$F$800,'5pg 데이터'!B170)</f>
        <v>1</v>
      </c>
      <c r="F170" t="b">
        <f t="shared" si="2"/>
        <v>1</v>
      </c>
      <c r="G170" t="str">
        <f>IF(F170=FALSE,"",B170&amp;"@"&amp;COUNTIFS($B$1:B170,B170,$F$1:F170,TRUE))</f>
        <v>India@25</v>
      </c>
      <c r="H170" t="str">
        <f>IFERROR(INDEX('기사 제목, 링크 정리시트'!B:B,MATCH(CONCATENATE("http://skinnonews.com"&amp;'5pg 데이터'!A170),'기사 제목, 링크 정리시트'!C:C,0)),"")</f>
        <v>SK Innovation successfully demonstrates technology for producing carbon monoxide from carbon dioxide</v>
      </c>
      <c r="M170">
        <f>주간_5pg!F170</f>
        <v>0</v>
      </c>
    </row>
    <row r="171" spans="1:13">
      <c r="A171" s="86" t="s">
        <v>1165</v>
      </c>
      <c r="B171" s="86" t="s">
        <v>227</v>
      </c>
      <c r="C171" s="86">
        <v>3</v>
      </c>
      <c r="D171">
        <f>IF(VLOOKUP(A171,'상위 PV'!A:C,3,0)="기사임",1,"")</f>
        <v>1</v>
      </c>
      <c r="E171">
        <f>COUNTIF(주간_5pg!$F$2:$F$800,'5pg 데이터'!B171)</f>
        <v>1</v>
      </c>
      <c r="F171" t="b">
        <f t="shared" si="2"/>
        <v>1</v>
      </c>
      <c r="G171" t="str">
        <f>IF(F171=FALSE,"",B171&amp;"@"&amp;COUNTIFS($B$1:B171,B171,$F$1:F171,TRUE))</f>
        <v>Japan@8</v>
      </c>
      <c r="H171" t="str">
        <f>IFERROR(INDEX('기사 제목, 링크 정리시트'!B:B,MATCH(CONCATENATE("http://skinnonews.com"&amp;'5pg 데이터'!A171),'기사 제목, 링크 정리시트'!C:C,0)),"")</f>
        <v>SK Innovation successfully demonstrates technology for producing carbon monoxide from carbon dioxide</v>
      </c>
      <c r="M171">
        <f>주간_5pg!F171</f>
        <v>0</v>
      </c>
    </row>
    <row r="172" spans="1:13">
      <c r="A172" s="86" t="s">
        <v>1164</v>
      </c>
      <c r="B172" s="86" t="s">
        <v>894</v>
      </c>
      <c r="C172" s="86">
        <v>3</v>
      </c>
      <c r="D172">
        <f>IF(VLOOKUP(A172,'상위 PV'!A:C,3,0)="기사임",1,"")</f>
        <v>1</v>
      </c>
      <c r="E172">
        <f>COUNTIF(주간_5pg!$F$2:$F$800,'5pg 데이터'!B172)</f>
        <v>1</v>
      </c>
      <c r="F172" t="b">
        <f t="shared" si="2"/>
        <v>1</v>
      </c>
      <c r="G172" t="str">
        <f>IF(F172=FALSE,"",B172&amp;"@"&amp;COUNTIFS($B$1:B172,B172,$F$1:F172,TRUE))</f>
        <v>Saudi Arabia@1</v>
      </c>
      <c r="H172" t="str">
        <f>IFERROR(INDEX('기사 제목, 링크 정리시트'!B:B,MATCH(CONCATENATE("http://skinnonews.com"&amp;'5pg 데이터'!A172),'기사 제목, 링크 정리시트'!C:C,0)),"")</f>
        <v>SK Innovation announces reorganization and executive personnel appointments for 2024</v>
      </c>
      <c r="M172">
        <f>주간_5pg!F172</f>
        <v>0</v>
      </c>
    </row>
    <row r="173" spans="1:13">
      <c r="A173" s="86" t="s">
        <v>1643</v>
      </c>
      <c r="B173" s="86" t="s">
        <v>230</v>
      </c>
      <c r="C173" s="86">
        <v>3</v>
      </c>
      <c r="D173">
        <f>IF(VLOOKUP(A173,'상위 PV'!A:C,3,0)="기사임",1,"")</f>
        <v>1</v>
      </c>
      <c r="E173">
        <f>COUNTIF(주간_5pg!$F$2:$F$800,'5pg 데이터'!B173)</f>
        <v>1</v>
      </c>
      <c r="F173" t="b">
        <f t="shared" si="2"/>
        <v>1</v>
      </c>
      <c r="G173" t="str">
        <f>IF(F173=FALSE,"",B173&amp;"@"&amp;COUNTIFS($B$1:B173,B173,$F$1:F173,TRUE))</f>
        <v>Singapore@11</v>
      </c>
      <c r="H173" t="str">
        <f>IFERROR(INDEX('기사 제목, 링크 정리시트'!B:B,MATCH(CONCATENATE("http://skinnonews.com"&amp;'5pg 데이터'!A173),'기사 제목, 링크 정리시트'!C:C,0)),"")</f>
        <v>SK Earthon participates in national initiative to identify CO₂ storage sites within Korean seas</v>
      </c>
      <c r="M173">
        <f>주간_5pg!F173</f>
        <v>0</v>
      </c>
    </row>
    <row r="174" spans="1:13">
      <c r="A174" s="86" t="s">
        <v>1426</v>
      </c>
      <c r="B174" s="86" t="s">
        <v>232</v>
      </c>
      <c r="C174" s="86">
        <v>3</v>
      </c>
      <c r="D174">
        <f>IF(VLOOKUP(A174,'상위 PV'!A:C,3,0)="기사임",1,"")</f>
        <v>1</v>
      </c>
      <c r="E174">
        <f>COUNTIF(주간_5pg!$F$2:$F$800,'5pg 데이터'!B174)</f>
        <v>1</v>
      </c>
      <c r="F174" t="b">
        <f t="shared" si="2"/>
        <v>1</v>
      </c>
      <c r="G174" t="str">
        <f>IF(F174=FALSE,"",B174&amp;"@"&amp;COUNTIFS($B$1:B174,B174,$F$1:F174,TRUE))</f>
        <v>Canada@2</v>
      </c>
      <c r="H174" t="str">
        <f>IFERROR(INDEX('기사 제목, 링크 정리시트'!B:B,MATCH(CONCATENATE("http://skinnonews.com"&amp;'5pg 데이터'!A174),'기사 제목, 링크 정리시트'!C:C,0)),"")</f>
        <v>SK On strengthens partnership with Solid Power to accelerate all-solid-state battery development</v>
      </c>
      <c r="M174">
        <f>주간_5pg!F174</f>
        <v>0</v>
      </c>
    </row>
    <row r="175" spans="1:13">
      <c r="A175" s="86" t="s">
        <v>1426</v>
      </c>
      <c r="B175" s="86" t="s">
        <v>226</v>
      </c>
      <c r="C175" s="86">
        <v>3</v>
      </c>
      <c r="D175">
        <f>IF(VLOOKUP(A175,'상위 PV'!A:C,3,0)="기사임",1,"")</f>
        <v>1</v>
      </c>
      <c r="E175">
        <f>COUNTIF(주간_5pg!$F$2:$F$800,'5pg 데이터'!B175)</f>
        <v>1</v>
      </c>
      <c r="F175" t="b">
        <f t="shared" si="2"/>
        <v>1</v>
      </c>
      <c r="G175" t="str">
        <f>IF(F175=FALSE,"",B175&amp;"@"&amp;COUNTIFS($B$1:B175,B175,$F$1:F175,TRUE))</f>
        <v>South Korea@16</v>
      </c>
      <c r="H175" t="str">
        <f>IFERROR(INDEX('기사 제목, 링크 정리시트'!B:B,MATCH(CONCATENATE("http://skinnonews.com"&amp;'5pg 데이터'!A175),'기사 제목, 링크 정리시트'!C:C,0)),"")</f>
        <v>SK On strengthens partnership with Solid Power to accelerate all-solid-state battery development</v>
      </c>
      <c r="M175">
        <f>주간_5pg!F175</f>
        <v>0</v>
      </c>
    </row>
    <row r="176" spans="1:13">
      <c r="A176" s="86" t="s">
        <v>1444</v>
      </c>
      <c r="B176" s="86" t="s">
        <v>247</v>
      </c>
      <c r="C176" s="86">
        <v>3</v>
      </c>
      <c r="D176">
        <f>IF(VLOOKUP(A176,'상위 PV'!A:C,3,0)="기사임",1,"")</f>
        <v>1</v>
      </c>
      <c r="E176">
        <f>COUNTIF(주간_5pg!$F$2:$F$800,'5pg 데이터'!B176)</f>
        <v>1</v>
      </c>
      <c r="F176" t="b">
        <f t="shared" si="2"/>
        <v>1</v>
      </c>
      <c r="G176" t="str">
        <f>IF(F176=FALSE,"",B176&amp;"@"&amp;COUNTIFS($B$1:B176,B176,$F$1:F176,TRUE))</f>
        <v>Vietnam@5</v>
      </c>
      <c r="H176" t="str">
        <f>IFERROR(INDEX('기사 제목, 링크 정리시트'!B:B,MATCH(CONCATENATE("http://skinnonews.com"&amp;'5pg 데이터'!A176),'기사 제목, 링크 정리시트'!C:C,0)),"")</f>
        <v>[SK Innovation’s 2023 Financial Results] Recording sales of KRW 77.29 trillion and operating profit of KRW 1.9 trillion</v>
      </c>
      <c r="M176">
        <f>주간_5pg!F176</f>
        <v>0</v>
      </c>
    </row>
    <row r="177" spans="1:13">
      <c r="A177" s="86" t="s">
        <v>1526</v>
      </c>
      <c r="B177" s="86" t="s">
        <v>226</v>
      </c>
      <c r="C177" s="86">
        <v>3</v>
      </c>
      <c r="D177">
        <f>IF(VLOOKUP(A177,'상위 PV'!A:C,3,0)="기사임",1,"")</f>
        <v>1</v>
      </c>
      <c r="E177">
        <f>COUNTIF(주간_5pg!$F$2:$F$800,'5pg 데이터'!B177)</f>
        <v>1</v>
      </c>
      <c r="F177" t="b">
        <f t="shared" si="2"/>
        <v>1</v>
      </c>
      <c r="G177" t="str">
        <f>IF(F177=FALSE,"",B177&amp;"@"&amp;COUNTIFS($B$1:B177,B177,$F$1:F177,TRUE))</f>
        <v>South Korea@17</v>
      </c>
      <c r="H177" t="str">
        <f>IFERROR(INDEX('기사 제목, 링크 정리시트'!B:B,MATCH(CONCATENATE("http://skinnonews.com"&amp;'5pg 데이터'!A177),'기사 제목, 링크 정리시트'!C:C,0)),"")</f>
        <v>Understanding recycling symbols – Are you recycling plastic products properly?</v>
      </c>
      <c r="M177">
        <f>주간_5pg!F177</f>
        <v>0</v>
      </c>
    </row>
    <row r="178" spans="1:13">
      <c r="A178" s="86" t="s">
        <v>1468</v>
      </c>
      <c r="B178" s="86" t="s">
        <v>226</v>
      </c>
      <c r="C178" s="86">
        <v>3</v>
      </c>
      <c r="D178">
        <f>IF(VLOOKUP(A178,'상위 PV'!A:C,3,0)="기사임",1,"")</f>
        <v>1</v>
      </c>
      <c r="E178">
        <f>COUNTIF(주간_5pg!$F$2:$F$800,'5pg 데이터'!B178)</f>
        <v>1</v>
      </c>
      <c r="F178" t="b">
        <f t="shared" si="2"/>
        <v>1</v>
      </c>
      <c r="G178" t="str">
        <f>IF(F178=FALSE,"",B178&amp;"@"&amp;COUNTIFS($B$1:B178,B178,$F$1:F178,TRUE))</f>
        <v>South Korea@18</v>
      </c>
      <c r="H178" t="str">
        <f>IFERROR(INDEX('기사 제목, 링크 정리시트'!B:B,MATCH(CONCATENATE("http://skinnonews.com"&amp;'5pg 데이터'!A178),'기사 제목, 링크 정리시트'!C:C,0)),"")</f>
        <v>How refrigerants work in cooling and heating systems</v>
      </c>
      <c r="M178">
        <f>주간_5pg!F178</f>
        <v>0</v>
      </c>
    </row>
    <row r="179" spans="1:13">
      <c r="A179" s="86" t="s">
        <v>1476</v>
      </c>
      <c r="B179" s="86" t="s">
        <v>226</v>
      </c>
      <c r="C179" s="86">
        <v>3</v>
      </c>
      <c r="D179">
        <f>IF(VLOOKUP(A179,'상위 PV'!A:C,3,0)="기사임",1,"")</f>
        <v>1</v>
      </c>
      <c r="E179">
        <f>COUNTIF(주간_5pg!$F$2:$F$800,'5pg 데이터'!B179)</f>
        <v>1</v>
      </c>
      <c r="F179" t="b">
        <f t="shared" si="2"/>
        <v>1</v>
      </c>
      <c r="G179" t="str">
        <f>IF(F179=FALSE,"",B179&amp;"@"&amp;COUNTIFS($B$1:B179,B179,$F$1:F179,TRUE))</f>
        <v>South Korea@19</v>
      </c>
      <c r="H179" t="str">
        <f>IFERROR(INDEX('기사 제목, 링크 정리시트'!B:B,MATCH(CONCATENATE("http://skinnonews.com"&amp;'5pg 데이터'!A179),'기사 제목, 링크 정리시트'!C:C,0)),"")</f>
        <v>SK Enmove collaborates with Iceotope and SK Telecom to accelerate its foray into the data center liquid cooling market</v>
      </c>
      <c r="M179">
        <f>주간_5pg!F179</f>
        <v>0</v>
      </c>
    </row>
    <row r="180" spans="1:13">
      <c r="A180" s="86" t="s">
        <v>1482</v>
      </c>
      <c r="B180" s="86" t="s">
        <v>231</v>
      </c>
      <c r="C180" s="86">
        <v>3</v>
      </c>
      <c r="D180">
        <f>IF(VLOOKUP(A180,'상위 PV'!A:C,3,0)="기사임",1,"")</f>
        <v>1</v>
      </c>
      <c r="E180">
        <f>COUNTIF(주간_5pg!$F$2:$F$800,'5pg 데이터'!B180)</f>
        <v>1</v>
      </c>
      <c r="F180" t="b">
        <f t="shared" si="2"/>
        <v>1</v>
      </c>
      <c r="G180" t="str">
        <f>IF(F180=FALSE,"",B180&amp;"@"&amp;COUNTIFS($B$1:B180,B180,$F$1:F180,TRUE))</f>
        <v>China@2</v>
      </c>
      <c r="H180" t="str">
        <f>IFERROR(INDEX('기사 제목, 링크 정리시트'!B:B,MATCH(CONCATENATE("http://skinnonews.com"&amp;'5pg 데이터'!A180),'기사 제목, 링크 정리시트'!C:C,0)),"")</f>
        <v>SK On to unveil upgraded fast-charging solutions at InterBattery 2024</v>
      </c>
      <c r="M180">
        <f>주간_5pg!F180</f>
        <v>0</v>
      </c>
    </row>
    <row r="181" spans="1:13">
      <c r="A181" s="86" t="s">
        <v>1483</v>
      </c>
      <c r="B181" s="86" t="s">
        <v>226</v>
      </c>
      <c r="C181" s="86">
        <v>3</v>
      </c>
      <c r="D181">
        <f>IF(VLOOKUP(A181,'상위 PV'!A:C,3,0)="기사임",1,"")</f>
        <v>1</v>
      </c>
      <c r="E181">
        <f>COUNTIF(주간_5pg!$F$2:$F$800,'5pg 데이터'!B181)</f>
        <v>1</v>
      </c>
      <c r="F181" t="b">
        <f t="shared" si="2"/>
        <v>1</v>
      </c>
      <c r="G181" t="str">
        <f>IF(F181=FALSE,"",B181&amp;"@"&amp;COUNTIFS($B$1:B181,B181,$F$1:F181,TRUE))</f>
        <v>South Korea@20</v>
      </c>
      <c r="H181" t="str">
        <f>IFERROR(INDEX('기사 제목, 링크 정리시트'!B:B,MATCH(CONCATENATE("http://skinnonews.com"&amp;'5pg 데이터'!A181),'기사 제목, 링크 정리시트'!C:C,0)),"")</f>
        <v>[Secondary Batteries Quick Note] ① What are secondary batteries?</v>
      </c>
      <c r="M181">
        <f>주간_5pg!F181</f>
        <v>0</v>
      </c>
    </row>
    <row r="182" spans="1:13">
      <c r="A182" s="86" t="s">
        <v>1488</v>
      </c>
      <c r="B182" s="86" t="s">
        <v>229</v>
      </c>
      <c r="C182" s="86">
        <v>3</v>
      </c>
      <c r="D182">
        <f>IF(VLOOKUP(A182,'상위 PV'!A:C,3,0)="기사임",1,"")</f>
        <v>1</v>
      </c>
      <c r="E182">
        <f>COUNTIF(주간_5pg!$F$2:$F$800,'5pg 데이터'!B182)</f>
        <v>1</v>
      </c>
      <c r="F182" t="b">
        <f t="shared" si="2"/>
        <v>1</v>
      </c>
      <c r="G182" t="str">
        <f>IF(F182=FALSE,"",B182&amp;"@"&amp;COUNTIFS($B$1:B182,B182,$F$1:F182,TRUE))</f>
        <v>India@26</v>
      </c>
      <c r="H182" t="str">
        <f>IFERROR(INDEX('기사 제목, 링크 정리시트'!B:B,MATCH(CONCATENATE("http://skinnonews.com"&amp;'5pg 데이터'!A182),'기사 제목, 링크 정리시트'!C:C,0)),"")</f>
        <v>[Secondary Batteries Quick Note] ② What are all-solid-state batteries?</v>
      </c>
      <c r="M182">
        <f>주간_5pg!F182</f>
        <v>0</v>
      </c>
    </row>
    <row r="183" spans="1:13">
      <c r="A183" s="86" t="s">
        <v>1492</v>
      </c>
      <c r="B183" s="86" t="s">
        <v>225</v>
      </c>
      <c r="C183" s="86">
        <v>3</v>
      </c>
      <c r="D183">
        <f>IF(VLOOKUP(A183,'상위 PV'!A:C,3,0)="기사임",1,"")</f>
        <v>1</v>
      </c>
      <c r="E183">
        <f>COUNTIF(주간_5pg!$F$2:$F$800,'5pg 데이터'!B183)</f>
        <v>1</v>
      </c>
      <c r="F183" t="b">
        <f t="shared" si="2"/>
        <v>1</v>
      </c>
      <c r="G183" t="str">
        <f>IF(F183=FALSE,"",B183&amp;"@"&amp;COUNTIFS($B$1:B183,B183,$F$1:F183,TRUE))</f>
        <v>United States@27</v>
      </c>
      <c r="H183" t="str">
        <f>IFERROR(INDEX('기사 제목, 링크 정리시트'!B:B,MATCH(CONCATENATE("http://skinnonews.com"&amp;'5pg 데이터'!A183),'기사 제목, 링크 정리시트'!C:C,0)),"")</f>
        <v>SK On and Ferrari to lead innovation in battery cell technology</v>
      </c>
      <c r="M183">
        <f>주간_5pg!F183</f>
        <v>0</v>
      </c>
    </row>
    <row r="184" spans="1:13">
      <c r="A184" s="86" t="s">
        <v>1532</v>
      </c>
      <c r="B184" s="86" t="s">
        <v>230</v>
      </c>
      <c r="C184" s="86">
        <v>3</v>
      </c>
      <c r="D184">
        <f>IF(VLOOKUP(A184,'상위 PV'!A:C,3,0)="기사임",1,"")</f>
        <v>1</v>
      </c>
      <c r="E184">
        <f>COUNTIF(주간_5pg!$F$2:$F$800,'5pg 데이터'!B184)</f>
        <v>1</v>
      </c>
      <c r="F184" t="b">
        <f t="shared" si="2"/>
        <v>1</v>
      </c>
      <c r="G184" t="str">
        <f>IF(F184=FALSE,"",B184&amp;"@"&amp;COUNTIFS($B$1:B184,B184,$F$1:F184,TRUE))</f>
        <v>Singapore@12</v>
      </c>
      <c r="H184" t="str">
        <f>IFERROR(INDEX('기사 제목, 링크 정리시트'!B:B,MATCH(CONCATENATE("http://skinnonews.com"&amp;'5pg 데이터'!A184),'기사 제목, 링크 정리시트'!C:C,0)),"")</f>
        <v>[SK Innovation’s Q1 2024 Financial Results] Recording sales of KRW 18.86 trillion and operating profit of KRW 624.7 billion</v>
      </c>
      <c r="M184">
        <f>주간_5pg!F184</f>
        <v>0</v>
      </c>
    </row>
    <row r="185" spans="1:13">
      <c r="A185" s="86" t="s">
        <v>1532</v>
      </c>
      <c r="B185" s="86" t="s">
        <v>225</v>
      </c>
      <c r="C185" s="86">
        <v>3</v>
      </c>
      <c r="D185">
        <f>IF(VLOOKUP(A185,'상위 PV'!A:C,3,0)="기사임",1,"")</f>
        <v>1</v>
      </c>
      <c r="E185">
        <f>COUNTIF(주간_5pg!$F$2:$F$800,'5pg 데이터'!B185)</f>
        <v>1</v>
      </c>
      <c r="F185" t="b">
        <f t="shared" si="2"/>
        <v>1</v>
      </c>
      <c r="G185" t="str">
        <f>IF(F185=FALSE,"",B185&amp;"@"&amp;COUNTIFS($B$1:B185,B185,$F$1:F185,TRUE))</f>
        <v>United States@28</v>
      </c>
      <c r="H185" t="str">
        <f>IFERROR(INDEX('기사 제목, 링크 정리시트'!B:B,MATCH(CONCATENATE("http://skinnonews.com"&amp;'5pg 데이터'!A185),'기사 제목, 링크 정리시트'!C:C,0)),"")</f>
        <v>[SK Innovation’s Q1 2024 Financial Results] Recording sales of KRW 18.86 trillion and operating profit of KRW 624.7 billion</v>
      </c>
      <c r="M185">
        <f>주간_5pg!F185</f>
        <v>0</v>
      </c>
    </row>
    <row r="186" spans="1:13">
      <c r="A186" s="86" t="s">
        <v>1571</v>
      </c>
      <c r="B186" s="86" t="s">
        <v>252</v>
      </c>
      <c r="C186" s="86">
        <v>3</v>
      </c>
      <c r="D186">
        <f>IF(VLOOKUP(A186,'상위 PV'!A:C,3,0)="기사임",1,"")</f>
        <v>1</v>
      </c>
      <c r="E186">
        <f>COUNTIF(주간_5pg!$F$2:$F$800,'5pg 데이터'!B186)</f>
        <v>1</v>
      </c>
      <c r="F186" t="b">
        <f t="shared" si="2"/>
        <v>1</v>
      </c>
      <c r="G186" t="str">
        <f>IF(F186=FALSE,"",B186&amp;"@"&amp;COUNTIFS($B$1:B186,B186,$F$1:F186,TRUE))</f>
        <v>(not set)@3</v>
      </c>
      <c r="H186" t="str">
        <f>IFERROR(INDEX('기사 제목, 링크 정리시트'!B:B,MATCH(CONCATENATE("http://skinnonews.com"&amp;'5pg 데이터'!A186),'기사 제목, 링크 정리시트'!C:C,0)),"")</f>
        <v>SK On develops polymer electrolytes for lithium metal batteries</v>
      </c>
      <c r="M186">
        <f>주간_5pg!F186</f>
        <v>0</v>
      </c>
    </row>
    <row r="187" spans="1:13">
      <c r="A187" s="86" t="s">
        <v>1571</v>
      </c>
      <c r="B187" s="86" t="s">
        <v>248</v>
      </c>
      <c r="C187" s="86">
        <v>3</v>
      </c>
      <c r="D187">
        <f>IF(VLOOKUP(A187,'상위 PV'!A:C,3,0)="기사임",1,"")</f>
        <v>1</v>
      </c>
      <c r="E187">
        <f>COUNTIF(주간_5pg!$F$2:$F$800,'5pg 데이터'!B187)</f>
        <v>1</v>
      </c>
      <c r="F187" t="b">
        <f t="shared" si="2"/>
        <v>1</v>
      </c>
      <c r="G187" t="str">
        <f>IF(F187=FALSE,"",B187&amp;"@"&amp;COUNTIFS($B$1:B187,B187,$F$1:F187,TRUE))</f>
        <v>Italy@1</v>
      </c>
      <c r="H187" t="str">
        <f>IFERROR(INDEX('기사 제목, 링크 정리시트'!B:B,MATCH(CONCATENATE("http://skinnonews.com"&amp;'5pg 데이터'!A187),'기사 제목, 링크 정리시트'!C:C,0)),"")</f>
        <v>SK On develops polymer electrolytes for lithium metal batteries</v>
      </c>
      <c r="M187">
        <f>주간_5pg!F187</f>
        <v>0</v>
      </c>
    </row>
    <row r="188" spans="1:13">
      <c r="A188" s="86" t="s">
        <v>1571</v>
      </c>
      <c r="B188" s="86" t="s">
        <v>225</v>
      </c>
      <c r="C188" s="86">
        <v>3</v>
      </c>
      <c r="D188">
        <f>IF(VLOOKUP(A188,'상위 PV'!A:C,3,0)="기사임",1,"")</f>
        <v>1</v>
      </c>
      <c r="E188">
        <f>COUNTIF(주간_5pg!$F$2:$F$800,'5pg 데이터'!B188)</f>
        <v>1</v>
      </c>
      <c r="F188" t="b">
        <f t="shared" si="2"/>
        <v>1</v>
      </c>
      <c r="G188" t="str">
        <f>IF(F188=FALSE,"",B188&amp;"@"&amp;COUNTIFS($B$1:B188,B188,$F$1:F188,TRUE))</f>
        <v>United States@29</v>
      </c>
      <c r="H188" t="str">
        <f>IFERROR(INDEX('기사 제목, 링크 정리시트'!B:B,MATCH(CONCATENATE("http://skinnonews.com"&amp;'5pg 데이터'!A188),'기사 제목, 링크 정리시트'!C:C,0)),"")</f>
        <v>SK On develops polymer electrolytes for lithium metal batteries</v>
      </c>
      <c r="M188">
        <f>주간_5pg!F188</f>
        <v>0</v>
      </c>
    </row>
    <row r="189" spans="1:13">
      <c r="A189" s="86" t="s">
        <v>1595</v>
      </c>
      <c r="B189" s="86" t="s">
        <v>230</v>
      </c>
      <c r="C189" s="86">
        <v>3</v>
      </c>
      <c r="D189">
        <f>IF(VLOOKUP(A189,'상위 PV'!A:C,3,0)="기사임",1,"")</f>
        <v>1</v>
      </c>
      <c r="E189">
        <f>COUNTIF(주간_5pg!$F$2:$F$800,'5pg 데이터'!B189)</f>
        <v>1</v>
      </c>
      <c r="F189" t="b">
        <f t="shared" si="2"/>
        <v>1</v>
      </c>
      <c r="G189" t="str">
        <f>IF(F189=FALSE,"",B189&amp;"@"&amp;COUNTIFS($B$1:B189,B189,$F$1:F189,TRUE))</f>
        <v>Singapore@13</v>
      </c>
      <c r="H189" t="str">
        <f>IFERROR(INDEX('기사 제목, 링크 정리시트'!B:B,MATCH(CONCATENATE("http://skinnonews.com"&amp;'5pg 데이터'!A189),'기사 제목, 링크 정리시트'!C:C,0)),"")</f>
        <v>World’s first* supply chain established for more sustainable polyester fiber based on CO2-derived material as well as renewable and bio-based materials</v>
      </c>
      <c r="M189">
        <f>주간_5pg!F189</f>
        <v>0</v>
      </c>
    </row>
    <row r="190" spans="1:13">
      <c r="A190" s="86" t="s">
        <v>1607</v>
      </c>
      <c r="B190" s="86" t="s">
        <v>229</v>
      </c>
      <c r="C190" s="86">
        <v>3</v>
      </c>
      <c r="D190">
        <f>IF(VLOOKUP(A190,'상위 PV'!A:C,3,0)="기사임",1,"")</f>
        <v>1</v>
      </c>
      <c r="E190">
        <f>COUNTIF(주간_5pg!$F$2:$F$800,'5pg 데이터'!B190)</f>
        <v>1</v>
      </c>
      <c r="F190" t="b">
        <f t="shared" si="2"/>
        <v>1</v>
      </c>
      <c r="G190" t="str">
        <f>IF(F190=FALSE,"",B190&amp;"@"&amp;COUNTIFS($B$1:B190,B190,$F$1:F190,TRUE))</f>
        <v>India@27</v>
      </c>
      <c r="H190" t="str">
        <f>IFERROR(INDEX('기사 제목, 링크 정리시트'!B:B,MATCH(CONCATENATE("http://skinnonews.com"&amp;'5pg 데이터'!A190),'기사 제목, 링크 정리시트'!C:C,0)),"")</f>
        <v>[Battery Explorer] ② The 4 key components of a secondary battery</v>
      </c>
      <c r="M190">
        <f>주간_5pg!F190</f>
        <v>0</v>
      </c>
    </row>
    <row r="191" spans="1:13">
      <c r="A191" s="86" t="s">
        <v>1607</v>
      </c>
      <c r="B191" s="86" t="s">
        <v>225</v>
      </c>
      <c r="C191" s="86">
        <v>3</v>
      </c>
      <c r="D191">
        <f>IF(VLOOKUP(A191,'상위 PV'!A:C,3,0)="기사임",1,"")</f>
        <v>1</v>
      </c>
      <c r="E191">
        <f>COUNTIF(주간_5pg!$F$2:$F$800,'5pg 데이터'!B191)</f>
        <v>1</v>
      </c>
      <c r="F191" t="b">
        <f t="shared" si="2"/>
        <v>1</v>
      </c>
      <c r="G191" t="str">
        <f>IF(F191=FALSE,"",B191&amp;"@"&amp;COUNTIFS($B$1:B191,B191,$F$1:F191,TRUE))</f>
        <v>United States@30</v>
      </c>
      <c r="H191" t="str">
        <f>IFERROR(INDEX('기사 제목, 링크 정리시트'!B:B,MATCH(CONCATENATE("http://skinnonews.com"&amp;'5pg 데이터'!A191),'기사 제목, 링크 정리시트'!C:C,0)),"")</f>
        <v>[Battery Explorer] ② The 4 key components of a secondary battery</v>
      </c>
      <c r="M191">
        <f>주간_5pg!F191</f>
        <v>0</v>
      </c>
    </row>
    <row r="192" spans="1:13">
      <c r="A192" s="86" t="s">
        <v>1625</v>
      </c>
      <c r="B192" s="86" t="s">
        <v>249</v>
      </c>
      <c r="C192" s="86">
        <v>3</v>
      </c>
      <c r="D192">
        <f>IF(VLOOKUP(A192,'상위 PV'!A:C,3,0)="기사임",1,"")</f>
        <v>1</v>
      </c>
      <c r="E192">
        <f>COUNTIF(주간_5pg!$F$2:$F$800,'5pg 데이터'!B192)</f>
        <v>1</v>
      </c>
      <c r="F192" t="b">
        <f t="shared" si="2"/>
        <v>1</v>
      </c>
      <c r="G192" t="str">
        <f>IF(F192=FALSE,"",B192&amp;"@"&amp;COUNTIFS($B$1:B192,B192,$F$1:F192,TRUE))</f>
        <v>Australia@2</v>
      </c>
      <c r="H192" t="str">
        <f>IFERROR(INDEX('기사 제목, 링크 정리시트'!B:B,MATCH(CONCATENATE("http://skinnonews.com"&amp;'5pg 데이터'!A192),'기사 제목, 링크 정리시트'!C:C,0)),"")</f>
        <v>SK Innovation and SK E&amp;S announce merger, forming Asia-Pacific's largest private energy company with assets of KRW 100 trillion</v>
      </c>
      <c r="M192">
        <f>주간_5pg!F192</f>
        <v>0</v>
      </c>
    </row>
    <row r="193" spans="1:13">
      <c r="A193" s="86" t="s">
        <v>1625</v>
      </c>
      <c r="B193" s="86" t="s">
        <v>233</v>
      </c>
      <c r="C193" s="86">
        <v>3</v>
      </c>
      <c r="D193">
        <f>IF(VLOOKUP(A193,'상위 PV'!A:C,3,0)="기사임",1,"")</f>
        <v>1</v>
      </c>
      <c r="E193">
        <f>COUNTIF(주간_5pg!$F$2:$F$800,'5pg 데이터'!B193)</f>
        <v>1</v>
      </c>
      <c r="F193" t="b">
        <f t="shared" si="2"/>
        <v>1</v>
      </c>
      <c r="G193" t="str">
        <f>IF(F193=FALSE,"",B193&amp;"@"&amp;COUNTIFS($B$1:B193,B193,$F$1:F193,TRUE))</f>
        <v>Hong Kong@2</v>
      </c>
      <c r="H193" t="str">
        <f>IFERROR(INDEX('기사 제목, 링크 정리시트'!B:B,MATCH(CONCATENATE("http://skinnonews.com"&amp;'5pg 데이터'!A193),'기사 제목, 링크 정리시트'!C:C,0)),"")</f>
        <v>SK Innovation and SK E&amp;S announce merger, forming Asia-Pacific's largest private energy company with assets of KRW 100 trillion</v>
      </c>
      <c r="M193">
        <f>주간_5pg!F193</f>
        <v>0</v>
      </c>
    </row>
    <row r="194" spans="1:13">
      <c r="A194" s="86" t="s">
        <v>1625</v>
      </c>
      <c r="B194" s="86" t="s">
        <v>227</v>
      </c>
      <c r="C194" s="86">
        <v>3</v>
      </c>
      <c r="D194">
        <f>IF(VLOOKUP(A194,'상위 PV'!A:C,3,0)="기사임",1,"")</f>
        <v>1</v>
      </c>
      <c r="E194">
        <f>COUNTIF(주간_5pg!$F$2:$F$800,'5pg 데이터'!B194)</f>
        <v>1</v>
      </c>
      <c r="F194" t="b">
        <f t="shared" ref="F194:F257" si="3">AND(D194=1,E194=1)</f>
        <v>1</v>
      </c>
      <c r="G194" t="str">
        <f>IF(F194=FALSE,"",B194&amp;"@"&amp;COUNTIFS($B$1:B194,B194,$F$1:F194,TRUE))</f>
        <v>Japan@9</v>
      </c>
      <c r="H194" t="str">
        <f>IFERROR(INDEX('기사 제목, 링크 정리시트'!B:B,MATCH(CONCATENATE("http://skinnonews.com"&amp;'5pg 데이터'!A194),'기사 제목, 링크 정리시트'!C:C,0)),"")</f>
        <v>SK Innovation and SK E&amp;S announce merger, forming Asia-Pacific's largest private energy company with assets of KRW 100 trillion</v>
      </c>
      <c r="M194">
        <f>주간_5pg!F194</f>
        <v>0</v>
      </c>
    </row>
    <row r="195" spans="1:13">
      <c r="A195" s="86" t="s">
        <v>1625</v>
      </c>
      <c r="B195" s="86" t="s">
        <v>234</v>
      </c>
      <c r="C195" s="86">
        <v>3</v>
      </c>
      <c r="D195">
        <f>IF(VLOOKUP(A195,'상위 PV'!A:C,3,0)="기사임",1,"")</f>
        <v>1</v>
      </c>
      <c r="E195">
        <f>COUNTIF(주간_5pg!$F$2:$F$800,'5pg 데이터'!B195)</f>
        <v>1</v>
      </c>
      <c r="F195" t="b">
        <f t="shared" si="3"/>
        <v>1</v>
      </c>
      <c r="G195" t="str">
        <f>IF(F195=FALSE,"",B195&amp;"@"&amp;COUNTIFS($B$1:B195,B195,$F$1:F195,TRUE))</f>
        <v>United Kingdom@4</v>
      </c>
      <c r="H195" t="str">
        <f>IFERROR(INDEX('기사 제목, 링크 정리시트'!B:B,MATCH(CONCATENATE("http://skinnonews.com"&amp;'5pg 데이터'!A195),'기사 제목, 링크 정리시트'!C:C,0)),"")</f>
        <v>SK Innovation and SK E&amp;S announce merger, forming Asia-Pacific's largest private energy company with assets of KRW 100 trillion</v>
      </c>
      <c r="M195">
        <f>주간_5pg!F195</f>
        <v>0</v>
      </c>
    </row>
    <row r="196" spans="1:13">
      <c r="A196" s="86" t="s">
        <v>1641</v>
      </c>
      <c r="B196" s="86" t="s">
        <v>230</v>
      </c>
      <c r="C196" s="86">
        <v>3</v>
      </c>
      <c r="D196">
        <f>IF(VLOOKUP(A196,'상위 PV'!A:C,3,0)="기사임",1,"")</f>
        <v>1</v>
      </c>
      <c r="E196">
        <f>COUNTIF(주간_5pg!$F$2:$F$800,'5pg 데이터'!B196)</f>
        <v>1</v>
      </c>
      <c r="F196" t="b">
        <f t="shared" si="3"/>
        <v>1</v>
      </c>
      <c r="G196" t="str">
        <f>IF(F196=FALSE,"",B196&amp;"@"&amp;COUNTIFS($B$1:B196,B196,$F$1:F196,TRUE))</f>
        <v>Singapore@14</v>
      </c>
      <c r="H196" t="str">
        <f>IFERROR(INDEX('기사 제목, 링크 정리시트'!B:B,MATCH(CONCATENATE("http://skinnonews.com"&amp;'5pg 데이터'!A196),'기사 제목, 링크 정리시트'!C:C,0)),"")</f>
        <v>[SK Innovation’s Q2 2024 Financial Results] Recording revenue of KRW 18.8 trillion and operating loss of KRW 45.8 billion</v>
      </c>
      <c r="M196">
        <f>주간_5pg!F196</f>
        <v>0</v>
      </c>
    </row>
    <row r="197" spans="1:13">
      <c r="A197" s="86" t="s">
        <v>1671</v>
      </c>
      <c r="B197" s="86" t="s">
        <v>228</v>
      </c>
      <c r="C197" s="86">
        <v>3</v>
      </c>
      <c r="D197">
        <f>IF(VLOOKUP(A197,'상위 PV'!A:C,3,0)="기사임",1,"")</f>
        <v>1</v>
      </c>
      <c r="E197">
        <f>COUNTIF(주간_5pg!$F$2:$F$800,'5pg 데이터'!B197)</f>
        <v>1</v>
      </c>
      <c r="F197" t="b">
        <f t="shared" si="3"/>
        <v>1</v>
      </c>
      <c r="G197" t="str">
        <f>IF(F197=FALSE,"",B197&amp;"@"&amp;COUNTIFS($B$1:B197,B197,$F$1:F197,TRUE))</f>
        <v>Germany@2</v>
      </c>
      <c r="H197" t="str">
        <f>IFERROR(INDEX('기사 제목, 링크 정리시트'!B:B,MATCH(CONCATENATE("http://skinnonews.com"&amp;'5pg 데이터'!A197),'기사 제목, 링크 정리시트'!C:C,0)),"")</f>
        <v>SK Earthon secures carbon storage exploration rights in Australia, boosting resource development and clean energy</v>
      </c>
      <c r="M197">
        <f>주간_5pg!F197</f>
        <v>0</v>
      </c>
    </row>
    <row r="198" spans="1:13">
      <c r="A198" s="86" t="s">
        <v>1671</v>
      </c>
      <c r="B198" s="86" t="s">
        <v>227</v>
      </c>
      <c r="C198" s="86">
        <v>3</v>
      </c>
      <c r="D198">
        <f>IF(VLOOKUP(A198,'상위 PV'!A:C,3,0)="기사임",1,"")</f>
        <v>1</v>
      </c>
      <c r="E198">
        <f>COUNTIF(주간_5pg!$F$2:$F$800,'5pg 데이터'!B198)</f>
        <v>1</v>
      </c>
      <c r="F198" t="b">
        <f t="shared" si="3"/>
        <v>1</v>
      </c>
      <c r="G198" t="str">
        <f>IF(F198=FALSE,"",B198&amp;"@"&amp;COUNTIFS($B$1:B198,B198,$F$1:F198,TRUE))</f>
        <v>Japan@10</v>
      </c>
      <c r="H198" t="str">
        <f>IFERROR(INDEX('기사 제목, 링크 정리시트'!B:B,MATCH(CONCATENATE("http://skinnonews.com"&amp;'5pg 데이터'!A198),'기사 제목, 링크 정리시트'!C:C,0)),"")</f>
        <v>SK Earthon secures carbon storage exploration rights in Australia, boosting resource development and clean energy</v>
      </c>
      <c r="M198">
        <f>주간_5pg!F198</f>
        <v>0</v>
      </c>
    </row>
    <row r="199" spans="1:13">
      <c r="A199" s="86" t="s">
        <v>1704</v>
      </c>
      <c r="B199" s="86" t="s">
        <v>229</v>
      </c>
      <c r="C199" s="86">
        <v>3</v>
      </c>
      <c r="D199">
        <f>IF(VLOOKUP(A199,'상위 PV'!A:C,3,0)="기사임",1,"")</f>
        <v>1</v>
      </c>
      <c r="E199">
        <f>COUNTIF(주간_5pg!$F$2:$F$800,'5pg 데이터'!B199)</f>
        <v>1</v>
      </c>
      <c r="F199" t="b">
        <f t="shared" si="3"/>
        <v>1</v>
      </c>
      <c r="G199" t="str">
        <f>IF(F199=FALSE,"",B199&amp;"@"&amp;COUNTIFS($B$1:B199,B199,$F$1:F199,TRUE))</f>
        <v>India@28</v>
      </c>
      <c r="H199" t="str">
        <f>IFERROR(INDEX('기사 제목, 링크 정리시트'!B:B,MATCH(CONCATENATE("http://skinnonews.com"&amp;'5pg 데이터'!A199),'기사 제목, 링크 정리시트'!C:C,0)),"")</f>
        <v>SK Innovation enhances shareholder communication ahead of merger with SK E&amp;S</v>
      </c>
      <c r="M199">
        <f>주간_5pg!F199</f>
        <v>0</v>
      </c>
    </row>
    <row r="200" spans="1:13">
      <c r="A200" s="86" t="s">
        <v>1737</v>
      </c>
      <c r="B200" s="86" t="s">
        <v>233</v>
      </c>
      <c r="C200" s="86">
        <v>3</v>
      </c>
      <c r="D200">
        <f>IF(VLOOKUP(A200,'상위 PV'!A:C,3,0)="기사임",1,"")</f>
        <v>1</v>
      </c>
      <c r="E200">
        <f>COUNTIF(주간_5pg!$F$2:$F$800,'5pg 데이터'!B200)</f>
        <v>1</v>
      </c>
      <c r="F200" t="b">
        <f t="shared" si="3"/>
        <v>1</v>
      </c>
      <c r="G200" t="str">
        <f>IF(F200=FALSE,"",B200&amp;"@"&amp;COUNTIFS($B$1:B200,B200,$F$1:F200,TRUE))</f>
        <v>Hong Kong@3</v>
      </c>
      <c r="H200" t="str">
        <f>IFERROR(INDEX('기사 제목, 링크 정리시트'!B:B,MATCH(CONCATENATE("http://skinnonews.com"&amp;'5pg 데이터'!A200),'기사 제목, 링크 정리시트'!C:C,0)),"")</f>
        <v>SK Earthon secures operatorship of Ketapu Cluster off the coast of Sarawak, Malaysia, expanding operations in Southeast Asia</v>
      </c>
      <c r="M200">
        <f>주간_5pg!F200</f>
        <v>0</v>
      </c>
    </row>
    <row r="201" spans="1:13">
      <c r="A201" s="86" t="s">
        <v>1737</v>
      </c>
      <c r="B201" s="86" t="s">
        <v>244</v>
      </c>
      <c r="C201" s="86">
        <v>3</v>
      </c>
      <c r="D201">
        <f>IF(VLOOKUP(A201,'상위 PV'!A:C,3,0)="기사임",1,"")</f>
        <v>1</v>
      </c>
      <c r="E201">
        <f>COUNTIF(주간_5pg!$F$2:$F$800,'5pg 데이터'!B201)</f>
        <v>1</v>
      </c>
      <c r="F201" t="b">
        <f t="shared" si="3"/>
        <v>1</v>
      </c>
      <c r="G201" t="str">
        <f>IF(F201=FALSE,"",B201&amp;"@"&amp;COUNTIFS($B$1:B201,B201,$F$1:F201,TRUE))</f>
        <v>Indonesia@1</v>
      </c>
      <c r="H201" t="str">
        <f>IFERROR(INDEX('기사 제목, 링크 정리시트'!B:B,MATCH(CONCATENATE("http://skinnonews.com"&amp;'5pg 데이터'!A201),'기사 제목, 링크 정리시트'!C:C,0)),"")</f>
        <v>SK Earthon secures operatorship of Ketapu Cluster off the coast of Sarawak, Malaysia, expanding operations in Southeast Asia</v>
      </c>
      <c r="M201">
        <f>주간_5pg!F201</f>
        <v>0</v>
      </c>
    </row>
    <row r="202" spans="1:13">
      <c r="A202" s="86" t="s">
        <v>1737</v>
      </c>
      <c r="B202" s="86" t="s">
        <v>1701</v>
      </c>
      <c r="C202" s="86">
        <v>3</v>
      </c>
      <c r="D202">
        <f>IF(VLOOKUP(A202,'상위 PV'!A:C,3,0)="기사임",1,"")</f>
        <v>1</v>
      </c>
      <c r="E202">
        <f>COUNTIF(주간_5pg!$F$2:$F$800,'5pg 데이터'!B202)</f>
        <v>1</v>
      </c>
      <c r="F202" t="b">
        <f t="shared" si="3"/>
        <v>1</v>
      </c>
      <c r="G202" t="str">
        <f>IF(F202=FALSE,"",B202&amp;"@"&amp;COUNTIFS($B$1:B202,B202,$F$1:F202,TRUE))</f>
        <v>Kuwait@1</v>
      </c>
      <c r="H202" t="str">
        <f>IFERROR(INDEX('기사 제목, 링크 정리시트'!B:B,MATCH(CONCATENATE("http://skinnonews.com"&amp;'5pg 데이터'!A202),'기사 제목, 링크 정리시트'!C:C,0)),"")</f>
        <v>SK Earthon secures operatorship of Ketapu Cluster off the coast of Sarawak, Malaysia, expanding operations in Southeast Asia</v>
      </c>
      <c r="M202">
        <f>주간_5pg!F202</f>
        <v>0</v>
      </c>
    </row>
    <row r="203" spans="1:13">
      <c r="A203" s="86" t="s">
        <v>1777</v>
      </c>
      <c r="B203" s="86" t="s">
        <v>231</v>
      </c>
      <c r="C203" s="86">
        <v>3</v>
      </c>
      <c r="D203">
        <f>IF(VLOOKUP(A203,'상위 PV'!A:C,3,0)="기사임",1,"")</f>
        <v>1</v>
      </c>
      <c r="E203">
        <f>COUNTIF(주간_5pg!$F$2:$F$800,'5pg 데이터'!B203)</f>
        <v>1</v>
      </c>
      <c r="F203" t="b">
        <f t="shared" si="3"/>
        <v>1</v>
      </c>
      <c r="G203" t="str">
        <f>IF(F203=FALSE,"",B203&amp;"@"&amp;COUNTIFS($B$1:B203,B203,$F$1:F203,TRUE))</f>
        <v>China@3</v>
      </c>
      <c r="H203" t="str">
        <f>IFERROR(INDEX('기사 제목, 링크 정리시트'!B:B,MATCH(CONCATENATE("http://skinnonews.com"&amp;'5pg 데이터'!A203),'기사 제목, 링크 정리시트'!C:C,0)),"")</f>
        <v>SK Energy to start sustainable aviation fuel (SAF) commercial production</v>
      </c>
      <c r="M203">
        <f>주간_5pg!F203</f>
        <v>0</v>
      </c>
    </row>
    <row r="204" spans="1:13">
      <c r="A204" s="86" t="s">
        <v>279</v>
      </c>
      <c r="B204" s="86" t="s">
        <v>245</v>
      </c>
      <c r="C204" s="86">
        <v>3</v>
      </c>
      <c r="D204">
        <f>IF(VLOOKUP(A204,'상위 PV'!A:C,3,0)="기사임",1,"")</f>
        <v>1</v>
      </c>
      <c r="E204">
        <f>COUNTIF(주간_5pg!$F$2:$F$800,'5pg 데이터'!B204)</f>
        <v>1</v>
      </c>
      <c r="F204" t="b">
        <f t="shared" si="3"/>
        <v>1</v>
      </c>
      <c r="G204" t="str">
        <f>IF(F204=FALSE,"",B204&amp;"@"&amp;COUNTIFS($B$1:B204,B204,$F$1:F204,TRUE))</f>
        <v>Belgium@1</v>
      </c>
      <c r="H204" t="str">
        <f>IFERROR(INDEX('기사 제목, 링크 정리시트'!B:B,MATCH(CONCATENATE("http://skinnonews.com"&amp;'5pg 데이터'!A204),'기사 제목, 링크 정리시트'!C:C,0)),"")</f>
        <v>SK Innovation decided to invest in the 3rd European battery plant in Hungary</v>
      </c>
      <c r="M204">
        <f>주간_5pg!F204</f>
        <v>0</v>
      </c>
    </row>
    <row r="205" spans="1:13">
      <c r="A205" s="86" t="s">
        <v>279</v>
      </c>
      <c r="B205" s="86" t="s">
        <v>246</v>
      </c>
      <c r="C205" s="86">
        <v>3</v>
      </c>
      <c r="D205">
        <f>IF(VLOOKUP(A205,'상위 PV'!A:C,3,0)="기사임",1,"")</f>
        <v>1</v>
      </c>
      <c r="E205">
        <f>COUNTIF(주간_5pg!$F$2:$F$800,'5pg 데이터'!B205)</f>
        <v>1</v>
      </c>
      <c r="F205" t="b">
        <f t="shared" si="3"/>
        <v>1</v>
      </c>
      <c r="G205" t="str">
        <f>IF(F205=FALSE,"",B205&amp;"@"&amp;COUNTIFS($B$1:B205,B205,$F$1:F205,TRUE))</f>
        <v>Poland@2</v>
      </c>
      <c r="H205" t="str">
        <f>IFERROR(INDEX('기사 제목, 링크 정리시트'!B:B,MATCH(CONCATENATE("http://skinnonews.com"&amp;'5pg 데이터'!A205),'기사 제목, 링크 정리시트'!C:C,0)),"")</f>
        <v>SK Innovation decided to invest in the 3rd European battery plant in Hungary</v>
      </c>
      <c r="M205">
        <f>주간_5pg!F205</f>
        <v>0</v>
      </c>
    </row>
    <row r="206" spans="1:13">
      <c r="A206" s="86" t="s">
        <v>309</v>
      </c>
      <c r="B206" s="86" t="s">
        <v>229</v>
      </c>
      <c r="C206" s="86">
        <v>3</v>
      </c>
      <c r="D206">
        <f>IF(VLOOKUP(A206,'상위 PV'!A:C,3,0)="기사임",1,"")</f>
        <v>1</v>
      </c>
      <c r="E206">
        <f>COUNTIF(주간_5pg!$F$2:$F$800,'5pg 데이터'!B206)</f>
        <v>1</v>
      </c>
      <c r="F206" t="b">
        <f t="shared" si="3"/>
        <v>1</v>
      </c>
      <c r="G206" t="str">
        <f>IF(F206=FALSE,"",B206&amp;"@"&amp;COUNTIFS($B$1:B206,B206,$F$1:F206,TRUE))</f>
        <v>India@29</v>
      </c>
      <c r="H206" t="str">
        <f>IFERROR(INDEX('기사 제목, 링크 정리시트'!B:B,MATCH(CONCATENATE("http://skinnonews.com"&amp;'5pg 데이터'!A206),'기사 제목, 링크 정리시트'!C:C,0)),"")</f>
        <v>SK Global Chemical to build a production base for EAA in China</v>
      </c>
      <c r="M206">
        <f>주간_5pg!F206</f>
        <v>0</v>
      </c>
    </row>
    <row r="207" spans="1:13">
      <c r="A207" s="86" t="s">
        <v>1081</v>
      </c>
      <c r="B207" s="86" t="s">
        <v>237</v>
      </c>
      <c r="C207" s="86">
        <v>3</v>
      </c>
      <c r="D207">
        <f>IF(VLOOKUP(A207,'상위 PV'!A:C,3,0)="기사임",1,"")</f>
        <v>1</v>
      </c>
      <c r="E207">
        <f>COUNTIF(주간_5pg!$F$2:$F$800,'5pg 데이터'!B207)</f>
        <v>1</v>
      </c>
      <c r="F207" t="b">
        <f t="shared" si="3"/>
        <v>1</v>
      </c>
      <c r="G207" t="str">
        <f>IF(F207=FALSE,"",B207&amp;"@"&amp;COUNTIFS($B$1:B207,B207,$F$1:F207,TRUE))</f>
        <v>Malaysia@7</v>
      </c>
      <c r="H207" t="str">
        <f>IFERROR(INDEX('기사 제목, 링크 정리시트'!B:B,MATCH(CONCATENATE("http://skinnonews.com"&amp;'5pg 데이터'!A207),'기사 제목, 링크 정리시트'!C:C,0)),"")</f>
        <v>SK ZIC, SK EnClean ranked No. 1 in Korea Brand Power Index for 23 consecutive year</v>
      </c>
      <c r="M207">
        <f>주간_5pg!F207</f>
        <v>0</v>
      </c>
    </row>
    <row r="208" spans="1:13">
      <c r="A208" s="86" t="s">
        <v>1035</v>
      </c>
      <c r="B208" s="86" t="s">
        <v>1701</v>
      </c>
      <c r="C208" s="86">
        <v>3</v>
      </c>
      <c r="D208">
        <f>IF(VLOOKUP(A208,'상위 PV'!A:C,3,0)="기사임",1,"")</f>
        <v>1</v>
      </c>
      <c r="E208">
        <f>COUNTIF(주간_5pg!$F$2:$F$800,'5pg 데이터'!B208)</f>
        <v>1</v>
      </c>
      <c r="F208" t="b">
        <f t="shared" si="3"/>
        <v>1</v>
      </c>
      <c r="G208" t="str">
        <f>IF(F208=FALSE,"",B208&amp;"@"&amp;COUNTIFS($B$1:B208,B208,$F$1:F208,TRUE))</f>
        <v>Kuwait@2</v>
      </c>
      <c r="H208" t="str">
        <f>IFERROR(INDEX('기사 제목, 링크 정리시트'!B:B,MATCH(CONCATENATE("http://skinnonews.com"&amp;'5pg 데이터'!A208),'기사 제목, 링크 정리시트'!C:C,0)),"")</f>
        <v/>
      </c>
      <c r="M208">
        <f>주간_5pg!F208</f>
        <v>0</v>
      </c>
    </row>
    <row r="209" spans="1:13">
      <c r="A209" s="86" t="s">
        <v>1035</v>
      </c>
      <c r="B209" s="86" t="s">
        <v>234</v>
      </c>
      <c r="C209" s="86">
        <v>3</v>
      </c>
      <c r="D209">
        <f>IF(VLOOKUP(A209,'상위 PV'!A:C,3,0)="기사임",1,"")</f>
        <v>1</v>
      </c>
      <c r="E209">
        <f>COUNTIF(주간_5pg!$F$2:$F$800,'5pg 데이터'!B209)</f>
        <v>1</v>
      </c>
      <c r="F209" t="b">
        <f t="shared" si="3"/>
        <v>1</v>
      </c>
      <c r="G209" t="str">
        <f>IF(F209=FALSE,"",B209&amp;"@"&amp;COUNTIFS($B$1:B209,B209,$F$1:F209,TRUE))</f>
        <v>United Kingdom@5</v>
      </c>
      <c r="H209" t="str">
        <f>IFERROR(INDEX('기사 제목, 링크 정리시트'!B:B,MATCH(CONCATENATE("http://skinnonews.com"&amp;'5pg 데이터'!A209),'기사 제목, 링크 정리시트'!C:C,0)),"")</f>
        <v/>
      </c>
      <c r="M209">
        <f>주간_5pg!F209</f>
        <v>0</v>
      </c>
    </row>
    <row r="210" spans="1:13">
      <c r="A210" s="86" t="s">
        <v>1885</v>
      </c>
      <c r="B210" s="86" t="s">
        <v>237</v>
      </c>
      <c r="C210" s="86">
        <v>3</v>
      </c>
      <c r="D210">
        <f>IF(VLOOKUP(A210,'상위 PV'!A:C,3,0)="기사임",1,"")</f>
        <v>1</v>
      </c>
      <c r="E210">
        <f>COUNTIF(주간_5pg!$F$2:$F$800,'5pg 데이터'!B210)</f>
        <v>1</v>
      </c>
      <c r="F210" t="b">
        <f t="shared" si="3"/>
        <v>1</v>
      </c>
      <c r="G210" t="str">
        <f>IF(F210=FALSE,"",B210&amp;"@"&amp;COUNTIFS($B$1:B210,B210,$F$1:F210,TRUE))</f>
        <v>Malaysia@8</v>
      </c>
      <c r="H210" t="str">
        <f>IFERROR(INDEX('기사 제목, 링크 정리시트'!B:B,MATCH(CONCATENATE("http://skinnonews.com"&amp;'5pg 데이터'!A210),'기사 제목, 링크 정리시트'!C:C,0)),"")</f>
        <v/>
      </c>
      <c r="M210">
        <f>주간_5pg!F210</f>
        <v>0</v>
      </c>
    </row>
    <row r="211" spans="1:13">
      <c r="A211" s="86" t="s">
        <v>268</v>
      </c>
      <c r="B211" s="86" t="s">
        <v>228</v>
      </c>
      <c r="C211" s="86">
        <v>3</v>
      </c>
      <c r="D211">
        <f>IF(VLOOKUP(A211,'상위 PV'!A:C,3,0)="기사임",1,"")</f>
        <v>1</v>
      </c>
      <c r="E211">
        <f>COUNTIF(주간_5pg!$F$2:$F$800,'5pg 데이터'!B211)</f>
        <v>1</v>
      </c>
      <c r="F211" t="b">
        <f t="shared" si="3"/>
        <v>1</v>
      </c>
      <c r="G211" t="str">
        <f>IF(F211=FALSE,"",B211&amp;"@"&amp;COUNTIFS($B$1:B211,B211,$F$1:F211,TRUE))</f>
        <v>Germany@3</v>
      </c>
      <c r="H211" t="str">
        <f>IFERROR(INDEX('기사 제목, 링크 정리시트'!B:B,MATCH(CONCATENATE("http://skinnonews.com"&amp;'5pg 데이터'!A211),'기사 제목, 링크 정리시트'!C:C,0)),"")</f>
        <v>Z-folding, a technique that ensures the safety of SK Innovation’s batteries</v>
      </c>
      <c r="M211">
        <f>주간_5pg!F211</f>
        <v>0</v>
      </c>
    </row>
    <row r="212" spans="1:13">
      <c r="A212" s="86" t="s">
        <v>1738</v>
      </c>
      <c r="B212" s="86" t="s">
        <v>225</v>
      </c>
      <c r="C212" s="86">
        <v>3</v>
      </c>
      <c r="D212">
        <f>IF(VLOOKUP(A212,'상위 PV'!A:C,3,0)="기사임",1,"")</f>
        <v>1</v>
      </c>
      <c r="E212">
        <f>COUNTIF(주간_5pg!$F$2:$F$800,'5pg 데이터'!B212)</f>
        <v>1</v>
      </c>
      <c r="F212" t="b">
        <f t="shared" si="3"/>
        <v>1</v>
      </c>
      <c r="G212" t="str">
        <f>IF(F212=FALSE,"",B212&amp;"@"&amp;COUNTIFS($B$1:B212,B212,$F$1:F212,TRUE))</f>
        <v>United States@31</v>
      </c>
      <c r="H212" t="str">
        <f>IFERROR(INDEX('기사 제목, 링크 정리시트'!B:B,MATCH(CONCATENATE("http://skinnonews.com"&amp;'5pg 데이터'!A212),'기사 제목, 링크 정리시트'!C:C,0)),"")</f>
        <v/>
      </c>
      <c r="M212">
        <f>주간_5pg!F212</f>
        <v>0</v>
      </c>
    </row>
    <row r="213" spans="1:13">
      <c r="A213" s="86" t="s">
        <v>1175</v>
      </c>
      <c r="B213" s="86" t="s">
        <v>233</v>
      </c>
      <c r="C213" s="86">
        <v>3</v>
      </c>
      <c r="D213">
        <f>IF(VLOOKUP(A213,'상위 PV'!A:C,3,0)="기사임",1,"")</f>
        <v>1</v>
      </c>
      <c r="E213">
        <f>COUNTIF(주간_5pg!$F$2:$F$800,'5pg 데이터'!B213)</f>
        <v>1</v>
      </c>
      <c r="F213" t="b">
        <f t="shared" si="3"/>
        <v>1</v>
      </c>
      <c r="G213" t="str">
        <f>IF(F213=FALSE,"",B213&amp;"@"&amp;COUNTIFS($B$1:B213,B213,$F$1:F213,TRUE))</f>
        <v>Hong Kong@4</v>
      </c>
      <c r="H213" t="str">
        <f>IFERROR(INDEX('기사 제목, 링크 정리시트'!B:B,MATCH(CONCATENATE("http://skinnonews.com"&amp;'5pg 데이터'!A213),'기사 제목, 링크 정리시트'!C:C,0)),"")</f>
        <v>SKGC 变更公司名称为 SK Geo Centric, 公布将发展成为“全球最佳废塑料回收利用城市油田企业”的目标</v>
      </c>
      <c r="M213">
        <f>주간_5pg!F213</f>
        <v>0</v>
      </c>
    </row>
    <row r="214" spans="1:13">
      <c r="A214" s="86" t="s">
        <v>257</v>
      </c>
      <c r="B214" s="86" t="s">
        <v>225</v>
      </c>
      <c r="C214" s="86">
        <v>3</v>
      </c>
      <c r="D214">
        <f>IF(VLOOKUP(A214,'상위 PV'!A:C,3,0)="기사임",1,"")</f>
        <v>1</v>
      </c>
      <c r="E214">
        <f>COUNTIF(주간_5pg!$F$2:$F$800,'5pg 데이터'!B214)</f>
        <v>1</v>
      </c>
      <c r="F214" t="b">
        <f t="shared" si="3"/>
        <v>1</v>
      </c>
      <c r="G214" t="str">
        <f>IF(F214=FALSE,"",B214&amp;"@"&amp;COUNTIFS($B$1:B214,B214,$F$1:F214,TRUE))</f>
        <v>United States@32</v>
      </c>
      <c r="H214" t="str">
        <f>IFERROR(INDEX('기사 제목, 링크 정리시트'!B:B,MATCH(CONCATENATE("http://skinnonews.com"&amp;'5pg 데이터'!A214),'기사 제목, 링크 정리시트'!C:C,0)),"")</f>
        <v>SK Innovation and Ford invest $11.4 billion to seize the top position in U.S. battery market via BlueOvalSK</v>
      </c>
      <c r="M214">
        <f>주간_5pg!F214</f>
        <v>0</v>
      </c>
    </row>
    <row r="215" spans="1:13">
      <c r="A215" s="86" t="s">
        <v>1128</v>
      </c>
      <c r="B215" s="86" t="s">
        <v>234</v>
      </c>
      <c r="C215" s="86">
        <v>3</v>
      </c>
      <c r="D215">
        <f>IF(VLOOKUP(A215,'상위 PV'!A:C,3,0)="기사임",1,"")</f>
        <v>1</v>
      </c>
      <c r="E215">
        <f>COUNTIF(주간_5pg!$F$2:$F$800,'5pg 데이터'!B215)</f>
        <v>1</v>
      </c>
      <c r="F215" t="b">
        <f t="shared" si="3"/>
        <v>1</v>
      </c>
      <c r="G215" t="str">
        <f>IF(F215=FALSE,"",B215&amp;"@"&amp;COUNTIFS($B$1:B215,B215,$F$1:F215,TRUE))</f>
        <v>United Kingdom@6</v>
      </c>
      <c r="H215" t="str">
        <f>IFERROR(INDEX('기사 제목, 링크 정리시트'!B:B,MATCH(CONCATENATE("http://skinnonews.com"&amp;'5pg 데이터'!A215),'기사 제목, 링크 정리시트'!C:C,0)),"")</f>
        <v>[Into the World of SK] SK Energy International, a subsidiary in Singapore of SK Trading International</v>
      </c>
      <c r="M215">
        <f>주간_5pg!F215</f>
        <v>0</v>
      </c>
    </row>
    <row r="216" spans="1:13">
      <c r="A216" s="86" t="s">
        <v>1124</v>
      </c>
      <c r="B216" s="86" t="s">
        <v>229</v>
      </c>
      <c r="C216" s="86">
        <v>3</v>
      </c>
      <c r="D216">
        <f>IF(VLOOKUP(A216,'상위 PV'!A:C,3,0)="기사임",1,"")</f>
        <v>1</v>
      </c>
      <c r="E216">
        <f>COUNTIF(주간_5pg!$F$2:$F$800,'5pg 데이터'!B216)</f>
        <v>1</v>
      </c>
      <c r="F216" t="b">
        <f t="shared" si="3"/>
        <v>1</v>
      </c>
      <c r="G216" t="str">
        <f>IF(F216=FALSE,"",B216&amp;"@"&amp;COUNTIFS($B$1:B216,B216,$F$1:F216,TRUE))</f>
        <v>India@30</v>
      </c>
      <c r="H216" t="str">
        <f>IFERROR(INDEX('기사 제목, 링크 정리시트'!B:B,MATCH(CONCATENATE("http://skinnonews.com"&amp;'5pg 데이터'!A216),'기사 제목, 링크 정리시트'!C:C,0)),"")</f>
        <v/>
      </c>
      <c r="M216">
        <f>주간_5pg!F216</f>
        <v>0</v>
      </c>
    </row>
    <row r="217" spans="1:13">
      <c r="A217" s="86" t="s">
        <v>1084</v>
      </c>
      <c r="B217" s="86" t="s">
        <v>226</v>
      </c>
      <c r="C217" s="86">
        <v>3</v>
      </c>
      <c r="D217">
        <f>IF(VLOOKUP(A217,'상위 PV'!A:C,3,0)="기사임",1,"")</f>
        <v>1</v>
      </c>
      <c r="E217">
        <f>COUNTIF(주간_5pg!$F$2:$F$800,'5pg 데이터'!B217)</f>
        <v>1</v>
      </c>
      <c r="F217" t="b">
        <f t="shared" si="3"/>
        <v>1</v>
      </c>
      <c r="G217" t="str">
        <f>IF(F217=FALSE,"",B217&amp;"@"&amp;COUNTIFS($B$1:B217,B217,$F$1:F217,TRUE))</f>
        <v>South Korea@21</v>
      </c>
      <c r="H217" t="str">
        <f>IFERROR(INDEX('기사 제목, 링크 정리시트'!B:B,MATCH(CONCATENATE("http://skinnonews.com"&amp;'5pg 데이터'!A217),'기사 제목, 링크 정리시트'!C:C,0)),"")</f>
        <v/>
      </c>
      <c r="M217">
        <f>주간_5pg!F217</f>
        <v>0</v>
      </c>
    </row>
    <row r="218" spans="1:13">
      <c r="A218" s="86" t="s">
        <v>617</v>
      </c>
      <c r="B218" s="86" t="s">
        <v>229</v>
      </c>
      <c r="C218" s="86">
        <v>3</v>
      </c>
      <c r="D218">
        <f>IF(VLOOKUP(A218,'상위 PV'!A:C,3,0)="기사임",1,"")</f>
        <v>1</v>
      </c>
      <c r="E218">
        <f>COUNTIF(주간_5pg!$F$2:$F$800,'5pg 데이터'!B218)</f>
        <v>1</v>
      </c>
      <c r="F218" t="b">
        <f t="shared" si="3"/>
        <v>1</v>
      </c>
      <c r="G218" t="str">
        <f>IF(F218=FALSE,"",B218&amp;"@"&amp;COUNTIFS($B$1:B218,B218,$F$1:F218,TRUE))</f>
        <v>India@31</v>
      </c>
      <c r="H218" t="str">
        <f>IFERROR(INDEX('기사 제목, 링크 정리시트'!B:B,MATCH(CONCATENATE("http://skinnonews.com"&amp;'5pg 데이터'!A218),'기사 제목, 링크 정리시트'!C:C,0)),"")</f>
        <v>SK On announces successful joint development of Battery Monitoring Integrated Circuit</v>
      </c>
      <c r="M218">
        <f>주간_5pg!F218</f>
        <v>0</v>
      </c>
    </row>
    <row r="219" spans="1:13">
      <c r="A219" s="86" t="s">
        <v>302</v>
      </c>
      <c r="B219" s="86" t="s">
        <v>249</v>
      </c>
      <c r="C219" s="86">
        <v>3</v>
      </c>
      <c r="D219">
        <f>IF(VLOOKUP(A219,'상위 PV'!A:C,3,0)="기사임",1,"")</f>
        <v>1</v>
      </c>
      <c r="E219">
        <f>COUNTIF(주간_5pg!$F$2:$F$800,'5pg 데이터'!B219)</f>
        <v>1</v>
      </c>
      <c r="F219" t="b">
        <f t="shared" si="3"/>
        <v>1</v>
      </c>
      <c r="G219" t="str">
        <f>IF(F219=FALSE,"",B219&amp;"@"&amp;COUNTIFS($B$1:B219,B219,$F$1:F219,TRUE))</f>
        <v>Australia@3</v>
      </c>
      <c r="H219" t="str">
        <f>IFERROR(INDEX('기사 제목, 링크 정리시트'!B:B,MATCH(CONCATENATE("http://skinnonews.com"&amp;'5pg 데이터'!A219),'기사 제목, 링크 정리시트'!C:C,0)),"")</f>
        <v>SK Earthon signs Production Sharing Contract for Block SK 427 offshore Malaysia with Petronas and PSEP</v>
      </c>
      <c r="M219">
        <f>주간_5pg!F219</f>
        <v>0</v>
      </c>
    </row>
    <row r="220" spans="1:13">
      <c r="A220" s="86" t="s">
        <v>1447</v>
      </c>
      <c r="B220" s="86" t="s">
        <v>230</v>
      </c>
      <c r="C220" s="86">
        <v>3</v>
      </c>
      <c r="D220" t="str">
        <f>IF(VLOOKUP(A220,'상위 PV'!A:C,3,0)="기사임",1,"")</f>
        <v/>
      </c>
      <c r="E220">
        <f>COUNTIF(주간_5pg!$F$2:$F$800,'5pg 데이터'!B220)</f>
        <v>1</v>
      </c>
      <c r="F220" t="b">
        <f t="shared" si="3"/>
        <v>0</v>
      </c>
      <c r="G220" t="str">
        <f>IF(F220=FALSE,"",B220&amp;"@"&amp;COUNTIFS($B$1:B220,B220,$F$1:F220,TRUE))</f>
        <v/>
      </c>
      <c r="H220" t="str">
        <f>IFERROR(INDEX('기사 제목, 링크 정리시트'!B:B,MATCH(CONCATENATE("http://skinnonews.com"&amp;'5pg 데이터'!A220),'기사 제목, 링크 정리시트'!C:C,0)),"")</f>
        <v/>
      </c>
      <c r="M220">
        <f>주간_5pg!F220</f>
        <v>0</v>
      </c>
    </row>
    <row r="221" spans="1:13">
      <c r="A221" s="86" t="s">
        <v>1451</v>
      </c>
      <c r="B221" s="86" t="s">
        <v>227</v>
      </c>
      <c r="C221" s="86">
        <v>3</v>
      </c>
      <c r="D221" t="str">
        <f>IF(VLOOKUP(A221,'상위 PV'!A:C,3,0)="기사임",1,"")</f>
        <v/>
      </c>
      <c r="E221">
        <f>COUNTIF(주간_5pg!$F$2:$F$800,'5pg 데이터'!B221)</f>
        <v>1</v>
      </c>
      <c r="F221" t="b">
        <f t="shared" si="3"/>
        <v>0</v>
      </c>
      <c r="G221" t="str">
        <f>IF(F221=FALSE,"",B221&amp;"@"&amp;COUNTIFS($B$1:B221,B221,$F$1:F221,TRUE))</f>
        <v/>
      </c>
      <c r="H221" t="str">
        <f>IFERROR(INDEX('기사 제목, 링크 정리시트'!B:B,MATCH(CONCATENATE("http://skinnonews.com"&amp;'5pg 데이터'!A221),'기사 제목, 링크 정리시트'!C:C,0)),"")</f>
        <v/>
      </c>
      <c r="M221">
        <f>주간_5pg!F221</f>
        <v>0</v>
      </c>
    </row>
    <row r="222" spans="1:13">
      <c r="A222" s="86" t="s">
        <v>1446</v>
      </c>
      <c r="B222" s="86" t="s">
        <v>229</v>
      </c>
      <c r="C222" s="86">
        <v>3</v>
      </c>
      <c r="D222" t="str">
        <f>IF(VLOOKUP(A222,'상위 PV'!A:C,3,0)="기사임",1,"")</f>
        <v/>
      </c>
      <c r="E222">
        <f>COUNTIF(주간_5pg!$F$2:$F$800,'5pg 데이터'!B222)</f>
        <v>1</v>
      </c>
      <c r="F222" t="b">
        <f t="shared" si="3"/>
        <v>0</v>
      </c>
      <c r="G222" t="str">
        <f>IF(F222=FALSE,"",B222&amp;"@"&amp;COUNTIFS($B$1:B222,B222,$F$1:F222,TRUE))</f>
        <v/>
      </c>
      <c r="H222" t="str">
        <f>IFERROR(INDEX('기사 제목, 링크 정리시트'!B:B,MATCH(CONCATENATE("http://skinnonews.com"&amp;'5pg 데이터'!A222),'기사 제목, 링크 정리시트'!C:C,0)),"")</f>
        <v/>
      </c>
      <c r="M222">
        <f>주간_5pg!F222</f>
        <v>0</v>
      </c>
    </row>
    <row r="223" spans="1:13">
      <c r="A223" s="86" t="s">
        <v>1446</v>
      </c>
      <c r="B223" s="86" t="s">
        <v>1551</v>
      </c>
      <c r="C223" s="86">
        <v>3</v>
      </c>
      <c r="D223" t="str">
        <f>IF(VLOOKUP(A223,'상위 PV'!A:C,3,0)="기사임",1,"")</f>
        <v/>
      </c>
      <c r="E223">
        <f>COUNTIF(주간_5pg!$F$2:$F$800,'5pg 데이터'!B223)</f>
        <v>1</v>
      </c>
      <c r="F223" t="b">
        <f t="shared" si="3"/>
        <v>0</v>
      </c>
      <c r="G223" t="str">
        <f>IF(F223=FALSE,"",B223&amp;"@"&amp;COUNTIFS($B$1:B223,B223,$F$1:F223,TRUE))</f>
        <v/>
      </c>
      <c r="H223" t="str">
        <f>IFERROR(INDEX('기사 제목, 링크 정리시트'!B:B,MATCH(CONCATENATE("http://skinnonews.com"&amp;'5pg 데이터'!A223),'기사 제목, 링크 정리시트'!C:C,0)),"")</f>
        <v/>
      </c>
      <c r="M223">
        <f>주간_5pg!F223</f>
        <v>0</v>
      </c>
    </row>
    <row r="224" spans="1:13">
      <c r="A224" s="86" t="s">
        <v>1565</v>
      </c>
      <c r="B224" s="86" t="s">
        <v>229</v>
      </c>
      <c r="C224" s="86">
        <v>3</v>
      </c>
      <c r="D224" t="str">
        <f>IF(VLOOKUP(A224,'상위 PV'!A:C,3,0)="기사임",1,"")</f>
        <v/>
      </c>
      <c r="E224">
        <f>COUNTIF(주간_5pg!$F$2:$F$800,'5pg 데이터'!B224)</f>
        <v>1</v>
      </c>
      <c r="F224" t="b">
        <f t="shared" si="3"/>
        <v>0</v>
      </c>
      <c r="G224" t="str">
        <f>IF(F224=FALSE,"",B224&amp;"@"&amp;COUNTIFS($B$1:B224,B224,$F$1:F224,TRUE))</f>
        <v/>
      </c>
      <c r="H224" t="str">
        <f>IFERROR(INDEX('기사 제목, 링크 정리시트'!B:B,MATCH(CONCATENATE("http://skinnonews.com"&amp;'5pg 데이터'!A224),'기사 제목, 링크 정리시트'!C:C,0)),"")</f>
        <v/>
      </c>
      <c r="M224">
        <f>주간_5pg!F224</f>
        <v>0</v>
      </c>
    </row>
    <row r="225" spans="1:13">
      <c r="A225" s="86" t="s">
        <v>1565</v>
      </c>
      <c r="B225" s="86" t="s">
        <v>230</v>
      </c>
      <c r="C225" s="86">
        <v>3</v>
      </c>
      <c r="D225" t="str">
        <f>IF(VLOOKUP(A225,'상위 PV'!A:C,3,0)="기사임",1,"")</f>
        <v/>
      </c>
      <c r="E225">
        <f>COUNTIF(주간_5pg!$F$2:$F$800,'5pg 데이터'!B225)</f>
        <v>1</v>
      </c>
      <c r="F225" t="b">
        <f t="shared" si="3"/>
        <v>0</v>
      </c>
      <c r="G225" t="str">
        <f>IF(F225=FALSE,"",B225&amp;"@"&amp;COUNTIFS($B$1:B225,B225,$F$1:F225,TRUE))</f>
        <v/>
      </c>
      <c r="H225" t="str">
        <f>IFERROR(INDEX('기사 제목, 링크 정리시트'!B:B,MATCH(CONCATENATE("http://skinnonews.com"&amp;'5pg 데이터'!A225),'기사 제목, 링크 정리시트'!C:C,0)),"")</f>
        <v/>
      </c>
      <c r="M225">
        <f>주간_5pg!F225</f>
        <v>0</v>
      </c>
    </row>
    <row r="226" spans="1:13">
      <c r="A226" s="86" t="s">
        <v>914</v>
      </c>
      <c r="B226" s="86" t="s">
        <v>226</v>
      </c>
      <c r="C226" s="86">
        <v>3</v>
      </c>
      <c r="D226" t="str">
        <f>IF(VLOOKUP(A226,'상위 PV'!A:C,3,0)="기사임",1,"")</f>
        <v/>
      </c>
      <c r="E226">
        <f>COUNTIF(주간_5pg!$F$2:$F$800,'5pg 데이터'!B226)</f>
        <v>1</v>
      </c>
      <c r="F226" t="b">
        <f t="shared" si="3"/>
        <v>0</v>
      </c>
      <c r="G226" t="str">
        <f>IF(F226=FALSE,"",B226&amp;"@"&amp;COUNTIFS($B$1:B226,B226,$F$1:F226,TRUE))</f>
        <v/>
      </c>
      <c r="H226" t="str">
        <f>IFERROR(INDEX('기사 제목, 링크 정리시트'!B:B,MATCH(CONCATENATE("http://skinnonews.com"&amp;'5pg 데이터'!A226),'기사 제목, 링크 정리시트'!C:C,0)),"")</f>
        <v/>
      </c>
      <c r="M226">
        <f>주간_5pg!F226</f>
        <v>0</v>
      </c>
    </row>
    <row r="227" spans="1:13">
      <c r="A227" s="86" t="s">
        <v>1031</v>
      </c>
      <c r="B227" s="86" t="s">
        <v>225</v>
      </c>
      <c r="C227" s="86">
        <v>3</v>
      </c>
      <c r="D227" t="str">
        <f>IF(VLOOKUP(A227,'상위 PV'!A:C,3,0)="기사임",1,"")</f>
        <v/>
      </c>
      <c r="E227">
        <f>COUNTIF(주간_5pg!$F$2:$F$800,'5pg 데이터'!B227)</f>
        <v>1</v>
      </c>
      <c r="F227" t="b">
        <f t="shared" si="3"/>
        <v>0</v>
      </c>
      <c r="G227" t="str">
        <f>IF(F227=FALSE,"",B227&amp;"@"&amp;COUNTIFS($B$1:B227,B227,$F$1:F227,TRUE))</f>
        <v/>
      </c>
      <c r="H227" t="str">
        <f>IFERROR(INDEX('기사 제목, 링크 정리시트'!B:B,MATCH(CONCATENATE("http://skinnonews.com"&amp;'5pg 데이터'!A227),'기사 제목, 링크 정리시트'!C:C,0)),"")</f>
        <v/>
      </c>
      <c r="M227">
        <f>주간_5pg!F227</f>
        <v>0</v>
      </c>
    </row>
    <row r="228" spans="1:13">
      <c r="A228" s="86" t="s">
        <v>261</v>
      </c>
      <c r="B228" s="86" t="s">
        <v>236</v>
      </c>
      <c r="C228" s="86">
        <v>3</v>
      </c>
      <c r="D228" t="str">
        <f>IF(VLOOKUP(A228,'상위 PV'!A:C,3,0)="기사임",1,"")</f>
        <v/>
      </c>
      <c r="E228">
        <f>COUNTIF(주간_5pg!$F$2:$F$800,'5pg 데이터'!B228)</f>
        <v>1</v>
      </c>
      <c r="F228" t="b">
        <f t="shared" si="3"/>
        <v>0</v>
      </c>
      <c r="G228" t="str">
        <f>IF(F228=FALSE,"",B228&amp;"@"&amp;COUNTIFS($B$1:B228,B228,$F$1:F228,TRUE))</f>
        <v/>
      </c>
      <c r="H228" t="str">
        <f>IFERROR(INDEX('기사 제목, 링크 정리시트'!B:B,MATCH(CONCATENATE("http://skinnonews.com"&amp;'5pg 데이터'!A228),'기사 제목, 링크 정리시트'!C:C,0)),"")</f>
        <v/>
      </c>
      <c r="M228">
        <f>주간_5pg!F228</f>
        <v>0</v>
      </c>
    </row>
    <row r="229" spans="1:13">
      <c r="A229" s="86" t="s">
        <v>1437</v>
      </c>
      <c r="B229" s="86" t="s">
        <v>227</v>
      </c>
      <c r="C229" s="86">
        <v>3</v>
      </c>
      <c r="D229" t="str">
        <f>IF(VLOOKUP(A229,'상위 PV'!A:C,3,0)="기사임",1,"")</f>
        <v/>
      </c>
      <c r="E229">
        <f>COUNTIF(주간_5pg!$F$2:$F$800,'5pg 데이터'!B229)</f>
        <v>1</v>
      </c>
      <c r="F229" t="b">
        <f t="shared" si="3"/>
        <v>0</v>
      </c>
      <c r="G229" t="str">
        <f>IF(F229=FALSE,"",B229&amp;"@"&amp;COUNTIFS($B$1:B229,B229,$F$1:F229,TRUE))</f>
        <v/>
      </c>
      <c r="H229" t="str">
        <f>IFERROR(INDEX('기사 제목, 링크 정리시트'!B:B,MATCH(CONCATENATE("http://skinnonews.com"&amp;'5pg 데이터'!A229),'기사 제목, 링크 정리시트'!C:C,0)),"")</f>
        <v/>
      </c>
      <c r="M229">
        <f>주간_5pg!F229</f>
        <v>0</v>
      </c>
    </row>
    <row r="230" spans="1:13">
      <c r="A230" s="86" t="s">
        <v>1437</v>
      </c>
      <c r="B230" s="86" t="s">
        <v>230</v>
      </c>
      <c r="C230" s="86">
        <v>3</v>
      </c>
      <c r="D230" t="str">
        <f>IF(VLOOKUP(A230,'상위 PV'!A:C,3,0)="기사임",1,"")</f>
        <v/>
      </c>
      <c r="E230">
        <f>COUNTIF(주간_5pg!$F$2:$F$800,'5pg 데이터'!B230)</f>
        <v>1</v>
      </c>
      <c r="F230" t="b">
        <f t="shared" si="3"/>
        <v>0</v>
      </c>
      <c r="G230" t="str">
        <f>IF(F230=FALSE,"",B230&amp;"@"&amp;COUNTIFS($B$1:B230,B230,$F$1:F230,TRUE))</f>
        <v/>
      </c>
      <c r="H230" t="str">
        <f>IFERROR(INDEX('기사 제목, 링크 정리시트'!B:B,MATCH(CONCATENATE("http://skinnonews.com"&amp;'5pg 데이터'!A230),'기사 제목, 링크 정리시트'!C:C,0)),"")</f>
        <v/>
      </c>
      <c r="M230">
        <f>주간_5pg!F230</f>
        <v>0</v>
      </c>
    </row>
    <row r="231" spans="1:13">
      <c r="A231" s="86" t="s">
        <v>1884</v>
      </c>
      <c r="B231" s="86" t="s">
        <v>226</v>
      </c>
      <c r="C231" s="86">
        <v>3</v>
      </c>
      <c r="D231" t="str">
        <f>IF(VLOOKUP(A231,'상위 PV'!A:C,3,0)="기사임",1,"")</f>
        <v/>
      </c>
      <c r="E231">
        <f>COUNTIF(주간_5pg!$F$2:$F$800,'5pg 데이터'!B231)</f>
        <v>1</v>
      </c>
      <c r="F231" t="b">
        <f t="shared" si="3"/>
        <v>0</v>
      </c>
      <c r="G231" t="str">
        <f>IF(F231=FALSE,"",B231&amp;"@"&amp;COUNTIFS($B$1:B231,B231,$F$1:F231,TRUE))</f>
        <v/>
      </c>
      <c r="H231" t="str">
        <f>IFERROR(INDEX('기사 제목, 링크 정리시트'!B:B,MATCH(CONCATENATE("http://skinnonews.com"&amp;'5pg 데이터'!A231),'기사 제목, 링크 정리시트'!C:C,0)),"")</f>
        <v/>
      </c>
      <c r="M231">
        <f>주간_5pg!F231</f>
        <v>0</v>
      </c>
    </row>
    <row r="232" spans="1:13">
      <c r="A232" s="86" t="s">
        <v>1596</v>
      </c>
      <c r="B232" s="86" t="s">
        <v>226</v>
      </c>
      <c r="C232" s="86">
        <v>3</v>
      </c>
      <c r="D232" t="str">
        <f>IF(VLOOKUP(A232,'상위 PV'!A:C,3,0)="기사임",1,"")</f>
        <v/>
      </c>
      <c r="E232">
        <f>COUNTIF(주간_5pg!$F$2:$F$800,'5pg 데이터'!B232)</f>
        <v>1</v>
      </c>
      <c r="F232" t="b">
        <f t="shared" si="3"/>
        <v>0</v>
      </c>
      <c r="G232" t="str">
        <f>IF(F232=FALSE,"",B232&amp;"@"&amp;COUNTIFS($B$1:B232,B232,$F$1:F232,TRUE))</f>
        <v/>
      </c>
      <c r="H232" t="str">
        <f>IFERROR(INDEX('기사 제목, 링크 정리시트'!B:B,MATCH(CONCATENATE("http://skinnonews.com"&amp;'5pg 데이터'!A232),'기사 제목, 링크 정리시트'!C:C,0)),"")</f>
        <v/>
      </c>
      <c r="M232">
        <f>주간_5pg!F232</f>
        <v>0</v>
      </c>
    </row>
    <row r="233" spans="1:13">
      <c r="A233" s="86" t="s">
        <v>1000</v>
      </c>
      <c r="B233" s="86" t="s">
        <v>229</v>
      </c>
      <c r="C233" s="86">
        <v>3</v>
      </c>
      <c r="D233" t="str">
        <f>IF(VLOOKUP(A233,'상위 PV'!A:C,3,0)="기사임",1,"")</f>
        <v/>
      </c>
      <c r="E233">
        <f>COUNTIF(주간_5pg!$F$2:$F$800,'5pg 데이터'!B233)</f>
        <v>1</v>
      </c>
      <c r="F233" t="b">
        <f t="shared" si="3"/>
        <v>0</v>
      </c>
      <c r="G233" t="str">
        <f>IF(F233=FALSE,"",B233&amp;"@"&amp;COUNTIFS($B$1:B233,B233,$F$1:F233,TRUE))</f>
        <v/>
      </c>
      <c r="H233" t="str">
        <f>IFERROR(INDEX('기사 제목, 링크 정리시트'!B:B,MATCH(CONCATENATE("http://skinnonews.com"&amp;'5pg 데이터'!A233),'기사 제목, 링크 정리시트'!C:C,0)),"")</f>
        <v/>
      </c>
      <c r="M233">
        <f>주간_5pg!F233</f>
        <v>0</v>
      </c>
    </row>
    <row r="234" spans="1:13">
      <c r="A234" s="86" t="s">
        <v>1149</v>
      </c>
      <c r="B234" s="86" t="s">
        <v>230</v>
      </c>
      <c r="C234" s="86">
        <v>3</v>
      </c>
      <c r="D234" t="str">
        <f>IF(VLOOKUP(A234,'상위 PV'!A:C,3,0)="기사임",1,"")</f>
        <v/>
      </c>
      <c r="E234">
        <f>COUNTIF(주간_5pg!$F$2:$F$800,'5pg 데이터'!B234)</f>
        <v>1</v>
      </c>
      <c r="F234" t="b">
        <f t="shared" si="3"/>
        <v>0</v>
      </c>
      <c r="G234" t="str">
        <f>IF(F234=FALSE,"",B234&amp;"@"&amp;COUNTIFS($B$1:B234,B234,$F$1:F234,TRUE))</f>
        <v/>
      </c>
      <c r="H234" t="str">
        <f>IFERROR(INDEX('기사 제목, 링크 정리시트'!B:B,MATCH(CONCATENATE("http://skinnonews.com"&amp;'5pg 데이터'!A234),'기사 제목, 링크 정리시트'!C:C,0)),"")</f>
        <v/>
      </c>
      <c r="M234">
        <f>주간_5pg!F234</f>
        <v>0</v>
      </c>
    </row>
    <row r="235" spans="1:13">
      <c r="A235" s="86" t="s">
        <v>290</v>
      </c>
      <c r="B235" s="86" t="s">
        <v>225</v>
      </c>
      <c r="C235" s="86">
        <v>3</v>
      </c>
      <c r="D235" t="str">
        <f>IF(VLOOKUP(A235,'상위 PV'!A:C,3,0)="기사임",1,"")</f>
        <v/>
      </c>
      <c r="E235">
        <f>COUNTIF(주간_5pg!$F$2:$F$800,'5pg 데이터'!B235)</f>
        <v>1</v>
      </c>
      <c r="F235" t="b">
        <f t="shared" si="3"/>
        <v>0</v>
      </c>
      <c r="G235" t="str">
        <f>IF(F235=FALSE,"",B235&amp;"@"&amp;COUNTIFS($B$1:B235,B235,$F$1:F235,TRUE))</f>
        <v/>
      </c>
      <c r="H235" t="str">
        <f>IFERROR(INDEX('기사 제목, 링크 정리시트'!B:B,MATCH(CONCATENATE("http://skinnonews.com"&amp;'5pg 데이터'!A235),'기사 제목, 링크 정리시트'!C:C,0)),"")</f>
        <v/>
      </c>
      <c r="M235">
        <f>주간_5pg!F235</f>
        <v>0</v>
      </c>
    </row>
    <row r="236" spans="1:13">
      <c r="A236" s="86" t="s">
        <v>1096</v>
      </c>
      <c r="B236" s="86" t="s">
        <v>226</v>
      </c>
      <c r="C236" s="86">
        <v>3</v>
      </c>
      <c r="D236" t="str">
        <f>IF(VLOOKUP(A236,'상위 PV'!A:C,3,0)="기사임",1,"")</f>
        <v/>
      </c>
      <c r="E236">
        <f>COUNTIF(주간_5pg!$F$2:$F$800,'5pg 데이터'!B236)</f>
        <v>1</v>
      </c>
      <c r="F236" t="b">
        <f t="shared" si="3"/>
        <v>0</v>
      </c>
      <c r="G236" t="str">
        <f>IF(F236=FALSE,"",B236&amp;"@"&amp;COUNTIFS($B$1:B236,B236,$F$1:F236,TRUE))</f>
        <v/>
      </c>
      <c r="H236" t="str">
        <f>IFERROR(INDEX('기사 제목, 링크 정리시트'!B:B,MATCH(CONCATENATE("http://skinnonews.com"&amp;'5pg 데이터'!A236),'기사 제목, 링크 정리시트'!C:C,0)),"")</f>
        <v/>
      </c>
      <c r="M236">
        <f>주간_5pg!F236</f>
        <v>0</v>
      </c>
    </row>
    <row r="237" spans="1:13">
      <c r="A237" s="86" t="s">
        <v>1887</v>
      </c>
      <c r="B237" s="86" t="s">
        <v>229</v>
      </c>
      <c r="C237" s="86">
        <v>3</v>
      </c>
      <c r="D237" t="str">
        <f>IF(VLOOKUP(A237,'상위 PV'!A:C,3,0)="기사임",1,"")</f>
        <v/>
      </c>
      <c r="E237">
        <f>COUNTIF(주간_5pg!$F$2:$F$800,'5pg 데이터'!B237)</f>
        <v>1</v>
      </c>
      <c r="F237" t="b">
        <f t="shared" si="3"/>
        <v>0</v>
      </c>
      <c r="G237" t="str">
        <f>IF(F237=FALSE,"",B237&amp;"@"&amp;COUNTIFS($B$1:B237,B237,$F$1:F237,TRUE))</f>
        <v/>
      </c>
      <c r="H237" t="str">
        <f>IFERROR(INDEX('기사 제목, 링크 정리시트'!B:B,MATCH(CONCATENATE("http://skinnonews.com"&amp;'5pg 데이터'!A237),'기사 제목, 링크 정리시트'!C:C,0)),"")</f>
        <v/>
      </c>
      <c r="M237">
        <f>주간_5pg!F237</f>
        <v>0</v>
      </c>
    </row>
    <row r="238" spans="1:13">
      <c r="A238" s="86" t="s">
        <v>1098</v>
      </c>
      <c r="B238" s="86" t="s">
        <v>226</v>
      </c>
      <c r="C238" s="86">
        <v>3</v>
      </c>
      <c r="D238" t="str">
        <f>IF(VLOOKUP(A238,'상위 PV'!A:C,3,0)="기사임",1,"")</f>
        <v/>
      </c>
      <c r="E238">
        <f>COUNTIF(주간_5pg!$F$2:$F$800,'5pg 데이터'!B238)</f>
        <v>1</v>
      </c>
      <c r="F238" t="b">
        <f t="shared" si="3"/>
        <v>0</v>
      </c>
      <c r="G238" t="str">
        <f>IF(F238=FALSE,"",B238&amp;"@"&amp;COUNTIFS($B$1:B238,B238,$F$1:F238,TRUE))</f>
        <v/>
      </c>
      <c r="H238" t="str">
        <f>IFERROR(INDEX('기사 제목, 링크 정리시트'!B:B,MATCH(CONCATENATE("http://skinnonews.com"&amp;'5pg 데이터'!A238),'기사 제목, 링크 정리시트'!C:C,0)),"")</f>
        <v/>
      </c>
      <c r="M238">
        <f>주간_5pg!F238</f>
        <v>0</v>
      </c>
    </row>
    <row r="239" spans="1:13">
      <c r="A239" s="86" t="s">
        <v>1776</v>
      </c>
      <c r="B239" s="86" t="s">
        <v>228</v>
      </c>
      <c r="C239" s="86">
        <v>3</v>
      </c>
      <c r="D239" t="str">
        <f>IF(VLOOKUP(A239,'상위 PV'!A:C,3,0)="기사임",1,"")</f>
        <v/>
      </c>
      <c r="E239">
        <f>COUNTIF(주간_5pg!$F$2:$F$800,'5pg 데이터'!B239)</f>
        <v>1</v>
      </c>
      <c r="F239" t="b">
        <f t="shared" si="3"/>
        <v>0</v>
      </c>
      <c r="G239" t="str">
        <f>IF(F239=FALSE,"",B239&amp;"@"&amp;COUNTIFS($B$1:B239,B239,$F$1:F239,TRUE))</f>
        <v/>
      </c>
      <c r="H239" t="str">
        <f>IFERROR(INDEX('기사 제목, 링크 정리시트'!B:B,MATCH(CONCATENATE("http://skinnonews.com"&amp;'5pg 데이터'!A239),'기사 제목, 링크 정리시트'!C:C,0)),"")</f>
        <v/>
      </c>
      <c r="M239">
        <f>주간_5pg!F239</f>
        <v>0</v>
      </c>
    </row>
    <row r="240" spans="1:13">
      <c r="A240" s="86" t="s">
        <v>254</v>
      </c>
      <c r="B240" s="86" t="s">
        <v>249</v>
      </c>
      <c r="C240" s="86">
        <v>2</v>
      </c>
      <c r="D240" t="str">
        <f>IF(VLOOKUP(A240,'상위 PV'!A:C,3,0)="기사임",1,"")</f>
        <v/>
      </c>
      <c r="E240">
        <f>COUNTIF(주간_5pg!$F$2:$F$800,'5pg 데이터'!B240)</f>
        <v>1</v>
      </c>
      <c r="F240" t="b">
        <f t="shared" si="3"/>
        <v>0</v>
      </c>
      <c r="G240" t="str">
        <f>IF(F240=FALSE,"",B240&amp;"@"&amp;COUNTIFS($B$1:B240,B240,$F$1:F240,TRUE))</f>
        <v/>
      </c>
      <c r="H240" t="str">
        <f>IFERROR(INDEX('기사 제목, 링크 정리시트'!B:B,MATCH(CONCATENATE("http://skinnonews.com"&amp;'5pg 데이터'!A240),'기사 제목, 링크 정리시트'!C:C,0)),"")</f>
        <v/>
      </c>
      <c r="M240">
        <f>주간_5pg!F240</f>
        <v>0</v>
      </c>
    </row>
    <row r="241" spans="1:13">
      <c r="A241" s="86" t="s">
        <v>254</v>
      </c>
      <c r="B241" s="86" t="s">
        <v>237</v>
      </c>
      <c r="C241" s="86">
        <v>2</v>
      </c>
      <c r="D241" t="str">
        <f>IF(VLOOKUP(A241,'상위 PV'!A:C,3,0)="기사임",1,"")</f>
        <v/>
      </c>
      <c r="E241">
        <f>COUNTIF(주간_5pg!$F$2:$F$800,'5pg 데이터'!B241)</f>
        <v>1</v>
      </c>
      <c r="F241" t="b">
        <f t="shared" si="3"/>
        <v>0</v>
      </c>
      <c r="G241" t="str">
        <f>IF(F241=FALSE,"",B241&amp;"@"&amp;COUNTIFS($B$1:B241,B241,$F$1:F241,TRUE))</f>
        <v/>
      </c>
      <c r="H241" t="str">
        <f>IFERROR(INDEX('기사 제목, 링크 정리시트'!B:B,MATCH(CONCATENATE("http://skinnonews.com"&amp;'5pg 데이터'!A241),'기사 제목, 링크 정리시트'!C:C,0)),"")</f>
        <v/>
      </c>
      <c r="M241">
        <f>주간_5pg!F241</f>
        <v>0</v>
      </c>
    </row>
    <row r="242" spans="1:13">
      <c r="A242" s="86" t="s">
        <v>307</v>
      </c>
      <c r="B242" s="86" t="s">
        <v>1872</v>
      </c>
      <c r="C242" s="86">
        <v>2</v>
      </c>
      <c r="D242">
        <f>IF(VLOOKUP(A242,'상위 PV'!A:C,3,0)="기사임",1,"")</f>
        <v>1</v>
      </c>
      <c r="E242">
        <f>COUNTIF(주간_5pg!$F$2:$F$800,'5pg 데이터'!B242)</f>
        <v>1</v>
      </c>
      <c r="F242" t="b">
        <f t="shared" si="3"/>
        <v>1</v>
      </c>
      <c r="G242" t="str">
        <f>IF(F242=FALSE,"",B242&amp;"@"&amp;COUNTIFS($B$1:B242,B242,$F$1:F242,TRUE))</f>
        <v>Kyrgyzstan@1</v>
      </c>
      <c r="H242" t="str">
        <f>IFERROR(INDEX('기사 제목, 링크 정리시트'!B:B,MATCH(CONCATENATE("http://skinnonews.com"&amp;'5pg 데이터'!A242),'기사 제목, 링크 정리시트'!C:C,0)),"")</f>
        <v>[Into the World of SK] SK On Hungary (SKOH)</v>
      </c>
      <c r="M242">
        <f>주간_5pg!F242</f>
        <v>0</v>
      </c>
    </row>
    <row r="243" spans="1:13">
      <c r="A243" s="86" t="s">
        <v>646</v>
      </c>
      <c r="B243" s="86" t="s">
        <v>1716</v>
      </c>
      <c r="C243" s="86">
        <v>2</v>
      </c>
      <c r="D243">
        <f>IF(VLOOKUP(A243,'상위 PV'!A:C,3,0)="기사임",1,"")</f>
        <v>1</v>
      </c>
      <c r="E243">
        <f>COUNTIF(주간_5pg!$F$2:$F$800,'5pg 데이터'!B243)</f>
        <v>1</v>
      </c>
      <c r="F243" t="b">
        <f t="shared" si="3"/>
        <v>1</v>
      </c>
      <c r="G243" t="str">
        <f>IF(F243=FALSE,"",B243&amp;"@"&amp;COUNTIFS($B$1:B243,B243,$F$1:F243,TRUE))</f>
        <v>Greece@1</v>
      </c>
      <c r="H243" t="str">
        <f>IFERROR(INDEX('기사 제목, 링크 정리시트'!B:B,MATCH(CONCATENATE("http://skinnonews.com"&amp;'5pg 데이터'!A243),'기사 제목, 링크 정리시트'!C:C,0)),"")</f>
        <v>SK On secures USD 2 billion as investment funds for battery business in Europe</v>
      </c>
      <c r="M243">
        <f>주간_5pg!F243</f>
        <v>0</v>
      </c>
    </row>
    <row r="244" spans="1:13">
      <c r="A244" s="86" t="s">
        <v>646</v>
      </c>
      <c r="B244" s="86" t="s">
        <v>227</v>
      </c>
      <c r="C244" s="86">
        <v>2</v>
      </c>
      <c r="D244">
        <f>IF(VLOOKUP(A244,'상위 PV'!A:C,3,0)="기사임",1,"")</f>
        <v>1</v>
      </c>
      <c r="E244">
        <f>COUNTIF(주간_5pg!$F$2:$F$800,'5pg 데이터'!B244)</f>
        <v>1</v>
      </c>
      <c r="F244" t="b">
        <f t="shared" si="3"/>
        <v>1</v>
      </c>
      <c r="G244" t="str">
        <f>IF(F244=FALSE,"",B244&amp;"@"&amp;COUNTIFS($B$1:B244,B244,$F$1:F244,TRUE))</f>
        <v>Japan@11</v>
      </c>
      <c r="H244" t="str">
        <f>IFERROR(INDEX('기사 제목, 링크 정리시트'!B:B,MATCH(CONCATENATE("http://skinnonews.com"&amp;'5pg 데이터'!A244),'기사 제목, 링크 정리시트'!C:C,0)),"")</f>
        <v>SK On secures USD 2 billion as investment funds for battery business in Europe</v>
      </c>
      <c r="M244">
        <f>주간_5pg!F244</f>
        <v>0</v>
      </c>
    </row>
    <row r="245" spans="1:13">
      <c r="A245" s="86" t="s">
        <v>304</v>
      </c>
      <c r="B245" s="86" t="s">
        <v>234</v>
      </c>
      <c r="C245" s="86">
        <v>2</v>
      </c>
      <c r="D245">
        <f>IF(VLOOKUP(A245,'상위 PV'!A:C,3,0)="기사임",1,"")</f>
        <v>1</v>
      </c>
      <c r="E245">
        <f>COUNTIF(주간_5pg!$F$2:$F$800,'5pg 데이터'!B245)</f>
        <v>1</v>
      </c>
      <c r="F245" t="b">
        <f t="shared" si="3"/>
        <v>1</v>
      </c>
      <c r="G245" t="str">
        <f>IF(F245=FALSE,"",B245&amp;"@"&amp;COUNTIFS($B$1:B245,B245,$F$1:F245,TRUE))</f>
        <v>United Kingdom@7</v>
      </c>
      <c r="H245" t="str">
        <f>IFERROR(INDEX('기사 제목, 링크 정리시트'!B:B,MATCH(CONCATENATE("http://skinnonews.com"&amp;'5pg 데이터'!A245),'기사 제목, 링크 정리시트'!C:C,0)),"")</f>
        <v>SK Energy, SK Earthon join a Korea-Malaysia cross-border cooperation for CCS business with 5 other companies</v>
      </c>
      <c r="M245">
        <f>주간_5pg!F245</f>
        <v>0</v>
      </c>
    </row>
    <row r="246" spans="1:13">
      <c r="A246" s="86" t="s">
        <v>999</v>
      </c>
      <c r="B246" s="86" t="s">
        <v>231</v>
      </c>
      <c r="C246" s="86">
        <v>2</v>
      </c>
      <c r="D246">
        <f>IF(VLOOKUP(A246,'상위 PV'!A:C,3,0)="기사임",1,"")</f>
        <v>1</v>
      </c>
      <c r="E246">
        <f>COUNTIF(주간_5pg!$F$2:$F$800,'5pg 데이터'!B246)</f>
        <v>1</v>
      </c>
      <c r="F246" t="b">
        <f t="shared" si="3"/>
        <v>1</v>
      </c>
      <c r="G246" t="str">
        <f>IF(F246=FALSE,"",B246&amp;"@"&amp;COUNTIFS($B$1:B246,B246,$F$1:F246,TRUE))</f>
        <v>China@4</v>
      </c>
      <c r="H246" t="str">
        <f>IFERROR(INDEX('기사 제목, 링크 정리시트'!B:B,MATCH(CONCATENATE("http://skinnonews.com"&amp;'5pg 데이터'!A246),'기사 제목, 링크 정리시트'!C:C,0)),"")</f>
        <v>SK Geo Centric establishes a new EAA plant in China</v>
      </c>
      <c r="M246">
        <f>주간_5pg!F246</f>
        <v>0</v>
      </c>
    </row>
    <row r="247" spans="1:13">
      <c r="A247" s="86" t="s">
        <v>999</v>
      </c>
      <c r="B247" s="86" t="s">
        <v>225</v>
      </c>
      <c r="C247" s="86">
        <v>2</v>
      </c>
      <c r="D247">
        <f>IF(VLOOKUP(A247,'상위 PV'!A:C,3,0)="기사임",1,"")</f>
        <v>1</v>
      </c>
      <c r="E247">
        <f>COUNTIF(주간_5pg!$F$2:$F$800,'5pg 데이터'!B247)</f>
        <v>1</v>
      </c>
      <c r="F247" t="b">
        <f t="shared" si="3"/>
        <v>1</v>
      </c>
      <c r="G247" t="str">
        <f>IF(F247=FALSE,"",B247&amp;"@"&amp;COUNTIFS($B$1:B247,B247,$F$1:F247,TRUE))</f>
        <v>United States@33</v>
      </c>
      <c r="H247" t="str">
        <f>IFERROR(INDEX('기사 제목, 링크 정리시트'!B:B,MATCH(CONCATENATE("http://skinnonews.com"&amp;'5pg 데이터'!A247),'기사 제목, 링크 정리시트'!C:C,0)),"")</f>
        <v>SK Geo Centric establishes a new EAA plant in China</v>
      </c>
      <c r="M247">
        <f>주간_5pg!F247</f>
        <v>0</v>
      </c>
    </row>
    <row r="248" spans="1:13">
      <c r="A248" s="86" t="s">
        <v>296</v>
      </c>
      <c r="B248" s="86" t="s">
        <v>232</v>
      </c>
      <c r="C248" s="86">
        <v>2</v>
      </c>
      <c r="D248">
        <f>IF(VLOOKUP(A248,'상위 PV'!A:C,3,0)="기사임",1,"")</f>
        <v>1</v>
      </c>
      <c r="E248">
        <f>COUNTIF(주간_5pg!$F$2:$F$800,'5pg 데이터'!B248)</f>
        <v>1</v>
      </c>
      <c r="F248" t="b">
        <f t="shared" si="3"/>
        <v>1</v>
      </c>
      <c r="G248" t="str">
        <f>IF(F248=FALSE,"",B248&amp;"@"&amp;COUNTIFS($B$1:B248,B248,$F$1:F248,TRUE))</f>
        <v>Canada@3</v>
      </c>
      <c r="H248" t="str">
        <f>IFERROR(INDEX('기사 제목, 링크 정리시트'!B:B,MATCH(CONCATENATE("http://skinnonews.com"&amp;'5pg 데이터'!A248),'기사 제목, 링크 정리시트'!C:C,0)),"")</f>
        <v>SK Inc. and SK Energy acquire US energy solution enterprise Atom Power</v>
      </c>
      <c r="M248">
        <f>주간_5pg!F248</f>
        <v>0</v>
      </c>
    </row>
    <row r="249" spans="1:13">
      <c r="A249" s="86" t="s">
        <v>1244</v>
      </c>
      <c r="B249" s="86" t="s">
        <v>226</v>
      </c>
      <c r="C249" s="86">
        <v>2</v>
      </c>
      <c r="D249">
        <f>IF(VLOOKUP(A249,'상위 PV'!A:C,3,0)="기사임",1,"")</f>
        <v>1</v>
      </c>
      <c r="E249">
        <f>COUNTIF(주간_5pg!$F$2:$F$800,'5pg 데이터'!B249)</f>
        <v>1</v>
      </c>
      <c r="F249" t="b">
        <f t="shared" si="3"/>
        <v>1</v>
      </c>
      <c r="G249" t="str">
        <f>IF(F249=FALSE,"",B249&amp;"@"&amp;COUNTIFS($B$1:B249,B249,$F$1:F249,TRUE))</f>
        <v>South Korea@22</v>
      </c>
      <c r="H249" t="str">
        <f>IFERROR(INDEX('기사 제목, 링크 정리시트'!B:B,MATCH(CONCATENATE("http://skinnonews.com"&amp;'5pg 데이터'!A249),'기사 제목, 링크 정리시트'!C:C,0)),"")</f>
        <v>SK Innovation releases the “2022 Net Zero Special Report”: Determined to lead the transition to Net Zero by promoting Scope 3 carbon reduction and contribute to Avoided Emissions</v>
      </c>
      <c r="M249">
        <f>주간_5pg!F249</f>
        <v>0</v>
      </c>
    </row>
    <row r="250" spans="1:13">
      <c r="A250" s="86" t="s">
        <v>1119</v>
      </c>
      <c r="B250" s="86" t="s">
        <v>227</v>
      </c>
      <c r="C250" s="86">
        <v>2</v>
      </c>
      <c r="D250">
        <f>IF(VLOOKUP(A250,'상위 PV'!A:C,3,0)="기사임",1,"")</f>
        <v>1</v>
      </c>
      <c r="E250">
        <f>COUNTIF(주간_5pg!$F$2:$F$800,'5pg 데이터'!B250)</f>
        <v>1</v>
      </c>
      <c r="F250" t="b">
        <f t="shared" si="3"/>
        <v>1</v>
      </c>
      <c r="G250" t="str">
        <f>IF(F250=FALSE,"",B250&amp;"@"&amp;COUNTIFS($B$1:B250,B250,$F$1:F250,TRUE))</f>
        <v>Japan@12</v>
      </c>
      <c r="H250" t="str">
        <f>IFERROR(INDEX('기사 제목, 링크 정리시트'!B:B,MATCH(CONCATENATE("http://skinnonews.com"&amp;'5pg 데이터'!A250),'기사 제목, 링크 정리시트'!C:C,0)),"")</f>
        <v>SK Innovation developed an electrocatalyst technology that converts CO2 to CO</v>
      </c>
      <c r="M250">
        <f>주간_5pg!F250</f>
        <v>0</v>
      </c>
    </row>
    <row r="251" spans="1:13">
      <c r="A251" s="86" t="s">
        <v>919</v>
      </c>
      <c r="B251" s="86" t="s">
        <v>226</v>
      </c>
      <c r="C251" s="86">
        <v>2</v>
      </c>
      <c r="D251">
        <f>IF(VLOOKUP(A251,'상위 PV'!A:C,3,0)="기사임",1,"")</f>
        <v>1</v>
      </c>
      <c r="E251">
        <f>COUNTIF(주간_5pg!$F$2:$F$800,'5pg 데이터'!B251)</f>
        <v>1</v>
      </c>
      <c r="F251" t="b">
        <f t="shared" si="3"/>
        <v>1</v>
      </c>
      <c r="G251" t="str">
        <f>IF(F251=FALSE,"",B251&amp;"@"&amp;COUNTIFS($B$1:B251,B251,$F$1:F251,TRUE))</f>
        <v>South Korea@23</v>
      </c>
      <c r="H251" t="str">
        <f>IFERROR(INDEX('기사 제목, 링크 정리시트'!B:B,MATCH(CONCATENATE("http://skinnonews.com"&amp;'5pg 데이터'!A251),'기사 제목, 링크 정리시트'!C:C,0)),"")</f>
        <v>SKTI announces new funding into electrofuels innovator Infinium</v>
      </c>
      <c r="M251">
        <f>주간_5pg!F251</f>
        <v>0</v>
      </c>
    </row>
    <row r="252" spans="1:13">
      <c r="A252" s="86" t="s">
        <v>267</v>
      </c>
      <c r="B252" s="86" t="s">
        <v>242</v>
      </c>
      <c r="C252" s="86">
        <v>2</v>
      </c>
      <c r="D252">
        <f>IF(VLOOKUP(A252,'상위 PV'!A:C,3,0)="기사임",1,"")</f>
        <v>1</v>
      </c>
      <c r="E252">
        <f>COUNTIF(주간_5pg!$F$2:$F$800,'5pg 데이터'!B252)</f>
        <v>1</v>
      </c>
      <c r="F252" t="b">
        <f t="shared" si="3"/>
        <v>1</v>
      </c>
      <c r="G252" t="str">
        <f>IF(F252=FALSE,"",B252&amp;"@"&amp;COUNTIFS($B$1:B252,B252,$F$1:F252,TRUE))</f>
        <v>Taiwan@2</v>
      </c>
      <c r="H252" t="str">
        <f>IFERROR(INDEX('기사 제목, 링크 정리시트'!B:B,MATCH(CONCATENATE("http://skinnonews.com"&amp;'5pg 데이터'!A252),'기사 제목, 링크 정리시트'!C:C,0)),"")</f>
        <v>SK Geo Centric to build Advanced Recycle Cluster in Ulsan by 2025</v>
      </c>
      <c r="M252">
        <f>주간_5pg!F252</f>
        <v>0</v>
      </c>
    </row>
    <row r="253" spans="1:13">
      <c r="A253" s="86" t="s">
        <v>308</v>
      </c>
      <c r="B253" s="86" t="s">
        <v>228</v>
      </c>
      <c r="C253" s="86">
        <v>2</v>
      </c>
      <c r="D253">
        <f>IF(VLOOKUP(A253,'상위 PV'!A:C,3,0)="기사임",1,"")</f>
        <v>1</v>
      </c>
      <c r="E253">
        <f>COUNTIF(주간_5pg!$F$2:$F$800,'5pg 데이터'!B253)</f>
        <v>1</v>
      </c>
      <c r="F253" t="b">
        <f t="shared" si="3"/>
        <v>1</v>
      </c>
      <c r="G253" t="str">
        <f>IF(F253=FALSE,"",B253&amp;"@"&amp;COUNTIFS($B$1:B253,B253,$F$1:F253,TRUE))</f>
        <v>Germany@4</v>
      </c>
      <c r="H253" t="str">
        <f>IFERROR(INDEX('기사 제목, 링크 정리시트'!B:B,MATCH(CONCATENATE("http://skinnonews.com"&amp;'5pg 데이터'!A253),'기사 제목, 링크 정리시트'!C:C,0)),"")</f>
        <v>SK Lubricants to change corporation name to SK Enmove from December 1</v>
      </c>
      <c r="M253">
        <f>주간_5pg!F253</f>
        <v>0</v>
      </c>
    </row>
    <row r="254" spans="1:13">
      <c r="A254" s="86" t="s">
        <v>308</v>
      </c>
      <c r="B254" s="86" t="s">
        <v>229</v>
      </c>
      <c r="C254" s="86">
        <v>2</v>
      </c>
      <c r="D254">
        <f>IF(VLOOKUP(A254,'상위 PV'!A:C,3,0)="기사임",1,"")</f>
        <v>1</v>
      </c>
      <c r="E254">
        <f>COUNTIF(주간_5pg!$F$2:$F$800,'5pg 데이터'!B254)</f>
        <v>1</v>
      </c>
      <c r="F254" t="b">
        <f t="shared" si="3"/>
        <v>1</v>
      </c>
      <c r="G254" t="str">
        <f>IF(F254=FALSE,"",B254&amp;"@"&amp;COUNTIFS($B$1:B254,B254,$F$1:F254,TRUE))</f>
        <v>India@32</v>
      </c>
      <c r="H254" t="str">
        <f>IFERROR(INDEX('기사 제목, 링크 정리시트'!B:B,MATCH(CONCATENATE("http://skinnonews.com"&amp;'5pg 데이터'!A254),'기사 제목, 링크 정리시트'!C:C,0)),"")</f>
        <v>SK Lubricants to change corporation name to SK Enmove from December 1</v>
      </c>
      <c r="M254">
        <f>주간_5pg!F254</f>
        <v>0</v>
      </c>
    </row>
    <row r="255" spans="1:13">
      <c r="A255" s="86" t="s">
        <v>308</v>
      </c>
      <c r="B255" s="86" t="s">
        <v>1870</v>
      </c>
      <c r="C255" s="86">
        <v>2</v>
      </c>
      <c r="D255">
        <f>IF(VLOOKUP(A255,'상위 PV'!A:C,3,0)="기사임",1,"")</f>
        <v>1</v>
      </c>
      <c r="E255">
        <f>COUNTIF(주간_5pg!$F$2:$F$800,'5pg 데이터'!B255)</f>
        <v>1</v>
      </c>
      <c r="F255" t="b">
        <f t="shared" si="3"/>
        <v>1</v>
      </c>
      <c r="G255" t="str">
        <f>IF(F255=FALSE,"",B255&amp;"@"&amp;COUNTIFS($B$1:B255,B255,$F$1:F255,TRUE))</f>
        <v>Jamaica@1</v>
      </c>
      <c r="H255" t="str">
        <f>IFERROR(INDEX('기사 제목, 링크 정리시트'!B:B,MATCH(CONCATENATE("http://skinnonews.com"&amp;'5pg 데이터'!A255),'기사 제목, 링크 정리시트'!C:C,0)),"")</f>
        <v>SK Lubricants to change corporation name to SK Enmove from December 1</v>
      </c>
      <c r="M255">
        <f>주간_5pg!F255</f>
        <v>0</v>
      </c>
    </row>
    <row r="256" spans="1:13">
      <c r="A256" s="86" t="s">
        <v>269</v>
      </c>
      <c r="B256" s="86" t="s">
        <v>1636</v>
      </c>
      <c r="C256" s="86">
        <v>2</v>
      </c>
      <c r="D256">
        <f>IF(VLOOKUP(A256,'상위 PV'!A:C,3,0)="기사임",1,"")</f>
        <v>1</v>
      </c>
      <c r="E256">
        <f>COUNTIF(주간_5pg!$F$2:$F$800,'5pg 데이터'!B256)</f>
        <v>1</v>
      </c>
      <c r="F256" t="b">
        <f t="shared" si="3"/>
        <v>1</v>
      </c>
      <c r="G256" t="str">
        <f>IF(F256=FALSE,"",B256&amp;"@"&amp;COUNTIFS($B$1:B256,B256,$F$1:F256,TRUE))</f>
        <v>Sri Lanka@1</v>
      </c>
      <c r="H256" t="str">
        <f>IFERROR(INDEX('기사 제목, 링크 정리시트'!B:B,MATCH(CONCATENATE("http://skinnonews.com"&amp;'5pg 데이터'!A256),'기사 제목, 링크 정리시트'!C:C,0)),"")</f>
        <v>SK On, EcoPro, and GEM build a nickel supply chain in Indonesia</v>
      </c>
      <c r="M256">
        <f>주간_5pg!F256</f>
        <v>0</v>
      </c>
    </row>
    <row r="257" spans="1:13">
      <c r="A257" s="86" t="s">
        <v>580</v>
      </c>
      <c r="B257" s="86" t="s">
        <v>242</v>
      </c>
      <c r="C257" s="86">
        <v>2</v>
      </c>
      <c r="D257">
        <f>IF(VLOOKUP(A257,'상위 PV'!A:C,3,0)="기사임",1,"")</f>
        <v>1</v>
      </c>
      <c r="E257">
        <f>COUNTIF(주간_5pg!$F$2:$F$800,'5pg 데이터'!B257)</f>
        <v>1</v>
      </c>
      <c r="F257" t="b">
        <f t="shared" si="3"/>
        <v>1</v>
      </c>
      <c r="G257" t="str">
        <f>IF(F257=FALSE,"",B257&amp;"@"&amp;COUNTIFS($B$1:B257,B257,$F$1:F257,TRUE))</f>
        <v>Taiwan@3</v>
      </c>
      <c r="H257" t="str">
        <f>IFERROR(INDEX('기사 제목, 링크 정리시트'!B:B,MATCH(CONCATENATE("http://skinnonews.com"&amp;'5pg 데이터'!A257),'기사 제목, 링크 정리시트'!C:C,0)),"")</f>
        <v>SK On signs MOU with Hyundai Motor Group to supply EV battery in North America</v>
      </c>
      <c r="M257">
        <f>주간_5pg!F257</f>
        <v>0</v>
      </c>
    </row>
    <row r="258" spans="1:13">
      <c r="A258" s="86" t="s">
        <v>580</v>
      </c>
      <c r="B258" s="86" t="s">
        <v>225</v>
      </c>
      <c r="C258" s="86">
        <v>2</v>
      </c>
      <c r="D258">
        <f>IF(VLOOKUP(A258,'상위 PV'!A:C,3,0)="기사임",1,"")</f>
        <v>1</v>
      </c>
      <c r="E258">
        <f>COUNTIF(주간_5pg!$F$2:$F$800,'5pg 데이터'!B258)</f>
        <v>1</v>
      </c>
      <c r="F258" t="b">
        <f t="shared" ref="F258:F321" si="4">AND(D258=1,E258=1)</f>
        <v>1</v>
      </c>
      <c r="G258" t="str">
        <f>IF(F258=FALSE,"",B258&amp;"@"&amp;COUNTIFS($B$1:B258,B258,$F$1:F258,TRUE))</f>
        <v>United States@34</v>
      </c>
      <c r="H258" t="str">
        <f>IFERROR(INDEX('기사 제목, 링크 정리시트'!B:B,MATCH(CONCATENATE("http://skinnonews.com"&amp;'5pg 데이터'!A258),'기사 제목, 링크 정리시트'!C:C,0)),"")</f>
        <v>SK On signs MOU with Hyundai Motor Group to supply EV battery in North America</v>
      </c>
      <c r="M258">
        <f>주간_5pg!F258</f>
        <v>0</v>
      </c>
    </row>
    <row r="259" spans="1:13">
      <c r="A259" s="86" t="s">
        <v>293</v>
      </c>
      <c r="B259" s="86" t="s">
        <v>235</v>
      </c>
      <c r="C259" s="86">
        <v>2</v>
      </c>
      <c r="D259">
        <f>IF(VLOOKUP(A259,'상위 PV'!A:C,3,0)="기사임",1,"")</f>
        <v>1</v>
      </c>
      <c r="E259">
        <f>COUNTIF(주간_5pg!$F$2:$F$800,'5pg 데이터'!B259)</f>
        <v>1</v>
      </c>
      <c r="F259" t="b">
        <f t="shared" si="4"/>
        <v>1</v>
      </c>
      <c r="G259" t="str">
        <f>IF(F259=FALSE,"",B259&amp;"@"&amp;COUNTIFS($B$1:B259,B259,$F$1:F259,TRUE))</f>
        <v>Hungary@1</v>
      </c>
      <c r="H259" t="str">
        <f>IFERROR(INDEX('기사 제목, 링크 정리시트'!B:B,MATCH(CONCATENATE("http://skinnonews.com"&amp;'5pg 데이터'!A259),'기사 제목, 링크 정리시트'!C:C,0)),"")</f>
        <v>SK Innovation joins hands with SungEel HiTech to take lead in battery metal recycling market</v>
      </c>
      <c r="M259">
        <f>주간_5pg!F259</f>
        <v>0</v>
      </c>
    </row>
    <row r="260" spans="1:13">
      <c r="A260" s="86" t="s">
        <v>925</v>
      </c>
      <c r="B260" s="86" t="s">
        <v>226</v>
      </c>
      <c r="C260" s="86">
        <v>2</v>
      </c>
      <c r="D260">
        <f>IF(VLOOKUP(A260,'상위 PV'!A:C,3,0)="기사임",1,"")</f>
        <v>1</v>
      </c>
      <c r="E260">
        <f>COUNTIF(주간_5pg!$F$2:$F$800,'5pg 데이터'!B260)</f>
        <v>1</v>
      </c>
      <c r="F260" t="b">
        <f t="shared" si="4"/>
        <v>1</v>
      </c>
      <c r="G260" t="str">
        <f>IF(F260=FALSE,"",B260&amp;"@"&amp;COUNTIFS($B$1:B260,B260,$F$1:F260,TRUE))</f>
        <v>South Korea@24</v>
      </c>
      <c r="H260" t="str">
        <f>IFERROR(INDEX('기사 제목, 링크 정리시트'!B:B,MATCH(CONCATENATE("http://skinnonews.com"&amp;'5pg 데이터'!A260),'기사 제목, 링크 정리시트'!C:C,0)),"")</f>
        <v/>
      </c>
      <c r="M260">
        <f>주간_5pg!F260</f>
        <v>0</v>
      </c>
    </row>
    <row r="261" spans="1:13">
      <c r="A261" s="86" t="s">
        <v>275</v>
      </c>
      <c r="B261" s="86" t="s">
        <v>226</v>
      </c>
      <c r="C261" s="86">
        <v>2</v>
      </c>
      <c r="D261">
        <f>IF(VLOOKUP(A261,'상위 PV'!A:C,3,0)="기사임",1,"")</f>
        <v>1</v>
      </c>
      <c r="E261">
        <f>COUNTIF(주간_5pg!$F$2:$F$800,'5pg 데이터'!B261)</f>
        <v>1</v>
      </c>
      <c r="F261" t="b">
        <f t="shared" si="4"/>
        <v>1</v>
      </c>
      <c r="G261" t="str">
        <f>IF(F261=FALSE,"",B261&amp;"@"&amp;COUNTIFS($B$1:B261,B261,$F$1:F261,TRUE))</f>
        <v>South Korea@25</v>
      </c>
      <c r="H261" t="str">
        <f>IFERROR(INDEX('기사 제목, 링크 정리시트'!B:B,MATCH(CONCATENATE("http://skinnonews.com"&amp;'5pg 데이터'!A261),'기사 제목, 링크 정리시트'!C:C,0)),"")</f>
        <v>[CES 2023] Into the 1nnovation! ① SK batteries that boost outstanding performance and safety</v>
      </c>
      <c r="M261">
        <f>주간_5pg!F261</f>
        <v>0</v>
      </c>
    </row>
    <row r="262" spans="1:13">
      <c r="A262" s="86" t="s">
        <v>976</v>
      </c>
      <c r="B262" s="86" t="s">
        <v>242</v>
      </c>
      <c r="C262" s="86">
        <v>2</v>
      </c>
      <c r="D262">
        <f>IF(VLOOKUP(A262,'상위 PV'!A:C,3,0)="기사임",1,"")</f>
        <v>1</v>
      </c>
      <c r="E262">
        <f>COUNTIF(주간_5pg!$F$2:$F$800,'5pg 데이터'!B262)</f>
        <v>1</v>
      </c>
      <c r="F262" t="b">
        <f t="shared" si="4"/>
        <v>1</v>
      </c>
      <c r="G262" t="str">
        <f>IF(F262=FALSE,"",B262&amp;"@"&amp;COUNTIFS($B$1:B262,B262,$F$1:F262,TRUE))</f>
        <v>Taiwan@4</v>
      </c>
      <c r="H262" t="str">
        <f>IFERROR(INDEX('기사 제목, 링크 정리시트'!B:B,MATCH(CONCATENATE("http://skinnonews.com"&amp;'5pg 데이터'!A262),'기사 제목, 링크 정리시트'!C:C,0)),"")</f>
        <v/>
      </c>
      <c r="M262">
        <f>주간_5pg!F262</f>
        <v>0</v>
      </c>
    </row>
    <row r="263" spans="1:13">
      <c r="A263" s="86" t="s">
        <v>1196</v>
      </c>
      <c r="B263" s="86" t="s">
        <v>229</v>
      </c>
      <c r="C263" s="86">
        <v>2</v>
      </c>
      <c r="D263">
        <f>IF(VLOOKUP(A263,'상위 PV'!A:C,3,0)="기사임",1,"")</f>
        <v>1</v>
      </c>
      <c r="E263">
        <f>COUNTIF(주간_5pg!$F$2:$F$800,'5pg 데이터'!B263)</f>
        <v>1</v>
      </c>
      <c r="F263" t="b">
        <f t="shared" si="4"/>
        <v>1</v>
      </c>
      <c r="G263" t="str">
        <f>IF(F263=FALSE,"",B263&amp;"@"&amp;COUNTIFS($B$1:B263,B263,$F$1:F263,TRUE))</f>
        <v>India@33</v>
      </c>
      <c r="H263" t="str">
        <f>IFERROR(INDEX('기사 제목, 링크 정리시트'!B:B,MATCH(CONCATENATE("http://skinnonews.com"&amp;'5pg 데이터'!A263),'기사 제목, 링크 정리시트'!C:C,0)),"")</f>
        <v/>
      </c>
      <c r="M263">
        <f>주간_5pg!F263</f>
        <v>0</v>
      </c>
    </row>
    <row r="264" spans="1:13">
      <c r="A264" s="86" t="s">
        <v>299</v>
      </c>
      <c r="B264" s="86" t="s">
        <v>226</v>
      </c>
      <c r="C264" s="86">
        <v>2</v>
      </c>
      <c r="D264">
        <f>IF(VLOOKUP(A264,'상위 PV'!A:C,3,0)="기사임",1,"")</f>
        <v>1</v>
      </c>
      <c r="E264">
        <f>COUNTIF(주간_5pg!$F$2:$F$800,'5pg 데이터'!B264)</f>
        <v>1</v>
      </c>
      <c r="F264" t="b">
        <f t="shared" si="4"/>
        <v>1</v>
      </c>
      <c r="G264" t="str">
        <f>IF(F264=FALSE,"",B264&amp;"@"&amp;COUNTIFS($B$1:B264,B264,$F$1:F264,TRUE))</f>
        <v>South Korea@26</v>
      </c>
      <c r="H264" t="str">
        <f>IFERROR(INDEX('기사 제목, 링크 정리시트'!B:B,MATCH(CONCATENATE("http://skinnonews.com"&amp;'5pg 데이터'!A264),'기사 제목, 링크 정리시트'!C:C,0)),"")</f>
        <v>SK Geo Centric signs MOU at CES 2023 with Plastic Energy to complete a plan for “Ulsan ARC”</v>
      </c>
      <c r="M264">
        <f>주간_5pg!F264</f>
        <v>0</v>
      </c>
    </row>
    <row r="265" spans="1:13">
      <c r="A265" s="86" t="s">
        <v>297</v>
      </c>
      <c r="B265" s="86" t="s">
        <v>229</v>
      </c>
      <c r="C265" s="86">
        <v>2</v>
      </c>
      <c r="D265">
        <f>IF(VLOOKUP(A265,'상위 PV'!A:C,3,0)="기사임",1,"")</f>
        <v>1</v>
      </c>
      <c r="E265">
        <f>COUNTIF(주간_5pg!$F$2:$F$800,'5pg 데이터'!B265)</f>
        <v>1</v>
      </c>
      <c r="F265" t="b">
        <f t="shared" si="4"/>
        <v>1</v>
      </c>
      <c r="G265" t="str">
        <f>IF(F265=FALSE,"",B265&amp;"@"&amp;COUNTIFS($B$1:B265,B265,$F$1:F265,TRUE))</f>
        <v>India@34</v>
      </c>
      <c r="H265" t="str">
        <f>IFERROR(INDEX('기사 제목, 링크 정리시트'!B:B,MATCH(CONCATENATE("http://skinnonews.com"&amp;'5pg 데이터'!A265),'기사 제목, 링크 정리시트'!C:C,0)),"")</f>
        <v>SK On to work with U.S. graphite processor to develop anode materials</v>
      </c>
      <c r="M265">
        <f>주간_5pg!F265</f>
        <v>0</v>
      </c>
    </row>
    <row r="266" spans="1:13">
      <c r="A266" s="86" t="s">
        <v>1298</v>
      </c>
      <c r="B266" s="86" t="s">
        <v>226</v>
      </c>
      <c r="C266" s="86">
        <v>2</v>
      </c>
      <c r="D266">
        <f>IF(VLOOKUP(A266,'상위 PV'!A:C,3,0)="기사임",1,"")</f>
        <v>1</v>
      </c>
      <c r="E266">
        <f>COUNTIF(주간_5pg!$F$2:$F$800,'5pg 데이터'!B266)</f>
        <v>1</v>
      </c>
      <c r="F266" t="b">
        <f t="shared" si="4"/>
        <v>1</v>
      </c>
      <c r="G266" t="str">
        <f>IF(F266=FALSE,"",B266&amp;"@"&amp;COUNTIFS($B$1:B266,B266,$F$1:F266,TRUE))</f>
        <v>South Korea@27</v>
      </c>
      <c r="H266" t="str">
        <f>IFERROR(INDEX('기사 제목, 링크 정리시트'!B:B,MATCH(CONCATENATE("http://skinnonews.com"&amp;'5pg 데이터'!A266),'기사 제목, 링크 정리시트'!C:C,0)),"")</f>
        <v>[Interview] The executives of SK Innovation talk about the beginning of a new 60 years ⑨ SK Earthon CEO Myeong Seong</v>
      </c>
      <c r="M266">
        <f>주간_5pg!F266</f>
        <v>0</v>
      </c>
    </row>
    <row r="267" spans="1:13">
      <c r="A267" s="86" t="s">
        <v>331</v>
      </c>
      <c r="B267" s="86" t="s">
        <v>231</v>
      </c>
      <c r="C267" s="86">
        <v>2</v>
      </c>
      <c r="D267">
        <f>IF(VLOOKUP(A267,'상위 PV'!A:C,3,0)="기사임",1,"")</f>
        <v>1</v>
      </c>
      <c r="E267">
        <f>COUNTIF(주간_5pg!$F$2:$F$800,'5pg 데이터'!B267)</f>
        <v>1</v>
      </c>
      <c r="F267" t="b">
        <f t="shared" si="4"/>
        <v>1</v>
      </c>
      <c r="G267" t="str">
        <f>IF(F267=FALSE,"",B267&amp;"@"&amp;COUNTIFS($B$1:B267,B267,$F$1:F267,TRUE))</f>
        <v>China@5</v>
      </c>
      <c r="H267" t="str">
        <f>IFERROR(INDEX('기사 제목, 링크 정리시트'!B:B,MATCH(CONCATENATE("http://skinnonews.com"&amp;'5pg 데이터'!A267),'기사 제목, 링크 정리시트'!C:C,0)),"")</f>
        <v>SK On, EcoPro Materials and GEM to make battery precursors in Saemangeum, South Korea</v>
      </c>
      <c r="M267">
        <f>주간_5pg!F267</f>
        <v>0</v>
      </c>
    </row>
    <row r="268" spans="1:13">
      <c r="A268" s="86" t="s">
        <v>331</v>
      </c>
      <c r="B268" s="86" t="s">
        <v>1636</v>
      </c>
      <c r="C268" s="86">
        <v>2</v>
      </c>
      <c r="D268">
        <f>IF(VLOOKUP(A268,'상위 PV'!A:C,3,0)="기사임",1,"")</f>
        <v>1</v>
      </c>
      <c r="E268">
        <f>COUNTIF(주간_5pg!$F$2:$F$800,'5pg 데이터'!B268)</f>
        <v>1</v>
      </c>
      <c r="F268" t="b">
        <f t="shared" si="4"/>
        <v>1</v>
      </c>
      <c r="G268" t="str">
        <f>IF(F268=FALSE,"",B268&amp;"@"&amp;COUNTIFS($B$1:B268,B268,$F$1:F268,TRUE))</f>
        <v>Sri Lanka@2</v>
      </c>
      <c r="H268" t="str">
        <f>IFERROR(INDEX('기사 제목, 링크 정리시트'!B:B,MATCH(CONCATENATE("http://skinnonews.com"&amp;'5pg 데이터'!A268),'기사 제목, 링크 정리시트'!C:C,0)),"")</f>
        <v>SK On, EcoPro Materials and GEM to make battery precursors in Saemangeum, South Korea</v>
      </c>
      <c r="M268">
        <f>주간_5pg!F268</f>
        <v>0</v>
      </c>
    </row>
    <row r="269" spans="1:13">
      <c r="A269" s="86" t="s">
        <v>579</v>
      </c>
      <c r="B269" s="86" t="s">
        <v>247</v>
      </c>
      <c r="C269" s="86">
        <v>2</v>
      </c>
      <c r="D269">
        <f>IF(VLOOKUP(A269,'상위 PV'!A:C,3,0)="기사임",1,"")</f>
        <v>1</v>
      </c>
      <c r="E269">
        <f>COUNTIF(주간_5pg!$F$2:$F$800,'5pg 데이터'!B269)</f>
        <v>1</v>
      </c>
      <c r="F269" t="b">
        <f t="shared" si="4"/>
        <v>1</v>
      </c>
      <c r="G269" t="str">
        <f>IF(F269=FALSE,"",B269&amp;"@"&amp;COUNTIFS($B$1:B269,B269,$F$1:F269,TRUE))</f>
        <v>Vietnam@6</v>
      </c>
      <c r="H269" t="str">
        <f>IFERROR(INDEX('기사 제목, 링크 정리시트'!B:B,MATCH(CONCATENATE("http://skinnonews.com"&amp;'5pg 데이터'!A269),'기사 제목, 링크 정리시트'!C:C,0)),"")</f>
        <v/>
      </c>
      <c r="M269">
        <f>주간_5pg!F269</f>
        <v>0</v>
      </c>
    </row>
    <row r="270" spans="1:13">
      <c r="A270" s="86" t="s">
        <v>1078</v>
      </c>
      <c r="B270" s="86" t="s">
        <v>233</v>
      </c>
      <c r="C270" s="86">
        <v>2</v>
      </c>
      <c r="D270">
        <f>IF(VLOOKUP(A270,'상위 PV'!A:C,3,0)="기사임",1,"")</f>
        <v>1</v>
      </c>
      <c r="E270">
        <f>COUNTIF(주간_5pg!$F$2:$F$800,'5pg 데이터'!B270)</f>
        <v>1</v>
      </c>
      <c r="F270" t="b">
        <f t="shared" si="4"/>
        <v>1</v>
      </c>
      <c r="G270" t="str">
        <f>IF(F270=FALSE,"",B270&amp;"@"&amp;COUNTIFS($B$1:B270,B270,$F$1:F270,TRUE))</f>
        <v>Hong Kong@5</v>
      </c>
      <c r="H270" t="str">
        <f>IFERROR(INDEX('기사 제목, 링크 정리시트'!B:B,MATCH(CONCATENATE("http://skinnonews.com"&amp;'5pg 데이터'!A270),'기사 제목, 링크 정리시트'!C:C,0)),"")</f>
        <v>SK Geo Centric在Chinaplas 2023 国际橡塑展展示塑料回收再利用技术与高附加值化学材料为中心的全球商业战略</v>
      </c>
      <c r="M270">
        <f>주간_5pg!F270</f>
        <v>0</v>
      </c>
    </row>
    <row r="271" spans="1:13">
      <c r="A271" s="86" t="s">
        <v>516</v>
      </c>
      <c r="B271" s="86" t="s">
        <v>225</v>
      </c>
      <c r="C271" s="86">
        <v>2</v>
      </c>
      <c r="D271">
        <f>IF(VLOOKUP(A271,'상위 PV'!A:C,3,0)="기사임",1,"")</f>
        <v>1</v>
      </c>
      <c r="E271">
        <f>COUNTIF(주간_5pg!$F$2:$F$800,'5pg 데이터'!B271)</f>
        <v>1</v>
      </c>
      <c r="F271" t="b">
        <f t="shared" si="4"/>
        <v>1</v>
      </c>
      <c r="G271" t="str">
        <f>IF(F271=FALSE,"",B271&amp;"@"&amp;COUNTIFS($B$1:B271,B271,$F$1:F271,TRUE))</f>
        <v>United States@35</v>
      </c>
      <c r="H271" t="str">
        <f>IFERROR(INDEX('기사 제목, 링크 정리시트'!B:B,MATCH(CONCATENATE("http://skinnonews.com"&amp;'5pg 데이터'!A271),'기사 제목, 링크 정리시트'!C:C,0)),"")</f>
        <v>[SK Innovation's Q1 2023 Financial Results] Recording sales of KRW 19.14 trillion and operating profit of KRW 375 billion</v>
      </c>
      <c r="M271">
        <f>주간_5pg!F271</f>
        <v>0</v>
      </c>
    </row>
    <row r="272" spans="1:13">
      <c r="A272" s="86" t="s">
        <v>583</v>
      </c>
      <c r="B272" s="86" t="s">
        <v>229</v>
      </c>
      <c r="C272" s="86">
        <v>2</v>
      </c>
      <c r="D272">
        <f>IF(VLOOKUP(A272,'상위 PV'!A:C,3,0)="기사임",1,"")</f>
        <v>1</v>
      </c>
      <c r="E272">
        <f>COUNTIF(주간_5pg!$F$2:$F$800,'5pg 데이터'!B272)</f>
        <v>1</v>
      </c>
      <c r="F272" t="b">
        <f t="shared" si="4"/>
        <v>1</v>
      </c>
      <c r="G272" t="str">
        <f>IF(F272=FALSE,"",B272&amp;"@"&amp;COUNTIFS($B$1:B272,B272,$F$1:F272,TRUE))</f>
        <v>India@35</v>
      </c>
      <c r="H272" t="str">
        <f>IFERROR(INDEX('기사 제목, 링크 정리시트'!B:B,MATCH(CONCATENATE("http://skinnonews.com"&amp;'5pg 데이터'!A272),'기사 제목, 링크 정리시트'!C:C,0)),"")</f>
        <v>SK On secures up to USD 944 million of investment, accelerating global expansion</v>
      </c>
      <c r="M272">
        <f>주간_5pg!F272</f>
        <v>0</v>
      </c>
    </row>
    <row r="273" spans="1:13">
      <c r="A273" s="86" t="s">
        <v>1251</v>
      </c>
      <c r="B273" s="86" t="s">
        <v>230</v>
      </c>
      <c r="C273" s="86">
        <v>2</v>
      </c>
      <c r="D273">
        <f>IF(VLOOKUP(A273,'상위 PV'!A:C,3,0)="기사임",1,"")</f>
        <v>1</v>
      </c>
      <c r="E273">
        <f>COUNTIF(주간_5pg!$F$2:$F$800,'5pg 데이터'!B273)</f>
        <v>1</v>
      </c>
      <c r="F273" t="b">
        <f t="shared" si="4"/>
        <v>1</v>
      </c>
      <c r="G273" t="str">
        <f>IF(F273=FALSE,"",B273&amp;"@"&amp;COUNTIFS($B$1:B273,B273,$F$1:F273,TRUE))</f>
        <v>Singapore@15</v>
      </c>
      <c r="H273" t="str">
        <f>IFERROR(INDEX('기사 제목, 링크 정리시트'!B:B,MATCH(CONCATENATE("http://skinnonews.com"&amp;'5pg 데이터'!A273),'기사 제목, 링크 정리시트'!C:C,0)),"")</f>
        <v>SK On attracted additional investment worth KRW 530 billion</v>
      </c>
      <c r="M273">
        <f>주간_5pg!F273</f>
        <v>0</v>
      </c>
    </row>
    <row r="274" spans="1:13">
      <c r="A274" s="86" t="s">
        <v>1188</v>
      </c>
      <c r="B274" s="86" t="s">
        <v>225</v>
      </c>
      <c r="C274" s="86">
        <v>2</v>
      </c>
      <c r="D274">
        <f>IF(VLOOKUP(A274,'상위 PV'!A:C,3,0)="기사임",1,"")</f>
        <v>1</v>
      </c>
      <c r="E274">
        <f>COUNTIF(주간_5pg!$F$2:$F$800,'5pg 데이터'!B274)</f>
        <v>1</v>
      </c>
      <c r="F274" t="b">
        <f t="shared" si="4"/>
        <v>1</v>
      </c>
      <c r="G274" t="str">
        <f>IF(F274=FALSE,"",B274&amp;"@"&amp;COUNTIFS($B$1:B274,B274,$F$1:F274,TRUE))</f>
        <v>United States@36</v>
      </c>
      <c r="H274" t="str">
        <f>IFERROR(INDEX('기사 제목, 링크 정리시트'!B:B,MATCH(CONCATENATE("http://skinnonews.com"&amp;'5pg 데이터'!A274),'기사 제목, 링크 정리시트'!C:C,0)),"")</f>
        <v/>
      </c>
      <c r="M274">
        <f>주간_5pg!F274</f>
        <v>0</v>
      </c>
    </row>
    <row r="275" spans="1:13">
      <c r="A275" s="86" t="s">
        <v>632</v>
      </c>
      <c r="B275" s="86" t="s">
        <v>225</v>
      </c>
      <c r="C275" s="86">
        <v>2</v>
      </c>
      <c r="D275">
        <f>IF(VLOOKUP(A275,'상위 PV'!A:C,3,0)="기사임",1,"")</f>
        <v>1</v>
      </c>
      <c r="E275">
        <f>COUNTIF(주간_5pg!$F$2:$F$800,'5pg 데이터'!B275)</f>
        <v>1</v>
      </c>
      <c r="F275" t="b">
        <f t="shared" si="4"/>
        <v>1</v>
      </c>
      <c r="G275" t="str">
        <f>IF(F275=FALSE,"",B275&amp;"@"&amp;COUNTIFS($B$1:B275,B275,$F$1:F275,TRUE))</f>
        <v>United States@37</v>
      </c>
      <c r="H275" t="str">
        <f>IFERROR(INDEX('기사 제목, 링크 정리시트'!B:B,MATCH(CONCATENATE("http://skinnonews.com"&amp;'5pg 데이터'!A275),'기사 제목, 링크 정리시트'!C:C,0)),"")</f>
        <v>[Interview] Meet Park Jin-Hei, SK Innovation’s new Chairman of the Board</v>
      </c>
      <c r="M275">
        <f>주간_5pg!F275</f>
        <v>0</v>
      </c>
    </row>
    <row r="276" spans="1:13">
      <c r="A276" s="86" t="s">
        <v>920</v>
      </c>
      <c r="B276" s="86" t="s">
        <v>225</v>
      </c>
      <c r="C276" s="86">
        <v>2</v>
      </c>
      <c r="D276">
        <f>IF(VLOOKUP(A276,'상위 PV'!A:C,3,0)="기사임",1,"")</f>
        <v>1</v>
      </c>
      <c r="E276">
        <f>COUNTIF(주간_5pg!$F$2:$F$800,'5pg 데이터'!B276)</f>
        <v>1</v>
      </c>
      <c r="F276" t="b">
        <f t="shared" si="4"/>
        <v>1</v>
      </c>
      <c r="G276" t="str">
        <f>IF(F276=FALSE,"",B276&amp;"@"&amp;COUNTIFS($B$1:B276,B276,$F$1:F276,TRUE))</f>
        <v>United States@38</v>
      </c>
      <c r="H276" t="str">
        <f>IFERROR(INDEX('기사 제목, 링크 정리시트'!B:B,MATCH(CONCATENATE("http://skinnonews.com"&amp;'5pg 데이터'!A276),'기사 제목, 링크 정리시트'!C:C,0)),"")</f>
        <v>SK Liquor Station pop-up store in Ulsan, a hot spot to refuel your life with positive energy</v>
      </c>
      <c r="M276">
        <f>주간_5pg!F276</f>
        <v>0</v>
      </c>
    </row>
    <row r="277" spans="1:13">
      <c r="A277" s="86" t="s">
        <v>1888</v>
      </c>
      <c r="B277" s="86" t="s">
        <v>226</v>
      </c>
      <c r="C277" s="86">
        <v>2</v>
      </c>
      <c r="D277">
        <f>IF(VLOOKUP(A277,'상위 PV'!A:C,3,0)="기사임",1,"")</f>
        <v>1</v>
      </c>
      <c r="E277">
        <f>COUNTIF(주간_5pg!$F$2:$F$800,'5pg 데이터'!B277)</f>
        <v>1</v>
      </c>
      <c r="F277" t="b">
        <f t="shared" si="4"/>
        <v>1</v>
      </c>
      <c r="G277" t="str">
        <f>IF(F277=FALSE,"",B277&amp;"@"&amp;COUNTIFS($B$1:B277,B277,$F$1:F277,TRUE))</f>
        <v>South Korea@28</v>
      </c>
      <c r="H277" t="str">
        <f>IFERROR(INDEX('기사 제목, 링크 정리시트'!B:B,MATCH(CONCATENATE("http://skinnonews.com"&amp;'5pg 데이터'!A277),'기사 제목, 링크 정리시트'!C:C,0)),"")</f>
        <v/>
      </c>
      <c r="M277">
        <f>주간_5pg!F277</f>
        <v>0</v>
      </c>
    </row>
    <row r="278" spans="1:13">
      <c r="A278" s="86" t="s">
        <v>645</v>
      </c>
      <c r="B278" s="86" t="s">
        <v>226</v>
      </c>
      <c r="C278" s="86">
        <v>2</v>
      </c>
      <c r="D278">
        <f>IF(VLOOKUP(A278,'상위 PV'!A:C,3,0)="기사임",1,"")</f>
        <v>1</v>
      </c>
      <c r="E278">
        <f>COUNTIF(주간_5pg!$F$2:$F$800,'5pg 데이터'!B278)</f>
        <v>1</v>
      </c>
      <c r="F278" t="b">
        <f t="shared" si="4"/>
        <v>1</v>
      </c>
      <c r="G278" t="str">
        <f>IF(F278=FALSE,"",B278&amp;"@"&amp;COUNTIFS($B$1:B278,B278,$F$1:F278,TRUE))</f>
        <v>South Korea@29</v>
      </c>
      <c r="H278" t="str">
        <f>IFERROR(INDEX('기사 제목, 링크 정리시트'!B:B,MATCH(CONCATENATE("http://skinnonews.com"&amp;'5pg 데이터'!A278),'기사 제목, 링크 정리시트'!C:C,0)),"")</f>
        <v>[SK Innovation’s Q2 2023 Financial Results] Recording sales of KRW 18.73 trillion and operating loss of KRW 106.8 billion</v>
      </c>
      <c r="M278">
        <f>주간_5pg!F278</f>
        <v>0</v>
      </c>
    </row>
    <row r="279" spans="1:13">
      <c r="A279" s="86" t="s">
        <v>657</v>
      </c>
      <c r="B279" s="86" t="s">
        <v>1715</v>
      </c>
      <c r="C279" s="86">
        <v>2</v>
      </c>
      <c r="D279">
        <f>IF(VLOOKUP(A279,'상위 PV'!A:C,3,0)="기사임",1,"")</f>
        <v>1</v>
      </c>
      <c r="E279">
        <f>COUNTIF(주간_5pg!$F$2:$F$800,'5pg 데이터'!B279)</f>
        <v>1</v>
      </c>
      <c r="F279" t="b">
        <f t="shared" si="4"/>
        <v>1</v>
      </c>
      <c r="G279" t="str">
        <f>IF(F279=FALSE,"",B279&amp;"@"&amp;COUNTIFS($B$1:B279,B279,$F$1:F279,TRUE))</f>
        <v>Chile@1</v>
      </c>
      <c r="H279" t="str">
        <f>IFERROR(INDEX('기사 제목, 링크 정리시트'!B:B,MATCH(CONCATENATE("http://skinnonews.com"&amp;'5pg 데이터'!A279),'기사 제목, 링크 정리시트'!C:C,0)),"")</f>
        <v>South Korea – Malaysia Carbon Capture &amp; Storage Project alliance expanded with new MOU</v>
      </c>
      <c r="M279">
        <f>주간_5pg!F279</f>
        <v>0</v>
      </c>
    </row>
    <row r="280" spans="1:13">
      <c r="A280" s="86" t="s">
        <v>657</v>
      </c>
      <c r="B280" s="86" t="s">
        <v>237</v>
      </c>
      <c r="C280" s="86">
        <v>2</v>
      </c>
      <c r="D280">
        <f>IF(VLOOKUP(A280,'상위 PV'!A:C,3,0)="기사임",1,"")</f>
        <v>1</v>
      </c>
      <c r="E280">
        <f>COUNTIF(주간_5pg!$F$2:$F$800,'5pg 데이터'!B280)</f>
        <v>1</v>
      </c>
      <c r="F280" t="b">
        <f t="shared" si="4"/>
        <v>1</v>
      </c>
      <c r="G280" t="str">
        <f>IF(F280=FALSE,"",B280&amp;"@"&amp;COUNTIFS($B$1:B280,B280,$F$1:F280,TRUE))</f>
        <v>Malaysia@9</v>
      </c>
      <c r="H280" t="str">
        <f>IFERROR(INDEX('기사 제목, 링크 정리시트'!B:B,MATCH(CONCATENATE("http://skinnonews.com"&amp;'5pg 데이터'!A280),'기사 제목, 링크 정리시트'!C:C,0)),"")</f>
        <v>South Korea – Malaysia Carbon Capture &amp; Storage Project alliance expanded with new MOU</v>
      </c>
      <c r="M280">
        <f>주간_5pg!F280</f>
        <v>0</v>
      </c>
    </row>
    <row r="281" spans="1:13">
      <c r="A281" s="86" t="s">
        <v>657</v>
      </c>
      <c r="B281" s="86" t="s">
        <v>226</v>
      </c>
      <c r="C281" s="86">
        <v>2</v>
      </c>
      <c r="D281">
        <f>IF(VLOOKUP(A281,'상위 PV'!A:C,3,0)="기사임",1,"")</f>
        <v>1</v>
      </c>
      <c r="E281">
        <f>COUNTIF(주간_5pg!$F$2:$F$800,'5pg 데이터'!B281)</f>
        <v>1</v>
      </c>
      <c r="F281" t="b">
        <f t="shared" si="4"/>
        <v>1</v>
      </c>
      <c r="G281" t="str">
        <f>IF(F281=FALSE,"",B281&amp;"@"&amp;COUNTIFS($B$1:B281,B281,$F$1:F281,TRUE))</f>
        <v>South Korea@30</v>
      </c>
      <c r="H281" t="str">
        <f>IFERROR(INDEX('기사 제목, 링크 정리시트'!B:B,MATCH(CONCATENATE("http://skinnonews.com"&amp;'5pg 데이터'!A281),'기사 제목, 링크 정리시트'!C:C,0)),"")</f>
        <v>South Korea – Malaysia Carbon Capture &amp; Storage Project alliance expanded with new MOU</v>
      </c>
      <c r="M281">
        <f>주간_5pg!F281</f>
        <v>0</v>
      </c>
    </row>
    <row r="282" spans="1:13">
      <c r="A282" s="86" t="s">
        <v>657</v>
      </c>
      <c r="B282" s="86" t="s">
        <v>243</v>
      </c>
      <c r="C282" s="86">
        <v>2</v>
      </c>
      <c r="D282">
        <f>IF(VLOOKUP(A282,'상위 PV'!A:C,3,0)="기사임",1,"")</f>
        <v>1</v>
      </c>
      <c r="E282">
        <f>COUNTIF(주간_5pg!$F$2:$F$800,'5pg 데이터'!B282)</f>
        <v>1</v>
      </c>
      <c r="F282" t="b">
        <f t="shared" si="4"/>
        <v>1</v>
      </c>
      <c r="G282" t="str">
        <f>IF(F282=FALSE,"",B282&amp;"@"&amp;COUNTIFS($B$1:B282,B282,$F$1:F282,TRUE))</f>
        <v>Thailand@2</v>
      </c>
      <c r="H282" t="str">
        <f>IFERROR(INDEX('기사 제목, 링크 정리시트'!B:B,MATCH(CONCATENATE("http://skinnonews.com"&amp;'5pg 데이터'!A282),'기사 제목, 링크 정리시트'!C:C,0)),"")</f>
        <v>South Korea – Malaysia Carbon Capture &amp; Storage Project alliance expanded with new MOU</v>
      </c>
      <c r="M282">
        <f>주간_5pg!F282</f>
        <v>0</v>
      </c>
    </row>
    <row r="283" spans="1:13">
      <c r="A283" s="86" t="s">
        <v>657</v>
      </c>
      <c r="B283" s="86" t="s">
        <v>234</v>
      </c>
      <c r="C283" s="86">
        <v>2</v>
      </c>
      <c r="D283">
        <f>IF(VLOOKUP(A283,'상위 PV'!A:C,3,0)="기사임",1,"")</f>
        <v>1</v>
      </c>
      <c r="E283">
        <f>COUNTIF(주간_5pg!$F$2:$F$800,'5pg 데이터'!B283)</f>
        <v>1</v>
      </c>
      <c r="F283" t="b">
        <f t="shared" si="4"/>
        <v>1</v>
      </c>
      <c r="G283" t="str">
        <f>IF(F283=FALSE,"",B283&amp;"@"&amp;COUNTIFS($B$1:B283,B283,$F$1:F283,TRUE))</f>
        <v>United Kingdom@8</v>
      </c>
      <c r="H283" t="str">
        <f>IFERROR(INDEX('기사 제목, 링크 정리시트'!B:B,MATCH(CONCATENATE("http://skinnonews.com"&amp;'5pg 데이터'!A283),'기사 제목, 링크 정리시트'!C:C,0)),"")</f>
        <v>South Korea – Malaysia Carbon Capture &amp; Storage Project alliance expanded with new MOU</v>
      </c>
      <c r="M283">
        <f>주간_5pg!F283</f>
        <v>0</v>
      </c>
    </row>
    <row r="284" spans="1:13">
      <c r="A284" s="86" t="s">
        <v>657</v>
      </c>
      <c r="B284" s="86" t="s">
        <v>225</v>
      </c>
      <c r="C284" s="86">
        <v>2</v>
      </c>
      <c r="D284">
        <f>IF(VLOOKUP(A284,'상위 PV'!A:C,3,0)="기사임",1,"")</f>
        <v>1</v>
      </c>
      <c r="E284">
        <f>COUNTIF(주간_5pg!$F$2:$F$800,'5pg 데이터'!B284)</f>
        <v>1</v>
      </c>
      <c r="F284" t="b">
        <f t="shared" si="4"/>
        <v>1</v>
      </c>
      <c r="G284" t="str">
        <f>IF(F284=FALSE,"",B284&amp;"@"&amp;COUNTIFS($B$1:B284,B284,$F$1:F284,TRUE))</f>
        <v>United States@39</v>
      </c>
      <c r="H284" t="str">
        <f>IFERROR(INDEX('기사 제목, 링크 정리시트'!B:B,MATCH(CONCATENATE("http://skinnonews.com"&amp;'5pg 데이터'!A284),'기사 제목, 링크 정리시트'!C:C,0)),"")</f>
        <v>South Korea – Malaysia Carbon Capture &amp; Storage Project alliance expanded with new MOU</v>
      </c>
      <c r="M284">
        <f>주간_5pg!F284</f>
        <v>0</v>
      </c>
    </row>
    <row r="285" spans="1:13">
      <c r="A285" s="86" t="s">
        <v>668</v>
      </c>
      <c r="B285" s="86" t="s">
        <v>232</v>
      </c>
      <c r="C285" s="86">
        <v>2</v>
      </c>
      <c r="D285">
        <f>IF(VLOOKUP(A285,'상위 PV'!A:C,3,0)="기사임",1,"")</f>
        <v>1</v>
      </c>
      <c r="E285">
        <f>COUNTIF(주간_5pg!$F$2:$F$800,'5pg 데이터'!B285)</f>
        <v>1</v>
      </c>
      <c r="F285" t="b">
        <f t="shared" si="4"/>
        <v>1</v>
      </c>
      <c r="G285" t="str">
        <f>IF(F285=FALSE,"",B285&amp;"@"&amp;COUNTIFS($B$1:B285,B285,$F$1:F285,TRUE))</f>
        <v>Canada@4</v>
      </c>
      <c r="H285" t="str">
        <f>IFERROR(INDEX('기사 제목, 링크 정리시트'!B:B,MATCH(CONCATENATE("http://skinnonews.com"&amp;'5pg 데이터'!A285),'기사 제목, 링크 정리시트'!C:C,0)),"")</f>
        <v>SK On, Ford, EcoPro BM to establish cathode plant in Quebec, Canada</v>
      </c>
      <c r="M285">
        <f>주간_5pg!F285</f>
        <v>0</v>
      </c>
    </row>
    <row r="286" spans="1:13">
      <c r="A286" s="86" t="s">
        <v>668</v>
      </c>
      <c r="B286" s="86" t="s">
        <v>228</v>
      </c>
      <c r="C286" s="86">
        <v>2</v>
      </c>
      <c r="D286">
        <f>IF(VLOOKUP(A286,'상위 PV'!A:C,3,0)="기사임",1,"")</f>
        <v>1</v>
      </c>
      <c r="E286">
        <f>COUNTIF(주간_5pg!$F$2:$F$800,'5pg 데이터'!B286)</f>
        <v>1</v>
      </c>
      <c r="F286" t="b">
        <f t="shared" si="4"/>
        <v>1</v>
      </c>
      <c r="G286" t="str">
        <f>IF(F286=FALSE,"",B286&amp;"@"&amp;COUNTIFS($B$1:B286,B286,$F$1:F286,TRUE))</f>
        <v>Germany@5</v>
      </c>
      <c r="H286" t="str">
        <f>IFERROR(INDEX('기사 제목, 링크 정리시트'!B:B,MATCH(CONCATENATE("http://skinnonews.com"&amp;'5pg 데이터'!A286),'기사 제목, 링크 정리시트'!C:C,0)),"")</f>
        <v>SK On, Ford, EcoPro BM to establish cathode plant in Quebec, Canada</v>
      </c>
      <c r="M286">
        <f>주간_5pg!F286</f>
        <v>0</v>
      </c>
    </row>
    <row r="287" spans="1:13">
      <c r="A287" s="86" t="s">
        <v>668</v>
      </c>
      <c r="B287" s="86" t="s">
        <v>229</v>
      </c>
      <c r="C287" s="86">
        <v>2</v>
      </c>
      <c r="D287">
        <f>IF(VLOOKUP(A287,'상위 PV'!A:C,3,0)="기사임",1,"")</f>
        <v>1</v>
      </c>
      <c r="E287">
        <f>COUNTIF(주간_5pg!$F$2:$F$800,'5pg 데이터'!B287)</f>
        <v>1</v>
      </c>
      <c r="F287" t="b">
        <f t="shared" si="4"/>
        <v>1</v>
      </c>
      <c r="G287" t="str">
        <f>IF(F287=FALSE,"",B287&amp;"@"&amp;COUNTIFS($B$1:B287,B287,$F$1:F287,TRUE))</f>
        <v>India@36</v>
      </c>
      <c r="H287" t="str">
        <f>IFERROR(INDEX('기사 제목, 링크 정리시트'!B:B,MATCH(CONCATENATE("http://skinnonews.com"&amp;'5pg 데이터'!A287),'기사 제목, 링크 정리시트'!C:C,0)),"")</f>
        <v>SK On, Ford, EcoPro BM to establish cathode plant in Quebec, Canada</v>
      </c>
      <c r="M287">
        <f>주간_5pg!F287</f>
        <v>0</v>
      </c>
    </row>
    <row r="288" spans="1:13">
      <c r="A288" s="86" t="s">
        <v>668</v>
      </c>
      <c r="B288" s="86" t="s">
        <v>651</v>
      </c>
      <c r="C288" s="86">
        <v>2</v>
      </c>
      <c r="D288">
        <f>IF(VLOOKUP(A288,'상위 PV'!A:C,3,0)="기사임",1,"")</f>
        <v>1</v>
      </c>
      <c r="E288">
        <f>COUNTIF(주간_5pg!$F$2:$F$800,'5pg 데이터'!B288)</f>
        <v>1</v>
      </c>
      <c r="F288" t="b">
        <f t="shared" si="4"/>
        <v>1</v>
      </c>
      <c r="G288" t="str">
        <f>IF(F288=FALSE,"",B288&amp;"@"&amp;COUNTIFS($B$1:B288,B288,$F$1:F288,TRUE))</f>
        <v>Ukraine@1</v>
      </c>
      <c r="H288" t="str">
        <f>IFERROR(INDEX('기사 제목, 링크 정리시트'!B:B,MATCH(CONCATENATE("http://skinnonews.com"&amp;'5pg 데이터'!A288),'기사 제목, 링크 정리시트'!C:C,0)),"")</f>
        <v>SK On, Ford, EcoPro BM to establish cathode plant in Quebec, Canada</v>
      </c>
      <c r="M288">
        <f>주간_5pg!F288</f>
        <v>0</v>
      </c>
    </row>
    <row r="289" spans="1:13">
      <c r="A289" s="86" t="s">
        <v>668</v>
      </c>
      <c r="B289" s="86" t="s">
        <v>234</v>
      </c>
      <c r="C289" s="86">
        <v>2</v>
      </c>
      <c r="D289">
        <f>IF(VLOOKUP(A289,'상위 PV'!A:C,3,0)="기사임",1,"")</f>
        <v>1</v>
      </c>
      <c r="E289">
        <f>COUNTIF(주간_5pg!$F$2:$F$800,'5pg 데이터'!B289)</f>
        <v>1</v>
      </c>
      <c r="F289" t="b">
        <f t="shared" si="4"/>
        <v>1</v>
      </c>
      <c r="G289" t="str">
        <f>IF(F289=FALSE,"",B289&amp;"@"&amp;COUNTIFS($B$1:B289,B289,$F$1:F289,TRUE))</f>
        <v>United Kingdom@9</v>
      </c>
      <c r="H289" t="str">
        <f>IFERROR(INDEX('기사 제목, 링크 정리시트'!B:B,MATCH(CONCATENATE("http://skinnonews.com"&amp;'5pg 데이터'!A289),'기사 제목, 링크 정리시트'!C:C,0)),"")</f>
        <v>SK On, Ford, EcoPro BM to establish cathode plant in Quebec, Canada</v>
      </c>
      <c r="M289">
        <f>주간_5pg!F289</f>
        <v>0</v>
      </c>
    </row>
    <row r="290" spans="1:13">
      <c r="A290" s="86" t="s">
        <v>878</v>
      </c>
      <c r="B290" s="86" t="s">
        <v>225</v>
      </c>
      <c r="C290" s="86">
        <v>2</v>
      </c>
      <c r="D290">
        <f>IF(VLOOKUP(A290,'상위 PV'!A:C,3,0)="기사임",1,"")</f>
        <v>1</v>
      </c>
      <c r="E290">
        <f>COUNTIF(주간_5pg!$F$2:$F$800,'5pg 데이터'!B290)</f>
        <v>1</v>
      </c>
      <c r="F290" t="b">
        <f t="shared" si="4"/>
        <v>1</v>
      </c>
      <c r="G290" t="str">
        <f>IF(F290=FALSE,"",B290&amp;"@"&amp;COUNTIFS($B$1:B290,B290,$F$1:F290,TRUE))</f>
        <v>United States@40</v>
      </c>
      <c r="H290" t="str">
        <f>IFERROR(INDEX('기사 제목, 링크 정리시트'!B:B,MATCH(CONCATENATE("http://skinnonews.com"&amp;'5pg 데이터'!A290),'기사 제목, 링크 정리시트'!C:C,0)),"")</f>
        <v>SK Innovation released the 2022 ESG Report</v>
      </c>
      <c r="M290">
        <f>주간_5pg!F290</f>
        <v>0</v>
      </c>
    </row>
    <row r="291" spans="1:13">
      <c r="A291" s="86" t="s">
        <v>669</v>
      </c>
      <c r="B291" s="86" t="s">
        <v>230</v>
      </c>
      <c r="C291" s="86">
        <v>2</v>
      </c>
      <c r="D291">
        <f>IF(VLOOKUP(A291,'상위 PV'!A:C,3,0)="기사임",1,"")</f>
        <v>1</v>
      </c>
      <c r="E291">
        <f>COUNTIF(주간_5pg!$F$2:$F$800,'5pg 데이터'!B291)</f>
        <v>1</v>
      </c>
      <c r="F291" t="b">
        <f t="shared" si="4"/>
        <v>1</v>
      </c>
      <c r="G291" t="str">
        <f>IF(F291=FALSE,"",B291&amp;"@"&amp;COUNTIFS($B$1:B291,B291,$F$1:F291,TRUE))</f>
        <v>Singapore@16</v>
      </c>
      <c r="H291" t="str">
        <f>IFERROR(INDEX('기사 제목, 링크 정리시트'!B:B,MATCH(CONCATENATE("http://skinnonews.com"&amp;'5pg 데이터'!A291),'기사 제목, 링크 정리시트'!C:C,0)),"")</f>
        <v>SK On develops new solid electrolyte with top-level lithium-ion conductivity</v>
      </c>
      <c r="M291">
        <f>주간_5pg!F291</f>
        <v>0</v>
      </c>
    </row>
    <row r="292" spans="1:13">
      <c r="A292" s="86" t="s">
        <v>1799</v>
      </c>
      <c r="B292" s="86" t="s">
        <v>225</v>
      </c>
      <c r="C292" s="86">
        <v>2</v>
      </c>
      <c r="D292">
        <f>IF(VLOOKUP(A292,'상위 PV'!A:C,3,0)="기사임",1,"")</f>
        <v>1</v>
      </c>
      <c r="E292">
        <f>COUNTIF(주간_5pg!$F$2:$F$800,'5pg 데이터'!B292)</f>
        <v>1</v>
      </c>
      <c r="F292" t="b">
        <f t="shared" si="4"/>
        <v>1</v>
      </c>
      <c r="G292" t="str">
        <f>IF(F292=FALSE,"",B292&amp;"@"&amp;COUNTIFS($B$1:B292,B292,$F$1:F292,TRUE))</f>
        <v>United States@41</v>
      </c>
      <c r="H292" t="str">
        <f>IFERROR(INDEX('기사 제목, 링크 정리시트'!B:B,MATCH(CONCATENATE("http://skinnonews.com"&amp;'5pg 데이터'!A292),'기사 제목, 링크 정리시트'!C:C,0)),"")</f>
        <v>[SKinno People] Paul Coupillaud, Director of PM&amp;O Department, SK Functional Polymer</v>
      </c>
      <c r="M292">
        <f>주간_5pg!F292</f>
        <v>0</v>
      </c>
    </row>
    <row r="293" spans="1:13">
      <c r="A293" s="86" t="s">
        <v>931</v>
      </c>
      <c r="B293" s="86" t="s">
        <v>242</v>
      </c>
      <c r="C293" s="86">
        <v>2</v>
      </c>
      <c r="D293">
        <f>IF(VLOOKUP(A293,'상위 PV'!A:C,3,0)="기사임",1,"")</f>
        <v>1</v>
      </c>
      <c r="E293">
        <f>COUNTIF(주간_5pg!$F$2:$F$800,'5pg 데이터'!B293)</f>
        <v>1</v>
      </c>
      <c r="F293" t="b">
        <f t="shared" si="4"/>
        <v>1</v>
      </c>
      <c r="G293" t="str">
        <f>IF(F293=FALSE,"",B293&amp;"@"&amp;COUNTIFS($B$1:B293,B293,$F$1:F293,TRUE))</f>
        <v>Taiwan@5</v>
      </c>
      <c r="H293" t="str">
        <f>IFERROR(INDEX('기사 제목, 링크 정리시트'!B:B,MATCH(CONCATENATE("http://skinnonews.com"&amp;'5pg 데이터'!A293),'기사 제목, 링크 정리시트'!C:C,0)),"")</f>
        <v>SK Geo Centric opens SK Geo Planet, an online platform to strengthen communication and collaboration with clients</v>
      </c>
      <c r="M293">
        <f>주간_5pg!F293</f>
        <v>0</v>
      </c>
    </row>
    <row r="294" spans="1:13">
      <c r="A294" s="86" t="s">
        <v>1030</v>
      </c>
      <c r="B294" s="86" t="s">
        <v>233</v>
      </c>
      <c r="C294" s="86">
        <v>2</v>
      </c>
      <c r="D294">
        <f>IF(VLOOKUP(A294,'상위 PV'!A:C,3,0)="기사임",1,"")</f>
        <v>1</v>
      </c>
      <c r="E294">
        <f>COUNTIF(주간_5pg!$F$2:$F$800,'5pg 데이터'!B294)</f>
        <v>1</v>
      </c>
      <c r="F294" t="b">
        <f t="shared" si="4"/>
        <v>1</v>
      </c>
      <c r="G294" t="str">
        <f>IF(F294=FALSE,"",B294&amp;"@"&amp;COUNTIFS($B$1:B294,B294,$F$1:F294,TRUE))</f>
        <v>Hong Kong@6</v>
      </c>
      <c r="H294" t="str">
        <f>IFERROR(INDEX('기사 제목, 링크 정리시트'!B:B,MATCH(CONCATENATE("http://skinnonews.com"&amp;'5pg 데이터'!A294),'기사 제목, 링크 정리시트'!C:C,0)),"")</f>
        <v>SK Energy undergoes the division of its tank terminal business and launches a logistics company</v>
      </c>
      <c r="M294">
        <f>주간_5pg!F294</f>
        <v>0</v>
      </c>
    </row>
    <row r="295" spans="1:13">
      <c r="A295" s="86" t="s">
        <v>1030</v>
      </c>
      <c r="B295" s="86" t="s">
        <v>234</v>
      </c>
      <c r="C295" s="86">
        <v>2</v>
      </c>
      <c r="D295">
        <f>IF(VLOOKUP(A295,'상위 PV'!A:C,3,0)="기사임",1,"")</f>
        <v>1</v>
      </c>
      <c r="E295">
        <f>COUNTIF(주간_5pg!$F$2:$F$800,'5pg 데이터'!B295)</f>
        <v>1</v>
      </c>
      <c r="F295" t="b">
        <f t="shared" si="4"/>
        <v>1</v>
      </c>
      <c r="G295" t="str">
        <f>IF(F295=FALSE,"",B295&amp;"@"&amp;COUNTIFS($B$1:B295,B295,$F$1:F295,TRUE))</f>
        <v>United Kingdom@10</v>
      </c>
      <c r="H295" t="str">
        <f>IFERROR(INDEX('기사 제목, 링크 정리시트'!B:B,MATCH(CONCATENATE("http://skinnonews.com"&amp;'5pg 데이터'!A295),'기사 제목, 링크 정리시트'!C:C,0)),"")</f>
        <v>SK Energy undergoes the division of its tank terminal business and launches a logistics company</v>
      </c>
      <c r="M295">
        <f>주간_5pg!F295</f>
        <v>0</v>
      </c>
    </row>
    <row r="296" spans="1:13">
      <c r="A296" s="86" t="s">
        <v>1029</v>
      </c>
      <c r="B296" s="86" t="s">
        <v>232</v>
      </c>
      <c r="C296" s="86">
        <v>2</v>
      </c>
      <c r="D296">
        <f>IF(VLOOKUP(A296,'상위 PV'!A:C,3,0)="기사임",1,"")</f>
        <v>1</v>
      </c>
      <c r="E296">
        <f>COUNTIF(주간_5pg!$F$2:$F$800,'5pg 데이터'!B296)</f>
        <v>1</v>
      </c>
      <c r="F296" t="b">
        <f t="shared" si="4"/>
        <v>1</v>
      </c>
      <c r="G296" t="str">
        <f>IF(F296=FALSE,"",B296&amp;"@"&amp;COUNTIFS($B$1:B296,B296,$F$1:F296,TRUE))</f>
        <v>Canada@5</v>
      </c>
      <c r="H296" t="str">
        <f>IFERROR(INDEX('기사 제목, 링크 정리시트'!B:B,MATCH(CONCATENATE("http://skinnonews.com"&amp;'5pg 데이터'!A296),'기사 제목, 링크 정리시트'!C:C,0)),"")</f>
        <v>SK On – Hyundai Motor Group joint battery factory awarded “Deal of the Year”</v>
      </c>
      <c r="M296">
        <f>주간_5pg!F296</f>
        <v>0</v>
      </c>
    </row>
    <row r="297" spans="1:13">
      <c r="A297" s="86" t="s">
        <v>1026</v>
      </c>
      <c r="B297" s="86" t="s">
        <v>235</v>
      </c>
      <c r="C297" s="86">
        <v>2</v>
      </c>
      <c r="D297">
        <f>IF(VLOOKUP(A297,'상위 PV'!A:C,3,0)="기사임",1,"")</f>
        <v>1</v>
      </c>
      <c r="E297">
        <f>COUNTIF(주간_5pg!$F$2:$F$800,'5pg 데이터'!B297)</f>
        <v>1</v>
      </c>
      <c r="F297" t="b">
        <f t="shared" si="4"/>
        <v>1</v>
      </c>
      <c r="G297" t="str">
        <f>IF(F297=FALSE,"",B297&amp;"@"&amp;COUNTIFS($B$1:B297,B297,$F$1:F297,TRUE))</f>
        <v>Hungary@2</v>
      </c>
      <c r="H297" t="str">
        <f>IFERROR(INDEX('기사 제목, 링크 정리시트'!B:B,MATCH(CONCATENATE("http://skinnonews.com"&amp;'5pg 데이터'!A297),'기사 제목, 링크 정리시트'!C:C,0)),"")</f>
        <v>SK On and BASF entered into an agreement to evaluate collaboration opportunities in the global lithium-ion battery market</v>
      </c>
      <c r="M297">
        <f>주간_5pg!F297</f>
        <v>0</v>
      </c>
    </row>
    <row r="298" spans="1:13">
      <c r="A298" s="86" t="s">
        <v>1026</v>
      </c>
      <c r="B298" s="86" t="s">
        <v>1635</v>
      </c>
      <c r="C298" s="86">
        <v>2</v>
      </c>
      <c r="D298">
        <f>IF(VLOOKUP(A298,'상위 PV'!A:C,3,0)="기사임",1,"")</f>
        <v>1</v>
      </c>
      <c r="E298">
        <f>COUNTIF(주간_5pg!$F$2:$F$800,'5pg 데이터'!B298)</f>
        <v>2</v>
      </c>
      <c r="F298" t="b">
        <f t="shared" si="4"/>
        <v>0</v>
      </c>
      <c r="G298" t="str">
        <f>IF(F298=FALSE,"",B298&amp;"@"&amp;COUNTIFS($B$1:B298,B298,$F$1:F298,TRUE))</f>
        <v/>
      </c>
      <c r="H298" t="str">
        <f>IFERROR(INDEX('기사 제목, 링크 정리시트'!B:B,MATCH(CONCATENATE("http://skinnonews.com"&amp;'5pg 데이터'!A298),'기사 제목, 링크 정리시트'!C:C,0)),"")</f>
        <v>SK On and BASF entered into an agreement to evaluate collaboration opportunities in the global lithium-ion battery market</v>
      </c>
      <c r="M298">
        <f>주간_5pg!F298</f>
        <v>0</v>
      </c>
    </row>
    <row r="299" spans="1:13">
      <c r="A299" s="86" t="s">
        <v>1027</v>
      </c>
      <c r="B299" s="86" t="s">
        <v>230</v>
      </c>
      <c r="C299" s="86">
        <v>2</v>
      </c>
      <c r="D299">
        <f>IF(VLOOKUP(A299,'상위 PV'!A:C,3,0)="기사임",1,"")</f>
        <v>1</v>
      </c>
      <c r="E299">
        <f>COUNTIF(주간_5pg!$F$2:$F$800,'5pg 데이터'!B299)</f>
        <v>1</v>
      </c>
      <c r="F299" t="b">
        <f t="shared" si="4"/>
        <v>1</v>
      </c>
      <c r="G299" t="str">
        <f>IF(F299=FALSE,"",B299&amp;"@"&amp;COUNTIFS($B$1:B299,B299,$F$1:F299,TRUE))</f>
        <v>Singapore@17</v>
      </c>
      <c r="H299" t="str">
        <f>IFERROR(INDEX('기사 제목, 링크 정리시트'!B:B,MATCH(CONCATENATE("http://skinnonews.com"&amp;'5pg 데이터'!A299),'기사 제목, 링크 정리시트'!C:C,0)),"")</f>
        <v>SK Earthon successfully discovers crude oil from Block 16-2 in Vietnam</v>
      </c>
      <c r="M299">
        <f>주간_5pg!F299</f>
        <v>0</v>
      </c>
    </row>
    <row r="300" spans="1:13">
      <c r="A300" s="86" t="s">
        <v>1027</v>
      </c>
      <c r="B300" s="86" t="s">
        <v>238</v>
      </c>
      <c r="C300" s="86">
        <v>2</v>
      </c>
      <c r="D300">
        <f>IF(VLOOKUP(A300,'상위 PV'!A:C,3,0)="기사임",1,"")</f>
        <v>1</v>
      </c>
      <c r="E300">
        <f>COUNTIF(주간_5pg!$F$2:$F$800,'5pg 데이터'!B300)</f>
        <v>1</v>
      </c>
      <c r="F300" t="b">
        <f t="shared" si="4"/>
        <v>1</v>
      </c>
      <c r="G300" t="str">
        <f>IF(F300=FALSE,"",B300&amp;"@"&amp;COUNTIFS($B$1:B300,B300,$F$1:F300,TRUE))</f>
        <v>Sweden@1</v>
      </c>
      <c r="H300" t="str">
        <f>IFERROR(INDEX('기사 제목, 링크 정리시트'!B:B,MATCH(CONCATENATE("http://skinnonews.com"&amp;'5pg 데이터'!A300),'기사 제목, 링크 정리시트'!C:C,0)),"")</f>
        <v>SK Earthon successfully discovers crude oil from Block 16-2 in Vietnam</v>
      </c>
      <c r="M300">
        <f>주간_5pg!F300</f>
        <v>0</v>
      </c>
    </row>
    <row r="301" spans="1:13">
      <c r="A301" s="86" t="s">
        <v>1062</v>
      </c>
      <c r="B301" s="86" t="s">
        <v>1773</v>
      </c>
      <c r="C301" s="86">
        <v>2</v>
      </c>
      <c r="D301">
        <f>IF(VLOOKUP(A301,'상위 PV'!A:C,3,0)="기사임",1,"")</f>
        <v>1</v>
      </c>
      <c r="E301">
        <f>COUNTIF(주간_5pg!$F$2:$F$800,'5pg 데이터'!B301)</f>
        <v>1</v>
      </c>
      <c r="F301" t="b">
        <f t="shared" si="4"/>
        <v>1</v>
      </c>
      <c r="G301" t="str">
        <f>IF(F301=FALSE,"",B301&amp;"@"&amp;COUNTIFS($B$1:B301,B301,$F$1:F301,TRUE))</f>
        <v>Belarus@1</v>
      </c>
      <c r="H301" t="str">
        <f>IFERROR(INDEX('기사 제목, 링크 정리시트'!B:B,MATCH(CONCATENATE("http://skinnonews.com"&amp;'5pg 데이터'!A301),'기사 제목, 링크 정리시트'!C:C,0)),"")</f>
        <v>SK Innovation and subsidiaries worldwide unite to support Busan’s bid to host World Expo 2030</v>
      </c>
      <c r="M301">
        <f>주간_5pg!F301</f>
        <v>0</v>
      </c>
    </row>
    <row r="302" spans="1:13">
      <c r="A302" s="86" t="s">
        <v>1062</v>
      </c>
      <c r="B302" s="86" t="s">
        <v>247</v>
      </c>
      <c r="C302" s="86">
        <v>2</v>
      </c>
      <c r="D302">
        <f>IF(VLOOKUP(A302,'상위 PV'!A:C,3,0)="기사임",1,"")</f>
        <v>1</v>
      </c>
      <c r="E302">
        <f>COUNTIF(주간_5pg!$F$2:$F$800,'5pg 데이터'!B302)</f>
        <v>1</v>
      </c>
      <c r="F302" t="b">
        <f t="shared" si="4"/>
        <v>1</v>
      </c>
      <c r="G302" t="str">
        <f>IF(F302=FALSE,"",B302&amp;"@"&amp;COUNTIFS($B$1:B302,B302,$F$1:F302,TRUE))</f>
        <v>Vietnam@7</v>
      </c>
      <c r="H302" t="str">
        <f>IFERROR(INDEX('기사 제목, 링크 정리시트'!B:B,MATCH(CONCATENATE("http://skinnonews.com"&amp;'5pg 데이터'!A302),'기사 제목, 링크 정리시트'!C:C,0)),"")</f>
        <v>SK Innovation and subsidiaries worldwide unite to support Busan’s bid to host World Expo 2030</v>
      </c>
      <c r="M302">
        <f>주간_5pg!F302</f>
        <v>0</v>
      </c>
    </row>
    <row r="303" spans="1:13">
      <c r="A303" s="86" t="s">
        <v>1115</v>
      </c>
      <c r="B303" s="86" t="s">
        <v>226</v>
      </c>
      <c r="C303" s="86">
        <v>2</v>
      </c>
      <c r="D303">
        <f>IF(VLOOKUP(A303,'상위 PV'!A:C,3,0)="기사임",1,"")</f>
        <v>1</v>
      </c>
      <c r="E303">
        <f>COUNTIF(주간_5pg!$F$2:$F$800,'5pg 데이터'!B303)</f>
        <v>1</v>
      </c>
      <c r="F303" t="b">
        <f t="shared" si="4"/>
        <v>1</v>
      </c>
      <c r="G303" t="str">
        <f>IF(F303=FALSE,"",B303&amp;"@"&amp;COUNTIFS($B$1:B303,B303,$F$1:F303,TRUE))</f>
        <v>South Korea@31</v>
      </c>
      <c r="H303" t="str">
        <f>IFERROR(INDEX('기사 제목, 링크 정리시트'!B:B,MATCH(CONCATENATE("http://skinnonews.com"&amp;'5pg 데이터'!A303),'기사 제목, 링크 정리시트'!C:C,0)),"")</f>
        <v>[SKinno Tech] Plastic Recycling</v>
      </c>
      <c r="M303">
        <f>주간_5pg!F303</f>
        <v>0</v>
      </c>
    </row>
    <row r="304" spans="1:13">
      <c r="A304" s="86" t="s">
        <v>1609</v>
      </c>
      <c r="B304" s="86" t="s">
        <v>236</v>
      </c>
      <c r="C304" s="86">
        <v>2</v>
      </c>
      <c r="D304">
        <f>IF(VLOOKUP(A304,'상위 PV'!A:C,3,0)="기사임",1,"")</f>
        <v>1</v>
      </c>
      <c r="E304">
        <f>COUNTIF(주간_5pg!$F$2:$F$800,'5pg 데이터'!B304)</f>
        <v>1</v>
      </c>
      <c r="F304" t="b">
        <f t="shared" si="4"/>
        <v>1</v>
      </c>
      <c r="G304" t="str">
        <f>IF(F304=FALSE,"",B304&amp;"@"&amp;COUNTIFS($B$1:B304,B304,$F$1:F304,TRUE))</f>
        <v>France@2</v>
      </c>
      <c r="H304" t="str">
        <f>IFERROR(INDEX('기사 제목, 링크 정리시트'!B:B,MATCH(CONCATENATE("http://skinnonews.com"&amp;'5pg 데이터'!A304),'기사 제목, 링크 정리시트'!C:C,0)),"")</f>
        <v>SK On cooperates with domestic and foreign companies to advance the intelligence of battery production equipment</v>
      </c>
      <c r="M304">
        <f>주간_5pg!F304</f>
        <v>0</v>
      </c>
    </row>
    <row r="305" spans="1:13">
      <c r="A305" s="86" t="s">
        <v>1407</v>
      </c>
      <c r="B305" s="86" t="s">
        <v>229</v>
      </c>
      <c r="C305" s="86">
        <v>2</v>
      </c>
      <c r="D305">
        <f>IF(VLOOKUP(A305,'상위 PV'!A:C,3,0)="기사임",1,"")</f>
        <v>1</v>
      </c>
      <c r="E305">
        <f>COUNTIF(주간_5pg!$F$2:$F$800,'5pg 데이터'!B305)</f>
        <v>1</v>
      </c>
      <c r="F305" t="b">
        <f t="shared" si="4"/>
        <v>1</v>
      </c>
      <c r="G305" t="str">
        <f>IF(F305=FALSE,"",B305&amp;"@"&amp;COUNTIFS($B$1:B305,B305,$F$1:F305,TRUE))</f>
        <v>India@37</v>
      </c>
      <c r="H305" t="str">
        <f>IFERROR(INDEX('기사 제목, 링크 정리시트'!B:B,MATCH(CONCATENATE("http://skinnonews.com"&amp;'5pg 데이터'!A305),'기사 제목, 링크 정리시트'!C:C,0)),"")</f>
        <v>SK Innovation CEO Park Sang-kyu emphasizes survival and competitiveness to drive sustainable growth in 2024 New Year’s message</v>
      </c>
      <c r="M305">
        <f>주간_5pg!F305</f>
        <v>0</v>
      </c>
    </row>
    <row r="306" spans="1:13">
      <c r="A306" s="86" t="s">
        <v>1426</v>
      </c>
      <c r="B306" s="86" t="s">
        <v>227</v>
      </c>
      <c r="C306" s="86">
        <v>2</v>
      </c>
      <c r="D306">
        <f>IF(VLOOKUP(A306,'상위 PV'!A:C,3,0)="기사임",1,"")</f>
        <v>1</v>
      </c>
      <c r="E306">
        <f>COUNTIF(주간_5pg!$F$2:$F$800,'5pg 데이터'!B306)</f>
        <v>1</v>
      </c>
      <c r="F306" t="b">
        <f t="shared" si="4"/>
        <v>1</v>
      </c>
      <c r="G306" t="str">
        <f>IF(F306=FALSE,"",B306&amp;"@"&amp;COUNTIFS($B$1:B306,B306,$F$1:F306,TRUE))</f>
        <v>Japan@13</v>
      </c>
      <c r="H306" t="str">
        <f>IFERROR(INDEX('기사 제목, 링크 정리시트'!B:B,MATCH(CONCATENATE("http://skinnonews.com"&amp;'5pg 데이터'!A306),'기사 제목, 링크 정리시트'!C:C,0)),"")</f>
        <v>SK On strengthens partnership with Solid Power to accelerate all-solid-state battery development</v>
      </c>
      <c r="M306">
        <f>주간_5pg!F306</f>
        <v>0</v>
      </c>
    </row>
    <row r="307" spans="1:13">
      <c r="A307" s="86" t="s">
        <v>1426</v>
      </c>
      <c r="B307" s="86" t="s">
        <v>225</v>
      </c>
      <c r="C307" s="86">
        <v>2</v>
      </c>
      <c r="D307">
        <f>IF(VLOOKUP(A307,'상위 PV'!A:C,3,0)="기사임",1,"")</f>
        <v>1</v>
      </c>
      <c r="E307">
        <f>COUNTIF(주간_5pg!$F$2:$F$800,'5pg 데이터'!B307)</f>
        <v>1</v>
      </c>
      <c r="F307" t="b">
        <f t="shared" si="4"/>
        <v>1</v>
      </c>
      <c r="G307" t="str">
        <f>IF(F307=FALSE,"",B307&amp;"@"&amp;COUNTIFS($B$1:B307,B307,$F$1:F307,TRUE))</f>
        <v>United States@42</v>
      </c>
      <c r="H307" t="str">
        <f>IFERROR(INDEX('기사 제목, 링크 정리시트'!B:B,MATCH(CONCATENATE("http://skinnonews.com"&amp;'5pg 데이터'!A307),'기사 제목, 링크 정리시트'!C:C,0)),"")</f>
        <v>SK On strengthens partnership with Solid Power to accelerate all-solid-state battery development</v>
      </c>
      <c r="M307">
        <f>주간_5pg!F307</f>
        <v>0</v>
      </c>
    </row>
    <row r="308" spans="1:13">
      <c r="A308" s="86" t="s">
        <v>1434</v>
      </c>
      <c r="B308" s="86" t="s">
        <v>227</v>
      </c>
      <c r="C308" s="86">
        <v>2</v>
      </c>
      <c r="D308">
        <f>IF(VLOOKUP(A308,'상위 PV'!A:C,3,0)="기사임",1,"")</f>
        <v>1</v>
      </c>
      <c r="E308">
        <f>COUNTIF(주간_5pg!$F$2:$F$800,'5pg 데이터'!B308)</f>
        <v>1</v>
      </c>
      <c r="F308" t="b">
        <f t="shared" si="4"/>
        <v>1</v>
      </c>
      <c r="G308" t="str">
        <f>IF(F308=FALSE,"",B308&amp;"@"&amp;COUNTIFS($B$1:B308,B308,$F$1:F308,TRUE))</f>
        <v>Japan@14</v>
      </c>
      <c r="H308" t="str">
        <f>IFERROR(INDEX('기사 제목, 링크 정리시트'!B:B,MATCH(CONCATENATE("http://skinnonews.com"&amp;'5pg 데이터'!A308),'기사 제목, 링크 정리시트'!C:C,0)),"")</f>
        <v>Hyundai Motor and SK Enmove drive the development of Next-Generation Vehicle Refrigerants to expand the thermal management market</v>
      </c>
      <c r="M308">
        <f>주간_5pg!F308</f>
        <v>0</v>
      </c>
    </row>
    <row r="309" spans="1:13">
      <c r="A309" s="86" t="s">
        <v>1692</v>
      </c>
      <c r="B309" s="86" t="s">
        <v>225</v>
      </c>
      <c r="C309" s="86">
        <v>2</v>
      </c>
      <c r="D309">
        <f>IF(VLOOKUP(A309,'상위 PV'!A:C,3,0)="기사임",1,"")</f>
        <v>1</v>
      </c>
      <c r="E309">
        <f>COUNTIF(주간_5pg!$F$2:$F$800,'5pg 데이터'!B309)</f>
        <v>1</v>
      </c>
      <c r="F309" t="b">
        <f t="shared" si="4"/>
        <v>1</v>
      </c>
      <c r="G309" t="str">
        <f>IF(F309=FALSE,"",B309&amp;"@"&amp;COUNTIFS($B$1:B309,B309,$F$1:F309,TRUE))</f>
        <v>United States@43</v>
      </c>
      <c r="H309" t="str">
        <f>IFERROR(INDEX('기사 제목, 링크 정리시트'!B:B,MATCH(CONCATENATE("http://skinnonews.com"&amp;'5pg 데이터'!A309),'기사 제목, 링크 정리시트'!C:C,0)),"")</f>
        <v>[Oillusion] Dinosaur fossils turned into oil? Who told you that?</v>
      </c>
      <c r="M309">
        <f>주간_5pg!F309</f>
        <v>0</v>
      </c>
    </row>
    <row r="310" spans="1:13">
      <c r="A310" s="86" t="s">
        <v>1444</v>
      </c>
      <c r="B310" s="86" t="s">
        <v>628</v>
      </c>
      <c r="C310" s="86">
        <v>2</v>
      </c>
      <c r="D310">
        <f>IF(VLOOKUP(A310,'상위 PV'!A:C,3,0)="기사임",1,"")</f>
        <v>1</v>
      </c>
      <c r="E310">
        <f>COUNTIF(주간_5pg!$F$2:$F$800,'5pg 데이터'!B310)</f>
        <v>1</v>
      </c>
      <c r="F310" t="b">
        <f t="shared" si="4"/>
        <v>1</v>
      </c>
      <c r="G310" t="str">
        <f>IF(F310=FALSE,"",B310&amp;"@"&amp;COUNTIFS($B$1:B310,B310,$F$1:F310,TRUE))</f>
        <v>United Arab Emirates@2</v>
      </c>
      <c r="H310" t="str">
        <f>IFERROR(INDEX('기사 제목, 링크 정리시트'!B:B,MATCH(CONCATENATE("http://skinnonews.com"&amp;'5pg 데이터'!A310),'기사 제목, 링크 정리시트'!C:C,0)),"")</f>
        <v>[SK Innovation’s 2023 Financial Results] Recording sales of KRW 77.29 trillion and operating profit of KRW 1.9 trillion</v>
      </c>
      <c r="M310">
        <f>주간_5pg!F310</f>
        <v>0</v>
      </c>
    </row>
    <row r="311" spans="1:13">
      <c r="A311" s="86" t="s">
        <v>1476</v>
      </c>
      <c r="B311" s="86" t="s">
        <v>229</v>
      </c>
      <c r="C311" s="86">
        <v>2</v>
      </c>
      <c r="D311">
        <f>IF(VLOOKUP(A311,'상위 PV'!A:C,3,0)="기사임",1,"")</f>
        <v>1</v>
      </c>
      <c r="E311">
        <f>COUNTIF(주간_5pg!$F$2:$F$800,'5pg 데이터'!B311)</f>
        <v>1</v>
      </c>
      <c r="F311" t="b">
        <f t="shared" si="4"/>
        <v>1</v>
      </c>
      <c r="G311" t="str">
        <f>IF(F311=FALSE,"",B311&amp;"@"&amp;COUNTIFS($B$1:B311,B311,$F$1:F311,TRUE))</f>
        <v>India@38</v>
      </c>
      <c r="H311" t="str">
        <f>IFERROR(INDEX('기사 제목, 링크 정리시트'!B:B,MATCH(CONCATENATE("http://skinnonews.com"&amp;'5pg 데이터'!A311),'기사 제목, 링크 정리시트'!C:C,0)),"")</f>
        <v>SK Enmove collaborates with Iceotope and SK Telecom to accelerate its foray into the data center liquid cooling market</v>
      </c>
      <c r="M311">
        <f>주간_5pg!F311</f>
        <v>0</v>
      </c>
    </row>
    <row r="312" spans="1:13">
      <c r="A312" s="86" t="s">
        <v>1482</v>
      </c>
      <c r="B312" s="86" t="s">
        <v>225</v>
      </c>
      <c r="C312" s="86">
        <v>2</v>
      </c>
      <c r="D312">
        <f>IF(VLOOKUP(A312,'상위 PV'!A:C,3,0)="기사임",1,"")</f>
        <v>1</v>
      </c>
      <c r="E312">
        <f>COUNTIF(주간_5pg!$F$2:$F$800,'5pg 데이터'!B312)</f>
        <v>1</v>
      </c>
      <c r="F312" t="b">
        <f t="shared" si="4"/>
        <v>1</v>
      </c>
      <c r="G312" t="str">
        <f>IF(F312=FALSE,"",B312&amp;"@"&amp;COUNTIFS($B$1:B312,B312,$F$1:F312,TRUE))</f>
        <v>United States@44</v>
      </c>
      <c r="H312" t="str">
        <f>IFERROR(INDEX('기사 제목, 링크 정리시트'!B:B,MATCH(CONCATENATE("http://skinnonews.com"&amp;'5pg 데이터'!A312),'기사 제목, 링크 정리시트'!C:C,0)),"")</f>
        <v>SK On to unveil upgraded fast-charging solutions at InterBattery 2024</v>
      </c>
      <c r="M312">
        <f>주간_5pg!F312</f>
        <v>0</v>
      </c>
    </row>
    <row r="313" spans="1:13">
      <c r="A313" s="86" t="s">
        <v>1483</v>
      </c>
      <c r="B313" s="86" t="s">
        <v>229</v>
      </c>
      <c r="C313" s="86">
        <v>2</v>
      </c>
      <c r="D313">
        <f>IF(VLOOKUP(A313,'상위 PV'!A:C,3,0)="기사임",1,"")</f>
        <v>1</v>
      </c>
      <c r="E313">
        <f>COUNTIF(주간_5pg!$F$2:$F$800,'5pg 데이터'!B313)</f>
        <v>1</v>
      </c>
      <c r="F313" t="b">
        <f t="shared" si="4"/>
        <v>1</v>
      </c>
      <c r="G313" t="str">
        <f>IF(F313=FALSE,"",B313&amp;"@"&amp;COUNTIFS($B$1:B313,B313,$F$1:F313,TRUE))</f>
        <v>India@39</v>
      </c>
      <c r="H313" t="str">
        <f>IFERROR(INDEX('기사 제목, 링크 정리시트'!B:B,MATCH(CONCATENATE("http://skinnonews.com"&amp;'5pg 데이터'!A313),'기사 제목, 링크 정리시트'!C:C,0)),"")</f>
        <v>[Secondary Batteries Quick Note] ① What are secondary batteries?</v>
      </c>
      <c r="M313">
        <f>주간_5pg!F313</f>
        <v>0</v>
      </c>
    </row>
    <row r="314" spans="1:13">
      <c r="A314" s="86" t="s">
        <v>1483</v>
      </c>
      <c r="B314" s="86" t="s">
        <v>244</v>
      </c>
      <c r="C314" s="86">
        <v>2</v>
      </c>
      <c r="D314">
        <f>IF(VLOOKUP(A314,'상위 PV'!A:C,3,0)="기사임",1,"")</f>
        <v>1</v>
      </c>
      <c r="E314">
        <f>COUNTIF(주간_5pg!$F$2:$F$800,'5pg 데이터'!B314)</f>
        <v>1</v>
      </c>
      <c r="F314" t="b">
        <f t="shared" si="4"/>
        <v>1</v>
      </c>
      <c r="G314" t="str">
        <f>IF(F314=FALSE,"",B314&amp;"@"&amp;COUNTIFS($B$1:B314,B314,$F$1:F314,TRUE))</f>
        <v>Indonesia@2</v>
      </c>
      <c r="H314" t="str">
        <f>IFERROR(INDEX('기사 제목, 링크 정리시트'!B:B,MATCH(CONCATENATE("http://skinnonews.com"&amp;'5pg 데이터'!A314),'기사 제목, 링크 정리시트'!C:C,0)),"")</f>
        <v>[Secondary Batteries Quick Note] ① What are secondary batteries?</v>
      </c>
      <c r="M314">
        <f>주간_5pg!F314</f>
        <v>0</v>
      </c>
    </row>
    <row r="315" spans="1:13">
      <c r="A315" s="86" t="s">
        <v>1483</v>
      </c>
      <c r="B315" s="86" t="s">
        <v>631</v>
      </c>
      <c r="C315" s="86">
        <v>2</v>
      </c>
      <c r="D315">
        <f>IF(VLOOKUP(A315,'상위 PV'!A:C,3,0)="기사임",1,"")</f>
        <v>1</v>
      </c>
      <c r="E315">
        <f>COUNTIF(주간_5pg!$F$2:$F$800,'5pg 데이터'!B315)</f>
        <v>1</v>
      </c>
      <c r="F315" t="b">
        <f t="shared" si="4"/>
        <v>1</v>
      </c>
      <c r="G315" t="str">
        <f>IF(F315=FALSE,"",B315&amp;"@"&amp;COUNTIFS($B$1:B315,B315,$F$1:F315,TRUE))</f>
        <v>Pakistan@1</v>
      </c>
      <c r="H315" t="str">
        <f>IFERROR(INDEX('기사 제목, 링크 정리시트'!B:B,MATCH(CONCATENATE("http://skinnonews.com"&amp;'5pg 데이터'!A315),'기사 제목, 링크 정리시트'!C:C,0)),"")</f>
        <v>[Secondary Batteries Quick Note] ① What are secondary batteries?</v>
      </c>
      <c r="M315">
        <f>주간_5pg!F315</f>
        <v>0</v>
      </c>
    </row>
    <row r="316" spans="1:13">
      <c r="A316" s="86" t="s">
        <v>1492</v>
      </c>
      <c r="B316" s="86" t="s">
        <v>229</v>
      </c>
      <c r="C316" s="86">
        <v>2</v>
      </c>
      <c r="D316">
        <f>IF(VLOOKUP(A316,'상위 PV'!A:C,3,0)="기사임",1,"")</f>
        <v>1</v>
      </c>
      <c r="E316">
        <f>COUNTIF(주간_5pg!$F$2:$F$800,'5pg 데이터'!B316)</f>
        <v>1</v>
      </c>
      <c r="F316" t="b">
        <f t="shared" si="4"/>
        <v>1</v>
      </c>
      <c r="G316" t="str">
        <f>IF(F316=FALSE,"",B316&amp;"@"&amp;COUNTIFS($B$1:B316,B316,$F$1:F316,TRUE))</f>
        <v>India@40</v>
      </c>
      <c r="H316" t="str">
        <f>IFERROR(INDEX('기사 제목, 링크 정리시트'!B:B,MATCH(CONCATENATE("http://skinnonews.com"&amp;'5pg 데이터'!A316),'기사 제목, 링크 정리시트'!C:C,0)),"")</f>
        <v>SK On and Ferrari to lead innovation in battery cell technology</v>
      </c>
      <c r="M316">
        <f>주간_5pg!F316</f>
        <v>0</v>
      </c>
    </row>
    <row r="317" spans="1:13">
      <c r="A317" s="86" t="s">
        <v>1493</v>
      </c>
      <c r="B317" s="86" t="s">
        <v>234</v>
      </c>
      <c r="C317" s="86">
        <v>2</v>
      </c>
      <c r="D317">
        <f>IF(VLOOKUP(A317,'상위 PV'!A:C,3,0)="기사임",1,"")</f>
        <v>1</v>
      </c>
      <c r="E317">
        <f>COUNTIF(주간_5pg!$F$2:$F$800,'5pg 데이터'!B317)</f>
        <v>1</v>
      </c>
      <c r="F317" t="b">
        <f t="shared" si="4"/>
        <v>1</v>
      </c>
      <c r="G317" t="str">
        <f>IF(F317=FALSE,"",B317&amp;"@"&amp;COUNTIFS($B$1:B317,B317,$F$1:F317,TRUE))</f>
        <v>United Kingdom@11</v>
      </c>
      <c r="H317" t="str">
        <f>IFERROR(INDEX('기사 제목, 링크 정리시트'!B:B,MATCH(CONCATENATE("http://skinnonews.com"&amp;'5pg 데이터'!A317),'기사 제목, 링크 정리시트'!C:C,0)),"")</f>
        <v>SK Innovation holds the 17th Annual General Meeting of Shareholders and Board of Directors Meeting, appointing Park Sang-kyu as new Executive Director</v>
      </c>
      <c r="M317">
        <f>주간_5pg!F317</f>
        <v>0</v>
      </c>
    </row>
    <row r="318" spans="1:13">
      <c r="A318" s="86" t="s">
        <v>1644</v>
      </c>
      <c r="B318" s="86" t="s">
        <v>229</v>
      </c>
      <c r="C318" s="86">
        <v>2</v>
      </c>
      <c r="D318">
        <f>IF(VLOOKUP(A318,'상위 PV'!A:C,3,0)="기사임",1,"")</f>
        <v>1</v>
      </c>
      <c r="E318">
        <f>COUNTIF(주간_5pg!$F$2:$F$800,'5pg 데이터'!B318)</f>
        <v>1</v>
      </c>
      <c r="F318" t="b">
        <f t="shared" si="4"/>
        <v>1</v>
      </c>
      <c r="G318" t="str">
        <f>IF(F318=FALSE,"",B318&amp;"@"&amp;COUNTIFS($B$1:B318,B318,$F$1:F318,TRUE))</f>
        <v>India@41</v>
      </c>
      <c r="H318" t="str">
        <f>IFERROR(INDEX('기사 제목, 링크 정리시트'!B:B,MATCH(CONCATENATE("http://skinnonews.com"&amp;'5pg 데이터'!A318),'기사 제목, 링크 정리시트'!C:C,0)),"")</f>
        <v>[Oillusion] A refinery’s oil pipeline that is equivalent to a round trip between the Earth and the Moon</v>
      </c>
      <c r="M318">
        <f>주간_5pg!F318</f>
        <v>0</v>
      </c>
    </row>
    <row r="319" spans="1:13">
      <c r="A319" s="86" t="s">
        <v>1514</v>
      </c>
      <c r="B319" s="86" t="s">
        <v>229</v>
      </c>
      <c r="C319" s="86">
        <v>2</v>
      </c>
      <c r="D319">
        <f>IF(VLOOKUP(A319,'상위 PV'!A:C,3,0)="기사임",1,"")</f>
        <v>1</v>
      </c>
      <c r="E319">
        <f>COUNTIF(주간_5pg!$F$2:$F$800,'5pg 데이터'!B319)</f>
        <v>1</v>
      </c>
      <c r="F319" t="b">
        <f t="shared" si="4"/>
        <v>1</v>
      </c>
      <c r="G319" t="str">
        <f>IF(F319=FALSE,"",B319&amp;"@"&amp;COUNTIFS($B$1:B319,B319,$F$1:F319,TRUE))</f>
        <v>India@42</v>
      </c>
      <c r="H319" t="str">
        <f>IFERROR(INDEX('기사 제목, 링크 정리시트'!B:B,MATCH(CONCATENATE("http://skinnonews.com"&amp;'5pg 데이터'!A319),'기사 제목, 링크 정리시트'!C:C,0)),"")</f>
        <v>SK Innovation CEO Park Sang-kyu, "We will achieve greater results by reviewing our portfolios"</v>
      </c>
      <c r="M319">
        <f>주간_5pg!F319</f>
        <v>0</v>
      </c>
    </row>
    <row r="320" spans="1:13">
      <c r="A320" s="86" t="s">
        <v>1514</v>
      </c>
      <c r="B320" s="86" t="s">
        <v>226</v>
      </c>
      <c r="C320" s="86">
        <v>2</v>
      </c>
      <c r="D320">
        <f>IF(VLOOKUP(A320,'상위 PV'!A:C,3,0)="기사임",1,"")</f>
        <v>1</v>
      </c>
      <c r="E320">
        <f>COUNTIF(주간_5pg!$F$2:$F$800,'5pg 데이터'!B320)</f>
        <v>1</v>
      </c>
      <c r="F320" t="b">
        <f t="shared" si="4"/>
        <v>1</v>
      </c>
      <c r="G320" t="str">
        <f>IF(F320=FALSE,"",B320&amp;"@"&amp;COUNTIFS($B$1:B320,B320,$F$1:F320,TRUE))</f>
        <v>South Korea@32</v>
      </c>
      <c r="H320" t="str">
        <f>IFERROR(INDEX('기사 제목, 링크 정리시트'!B:B,MATCH(CONCATENATE("http://skinnonews.com"&amp;'5pg 데이터'!A320),'기사 제목, 링크 정리시트'!C:C,0)),"")</f>
        <v>SK Innovation CEO Park Sang-kyu, "We will achieve greater results by reviewing our portfolios"</v>
      </c>
      <c r="M320">
        <f>주간_5pg!F320</f>
        <v>0</v>
      </c>
    </row>
    <row r="321" spans="1:13">
      <c r="A321" s="86" t="s">
        <v>1538</v>
      </c>
      <c r="B321" s="86" t="s">
        <v>236</v>
      </c>
      <c r="C321" s="86">
        <v>2</v>
      </c>
      <c r="D321">
        <f>IF(VLOOKUP(A321,'상위 PV'!A:C,3,0)="기사임",1,"")</f>
        <v>1</v>
      </c>
      <c r="E321">
        <f>COUNTIF(주간_5pg!$F$2:$F$800,'5pg 데이터'!B321)</f>
        <v>1</v>
      </c>
      <c r="F321" t="b">
        <f t="shared" si="4"/>
        <v>1</v>
      </c>
      <c r="G321" t="str">
        <f>IF(F321=FALSE,"",B321&amp;"@"&amp;COUNTIFS($B$1:B321,B321,$F$1:F321,TRUE))</f>
        <v>France@3</v>
      </c>
      <c r="H321" t="str">
        <f>IFERROR(INDEX('기사 제목, 링크 정리시트'!B:B,MATCH(CONCATENATE("http://skinnonews.com"&amp;'5pg 데이터'!A321),'기사 제목, 링크 정리시트'!C:C,0)),"")</f>
        <v>[Oillusion] Are we running out of oil in the next 50 years?</v>
      </c>
      <c r="M321">
        <f>주간_5pg!F321</f>
        <v>0</v>
      </c>
    </row>
    <row r="322" spans="1:13">
      <c r="A322" s="86" t="s">
        <v>1538</v>
      </c>
      <c r="B322" s="86" t="s">
        <v>244</v>
      </c>
      <c r="C322" s="86">
        <v>2</v>
      </c>
      <c r="D322">
        <f>IF(VLOOKUP(A322,'상위 PV'!A:C,3,0)="기사임",1,"")</f>
        <v>1</v>
      </c>
      <c r="E322">
        <f>COUNTIF(주간_5pg!$F$2:$F$800,'5pg 데이터'!B322)</f>
        <v>1</v>
      </c>
      <c r="F322" t="b">
        <f t="shared" ref="F322:F385" si="5">AND(D322=1,E322=1)</f>
        <v>1</v>
      </c>
      <c r="G322" t="str">
        <f>IF(F322=FALSE,"",B322&amp;"@"&amp;COUNTIFS($B$1:B322,B322,$F$1:F322,TRUE))</f>
        <v>Indonesia@3</v>
      </c>
      <c r="H322" t="str">
        <f>IFERROR(INDEX('기사 제목, 링크 정리시트'!B:B,MATCH(CONCATENATE("http://skinnonews.com"&amp;'5pg 데이터'!A322),'기사 제목, 링크 정리시트'!C:C,0)),"")</f>
        <v>[Oillusion] Are we running out of oil in the next 50 years?</v>
      </c>
      <c r="M322">
        <f>주간_5pg!F322</f>
        <v>0</v>
      </c>
    </row>
    <row r="323" spans="1:13">
      <c r="A323" s="86" t="s">
        <v>1538</v>
      </c>
      <c r="B323" s="86" t="s">
        <v>1551</v>
      </c>
      <c r="C323" s="86">
        <v>2</v>
      </c>
      <c r="D323">
        <f>IF(VLOOKUP(A323,'상위 PV'!A:C,3,0)="기사임",1,"")</f>
        <v>1</v>
      </c>
      <c r="E323">
        <f>COUNTIF(주간_5pg!$F$2:$F$800,'5pg 데이터'!B323)</f>
        <v>1</v>
      </c>
      <c r="F323" t="b">
        <f t="shared" si="5"/>
        <v>1</v>
      </c>
      <c r="G323" t="str">
        <f>IF(F323=FALSE,"",B323&amp;"@"&amp;COUNTIFS($B$1:B323,B323,$F$1:F323,TRUE))</f>
        <v>Ireland@1</v>
      </c>
      <c r="H323" t="str">
        <f>IFERROR(INDEX('기사 제목, 링크 정리시트'!B:B,MATCH(CONCATENATE("http://skinnonews.com"&amp;'5pg 데이터'!A323),'기사 제목, 링크 정리시트'!C:C,0)),"")</f>
        <v>[Oillusion] Are we running out of oil in the next 50 years?</v>
      </c>
      <c r="M323">
        <f>주간_5pg!F323</f>
        <v>0</v>
      </c>
    </row>
    <row r="324" spans="1:13">
      <c r="A324" s="86" t="s">
        <v>1538</v>
      </c>
      <c r="B324" s="86" t="s">
        <v>226</v>
      </c>
      <c r="C324" s="86">
        <v>2</v>
      </c>
      <c r="D324">
        <f>IF(VLOOKUP(A324,'상위 PV'!A:C,3,0)="기사임",1,"")</f>
        <v>1</v>
      </c>
      <c r="E324">
        <f>COUNTIF(주간_5pg!$F$2:$F$800,'5pg 데이터'!B324)</f>
        <v>1</v>
      </c>
      <c r="F324" t="b">
        <f t="shared" si="5"/>
        <v>1</v>
      </c>
      <c r="G324" t="str">
        <f>IF(F324=FALSE,"",B324&amp;"@"&amp;COUNTIFS($B$1:B324,B324,$F$1:F324,TRUE))</f>
        <v>South Korea@33</v>
      </c>
      <c r="H324" t="str">
        <f>IFERROR(INDEX('기사 제목, 링크 정리시트'!B:B,MATCH(CONCATENATE("http://skinnonews.com"&amp;'5pg 데이터'!A324),'기사 제목, 링크 정리시트'!C:C,0)),"")</f>
        <v>[Oillusion] Are we running out of oil in the next 50 years?</v>
      </c>
      <c r="M324">
        <f>주간_5pg!F324</f>
        <v>0</v>
      </c>
    </row>
    <row r="325" spans="1:13">
      <c r="A325" s="86" t="s">
        <v>1546</v>
      </c>
      <c r="B325" s="86" t="s">
        <v>229</v>
      </c>
      <c r="C325" s="86">
        <v>2</v>
      </c>
      <c r="D325">
        <f>IF(VLOOKUP(A325,'상위 PV'!A:C,3,0)="기사임",1,"")</f>
        <v>1</v>
      </c>
      <c r="E325">
        <f>COUNTIF(주간_5pg!$F$2:$F$800,'5pg 데이터'!B325)</f>
        <v>1</v>
      </c>
      <c r="F325" t="b">
        <f t="shared" si="5"/>
        <v>1</v>
      </c>
      <c r="G325" t="str">
        <f>IF(F325=FALSE,"",B325&amp;"@"&amp;COUNTIFS($B$1:B325,B325,$F$1:F325,TRUE))</f>
        <v>India@43</v>
      </c>
      <c r="H325" t="str">
        <f>IFERROR(INDEX('기사 제목, 링크 정리시트'!B:B,MATCH(CONCATENATE("http://skinnonews.com"&amp;'5pg 데이터'!A325),'기사 제목, 링크 정리시트'!C:C,0)),"")</f>
        <v>[SKinno Tech] Aviation Fuel</v>
      </c>
      <c r="M325">
        <f>주간_5pg!F325</f>
        <v>0</v>
      </c>
    </row>
    <row r="326" spans="1:13">
      <c r="A326" s="86" t="s">
        <v>1571</v>
      </c>
      <c r="B326" s="86" t="s">
        <v>229</v>
      </c>
      <c r="C326" s="86">
        <v>2</v>
      </c>
      <c r="D326">
        <f>IF(VLOOKUP(A326,'상위 PV'!A:C,3,0)="기사임",1,"")</f>
        <v>1</v>
      </c>
      <c r="E326">
        <f>COUNTIF(주간_5pg!$F$2:$F$800,'5pg 데이터'!B326)</f>
        <v>1</v>
      </c>
      <c r="F326" t="b">
        <f t="shared" si="5"/>
        <v>1</v>
      </c>
      <c r="G326" t="str">
        <f>IF(F326=FALSE,"",B326&amp;"@"&amp;COUNTIFS($B$1:B326,B326,$F$1:F326,TRUE))</f>
        <v>India@44</v>
      </c>
      <c r="H326" t="str">
        <f>IFERROR(INDEX('기사 제목, 링크 정리시트'!B:B,MATCH(CONCATENATE("http://skinnonews.com"&amp;'5pg 데이터'!A326),'기사 제목, 링크 정리시트'!C:C,0)),"")</f>
        <v>SK On develops polymer electrolytes for lithium metal batteries</v>
      </c>
      <c r="M326">
        <f>주간_5pg!F326</f>
        <v>0</v>
      </c>
    </row>
    <row r="327" spans="1:13">
      <c r="A327" s="86" t="s">
        <v>1584</v>
      </c>
      <c r="B327" s="86" t="s">
        <v>233</v>
      </c>
      <c r="C327" s="86">
        <v>2</v>
      </c>
      <c r="D327">
        <f>IF(VLOOKUP(A327,'상위 PV'!A:C,3,0)="기사임",1,"")</f>
        <v>1</v>
      </c>
      <c r="E327">
        <f>COUNTIF(주간_5pg!$F$2:$F$800,'5pg 데이터'!B327)</f>
        <v>1</v>
      </c>
      <c r="F327" t="b">
        <f t="shared" si="5"/>
        <v>1</v>
      </c>
      <c r="G327" t="str">
        <f>IF(F327=FALSE,"",B327&amp;"@"&amp;COUNTIFS($B$1:B327,B327,$F$1:F327,TRUE))</f>
        <v>Hong Kong@7</v>
      </c>
      <c r="H327" t="str">
        <f>IFERROR(INDEX('기사 제목, 링크 정리시트'!B:B,MATCH(CONCATENATE("http://skinnonews.com"&amp;'5pg 데이터'!A327),'기사 제목, 링크 정리시트'!C:C,0)),"")</f>
        <v>SK On signs MOU with ExxonMobil for lithium offtake in U.S.</v>
      </c>
      <c r="M327">
        <f>주간_5pg!F327</f>
        <v>0</v>
      </c>
    </row>
    <row r="328" spans="1:13">
      <c r="A328" s="86" t="s">
        <v>1594</v>
      </c>
      <c r="B328" s="86" t="s">
        <v>252</v>
      </c>
      <c r="C328" s="86">
        <v>2</v>
      </c>
      <c r="D328">
        <f>IF(VLOOKUP(A328,'상위 PV'!A:C,3,0)="기사임",1,"")</f>
        <v>1</v>
      </c>
      <c r="E328">
        <f>COUNTIF(주간_5pg!$F$2:$F$800,'5pg 데이터'!B328)</f>
        <v>1</v>
      </c>
      <c r="F328" t="b">
        <f t="shared" si="5"/>
        <v>1</v>
      </c>
      <c r="G328" t="str">
        <f>IF(F328=FALSE,"",B328&amp;"@"&amp;COUNTIFS($B$1:B328,B328,$F$1:F328,TRUE))</f>
        <v>(not set)@4</v>
      </c>
      <c r="H328" t="str">
        <f>IFERROR(INDEX('기사 제목, 링크 정리시트'!B:B,MATCH(CONCATENATE("http://skinnonews.com"&amp;'5pg 데이터'!A328),'기사 제목, 링크 정리시트'!C:C,0)),"")</f>
        <v>Why the future of transportation in the US remains battery electric (by James Carter)</v>
      </c>
      <c r="M328">
        <f>주간_5pg!F328</f>
        <v>0</v>
      </c>
    </row>
    <row r="329" spans="1:13">
      <c r="A329" s="86" t="s">
        <v>1594</v>
      </c>
      <c r="B329" s="86" t="s">
        <v>232</v>
      </c>
      <c r="C329" s="86">
        <v>2</v>
      </c>
      <c r="D329">
        <f>IF(VLOOKUP(A329,'상위 PV'!A:C,3,0)="기사임",1,"")</f>
        <v>1</v>
      </c>
      <c r="E329">
        <f>COUNTIF(주간_5pg!$F$2:$F$800,'5pg 데이터'!B329)</f>
        <v>1</v>
      </c>
      <c r="F329" t="b">
        <f t="shared" si="5"/>
        <v>1</v>
      </c>
      <c r="G329" t="str">
        <f>IF(F329=FALSE,"",B329&amp;"@"&amp;COUNTIFS($B$1:B329,B329,$F$1:F329,TRUE))</f>
        <v>Canada@6</v>
      </c>
      <c r="H329" t="str">
        <f>IFERROR(INDEX('기사 제목, 링크 정리시트'!B:B,MATCH(CONCATENATE("http://skinnonews.com"&amp;'5pg 데이터'!A329),'기사 제목, 링크 정리시트'!C:C,0)),"")</f>
        <v>Why the future of transportation in the US remains battery electric (by James Carter)</v>
      </c>
      <c r="M329">
        <f>주간_5pg!F329</f>
        <v>0</v>
      </c>
    </row>
    <row r="330" spans="1:13">
      <c r="A330" s="86" t="s">
        <v>1607</v>
      </c>
      <c r="B330" s="86" t="s">
        <v>1774</v>
      </c>
      <c r="C330" s="86">
        <v>2</v>
      </c>
      <c r="D330">
        <f>IF(VLOOKUP(A330,'상위 PV'!A:C,3,0)="기사임",1,"")</f>
        <v>1</v>
      </c>
      <c r="E330">
        <f>COUNTIF(주간_5pg!$F$2:$F$800,'5pg 데이터'!B330)</f>
        <v>1</v>
      </c>
      <c r="F330" t="b">
        <f t="shared" si="5"/>
        <v>1</v>
      </c>
      <c r="G330" t="str">
        <f>IF(F330=FALSE,"",B330&amp;"@"&amp;COUNTIFS($B$1:B330,B330,$F$1:F330,TRUE))</f>
        <v>Kenya@1</v>
      </c>
      <c r="H330" t="str">
        <f>IFERROR(INDEX('기사 제목, 링크 정리시트'!B:B,MATCH(CONCATENATE("http://skinnonews.com"&amp;'5pg 데이터'!A330),'기사 제목, 링크 정리시트'!C:C,0)),"")</f>
        <v>[Battery Explorer] ② The 4 key components of a secondary battery</v>
      </c>
      <c r="M330">
        <f>주간_5pg!F330</f>
        <v>0</v>
      </c>
    </row>
    <row r="331" spans="1:13">
      <c r="A331" s="86" t="s">
        <v>1607</v>
      </c>
      <c r="B331" s="86" t="s">
        <v>1767</v>
      </c>
      <c r="C331" s="86">
        <v>2</v>
      </c>
      <c r="D331">
        <f>IF(VLOOKUP(A331,'상위 PV'!A:C,3,0)="기사임",1,"")</f>
        <v>1</v>
      </c>
      <c r="E331">
        <f>COUNTIF(주간_5pg!$F$2:$F$800,'5pg 데이터'!B331)</f>
        <v>1</v>
      </c>
      <c r="F331" t="b">
        <f t="shared" si="5"/>
        <v>1</v>
      </c>
      <c r="G331" t="str">
        <f>IF(F331=FALSE,"",B331&amp;"@"&amp;COUNTIFS($B$1:B331,B331,$F$1:F331,TRUE))</f>
        <v>Liberia@1</v>
      </c>
      <c r="H331" t="str">
        <f>IFERROR(INDEX('기사 제목, 링크 정리시트'!B:B,MATCH(CONCATENATE("http://skinnonews.com"&amp;'5pg 데이터'!A331),'기사 제목, 링크 정리시트'!C:C,0)),"")</f>
        <v>[Battery Explorer] ② The 4 key components of a secondary battery</v>
      </c>
      <c r="M331">
        <f>주간_5pg!F331</f>
        <v>0</v>
      </c>
    </row>
    <row r="332" spans="1:13">
      <c r="A332" s="86" t="s">
        <v>1641</v>
      </c>
      <c r="B332" s="86" t="s">
        <v>234</v>
      </c>
      <c r="C332" s="86">
        <v>2</v>
      </c>
      <c r="D332">
        <f>IF(VLOOKUP(A332,'상위 PV'!A:C,3,0)="기사임",1,"")</f>
        <v>1</v>
      </c>
      <c r="E332">
        <f>COUNTIF(주간_5pg!$F$2:$F$800,'5pg 데이터'!B332)</f>
        <v>1</v>
      </c>
      <c r="F332" t="b">
        <f t="shared" si="5"/>
        <v>1</v>
      </c>
      <c r="G332" t="str">
        <f>IF(F332=FALSE,"",B332&amp;"@"&amp;COUNTIFS($B$1:B332,B332,$F$1:F332,TRUE))</f>
        <v>United Kingdom@12</v>
      </c>
      <c r="H332" t="str">
        <f>IFERROR(INDEX('기사 제목, 링크 정리시트'!B:B,MATCH(CONCATENATE("http://skinnonews.com"&amp;'5pg 데이터'!A332),'기사 제목, 링크 정리시트'!C:C,0)),"")</f>
        <v>[SK Innovation’s Q2 2024 Financial Results] Recording revenue of KRW 18.8 trillion and operating loss of KRW 45.8 billion</v>
      </c>
      <c r="M332">
        <f>주간_5pg!F332</f>
        <v>0</v>
      </c>
    </row>
    <row r="333" spans="1:13">
      <c r="A333" s="86" t="s">
        <v>1671</v>
      </c>
      <c r="B333" s="86" t="s">
        <v>252</v>
      </c>
      <c r="C333" s="86">
        <v>2</v>
      </c>
      <c r="D333">
        <f>IF(VLOOKUP(A333,'상위 PV'!A:C,3,0)="기사임",1,"")</f>
        <v>1</v>
      </c>
      <c r="E333">
        <f>COUNTIF(주간_5pg!$F$2:$F$800,'5pg 데이터'!B333)</f>
        <v>1</v>
      </c>
      <c r="F333" t="b">
        <f t="shared" si="5"/>
        <v>1</v>
      </c>
      <c r="G333" t="str">
        <f>IF(F333=FALSE,"",B333&amp;"@"&amp;COUNTIFS($B$1:B333,B333,$F$1:F333,TRUE))</f>
        <v>(not set)@5</v>
      </c>
      <c r="H333" t="str">
        <f>IFERROR(INDEX('기사 제목, 링크 정리시트'!B:B,MATCH(CONCATENATE("http://skinnonews.com"&amp;'5pg 데이터'!A333),'기사 제목, 링크 정리시트'!C:C,0)),"")</f>
        <v>SK Earthon secures carbon storage exploration rights in Australia, boosting resource development and clean energy</v>
      </c>
      <c r="M333">
        <f>주간_5pg!F333</f>
        <v>0</v>
      </c>
    </row>
    <row r="334" spans="1:13">
      <c r="A334" s="86" t="s">
        <v>1671</v>
      </c>
      <c r="B334" s="86" t="s">
        <v>225</v>
      </c>
      <c r="C334" s="86">
        <v>2</v>
      </c>
      <c r="D334">
        <f>IF(VLOOKUP(A334,'상위 PV'!A:C,3,0)="기사임",1,"")</f>
        <v>1</v>
      </c>
      <c r="E334">
        <f>COUNTIF(주간_5pg!$F$2:$F$800,'5pg 데이터'!B334)</f>
        <v>1</v>
      </c>
      <c r="F334" t="b">
        <f t="shared" si="5"/>
        <v>1</v>
      </c>
      <c r="G334" t="str">
        <f>IF(F334=FALSE,"",B334&amp;"@"&amp;COUNTIFS($B$1:B334,B334,$F$1:F334,TRUE))</f>
        <v>United States@45</v>
      </c>
      <c r="H334" t="str">
        <f>IFERROR(INDEX('기사 제목, 링크 정리시트'!B:B,MATCH(CONCATENATE("http://skinnonews.com"&amp;'5pg 데이터'!A334),'기사 제목, 링크 정리시트'!C:C,0)),"")</f>
        <v>SK Earthon secures carbon storage exploration rights in Australia, boosting resource development and clean energy</v>
      </c>
      <c r="M334">
        <f>주간_5pg!F334</f>
        <v>0</v>
      </c>
    </row>
    <row r="335" spans="1:13">
      <c r="A335" s="86" t="s">
        <v>1704</v>
      </c>
      <c r="B335" s="86" t="s">
        <v>230</v>
      </c>
      <c r="C335" s="86">
        <v>2</v>
      </c>
      <c r="D335">
        <f>IF(VLOOKUP(A335,'상위 PV'!A:C,3,0)="기사임",1,"")</f>
        <v>1</v>
      </c>
      <c r="E335">
        <f>COUNTIF(주간_5pg!$F$2:$F$800,'5pg 데이터'!B335)</f>
        <v>1</v>
      </c>
      <c r="F335" t="b">
        <f t="shared" si="5"/>
        <v>1</v>
      </c>
      <c r="G335" t="str">
        <f>IF(F335=FALSE,"",B335&amp;"@"&amp;COUNTIFS($B$1:B335,B335,$F$1:F335,TRUE))</f>
        <v>Singapore@18</v>
      </c>
      <c r="H335" t="str">
        <f>IFERROR(INDEX('기사 제목, 링크 정리시트'!B:B,MATCH(CONCATENATE("http://skinnonews.com"&amp;'5pg 데이터'!A335),'기사 제목, 링크 정리시트'!C:C,0)),"")</f>
        <v>SK Innovation enhances shareholder communication ahead of merger with SK E&amp;S</v>
      </c>
      <c r="M335">
        <f>주간_5pg!F335</f>
        <v>0</v>
      </c>
    </row>
    <row r="336" spans="1:13">
      <c r="A336" s="86" t="s">
        <v>1720</v>
      </c>
      <c r="B336" s="86" t="s">
        <v>248</v>
      </c>
      <c r="C336" s="86">
        <v>2</v>
      </c>
      <c r="D336">
        <f>IF(VLOOKUP(A336,'상위 PV'!A:C,3,0)="기사임",1,"")</f>
        <v>1</v>
      </c>
      <c r="E336">
        <f>COUNTIF(주간_5pg!$F$2:$F$800,'5pg 데이터'!B336)</f>
        <v>1</v>
      </c>
      <c r="F336" t="b">
        <f t="shared" si="5"/>
        <v>1</v>
      </c>
      <c r="G336" t="str">
        <f>IF(F336=FALSE,"",B336&amp;"@"&amp;COUNTIFS($B$1:B336,B336,$F$1:F336,TRUE))</f>
        <v>Italy@2</v>
      </c>
      <c r="H336" t="str">
        <f>IFERROR(INDEX('기사 제목, 링크 정리시트'!B:B,MATCH(CONCATENATE("http://skinnonews.com"&amp;'5pg 데이터'!A336),'기사 제목, 링크 정리시트'!C:C,0)),"")</f>
        <v>SK Innovation and SK E&amp;S merger approved with resounding support, launching Asia-Pacific's largest private energy firm at KRW 100 trillion</v>
      </c>
      <c r="M336">
        <f>주간_5pg!F336</f>
        <v>0</v>
      </c>
    </row>
    <row r="337" spans="1:13">
      <c r="A337" s="86" t="s">
        <v>1720</v>
      </c>
      <c r="B337" s="86" t="s">
        <v>230</v>
      </c>
      <c r="C337" s="86">
        <v>2</v>
      </c>
      <c r="D337">
        <f>IF(VLOOKUP(A337,'상위 PV'!A:C,3,0)="기사임",1,"")</f>
        <v>1</v>
      </c>
      <c r="E337">
        <f>COUNTIF(주간_5pg!$F$2:$F$800,'5pg 데이터'!B337)</f>
        <v>1</v>
      </c>
      <c r="F337" t="b">
        <f t="shared" si="5"/>
        <v>1</v>
      </c>
      <c r="G337" t="str">
        <f>IF(F337=FALSE,"",B337&amp;"@"&amp;COUNTIFS($B$1:B337,B337,$F$1:F337,TRUE))</f>
        <v>Singapore@19</v>
      </c>
      <c r="H337" t="str">
        <f>IFERROR(INDEX('기사 제목, 링크 정리시트'!B:B,MATCH(CONCATENATE("http://skinnonews.com"&amp;'5pg 데이터'!A337),'기사 제목, 링크 정리시트'!C:C,0)),"")</f>
        <v>SK Innovation and SK E&amp;S merger approved with resounding support, launching Asia-Pacific's largest private energy firm at KRW 100 trillion</v>
      </c>
      <c r="M337">
        <f>주간_5pg!F337</f>
        <v>0</v>
      </c>
    </row>
    <row r="338" spans="1:13">
      <c r="A338" s="86" t="s">
        <v>1733</v>
      </c>
      <c r="B338" s="86" t="s">
        <v>229</v>
      </c>
      <c r="C338" s="86">
        <v>2</v>
      </c>
      <c r="D338">
        <f>IF(VLOOKUP(A338,'상위 PV'!A:C,3,0)="기사임",1,"")</f>
        <v>1</v>
      </c>
      <c r="E338">
        <f>COUNTIF(주간_5pg!$F$2:$F$800,'5pg 데이터'!B338)</f>
        <v>1</v>
      </c>
      <c r="F338" t="b">
        <f t="shared" si="5"/>
        <v>1</v>
      </c>
      <c r="G338" t="str">
        <f>IF(F338=FALSE,"",B338&amp;"@"&amp;COUNTIFS($B$1:B338,B338,$F$1:F338,TRUE))</f>
        <v>India@45</v>
      </c>
      <c r="H338" t="str">
        <f>IFERROR(INDEX('기사 제목, 링크 정리시트'!B:B,MATCH(CONCATENATE("http://skinnonews.com"&amp;'5pg 데이터'!A338),'기사 제목, 링크 정리시트'!C:C,0)),"")</f>
        <v>Yellowed phone cases and faded chairs, are they really on us?</v>
      </c>
      <c r="M338">
        <f>주간_5pg!F338</f>
        <v>0</v>
      </c>
    </row>
    <row r="339" spans="1:13">
      <c r="A339" s="86" t="s">
        <v>1733</v>
      </c>
      <c r="B339" s="86" t="s">
        <v>226</v>
      </c>
      <c r="C339" s="86">
        <v>2</v>
      </c>
      <c r="D339">
        <f>IF(VLOOKUP(A339,'상위 PV'!A:C,3,0)="기사임",1,"")</f>
        <v>1</v>
      </c>
      <c r="E339">
        <f>COUNTIF(주간_5pg!$F$2:$F$800,'5pg 데이터'!B339)</f>
        <v>1</v>
      </c>
      <c r="F339" t="b">
        <f t="shared" si="5"/>
        <v>1</v>
      </c>
      <c r="G339" t="str">
        <f>IF(F339=FALSE,"",B339&amp;"@"&amp;COUNTIFS($B$1:B339,B339,$F$1:F339,TRUE))</f>
        <v>South Korea@34</v>
      </c>
      <c r="H339" t="str">
        <f>IFERROR(INDEX('기사 제목, 링크 정리시트'!B:B,MATCH(CONCATENATE("http://skinnonews.com"&amp;'5pg 데이터'!A339),'기사 제목, 링크 정리시트'!C:C,0)),"")</f>
        <v>Yellowed phone cases and faded chairs, are they really on us?</v>
      </c>
      <c r="M339">
        <f>주간_5pg!F339</f>
        <v>0</v>
      </c>
    </row>
    <row r="340" spans="1:13">
      <c r="A340" s="86" t="s">
        <v>1737</v>
      </c>
      <c r="B340" s="86" t="s">
        <v>228</v>
      </c>
      <c r="C340" s="86">
        <v>2</v>
      </c>
      <c r="D340">
        <f>IF(VLOOKUP(A340,'상위 PV'!A:C,3,0)="기사임",1,"")</f>
        <v>1</v>
      </c>
      <c r="E340">
        <f>COUNTIF(주간_5pg!$F$2:$F$800,'5pg 데이터'!B340)</f>
        <v>1</v>
      </c>
      <c r="F340" t="b">
        <f t="shared" si="5"/>
        <v>1</v>
      </c>
      <c r="G340" t="str">
        <f>IF(F340=FALSE,"",B340&amp;"@"&amp;COUNTIFS($B$1:B340,B340,$F$1:F340,TRUE))</f>
        <v>Germany@6</v>
      </c>
      <c r="H340" t="str">
        <f>IFERROR(INDEX('기사 제목, 링크 정리시트'!B:B,MATCH(CONCATENATE("http://skinnonews.com"&amp;'5pg 데이터'!A340),'기사 제목, 링크 정리시트'!C:C,0)),"")</f>
        <v>SK Earthon secures operatorship of Ketapu Cluster off the coast of Sarawak, Malaysia, expanding operations in Southeast Asia</v>
      </c>
      <c r="M340">
        <f>주간_5pg!F340</f>
        <v>0</v>
      </c>
    </row>
    <row r="341" spans="1:13">
      <c r="A341" s="86" t="s">
        <v>1737</v>
      </c>
      <c r="B341" s="86" t="s">
        <v>242</v>
      </c>
      <c r="C341" s="86">
        <v>2</v>
      </c>
      <c r="D341">
        <f>IF(VLOOKUP(A341,'상위 PV'!A:C,3,0)="기사임",1,"")</f>
        <v>1</v>
      </c>
      <c r="E341">
        <f>COUNTIF(주간_5pg!$F$2:$F$800,'5pg 데이터'!B341)</f>
        <v>1</v>
      </c>
      <c r="F341" t="b">
        <f t="shared" si="5"/>
        <v>1</v>
      </c>
      <c r="G341" t="str">
        <f>IF(F341=FALSE,"",B341&amp;"@"&amp;COUNTIFS($B$1:B341,B341,$F$1:F341,TRUE))</f>
        <v>Taiwan@6</v>
      </c>
      <c r="H341" t="str">
        <f>IFERROR(INDEX('기사 제목, 링크 정리시트'!B:B,MATCH(CONCATENATE("http://skinnonews.com"&amp;'5pg 데이터'!A341),'기사 제목, 링크 정리시트'!C:C,0)),"")</f>
        <v>SK Earthon secures operatorship of Ketapu Cluster off the coast of Sarawak, Malaysia, expanding operations in Southeast Asia</v>
      </c>
      <c r="M341">
        <f>주간_5pg!F341</f>
        <v>0</v>
      </c>
    </row>
    <row r="342" spans="1:13">
      <c r="A342" s="86" t="s">
        <v>1737</v>
      </c>
      <c r="B342" s="86" t="s">
        <v>234</v>
      </c>
      <c r="C342" s="86">
        <v>2</v>
      </c>
      <c r="D342">
        <f>IF(VLOOKUP(A342,'상위 PV'!A:C,3,0)="기사임",1,"")</f>
        <v>1</v>
      </c>
      <c r="E342">
        <f>COUNTIF(주간_5pg!$F$2:$F$800,'5pg 데이터'!B342)</f>
        <v>1</v>
      </c>
      <c r="F342" t="b">
        <f t="shared" si="5"/>
        <v>1</v>
      </c>
      <c r="G342" t="str">
        <f>IF(F342=FALSE,"",B342&amp;"@"&amp;COUNTIFS($B$1:B342,B342,$F$1:F342,TRUE))</f>
        <v>United Kingdom@13</v>
      </c>
      <c r="H342" t="str">
        <f>IFERROR(INDEX('기사 제목, 링크 정리시트'!B:B,MATCH(CONCATENATE("http://skinnonews.com"&amp;'5pg 데이터'!A342),'기사 제목, 링크 정리시트'!C:C,0)),"")</f>
        <v>SK Earthon secures operatorship of Ketapu Cluster off the coast of Sarawak, Malaysia, expanding operations in Southeast Asia</v>
      </c>
      <c r="M342">
        <f>주간_5pg!F342</f>
        <v>0</v>
      </c>
    </row>
    <row r="343" spans="1:13">
      <c r="A343" s="86" t="s">
        <v>1777</v>
      </c>
      <c r="B343" s="86" t="s">
        <v>232</v>
      </c>
      <c r="C343" s="86">
        <v>2</v>
      </c>
      <c r="D343">
        <f>IF(VLOOKUP(A343,'상위 PV'!A:C,3,0)="기사임",1,"")</f>
        <v>1</v>
      </c>
      <c r="E343">
        <f>COUNTIF(주간_5pg!$F$2:$F$800,'5pg 데이터'!B343)</f>
        <v>1</v>
      </c>
      <c r="F343" t="b">
        <f t="shared" si="5"/>
        <v>1</v>
      </c>
      <c r="G343" t="str">
        <f>IF(F343=FALSE,"",B343&amp;"@"&amp;COUNTIFS($B$1:B343,B343,$F$1:F343,TRUE))</f>
        <v>Canada@7</v>
      </c>
      <c r="H343" t="str">
        <f>IFERROR(INDEX('기사 제목, 링크 정리시트'!B:B,MATCH(CONCATENATE("http://skinnonews.com"&amp;'5pg 데이터'!A343),'기사 제목, 링크 정리시트'!C:C,0)),"")</f>
        <v>SK Energy to start sustainable aviation fuel (SAF) commercial production</v>
      </c>
      <c r="M343">
        <f>주간_5pg!F343</f>
        <v>0</v>
      </c>
    </row>
    <row r="344" spans="1:13">
      <c r="A344" s="86" t="s">
        <v>1777</v>
      </c>
      <c r="B344" s="86" t="s">
        <v>244</v>
      </c>
      <c r="C344" s="86">
        <v>2</v>
      </c>
      <c r="D344">
        <f>IF(VLOOKUP(A344,'상위 PV'!A:C,3,0)="기사임",1,"")</f>
        <v>1</v>
      </c>
      <c r="E344">
        <f>COUNTIF(주간_5pg!$F$2:$F$800,'5pg 데이터'!B344)</f>
        <v>1</v>
      </c>
      <c r="F344" t="b">
        <f t="shared" si="5"/>
        <v>1</v>
      </c>
      <c r="G344" t="str">
        <f>IF(F344=FALSE,"",B344&amp;"@"&amp;COUNTIFS($B$1:B344,B344,$F$1:F344,TRUE))</f>
        <v>Indonesia@4</v>
      </c>
      <c r="H344" t="str">
        <f>IFERROR(INDEX('기사 제목, 링크 정리시트'!B:B,MATCH(CONCATENATE("http://skinnonews.com"&amp;'5pg 데이터'!A344),'기사 제목, 링크 정리시트'!C:C,0)),"")</f>
        <v>SK Energy to start sustainable aviation fuel (SAF) commercial production</v>
      </c>
      <c r="M344">
        <f>주간_5pg!F344</f>
        <v>0</v>
      </c>
    </row>
    <row r="345" spans="1:13">
      <c r="A345" s="86" t="s">
        <v>1777</v>
      </c>
      <c r="B345" s="86" t="s">
        <v>248</v>
      </c>
      <c r="C345" s="86">
        <v>2</v>
      </c>
      <c r="D345">
        <f>IF(VLOOKUP(A345,'상위 PV'!A:C,3,0)="기사임",1,"")</f>
        <v>1</v>
      </c>
      <c r="E345">
        <f>COUNTIF(주간_5pg!$F$2:$F$800,'5pg 데이터'!B345)</f>
        <v>1</v>
      </c>
      <c r="F345" t="b">
        <f t="shared" si="5"/>
        <v>1</v>
      </c>
      <c r="G345" t="str">
        <f>IF(F345=FALSE,"",B345&amp;"@"&amp;COUNTIFS($B$1:B345,B345,$F$1:F345,TRUE))</f>
        <v>Italy@3</v>
      </c>
      <c r="H345" t="str">
        <f>IFERROR(INDEX('기사 제목, 링크 정리시트'!B:B,MATCH(CONCATENATE("http://skinnonews.com"&amp;'5pg 데이터'!A345),'기사 제목, 링크 정리시트'!C:C,0)),"")</f>
        <v>SK Energy to start sustainable aviation fuel (SAF) commercial production</v>
      </c>
      <c r="M345">
        <f>주간_5pg!F345</f>
        <v>0</v>
      </c>
    </row>
    <row r="346" spans="1:13">
      <c r="A346" s="86" t="s">
        <v>1777</v>
      </c>
      <c r="B346" s="86" t="s">
        <v>237</v>
      </c>
      <c r="C346" s="86">
        <v>2</v>
      </c>
      <c r="D346">
        <f>IF(VLOOKUP(A346,'상위 PV'!A:C,3,0)="기사임",1,"")</f>
        <v>1</v>
      </c>
      <c r="E346">
        <f>COUNTIF(주간_5pg!$F$2:$F$800,'5pg 데이터'!B346)</f>
        <v>1</v>
      </c>
      <c r="F346" t="b">
        <f t="shared" si="5"/>
        <v>1</v>
      </c>
      <c r="G346" t="str">
        <f>IF(F346=FALSE,"",B346&amp;"@"&amp;COUNTIFS($B$1:B346,B346,$F$1:F346,TRUE))</f>
        <v>Malaysia@10</v>
      </c>
      <c r="H346" t="str">
        <f>IFERROR(INDEX('기사 제목, 링크 정리시트'!B:B,MATCH(CONCATENATE("http://skinnonews.com"&amp;'5pg 데이터'!A346),'기사 제목, 링크 정리시트'!C:C,0)),"")</f>
        <v>SK Energy to start sustainable aviation fuel (SAF) commercial production</v>
      </c>
      <c r="M346">
        <f>주간_5pg!F346</f>
        <v>0</v>
      </c>
    </row>
    <row r="347" spans="1:13">
      <c r="A347" s="86" t="s">
        <v>1881</v>
      </c>
      <c r="B347" s="86" t="s">
        <v>231</v>
      </c>
      <c r="C347" s="86">
        <v>2</v>
      </c>
      <c r="D347">
        <f>IF(VLOOKUP(A347,'상위 PV'!A:C,3,0)="기사임",1,"")</f>
        <v>1</v>
      </c>
      <c r="E347">
        <f>COUNTIF(주간_5pg!$F$2:$F$800,'5pg 데이터'!B347)</f>
        <v>1</v>
      </c>
      <c r="F347" t="b">
        <f t="shared" si="5"/>
        <v>1</v>
      </c>
      <c r="G347" t="str">
        <f>IF(F347=FALSE,"",B347&amp;"@"&amp;COUNTIFS($B$1:B347,B347,$F$1:F347,TRUE))</f>
        <v>China@6</v>
      </c>
      <c r="H347" t="str">
        <f>IFERROR(INDEX('기사 제목, 링크 정리시트'!B:B,MATCH(CONCATENATE("http://skinnonews.com"&amp;'5pg 데이터'!A347),'기사 제목, 링크 정리시트'!C:C,0)),"")</f>
        <v>SK Enmove earns Gold rating in prestigious EcoVadis ESG assessment</v>
      </c>
      <c r="M347">
        <f>주간_5pg!F347</f>
        <v>0</v>
      </c>
    </row>
    <row r="348" spans="1:13">
      <c r="A348" s="86" t="s">
        <v>1310</v>
      </c>
      <c r="B348" s="86" t="s">
        <v>225</v>
      </c>
      <c r="C348" s="86">
        <v>2</v>
      </c>
      <c r="D348">
        <f>IF(VLOOKUP(A348,'상위 PV'!A:C,3,0)="기사임",1,"")</f>
        <v>1</v>
      </c>
      <c r="E348">
        <f>COUNTIF(주간_5pg!$F$2:$F$800,'5pg 데이터'!B348)</f>
        <v>1</v>
      </c>
      <c r="F348" t="b">
        <f t="shared" si="5"/>
        <v>1</v>
      </c>
      <c r="G348" t="str">
        <f>IF(F348=FALSE,"",B348&amp;"@"&amp;COUNTIFS($B$1:B348,B348,$F$1:F348,TRUE))</f>
        <v>United States@46</v>
      </c>
      <c r="H348" t="str">
        <f>IFERROR(INDEX('기사 제목, 링크 정리시트'!B:B,MATCH(CONCATENATE("http://skinnonews.com"&amp;'5pg 데이터'!A348),'기사 제목, 링크 정리시트'!C:C,0)),"")</f>
        <v/>
      </c>
      <c r="M348">
        <f>주간_5pg!F348</f>
        <v>0</v>
      </c>
    </row>
    <row r="349" spans="1:13">
      <c r="A349" s="86" t="s">
        <v>1079</v>
      </c>
      <c r="B349" s="86" t="s">
        <v>225</v>
      </c>
      <c r="C349" s="86">
        <v>2</v>
      </c>
      <c r="D349">
        <f>IF(VLOOKUP(A349,'상위 PV'!A:C,3,0)="기사임",1,"")</f>
        <v>1</v>
      </c>
      <c r="E349">
        <f>COUNTIF(주간_5pg!$F$2:$F$800,'5pg 데이터'!B349)</f>
        <v>1</v>
      </c>
      <c r="F349" t="b">
        <f t="shared" si="5"/>
        <v>1</v>
      </c>
      <c r="G349" t="str">
        <f>IF(F349=FALSE,"",B349&amp;"@"&amp;COUNTIFS($B$1:B349,B349,$F$1:F349,TRUE))</f>
        <v>United States@47</v>
      </c>
      <c r="H349" t="str">
        <f>IFERROR(INDEX('기사 제목, 링크 정리시트'!B:B,MATCH(CONCATENATE("http://skinnonews.com"&amp;'5pg 데이터'!A349),'기사 제목, 링크 정리시트'!C:C,0)),"")</f>
        <v/>
      </c>
      <c r="M349">
        <f>주간_5pg!F349</f>
        <v>0</v>
      </c>
    </row>
    <row r="350" spans="1:13">
      <c r="A350" s="86" t="s">
        <v>279</v>
      </c>
      <c r="B350" s="86" t="s">
        <v>236</v>
      </c>
      <c r="C350" s="86">
        <v>2</v>
      </c>
      <c r="D350">
        <f>IF(VLOOKUP(A350,'상위 PV'!A:C,3,0)="기사임",1,"")</f>
        <v>1</v>
      </c>
      <c r="E350">
        <f>COUNTIF(주간_5pg!$F$2:$F$800,'5pg 데이터'!B350)</f>
        <v>1</v>
      </c>
      <c r="F350" t="b">
        <f t="shared" si="5"/>
        <v>1</v>
      </c>
      <c r="G350" t="str">
        <f>IF(F350=FALSE,"",B350&amp;"@"&amp;COUNTIFS($B$1:B350,B350,$F$1:F350,TRUE))</f>
        <v>France@4</v>
      </c>
      <c r="H350" t="str">
        <f>IFERROR(INDEX('기사 제목, 링크 정리시트'!B:B,MATCH(CONCATENATE("http://skinnonews.com"&amp;'5pg 데이터'!A350),'기사 제목, 링크 정리시트'!C:C,0)),"")</f>
        <v>SK Innovation decided to invest in the 3rd European battery plant in Hungary</v>
      </c>
      <c r="M350">
        <f>주간_5pg!F350</f>
        <v>0</v>
      </c>
    </row>
    <row r="351" spans="1:13">
      <c r="A351" s="86" t="s">
        <v>279</v>
      </c>
      <c r="B351" s="86" t="s">
        <v>1537</v>
      </c>
      <c r="C351" s="86">
        <v>2</v>
      </c>
      <c r="D351">
        <f>IF(VLOOKUP(A351,'상위 PV'!A:C,3,0)="기사임",1,"")</f>
        <v>1</v>
      </c>
      <c r="E351">
        <f>COUNTIF(주간_5pg!$F$2:$F$800,'5pg 데이터'!B351)</f>
        <v>1</v>
      </c>
      <c r="F351" t="b">
        <f t="shared" si="5"/>
        <v>1</v>
      </c>
      <c r="G351" t="str">
        <f>IF(F351=FALSE,"",B351&amp;"@"&amp;COUNTIFS($B$1:B351,B351,$F$1:F351,TRUE))</f>
        <v>Portugal@1</v>
      </c>
      <c r="H351" t="str">
        <f>IFERROR(INDEX('기사 제목, 링크 정리시트'!B:B,MATCH(CONCATENATE("http://skinnonews.com"&amp;'5pg 데이터'!A351),'기사 제목, 링크 정리시트'!C:C,0)),"")</f>
        <v>SK Innovation decided to invest in the 3rd European battery plant in Hungary</v>
      </c>
      <c r="M351">
        <f>주간_5pg!F351</f>
        <v>0</v>
      </c>
    </row>
    <row r="352" spans="1:13">
      <c r="A352" s="86" t="s">
        <v>658</v>
      </c>
      <c r="B352" s="86" t="s">
        <v>227</v>
      </c>
      <c r="C352" s="86">
        <v>2</v>
      </c>
      <c r="D352">
        <f>IF(VLOOKUP(A352,'상위 PV'!A:C,3,0)="기사임",1,"")</f>
        <v>1</v>
      </c>
      <c r="E352">
        <f>COUNTIF(주간_5pg!$F$2:$F$800,'5pg 데이터'!B352)</f>
        <v>1</v>
      </c>
      <c r="F352" t="b">
        <f t="shared" si="5"/>
        <v>1</v>
      </c>
      <c r="G352" t="str">
        <f>IF(F352=FALSE,"",B352&amp;"@"&amp;COUNTIFS($B$1:B352,B352,$F$1:F352,TRUE))</f>
        <v>Japan@15</v>
      </c>
      <c r="H352" t="str">
        <f>IFERROR(INDEX('기사 제목, 링크 정리시트'!B:B,MATCH(CONCATENATE("http://skinnonews.com"&amp;'5pg 데이터'!A352),'기사 제목, 링크 정리시트'!C:C,0)),"")</f>
        <v/>
      </c>
      <c r="M352">
        <f>주간_5pg!F352</f>
        <v>0</v>
      </c>
    </row>
    <row r="353" spans="1:13">
      <c r="A353" s="86" t="s">
        <v>1081</v>
      </c>
      <c r="B353" s="86" t="s">
        <v>229</v>
      </c>
      <c r="C353" s="86">
        <v>2</v>
      </c>
      <c r="D353">
        <f>IF(VLOOKUP(A353,'상위 PV'!A:C,3,0)="기사임",1,"")</f>
        <v>1</v>
      </c>
      <c r="E353">
        <f>COUNTIF(주간_5pg!$F$2:$F$800,'5pg 데이터'!B353)</f>
        <v>1</v>
      </c>
      <c r="F353" t="b">
        <f t="shared" si="5"/>
        <v>1</v>
      </c>
      <c r="G353" t="str">
        <f>IF(F353=FALSE,"",B353&amp;"@"&amp;COUNTIFS($B$1:B353,B353,$F$1:F353,TRUE))</f>
        <v>India@46</v>
      </c>
      <c r="H353" t="str">
        <f>IFERROR(INDEX('기사 제목, 링크 정리시트'!B:B,MATCH(CONCATENATE("http://skinnonews.com"&amp;'5pg 데이터'!A353),'기사 제목, 링크 정리시트'!C:C,0)),"")</f>
        <v>SK ZIC, SK EnClean ranked No. 1 in Korea Brand Power Index for 23 consecutive year</v>
      </c>
      <c r="M353">
        <f>주간_5pg!F353</f>
        <v>0</v>
      </c>
    </row>
    <row r="354" spans="1:13">
      <c r="A354" s="86" t="s">
        <v>1802</v>
      </c>
      <c r="B354" s="86" t="s">
        <v>225</v>
      </c>
      <c r="C354" s="86">
        <v>2</v>
      </c>
      <c r="D354">
        <f>IF(VLOOKUP(A354,'상위 PV'!A:C,3,0)="기사임",1,"")</f>
        <v>1</v>
      </c>
      <c r="E354">
        <f>COUNTIF(주간_5pg!$F$2:$F$800,'5pg 데이터'!B354)</f>
        <v>1</v>
      </c>
      <c r="F354" t="b">
        <f t="shared" si="5"/>
        <v>1</v>
      </c>
      <c r="G354" t="str">
        <f>IF(F354=FALSE,"",B354&amp;"@"&amp;COUNTIFS($B$1:B354,B354,$F$1:F354,TRUE))</f>
        <v>United States@48</v>
      </c>
      <c r="H354" t="str">
        <f>IFERROR(INDEX('기사 제목, 링크 정리시트'!B:B,MATCH(CONCATENATE("http://skinnonews.com"&amp;'5pg 데이터'!A354),'기사 제목, 링크 정리시트'!C:C,0)),"")</f>
        <v/>
      </c>
      <c r="M354">
        <f>주간_5pg!F354</f>
        <v>0</v>
      </c>
    </row>
    <row r="355" spans="1:13">
      <c r="A355" s="86" t="s">
        <v>1035</v>
      </c>
      <c r="B355" s="86" t="s">
        <v>225</v>
      </c>
      <c r="C355" s="86">
        <v>2</v>
      </c>
      <c r="D355">
        <f>IF(VLOOKUP(A355,'상위 PV'!A:C,3,0)="기사임",1,"")</f>
        <v>1</v>
      </c>
      <c r="E355">
        <f>COUNTIF(주간_5pg!$F$2:$F$800,'5pg 데이터'!B355)</f>
        <v>1</v>
      </c>
      <c r="F355" t="b">
        <f t="shared" si="5"/>
        <v>1</v>
      </c>
      <c r="G355" t="str">
        <f>IF(F355=FALSE,"",B355&amp;"@"&amp;COUNTIFS($B$1:B355,B355,$F$1:F355,TRUE))</f>
        <v>United States@49</v>
      </c>
      <c r="H355" t="str">
        <f>IFERROR(INDEX('기사 제목, 링크 정리시트'!B:B,MATCH(CONCATENATE("http://skinnonews.com"&amp;'5pg 데이터'!A355),'기사 제목, 링크 정리시트'!C:C,0)),"")</f>
        <v/>
      </c>
      <c r="M355">
        <f>주간_5pg!F355</f>
        <v>0</v>
      </c>
    </row>
    <row r="356" spans="1:13">
      <c r="A356" s="86" t="s">
        <v>1082</v>
      </c>
      <c r="B356" s="86" t="s">
        <v>231</v>
      </c>
      <c r="C356" s="86">
        <v>2</v>
      </c>
      <c r="D356">
        <f>IF(VLOOKUP(A356,'상위 PV'!A:C,3,0)="기사임",1,"")</f>
        <v>1</v>
      </c>
      <c r="E356">
        <f>COUNTIF(주간_5pg!$F$2:$F$800,'5pg 데이터'!B356)</f>
        <v>1</v>
      </c>
      <c r="F356" t="b">
        <f t="shared" si="5"/>
        <v>1</v>
      </c>
      <c r="G356" t="str">
        <f>IF(F356=FALSE,"",B356&amp;"@"&amp;COUNTIFS($B$1:B356,B356,$F$1:F356,TRUE))</f>
        <v>China@7</v>
      </c>
      <c r="H356" t="str">
        <f>IFERROR(INDEX('기사 제목, 링크 정리시트'!B:B,MATCH(CONCATENATE("http://skinnonews.com"&amp;'5pg 데이터'!A356),'기사 제목, 링크 정리시트'!C:C,0)),"")</f>
        <v/>
      </c>
      <c r="M356">
        <f>주간_5pg!F356</f>
        <v>0</v>
      </c>
    </row>
    <row r="357" spans="1:13">
      <c r="A357" s="86" t="s">
        <v>1268</v>
      </c>
      <c r="B357" s="86" t="s">
        <v>226</v>
      </c>
      <c r="C357" s="86">
        <v>2</v>
      </c>
      <c r="D357">
        <f>IF(VLOOKUP(A357,'상위 PV'!A:C,3,0)="기사임",1,"")</f>
        <v>1</v>
      </c>
      <c r="E357">
        <f>COUNTIF(주간_5pg!$F$2:$F$800,'5pg 데이터'!B357)</f>
        <v>1</v>
      </c>
      <c r="F357" t="b">
        <f t="shared" si="5"/>
        <v>1</v>
      </c>
      <c r="G357" t="str">
        <f>IF(F357=FALSE,"",B357&amp;"@"&amp;COUNTIFS($B$1:B357,B357,$F$1:F357,TRUE))</f>
        <v>South Korea@35</v>
      </c>
      <c r="H357" t="str">
        <f>IFERROR(INDEX('기사 제목, 링크 정리시트'!B:B,MATCH(CONCATENATE("http://skinnonews.com"&amp;'5pg 데이터'!A357),'기사 제목, 링크 정리시트'!C:C,0)),"")</f>
        <v>Hyundai Motor, Kia and SK Innovation collaborate to develop HEV batteries</v>
      </c>
      <c r="M357">
        <f>주간_5pg!F357</f>
        <v>0</v>
      </c>
    </row>
    <row r="358" spans="1:13">
      <c r="A358" s="86" t="s">
        <v>1892</v>
      </c>
      <c r="B358" s="86" t="s">
        <v>237</v>
      </c>
      <c r="C358" s="86">
        <v>2</v>
      </c>
      <c r="D358">
        <f>IF(VLOOKUP(A358,'상위 PV'!A:C,3,0)="기사임",1,"")</f>
        <v>1</v>
      </c>
      <c r="E358">
        <f>COUNTIF(주간_5pg!$F$2:$F$800,'5pg 데이터'!B358)</f>
        <v>1</v>
      </c>
      <c r="F358" t="b">
        <f t="shared" si="5"/>
        <v>1</v>
      </c>
      <c r="G358" t="str">
        <f>IF(F358=FALSE,"",B358&amp;"@"&amp;COUNTIFS($B$1:B358,B358,$F$1:F358,TRUE))</f>
        <v>Malaysia@11</v>
      </c>
      <c r="H358" t="str">
        <f>IFERROR(INDEX('기사 제목, 링크 정리시트'!B:B,MATCH(CONCATENATE("http://skinnonews.com"&amp;'5pg 데이터'!A358),'기사 제목, 링크 정리시트'!C:C,0)),"")</f>
        <v/>
      </c>
      <c r="M358">
        <f>주간_5pg!F358</f>
        <v>0</v>
      </c>
    </row>
    <row r="359" spans="1:13">
      <c r="A359" s="86" t="s">
        <v>1883</v>
      </c>
      <c r="B359" s="86" t="s">
        <v>227</v>
      </c>
      <c r="C359" s="86">
        <v>2</v>
      </c>
      <c r="D359">
        <f>IF(VLOOKUP(A359,'상위 PV'!A:C,3,0)="기사임",1,"")</f>
        <v>1</v>
      </c>
      <c r="E359">
        <f>COUNTIF(주간_5pg!$F$2:$F$800,'5pg 데이터'!B359)</f>
        <v>1</v>
      </c>
      <c r="F359" t="b">
        <f t="shared" si="5"/>
        <v>1</v>
      </c>
      <c r="G359" t="str">
        <f>IF(F359=FALSE,"",B359&amp;"@"&amp;COUNTIFS($B$1:B359,B359,$F$1:F359,TRUE))</f>
        <v>Japan@16</v>
      </c>
      <c r="H359" t="str">
        <f>IFERROR(INDEX('기사 제목, 링크 정리시트'!B:B,MATCH(CONCATENATE("http://skinnonews.com"&amp;'5pg 데이터'!A359),'기사 제목, 링크 정리시트'!C:C,0)),"")</f>
        <v/>
      </c>
      <c r="M359">
        <f>주간_5pg!F359</f>
        <v>0</v>
      </c>
    </row>
    <row r="360" spans="1:13">
      <c r="A360" s="86" t="s">
        <v>1255</v>
      </c>
      <c r="B360" s="86" t="s">
        <v>250</v>
      </c>
      <c r="C360" s="86">
        <v>2</v>
      </c>
      <c r="D360">
        <f>IF(VLOOKUP(A360,'상위 PV'!A:C,3,0)="기사임",1,"")</f>
        <v>1</v>
      </c>
      <c r="E360">
        <f>COUNTIF(주간_5pg!$F$2:$F$800,'5pg 데이터'!B360)</f>
        <v>1</v>
      </c>
      <c r="F360" t="b">
        <f t="shared" si="5"/>
        <v>1</v>
      </c>
      <c r="G360" t="str">
        <f>IF(F360=FALSE,"",B360&amp;"@"&amp;COUNTIFS($B$1:B360,B360,$F$1:F360,TRUE))</f>
        <v>Philippines@1</v>
      </c>
      <c r="H360" t="str">
        <f>IFERROR(INDEX('기사 제목, 링크 정리시트'!B:B,MATCH(CONCATENATE("http://skinnonews.com"&amp;'5pg 데이터'!A360),'기사 제목, 링크 정리시트'!C:C,0)),"")</f>
        <v/>
      </c>
      <c r="M360">
        <f>주간_5pg!F360</f>
        <v>0</v>
      </c>
    </row>
    <row r="361" spans="1:13">
      <c r="A361" s="86" t="s">
        <v>268</v>
      </c>
      <c r="B361" s="86" t="s">
        <v>232</v>
      </c>
      <c r="C361" s="86">
        <v>2</v>
      </c>
      <c r="D361">
        <f>IF(VLOOKUP(A361,'상위 PV'!A:C,3,0)="기사임",1,"")</f>
        <v>1</v>
      </c>
      <c r="E361">
        <f>COUNTIF(주간_5pg!$F$2:$F$800,'5pg 데이터'!B361)</f>
        <v>1</v>
      </c>
      <c r="F361" t="b">
        <f t="shared" si="5"/>
        <v>1</v>
      </c>
      <c r="G361" t="str">
        <f>IF(F361=FALSE,"",B361&amp;"@"&amp;COUNTIFS($B$1:B361,B361,$F$1:F361,TRUE))</f>
        <v>Canada@8</v>
      </c>
      <c r="H361" t="str">
        <f>IFERROR(INDEX('기사 제목, 링크 정리시트'!B:B,MATCH(CONCATENATE("http://skinnonews.com"&amp;'5pg 데이터'!A361),'기사 제목, 링크 정리시트'!C:C,0)),"")</f>
        <v>Z-folding, a technique that ensures the safety of SK Innovation’s batteries</v>
      </c>
      <c r="M361">
        <f>주간_5pg!F361</f>
        <v>0</v>
      </c>
    </row>
    <row r="362" spans="1:13">
      <c r="A362" s="86" t="s">
        <v>883</v>
      </c>
      <c r="B362" s="86" t="s">
        <v>225</v>
      </c>
      <c r="C362" s="86">
        <v>2</v>
      </c>
      <c r="D362">
        <f>IF(VLOOKUP(A362,'상위 PV'!A:C,3,0)="기사임",1,"")</f>
        <v>1</v>
      </c>
      <c r="E362">
        <f>COUNTIF(주간_5pg!$F$2:$F$800,'5pg 데이터'!B362)</f>
        <v>1</v>
      </c>
      <c r="F362" t="b">
        <f t="shared" si="5"/>
        <v>1</v>
      </c>
      <c r="G362" t="str">
        <f>IF(F362=FALSE,"",B362&amp;"@"&amp;COUNTIFS($B$1:B362,B362,$F$1:F362,TRUE))</f>
        <v>United States@50</v>
      </c>
      <c r="H362" t="str">
        <f>IFERROR(INDEX('기사 제목, 링크 정리시트'!B:B,MATCH(CONCATENATE("http://skinnonews.com"&amp;'5pg 데이터'!A362),'기사 제목, 링크 정리시트'!C:C,0)),"")</f>
        <v/>
      </c>
      <c r="M362">
        <f>주간_5pg!F362</f>
        <v>0</v>
      </c>
    </row>
    <row r="363" spans="1:13">
      <c r="A363" s="86" t="s">
        <v>501</v>
      </c>
      <c r="B363" s="86" t="s">
        <v>226</v>
      </c>
      <c r="C363" s="86">
        <v>2</v>
      </c>
      <c r="D363">
        <f>IF(VLOOKUP(A363,'상위 PV'!A:C,3,0)="기사임",1,"")</f>
        <v>1</v>
      </c>
      <c r="E363">
        <f>COUNTIF(주간_5pg!$F$2:$F$800,'5pg 데이터'!B363)</f>
        <v>1</v>
      </c>
      <c r="F363" t="b">
        <f t="shared" si="5"/>
        <v>1</v>
      </c>
      <c r="G363" t="str">
        <f>IF(F363=FALSE,"",B363&amp;"@"&amp;COUNTIFS($B$1:B363,B363,$F$1:F363,TRUE))</f>
        <v>South Korea@36</v>
      </c>
      <c r="H363" t="str">
        <f>IFERROR(INDEX('기사 제목, 링크 정리시트'!B:B,MATCH(CONCATENATE("http://skinnonews.com"&amp;'5pg 데이터'!A363),'기사 제목, 링크 정리시트'!C:C,0)),"")</f>
        <v/>
      </c>
      <c r="M363">
        <f>주간_5pg!F363</f>
        <v>0</v>
      </c>
    </row>
    <row r="364" spans="1:13">
      <c r="A364" s="86" t="s">
        <v>673</v>
      </c>
      <c r="B364" s="86" t="s">
        <v>234</v>
      </c>
      <c r="C364" s="86">
        <v>2</v>
      </c>
      <c r="D364">
        <f>IF(VLOOKUP(A364,'상위 PV'!A:C,3,0)="기사임",1,"")</f>
        <v>1</v>
      </c>
      <c r="E364">
        <f>COUNTIF(주간_5pg!$F$2:$F$800,'5pg 데이터'!B364)</f>
        <v>1</v>
      </c>
      <c r="F364" t="b">
        <f t="shared" si="5"/>
        <v>1</v>
      </c>
      <c r="G364" t="str">
        <f>IF(F364=FALSE,"",B364&amp;"@"&amp;COUNTIFS($B$1:B364,B364,$F$1:F364,TRUE))</f>
        <v>United Kingdom@14</v>
      </c>
      <c r="H364" t="str">
        <f>IFERROR(INDEX('기사 제목, 링크 정리시트'!B:B,MATCH(CONCATENATE("http://skinnonews.com"&amp;'5pg 데이터'!A364),'기사 제목, 링크 정리시트'!C:C,0)),"")</f>
        <v/>
      </c>
      <c r="M364">
        <f>주간_5pg!F364</f>
        <v>0</v>
      </c>
    </row>
    <row r="365" spans="1:13">
      <c r="A365" s="86" t="s">
        <v>1139</v>
      </c>
      <c r="B365" s="86" t="s">
        <v>233</v>
      </c>
      <c r="C365" s="86">
        <v>2</v>
      </c>
      <c r="D365">
        <f>IF(VLOOKUP(A365,'상위 PV'!A:C,3,0)="기사임",1,"")</f>
        <v>1</v>
      </c>
      <c r="E365">
        <f>COUNTIF(주간_5pg!$F$2:$F$800,'5pg 데이터'!B365)</f>
        <v>1</v>
      </c>
      <c r="F365" t="b">
        <f t="shared" si="5"/>
        <v>1</v>
      </c>
      <c r="G365" t="str">
        <f>IF(F365=FALSE,"",B365&amp;"@"&amp;COUNTIFS($B$1:B365,B365,$F$1:F365,TRUE))</f>
        <v>Hong Kong@8</v>
      </c>
      <c r="H365" t="str">
        <f>IFERROR(INDEX('기사 제목, 링크 정리시트'!B:B,MATCH(CONCATENATE("http://skinnonews.com"&amp;'5pg 데이터'!A365),'기사 제목, 링크 정리시트'!C:C,0)),"")</f>
        <v/>
      </c>
      <c r="M365">
        <f>주간_5pg!F365</f>
        <v>0</v>
      </c>
    </row>
    <row r="366" spans="1:13">
      <c r="A366" s="86" t="s">
        <v>1787</v>
      </c>
      <c r="B366" s="86" t="s">
        <v>651</v>
      </c>
      <c r="C366" s="86">
        <v>2</v>
      </c>
      <c r="D366">
        <f>IF(VLOOKUP(A366,'상위 PV'!A:C,3,0)="기사임",1,"")</f>
        <v>1</v>
      </c>
      <c r="E366">
        <f>COUNTIF(주간_5pg!$F$2:$F$800,'5pg 데이터'!B366)</f>
        <v>1</v>
      </c>
      <c r="F366" t="b">
        <f t="shared" si="5"/>
        <v>1</v>
      </c>
      <c r="G366" t="str">
        <f>IF(F366=FALSE,"",B366&amp;"@"&amp;COUNTIFS($B$1:B366,B366,$F$1:F366,TRUE))</f>
        <v>Ukraine@2</v>
      </c>
      <c r="H366" t="str">
        <f>IFERROR(INDEX('기사 제목, 링크 정리시트'!B:B,MATCH(CONCATENATE("http://skinnonews.com"&amp;'5pg 데이터'!A366),'기사 제목, 링크 정리시트'!C:C,0)),"")</f>
        <v/>
      </c>
      <c r="M366">
        <f>주간_5pg!F366</f>
        <v>0</v>
      </c>
    </row>
    <row r="367" spans="1:13">
      <c r="A367" s="86" t="s">
        <v>1442</v>
      </c>
      <c r="B367" s="86" t="s">
        <v>230</v>
      </c>
      <c r="C367" s="86">
        <v>2</v>
      </c>
      <c r="D367">
        <f>IF(VLOOKUP(A367,'상위 PV'!A:C,3,0)="기사임",1,"")</f>
        <v>1</v>
      </c>
      <c r="E367">
        <f>COUNTIF(주간_5pg!$F$2:$F$800,'5pg 데이터'!B367)</f>
        <v>1</v>
      </c>
      <c r="F367" t="b">
        <f t="shared" si="5"/>
        <v>1</v>
      </c>
      <c r="G367" t="str">
        <f>IF(F367=FALSE,"",B367&amp;"@"&amp;COUNTIFS($B$1:B367,B367,$F$1:F367,TRUE))</f>
        <v>Singapore@20</v>
      </c>
      <c r="H367" t="str">
        <f>IFERROR(INDEX('기사 제목, 링크 정리시트'!B:B,MATCH(CONCATENATE("http://skinnonews.com"&amp;'5pg 데이터'!A367),'기사 제목, 링크 정리시트'!C:C,0)),"")</f>
        <v/>
      </c>
      <c r="M367">
        <f>주간_5pg!F367</f>
        <v>0</v>
      </c>
    </row>
    <row r="368" spans="1:13">
      <c r="A368" s="86" t="s">
        <v>286</v>
      </c>
      <c r="B368" s="86" t="s">
        <v>229</v>
      </c>
      <c r="C368" s="86">
        <v>2</v>
      </c>
      <c r="D368">
        <f>IF(VLOOKUP(A368,'상위 PV'!A:C,3,0)="기사임",1,"")</f>
        <v>1</v>
      </c>
      <c r="E368">
        <f>COUNTIF(주간_5pg!$F$2:$F$800,'5pg 데이터'!B368)</f>
        <v>1</v>
      </c>
      <c r="F368" t="b">
        <f t="shared" si="5"/>
        <v>1</v>
      </c>
      <c r="G368" t="str">
        <f>IF(F368=FALSE,"",B368&amp;"@"&amp;COUNTIFS($B$1:B368,B368,$F$1:F368,TRUE))</f>
        <v>India@47</v>
      </c>
      <c r="H368" t="str">
        <f>IFERROR(INDEX('기사 제목, 링크 정리시트'!B:B,MATCH(CONCATENATE("http://skinnonews.com"&amp;'5pg 데이터'!A368),'기사 제목, 링크 정리시트'!C:C,0)),"")</f>
        <v>SK IE Technology to start operating its first Lithium-ion battery separator plant in Poland</v>
      </c>
      <c r="M368">
        <f>주간_5pg!F368</f>
        <v>0</v>
      </c>
    </row>
    <row r="369" spans="1:13">
      <c r="A369" s="86" t="s">
        <v>647</v>
      </c>
      <c r="B369" s="86" t="s">
        <v>240</v>
      </c>
      <c r="C369" s="86">
        <v>2</v>
      </c>
      <c r="D369">
        <f>IF(VLOOKUP(A369,'상위 PV'!A:C,3,0)="기사임",1,"")</f>
        <v>1</v>
      </c>
      <c r="E369">
        <f>COUNTIF(주간_5pg!$F$2:$F$800,'5pg 데이터'!B369)</f>
        <v>1</v>
      </c>
      <c r="F369" t="b">
        <f t="shared" si="5"/>
        <v>1</v>
      </c>
      <c r="G369" t="str">
        <f>IF(F369=FALSE,"",B369&amp;"@"&amp;COUNTIFS($B$1:B369,B369,$F$1:F369,TRUE))</f>
        <v>Spain@2</v>
      </c>
      <c r="H369" t="str">
        <f>IFERROR(INDEX('기사 제목, 링크 정리시트'!B:B,MATCH(CONCATENATE("http://skinnonews.com"&amp;'5pg 데이터'!A369),'기사 제목, 링크 정리시트'!C:C,0)),"")</f>
        <v/>
      </c>
      <c r="M369">
        <f>주간_5pg!F369</f>
        <v>0</v>
      </c>
    </row>
    <row r="370" spans="1:13">
      <c r="A370" s="86" t="s">
        <v>1248</v>
      </c>
      <c r="B370" s="86" t="s">
        <v>226</v>
      </c>
      <c r="C370" s="86">
        <v>2</v>
      </c>
      <c r="D370">
        <f>IF(VLOOKUP(A370,'상위 PV'!A:C,3,0)="기사임",1,"")</f>
        <v>1</v>
      </c>
      <c r="E370">
        <f>COUNTIF(주간_5pg!$F$2:$F$800,'5pg 데이터'!B370)</f>
        <v>1</v>
      </c>
      <c r="F370" t="b">
        <f t="shared" si="5"/>
        <v>1</v>
      </c>
      <c r="G370" t="str">
        <f>IF(F370=FALSE,"",B370&amp;"@"&amp;COUNTIFS($B$1:B370,B370,$F$1:F370,TRUE))</f>
        <v>South Korea@37</v>
      </c>
      <c r="H370" t="str">
        <f>IFERROR(INDEX('기사 제목, 링크 정리시트'!B:B,MATCH(CONCATENATE("http://skinnonews.com"&amp;'5pg 데이터'!A370),'기사 제목, 링크 정리시트'!C:C,0)),"")</f>
        <v/>
      </c>
      <c r="M370">
        <f>주간_5pg!F370</f>
        <v>0</v>
      </c>
    </row>
    <row r="371" spans="1:13">
      <c r="A371" s="86" t="s">
        <v>915</v>
      </c>
      <c r="B371" s="86" t="s">
        <v>226</v>
      </c>
      <c r="C371" s="86">
        <v>2</v>
      </c>
      <c r="D371">
        <f>IF(VLOOKUP(A371,'상위 PV'!A:C,3,0)="기사임",1,"")</f>
        <v>1</v>
      </c>
      <c r="E371">
        <f>COUNTIF(주간_5pg!$F$2:$F$800,'5pg 데이터'!B371)</f>
        <v>1</v>
      </c>
      <c r="F371" t="b">
        <f t="shared" si="5"/>
        <v>1</v>
      </c>
      <c r="G371" t="str">
        <f>IF(F371=FALSE,"",B371&amp;"@"&amp;COUNTIFS($B$1:B371,B371,$F$1:F371,TRUE))</f>
        <v>South Korea@38</v>
      </c>
      <c r="H371" t="str">
        <f>IFERROR(INDEX('기사 제목, 링크 정리시트'!B:B,MATCH(CONCATENATE("http://skinnonews.com"&amp;'5pg 데이터'!A371),'기사 제목, 링크 정리시트'!C:C,0)),"")</f>
        <v/>
      </c>
      <c r="M371">
        <f>주간_5pg!F371</f>
        <v>0</v>
      </c>
    </row>
    <row r="372" spans="1:13">
      <c r="A372" s="86" t="s">
        <v>1752</v>
      </c>
      <c r="B372" s="86" t="s">
        <v>229</v>
      </c>
      <c r="C372" s="86">
        <v>2</v>
      </c>
      <c r="D372">
        <f>IF(VLOOKUP(A372,'상위 PV'!A:C,3,0)="기사임",1,"")</f>
        <v>1</v>
      </c>
      <c r="E372">
        <f>COUNTIF(주간_5pg!$F$2:$F$800,'5pg 데이터'!B372)</f>
        <v>1</v>
      </c>
      <c r="F372" t="b">
        <f t="shared" si="5"/>
        <v>1</v>
      </c>
      <c r="G372" t="str">
        <f>IF(F372=FALSE,"",B372&amp;"@"&amp;COUNTIFS($B$1:B372,B372,$F$1:F372,TRUE))</f>
        <v>India@48</v>
      </c>
      <c r="H372" t="str">
        <f>IFERROR(INDEX('기사 제목, 링크 정리시트'!B:B,MATCH(CONCATENATE("http://skinnonews.com"&amp;'5pg 데이터'!A372),'기사 제목, 링크 정리시트'!C:C,0)),"")</f>
        <v/>
      </c>
      <c r="M372">
        <f>주간_5pg!F372</f>
        <v>0</v>
      </c>
    </row>
    <row r="373" spans="1:13">
      <c r="A373" s="86" t="s">
        <v>1645</v>
      </c>
      <c r="B373" s="86" t="s">
        <v>227</v>
      </c>
      <c r="C373" s="86">
        <v>2</v>
      </c>
      <c r="D373">
        <f>IF(VLOOKUP(A373,'상위 PV'!A:C,3,0)="기사임",1,"")</f>
        <v>1</v>
      </c>
      <c r="E373">
        <f>COUNTIF(주간_5pg!$F$2:$F$800,'5pg 데이터'!B373)</f>
        <v>1</v>
      </c>
      <c r="F373" t="b">
        <f t="shared" si="5"/>
        <v>1</v>
      </c>
      <c r="G373" t="str">
        <f>IF(F373=FALSE,"",B373&amp;"@"&amp;COUNTIFS($B$1:B373,B373,$F$1:F373,TRUE))</f>
        <v>Japan@17</v>
      </c>
      <c r="H373" t="str">
        <f>IFERROR(INDEX('기사 제목, 링크 정리시트'!B:B,MATCH(CONCATENATE("http://skinnonews.com"&amp;'5pg 데이터'!A373),'기사 제목, 링크 정리시트'!C:C,0)),"")</f>
        <v/>
      </c>
      <c r="M373">
        <f>주간_5pg!F373</f>
        <v>0</v>
      </c>
    </row>
    <row r="374" spans="1:13">
      <c r="A374" s="86" t="s">
        <v>1006</v>
      </c>
      <c r="B374" s="86" t="s">
        <v>241</v>
      </c>
      <c r="C374" s="86">
        <v>2</v>
      </c>
      <c r="D374">
        <f>IF(VLOOKUP(A374,'상위 PV'!A:C,3,0)="기사임",1,"")</f>
        <v>1</v>
      </c>
      <c r="E374">
        <f>COUNTIF(주간_5pg!$F$2:$F$800,'5pg 데이터'!B374)</f>
        <v>1</v>
      </c>
      <c r="F374" t="b">
        <f t="shared" si="5"/>
        <v>1</v>
      </c>
      <c r="G374" t="str">
        <f>IF(F374=FALSE,"",B374&amp;"@"&amp;COUNTIFS($B$1:B374,B374,$F$1:F374,TRUE))</f>
        <v>Netherlands@2</v>
      </c>
      <c r="H374" t="str">
        <f>IFERROR(INDEX('기사 제목, 링크 정리시트'!B:B,MATCH(CONCATENATE("http://skinnonews.com"&amp;'5pg 데이터'!A374),'기사 제목, 링크 정리시트'!C:C,0)),"")</f>
        <v/>
      </c>
      <c r="M374">
        <f>주간_5pg!F374</f>
        <v>0</v>
      </c>
    </row>
    <row r="375" spans="1:13">
      <c r="A375" s="86" t="s">
        <v>276</v>
      </c>
      <c r="B375" s="86" t="s">
        <v>225</v>
      </c>
      <c r="C375" s="86">
        <v>2</v>
      </c>
      <c r="D375">
        <f>IF(VLOOKUP(A375,'상위 PV'!A:C,3,0)="기사임",1,"")</f>
        <v>1</v>
      </c>
      <c r="E375">
        <f>COUNTIF(주간_5pg!$F$2:$F$800,'5pg 데이터'!B375)</f>
        <v>1</v>
      </c>
      <c r="F375" t="b">
        <f t="shared" si="5"/>
        <v>1</v>
      </c>
      <c r="G375" t="str">
        <f>IF(F375=FALSE,"",B375&amp;"@"&amp;COUNTIFS($B$1:B375,B375,$F$1:F375,TRUE))</f>
        <v>United States@51</v>
      </c>
      <c r="H375" t="str">
        <f>IFERROR(INDEX('기사 제목, 링크 정리시트'!B:B,MATCH(CONCATENATE("http://skinnonews.com"&amp;'5pg 데이터'!A375),'기사 제목, 링크 정리시트'!C:C,0)),"")</f>
        <v>SK On unveils production process and future vision of “Safe Batteries” at InterBattery 2022</v>
      </c>
      <c r="M375">
        <f>주간_5pg!F375</f>
        <v>0</v>
      </c>
    </row>
    <row r="376" spans="1:13">
      <c r="A376" s="86" t="s">
        <v>302</v>
      </c>
      <c r="B376" s="86" t="s">
        <v>230</v>
      </c>
      <c r="C376" s="86">
        <v>2</v>
      </c>
      <c r="D376">
        <f>IF(VLOOKUP(A376,'상위 PV'!A:C,3,0)="기사임",1,"")</f>
        <v>1</v>
      </c>
      <c r="E376">
        <f>COUNTIF(주간_5pg!$F$2:$F$800,'5pg 데이터'!B376)</f>
        <v>1</v>
      </c>
      <c r="F376" t="b">
        <f t="shared" si="5"/>
        <v>1</v>
      </c>
      <c r="G376" t="str">
        <f>IF(F376=FALSE,"",B376&amp;"@"&amp;COUNTIFS($B$1:B376,B376,$F$1:F376,TRUE))</f>
        <v>Singapore@21</v>
      </c>
      <c r="H376" t="str">
        <f>IFERROR(INDEX('기사 제목, 링크 정리시트'!B:B,MATCH(CONCATENATE("http://skinnonews.com"&amp;'5pg 데이터'!A376),'기사 제목, 링크 정리시트'!C:C,0)),"")</f>
        <v>SK Earthon signs Production Sharing Contract for Block SK 427 offshore Malaysia with Petronas and PSEP</v>
      </c>
      <c r="M376">
        <f>주간_5pg!F376</f>
        <v>0</v>
      </c>
    </row>
    <row r="377" spans="1:13">
      <c r="A377" s="86" t="s">
        <v>303</v>
      </c>
      <c r="B377" s="86" t="s">
        <v>231</v>
      </c>
      <c r="C377" s="86">
        <v>2</v>
      </c>
      <c r="D377" t="str">
        <f>IF(VLOOKUP(A377,'상위 PV'!A:C,3,0)="기사임",1,"")</f>
        <v/>
      </c>
      <c r="E377">
        <f>COUNTIF(주간_5pg!$F$2:$F$800,'5pg 데이터'!B377)</f>
        <v>1</v>
      </c>
      <c r="F377" t="b">
        <f t="shared" si="5"/>
        <v>0</v>
      </c>
      <c r="G377" t="str">
        <f>IF(F377=FALSE,"",B377&amp;"@"&amp;COUNTIFS($B$1:B377,B377,$F$1:F377,TRUE))</f>
        <v/>
      </c>
      <c r="H377" t="str">
        <f>IFERROR(INDEX('기사 제목, 링크 정리시트'!B:B,MATCH(CONCATENATE("http://skinnonews.com"&amp;'5pg 데이터'!A377),'기사 제목, 링크 정리시트'!C:C,0)),"")</f>
        <v/>
      </c>
      <c r="M377">
        <f>주간_5pg!F377</f>
        <v>0</v>
      </c>
    </row>
    <row r="378" spans="1:13">
      <c r="A378" s="86" t="s">
        <v>303</v>
      </c>
      <c r="B378" s="86" t="s">
        <v>225</v>
      </c>
      <c r="C378" s="86">
        <v>2</v>
      </c>
      <c r="D378" t="str">
        <f>IF(VLOOKUP(A378,'상위 PV'!A:C,3,0)="기사임",1,"")</f>
        <v/>
      </c>
      <c r="E378">
        <f>COUNTIF(주간_5pg!$F$2:$F$800,'5pg 데이터'!B378)</f>
        <v>1</v>
      </c>
      <c r="F378" t="b">
        <f t="shared" si="5"/>
        <v>0</v>
      </c>
      <c r="G378" t="str">
        <f>IF(F378=FALSE,"",B378&amp;"@"&amp;COUNTIFS($B$1:B378,B378,$F$1:F378,TRUE))</f>
        <v/>
      </c>
      <c r="H378" t="str">
        <f>IFERROR(INDEX('기사 제목, 링크 정리시트'!B:B,MATCH(CONCATENATE("http://skinnonews.com"&amp;'5pg 데이터'!A378),'기사 제목, 링크 정리시트'!C:C,0)),"")</f>
        <v/>
      </c>
      <c r="M378">
        <f>주간_5pg!F378</f>
        <v>0</v>
      </c>
    </row>
    <row r="379" spans="1:13">
      <c r="A379" s="86" t="s">
        <v>277</v>
      </c>
      <c r="B379" s="86" t="s">
        <v>227</v>
      </c>
      <c r="C379" s="86">
        <v>2</v>
      </c>
      <c r="D379" t="str">
        <f>IF(VLOOKUP(A379,'상위 PV'!A:C,3,0)="기사임",1,"")</f>
        <v/>
      </c>
      <c r="E379">
        <f>COUNTIF(주간_5pg!$F$2:$F$800,'5pg 데이터'!B379)</f>
        <v>1</v>
      </c>
      <c r="F379" t="b">
        <f t="shared" si="5"/>
        <v>0</v>
      </c>
      <c r="G379" t="str">
        <f>IF(F379=FALSE,"",B379&amp;"@"&amp;COUNTIFS($B$1:B379,B379,$F$1:F379,TRUE))</f>
        <v/>
      </c>
      <c r="H379" t="str">
        <f>IFERROR(INDEX('기사 제목, 링크 정리시트'!B:B,MATCH(CONCATENATE("http://skinnonews.com"&amp;'5pg 데이터'!A379),'기사 제목, 링크 정리시트'!C:C,0)),"")</f>
        <v/>
      </c>
      <c r="M379">
        <f>주간_5pg!F379</f>
        <v>0</v>
      </c>
    </row>
    <row r="380" spans="1:13">
      <c r="A380" s="86" t="s">
        <v>259</v>
      </c>
      <c r="B380" s="86" t="s">
        <v>231</v>
      </c>
      <c r="C380" s="86">
        <v>2</v>
      </c>
      <c r="D380" t="str">
        <f>IF(VLOOKUP(A380,'상위 PV'!A:C,3,0)="기사임",1,"")</f>
        <v/>
      </c>
      <c r="E380">
        <f>COUNTIF(주간_5pg!$F$2:$F$800,'5pg 데이터'!B380)</f>
        <v>1</v>
      </c>
      <c r="F380" t="b">
        <f t="shared" si="5"/>
        <v>0</v>
      </c>
      <c r="G380" t="str">
        <f>IF(F380=FALSE,"",B380&amp;"@"&amp;COUNTIFS($B$1:B380,B380,$F$1:F380,TRUE))</f>
        <v/>
      </c>
      <c r="H380" t="str">
        <f>IFERROR(INDEX('기사 제목, 링크 정리시트'!B:B,MATCH(CONCATENATE("http://skinnonews.com"&amp;'5pg 데이터'!A380),'기사 제목, 링크 정리시트'!C:C,0)),"")</f>
        <v/>
      </c>
      <c r="M380">
        <f>주간_5pg!F380</f>
        <v>0</v>
      </c>
    </row>
    <row r="381" spans="1:13">
      <c r="A381" s="86" t="s">
        <v>1445</v>
      </c>
      <c r="B381" s="86" t="s">
        <v>237</v>
      </c>
      <c r="C381" s="86">
        <v>2</v>
      </c>
      <c r="D381" t="str">
        <f>IF(VLOOKUP(A381,'상위 PV'!A:C,3,0)="기사임",1,"")</f>
        <v/>
      </c>
      <c r="E381">
        <f>COUNTIF(주간_5pg!$F$2:$F$800,'5pg 데이터'!B381)</f>
        <v>1</v>
      </c>
      <c r="F381" t="b">
        <f t="shared" si="5"/>
        <v>0</v>
      </c>
      <c r="G381" t="str">
        <f>IF(F381=FALSE,"",B381&amp;"@"&amp;COUNTIFS($B$1:B381,B381,$F$1:F381,TRUE))</f>
        <v/>
      </c>
      <c r="H381" t="str">
        <f>IFERROR(INDEX('기사 제목, 링크 정리시트'!B:B,MATCH(CONCATENATE("http://skinnonews.com"&amp;'5pg 데이터'!A381),'기사 제목, 링크 정리시트'!C:C,0)),"")</f>
        <v/>
      </c>
      <c r="M381">
        <f>주간_5pg!F381</f>
        <v>0</v>
      </c>
    </row>
    <row r="382" spans="1:13">
      <c r="A382" s="86" t="s">
        <v>1445</v>
      </c>
      <c r="B382" s="86" t="s">
        <v>226</v>
      </c>
      <c r="C382" s="86">
        <v>2</v>
      </c>
      <c r="D382" t="str">
        <f>IF(VLOOKUP(A382,'상위 PV'!A:C,3,0)="기사임",1,"")</f>
        <v/>
      </c>
      <c r="E382">
        <f>COUNTIF(주간_5pg!$F$2:$F$800,'5pg 데이터'!B382)</f>
        <v>1</v>
      </c>
      <c r="F382" t="b">
        <f t="shared" si="5"/>
        <v>0</v>
      </c>
      <c r="G382" t="str">
        <f>IF(F382=FALSE,"",B382&amp;"@"&amp;COUNTIFS($B$1:B382,B382,$F$1:F382,TRUE))</f>
        <v/>
      </c>
      <c r="H382" t="str">
        <f>IFERROR(INDEX('기사 제목, 링크 정리시트'!B:B,MATCH(CONCATENATE("http://skinnonews.com"&amp;'5pg 데이터'!A382),'기사 제목, 링크 정리시트'!C:C,0)),"")</f>
        <v/>
      </c>
      <c r="M382">
        <f>주간_5pg!F382</f>
        <v>0</v>
      </c>
    </row>
    <row r="383" spans="1:13">
      <c r="A383" s="86" t="s">
        <v>1448</v>
      </c>
      <c r="B383" s="86" t="s">
        <v>234</v>
      </c>
      <c r="C383" s="86">
        <v>2</v>
      </c>
      <c r="D383" t="str">
        <f>IF(VLOOKUP(A383,'상위 PV'!A:C,3,0)="기사임",1,"")</f>
        <v/>
      </c>
      <c r="E383">
        <f>COUNTIF(주간_5pg!$F$2:$F$800,'5pg 데이터'!B383)</f>
        <v>1</v>
      </c>
      <c r="F383" t="b">
        <f t="shared" si="5"/>
        <v>0</v>
      </c>
      <c r="G383" t="str">
        <f>IF(F383=FALSE,"",B383&amp;"@"&amp;COUNTIFS($B$1:B383,B383,$F$1:F383,TRUE))</f>
        <v/>
      </c>
      <c r="H383" t="str">
        <f>IFERROR(INDEX('기사 제목, 링크 정리시트'!B:B,MATCH(CONCATENATE("http://skinnonews.com"&amp;'5pg 데이터'!A383),'기사 제목, 링크 정리시트'!C:C,0)),"")</f>
        <v/>
      </c>
      <c r="M383">
        <f>주간_5pg!F383</f>
        <v>0</v>
      </c>
    </row>
    <row r="384" spans="1:13">
      <c r="A384" s="86" t="s">
        <v>1448</v>
      </c>
      <c r="B384" s="86" t="s">
        <v>247</v>
      </c>
      <c r="C384" s="86">
        <v>2</v>
      </c>
      <c r="D384" t="str">
        <f>IF(VLOOKUP(A384,'상위 PV'!A:C,3,0)="기사임",1,"")</f>
        <v/>
      </c>
      <c r="E384">
        <f>COUNTIF(주간_5pg!$F$2:$F$800,'5pg 데이터'!B384)</f>
        <v>1</v>
      </c>
      <c r="F384" t="b">
        <f t="shared" si="5"/>
        <v>0</v>
      </c>
      <c r="G384" t="str">
        <f>IF(F384=FALSE,"",B384&amp;"@"&amp;COUNTIFS($B$1:B384,B384,$F$1:F384,TRUE))</f>
        <v/>
      </c>
      <c r="H384" t="str">
        <f>IFERROR(INDEX('기사 제목, 링크 정리시트'!B:B,MATCH(CONCATENATE("http://skinnonews.com"&amp;'5pg 데이터'!A384),'기사 제목, 링크 정리시트'!C:C,0)),"")</f>
        <v/>
      </c>
      <c r="M384">
        <f>주간_5pg!F384</f>
        <v>0</v>
      </c>
    </row>
    <row r="385" spans="1:13">
      <c r="A385" s="86" t="s">
        <v>1447</v>
      </c>
      <c r="B385" s="86" t="s">
        <v>1551</v>
      </c>
      <c r="C385" s="86">
        <v>2</v>
      </c>
      <c r="D385" t="str">
        <f>IF(VLOOKUP(A385,'상위 PV'!A:C,3,0)="기사임",1,"")</f>
        <v/>
      </c>
      <c r="E385">
        <f>COUNTIF(주간_5pg!$F$2:$F$800,'5pg 데이터'!B385)</f>
        <v>1</v>
      </c>
      <c r="F385" t="b">
        <f t="shared" si="5"/>
        <v>0</v>
      </c>
      <c r="G385" t="str">
        <f>IF(F385=FALSE,"",B385&amp;"@"&amp;COUNTIFS($B$1:B385,B385,$F$1:F385,TRUE))</f>
        <v/>
      </c>
      <c r="H385" t="str">
        <f>IFERROR(INDEX('기사 제목, 링크 정리시트'!B:B,MATCH(CONCATENATE("http://skinnonews.com"&amp;'5pg 데이터'!A385),'기사 제목, 링크 정리시트'!C:C,0)),"")</f>
        <v/>
      </c>
      <c r="M385">
        <f>주간_5pg!F385</f>
        <v>0</v>
      </c>
    </row>
    <row r="386" spans="1:13">
      <c r="A386" s="86" t="s">
        <v>1541</v>
      </c>
      <c r="B386" s="86" t="s">
        <v>225</v>
      </c>
      <c r="C386" s="86">
        <v>2</v>
      </c>
      <c r="D386" t="str">
        <f>IF(VLOOKUP(A386,'상위 PV'!A:C,3,0)="기사임",1,"")</f>
        <v/>
      </c>
      <c r="E386">
        <f>COUNTIF(주간_5pg!$F$2:$F$800,'5pg 데이터'!B386)</f>
        <v>1</v>
      </c>
      <c r="F386" t="b">
        <f t="shared" ref="F386:F449" si="6">AND(D386=1,E386=1)</f>
        <v>0</v>
      </c>
      <c r="G386" t="str">
        <f>IF(F386=FALSE,"",B386&amp;"@"&amp;COUNTIFS($B$1:B386,B386,$F$1:F386,TRUE))</f>
        <v/>
      </c>
      <c r="H386" t="str">
        <f>IFERROR(INDEX('기사 제목, 링크 정리시트'!B:B,MATCH(CONCATENATE("http://skinnonews.com"&amp;'5pg 데이터'!A386),'기사 제목, 링크 정리시트'!C:C,0)),"")</f>
        <v/>
      </c>
      <c r="M386">
        <f>주간_5pg!F386</f>
        <v>0</v>
      </c>
    </row>
    <row r="387" spans="1:13">
      <c r="A387" s="86" t="s">
        <v>1586</v>
      </c>
      <c r="B387" s="86" t="s">
        <v>226</v>
      </c>
      <c r="C387" s="86">
        <v>2</v>
      </c>
      <c r="D387" t="str">
        <f>IF(VLOOKUP(A387,'상위 PV'!A:C,3,0)="기사임",1,"")</f>
        <v/>
      </c>
      <c r="E387">
        <f>COUNTIF(주간_5pg!$F$2:$F$800,'5pg 데이터'!B387)</f>
        <v>1</v>
      </c>
      <c r="F387" t="b">
        <f t="shared" si="6"/>
        <v>0</v>
      </c>
      <c r="G387" t="str">
        <f>IF(F387=FALSE,"",B387&amp;"@"&amp;COUNTIFS($B$1:B387,B387,$F$1:F387,TRUE))</f>
        <v/>
      </c>
      <c r="H387" t="str">
        <f>IFERROR(INDEX('기사 제목, 링크 정리시트'!B:B,MATCH(CONCATENATE("http://skinnonews.com"&amp;'5pg 데이터'!A387),'기사 제목, 링크 정리시트'!C:C,0)),"")</f>
        <v/>
      </c>
      <c r="M387">
        <f>주간_5pg!F387</f>
        <v>0</v>
      </c>
    </row>
    <row r="388" spans="1:13">
      <c r="A388" s="86" t="s">
        <v>1564</v>
      </c>
      <c r="B388" s="86" t="s">
        <v>225</v>
      </c>
      <c r="C388" s="86">
        <v>2</v>
      </c>
      <c r="D388" t="str">
        <f>IF(VLOOKUP(A388,'상위 PV'!A:C,3,0)="기사임",1,"")</f>
        <v/>
      </c>
      <c r="E388">
        <f>COUNTIF(주간_5pg!$F$2:$F$800,'5pg 데이터'!B388)</f>
        <v>1</v>
      </c>
      <c r="F388" t="b">
        <f t="shared" si="6"/>
        <v>0</v>
      </c>
      <c r="G388" t="str">
        <f>IF(F388=FALSE,"",B388&amp;"@"&amp;COUNTIFS($B$1:B388,B388,$F$1:F388,TRUE))</f>
        <v/>
      </c>
      <c r="H388" t="str">
        <f>IFERROR(INDEX('기사 제목, 링크 정리시트'!B:B,MATCH(CONCATENATE("http://skinnonews.com"&amp;'5pg 데이터'!A388),'기사 제목, 링크 정리시트'!C:C,0)),"")</f>
        <v/>
      </c>
      <c r="M388">
        <f>주간_5pg!F388</f>
        <v>0</v>
      </c>
    </row>
    <row r="389" spans="1:13">
      <c r="A389" s="86" t="s">
        <v>1449</v>
      </c>
      <c r="B389" s="86" t="s">
        <v>236</v>
      </c>
      <c r="C389" s="86">
        <v>2</v>
      </c>
      <c r="D389" t="str">
        <f>IF(VLOOKUP(A389,'상위 PV'!A:C,3,0)="기사임",1,"")</f>
        <v/>
      </c>
      <c r="E389">
        <f>COUNTIF(주간_5pg!$F$2:$F$800,'5pg 데이터'!B389)</f>
        <v>1</v>
      </c>
      <c r="F389" t="b">
        <f t="shared" si="6"/>
        <v>0</v>
      </c>
      <c r="G389" t="str">
        <f>IF(F389=FALSE,"",B389&amp;"@"&amp;COUNTIFS($B$1:B389,B389,$F$1:F389,TRUE))</f>
        <v/>
      </c>
      <c r="H389" t="str">
        <f>IFERROR(INDEX('기사 제목, 링크 정리시트'!B:B,MATCH(CONCATENATE("http://skinnonews.com"&amp;'5pg 데이터'!A389),'기사 제목, 링크 정리시트'!C:C,0)),"")</f>
        <v/>
      </c>
      <c r="M389">
        <f>주간_5pg!F389</f>
        <v>0</v>
      </c>
    </row>
    <row r="390" spans="1:13">
      <c r="A390" s="86" t="s">
        <v>1449</v>
      </c>
      <c r="B390" s="86" t="s">
        <v>233</v>
      </c>
      <c r="C390" s="86">
        <v>2</v>
      </c>
      <c r="D390" t="str">
        <f>IF(VLOOKUP(A390,'상위 PV'!A:C,3,0)="기사임",1,"")</f>
        <v/>
      </c>
      <c r="E390">
        <f>COUNTIF(주간_5pg!$F$2:$F$800,'5pg 데이터'!B390)</f>
        <v>1</v>
      </c>
      <c r="F390" t="b">
        <f t="shared" si="6"/>
        <v>0</v>
      </c>
      <c r="G390" t="str">
        <f>IF(F390=FALSE,"",B390&amp;"@"&amp;COUNTIFS($B$1:B390,B390,$F$1:F390,TRUE))</f>
        <v/>
      </c>
      <c r="H390" t="str">
        <f>IFERROR(INDEX('기사 제목, 링크 정리시트'!B:B,MATCH(CONCATENATE("http://skinnonews.com"&amp;'5pg 데이터'!A390),'기사 제목, 링크 정리시트'!C:C,0)),"")</f>
        <v/>
      </c>
      <c r="M390">
        <f>주간_5pg!F390</f>
        <v>0</v>
      </c>
    </row>
    <row r="391" spans="1:13">
      <c r="A391" s="86" t="s">
        <v>1449</v>
      </c>
      <c r="B391" s="86" t="s">
        <v>235</v>
      </c>
      <c r="C391" s="86">
        <v>2</v>
      </c>
      <c r="D391" t="str">
        <f>IF(VLOOKUP(A391,'상위 PV'!A:C,3,0)="기사임",1,"")</f>
        <v/>
      </c>
      <c r="E391">
        <f>COUNTIF(주간_5pg!$F$2:$F$800,'5pg 데이터'!B391)</f>
        <v>1</v>
      </c>
      <c r="F391" t="b">
        <f t="shared" si="6"/>
        <v>0</v>
      </c>
      <c r="G391" t="str">
        <f>IF(F391=FALSE,"",B391&amp;"@"&amp;COUNTIFS($B$1:B391,B391,$F$1:F391,TRUE))</f>
        <v/>
      </c>
      <c r="H391" t="str">
        <f>IFERROR(INDEX('기사 제목, 링크 정리시트'!B:B,MATCH(CONCATENATE("http://skinnonews.com"&amp;'5pg 데이터'!A391),'기사 제목, 링크 정리시트'!C:C,0)),"")</f>
        <v/>
      </c>
      <c r="M391">
        <f>주간_5pg!F391</f>
        <v>0</v>
      </c>
    </row>
    <row r="392" spans="1:13">
      <c r="A392" s="86" t="s">
        <v>1449</v>
      </c>
      <c r="B392" s="86" t="s">
        <v>230</v>
      </c>
      <c r="C392" s="86">
        <v>2</v>
      </c>
      <c r="D392" t="str">
        <f>IF(VLOOKUP(A392,'상위 PV'!A:C,3,0)="기사임",1,"")</f>
        <v/>
      </c>
      <c r="E392">
        <f>COUNTIF(주간_5pg!$F$2:$F$800,'5pg 데이터'!B392)</f>
        <v>1</v>
      </c>
      <c r="F392" t="b">
        <f t="shared" si="6"/>
        <v>0</v>
      </c>
      <c r="G392" t="str">
        <f>IF(F392=FALSE,"",B392&amp;"@"&amp;COUNTIFS($B$1:B392,B392,$F$1:F392,TRUE))</f>
        <v/>
      </c>
      <c r="H392" t="str">
        <f>IFERROR(INDEX('기사 제목, 링크 정리시트'!B:B,MATCH(CONCATENATE("http://skinnonews.com"&amp;'5pg 데이터'!A392),'기사 제목, 링크 정리시트'!C:C,0)),"")</f>
        <v/>
      </c>
      <c r="M392">
        <f>주간_5pg!F392</f>
        <v>0</v>
      </c>
    </row>
    <row r="393" spans="1:13">
      <c r="A393" s="86" t="s">
        <v>1449</v>
      </c>
      <c r="B393" s="86" t="s">
        <v>226</v>
      </c>
      <c r="C393" s="86">
        <v>2</v>
      </c>
      <c r="D393" t="str">
        <f>IF(VLOOKUP(A393,'상위 PV'!A:C,3,0)="기사임",1,"")</f>
        <v/>
      </c>
      <c r="E393">
        <f>COUNTIF(주간_5pg!$F$2:$F$800,'5pg 데이터'!B393)</f>
        <v>1</v>
      </c>
      <c r="F393" t="b">
        <f t="shared" si="6"/>
        <v>0</v>
      </c>
      <c r="G393" t="str">
        <f>IF(F393=FALSE,"",B393&amp;"@"&amp;COUNTIFS($B$1:B393,B393,$F$1:F393,TRUE))</f>
        <v/>
      </c>
      <c r="H393" t="str">
        <f>IFERROR(INDEX('기사 제목, 링크 정리시트'!B:B,MATCH(CONCATENATE("http://skinnonews.com"&amp;'5pg 데이터'!A393),'기사 제목, 링크 정리시트'!C:C,0)),"")</f>
        <v/>
      </c>
      <c r="M393">
        <f>주간_5pg!F393</f>
        <v>0</v>
      </c>
    </row>
    <row r="394" spans="1:13">
      <c r="A394" s="86" t="s">
        <v>914</v>
      </c>
      <c r="B394" s="86" t="s">
        <v>229</v>
      </c>
      <c r="C394" s="86">
        <v>2</v>
      </c>
      <c r="D394" t="str">
        <f>IF(VLOOKUP(A394,'상위 PV'!A:C,3,0)="기사임",1,"")</f>
        <v/>
      </c>
      <c r="E394">
        <f>COUNTIF(주간_5pg!$F$2:$F$800,'5pg 데이터'!B394)</f>
        <v>1</v>
      </c>
      <c r="F394" t="b">
        <f t="shared" si="6"/>
        <v>0</v>
      </c>
      <c r="G394" t="str">
        <f>IF(F394=FALSE,"",B394&amp;"@"&amp;COUNTIFS($B$1:B394,B394,$F$1:F394,TRUE))</f>
        <v/>
      </c>
      <c r="H394" t="str">
        <f>IFERROR(INDEX('기사 제목, 링크 정리시트'!B:B,MATCH(CONCATENATE("http://skinnonews.com"&amp;'5pg 데이터'!A394),'기사 제목, 링크 정리시트'!C:C,0)),"")</f>
        <v/>
      </c>
      <c r="M394">
        <f>주간_5pg!F394</f>
        <v>0</v>
      </c>
    </row>
    <row r="395" spans="1:13">
      <c r="A395" s="86" t="s">
        <v>914</v>
      </c>
      <c r="B395" s="86" t="s">
        <v>230</v>
      </c>
      <c r="C395" s="86">
        <v>2</v>
      </c>
      <c r="D395" t="str">
        <f>IF(VLOOKUP(A395,'상위 PV'!A:C,3,0)="기사임",1,"")</f>
        <v/>
      </c>
      <c r="E395">
        <f>COUNTIF(주간_5pg!$F$2:$F$800,'5pg 데이터'!B395)</f>
        <v>1</v>
      </c>
      <c r="F395" t="b">
        <f t="shared" si="6"/>
        <v>0</v>
      </c>
      <c r="G395" t="str">
        <f>IF(F395=FALSE,"",B395&amp;"@"&amp;COUNTIFS($B$1:B395,B395,$F$1:F395,TRUE))</f>
        <v/>
      </c>
      <c r="H395" t="str">
        <f>IFERROR(INDEX('기사 제목, 링크 정리시트'!B:B,MATCH(CONCATENATE("http://skinnonews.com"&amp;'5pg 데이터'!A395),'기사 제목, 링크 정리시트'!C:C,0)),"")</f>
        <v/>
      </c>
      <c r="M395">
        <f>주간_5pg!F395</f>
        <v>0</v>
      </c>
    </row>
    <row r="396" spans="1:13">
      <c r="A396" s="86" t="s">
        <v>914</v>
      </c>
      <c r="B396" s="86" t="s">
        <v>247</v>
      </c>
      <c r="C396" s="86">
        <v>2</v>
      </c>
      <c r="D396" t="str">
        <f>IF(VLOOKUP(A396,'상위 PV'!A:C,3,0)="기사임",1,"")</f>
        <v/>
      </c>
      <c r="E396">
        <f>COUNTIF(주간_5pg!$F$2:$F$800,'5pg 데이터'!B396)</f>
        <v>1</v>
      </c>
      <c r="F396" t="b">
        <f t="shared" si="6"/>
        <v>0</v>
      </c>
      <c r="G396" t="str">
        <f>IF(F396=FALSE,"",B396&amp;"@"&amp;COUNTIFS($B$1:B396,B396,$F$1:F396,TRUE))</f>
        <v/>
      </c>
      <c r="H396" t="str">
        <f>IFERROR(INDEX('기사 제목, 링크 정리시트'!B:B,MATCH(CONCATENATE("http://skinnonews.com"&amp;'5pg 데이터'!A396),'기사 제목, 링크 정리시트'!C:C,0)),"")</f>
        <v/>
      </c>
      <c r="M396">
        <f>주간_5pg!F396</f>
        <v>0</v>
      </c>
    </row>
    <row r="397" spans="1:13">
      <c r="A397" s="86" t="s">
        <v>917</v>
      </c>
      <c r="B397" s="86" t="s">
        <v>225</v>
      </c>
      <c r="C397" s="86">
        <v>2</v>
      </c>
      <c r="D397" t="str">
        <f>IF(VLOOKUP(A397,'상위 PV'!A:C,3,0)="기사임",1,"")</f>
        <v/>
      </c>
      <c r="E397">
        <f>COUNTIF(주간_5pg!$F$2:$F$800,'5pg 데이터'!B397)</f>
        <v>1</v>
      </c>
      <c r="F397" t="b">
        <f t="shared" si="6"/>
        <v>0</v>
      </c>
      <c r="G397" t="str">
        <f>IF(F397=FALSE,"",B397&amp;"@"&amp;COUNTIFS($B$1:B397,B397,$F$1:F397,TRUE))</f>
        <v/>
      </c>
      <c r="H397" t="str">
        <f>IFERROR(INDEX('기사 제목, 링크 정리시트'!B:B,MATCH(CONCATENATE("http://skinnonews.com"&amp;'5pg 데이터'!A397),'기사 제목, 링크 정리시트'!C:C,0)),"")</f>
        <v/>
      </c>
      <c r="M397">
        <f>주간_5pg!F397</f>
        <v>0</v>
      </c>
    </row>
    <row r="398" spans="1:13">
      <c r="A398" s="86" t="s">
        <v>916</v>
      </c>
      <c r="B398" s="86" t="s">
        <v>229</v>
      </c>
      <c r="C398" s="86">
        <v>2</v>
      </c>
      <c r="D398" t="str">
        <f>IF(VLOOKUP(A398,'상위 PV'!A:C,3,0)="기사임",1,"")</f>
        <v/>
      </c>
      <c r="E398">
        <f>COUNTIF(주간_5pg!$F$2:$F$800,'5pg 데이터'!B398)</f>
        <v>1</v>
      </c>
      <c r="F398" t="b">
        <f t="shared" si="6"/>
        <v>0</v>
      </c>
      <c r="G398" t="str">
        <f>IF(F398=FALSE,"",B398&amp;"@"&amp;COUNTIFS($B$1:B398,B398,$F$1:F398,TRUE))</f>
        <v/>
      </c>
      <c r="H398" t="str">
        <f>IFERROR(INDEX('기사 제목, 링크 정리시트'!B:B,MATCH(CONCATENATE("http://skinnonews.com"&amp;'5pg 데이터'!A398),'기사 제목, 링크 정리시트'!C:C,0)),"")</f>
        <v/>
      </c>
      <c r="M398">
        <f>주간_5pg!F398</f>
        <v>0</v>
      </c>
    </row>
    <row r="399" spans="1:13">
      <c r="A399" s="86" t="s">
        <v>306</v>
      </c>
      <c r="B399" s="86" t="s">
        <v>235</v>
      </c>
      <c r="C399" s="86">
        <v>2</v>
      </c>
      <c r="D399" t="str">
        <f>IF(VLOOKUP(A399,'상위 PV'!A:C,3,0)="기사임",1,"")</f>
        <v/>
      </c>
      <c r="E399">
        <f>COUNTIF(주간_5pg!$F$2:$F$800,'5pg 데이터'!B399)</f>
        <v>1</v>
      </c>
      <c r="F399" t="b">
        <f t="shared" si="6"/>
        <v>0</v>
      </c>
      <c r="G399" t="str">
        <f>IF(F399=FALSE,"",B399&amp;"@"&amp;COUNTIFS($B$1:B399,B399,$F$1:F399,TRUE))</f>
        <v/>
      </c>
      <c r="H399" t="str">
        <f>IFERROR(INDEX('기사 제목, 링크 정리시트'!B:B,MATCH(CONCATENATE("http://skinnonews.com"&amp;'5pg 데이터'!A399),'기사 제목, 링크 정리시트'!C:C,0)),"")</f>
        <v/>
      </c>
      <c r="M399">
        <f>주간_5pg!F399</f>
        <v>0</v>
      </c>
    </row>
    <row r="400" spans="1:13">
      <c r="A400" s="86" t="s">
        <v>1031</v>
      </c>
      <c r="B400" s="86" t="s">
        <v>237</v>
      </c>
      <c r="C400" s="86">
        <v>2</v>
      </c>
      <c r="D400" t="str">
        <f>IF(VLOOKUP(A400,'상위 PV'!A:C,3,0)="기사임",1,"")</f>
        <v/>
      </c>
      <c r="E400">
        <f>COUNTIF(주간_5pg!$F$2:$F$800,'5pg 데이터'!B400)</f>
        <v>1</v>
      </c>
      <c r="F400" t="b">
        <f t="shared" si="6"/>
        <v>0</v>
      </c>
      <c r="G400" t="str">
        <f>IF(F400=FALSE,"",B400&amp;"@"&amp;COUNTIFS($B$1:B400,B400,$F$1:F400,TRUE))</f>
        <v/>
      </c>
      <c r="H400" t="str">
        <f>IFERROR(INDEX('기사 제목, 링크 정리시트'!B:B,MATCH(CONCATENATE("http://skinnonews.com"&amp;'5pg 데이터'!A400),'기사 제목, 링크 정리시트'!C:C,0)),"")</f>
        <v/>
      </c>
      <c r="M400">
        <f>주간_5pg!F400</f>
        <v>0</v>
      </c>
    </row>
    <row r="401" spans="1:13">
      <c r="A401" s="86" t="s">
        <v>1436</v>
      </c>
      <c r="B401" s="86" t="s">
        <v>230</v>
      </c>
      <c r="C401" s="86">
        <v>2</v>
      </c>
      <c r="D401" t="str">
        <f>IF(VLOOKUP(A401,'상위 PV'!A:C,3,0)="기사임",1,"")</f>
        <v/>
      </c>
      <c r="E401">
        <f>COUNTIF(주간_5pg!$F$2:$F$800,'5pg 데이터'!B401)</f>
        <v>1</v>
      </c>
      <c r="F401" t="b">
        <f t="shared" si="6"/>
        <v>0</v>
      </c>
      <c r="G401" t="str">
        <f>IF(F401=FALSE,"",B401&amp;"@"&amp;COUNTIFS($B$1:B401,B401,$F$1:F401,TRUE))</f>
        <v/>
      </c>
      <c r="H401" t="str">
        <f>IFERROR(INDEX('기사 제목, 링크 정리시트'!B:B,MATCH(CONCATENATE("http://skinnonews.com"&amp;'5pg 데이터'!A401),'기사 제목, 링크 정리시트'!C:C,0)),"")</f>
        <v/>
      </c>
      <c r="M401">
        <f>주간_5pg!F401</f>
        <v>0</v>
      </c>
    </row>
    <row r="402" spans="1:13">
      <c r="A402" s="86" t="s">
        <v>274</v>
      </c>
      <c r="B402" s="86" t="s">
        <v>228</v>
      </c>
      <c r="C402" s="86">
        <v>2</v>
      </c>
      <c r="D402" t="str">
        <f>IF(VLOOKUP(A402,'상위 PV'!A:C,3,0)="기사임",1,"")</f>
        <v/>
      </c>
      <c r="E402">
        <f>COUNTIF(주간_5pg!$F$2:$F$800,'5pg 데이터'!B402)</f>
        <v>1</v>
      </c>
      <c r="F402" t="b">
        <f t="shared" si="6"/>
        <v>0</v>
      </c>
      <c r="G402" t="str">
        <f>IF(F402=FALSE,"",B402&amp;"@"&amp;COUNTIFS($B$1:B402,B402,$F$1:F402,TRUE))</f>
        <v/>
      </c>
      <c r="H402" t="str">
        <f>IFERROR(INDEX('기사 제목, 링크 정리시트'!B:B,MATCH(CONCATENATE("http://skinnonews.com"&amp;'5pg 데이터'!A402),'기사 제목, 링크 정리시트'!C:C,0)),"")</f>
        <v/>
      </c>
      <c r="M402">
        <f>주간_5pg!F402</f>
        <v>0</v>
      </c>
    </row>
    <row r="403" spans="1:13">
      <c r="A403" s="86" t="s">
        <v>274</v>
      </c>
      <c r="B403" s="86" t="s">
        <v>233</v>
      </c>
      <c r="C403" s="86">
        <v>2</v>
      </c>
      <c r="D403" t="str">
        <f>IF(VLOOKUP(A403,'상위 PV'!A:C,3,0)="기사임",1,"")</f>
        <v/>
      </c>
      <c r="E403">
        <f>COUNTIF(주간_5pg!$F$2:$F$800,'5pg 데이터'!B403)</f>
        <v>1</v>
      </c>
      <c r="F403" t="b">
        <f t="shared" si="6"/>
        <v>0</v>
      </c>
      <c r="G403" t="str">
        <f>IF(F403=FALSE,"",B403&amp;"@"&amp;COUNTIFS($B$1:B403,B403,$F$1:F403,TRUE))</f>
        <v/>
      </c>
      <c r="H403" t="str">
        <f>IFERROR(INDEX('기사 제목, 링크 정리시트'!B:B,MATCH(CONCATENATE("http://skinnonews.com"&amp;'5pg 데이터'!A403),'기사 제목, 링크 정리시트'!C:C,0)),"")</f>
        <v/>
      </c>
      <c r="M403">
        <f>주간_5pg!F403</f>
        <v>0</v>
      </c>
    </row>
    <row r="404" spans="1:13">
      <c r="A404" s="86" t="s">
        <v>274</v>
      </c>
      <c r="B404" s="86" t="s">
        <v>235</v>
      </c>
      <c r="C404" s="86">
        <v>2</v>
      </c>
      <c r="D404" t="str">
        <f>IF(VLOOKUP(A404,'상위 PV'!A:C,3,0)="기사임",1,"")</f>
        <v/>
      </c>
      <c r="E404">
        <f>COUNTIF(주간_5pg!$F$2:$F$800,'5pg 데이터'!B404)</f>
        <v>1</v>
      </c>
      <c r="F404" t="b">
        <f t="shared" si="6"/>
        <v>0</v>
      </c>
      <c r="G404" t="str">
        <f>IF(F404=FALSE,"",B404&amp;"@"&amp;COUNTIFS($B$1:B404,B404,$F$1:F404,TRUE))</f>
        <v/>
      </c>
      <c r="H404" t="str">
        <f>IFERROR(INDEX('기사 제목, 링크 정리시트'!B:B,MATCH(CONCATENATE("http://skinnonews.com"&amp;'5pg 데이터'!A404),'기사 제목, 링크 정리시트'!C:C,0)),"")</f>
        <v/>
      </c>
      <c r="M404">
        <f>주간_5pg!F404</f>
        <v>0</v>
      </c>
    </row>
    <row r="405" spans="1:13">
      <c r="A405" s="86" t="s">
        <v>274</v>
      </c>
      <c r="B405" s="86" t="s">
        <v>1867</v>
      </c>
      <c r="C405" s="86">
        <v>2</v>
      </c>
      <c r="D405" t="str">
        <f>IF(VLOOKUP(A405,'상위 PV'!A:C,3,0)="기사임",1,"")</f>
        <v/>
      </c>
      <c r="E405">
        <f>COUNTIF(주간_5pg!$F$2:$F$800,'5pg 데이터'!B405)</f>
        <v>1</v>
      </c>
      <c r="F405" t="b">
        <f t="shared" si="6"/>
        <v>0</v>
      </c>
      <c r="G405" t="str">
        <f>IF(F405=FALSE,"",B405&amp;"@"&amp;COUNTIFS($B$1:B405,B405,$F$1:F405,TRUE))</f>
        <v/>
      </c>
      <c r="H405" t="str">
        <f>IFERROR(INDEX('기사 제목, 링크 정리시트'!B:B,MATCH(CONCATENATE("http://skinnonews.com"&amp;'5pg 데이터'!A405),'기사 제목, 링크 정리시트'!C:C,0)),"")</f>
        <v/>
      </c>
      <c r="M405">
        <f>주간_5pg!F405</f>
        <v>0</v>
      </c>
    </row>
    <row r="406" spans="1:13">
      <c r="A406" s="86" t="s">
        <v>274</v>
      </c>
      <c r="B406" s="86" t="s">
        <v>226</v>
      </c>
      <c r="C406" s="86">
        <v>2</v>
      </c>
      <c r="D406" t="str">
        <f>IF(VLOOKUP(A406,'상위 PV'!A:C,3,0)="기사임",1,"")</f>
        <v/>
      </c>
      <c r="E406">
        <f>COUNTIF(주간_5pg!$F$2:$F$800,'5pg 데이터'!B406)</f>
        <v>1</v>
      </c>
      <c r="F406" t="b">
        <f t="shared" si="6"/>
        <v>0</v>
      </c>
      <c r="G406" t="str">
        <f>IF(F406=FALSE,"",B406&amp;"@"&amp;COUNTIFS($B$1:B406,B406,$F$1:F406,TRUE))</f>
        <v/>
      </c>
      <c r="H406" t="str">
        <f>IFERROR(INDEX('기사 제목, 링크 정리시트'!B:B,MATCH(CONCATENATE("http://skinnonews.com"&amp;'5pg 데이터'!A406),'기사 제목, 링크 정리시트'!C:C,0)),"")</f>
        <v/>
      </c>
      <c r="M406">
        <f>주간_5pg!F406</f>
        <v>0</v>
      </c>
    </row>
    <row r="407" spans="1:13">
      <c r="A407" s="86" t="s">
        <v>274</v>
      </c>
      <c r="B407" s="86" t="s">
        <v>242</v>
      </c>
      <c r="C407" s="86">
        <v>2</v>
      </c>
      <c r="D407" t="str">
        <f>IF(VLOOKUP(A407,'상위 PV'!A:C,3,0)="기사임",1,"")</f>
        <v/>
      </c>
      <c r="E407">
        <f>COUNTIF(주간_5pg!$F$2:$F$800,'5pg 데이터'!B407)</f>
        <v>1</v>
      </c>
      <c r="F407" t="b">
        <f t="shared" si="6"/>
        <v>0</v>
      </c>
      <c r="G407" t="str">
        <f>IF(F407=FALSE,"",B407&amp;"@"&amp;COUNTIFS($B$1:B407,B407,$F$1:F407,TRUE))</f>
        <v/>
      </c>
      <c r="H407" t="str">
        <f>IFERROR(INDEX('기사 제목, 링크 정리시트'!B:B,MATCH(CONCATENATE("http://skinnonews.com"&amp;'5pg 데이터'!A407),'기사 제목, 링크 정리시트'!C:C,0)),"")</f>
        <v/>
      </c>
      <c r="M407">
        <f>주간_5pg!F407</f>
        <v>0</v>
      </c>
    </row>
    <row r="408" spans="1:13">
      <c r="A408" s="86" t="s">
        <v>274</v>
      </c>
      <c r="B408" s="86" t="s">
        <v>247</v>
      </c>
      <c r="C408" s="86">
        <v>2</v>
      </c>
      <c r="D408" t="str">
        <f>IF(VLOOKUP(A408,'상위 PV'!A:C,3,0)="기사임",1,"")</f>
        <v/>
      </c>
      <c r="E408">
        <f>COUNTIF(주간_5pg!$F$2:$F$800,'5pg 데이터'!B408)</f>
        <v>1</v>
      </c>
      <c r="F408" t="b">
        <f t="shared" si="6"/>
        <v>0</v>
      </c>
      <c r="G408" t="str">
        <f>IF(F408=FALSE,"",B408&amp;"@"&amp;COUNTIFS($B$1:B408,B408,$F$1:F408,TRUE))</f>
        <v/>
      </c>
      <c r="H408" t="str">
        <f>IFERROR(INDEX('기사 제목, 링크 정리시트'!B:B,MATCH(CONCATENATE("http://skinnonews.com"&amp;'5pg 데이터'!A408),'기사 제목, 링크 정리시트'!C:C,0)),"")</f>
        <v/>
      </c>
      <c r="M408">
        <f>주간_5pg!F408</f>
        <v>0</v>
      </c>
    </row>
    <row r="409" spans="1:13">
      <c r="A409" s="86" t="s">
        <v>261</v>
      </c>
      <c r="B409" s="86" t="s">
        <v>1636</v>
      </c>
      <c r="C409" s="86">
        <v>2</v>
      </c>
      <c r="D409" t="str">
        <f>IF(VLOOKUP(A409,'상위 PV'!A:C,3,0)="기사임",1,"")</f>
        <v/>
      </c>
      <c r="E409">
        <f>COUNTIF(주간_5pg!$F$2:$F$800,'5pg 데이터'!B409)</f>
        <v>1</v>
      </c>
      <c r="F409" t="b">
        <f t="shared" si="6"/>
        <v>0</v>
      </c>
      <c r="G409" t="str">
        <f>IF(F409=FALSE,"",B409&amp;"@"&amp;COUNTIFS($B$1:B409,B409,$F$1:F409,TRUE))</f>
        <v/>
      </c>
      <c r="H409" t="str">
        <f>IFERROR(INDEX('기사 제목, 링크 정리시트'!B:B,MATCH(CONCATENATE("http://skinnonews.com"&amp;'5pg 데이터'!A409),'기사 제목, 링크 정리시트'!C:C,0)),"")</f>
        <v/>
      </c>
      <c r="M409">
        <f>주간_5pg!F409</f>
        <v>0</v>
      </c>
    </row>
    <row r="410" spans="1:13">
      <c r="A410" s="86" t="s">
        <v>261</v>
      </c>
      <c r="B410" s="86" t="s">
        <v>628</v>
      </c>
      <c r="C410" s="86">
        <v>2</v>
      </c>
      <c r="D410" t="str">
        <f>IF(VLOOKUP(A410,'상위 PV'!A:C,3,0)="기사임",1,"")</f>
        <v/>
      </c>
      <c r="E410">
        <f>COUNTIF(주간_5pg!$F$2:$F$800,'5pg 데이터'!B410)</f>
        <v>1</v>
      </c>
      <c r="F410" t="b">
        <f t="shared" si="6"/>
        <v>0</v>
      </c>
      <c r="G410" t="str">
        <f>IF(F410=FALSE,"",B410&amp;"@"&amp;COUNTIFS($B$1:B410,B410,$F$1:F410,TRUE))</f>
        <v/>
      </c>
      <c r="H410" t="str">
        <f>IFERROR(INDEX('기사 제목, 링크 정리시트'!B:B,MATCH(CONCATENATE("http://skinnonews.com"&amp;'5pg 데이터'!A410),'기사 제목, 링크 정리시트'!C:C,0)),"")</f>
        <v/>
      </c>
      <c r="M410">
        <f>주간_5pg!F410</f>
        <v>0</v>
      </c>
    </row>
    <row r="411" spans="1:13">
      <c r="A411" s="86" t="s">
        <v>261</v>
      </c>
      <c r="B411" s="86" t="s">
        <v>234</v>
      </c>
      <c r="C411" s="86">
        <v>2</v>
      </c>
      <c r="D411" t="str">
        <f>IF(VLOOKUP(A411,'상위 PV'!A:C,3,0)="기사임",1,"")</f>
        <v/>
      </c>
      <c r="E411">
        <f>COUNTIF(주간_5pg!$F$2:$F$800,'5pg 데이터'!B411)</f>
        <v>1</v>
      </c>
      <c r="F411" t="b">
        <f t="shared" si="6"/>
        <v>0</v>
      </c>
      <c r="G411" t="str">
        <f>IF(F411=FALSE,"",B411&amp;"@"&amp;COUNTIFS($B$1:B411,B411,$F$1:F411,TRUE))</f>
        <v/>
      </c>
      <c r="H411" t="str">
        <f>IFERROR(INDEX('기사 제목, 링크 정리시트'!B:B,MATCH(CONCATENATE("http://skinnonews.com"&amp;'5pg 데이터'!A411),'기사 제목, 링크 정리시트'!C:C,0)),"")</f>
        <v/>
      </c>
      <c r="M411">
        <f>주간_5pg!F411</f>
        <v>0</v>
      </c>
    </row>
    <row r="412" spans="1:13">
      <c r="A412" s="86" t="s">
        <v>1437</v>
      </c>
      <c r="B412" s="86" t="s">
        <v>1867</v>
      </c>
      <c r="C412" s="86">
        <v>2</v>
      </c>
      <c r="D412" t="str">
        <f>IF(VLOOKUP(A412,'상위 PV'!A:C,3,0)="기사임",1,"")</f>
        <v/>
      </c>
      <c r="E412">
        <f>COUNTIF(주간_5pg!$F$2:$F$800,'5pg 데이터'!B412)</f>
        <v>1</v>
      </c>
      <c r="F412" t="b">
        <f t="shared" si="6"/>
        <v>0</v>
      </c>
      <c r="G412" t="str">
        <f>IF(F412=FALSE,"",B412&amp;"@"&amp;COUNTIFS($B$1:B412,B412,$F$1:F412,TRUE))</f>
        <v/>
      </c>
      <c r="H412" t="str">
        <f>IFERROR(INDEX('기사 제목, 링크 정리시트'!B:B,MATCH(CONCATENATE("http://skinnonews.com"&amp;'5pg 데이터'!A412),'기사 제목, 링크 정리시트'!C:C,0)),"")</f>
        <v/>
      </c>
      <c r="M412">
        <f>주간_5pg!F412</f>
        <v>0</v>
      </c>
    </row>
    <row r="413" spans="1:13">
      <c r="A413" s="86" t="s">
        <v>1437</v>
      </c>
      <c r="B413" s="86" t="s">
        <v>225</v>
      </c>
      <c r="C413" s="86">
        <v>2</v>
      </c>
      <c r="D413" t="str">
        <f>IF(VLOOKUP(A413,'상위 PV'!A:C,3,0)="기사임",1,"")</f>
        <v/>
      </c>
      <c r="E413">
        <f>COUNTIF(주간_5pg!$F$2:$F$800,'5pg 데이터'!B413)</f>
        <v>1</v>
      </c>
      <c r="F413" t="b">
        <f t="shared" si="6"/>
        <v>0</v>
      </c>
      <c r="G413" t="str">
        <f>IF(F413=FALSE,"",B413&amp;"@"&amp;COUNTIFS($B$1:B413,B413,$F$1:F413,TRUE))</f>
        <v/>
      </c>
      <c r="H413" t="str">
        <f>IFERROR(INDEX('기사 제목, 링크 정리시트'!B:B,MATCH(CONCATENATE("http://skinnonews.com"&amp;'5pg 데이터'!A413),'기사 제목, 링크 정리시트'!C:C,0)),"")</f>
        <v/>
      </c>
      <c r="M413">
        <f>주간_5pg!F413</f>
        <v>0</v>
      </c>
    </row>
    <row r="414" spans="1:13">
      <c r="A414" s="86" t="s">
        <v>260</v>
      </c>
      <c r="B414" s="86" t="s">
        <v>1867</v>
      </c>
      <c r="C414" s="86">
        <v>2</v>
      </c>
      <c r="D414" t="str">
        <f>IF(VLOOKUP(A414,'상위 PV'!A:C,3,0)="기사임",1,"")</f>
        <v/>
      </c>
      <c r="E414">
        <f>COUNTIF(주간_5pg!$F$2:$F$800,'5pg 데이터'!B414)</f>
        <v>1</v>
      </c>
      <c r="F414" t="b">
        <f t="shared" si="6"/>
        <v>0</v>
      </c>
      <c r="G414" t="str">
        <f>IF(F414=FALSE,"",B414&amp;"@"&amp;COUNTIFS($B$1:B414,B414,$F$1:F414,TRUE))</f>
        <v/>
      </c>
      <c r="H414" t="str">
        <f>IFERROR(INDEX('기사 제목, 링크 정리시트'!B:B,MATCH(CONCATENATE("http://skinnonews.com"&amp;'5pg 데이터'!A414),'기사 제목, 링크 정리시트'!C:C,0)),"")</f>
        <v/>
      </c>
      <c r="M414">
        <f>주간_5pg!F414</f>
        <v>0</v>
      </c>
    </row>
    <row r="415" spans="1:13">
      <c r="A415" s="86" t="s">
        <v>1789</v>
      </c>
      <c r="B415" s="86" t="s">
        <v>225</v>
      </c>
      <c r="C415" s="86">
        <v>2</v>
      </c>
      <c r="D415" t="str">
        <f>IF(VLOOKUP(A415,'상위 PV'!A:C,3,0)="기사임",1,"")</f>
        <v/>
      </c>
      <c r="E415">
        <f>COUNTIF(주간_5pg!$F$2:$F$800,'5pg 데이터'!B415)</f>
        <v>1</v>
      </c>
      <c r="F415" t="b">
        <f t="shared" si="6"/>
        <v>0</v>
      </c>
      <c r="G415" t="str">
        <f>IF(F415=FALSE,"",B415&amp;"@"&amp;COUNTIFS($B$1:B415,B415,$F$1:F415,TRUE))</f>
        <v/>
      </c>
      <c r="H415" t="str">
        <f>IFERROR(INDEX('기사 제목, 링크 정리시트'!B:B,MATCH(CONCATENATE("http://skinnonews.com"&amp;'5pg 데이터'!A415),'기사 제목, 링크 정리시트'!C:C,0)),"")</f>
        <v/>
      </c>
      <c r="M415">
        <f>주간_5pg!F415</f>
        <v>0</v>
      </c>
    </row>
    <row r="416" spans="1:13">
      <c r="A416" s="86" t="s">
        <v>1086</v>
      </c>
      <c r="B416" s="86" t="s">
        <v>225</v>
      </c>
      <c r="C416" s="86">
        <v>2</v>
      </c>
      <c r="D416" t="str">
        <f>IF(VLOOKUP(A416,'상위 PV'!A:C,3,0)="기사임",1,"")</f>
        <v/>
      </c>
      <c r="E416">
        <f>COUNTIF(주간_5pg!$F$2:$F$800,'5pg 데이터'!B416)</f>
        <v>1</v>
      </c>
      <c r="F416" t="b">
        <f t="shared" si="6"/>
        <v>0</v>
      </c>
      <c r="G416" t="str">
        <f>IF(F416=FALSE,"",B416&amp;"@"&amp;COUNTIFS($B$1:B416,B416,$F$1:F416,TRUE))</f>
        <v/>
      </c>
      <c r="H416" t="str">
        <f>IFERROR(INDEX('기사 제목, 링크 정리시트'!B:B,MATCH(CONCATENATE("http://skinnonews.com"&amp;'5pg 데이터'!A416),'기사 제목, 링크 정리시트'!C:C,0)),"")</f>
        <v/>
      </c>
      <c r="M416">
        <f>주간_5pg!F416</f>
        <v>0</v>
      </c>
    </row>
    <row r="417" spans="1:13">
      <c r="A417" s="86" t="s">
        <v>1066</v>
      </c>
      <c r="B417" s="86" t="s">
        <v>225</v>
      </c>
      <c r="C417" s="86">
        <v>2</v>
      </c>
      <c r="D417" t="str">
        <f>IF(VLOOKUP(A417,'상위 PV'!A:C,3,0)="기사임",1,"")</f>
        <v/>
      </c>
      <c r="E417">
        <f>COUNTIF(주간_5pg!$F$2:$F$800,'5pg 데이터'!B417)</f>
        <v>1</v>
      </c>
      <c r="F417" t="b">
        <f t="shared" si="6"/>
        <v>0</v>
      </c>
      <c r="G417" t="str">
        <f>IF(F417=FALSE,"",B417&amp;"@"&amp;COUNTIFS($B$1:B417,B417,$F$1:F417,TRUE))</f>
        <v/>
      </c>
      <c r="H417" t="str">
        <f>IFERROR(INDEX('기사 제목, 링크 정리시트'!B:B,MATCH(CONCATENATE("http://skinnonews.com"&amp;'5pg 데이터'!A417),'기사 제목, 링크 정리시트'!C:C,0)),"")</f>
        <v/>
      </c>
      <c r="M417">
        <f>주간_5pg!F417</f>
        <v>0</v>
      </c>
    </row>
    <row r="418" spans="1:13">
      <c r="A418" s="86" t="s">
        <v>1779</v>
      </c>
      <c r="B418" s="86" t="s">
        <v>229</v>
      </c>
      <c r="C418" s="86">
        <v>2</v>
      </c>
      <c r="D418" t="str">
        <f>IF(VLOOKUP(A418,'상위 PV'!A:C,3,0)="기사임",1,"")</f>
        <v/>
      </c>
      <c r="E418">
        <f>COUNTIF(주간_5pg!$F$2:$F$800,'5pg 데이터'!B418)</f>
        <v>1</v>
      </c>
      <c r="F418" t="b">
        <f t="shared" si="6"/>
        <v>0</v>
      </c>
      <c r="G418" t="str">
        <f>IF(F418=FALSE,"",B418&amp;"@"&amp;COUNTIFS($B$1:B418,B418,$F$1:F418,TRUE))</f>
        <v/>
      </c>
      <c r="H418" t="str">
        <f>IFERROR(INDEX('기사 제목, 링크 정리시트'!B:B,MATCH(CONCATENATE("http://skinnonews.com"&amp;'5pg 데이터'!A418),'기사 제목, 링크 정리시트'!C:C,0)),"")</f>
        <v/>
      </c>
      <c r="M418">
        <f>주간_5pg!F418</f>
        <v>0</v>
      </c>
    </row>
    <row r="419" spans="1:13">
      <c r="A419" s="86" t="s">
        <v>1735</v>
      </c>
      <c r="B419" s="86" t="s">
        <v>225</v>
      </c>
      <c r="C419" s="86">
        <v>2</v>
      </c>
      <c r="D419" t="str">
        <f>IF(VLOOKUP(A419,'상위 PV'!A:C,3,0)="기사임",1,"")</f>
        <v/>
      </c>
      <c r="E419">
        <f>COUNTIF(주간_5pg!$F$2:$F$800,'5pg 데이터'!B419)</f>
        <v>1</v>
      </c>
      <c r="F419" t="b">
        <f t="shared" si="6"/>
        <v>0</v>
      </c>
      <c r="G419" t="str">
        <f>IF(F419=FALSE,"",B419&amp;"@"&amp;COUNTIFS($B$1:B419,B419,$F$1:F419,TRUE))</f>
        <v/>
      </c>
      <c r="H419" t="str">
        <f>IFERROR(INDEX('기사 제목, 링크 정리시트'!B:B,MATCH(CONCATENATE("http://skinnonews.com"&amp;'5pg 데이터'!A419),'기사 제목, 링크 정리시트'!C:C,0)),"")</f>
        <v/>
      </c>
      <c r="M419">
        <f>주간_5pg!F419</f>
        <v>0</v>
      </c>
    </row>
    <row r="420" spans="1:13">
      <c r="A420" s="86" t="s">
        <v>1723</v>
      </c>
      <c r="B420" s="86" t="s">
        <v>229</v>
      </c>
      <c r="C420" s="86">
        <v>2</v>
      </c>
      <c r="D420" t="str">
        <f>IF(VLOOKUP(A420,'상위 PV'!A:C,3,0)="기사임",1,"")</f>
        <v/>
      </c>
      <c r="E420">
        <f>COUNTIF(주간_5pg!$F$2:$F$800,'5pg 데이터'!B420)</f>
        <v>1</v>
      </c>
      <c r="F420" t="b">
        <f t="shared" si="6"/>
        <v>0</v>
      </c>
      <c r="G420" t="str">
        <f>IF(F420=FALSE,"",B420&amp;"@"&amp;COUNTIFS($B$1:B420,B420,$F$1:F420,TRUE))</f>
        <v/>
      </c>
      <c r="H420" t="str">
        <f>IFERROR(INDEX('기사 제목, 링크 정리시트'!B:B,MATCH(CONCATENATE("http://skinnonews.com"&amp;'5pg 데이터'!A420),'기사 제목, 링크 정리시트'!C:C,0)),"")</f>
        <v/>
      </c>
      <c r="M420">
        <f>주간_5pg!F420</f>
        <v>0</v>
      </c>
    </row>
    <row r="421" spans="1:13">
      <c r="A421" s="86" t="s">
        <v>1894</v>
      </c>
      <c r="B421" s="86" t="s">
        <v>229</v>
      </c>
      <c r="C421" s="86">
        <v>2</v>
      </c>
      <c r="D421" t="str">
        <f>IF(VLOOKUP(A421,'상위 PV'!A:C,3,0)="기사임",1,"")</f>
        <v/>
      </c>
      <c r="E421">
        <f>COUNTIF(주간_5pg!$F$2:$F$800,'5pg 데이터'!B421)</f>
        <v>1</v>
      </c>
      <c r="F421" t="b">
        <f t="shared" si="6"/>
        <v>0</v>
      </c>
      <c r="G421" t="str">
        <f>IF(F421=FALSE,"",B421&amp;"@"&amp;COUNTIFS($B$1:B421,B421,$F$1:F421,TRUE))</f>
        <v/>
      </c>
      <c r="H421" t="str">
        <f>IFERROR(INDEX('기사 제목, 링크 정리시트'!B:B,MATCH(CONCATENATE("http://skinnonews.com"&amp;'5pg 데이터'!A421),'기사 제목, 링크 정리시트'!C:C,0)),"")</f>
        <v/>
      </c>
      <c r="M421">
        <f>주간_5pg!F421</f>
        <v>0</v>
      </c>
    </row>
    <row r="422" spans="1:13">
      <c r="A422" s="86" t="s">
        <v>1087</v>
      </c>
      <c r="B422" s="86" t="s">
        <v>242</v>
      </c>
      <c r="C422" s="86">
        <v>2</v>
      </c>
      <c r="D422" t="str">
        <f>IF(VLOOKUP(A422,'상위 PV'!A:C,3,0)="기사임",1,"")</f>
        <v/>
      </c>
      <c r="E422">
        <f>COUNTIF(주간_5pg!$F$2:$F$800,'5pg 데이터'!B422)</f>
        <v>1</v>
      </c>
      <c r="F422" t="b">
        <f t="shared" si="6"/>
        <v>0</v>
      </c>
      <c r="G422" t="str">
        <f>IF(F422=FALSE,"",B422&amp;"@"&amp;COUNTIFS($B$1:B422,B422,$F$1:F422,TRUE))</f>
        <v/>
      </c>
      <c r="H422" t="str">
        <f>IFERROR(INDEX('기사 제목, 링크 정리시트'!B:B,MATCH(CONCATENATE("http://skinnonews.com"&amp;'5pg 데이터'!A422),'기사 제목, 링크 정리시트'!C:C,0)),"")</f>
        <v/>
      </c>
      <c r="M422">
        <f>주간_5pg!F422</f>
        <v>0</v>
      </c>
    </row>
    <row r="423" spans="1:13">
      <c r="A423" s="86" t="s">
        <v>1886</v>
      </c>
      <c r="B423" s="86" t="s">
        <v>226</v>
      </c>
      <c r="C423" s="86">
        <v>2</v>
      </c>
      <c r="D423" t="str">
        <f>IF(VLOOKUP(A423,'상위 PV'!A:C,3,0)="기사임",1,"")</f>
        <v/>
      </c>
      <c r="E423">
        <f>COUNTIF(주간_5pg!$F$2:$F$800,'5pg 데이터'!B423)</f>
        <v>1</v>
      </c>
      <c r="F423" t="b">
        <f t="shared" si="6"/>
        <v>0</v>
      </c>
      <c r="G423" t="str">
        <f>IF(F423=FALSE,"",B423&amp;"@"&amp;COUNTIFS($B$1:B423,B423,$F$1:F423,TRUE))</f>
        <v/>
      </c>
      <c r="H423" t="str">
        <f>IFERROR(INDEX('기사 제목, 링크 정리시트'!B:B,MATCH(CONCATENATE("http://skinnonews.com"&amp;'5pg 데이터'!A423),'기사 제목, 링크 정리시트'!C:C,0)),"")</f>
        <v/>
      </c>
      <c r="M423">
        <f>주간_5pg!F423</f>
        <v>0</v>
      </c>
    </row>
    <row r="424" spans="1:13">
      <c r="A424" s="86" t="s">
        <v>1708</v>
      </c>
      <c r="B424" s="86" t="s">
        <v>227</v>
      </c>
      <c r="C424" s="86">
        <v>2</v>
      </c>
      <c r="D424" t="str">
        <f>IF(VLOOKUP(A424,'상위 PV'!A:C,3,0)="기사임",1,"")</f>
        <v/>
      </c>
      <c r="E424">
        <f>COUNTIF(주간_5pg!$F$2:$F$800,'5pg 데이터'!B424)</f>
        <v>1</v>
      </c>
      <c r="F424" t="b">
        <f t="shared" si="6"/>
        <v>0</v>
      </c>
      <c r="G424" t="str">
        <f>IF(F424=FALSE,"",B424&amp;"@"&amp;COUNTIFS($B$1:B424,B424,$F$1:F424,TRUE))</f>
        <v/>
      </c>
      <c r="H424" t="str">
        <f>IFERROR(INDEX('기사 제목, 링크 정리시트'!B:B,MATCH(CONCATENATE("http://skinnonews.com"&amp;'5pg 데이터'!A424),'기사 제목, 링크 정리시트'!C:C,0)),"")</f>
        <v/>
      </c>
      <c r="M424">
        <f>주간_5pg!F424</f>
        <v>0</v>
      </c>
    </row>
    <row r="425" spans="1:13">
      <c r="A425" s="86" t="s">
        <v>881</v>
      </c>
      <c r="B425" s="86" t="s">
        <v>238</v>
      </c>
      <c r="C425" s="86">
        <v>2</v>
      </c>
      <c r="D425" t="str">
        <f>IF(VLOOKUP(A425,'상위 PV'!A:C,3,0)="기사임",1,"")</f>
        <v/>
      </c>
      <c r="E425">
        <f>COUNTIF(주간_5pg!$F$2:$F$800,'5pg 데이터'!B425)</f>
        <v>1</v>
      </c>
      <c r="F425" t="b">
        <f t="shared" si="6"/>
        <v>0</v>
      </c>
      <c r="G425" t="str">
        <f>IF(F425=FALSE,"",B425&amp;"@"&amp;COUNTIFS($B$1:B425,B425,$F$1:F425,TRUE))</f>
        <v/>
      </c>
      <c r="H425" t="str">
        <f>IFERROR(INDEX('기사 제목, 링크 정리시트'!B:B,MATCH(CONCATENATE("http://skinnonews.com"&amp;'5pg 데이터'!A425),'기사 제목, 링크 정리시트'!C:C,0)),"")</f>
        <v/>
      </c>
      <c r="M425">
        <f>주간_5pg!F425</f>
        <v>0</v>
      </c>
    </row>
    <row r="426" spans="1:13">
      <c r="A426" s="86" t="s">
        <v>1781</v>
      </c>
      <c r="B426" s="86" t="s">
        <v>226</v>
      </c>
      <c r="C426" s="86">
        <v>2</v>
      </c>
      <c r="D426" t="str">
        <f>IF(VLOOKUP(A426,'상위 PV'!A:C,3,0)="기사임",1,"")</f>
        <v/>
      </c>
      <c r="E426">
        <f>COUNTIF(주간_5pg!$F$2:$F$800,'5pg 데이터'!B426)</f>
        <v>1</v>
      </c>
      <c r="F426" t="b">
        <f t="shared" si="6"/>
        <v>0</v>
      </c>
      <c r="G426" t="str">
        <f>IF(F426=FALSE,"",B426&amp;"@"&amp;COUNTIFS($B$1:B426,B426,$F$1:F426,TRUE))</f>
        <v/>
      </c>
      <c r="H426" t="str">
        <f>IFERROR(INDEX('기사 제목, 링크 정리시트'!B:B,MATCH(CONCATENATE("http://skinnonews.com"&amp;'5pg 데이터'!A426),'기사 제목, 링크 정리시트'!C:C,0)),"")</f>
        <v/>
      </c>
      <c r="M426">
        <f>주간_5pg!F426</f>
        <v>0</v>
      </c>
    </row>
    <row r="427" spans="1:13">
      <c r="A427" s="86" t="s">
        <v>1896</v>
      </c>
      <c r="B427" s="86" t="s">
        <v>225</v>
      </c>
      <c r="C427" s="86">
        <v>2</v>
      </c>
      <c r="D427" t="str">
        <f>IF(VLOOKUP(A427,'상위 PV'!A:C,3,0)="기사임",1,"")</f>
        <v/>
      </c>
      <c r="E427">
        <f>COUNTIF(주간_5pg!$F$2:$F$800,'5pg 데이터'!B427)</f>
        <v>1</v>
      </c>
      <c r="F427" t="b">
        <f t="shared" si="6"/>
        <v>0</v>
      </c>
      <c r="G427" t="str">
        <f>IF(F427=FALSE,"",B427&amp;"@"&amp;COUNTIFS($B$1:B427,B427,$F$1:F427,TRUE))</f>
        <v/>
      </c>
      <c r="H427" t="str">
        <f>IFERROR(INDEX('기사 제목, 링크 정리시트'!B:B,MATCH(CONCATENATE("http://skinnonews.com"&amp;'5pg 데이터'!A427),'기사 제목, 링크 정리시트'!C:C,0)),"")</f>
        <v/>
      </c>
      <c r="M427">
        <f>주간_5pg!F427</f>
        <v>0</v>
      </c>
    </row>
    <row r="428" spans="1:13">
      <c r="A428" s="86" t="s">
        <v>879</v>
      </c>
      <c r="B428" s="86" t="s">
        <v>234</v>
      </c>
      <c r="C428" s="86">
        <v>2</v>
      </c>
      <c r="D428" t="str">
        <f>IF(VLOOKUP(A428,'상위 PV'!A:C,3,0)="기사임",1,"")</f>
        <v/>
      </c>
      <c r="E428">
        <f>COUNTIF(주간_5pg!$F$2:$F$800,'5pg 데이터'!B428)</f>
        <v>1</v>
      </c>
      <c r="F428" t="b">
        <f t="shared" si="6"/>
        <v>0</v>
      </c>
      <c r="G428" t="str">
        <f>IF(F428=FALSE,"",B428&amp;"@"&amp;COUNTIFS($B$1:B428,B428,$F$1:F428,TRUE))</f>
        <v/>
      </c>
      <c r="H428" t="str">
        <f>IFERROR(INDEX('기사 제목, 링크 정리시트'!B:B,MATCH(CONCATENATE("http://skinnonews.com"&amp;'5pg 데이터'!A428),'기사 제목, 링크 정리시트'!C:C,0)),"")</f>
        <v/>
      </c>
      <c r="M428">
        <f>주간_5pg!F428</f>
        <v>0</v>
      </c>
    </row>
    <row r="429" spans="1:13">
      <c r="A429" s="86" t="s">
        <v>1778</v>
      </c>
      <c r="B429" s="86" t="s">
        <v>237</v>
      </c>
      <c r="C429" s="86">
        <v>2</v>
      </c>
      <c r="D429" t="str">
        <f>IF(VLOOKUP(A429,'상위 PV'!A:C,3,0)="기사임",1,"")</f>
        <v/>
      </c>
      <c r="E429">
        <f>COUNTIF(주간_5pg!$F$2:$F$800,'5pg 데이터'!B429)</f>
        <v>1</v>
      </c>
      <c r="F429" t="b">
        <f t="shared" si="6"/>
        <v>0</v>
      </c>
      <c r="G429" t="str">
        <f>IF(F429=FALSE,"",B429&amp;"@"&amp;COUNTIFS($B$1:B429,B429,$F$1:F429,TRUE))</f>
        <v/>
      </c>
      <c r="H429" t="str">
        <f>IFERROR(INDEX('기사 제목, 링크 정리시트'!B:B,MATCH(CONCATENATE("http://skinnonews.com"&amp;'5pg 데이터'!A429),'기사 제목, 링크 정리시트'!C:C,0)),"")</f>
        <v/>
      </c>
      <c r="M429">
        <f>주간_5pg!F429</f>
        <v>0</v>
      </c>
    </row>
    <row r="430" spans="1:13">
      <c r="A430" s="86" t="s">
        <v>1041</v>
      </c>
      <c r="B430" s="86" t="s">
        <v>628</v>
      </c>
      <c r="C430" s="86">
        <v>2</v>
      </c>
      <c r="D430" t="str">
        <f>IF(VLOOKUP(A430,'상위 PV'!A:C,3,0)="기사임",1,"")</f>
        <v/>
      </c>
      <c r="E430">
        <f>COUNTIF(주간_5pg!$F$2:$F$800,'5pg 데이터'!B430)</f>
        <v>1</v>
      </c>
      <c r="F430" t="b">
        <f t="shared" si="6"/>
        <v>0</v>
      </c>
      <c r="G430" t="str">
        <f>IF(F430=FALSE,"",B430&amp;"@"&amp;COUNTIFS($B$1:B430,B430,$F$1:F430,TRUE))</f>
        <v/>
      </c>
      <c r="H430" t="str">
        <f>IFERROR(INDEX('기사 제목, 링크 정리시트'!B:B,MATCH(CONCATENATE("http://skinnonews.com"&amp;'5pg 데이터'!A430),'기사 제목, 링크 정리시트'!C:C,0)),"")</f>
        <v/>
      </c>
      <c r="M430">
        <f>주간_5pg!F430</f>
        <v>0</v>
      </c>
    </row>
    <row r="431" spans="1:13">
      <c r="A431" s="86" t="s">
        <v>678</v>
      </c>
      <c r="B431" s="86" t="s">
        <v>225</v>
      </c>
      <c r="C431" s="86">
        <v>2</v>
      </c>
      <c r="D431" t="str">
        <f>IF(VLOOKUP(A431,'상위 PV'!A:C,3,0)="기사임",1,"")</f>
        <v/>
      </c>
      <c r="E431">
        <f>COUNTIF(주간_5pg!$F$2:$F$800,'5pg 데이터'!B431)</f>
        <v>1</v>
      </c>
      <c r="F431" t="b">
        <f t="shared" si="6"/>
        <v>0</v>
      </c>
      <c r="G431" t="str">
        <f>IF(F431=FALSE,"",B431&amp;"@"&amp;COUNTIFS($B$1:B431,B431,$F$1:F431,TRUE))</f>
        <v/>
      </c>
      <c r="H431" t="str">
        <f>IFERROR(INDEX('기사 제목, 링크 정리시트'!B:B,MATCH(CONCATENATE("http://skinnonews.com"&amp;'5pg 데이터'!A431),'기사 제목, 링크 정리시트'!C:C,0)),"")</f>
        <v/>
      </c>
      <c r="M431">
        <f>주간_5pg!F431</f>
        <v>0</v>
      </c>
    </row>
    <row r="432" spans="1:13">
      <c r="A432" s="86" t="s">
        <v>1898</v>
      </c>
      <c r="B432" s="86" t="s">
        <v>234</v>
      </c>
      <c r="C432" s="86">
        <v>2</v>
      </c>
      <c r="D432" t="str">
        <f>IF(VLOOKUP(A432,'상위 PV'!A:C,3,0)="기사임",1,"")</f>
        <v/>
      </c>
      <c r="E432">
        <f>COUNTIF(주간_5pg!$F$2:$F$800,'5pg 데이터'!B432)</f>
        <v>1</v>
      </c>
      <c r="F432" t="b">
        <f t="shared" si="6"/>
        <v>0</v>
      </c>
      <c r="G432" t="str">
        <f>IF(F432=FALSE,"",B432&amp;"@"&amp;COUNTIFS($B$1:B432,B432,$F$1:F432,TRUE))</f>
        <v/>
      </c>
      <c r="H432" t="str">
        <f>IFERROR(INDEX('기사 제목, 링크 정리시트'!B:B,MATCH(CONCATENATE("http://skinnonews.com"&amp;'5pg 데이터'!A432),'기사 제목, 링크 정리시트'!C:C,0)),"")</f>
        <v/>
      </c>
      <c r="M432">
        <f>주간_5pg!F432</f>
        <v>0</v>
      </c>
    </row>
    <row r="433" spans="1:13">
      <c r="A433" s="86" t="s">
        <v>653</v>
      </c>
      <c r="B433" s="86" t="s">
        <v>240</v>
      </c>
      <c r="C433" s="86">
        <v>2</v>
      </c>
      <c r="D433" t="str">
        <f>IF(VLOOKUP(A433,'상위 PV'!A:C,3,0)="기사임",1,"")</f>
        <v/>
      </c>
      <c r="E433">
        <f>COUNTIF(주간_5pg!$F$2:$F$800,'5pg 데이터'!B433)</f>
        <v>1</v>
      </c>
      <c r="F433" t="b">
        <f t="shared" si="6"/>
        <v>0</v>
      </c>
      <c r="G433" t="str">
        <f>IF(F433=FALSE,"",B433&amp;"@"&amp;COUNTIFS($B$1:B433,B433,$F$1:F433,TRUE))</f>
        <v/>
      </c>
      <c r="H433" t="str">
        <f>IFERROR(INDEX('기사 제목, 링크 정리시트'!B:B,MATCH(CONCATENATE("http://skinnonews.com"&amp;'5pg 데이터'!A433),'기사 제목, 링크 정리시트'!C:C,0)),"")</f>
        <v/>
      </c>
      <c r="M433">
        <f>주간_5pg!F433</f>
        <v>0</v>
      </c>
    </row>
    <row r="434" spans="1:13">
      <c r="A434" s="86" t="s">
        <v>998</v>
      </c>
      <c r="B434" s="86" t="s">
        <v>225</v>
      </c>
      <c r="C434" s="86">
        <v>2</v>
      </c>
      <c r="D434" t="str">
        <f>IF(VLOOKUP(A434,'상위 PV'!A:C,3,0)="기사임",1,"")</f>
        <v/>
      </c>
      <c r="E434">
        <f>COUNTIF(주간_5pg!$F$2:$F$800,'5pg 데이터'!B434)</f>
        <v>1</v>
      </c>
      <c r="F434" t="b">
        <f t="shared" si="6"/>
        <v>0</v>
      </c>
      <c r="G434" t="str">
        <f>IF(F434=FALSE,"",B434&amp;"@"&amp;COUNTIFS($B$1:B434,B434,$F$1:F434,TRUE))</f>
        <v/>
      </c>
      <c r="H434" t="str">
        <f>IFERROR(INDEX('기사 제목, 링크 정리시트'!B:B,MATCH(CONCATENATE("http://skinnonews.com"&amp;'5pg 데이터'!A434),'기사 제목, 링크 정리시트'!C:C,0)),"")</f>
        <v/>
      </c>
      <c r="M434">
        <f>주간_5pg!F434</f>
        <v>0</v>
      </c>
    </row>
    <row r="435" spans="1:13">
      <c r="A435" s="86" t="s">
        <v>1899</v>
      </c>
      <c r="B435" s="86" t="s">
        <v>237</v>
      </c>
      <c r="C435" s="86">
        <v>2</v>
      </c>
      <c r="D435" t="str">
        <f>IF(VLOOKUP(A435,'상위 PV'!A:C,3,0)="기사임",1,"")</f>
        <v/>
      </c>
      <c r="E435">
        <f>COUNTIF(주간_5pg!$F$2:$F$800,'5pg 데이터'!B435)</f>
        <v>1</v>
      </c>
      <c r="F435" t="b">
        <f t="shared" si="6"/>
        <v>0</v>
      </c>
      <c r="G435" t="str">
        <f>IF(F435=FALSE,"",B435&amp;"@"&amp;COUNTIFS($B$1:B435,B435,$F$1:F435,TRUE))</f>
        <v/>
      </c>
      <c r="H435" t="str">
        <f>IFERROR(INDEX('기사 제목, 링크 정리시트'!B:B,MATCH(CONCATENATE("http://skinnonews.com"&amp;'5pg 데이터'!A435),'기사 제목, 링크 정리시트'!C:C,0)),"")</f>
        <v/>
      </c>
      <c r="M435">
        <f>주간_5pg!F435</f>
        <v>0</v>
      </c>
    </row>
    <row r="436" spans="1:13">
      <c r="A436" s="86" t="s">
        <v>1290</v>
      </c>
      <c r="B436" s="86" t="s">
        <v>227</v>
      </c>
      <c r="C436" s="86">
        <v>2</v>
      </c>
      <c r="D436" t="str">
        <f>IF(VLOOKUP(A436,'상위 PV'!A:C,3,0)="기사임",1,"")</f>
        <v/>
      </c>
      <c r="E436">
        <f>COUNTIF(주간_5pg!$F$2:$F$800,'5pg 데이터'!B436)</f>
        <v>1</v>
      </c>
      <c r="F436" t="b">
        <f t="shared" si="6"/>
        <v>0</v>
      </c>
      <c r="G436" t="str">
        <f>IF(F436=FALSE,"",B436&amp;"@"&amp;COUNTIFS($B$1:B436,B436,$F$1:F436,TRUE))</f>
        <v/>
      </c>
      <c r="H436" t="str">
        <f>IFERROR(INDEX('기사 제목, 링크 정리시트'!B:B,MATCH(CONCATENATE("http://skinnonews.com"&amp;'5pg 데이터'!A436),'기사 제목, 링크 정리시트'!C:C,0)),"")</f>
        <v/>
      </c>
      <c r="M436">
        <f>주간_5pg!F436</f>
        <v>0</v>
      </c>
    </row>
    <row r="437" spans="1:13">
      <c r="A437" s="86" t="s">
        <v>1290</v>
      </c>
      <c r="B437" s="86" t="s">
        <v>230</v>
      </c>
      <c r="C437" s="86">
        <v>2</v>
      </c>
      <c r="D437" t="str">
        <f>IF(VLOOKUP(A437,'상위 PV'!A:C,3,0)="기사임",1,"")</f>
        <v/>
      </c>
      <c r="E437">
        <f>COUNTIF(주간_5pg!$F$2:$F$800,'5pg 데이터'!B437)</f>
        <v>1</v>
      </c>
      <c r="F437" t="b">
        <f t="shared" si="6"/>
        <v>0</v>
      </c>
      <c r="G437" t="str">
        <f>IF(F437=FALSE,"",B437&amp;"@"&amp;COUNTIFS($B$1:B437,B437,$F$1:F437,TRUE))</f>
        <v/>
      </c>
      <c r="H437" t="str">
        <f>IFERROR(INDEX('기사 제목, 링크 정리시트'!B:B,MATCH(CONCATENATE("http://skinnonews.com"&amp;'5pg 데이터'!A437),'기사 제목, 링크 정리시트'!C:C,0)),"")</f>
        <v/>
      </c>
      <c r="M437">
        <f>주간_5pg!F437</f>
        <v>0</v>
      </c>
    </row>
    <row r="438" spans="1:13">
      <c r="A438" s="86" t="s">
        <v>1368</v>
      </c>
      <c r="B438" s="86" t="s">
        <v>230</v>
      </c>
      <c r="C438" s="86">
        <v>2</v>
      </c>
      <c r="D438" t="str">
        <f>IF(VLOOKUP(A438,'상위 PV'!A:C,3,0)="기사임",1,"")</f>
        <v/>
      </c>
      <c r="E438">
        <f>COUNTIF(주간_5pg!$F$2:$F$800,'5pg 데이터'!B438)</f>
        <v>1</v>
      </c>
      <c r="F438" t="b">
        <f t="shared" si="6"/>
        <v>0</v>
      </c>
      <c r="G438" t="str">
        <f>IF(F438=FALSE,"",B438&amp;"@"&amp;COUNTIFS($B$1:B438,B438,$F$1:F438,TRUE))</f>
        <v/>
      </c>
      <c r="H438" t="str">
        <f>IFERROR(INDEX('기사 제목, 링크 정리시트'!B:B,MATCH(CONCATENATE("http://skinnonews.com"&amp;'5pg 데이터'!A438),'기사 제목, 링크 정리시트'!C:C,0)),"")</f>
        <v/>
      </c>
      <c r="M438">
        <f>주간_5pg!F438</f>
        <v>0</v>
      </c>
    </row>
    <row r="439" spans="1:13">
      <c r="A439" s="86" t="s">
        <v>1734</v>
      </c>
      <c r="B439" s="86" t="s">
        <v>628</v>
      </c>
      <c r="C439" s="86">
        <v>2</v>
      </c>
      <c r="D439" t="str">
        <f>IF(VLOOKUP(A439,'상위 PV'!A:C,3,0)="기사임",1,"")</f>
        <v/>
      </c>
      <c r="E439">
        <f>COUNTIF(주간_5pg!$F$2:$F$800,'5pg 데이터'!B439)</f>
        <v>1</v>
      </c>
      <c r="F439" t="b">
        <f t="shared" si="6"/>
        <v>0</v>
      </c>
      <c r="G439" t="str">
        <f>IF(F439=FALSE,"",B439&amp;"@"&amp;COUNTIFS($B$1:B439,B439,$F$1:F439,TRUE))</f>
        <v/>
      </c>
      <c r="H439" t="str">
        <f>IFERROR(INDEX('기사 제목, 링크 정리시트'!B:B,MATCH(CONCATENATE("http://skinnonews.com"&amp;'5pg 데이터'!A439),'기사 제목, 링크 정리시트'!C:C,0)),"")</f>
        <v/>
      </c>
      <c r="M439">
        <f>주간_5pg!F439</f>
        <v>0</v>
      </c>
    </row>
    <row r="440" spans="1:13">
      <c r="A440" s="86" t="s">
        <v>254</v>
      </c>
      <c r="B440" s="86" t="s">
        <v>1669</v>
      </c>
      <c r="C440" s="86">
        <v>1</v>
      </c>
      <c r="D440" t="str">
        <f>IF(VLOOKUP(A440,'상위 PV'!A:C,3,0)="기사임",1,"")</f>
        <v/>
      </c>
      <c r="E440">
        <f>COUNTIF(주간_5pg!$F$2:$F$800,'5pg 데이터'!B440)</f>
        <v>1</v>
      </c>
      <c r="F440" t="b">
        <f t="shared" si="6"/>
        <v>0</v>
      </c>
      <c r="G440" t="str">
        <f>IF(F440=FALSE,"",B440&amp;"@"&amp;COUNTIFS($B$1:B440,B440,$F$1:F440,TRUE))</f>
        <v/>
      </c>
      <c r="H440" t="str">
        <f>IFERROR(INDEX('기사 제목, 링크 정리시트'!B:B,MATCH(CONCATENATE("http://skinnonews.com"&amp;'5pg 데이터'!A440),'기사 제목, 링크 정리시트'!C:C,0)),"")</f>
        <v/>
      </c>
      <c r="M440">
        <f>주간_5pg!F440</f>
        <v>0</v>
      </c>
    </row>
    <row r="441" spans="1:13">
      <c r="A441" s="86" t="s">
        <v>254</v>
      </c>
      <c r="B441" s="86" t="s">
        <v>1550</v>
      </c>
      <c r="C441" s="86">
        <v>1</v>
      </c>
      <c r="D441" t="str">
        <f>IF(VLOOKUP(A441,'상위 PV'!A:C,3,0)="기사임",1,"")</f>
        <v/>
      </c>
      <c r="E441">
        <f>COUNTIF(주간_5pg!$F$2:$F$800,'5pg 데이터'!B441)</f>
        <v>1</v>
      </c>
      <c r="F441" t="b">
        <f t="shared" si="6"/>
        <v>0</v>
      </c>
      <c r="G441" t="str">
        <f>IF(F441=FALSE,"",B441&amp;"@"&amp;COUNTIFS($B$1:B441,B441,$F$1:F441,TRUE))</f>
        <v/>
      </c>
      <c r="H441" t="str">
        <f>IFERROR(INDEX('기사 제목, 링크 정리시트'!B:B,MATCH(CONCATENATE("http://skinnonews.com"&amp;'5pg 데이터'!A441),'기사 제목, 링크 정리시트'!C:C,0)),"")</f>
        <v/>
      </c>
      <c r="M441">
        <f>주간_5pg!F441</f>
        <v>0</v>
      </c>
    </row>
    <row r="442" spans="1:13">
      <c r="A442" s="86" t="s">
        <v>254</v>
      </c>
      <c r="B442" s="86" t="s">
        <v>631</v>
      </c>
      <c r="C442" s="86">
        <v>1</v>
      </c>
      <c r="D442" t="str">
        <f>IF(VLOOKUP(A442,'상위 PV'!A:C,3,0)="기사임",1,"")</f>
        <v/>
      </c>
      <c r="E442">
        <f>COUNTIF(주간_5pg!$F$2:$F$800,'5pg 데이터'!B442)</f>
        <v>1</v>
      </c>
      <c r="F442" t="b">
        <f t="shared" si="6"/>
        <v>0</v>
      </c>
      <c r="G442" t="str">
        <f>IF(F442=FALSE,"",B442&amp;"@"&amp;COUNTIFS($B$1:B442,B442,$F$1:F442,TRUE))</f>
        <v/>
      </c>
      <c r="H442" t="str">
        <f>IFERROR(INDEX('기사 제목, 링크 정리시트'!B:B,MATCH(CONCATENATE("http://skinnonews.com"&amp;'5pg 데이터'!A442),'기사 제목, 링크 정리시트'!C:C,0)),"")</f>
        <v/>
      </c>
      <c r="M442">
        <f>주간_5pg!F442</f>
        <v>0</v>
      </c>
    </row>
    <row r="443" spans="1:13">
      <c r="A443" s="86" t="s">
        <v>254</v>
      </c>
      <c r="B443" s="86" t="s">
        <v>238</v>
      </c>
      <c r="C443" s="86">
        <v>1</v>
      </c>
      <c r="D443" t="str">
        <f>IF(VLOOKUP(A443,'상위 PV'!A:C,3,0)="기사임",1,"")</f>
        <v/>
      </c>
      <c r="E443">
        <f>COUNTIF(주간_5pg!$F$2:$F$800,'5pg 데이터'!B443)</f>
        <v>1</v>
      </c>
      <c r="F443" t="b">
        <f t="shared" si="6"/>
        <v>0</v>
      </c>
      <c r="G443" t="str">
        <f>IF(F443=FALSE,"",B443&amp;"@"&amp;COUNTIFS($B$1:B443,B443,$F$1:F443,TRUE))</f>
        <v/>
      </c>
      <c r="H443" t="str">
        <f>IFERROR(INDEX('기사 제목, 링크 정리시트'!B:B,MATCH(CONCATENATE("http://skinnonews.com"&amp;'5pg 데이터'!A443),'기사 제목, 링크 정리시트'!C:C,0)),"")</f>
        <v/>
      </c>
      <c r="M443">
        <f>주간_5pg!F443</f>
        <v>0</v>
      </c>
    </row>
    <row r="444" spans="1:13">
      <c r="A444" s="86" t="s">
        <v>254</v>
      </c>
      <c r="B444" s="86" t="s">
        <v>242</v>
      </c>
      <c r="C444" s="86">
        <v>1</v>
      </c>
      <c r="D444" t="str">
        <f>IF(VLOOKUP(A444,'상위 PV'!A:C,3,0)="기사임",1,"")</f>
        <v/>
      </c>
      <c r="E444">
        <f>COUNTIF(주간_5pg!$F$2:$F$800,'5pg 데이터'!B444)</f>
        <v>1</v>
      </c>
      <c r="F444" t="b">
        <f t="shared" si="6"/>
        <v>0</v>
      </c>
      <c r="G444" t="str">
        <f>IF(F444=FALSE,"",B444&amp;"@"&amp;COUNTIFS($B$1:B444,B444,$F$1:F444,TRUE))</f>
        <v/>
      </c>
      <c r="H444" t="str">
        <f>IFERROR(INDEX('기사 제목, 링크 정리시트'!B:B,MATCH(CONCATENATE("http://skinnonews.com"&amp;'5pg 데이터'!A444),'기사 제목, 링크 정리시트'!C:C,0)),"")</f>
        <v/>
      </c>
      <c r="M444">
        <f>주간_5pg!F444</f>
        <v>0</v>
      </c>
    </row>
    <row r="445" spans="1:13">
      <c r="A445" s="86" t="s">
        <v>254</v>
      </c>
      <c r="B445" s="86" t="s">
        <v>650</v>
      </c>
      <c r="C445" s="86">
        <v>1</v>
      </c>
      <c r="D445" t="str">
        <f>IF(VLOOKUP(A445,'상위 PV'!A:C,3,0)="기사임",1,"")</f>
        <v/>
      </c>
      <c r="E445">
        <f>COUNTIF(주간_5pg!$F$2:$F$800,'5pg 데이터'!B445)</f>
        <v>1</v>
      </c>
      <c r="F445" t="b">
        <f t="shared" si="6"/>
        <v>0</v>
      </c>
      <c r="G445" t="str">
        <f>IF(F445=FALSE,"",B445&amp;"@"&amp;COUNTIFS($B$1:B445,B445,$F$1:F445,TRUE))</f>
        <v/>
      </c>
      <c r="H445" t="str">
        <f>IFERROR(INDEX('기사 제목, 링크 정리시트'!B:B,MATCH(CONCATENATE("http://skinnonews.com"&amp;'5pg 데이터'!A445),'기사 제목, 링크 정리시트'!C:C,0)),"")</f>
        <v/>
      </c>
      <c r="M445">
        <f>주간_5pg!F445</f>
        <v>0</v>
      </c>
    </row>
    <row r="446" spans="1:13">
      <c r="A446" s="86" t="s">
        <v>307</v>
      </c>
      <c r="B446" s="86" t="s">
        <v>251</v>
      </c>
      <c r="C446" s="86">
        <v>1</v>
      </c>
      <c r="D446">
        <f>IF(VLOOKUP(A446,'상위 PV'!A:C,3,0)="기사임",1,"")</f>
        <v>1</v>
      </c>
      <c r="E446">
        <f>COUNTIF(주간_5pg!$F$2:$F$800,'5pg 데이터'!B446)</f>
        <v>1</v>
      </c>
      <c r="F446" t="b">
        <f t="shared" si="6"/>
        <v>1</v>
      </c>
      <c r="G446" t="str">
        <f>IF(F446=FALSE,"",B446&amp;"@"&amp;COUNTIFS($B$1:B446,B446,$F$1:F446,TRUE))</f>
        <v>Russia@2</v>
      </c>
      <c r="H446" t="str">
        <f>IFERROR(INDEX('기사 제목, 링크 정리시트'!B:B,MATCH(CONCATENATE("http://skinnonews.com"&amp;'5pg 데이터'!A446),'기사 제목, 링크 정리시트'!C:C,0)),"")</f>
        <v>[Into the World of SK] SK On Hungary (SKOH)</v>
      </c>
      <c r="M446">
        <f>주간_5pg!F446</f>
        <v>0</v>
      </c>
    </row>
    <row r="447" spans="1:13">
      <c r="A447" s="86" t="s">
        <v>307</v>
      </c>
      <c r="B447" s="86" t="s">
        <v>226</v>
      </c>
      <c r="C447" s="86">
        <v>1</v>
      </c>
      <c r="D447">
        <f>IF(VLOOKUP(A447,'상위 PV'!A:C,3,0)="기사임",1,"")</f>
        <v>1</v>
      </c>
      <c r="E447">
        <f>COUNTIF(주간_5pg!$F$2:$F$800,'5pg 데이터'!B447)</f>
        <v>1</v>
      </c>
      <c r="F447" t="b">
        <f t="shared" si="6"/>
        <v>1</v>
      </c>
      <c r="G447" t="str">
        <f>IF(F447=FALSE,"",B447&amp;"@"&amp;COUNTIFS($B$1:B447,B447,$F$1:F447,TRUE))</f>
        <v>South Korea@39</v>
      </c>
      <c r="H447" t="str">
        <f>IFERROR(INDEX('기사 제목, 링크 정리시트'!B:B,MATCH(CONCATENATE("http://skinnonews.com"&amp;'5pg 데이터'!A447),'기사 제목, 링크 정리시트'!C:C,0)),"")</f>
        <v>[Into the World of SK] SK On Hungary (SKOH)</v>
      </c>
      <c r="M447">
        <f>주간_5pg!F447</f>
        <v>0</v>
      </c>
    </row>
    <row r="448" spans="1:13">
      <c r="A448" s="86" t="s">
        <v>307</v>
      </c>
      <c r="B448" s="86" t="s">
        <v>240</v>
      </c>
      <c r="C448" s="86">
        <v>1</v>
      </c>
      <c r="D448">
        <f>IF(VLOOKUP(A448,'상위 PV'!A:C,3,0)="기사임",1,"")</f>
        <v>1</v>
      </c>
      <c r="E448">
        <f>COUNTIF(주간_5pg!$F$2:$F$800,'5pg 데이터'!B448)</f>
        <v>1</v>
      </c>
      <c r="F448" t="b">
        <f t="shared" si="6"/>
        <v>1</v>
      </c>
      <c r="G448" t="str">
        <f>IF(F448=FALSE,"",B448&amp;"@"&amp;COUNTIFS($B$1:B448,B448,$F$1:F448,TRUE))</f>
        <v>Spain@3</v>
      </c>
      <c r="H448" t="str">
        <f>IFERROR(INDEX('기사 제목, 링크 정리시트'!B:B,MATCH(CONCATENATE("http://skinnonews.com"&amp;'5pg 데이터'!A448),'기사 제목, 링크 정리시트'!C:C,0)),"")</f>
        <v>[Into the World of SK] SK On Hungary (SKOH)</v>
      </c>
      <c r="M448">
        <f>주간_5pg!F448</f>
        <v>0</v>
      </c>
    </row>
    <row r="449" spans="1:13">
      <c r="A449" s="86" t="s">
        <v>1900</v>
      </c>
      <c r="B449" s="86" t="s">
        <v>226</v>
      </c>
      <c r="C449" s="86">
        <v>1</v>
      </c>
      <c r="D449">
        <f>IF(VLOOKUP(A449,'상위 PV'!A:C,3,0)="기사임",1,"")</f>
        <v>1</v>
      </c>
      <c r="E449">
        <f>COUNTIF(주간_5pg!$F$2:$F$800,'5pg 데이터'!B449)</f>
        <v>1</v>
      </c>
      <c r="F449" t="b">
        <f t="shared" si="6"/>
        <v>1</v>
      </c>
      <c r="G449" t="str">
        <f>IF(F449=FALSE,"",B449&amp;"@"&amp;COUNTIFS($B$1:B449,B449,$F$1:F449,TRUE))</f>
        <v>South Korea@40</v>
      </c>
      <c r="H449" t="str">
        <f>IFERROR(INDEX('기사 제목, 링크 정리시트'!B:B,MATCH(CONCATENATE("http://skinnonews.com"&amp;'5pg 데이터'!A449),'기사 제목, 링크 정리시트'!C:C,0)),"")</f>
        <v/>
      </c>
      <c r="M449">
        <f>주간_5pg!F449</f>
        <v>0</v>
      </c>
    </row>
    <row r="450" spans="1:13">
      <c r="A450" s="86" t="s">
        <v>1120</v>
      </c>
      <c r="B450" s="86" t="s">
        <v>230</v>
      </c>
      <c r="C450" s="86">
        <v>1</v>
      </c>
      <c r="D450">
        <f>IF(VLOOKUP(A450,'상위 PV'!A:C,3,0)="기사임",1,"")</f>
        <v>1</v>
      </c>
      <c r="E450">
        <f>COUNTIF(주간_5pg!$F$2:$F$800,'5pg 데이터'!B450)</f>
        <v>1</v>
      </c>
      <c r="F450" t="b">
        <f t="shared" ref="F450:F513" si="7">AND(D450=1,E450=1)</f>
        <v>1</v>
      </c>
      <c r="G450" t="str">
        <f>IF(F450=FALSE,"",B450&amp;"@"&amp;COUNTIFS($B$1:B450,B450,$F$1:F450,TRUE))</f>
        <v>Singapore@22</v>
      </c>
      <c r="H450" t="str">
        <f>IFERROR(INDEX('기사 제목, 링크 정리시트'!B:B,MATCH(CONCATENATE("http://skinnonews.com"&amp;'5pg 데이터'!A450),'기사 제목, 링크 정리시트'!C:C,0)),"")</f>
        <v/>
      </c>
      <c r="M450">
        <f>주간_5pg!F450</f>
        <v>0</v>
      </c>
    </row>
    <row r="451" spans="1:13">
      <c r="A451" s="86" t="s">
        <v>1901</v>
      </c>
      <c r="B451" s="86" t="s">
        <v>225</v>
      </c>
      <c r="C451" s="86">
        <v>1</v>
      </c>
      <c r="D451">
        <f>IF(VLOOKUP(A451,'상위 PV'!A:C,3,0)="기사임",1,"")</f>
        <v>1</v>
      </c>
      <c r="E451">
        <f>COUNTIF(주간_5pg!$F$2:$F$800,'5pg 데이터'!B451)</f>
        <v>1</v>
      </c>
      <c r="F451" t="b">
        <f t="shared" si="7"/>
        <v>1</v>
      </c>
      <c r="G451" t="str">
        <f>IF(F451=FALSE,"",B451&amp;"@"&amp;COUNTIFS($B$1:B451,B451,$F$1:F451,TRUE))</f>
        <v>United States@52</v>
      </c>
      <c r="H451" t="str">
        <f>IFERROR(INDEX('기사 제목, 링크 정리시트'!B:B,MATCH(CONCATENATE("http://skinnonews.com"&amp;'5pg 데이터'!A451),'기사 제목, 링크 정리시트'!C:C,0)),"")</f>
        <v>SK Innovation donates KRW 100 million funded by visitors at CES 2022 and starts the Mangrove Reforestation Project in Vietnam this year</v>
      </c>
      <c r="M451">
        <f>주간_5pg!F451</f>
        <v>0</v>
      </c>
    </row>
    <row r="452" spans="1:13">
      <c r="A452" s="86" t="s">
        <v>1292</v>
      </c>
      <c r="B452" s="86" t="s">
        <v>250</v>
      </c>
      <c r="C452" s="86">
        <v>1</v>
      </c>
      <c r="D452">
        <f>IF(VLOOKUP(A452,'상위 PV'!A:C,3,0)="기사임",1,"")</f>
        <v>1</v>
      </c>
      <c r="E452">
        <f>COUNTIF(주간_5pg!$F$2:$F$800,'5pg 데이터'!B452)</f>
        <v>1</v>
      </c>
      <c r="F452" t="b">
        <f t="shared" si="7"/>
        <v>1</v>
      </c>
      <c r="G452" t="str">
        <f>IF(F452=FALSE,"",B452&amp;"@"&amp;COUNTIFS($B$1:B452,B452,$F$1:F452,TRUE))</f>
        <v>Philippines@2</v>
      </c>
      <c r="H452" t="str">
        <f>IFERROR(INDEX('기사 제목, 링크 정리시트'!B:B,MATCH(CONCATENATE("http://skinnonews.com"&amp;'5pg 데이터'!A452),'기사 제목, 링크 정리시트'!C:C,0)),"")</f>
        <v/>
      </c>
      <c r="M452">
        <f>주간_5pg!F452</f>
        <v>0</v>
      </c>
    </row>
    <row r="453" spans="1:13">
      <c r="A453" s="86" t="s">
        <v>1129</v>
      </c>
      <c r="B453" s="86" t="s">
        <v>226</v>
      </c>
      <c r="C453" s="86">
        <v>1</v>
      </c>
      <c r="D453">
        <f>IF(VLOOKUP(A453,'상위 PV'!A:C,3,0)="기사임",1,"")</f>
        <v>1</v>
      </c>
      <c r="E453">
        <f>COUNTIF(주간_5pg!$F$2:$F$800,'5pg 데이터'!B453)</f>
        <v>1</v>
      </c>
      <c r="F453" t="b">
        <f t="shared" si="7"/>
        <v>1</v>
      </c>
      <c r="G453" t="str">
        <f>IF(F453=FALSE,"",B453&amp;"@"&amp;COUNTIFS($B$1:B453,B453,$F$1:F453,TRUE))</f>
        <v>South Korea@41</v>
      </c>
      <c r="H453" t="str">
        <f>IFERROR(INDEX('기사 제목, 링크 정리시트'!B:B,MATCH(CONCATENATE("http://skinnonews.com"&amp;'5pg 데이터'!A453),'기사 제목, 링크 정리시트'!C:C,0)),"")</f>
        <v>SK On cooperates with Posco Holdings in rechargable battery business</v>
      </c>
      <c r="M453">
        <f>주간_5pg!F453</f>
        <v>0</v>
      </c>
    </row>
    <row r="454" spans="1:13">
      <c r="A454" s="86" t="s">
        <v>1043</v>
      </c>
      <c r="B454" s="86" t="s">
        <v>230</v>
      </c>
      <c r="C454" s="86">
        <v>1</v>
      </c>
      <c r="D454">
        <f>IF(VLOOKUP(A454,'상위 PV'!A:C,3,0)="기사임",1,"")</f>
        <v>1</v>
      </c>
      <c r="E454">
        <f>COUNTIF(주간_5pg!$F$2:$F$800,'5pg 데이터'!B454)</f>
        <v>1</v>
      </c>
      <c r="F454" t="b">
        <f t="shared" si="7"/>
        <v>1</v>
      </c>
      <c r="G454" t="str">
        <f>IF(F454=FALSE,"",B454&amp;"@"&amp;COUNTIFS($B$1:B454,B454,$F$1:F454,TRUE))</f>
        <v>Singapore@23</v>
      </c>
      <c r="H454" t="str">
        <f>IFERROR(INDEX('기사 제목, 링크 정리시트'!B:B,MATCH(CONCATENATE("http://skinnonews.com"&amp;'5pg 데이터'!A454),'기사 제목, 링크 정리시트'!C:C,0)),"")</f>
        <v>SK Innovation invests in Amogy, an ammonia-powered fuel cell system company</v>
      </c>
      <c r="M454">
        <f>주간_5pg!F454</f>
        <v>0</v>
      </c>
    </row>
    <row r="455" spans="1:13">
      <c r="A455" s="86" t="s">
        <v>1249</v>
      </c>
      <c r="B455" s="86" t="s">
        <v>244</v>
      </c>
      <c r="C455" s="86">
        <v>1</v>
      </c>
      <c r="D455">
        <f>IF(VLOOKUP(A455,'상위 PV'!A:C,3,0)="기사임",1,"")</f>
        <v>1</v>
      </c>
      <c r="E455">
        <f>COUNTIF(주간_5pg!$F$2:$F$800,'5pg 데이터'!B455)</f>
        <v>1</v>
      </c>
      <c r="F455" t="b">
        <f t="shared" si="7"/>
        <v>1</v>
      </c>
      <c r="G455" t="str">
        <f>IF(F455=FALSE,"",B455&amp;"@"&amp;COUNTIFS($B$1:B455,B455,$F$1:F455,TRUE))</f>
        <v>Indonesia@5</v>
      </c>
      <c r="H455" t="str">
        <f>IFERROR(INDEX('기사 제목, 링크 정리시트'!B:B,MATCH(CONCATENATE("http://skinnonews.com"&amp;'5pg 데이터'!A455),'기사 제목, 링크 정리시트'!C:C,0)),"")</f>
        <v/>
      </c>
      <c r="M455">
        <f>주간_5pg!F455</f>
        <v>0</v>
      </c>
    </row>
    <row r="456" spans="1:13">
      <c r="A456" s="86" t="s">
        <v>1250</v>
      </c>
      <c r="B456" s="86" t="s">
        <v>226</v>
      </c>
      <c r="C456" s="86">
        <v>1</v>
      </c>
      <c r="D456">
        <f>IF(VLOOKUP(A456,'상위 PV'!A:C,3,0)="기사임",1,"")</f>
        <v>1</v>
      </c>
      <c r="E456">
        <f>COUNTIF(주간_5pg!$F$2:$F$800,'5pg 데이터'!B456)</f>
        <v>1</v>
      </c>
      <c r="F456" t="b">
        <f t="shared" si="7"/>
        <v>1</v>
      </c>
      <c r="G456" t="str">
        <f>IF(F456=FALSE,"",B456&amp;"@"&amp;COUNTIFS($B$1:B456,B456,$F$1:F456,TRUE))</f>
        <v>South Korea@42</v>
      </c>
      <c r="H456" t="str">
        <f>IFERROR(INDEX('기사 제목, 링크 정리시트'!B:B,MATCH(CONCATENATE("http://skinnonews.com"&amp;'5pg 데이터'!A456),'기사 제목, 링크 정리시트'!C:C,0)),"")</f>
        <v/>
      </c>
      <c r="M456">
        <f>주간_5pg!F456</f>
        <v>0</v>
      </c>
    </row>
    <row r="457" spans="1:13">
      <c r="A457" s="86" t="s">
        <v>1182</v>
      </c>
      <c r="B457" s="86" t="s">
        <v>229</v>
      </c>
      <c r="C457" s="86">
        <v>1</v>
      </c>
      <c r="D457">
        <f>IF(VLOOKUP(A457,'상위 PV'!A:C,3,0)="기사임",1,"")</f>
        <v>1</v>
      </c>
      <c r="E457">
        <f>COUNTIF(주간_5pg!$F$2:$F$800,'5pg 데이터'!B457)</f>
        <v>1</v>
      </c>
      <c r="F457" t="b">
        <f t="shared" si="7"/>
        <v>1</v>
      </c>
      <c r="G457" t="str">
        <f>IF(F457=FALSE,"",B457&amp;"@"&amp;COUNTIFS($B$1:B457,B457,$F$1:F457,TRUE))</f>
        <v>India@49</v>
      </c>
      <c r="H457" t="str">
        <f>IFERROR(INDEX('기사 제목, 링크 정리시트'!B:B,MATCH(CONCATENATE("http://skinnonews.com"&amp;'5pg 데이터'!A457),'기사 제목, 링크 정리시트'!C:C,0)),"")</f>
        <v>SK Innovation makes an equity investment in Fulcrum BioEnergy to adopt a next generation “waste to fuel” technology</v>
      </c>
      <c r="M457">
        <f>주간_5pg!F457</f>
        <v>0</v>
      </c>
    </row>
    <row r="458" spans="1:13">
      <c r="A458" s="86" t="s">
        <v>264</v>
      </c>
      <c r="B458" s="86" t="s">
        <v>236</v>
      </c>
      <c r="C458" s="86">
        <v>1</v>
      </c>
      <c r="D458">
        <f>IF(VLOOKUP(A458,'상위 PV'!A:C,3,0)="기사임",1,"")</f>
        <v>1</v>
      </c>
      <c r="E458">
        <f>COUNTIF(주간_5pg!$F$2:$F$800,'5pg 데이터'!B458)</f>
        <v>1</v>
      </c>
      <c r="F458" t="b">
        <f t="shared" si="7"/>
        <v>1</v>
      </c>
      <c r="G458" t="str">
        <f>IF(F458=FALSE,"",B458&amp;"@"&amp;COUNTIFS($B$1:B458,B458,$F$1:F458,TRUE))</f>
        <v>France@5</v>
      </c>
      <c r="H458" t="str">
        <f>IFERROR(INDEX('기사 제목, 링크 정리시트'!B:B,MATCH(CONCATENATE("http://skinnonews.com"&amp;'5pg 데이터'!A458),'기사 제목, 링크 정리시트'!C:C,0)),"")</f>
        <v>SK On – Ford’s joint venture BlueOval SK officially established</v>
      </c>
      <c r="M458">
        <f>주간_5pg!F458</f>
        <v>0</v>
      </c>
    </row>
    <row r="459" spans="1:13">
      <c r="A459" s="86" t="s">
        <v>264</v>
      </c>
      <c r="B459" s="86" t="s">
        <v>229</v>
      </c>
      <c r="C459" s="86">
        <v>1</v>
      </c>
      <c r="D459">
        <f>IF(VLOOKUP(A459,'상위 PV'!A:C,3,0)="기사임",1,"")</f>
        <v>1</v>
      </c>
      <c r="E459">
        <f>COUNTIF(주간_5pg!$F$2:$F$800,'5pg 데이터'!B459)</f>
        <v>1</v>
      </c>
      <c r="F459" t="b">
        <f t="shared" si="7"/>
        <v>1</v>
      </c>
      <c r="G459" t="str">
        <f>IF(F459=FALSE,"",B459&amp;"@"&amp;COUNTIFS($B$1:B459,B459,$F$1:F459,TRUE))</f>
        <v>India@50</v>
      </c>
      <c r="H459" t="str">
        <f>IFERROR(INDEX('기사 제목, 링크 정리시트'!B:B,MATCH(CONCATENATE("http://skinnonews.com"&amp;'5pg 데이터'!A459),'기사 제목, 링크 정리시트'!C:C,0)),"")</f>
        <v>SK On – Ford’s joint venture BlueOval SK officially established</v>
      </c>
      <c r="M459">
        <f>주간_5pg!F459</f>
        <v>0</v>
      </c>
    </row>
    <row r="460" spans="1:13">
      <c r="A460" s="86" t="s">
        <v>264</v>
      </c>
      <c r="B460" s="86" t="s">
        <v>1551</v>
      </c>
      <c r="C460" s="86">
        <v>1</v>
      </c>
      <c r="D460">
        <f>IF(VLOOKUP(A460,'상위 PV'!A:C,3,0)="기사임",1,"")</f>
        <v>1</v>
      </c>
      <c r="E460">
        <f>COUNTIF(주간_5pg!$F$2:$F$800,'5pg 데이터'!B460)</f>
        <v>1</v>
      </c>
      <c r="F460" t="b">
        <f t="shared" si="7"/>
        <v>1</v>
      </c>
      <c r="G460" t="str">
        <f>IF(F460=FALSE,"",B460&amp;"@"&amp;COUNTIFS($B$1:B460,B460,$F$1:F460,TRUE))</f>
        <v>Ireland@2</v>
      </c>
      <c r="H460" t="str">
        <f>IFERROR(INDEX('기사 제목, 링크 정리시트'!B:B,MATCH(CONCATENATE("http://skinnonews.com"&amp;'5pg 데이터'!A460),'기사 제목, 링크 정리시트'!C:C,0)),"")</f>
        <v>SK On – Ford’s joint venture BlueOval SK officially established</v>
      </c>
      <c r="M460">
        <f>주간_5pg!F460</f>
        <v>0</v>
      </c>
    </row>
    <row r="461" spans="1:13">
      <c r="A461" s="86" t="s">
        <v>264</v>
      </c>
      <c r="B461" s="86" t="s">
        <v>230</v>
      </c>
      <c r="C461" s="86">
        <v>1</v>
      </c>
      <c r="D461">
        <f>IF(VLOOKUP(A461,'상위 PV'!A:C,3,0)="기사임",1,"")</f>
        <v>1</v>
      </c>
      <c r="E461">
        <f>COUNTIF(주간_5pg!$F$2:$F$800,'5pg 데이터'!B461)</f>
        <v>1</v>
      </c>
      <c r="F461" t="b">
        <f t="shared" si="7"/>
        <v>1</v>
      </c>
      <c r="G461" t="str">
        <f>IF(F461=FALSE,"",B461&amp;"@"&amp;COUNTIFS($B$1:B461,B461,$F$1:F461,TRUE))</f>
        <v>Singapore@24</v>
      </c>
      <c r="H461" t="str">
        <f>IFERROR(INDEX('기사 제목, 링크 정리시트'!B:B,MATCH(CONCATENATE("http://skinnonews.com"&amp;'5pg 데이터'!A461),'기사 제목, 링크 정리시트'!C:C,0)),"")</f>
        <v>SK On – Ford’s joint venture BlueOval SK officially established</v>
      </c>
      <c r="M461">
        <f>주간_5pg!F461</f>
        <v>0</v>
      </c>
    </row>
    <row r="462" spans="1:13">
      <c r="A462" s="86" t="s">
        <v>264</v>
      </c>
      <c r="B462" s="86" t="s">
        <v>234</v>
      </c>
      <c r="C462" s="86">
        <v>1</v>
      </c>
      <c r="D462">
        <f>IF(VLOOKUP(A462,'상위 PV'!A:C,3,0)="기사임",1,"")</f>
        <v>1</v>
      </c>
      <c r="E462">
        <f>COUNTIF(주간_5pg!$F$2:$F$800,'5pg 데이터'!B462)</f>
        <v>1</v>
      </c>
      <c r="F462" t="b">
        <f t="shared" si="7"/>
        <v>1</v>
      </c>
      <c r="G462" t="str">
        <f>IF(F462=FALSE,"",B462&amp;"@"&amp;COUNTIFS($B$1:B462,B462,$F$1:F462,TRUE))</f>
        <v>United Kingdom@15</v>
      </c>
      <c r="H462" t="str">
        <f>IFERROR(INDEX('기사 제목, 링크 정리시트'!B:B,MATCH(CONCATENATE("http://skinnonews.com"&amp;'5pg 데이터'!A462),'기사 제목, 링크 정리시트'!C:C,0)),"")</f>
        <v>SK On – Ford’s joint venture BlueOval SK officially established</v>
      </c>
      <c r="M462">
        <f>주간_5pg!F462</f>
        <v>0</v>
      </c>
    </row>
    <row r="463" spans="1:13">
      <c r="A463" s="86" t="s">
        <v>932</v>
      </c>
      <c r="B463" s="86" t="s">
        <v>234</v>
      </c>
      <c r="C463" s="86">
        <v>1</v>
      </c>
      <c r="D463">
        <f>IF(VLOOKUP(A463,'상위 PV'!A:C,3,0)="기사임",1,"")</f>
        <v>1</v>
      </c>
      <c r="E463">
        <f>COUNTIF(주간_5pg!$F$2:$F$800,'5pg 데이터'!B463)</f>
        <v>1</v>
      </c>
      <c r="F463" t="b">
        <f t="shared" si="7"/>
        <v>1</v>
      </c>
      <c r="G463" t="str">
        <f>IF(F463=FALSE,"",B463&amp;"@"&amp;COUNTIFS($B$1:B463,B463,$F$1:F463,TRUE))</f>
        <v>United Kingdom@16</v>
      </c>
      <c r="H463" t="str">
        <f>IFERROR(INDEX('기사 제목, 링크 정리시트'!B:B,MATCH(CONCATENATE("http://skinnonews.com"&amp;'5pg 데이터'!A463),'기사 제목, 링크 정리시트'!C:C,0)),"")</f>
        <v>CEO of SK Geo Centric Na Kyung-soo joined SKGC Americas members in the EnviRun for the Earth campaign in Texas</v>
      </c>
      <c r="M463">
        <f>주간_5pg!F463</f>
        <v>0</v>
      </c>
    </row>
    <row r="464" spans="1:13">
      <c r="A464" s="86" t="s">
        <v>1183</v>
      </c>
      <c r="B464" s="86" t="s">
        <v>251</v>
      </c>
      <c r="C464" s="86">
        <v>1</v>
      </c>
      <c r="D464">
        <f>IF(VLOOKUP(A464,'상위 PV'!A:C,3,0)="기사임",1,"")</f>
        <v>1</v>
      </c>
      <c r="E464">
        <f>COUNTIF(주간_5pg!$F$2:$F$800,'5pg 데이터'!B464)</f>
        <v>1</v>
      </c>
      <c r="F464" t="b">
        <f t="shared" si="7"/>
        <v>1</v>
      </c>
      <c r="G464" t="str">
        <f>IF(F464=FALSE,"",B464&amp;"@"&amp;COUNTIFS($B$1:B464,B464,$F$1:F464,TRUE))</f>
        <v>Russia@3</v>
      </c>
      <c r="H464" t="str">
        <f>IFERROR(INDEX('기사 제목, 링크 정리시트'!B:B,MATCH(CONCATENATE("http://skinnonews.com"&amp;'5pg 데이터'!A464),'기사 제목, 링크 정리시트'!C:C,0)),"")</f>
        <v>SK Geo Centric signs an MOU with French company Veolia to expand plastic waste recycling in Asia</v>
      </c>
      <c r="M464">
        <f>주간_5pg!F464</f>
        <v>0</v>
      </c>
    </row>
    <row r="465" spans="1:13">
      <c r="A465" s="86" t="s">
        <v>288</v>
      </c>
      <c r="B465" s="86" t="s">
        <v>231</v>
      </c>
      <c r="C465" s="86">
        <v>1</v>
      </c>
      <c r="D465">
        <f>IF(VLOOKUP(A465,'상위 PV'!A:C,3,0)="기사임",1,"")</f>
        <v>1</v>
      </c>
      <c r="E465">
        <f>COUNTIF(주간_5pg!$F$2:$F$800,'5pg 데이터'!B465)</f>
        <v>1</v>
      </c>
      <c r="F465" t="b">
        <f t="shared" si="7"/>
        <v>1</v>
      </c>
      <c r="G465" t="str">
        <f>IF(F465=FALSE,"",B465&amp;"@"&amp;COUNTIFS($B$1:B465,B465,$F$1:F465,TRUE))</f>
        <v>China@8</v>
      </c>
      <c r="H465" t="str">
        <f>IFERROR(INDEX('기사 제목, 링크 정리시트'!B:B,MATCH(CONCATENATE("http://skinnonews.com"&amp;'5pg 데이터'!A465),'기사 제목, 링크 정리시트'!C:C,0)),"")</f>
        <v>How Solid State batteries will impact the future of automotive</v>
      </c>
      <c r="M465">
        <f>주간_5pg!F465</f>
        <v>0</v>
      </c>
    </row>
    <row r="466" spans="1:13">
      <c r="A466" s="86" t="s">
        <v>646</v>
      </c>
      <c r="B466" s="86" t="s">
        <v>233</v>
      </c>
      <c r="C466" s="86">
        <v>1</v>
      </c>
      <c r="D466">
        <f>IF(VLOOKUP(A466,'상위 PV'!A:C,3,0)="기사임",1,"")</f>
        <v>1</v>
      </c>
      <c r="E466">
        <f>COUNTIF(주간_5pg!$F$2:$F$800,'5pg 데이터'!B466)</f>
        <v>1</v>
      </c>
      <c r="F466" t="b">
        <f t="shared" si="7"/>
        <v>1</v>
      </c>
      <c r="G466" t="str">
        <f>IF(F466=FALSE,"",B466&amp;"@"&amp;COUNTIFS($B$1:B466,B466,$F$1:F466,TRUE))</f>
        <v>Hong Kong@9</v>
      </c>
      <c r="H466" t="str">
        <f>IFERROR(INDEX('기사 제목, 링크 정리시트'!B:B,MATCH(CONCATENATE("http://skinnonews.com"&amp;'5pg 데이터'!A466),'기사 제목, 링크 정리시트'!C:C,0)),"")</f>
        <v>SK On secures USD 2 billion as investment funds for battery business in Europe</v>
      </c>
      <c r="M466">
        <f>주간_5pg!F466</f>
        <v>0</v>
      </c>
    </row>
    <row r="467" spans="1:13">
      <c r="A467" s="86" t="s">
        <v>646</v>
      </c>
      <c r="B467" s="86" t="s">
        <v>229</v>
      </c>
      <c r="C467" s="86">
        <v>1</v>
      </c>
      <c r="D467">
        <f>IF(VLOOKUP(A467,'상위 PV'!A:C,3,0)="기사임",1,"")</f>
        <v>1</v>
      </c>
      <c r="E467">
        <f>COUNTIF(주간_5pg!$F$2:$F$800,'5pg 데이터'!B467)</f>
        <v>1</v>
      </c>
      <c r="F467" t="b">
        <f t="shared" si="7"/>
        <v>1</v>
      </c>
      <c r="G467" t="str">
        <f>IF(F467=FALSE,"",B467&amp;"@"&amp;COUNTIFS($B$1:B467,B467,$F$1:F467,TRUE))</f>
        <v>India@51</v>
      </c>
      <c r="H467" t="str">
        <f>IFERROR(INDEX('기사 제목, 링크 정리시트'!B:B,MATCH(CONCATENATE("http://skinnonews.com"&amp;'5pg 데이터'!A467),'기사 제목, 링크 정리시트'!C:C,0)),"")</f>
        <v>SK On secures USD 2 billion as investment funds for battery business in Europe</v>
      </c>
      <c r="M467">
        <f>주간_5pg!F467</f>
        <v>0</v>
      </c>
    </row>
    <row r="468" spans="1:13">
      <c r="A468" s="86" t="s">
        <v>304</v>
      </c>
      <c r="B468" s="86" t="s">
        <v>965</v>
      </c>
      <c r="C468" s="86">
        <v>1</v>
      </c>
      <c r="D468">
        <f>IF(VLOOKUP(A468,'상위 PV'!A:C,3,0)="기사임",1,"")</f>
        <v>1</v>
      </c>
      <c r="E468">
        <f>COUNTIF(주간_5pg!$F$2:$F$800,'5pg 데이터'!B468)</f>
        <v>1</v>
      </c>
      <c r="F468" t="b">
        <f t="shared" si="7"/>
        <v>1</v>
      </c>
      <c r="G468" t="str">
        <f>IF(F468=FALSE,"",B468&amp;"@"&amp;COUNTIFS($B$1:B468,B468,$F$1:F468,TRUE))</f>
        <v>Finland@1</v>
      </c>
      <c r="H468" t="str">
        <f>IFERROR(INDEX('기사 제목, 링크 정리시트'!B:B,MATCH(CONCATENATE("http://skinnonews.com"&amp;'5pg 데이터'!A468),'기사 제목, 링크 정리시트'!C:C,0)),"")</f>
        <v>SK Energy, SK Earthon join a Korea-Malaysia cross-border cooperation for CCS business with 5 other companies</v>
      </c>
      <c r="M468">
        <f>주간_5pg!F468</f>
        <v>0</v>
      </c>
    </row>
    <row r="469" spans="1:13">
      <c r="A469" s="86" t="s">
        <v>304</v>
      </c>
      <c r="B469" s="86" t="s">
        <v>230</v>
      </c>
      <c r="C469" s="86">
        <v>1</v>
      </c>
      <c r="D469">
        <f>IF(VLOOKUP(A469,'상위 PV'!A:C,3,0)="기사임",1,"")</f>
        <v>1</v>
      </c>
      <c r="E469">
        <f>COUNTIF(주간_5pg!$F$2:$F$800,'5pg 데이터'!B469)</f>
        <v>1</v>
      </c>
      <c r="F469" t="b">
        <f t="shared" si="7"/>
        <v>1</v>
      </c>
      <c r="G469" t="str">
        <f>IF(F469=FALSE,"",B469&amp;"@"&amp;COUNTIFS($B$1:B469,B469,$F$1:F469,TRUE))</f>
        <v>Singapore@25</v>
      </c>
      <c r="H469" t="str">
        <f>IFERROR(INDEX('기사 제목, 링크 정리시트'!B:B,MATCH(CONCATENATE("http://skinnonews.com"&amp;'5pg 데이터'!A469),'기사 제목, 링크 정리시트'!C:C,0)),"")</f>
        <v>SK Energy, SK Earthon join a Korea-Malaysia cross-border cooperation for CCS business with 5 other companies</v>
      </c>
      <c r="M469">
        <f>주간_5pg!F469</f>
        <v>0</v>
      </c>
    </row>
    <row r="470" spans="1:13">
      <c r="A470" s="86" t="s">
        <v>304</v>
      </c>
      <c r="B470" s="86" t="s">
        <v>628</v>
      </c>
      <c r="C470" s="86">
        <v>1</v>
      </c>
      <c r="D470">
        <f>IF(VLOOKUP(A470,'상위 PV'!A:C,3,0)="기사임",1,"")</f>
        <v>1</v>
      </c>
      <c r="E470">
        <f>COUNTIF(주간_5pg!$F$2:$F$800,'5pg 데이터'!B470)</f>
        <v>1</v>
      </c>
      <c r="F470" t="b">
        <f t="shared" si="7"/>
        <v>1</v>
      </c>
      <c r="G470" t="str">
        <f>IF(F470=FALSE,"",B470&amp;"@"&amp;COUNTIFS($B$1:B470,B470,$F$1:F470,TRUE))</f>
        <v>United Arab Emirates@3</v>
      </c>
      <c r="H470" t="str">
        <f>IFERROR(INDEX('기사 제목, 링크 정리시트'!B:B,MATCH(CONCATENATE("http://skinnonews.com"&amp;'5pg 데이터'!A470),'기사 제목, 링크 정리시트'!C:C,0)),"")</f>
        <v>SK Energy, SK Earthon join a Korea-Malaysia cross-border cooperation for CCS business with 5 other companies</v>
      </c>
      <c r="M470">
        <f>주간_5pg!F470</f>
        <v>0</v>
      </c>
    </row>
    <row r="471" spans="1:13">
      <c r="A471" s="86" t="s">
        <v>304</v>
      </c>
      <c r="B471" s="86" t="s">
        <v>225</v>
      </c>
      <c r="C471" s="86">
        <v>1</v>
      </c>
      <c r="D471">
        <f>IF(VLOOKUP(A471,'상위 PV'!A:C,3,0)="기사임",1,"")</f>
        <v>1</v>
      </c>
      <c r="E471">
        <f>COUNTIF(주간_5pg!$F$2:$F$800,'5pg 데이터'!B471)</f>
        <v>1</v>
      </c>
      <c r="F471" t="b">
        <f t="shared" si="7"/>
        <v>1</v>
      </c>
      <c r="G471" t="str">
        <f>IF(F471=FALSE,"",B471&amp;"@"&amp;COUNTIFS($B$1:B471,B471,$F$1:F471,TRUE))</f>
        <v>United States@53</v>
      </c>
      <c r="H471" t="str">
        <f>IFERROR(INDEX('기사 제목, 링크 정리시트'!B:B,MATCH(CONCATENATE("http://skinnonews.com"&amp;'5pg 데이터'!A471),'기사 제목, 링크 정리시트'!C:C,0)),"")</f>
        <v>SK Energy, SK Earthon join a Korea-Malaysia cross-border cooperation for CCS business with 5 other companies</v>
      </c>
      <c r="M471">
        <f>주간_5pg!F471</f>
        <v>0</v>
      </c>
    </row>
    <row r="472" spans="1:13">
      <c r="A472" s="86" t="s">
        <v>945</v>
      </c>
      <c r="B472" s="86" t="s">
        <v>230</v>
      </c>
      <c r="C472" s="86">
        <v>1</v>
      </c>
      <c r="D472">
        <f>IF(VLOOKUP(A472,'상위 PV'!A:C,3,0)="기사임",1,"")</f>
        <v>1</v>
      </c>
      <c r="E472">
        <f>COUNTIF(주간_5pg!$F$2:$F$800,'5pg 데이터'!B472)</f>
        <v>1</v>
      </c>
      <c r="F472" t="b">
        <f t="shared" si="7"/>
        <v>1</v>
      </c>
      <c r="G472" t="str">
        <f>IF(F472=FALSE,"",B472&amp;"@"&amp;COUNTIFS($B$1:B472,B472,$F$1:F472,TRUE))</f>
        <v>Singapore@26</v>
      </c>
      <c r="H472" t="str">
        <f>IFERROR(INDEX('기사 제목, 링크 정리시트'!B:B,MATCH(CONCATENATE("http://skinnonews.com"&amp;'5pg 데이터'!A472),'기사 제목, 링크 정리시트'!C:C,0)),"")</f>
        <v>[Into the World of SK] SK Earthon Ho Chi Minh Branch (SKEO)</v>
      </c>
      <c r="M472">
        <f>주간_5pg!F472</f>
        <v>0</v>
      </c>
    </row>
    <row r="473" spans="1:13">
      <c r="A473" s="86" t="s">
        <v>945</v>
      </c>
      <c r="B473" s="86" t="s">
        <v>234</v>
      </c>
      <c r="C473" s="86">
        <v>1</v>
      </c>
      <c r="D473">
        <f>IF(VLOOKUP(A473,'상위 PV'!A:C,3,0)="기사임",1,"")</f>
        <v>1</v>
      </c>
      <c r="E473">
        <f>COUNTIF(주간_5pg!$F$2:$F$800,'5pg 데이터'!B473)</f>
        <v>1</v>
      </c>
      <c r="F473" t="b">
        <f t="shared" si="7"/>
        <v>1</v>
      </c>
      <c r="G473" t="str">
        <f>IF(F473=FALSE,"",B473&amp;"@"&amp;COUNTIFS($B$1:B473,B473,$F$1:F473,TRUE))</f>
        <v>United Kingdom@17</v>
      </c>
      <c r="H473" t="str">
        <f>IFERROR(INDEX('기사 제목, 링크 정리시트'!B:B,MATCH(CONCATENATE("http://skinnonews.com"&amp;'5pg 데이터'!A473),'기사 제목, 링크 정리시트'!C:C,0)),"")</f>
        <v>[Into the World of SK] SK Earthon Ho Chi Minh Branch (SKEO)</v>
      </c>
      <c r="M473">
        <f>주간_5pg!F473</f>
        <v>0</v>
      </c>
    </row>
    <row r="474" spans="1:13">
      <c r="A474" s="86" t="s">
        <v>999</v>
      </c>
      <c r="B474" s="86" t="s">
        <v>233</v>
      </c>
      <c r="C474" s="86">
        <v>1</v>
      </c>
      <c r="D474">
        <f>IF(VLOOKUP(A474,'상위 PV'!A:C,3,0)="기사임",1,"")</f>
        <v>1</v>
      </c>
      <c r="E474">
        <f>COUNTIF(주간_5pg!$F$2:$F$800,'5pg 데이터'!B474)</f>
        <v>1</v>
      </c>
      <c r="F474" t="b">
        <f t="shared" si="7"/>
        <v>1</v>
      </c>
      <c r="G474" t="str">
        <f>IF(F474=FALSE,"",B474&amp;"@"&amp;COUNTIFS($B$1:B474,B474,$F$1:F474,TRUE))</f>
        <v>Hong Kong@10</v>
      </c>
      <c r="H474" t="str">
        <f>IFERROR(INDEX('기사 제목, 링크 정리시트'!B:B,MATCH(CONCATENATE("http://skinnonews.com"&amp;'5pg 데이터'!A474),'기사 제목, 링크 정리시트'!C:C,0)),"")</f>
        <v>SK Geo Centric establishes a new EAA plant in China</v>
      </c>
      <c r="M474">
        <f>주간_5pg!F474</f>
        <v>0</v>
      </c>
    </row>
    <row r="475" spans="1:13">
      <c r="A475" s="86" t="s">
        <v>999</v>
      </c>
      <c r="B475" s="86" t="s">
        <v>244</v>
      </c>
      <c r="C475" s="86">
        <v>1</v>
      </c>
      <c r="D475">
        <f>IF(VLOOKUP(A475,'상위 PV'!A:C,3,0)="기사임",1,"")</f>
        <v>1</v>
      </c>
      <c r="E475">
        <f>COUNTIF(주간_5pg!$F$2:$F$800,'5pg 데이터'!B475)</f>
        <v>1</v>
      </c>
      <c r="F475" t="b">
        <f t="shared" si="7"/>
        <v>1</v>
      </c>
      <c r="G475" t="str">
        <f>IF(F475=FALSE,"",B475&amp;"@"&amp;COUNTIFS($B$1:B475,B475,$F$1:F475,TRUE))</f>
        <v>Indonesia@6</v>
      </c>
      <c r="H475" t="str">
        <f>IFERROR(INDEX('기사 제목, 링크 정리시트'!B:B,MATCH(CONCATENATE("http://skinnonews.com"&amp;'5pg 데이터'!A475),'기사 제목, 링크 정리시트'!C:C,0)),"")</f>
        <v>SK Geo Centric establishes a new EAA plant in China</v>
      </c>
      <c r="M475">
        <f>주간_5pg!F475</f>
        <v>0</v>
      </c>
    </row>
    <row r="476" spans="1:13">
      <c r="A476" s="86" t="s">
        <v>999</v>
      </c>
      <c r="B476" s="86" t="s">
        <v>234</v>
      </c>
      <c r="C476" s="86">
        <v>1</v>
      </c>
      <c r="D476">
        <f>IF(VLOOKUP(A476,'상위 PV'!A:C,3,0)="기사임",1,"")</f>
        <v>1</v>
      </c>
      <c r="E476">
        <f>COUNTIF(주간_5pg!$F$2:$F$800,'5pg 데이터'!B476)</f>
        <v>1</v>
      </c>
      <c r="F476" t="b">
        <f t="shared" si="7"/>
        <v>1</v>
      </c>
      <c r="G476" t="str">
        <f>IF(F476=FALSE,"",B476&amp;"@"&amp;COUNTIFS($B$1:B476,B476,$F$1:F476,TRUE))</f>
        <v>United Kingdom@18</v>
      </c>
      <c r="H476" t="str">
        <f>IFERROR(INDEX('기사 제목, 링크 정리시트'!B:B,MATCH(CONCATENATE("http://skinnonews.com"&amp;'5pg 데이터'!A476),'기사 제목, 링크 정리시트'!C:C,0)),"")</f>
        <v>SK Geo Centric establishes a new EAA plant in China</v>
      </c>
      <c r="M476">
        <f>주간_5pg!F476</f>
        <v>0</v>
      </c>
    </row>
    <row r="477" spans="1:13">
      <c r="A477" s="86" t="s">
        <v>1794</v>
      </c>
      <c r="B477" s="86" t="s">
        <v>233</v>
      </c>
      <c r="C477" s="86">
        <v>1</v>
      </c>
      <c r="D477">
        <f>IF(VLOOKUP(A477,'상위 PV'!A:C,3,0)="기사임",1,"")</f>
        <v>1</v>
      </c>
      <c r="E477">
        <f>COUNTIF(주간_5pg!$F$2:$F$800,'5pg 데이터'!B477)</f>
        <v>1</v>
      </c>
      <c r="F477" t="b">
        <f t="shared" si="7"/>
        <v>1</v>
      </c>
      <c r="G477" t="str">
        <f>IF(F477=FALSE,"",B477&amp;"@"&amp;COUNTIFS($B$1:B477,B477,$F$1:F477,TRUE))</f>
        <v>Hong Kong@11</v>
      </c>
      <c r="H477" t="str">
        <f>IFERROR(INDEX('기사 제목, 링크 정리시트'!B:B,MATCH(CONCATENATE("http://skinnonews.com"&amp;'5pg 데이터'!A477),'기사 제목, 링크 정리시트'!C:C,0)),"")</f>
        <v>SK Geo Centric 布局中国首个EAA项目，与美国、欧洲形成三足鼎立之势</v>
      </c>
      <c r="M477">
        <f>주간_5pg!F477</f>
        <v>0</v>
      </c>
    </row>
    <row r="478" spans="1:13">
      <c r="A478" s="86" t="s">
        <v>1794</v>
      </c>
      <c r="B478" s="86" t="s">
        <v>230</v>
      </c>
      <c r="C478" s="86">
        <v>1</v>
      </c>
      <c r="D478">
        <f>IF(VLOOKUP(A478,'상위 PV'!A:C,3,0)="기사임",1,"")</f>
        <v>1</v>
      </c>
      <c r="E478">
        <f>COUNTIF(주간_5pg!$F$2:$F$800,'5pg 데이터'!B478)</f>
        <v>1</v>
      </c>
      <c r="F478" t="b">
        <f t="shared" si="7"/>
        <v>1</v>
      </c>
      <c r="G478" t="str">
        <f>IF(F478=FALSE,"",B478&amp;"@"&amp;COUNTIFS($B$1:B478,B478,$F$1:F478,TRUE))</f>
        <v>Singapore@27</v>
      </c>
      <c r="H478" t="str">
        <f>IFERROR(INDEX('기사 제목, 링크 정리시트'!B:B,MATCH(CONCATENATE("http://skinnonews.com"&amp;'5pg 데이터'!A478),'기사 제목, 링크 정리시트'!C:C,0)),"")</f>
        <v>SK Geo Centric 布局中国首个EAA项目，与美国、欧洲形成三足鼎立之势</v>
      </c>
      <c r="M478">
        <f>주간_5pg!F478</f>
        <v>0</v>
      </c>
    </row>
    <row r="479" spans="1:13">
      <c r="A479" s="86" t="s">
        <v>1706</v>
      </c>
      <c r="B479" s="86" t="s">
        <v>244</v>
      </c>
      <c r="C479" s="86">
        <v>1</v>
      </c>
      <c r="D479">
        <f>IF(VLOOKUP(A479,'상위 PV'!A:C,3,0)="기사임",1,"")</f>
        <v>1</v>
      </c>
      <c r="E479">
        <f>COUNTIF(주간_5pg!$F$2:$F$800,'5pg 데이터'!B479)</f>
        <v>1</v>
      </c>
      <c r="F479" t="b">
        <f t="shared" si="7"/>
        <v>1</v>
      </c>
      <c r="G479" t="str">
        <f>IF(F479=FALSE,"",B479&amp;"@"&amp;COUNTIFS($B$1:B479,B479,$F$1:F479,TRUE))</f>
        <v>Indonesia@7</v>
      </c>
      <c r="H479" t="str">
        <f>IFERROR(INDEX('기사 제목, 링크 정리시트'!B:B,MATCH(CONCATENATE("http://skinnonews.com"&amp;'5pg 데이터'!A479),'기사 제목, 링크 정리시트'!C:C,0)),"")</f>
        <v>SK Innovation Ulsan CLX recycles 100% waste materials via Solid Bed Merox (SBM) process</v>
      </c>
      <c r="M479">
        <f>주간_5pg!F479</f>
        <v>0</v>
      </c>
    </row>
    <row r="480" spans="1:13">
      <c r="A480" s="86" t="s">
        <v>1706</v>
      </c>
      <c r="B480" s="86" t="s">
        <v>628</v>
      </c>
      <c r="C480" s="86">
        <v>1</v>
      </c>
      <c r="D480">
        <f>IF(VLOOKUP(A480,'상위 PV'!A:C,3,0)="기사임",1,"")</f>
        <v>1</v>
      </c>
      <c r="E480">
        <f>COUNTIF(주간_5pg!$F$2:$F$800,'5pg 데이터'!B480)</f>
        <v>1</v>
      </c>
      <c r="F480" t="b">
        <f t="shared" si="7"/>
        <v>1</v>
      </c>
      <c r="G480" t="str">
        <f>IF(F480=FALSE,"",B480&amp;"@"&amp;COUNTIFS($B$1:B480,B480,$F$1:F480,TRUE))</f>
        <v>United Arab Emirates@4</v>
      </c>
      <c r="H480" t="str">
        <f>IFERROR(INDEX('기사 제목, 링크 정리시트'!B:B,MATCH(CONCATENATE("http://skinnonews.com"&amp;'5pg 데이터'!A480),'기사 제목, 링크 정리시트'!C:C,0)),"")</f>
        <v>SK Innovation Ulsan CLX recycles 100% waste materials via Solid Bed Merox (SBM) process</v>
      </c>
      <c r="M480">
        <f>주간_5pg!F480</f>
        <v>0</v>
      </c>
    </row>
    <row r="481" spans="1:13">
      <c r="A481" s="86" t="s">
        <v>1743</v>
      </c>
      <c r="B481" s="86" t="s">
        <v>229</v>
      </c>
      <c r="C481" s="86">
        <v>1</v>
      </c>
      <c r="D481">
        <f>IF(VLOOKUP(A481,'상위 PV'!A:C,3,0)="기사임",1,"")</f>
        <v>1</v>
      </c>
      <c r="E481">
        <f>COUNTIF(주간_5pg!$F$2:$F$800,'5pg 데이터'!B481)</f>
        <v>1</v>
      </c>
      <c r="F481" t="b">
        <f t="shared" si="7"/>
        <v>1</v>
      </c>
      <c r="G481" t="str">
        <f>IF(F481=FALSE,"",B481&amp;"@"&amp;COUNTIFS($B$1:B481,B481,$F$1:F481,TRUE))</f>
        <v>India@52</v>
      </c>
      <c r="H481" t="str">
        <f>IFERROR(INDEX('기사 제목, 링크 정리시트'!B:B,MATCH(CONCATENATE("http://skinnonews.com"&amp;'5pg 데이터'!A481),'기사 제목, 링크 정리시트'!C:C,0)),"")</f>
        <v>SK Innovation Vice Chairman Kim Jun visits Poland to support Busan’s bid to host the 2030 World Expo</v>
      </c>
      <c r="M481">
        <f>주간_5pg!F481</f>
        <v>0</v>
      </c>
    </row>
    <row r="482" spans="1:13">
      <c r="A482" s="86" t="s">
        <v>296</v>
      </c>
      <c r="B482" s="86" t="s">
        <v>228</v>
      </c>
      <c r="C482" s="86">
        <v>1</v>
      </c>
      <c r="D482">
        <f>IF(VLOOKUP(A482,'상위 PV'!A:C,3,0)="기사임",1,"")</f>
        <v>1</v>
      </c>
      <c r="E482">
        <f>COUNTIF(주간_5pg!$F$2:$F$800,'5pg 데이터'!B482)</f>
        <v>1</v>
      </c>
      <c r="F482" t="b">
        <f t="shared" si="7"/>
        <v>1</v>
      </c>
      <c r="G482" t="str">
        <f>IF(F482=FALSE,"",B482&amp;"@"&amp;COUNTIFS($B$1:B482,B482,$F$1:F482,TRUE))</f>
        <v>Germany@7</v>
      </c>
      <c r="H482" t="str">
        <f>IFERROR(INDEX('기사 제목, 링크 정리시트'!B:B,MATCH(CONCATENATE("http://skinnonews.com"&amp;'5pg 데이터'!A482),'기사 제목, 링크 정리시트'!C:C,0)),"")</f>
        <v>SK Inc. and SK Energy acquire US energy solution enterprise Atom Power</v>
      </c>
      <c r="M482">
        <f>주간_5pg!F482</f>
        <v>0</v>
      </c>
    </row>
    <row r="483" spans="1:13">
      <c r="A483" s="86" t="s">
        <v>296</v>
      </c>
      <c r="B483" s="86" t="s">
        <v>229</v>
      </c>
      <c r="C483" s="86">
        <v>1</v>
      </c>
      <c r="D483">
        <f>IF(VLOOKUP(A483,'상위 PV'!A:C,3,0)="기사임",1,"")</f>
        <v>1</v>
      </c>
      <c r="E483">
        <f>COUNTIF(주간_5pg!$F$2:$F$800,'5pg 데이터'!B483)</f>
        <v>1</v>
      </c>
      <c r="F483" t="b">
        <f t="shared" si="7"/>
        <v>1</v>
      </c>
      <c r="G483" t="str">
        <f>IF(F483=FALSE,"",B483&amp;"@"&amp;COUNTIFS($B$1:B483,B483,$F$1:F483,TRUE))</f>
        <v>India@53</v>
      </c>
      <c r="H483" t="str">
        <f>IFERROR(INDEX('기사 제목, 링크 정리시트'!B:B,MATCH(CONCATENATE("http://skinnonews.com"&amp;'5pg 데이터'!A483),'기사 제목, 링크 정리시트'!C:C,0)),"")</f>
        <v>SK Inc. and SK Energy acquire US energy solution enterprise Atom Power</v>
      </c>
      <c r="M483">
        <f>주간_5pg!F483</f>
        <v>0</v>
      </c>
    </row>
    <row r="484" spans="1:13">
      <c r="A484" s="86" t="s">
        <v>1902</v>
      </c>
      <c r="B484" s="86" t="s">
        <v>233</v>
      </c>
      <c r="C484" s="86">
        <v>1</v>
      </c>
      <c r="D484">
        <f>IF(VLOOKUP(A484,'상위 PV'!A:C,3,0)="기사임",1,"")</f>
        <v>1</v>
      </c>
      <c r="E484">
        <f>COUNTIF(주간_5pg!$F$2:$F$800,'5pg 데이터'!B484)</f>
        <v>1</v>
      </c>
      <c r="F484" t="b">
        <f t="shared" si="7"/>
        <v>1</v>
      </c>
      <c r="G484" t="str">
        <f>IF(F484=FALSE,"",B484&amp;"@"&amp;COUNTIFS($B$1:B484,B484,$F$1:F484,TRUE))</f>
        <v>Hong Kong@12</v>
      </c>
      <c r="H484" t="str">
        <f>IFERROR(INDEX('기사 제목, 링크 정리시트'!B:B,MATCH(CONCATENATE("http://skinnonews.com"&amp;'5pg 데이터'!A484),'기사 제목, 링크 정리시트'!C:C,0)),"")</f>
        <v>SK Innovation participated in Models of Corporate Social Impact plenary session at AVPN Global Conference 2022</v>
      </c>
      <c r="M484">
        <f>주간_5pg!F484</f>
        <v>0</v>
      </c>
    </row>
    <row r="485" spans="1:13">
      <c r="A485" s="86" t="s">
        <v>1242</v>
      </c>
      <c r="B485" s="86" t="s">
        <v>230</v>
      </c>
      <c r="C485" s="86">
        <v>1</v>
      </c>
      <c r="D485">
        <f>IF(VLOOKUP(A485,'상위 PV'!A:C,3,0)="기사임",1,"")</f>
        <v>1</v>
      </c>
      <c r="E485">
        <f>COUNTIF(주간_5pg!$F$2:$F$800,'5pg 데이터'!B485)</f>
        <v>1</v>
      </c>
      <c r="F485" t="b">
        <f t="shared" si="7"/>
        <v>1</v>
      </c>
      <c r="G485" t="str">
        <f>IF(F485=FALSE,"",B485&amp;"@"&amp;COUNTIFS($B$1:B485,B485,$F$1:F485,TRUE))</f>
        <v>Singapore@28</v>
      </c>
      <c r="H485" t="str">
        <f>IFERROR(INDEX('기사 제목, 링크 정리시트'!B:B,MATCH(CONCATENATE("http://skinnonews.com"&amp;'5pg 데이터'!A485),'기사 제목, 링크 정리시트'!C:C,0)),"")</f>
        <v>[SKinno People] Kevin Wong, SK Energy International Singapore</v>
      </c>
      <c r="M485">
        <f>주간_5pg!F485</f>
        <v>0</v>
      </c>
    </row>
    <row r="486" spans="1:13">
      <c r="A486" s="86" t="s">
        <v>975</v>
      </c>
      <c r="B486" s="86" t="s">
        <v>230</v>
      </c>
      <c r="C486" s="86">
        <v>1</v>
      </c>
      <c r="D486">
        <f>IF(VLOOKUP(A486,'상위 PV'!A:C,3,0)="기사임",1,"")</f>
        <v>1</v>
      </c>
      <c r="E486">
        <f>COUNTIF(주간_5pg!$F$2:$F$800,'5pg 데이터'!B486)</f>
        <v>1</v>
      </c>
      <c r="F486" t="b">
        <f t="shared" si="7"/>
        <v>1</v>
      </c>
      <c r="G486" t="str">
        <f>IF(F486=FALSE,"",B486&amp;"@"&amp;COUNTIFS($B$1:B486,B486,$F$1:F486,TRUE))</f>
        <v>Singapore@29</v>
      </c>
      <c r="H486" t="str">
        <f>IFERROR(INDEX('기사 제목, 링크 정리시트'!B:B,MATCH(CONCATENATE("http://skinnonews.com"&amp;'5pg 데이터'!A486),'기사 제목, 링크 정리시트'!C:C,0)),"")</f>
        <v>SK Geo Centric and SABIC jointly invest KRW 200 billion to produce high-performance chemical products in Ulsan</v>
      </c>
      <c r="M486">
        <f>주간_5pg!F486</f>
        <v>0</v>
      </c>
    </row>
    <row r="487" spans="1:13">
      <c r="A487" s="86" t="s">
        <v>1244</v>
      </c>
      <c r="B487" s="86" t="s">
        <v>242</v>
      </c>
      <c r="C487" s="86">
        <v>1</v>
      </c>
      <c r="D487">
        <f>IF(VLOOKUP(A487,'상위 PV'!A:C,3,0)="기사임",1,"")</f>
        <v>1</v>
      </c>
      <c r="E487">
        <f>COUNTIF(주간_5pg!$F$2:$F$800,'5pg 데이터'!B487)</f>
        <v>1</v>
      </c>
      <c r="F487" t="b">
        <f t="shared" si="7"/>
        <v>1</v>
      </c>
      <c r="G487" t="str">
        <f>IF(F487=FALSE,"",B487&amp;"@"&amp;COUNTIFS($B$1:B487,B487,$F$1:F487,TRUE))</f>
        <v>Taiwan@7</v>
      </c>
      <c r="H487" t="str">
        <f>IFERROR(INDEX('기사 제목, 링크 정리시트'!B:B,MATCH(CONCATENATE("http://skinnonews.com"&amp;'5pg 데이터'!A487),'기사 제목, 링크 정리시트'!C:C,0)),"")</f>
        <v>SK Innovation releases the “2022 Net Zero Special Report”: Determined to lead the transition to Net Zero by promoting Scope 3 carbon reduction and contribute to Avoided Emissions</v>
      </c>
      <c r="M487">
        <f>주간_5pg!F487</f>
        <v>0</v>
      </c>
    </row>
    <row r="488" spans="1:13">
      <c r="A488" s="86" t="s">
        <v>1903</v>
      </c>
      <c r="B488" s="86" t="s">
        <v>230</v>
      </c>
      <c r="C488" s="86">
        <v>1</v>
      </c>
      <c r="D488">
        <f>IF(VLOOKUP(A488,'상위 PV'!A:C,3,0)="기사임",1,"")</f>
        <v>1</v>
      </c>
      <c r="E488">
        <f>COUNTIF(주간_5pg!$F$2:$F$800,'5pg 데이터'!B488)</f>
        <v>1</v>
      </c>
      <c r="F488" t="b">
        <f t="shared" si="7"/>
        <v>1</v>
      </c>
      <c r="G488" t="str">
        <f>IF(F488=FALSE,"",B488&amp;"@"&amp;COUNTIFS($B$1:B488,B488,$F$1:F488,TRUE))</f>
        <v>Singapore@30</v>
      </c>
      <c r="H488" t="str">
        <f>IFERROR(INDEX('기사 제목, 링크 정리시트'!B:B,MATCH(CONCATENATE("http://skinnonews.com"&amp;'5pg 데이터'!A488),'기사 제목, 링크 정리시트'!C:C,0)),"")</f>
        <v>[Card News] SK Innovation’s reforestation project in Ulsan to celebrate its 60th anniversary</v>
      </c>
      <c r="M488">
        <f>주간_5pg!F488</f>
        <v>0</v>
      </c>
    </row>
    <row r="489" spans="1:13">
      <c r="A489" s="86" t="s">
        <v>1193</v>
      </c>
      <c r="B489" s="86" t="s">
        <v>229</v>
      </c>
      <c r="C489" s="86">
        <v>1</v>
      </c>
      <c r="D489">
        <f>IF(VLOOKUP(A489,'상위 PV'!A:C,3,0)="기사임",1,"")</f>
        <v>1</v>
      </c>
      <c r="E489">
        <f>COUNTIF(주간_5pg!$F$2:$F$800,'5pg 데이터'!B489)</f>
        <v>1</v>
      </c>
      <c r="F489" t="b">
        <f t="shared" si="7"/>
        <v>1</v>
      </c>
      <c r="G489" t="str">
        <f>IF(F489=FALSE,"",B489&amp;"@"&amp;COUNTIFS($B$1:B489,B489,$F$1:F489,TRUE))</f>
        <v>India@54</v>
      </c>
      <c r="H489" t="str">
        <f>IFERROR(INDEX('기사 제목, 링크 정리시트'!B:B,MATCH(CONCATENATE("http://skinnonews.com"&amp;'5pg 데이터'!A489),'기사 제목, 링크 정리시트'!C:C,0)),"")</f>
        <v>SK On launches “EV My Car Management” service with SK Rent-a-car and Macarong Factory</v>
      </c>
      <c r="M489">
        <f>주간_5pg!F489</f>
        <v>0</v>
      </c>
    </row>
    <row r="490" spans="1:13">
      <c r="A490" s="86" t="s">
        <v>919</v>
      </c>
      <c r="B490" s="86" t="s">
        <v>229</v>
      </c>
      <c r="C490" s="86">
        <v>1</v>
      </c>
      <c r="D490">
        <f>IF(VLOOKUP(A490,'상위 PV'!A:C,3,0)="기사임",1,"")</f>
        <v>1</v>
      </c>
      <c r="E490">
        <f>COUNTIF(주간_5pg!$F$2:$F$800,'5pg 데이터'!B490)</f>
        <v>1</v>
      </c>
      <c r="F490" t="b">
        <f t="shared" si="7"/>
        <v>1</v>
      </c>
      <c r="G490" t="str">
        <f>IF(F490=FALSE,"",B490&amp;"@"&amp;COUNTIFS($B$1:B490,B490,$F$1:F490,TRUE))</f>
        <v>India@55</v>
      </c>
      <c r="H490" t="str">
        <f>IFERROR(INDEX('기사 제목, 링크 정리시트'!B:B,MATCH(CONCATENATE("http://skinnonews.com"&amp;'5pg 데이터'!A490),'기사 제목, 링크 정리시트'!C:C,0)),"")</f>
        <v>SKTI announces new funding into electrofuels innovator Infinium</v>
      </c>
      <c r="M490">
        <f>주간_5pg!F490</f>
        <v>0</v>
      </c>
    </row>
    <row r="491" spans="1:13">
      <c r="A491" s="86" t="s">
        <v>919</v>
      </c>
      <c r="B491" s="86" t="s">
        <v>243</v>
      </c>
      <c r="C491" s="86">
        <v>1</v>
      </c>
      <c r="D491">
        <f>IF(VLOOKUP(A491,'상위 PV'!A:C,3,0)="기사임",1,"")</f>
        <v>1</v>
      </c>
      <c r="E491">
        <f>COUNTIF(주간_5pg!$F$2:$F$800,'5pg 데이터'!B491)</f>
        <v>1</v>
      </c>
      <c r="F491" t="b">
        <f t="shared" si="7"/>
        <v>1</v>
      </c>
      <c r="G491" t="str">
        <f>IF(F491=FALSE,"",B491&amp;"@"&amp;COUNTIFS($B$1:B491,B491,$F$1:F491,TRUE))</f>
        <v>Thailand@3</v>
      </c>
      <c r="H491" t="str">
        <f>IFERROR(INDEX('기사 제목, 링크 정리시트'!B:B,MATCH(CONCATENATE("http://skinnonews.com"&amp;'5pg 데이터'!A491),'기사 제목, 링크 정리시트'!C:C,0)),"")</f>
        <v>SKTI announces new funding into electrofuels innovator Infinium</v>
      </c>
      <c r="M491">
        <f>주간_5pg!F491</f>
        <v>0</v>
      </c>
    </row>
    <row r="492" spans="1:13">
      <c r="A492" s="86" t="s">
        <v>905</v>
      </c>
      <c r="B492" s="86" t="s">
        <v>229</v>
      </c>
      <c r="C492" s="86">
        <v>1</v>
      </c>
      <c r="D492">
        <f>IF(VLOOKUP(A492,'상위 PV'!A:C,3,0)="기사임",1,"")</f>
        <v>1</v>
      </c>
      <c r="E492">
        <f>COUNTIF(주간_5pg!$F$2:$F$800,'5pg 데이터'!B492)</f>
        <v>1</v>
      </c>
      <c r="F492" t="b">
        <f t="shared" si="7"/>
        <v>1</v>
      </c>
      <c r="G492" t="str">
        <f>IF(F492=FALSE,"",B492&amp;"@"&amp;COUNTIFS($B$1:B492,B492,$F$1:F492,TRUE))</f>
        <v>India@56</v>
      </c>
      <c r="H492" t="str">
        <f>IFERROR(INDEX('기사 제목, 링크 정리시트'!B:B,MATCH(CONCATENATE("http://skinnonews.com"&amp;'5pg 데이터'!A492),'기사 제목, 링크 정리시트'!C:C,0)),"")</f>
        <v>SK On inks lithium supply deal with Australia’s Lake Resources</v>
      </c>
      <c r="M492">
        <f>주간_5pg!F492</f>
        <v>0</v>
      </c>
    </row>
    <row r="493" spans="1:13">
      <c r="A493" s="86" t="s">
        <v>905</v>
      </c>
      <c r="B493" s="86" t="s">
        <v>230</v>
      </c>
      <c r="C493" s="86">
        <v>1</v>
      </c>
      <c r="D493">
        <f>IF(VLOOKUP(A493,'상위 PV'!A:C,3,0)="기사임",1,"")</f>
        <v>1</v>
      </c>
      <c r="E493">
        <f>COUNTIF(주간_5pg!$F$2:$F$800,'5pg 데이터'!B493)</f>
        <v>1</v>
      </c>
      <c r="F493" t="b">
        <f t="shared" si="7"/>
        <v>1</v>
      </c>
      <c r="G493" t="str">
        <f>IF(F493=FALSE,"",B493&amp;"@"&amp;COUNTIFS($B$1:B493,B493,$F$1:F493,TRUE))</f>
        <v>Singapore@31</v>
      </c>
      <c r="H493" t="str">
        <f>IFERROR(INDEX('기사 제목, 링크 정리시트'!B:B,MATCH(CONCATENATE("http://skinnonews.com"&amp;'5pg 데이터'!A493),'기사 제목, 링크 정리시트'!C:C,0)),"")</f>
        <v>SK On inks lithium supply deal with Australia’s Lake Resources</v>
      </c>
      <c r="M493">
        <f>주간_5pg!F493</f>
        <v>0</v>
      </c>
    </row>
    <row r="494" spans="1:13">
      <c r="A494" s="86" t="s">
        <v>1240</v>
      </c>
      <c r="B494" s="86" t="s">
        <v>227</v>
      </c>
      <c r="C494" s="86">
        <v>1</v>
      </c>
      <c r="D494">
        <f>IF(VLOOKUP(A494,'상위 PV'!A:C,3,0)="기사임",1,"")</f>
        <v>1</v>
      </c>
      <c r="E494">
        <f>COUNTIF(주간_5pg!$F$2:$F$800,'5pg 데이터'!B494)</f>
        <v>1</v>
      </c>
      <c r="F494" t="b">
        <f t="shared" si="7"/>
        <v>1</v>
      </c>
      <c r="G494" t="str">
        <f>IF(F494=FALSE,"",B494&amp;"@"&amp;COUNTIFS($B$1:B494,B494,$F$1:F494,TRUE))</f>
        <v>Japan@18</v>
      </c>
      <c r="H494" t="str">
        <f>IFERROR(INDEX('기사 제목, 링크 정리시트'!B:B,MATCH(CONCATENATE("http://skinnonews.com"&amp;'5pg 데이터'!A494),'기사 제목, 링크 정리시트'!C:C,0)),"")</f>
        <v>“From oil to green energy,” SK Innovation declares All Time Net Zero vision on its 60th anniversary</v>
      </c>
      <c r="M494">
        <f>주간_5pg!F494</f>
        <v>0</v>
      </c>
    </row>
    <row r="495" spans="1:13">
      <c r="A495" s="86" t="s">
        <v>1240</v>
      </c>
      <c r="B495" s="86" t="s">
        <v>234</v>
      </c>
      <c r="C495" s="86">
        <v>1</v>
      </c>
      <c r="D495">
        <f>IF(VLOOKUP(A495,'상위 PV'!A:C,3,0)="기사임",1,"")</f>
        <v>1</v>
      </c>
      <c r="E495">
        <f>COUNTIF(주간_5pg!$F$2:$F$800,'5pg 데이터'!B495)</f>
        <v>1</v>
      </c>
      <c r="F495" t="b">
        <f t="shared" si="7"/>
        <v>1</v>
      </c>
      <c r="G495" t="str">
        <f>IF(F495=FALSE,"",B495&amp;"@"&amp;COUNTIFS($B$1:B495,B495,$F$1:F495,TRUE))</f>
        <v>United Kingdom@19</v>
      </c>
      <c r="H495" t="str">
        <f>IFERROR(INDEX('기사 제목, 링크 정리시트'!B:B,MATCH(CONCATENATE("http://skinnonews.com"&amp;'5pg 데이터'!A495),'기사 제목, 링크 정리시트'!C:C,0)),"")</f>
        <v>“From oil to green energy,” SK Innovation declares All Time Net Zero vision on its 60th anniversary</v>
      </c>
      <c r="M495">
        <f>주간_5pg!F495</f>
        <v>0</v>
      </c>
    </row>
    <row r="496" spans="1:13">
      <c r="A496" s="86" t="s">
        <v>1184</v>
      </c>
      <c r="B496" s="86" t="s">
        <v>231</v>
      </c>
      <c r="C496" s="86">
        <v>1</v>
      </c>
      <c r="D496">
        <f>IF(VLOOKUP(A496,'상위 PV'!A:C,3,0)="기사임",1,"")</f>
        <v>1</v>
      </c>
      <c r="E496">
        <f>COUNTIF(주간_5pg!$F$2:$F$800,'5pg 데이터'!B496)</f>
        <v>1</v>
      </c>
      <c r="F496" t="b">
        <f t="shared" si="7"/>
        <v>1</v>
      </c>
      <c r="G496" t="str">
        <f>IF(F496=FALSE,"",B496&amp;"@"&amp;COUNTIFS($B$1:B496,B496,$F$1:F496,TRUE))</f>
        <v>China@9</v>
      </c>
      <c r="H496" t="str">
        <f>IFERROR(INDEX('기사 제목, 링크 정리시트'!B:B,MATCH(CONCATENATE("http://skinnonews.com"&amp;'5pg 데이터'!A496),'기사 제목, 링크 정리시트'!C:C,0)),"")</f>
        <v>Meet the heroes behind SK Energy and SK Geo Centric’s Zero Waste to Landfill (ZWTL) certification</v>
      </c>
      <c r="M496">
        <f>주간_5pg!F496</f>
        <v>0</v>
      </c>
    </row>
    <row r="497" spans="1:13">
      <c r="A497" s="86" t="s">
        <v>1184</v>
      </c>
      <c r="B497" s="86" t="s">
        <v>230</v>
      </c>
      <c r="C497" s="86">
        <v>1</v>
      </c>
      <c r="D497">
        <f>IF(VLOOKUP(A497,'상위 PV'!A:C,3,0)="기사임",1,"")</f>
        <v>1</v>
      </c>
      <c r="E497">
        <f>COUNTIF(주간_5pg!$F$2:$F$800,'5pg 데이터'!B497)</f>
        <v>1</v>
      </c>
      <c r="F497" t="b">
        <f t="shared" si="7"/>
        <v>1</v>
      </c>
      <c r="G497" t="str">
        <f>IF(F497=FALSE,"",B497&amp;"@"&amp;COUNTIFS($B$1:B497,B497,$F$1:F497,TRUE))</f>
        <v>Singapore@32</v>
      </c>
      <c r="H497" t="str">
        <f>IFERROR(INDEX('기사 제목, 링크 정리시트'!B:B,MATCH(CONCATENATE("http://skinnonews.com"&amp;'5pg 데이터'!A497),'기사 제목, 링크 정리시트'!C:C,0)),"")</f>
        <v>Meet the heroes behind SK Energy and SK Geo Centric’s Zero Waste to Landfill (ZWTL) certification</v>
      </c>
      <c r="M497">
        <f>주간_5pg!F497</f>
        <v>0</v>
      </c>
    </row>
    <row r="498" spans="1:13">
      <c r="A498" s="86" t="s">
        <v>1184</v>
      </c>
      <c r="B498" s="86" t="s">
        <v>242</v>
      </c>
      <c r="C498" s="86">
        <v>1</v>
      </c>
      <c r="D498">
        <f>IF(VLOOKUP(A498,'상위 PV'!A:C,3,0)="기사임",1,"")</f>
        <v>1</v>
      </c>
      <c r="E498">
        <f>COUNTIF(주간_5pg!$F$2:$F$800,'5pg 데이터'!B498)</f>
        <v>1</v>
      </c>
      <c r="F498" t="b">
        <f t="shared" si="7"/>
        <v>1</v>
      </c>
      <c r="G498" t="str">
        <f>IF(F498=FALSE,"",B498&amp;"@"&amp;COUNTIFS($B$1:B498,B498,$F$1:F498,TRUE))</f>
        <v>Taiwan@8</v>
      </c>
      <c r="H498" t="str">
        <f>IFERROR(INDEX('기사 제목, 링크 정리시트'!B:B,MATCH(CONCATENATE("http://skinnonews.com"&amp;'5pg 데이터'!A498),'기사 제목, 링크 정리시트'!C:C,0)),"")</f>
        <v>Meet the heroes behind SK Energy and SK Geo Centric’s Zero Waste to Landfill (ZWTL) certification</v>
      </c>
      <c r="M498">
        <f>주간_5pg!F498</f>
        <v>0</v>
      </c>
    </row>
    <row r="499" spans="1:13">
      <c r="A499" s="86" t="s">
        <v>267</v>
      </c>
      <c r="B499" s="86" t="s">
        <v>231</v>
      </c>
      <c r="C499" s="86">
        <v>1</v>
      </c>
      <c r="D499">
        <f>IF(VLOOKUP(A499,'상위 PV'!A:C,3,0)="기사임",1,"")</f>
        <v>1</v>
      </c>
      <c r="E499">
        <f>COUNTIF(주간_5pg!$F$2:$F$800,'5pg 데이터'!B499)</f>
        <v>1</v>
      </c>
      <c r="F499" t="b">
        <f t="shared" si="7"/>
        <v>1</v>
      </c>
      <c r="G499" t="str">
        <f>IF(F499=FALSE,"",B499&amp;"@"&amp;COUNTIFS($B$1:B499,B499,$F$1:F499,TRUE))</f>
        <v>China@10</v>
      </c>
      <c r="H499" t="str">
        <f>IFERROR(INDEX('기사 제목, 링크 정리시트'!B:B,MATCH(CONCATENATE("http://skinnonews.com"&amp;'5pg 데이터'!A499),'기사 제목, 링크 정리시트'!C:C,0)),"")</f>
        <v>SK Geo Centric to build Advanced Recycle Cluster in Ulsan by 2025</v>
      </c>
      <c r="M499">
        <f>주간_5pg!F499</f>
        <v>0</v>
      </c>
    </row>
    <row r="500" spans="1:13">
      <c r="A500" s="86" t="s">
        <v>267</v>
      </c>
      <c r="B500" s="86" t="s">
        <v>236</v>
      </c>
      <c r="C500" s="86">
        <v>1</v>
      </c>
      <c r="D500">
        <f>IF(VLOOKUP(A500,'상위 PV'!A:C,3,0)="기사임",1,"")</f>
        <v>1</v>
      </c>
      <c r="E500">
        <f>COUNTIF(주간_5pg!$F$2:$F$800,'5pg 데이터'!B500)</f>
        <v>1</v>
      </c>
      <c r="F500" t="b">
        <f t="shared" si="7"/>
        <v>1</v>
      </c>
      <c r="G500" t="str">
        <f>IF(F500=FALSE,"",B500&amp;"@"&amp;COUNTIFS($B$1:B500,B500,$F$1:F500,TRUE))</f>
        <v>France@6</v>
      </c>
      <c r="H500" t="str">
        <f>IFERROR(INDEX('기사 제목, 링크 정리시트'!B:B,MATCH(CONCATENATE("http://skinnonews.com"&amp;'5pg 데이터'!A500),'기사 제목, 링크 정리시트'!C:C,0)),"")</f>
        <v>SK Geo Centric to build Advanced Recycle Cluster in Ulsan by 2025</v>
      </c>
      <c r="M500">
        <f>주간_5pg!F500</f>
        <v>0</v>
      </c>
    </row>
    <row r="501" spans="1:13">
      <c r="A501" s="86" t="s">
        <v>267</v>
      </c>
      <c r="B501" s="86" t="s">
        <v>233</v>
      </c>
      <c r="C501" s="86">
        <v>1</v>
      </c>
      <c r="D501">
        <f>IF(VLOOKUP(A501,'상위 PV'!A:C,3,0)="기사임",1,"")</f>
        <v>1</v>
      </c>
      <c r="E501">
        <f>COUNTIF(주간_5pg!$F$2:$F$800,'5pg 데이터'!B501)</f>
        <v>1</v>
      </c>
      <c r="F501" t="b">
        <f t="shared" si="7"/>
        <v>1</v>
      </c>
      <c r="G501" t="str">
        <f>IF(F501=FALSE,"",B501&amp;"@"&amp;COUNTIFS($B$1:B501,B501,$F$1:F501,TRUE))</f>
        <v>Hong Kong@13</v>
      </c>
      <c r="H501" t="str">
        <f>IFERROR(INDEX('기사 제목, 링크 정리시트'!B:B,MATCH(CONCATENATE("http://skinnonews.com"&amp;'5pg 데이터'!A501),'기사 제목, 링크 정리시트'!C:C,0)),"")</f>
        <v>SK Geo Centric to build Advanced Recycle Cluster in Ulsan by 2025</v>
      </c>
      <c r="M501">
        <f>주간_5pg!F501</f>
        <v>0</v>
      </c>
    </row>
    <row r="502" spans="1:13">
      <c r="A502" s="86" t="s">
        <v>267</v>
      </c>
      <c r="B502" s="86" t="s">
        <v>230</v>
      </c>
      <c r="C502" s="86">
        <v>1</v>
      </c>
      <c r="D502">
        <f>IF(VLOOKUP(A502,'상위 PV'!A:C,3,0)="기사임",1,"")</f>
        <v>1</v>
      </c>
      <c r="E502">
        <f>COUNTIF(주간_5pg!$F$2:$F$800,'5pg 데이터'!B502)</f>
        <v>1</v>
      </c>
      <c r="F502" t="b">
        <f t="shared" si="7"/>
        <v>1</v>
      </c>
      <c r="G502" t="str">
        <f>IF(F502=FALSE,"",B502&amp;"@"&amp;COUNTIFS($B$1:B502,B502,$F$1:F502,TRUE))</f>
        <v>Singapore@33</v>
      </c>
      <c r="H502" t="str">
        <f>IFERROR(INDEX('기사 제목, 링크 정리시트'!B:B,MATCH(CONCATENATE("http://skinnonews.com"&amp;'5pg 데이터'!A502),'기사 제목, 링크 정리시트'!C:C,0)),"")</f>
        <v>SK Geo Centric to build Advanced Recycle Cluster in Ulsan by 2025</v>
      </c>
      <c r="M502">
        <f>주간_5pg!F502</f>
        <v>0</v>
      </c>
    </row>
    <row r="503" spans="1:13">
      <c r="A503" s="86" t="s">
        <v>267</v>
      </c>
      <c r="B503" s="86" t="s">
        <v>226</v>
      </c>
      <c r="C503" s="86">
        <v>1</v>
      </c>
      <c r="D503">
        <f>IF(VLOOKUP(A503,'상위 PV'!A:C,3,0)="기사임",1,"")</f>
        <v>1</v>
      </c>
      <c r="E503">
        <f>COUNTIF(주간_5pg!$F$2:$F$800,'5pg 데이터'!B503)</f>
        <v>1</v>
      </c>
      <c r="F503" t="b">
        <f t="shared" si="7"/>
        <v>1</v>
      </c>
      <c r="G503" t="str">
        <f>IF(F503=FALSE,"",B503&amp;"@"&amp;COUNTIFS($B$1:B503,B503,$F$1:F503,TRUE))</f>
        <v>South Korea@43</v>
      </c>
      <c r="H503" t="str">
        <f>IFERROR(INDEX('기사 제목, 링크 정리시트'!B:B,MATCH(CONCATENATE("http://skinnonews.com"&amp;'5pg 데이터'!A503),'기사 제목, 링크 정리시트'!C:C,0)),"")</f>
        <v>SK Geo Centric to build Advanced Recycle Cluster in Ulsan by 2025</v>
      </c>
      <c r="M503">
        <f>주간_5pg!F503</f>
        <v>0</v>
      </c>
    </row>
    <row r="504" spans="1:13">
      <c r="A504" s="86" t="s">
        <v>267</v>
      </c>
      <c r="B504" s="86" t="s">
        <v>225</v>
      </c>
      <c r="C504" s="86">
        <v>1</v>
      </c>
      <c r="D504">
        <f>IF(VLOOKUP(A504,'상위 PV'!A:C,3,0)="기사임",1,"")</f>
        <v>1</v>
      </c>
      <c r="E504">
        <f>COUNTIF(주간_5pg!$F$2:$F$800,'5pg 데이터'!B504)</f>
        <v>1</v>
      </c>
      <c r="F504" t="b">
        <f t="shared" si="7"/>
        <v>1</v>
      </c>
      <c r="G504" t="str">
        <f>IF(F504=FALSE,"",B504&amp;"@"&amp;COUNTIFS($B$1:B504,B504,$F$1:F504,TRUE))</f>
        <v>United States@54</v>
      </c>
      <c r="H504" t="str">
        <f>IFERROR(INDEX('기사 제목, 링크 정리시트'!B:B,MATCH(CONCATENATE("http://skinnonews.com"&amp;'5pg 데이터'!A504),'기사 제목, 링크 정리시트'!C:C,0)),"")</f>
        <v>SK Geo Centric to build Advanced Recycle Cluster in Ulsan by 2025</v>
      </c>
      <c r="M504">
        <f>주간_5pg!F504</f>
        <v>0</v>
      </c>
    </row>
    <row r="505" spans="1:13">
      <c r="A505" s="86" t="s">
        <v>305</v>
      </c>
      <c r="B505" s="86" t="s">
        <v>230</v>
      </c>
      <c r="C505" s="86">
        <v>1</v>
      </c>
      <c r="D505">
        <f>IF(VLOOKUP(A505,'상위 PV'!A:C,3,0)="기사임",1,"")</f>
        <v>1</v>
      </c>
      <c r="E505">
        <f>COUNTIF(주간_5pg!$F$2:$F$800,'5pg 데이터'!B505)</f>
        <v>1</v>
      </c>
      <c r="F505" t="b">
        <f t="shared" si="7"/>
        <v>1</v>
      </c>
      <c r="G505" t="str">
        <f>IF(F505=FALSE,"",B505&amp;"@"&amp;COUNTIFS($B$1:B505,B505,$F$1:F505,TRUE))</f>
        <v>Singapore@34</v>
      </c>
      <c r="H505" t="str">
        <f>IFERROR(INDEX('기사 제목, 링크 정리시트'!B:B,MATCH(CONCATENATE("http://skinnonews.com"&amp;'5pg 데이터'!A505),'기사 제목, 링크 정리시트'!C:C,0)),"")</f>
        <v>SK On signs lithium hydroxide supply deal with world’s leading producer SQM</v>
      </c>
      <c r="M505">
        <f>주간_5pg!F505</f>
        <v>0</v>
      </c>
    </row>
    <row r="506" spans="1:13">
      <c r="A506" s="86" t="s">
        <v>305</v>
      </c>
      <c r="B506" s="86" t="s">
        <v>225</v>
      </c>
      <c r="C506" s="86">
        <v>1</v>
      </c>
      <c r="D506">
        <f>IF(VLOOKUP(A506,'상위 PV'!A:C,3,0)="기사임",1,"")</f>
        <v>1</v>
      </c>
      <c r="E506">
        <f>COUNTIF(주간_5pg!$F$2:$F$800,'5pg 데이터'!B506)</f>
        <v>1</v>
      </c>
      <c r="F506" t="b">
        <f t="shared" si="7"/>
        <v>1</v>
      </c>
      <c r="G506" t="str">
        <f>IF(F506=FALSE,"",B506&amp;"@"&amp;COUNTIFS($B$1:B506,B506,$F$1:F506,TRUE))</f>
        <v>United States@55</v>
      </c>
      <c r="H506" t="str">
        <f>IFERROR(INDEX('기사 제목, 링크 정리시트'!B:B,MATCH(CONCATENATE("http://skinnonews.com"&amp;'5pg 데이터'!A506),'기사 제목, 링크 정리시트'!C:C,0)),"")</f>
        <v>SK On signs lithium hydroxide supply deal with world’s leading producer SQM</v>
      </c>
      <c r="M506">
        <f>주간_5pg!F506</f>
        <v>0</v>
      </c>
    </row>
    <row r="507" spans="1:13">
      <c r="A507" s="86" t="s">
        <v>1194</v>
      </c>
      <c r="B507" s="86" t="s">
        <v>233</v>
      </c>
      <c r="C507" s="86">
        <v>1</v>
      </c>
      <c r="D507">
        <f>IF(VLOOKUP(A507,'상위 PV'!A:C,3,0)="기사임",1,"")</f>
        <v>1</v>
      </c>
      <c r="E507">
        <f>COUNTIF(주간_5pg!$F$2:$F$800,'5pg 데이터'!B507)</f>
        <v>1</v>
      </c>
      <c r="F507" t="b">
        <f t="shared" si="7"/>
        <v>1</v>
      </c>
      <c r="G507" t="str">
        <f>IF(F507=FALSE,"",B507&amp;"@"&amp;COUNTIFS($B$1:B507,B507,$F$1:F507,TRUE))</f>
        <v>Hong Kong@14</v>
      </c>
      <c r="H507" t="str">
        <f>IFERROR(INDEX('기사 제목, 링크 정리시트'!B:B,MATCH(CONCATENATE("http://skinnonews.com"&amp;'5pg 데이터'!A507),'기사 제목, 링크 정리시트'!C:C,0)),"")</f>
        <v>SK Innovation held a meeting with the Asian Corporate Governance Association (ACGA) to discuss the current state of ESG management and its outcomes</v>
      </c>
      <c r="M507">
        <f>주간_5pg!F507</f>
        <v>0</v>
      </c>
    </row>
    <row r="508" spans="1:13">
      <c r="A508" s="86" t="s">
        <v>1245</v>
      </c>
      <c r="B508" s="86" t="s">
        <v>228</v>
      </c>
      <c r="C508" s="86">
        <v>1</v>
      </c>
      <c r="D508">
        <f>IF(VLOOKUP(A508,'상위 PV'!A:C,3,0)="기사임",1,"")</f>
        <v>1</v>
      </c>
      <c r="E508">
        <f>COUNTIF(주간_5pg!$F$2:$F$800,'5pg 데이터'!B508)</f>
        <v>1</v>
      </c>
      <c r="F508" t="b">
        <f t="shared" si="7"/>
        <v>1</v>
      </c>
      <c r="G508" t="str">
        <f>IF(F508=FALSE,"",B508&amp;"@"&amp;COUNTIFS($B$1:B508,B508,$F$1:F508,TRUE))</f>
        <v>Germany@8</v>
      </c>
      <c r="H508" t="str">
        <f>IFERROR(INDEX('기사 제목, 링크 정리시트'!B:B,MATCH(CONCATENATE("http://skinnonews.com"&amp;'5pg 데이터'!A508),'기사 제목, 링크 정리시트'!C:C,0)),"")</f>
        <v>SK Geo Centric signs HOA with Plastic Energy to establish Asia’s largest advanced recycling plant in Korea</v>
      </c>
      <c r="M508">
        <f>주간_5pg!F508</f>
        <v>0</v>
      </c>
    </row>
    <row r="509" spans="1:13">
      <c r="A509" s="86" t="s">
        <v>1241</v>
      </c>
      <c r="B509" s="86" t="s">
        <v>231</v>
      </c>
      <c r="C509" s="86">
        <v>1</v>
      </c>
      <c r="D509">
        <f>IF(VLOOKUP(A509,'상위 PV'!A:C,3,0)="기사임",1,"")</f>
        <v>1</v>
      </c>
      <c r="E509">
        <f>COUNTIF(주간_5pg!$F$2:$F$800,'5pg 데이터'!B509)</f>
        <v>1</v>
      </c>
      <c r="F509" t="b">
        <f t="shared" si="7"/>
        <v>1</v>
      </c>
      <c r="G509" t="str">
        <f>IF(F509=FALSE,"",B509&amp;"@"&amp;COUNTIFS($B$1:B509,B509,$F$1:F509,TRUE))</f>
        <v>China@11</v>
      </c>
      <c r="H509" t="str">
        <f>IFERROR(INDEX('기사 제목, 링크 정리시트'!B:B,MATCH(CONCATENATE("http://skinnonews.com"&amp;'5pg 데이터'!A509),'기사 제목, 링크 정리시트'!C:C,0)),"")</f>
        <v>SK On and SKIET win Best of Innovation at CES 2023 Innovation Awards</v>
      </c>
      <c r="M509">
        <f>주간_5pg!F509</f>
        <v>0</v>
      </c>
    </row>
    <row r="510" spans="1:13">
      <c r="A510" s="86" t="s">
        <v>1241</v>
      </c>
      <c r="B510" s="86" t="s">
        <v>248</v>
      </c>
      <c r="C510" s="86">
        <v>1</v>
      </c>
      <c r="D510">
        <f>IF(VLOOKUP(A510,'상위 PV'!A:C,3,0)="기사임",1,"")</f>
        <v>1</v>
      </c>
      <c r="E510">
        <f>COUNTIF(주간_5pg!$F$2:$F$800,'5pg 데이터'!B510)</f>
        <v>1</v>
      </c>
      <c r="F510" t="b">
        <f t="shared" si="7"/>
        <v>1</v>
      </c>
      <c r="G510" t="str">
        <f>IF(F510=FALSE,"",B510&amp;"@"&amp;COUNTIFS($B$1:B510,B510,$F$1:F510,TRUE))</f>
        <v>Italy@4</v>
      </c>
      <c r="H510" t="str">
        <f>IFERROR(INDEX('기사 제목, 링크 정리시트'!B:B,MATCH(CONCATENATE("http://skinnonews.com"&amp;'5pg 데이터'!A510),'기사 제목, 링크 정리시트'!C:C,0)),"")</f>
        <v>SK On and SKIET win Best of Innovation at CES 2023 Innovation Awards</v>
      </c>
      <c r="M510">
        <f>주간_5pg!F510</f>
        <v>0</v>
      </c>
    </row>
    <row r="511" spans="1:13">
      <c r="A511" s="86" t="s">
        <v>1241</v>
      </c>
      <c r="B511" s="86" t="s">
        <v>226</v>
      </c>
      <c r="C511" s="86">
        <v>1</v>
      </c>
      <c r="D511">
        <f>IF(VLOOKUP(A511,'상위 PV'!A:C,3,0)="기사임",1,"")</f>
        <v>1</v>
      </c>
      <c r="E511">
        <f>COUNTIF(주간_5pg!$F$2:$F$800,'5pg 데이터'!B511)</f>
        <v>1</v>
      </c>
      <c r="F511" t="b">
        <f t="shared" si="7"/>
        <v>1</v>
      </c>
      <c r="G511" t="str">
        <f>IF(F511=FALSE,"",B511&amp;"@"&amp;COUNTIFS($B$1:B511,B511,$F$1:F511,TRUE))</f>
        <v>South Korea@44</v>
      </c>
      <c r="H511" t="str">
        <f>IFERROR(INDEX('기사 제목, 링크 정리시트'!B:B,MATCH(CONCATENATE("http://skinnonews.com"&amp;'5pg 데이터'!A511),'기사 제목, 링크 정리시트'!C:C,0)),"")</f>
        <v>SK On and SKIET win Best of Innovation at CES 2023 Innovation Awards</v>
      </c>
      <c r="M511">
        <f>주간_5pg!F511</f>
        <v>0</v>
      </c>
    </row>
    <row r="512" spans="1:13">
      <c r="A512" s="86" t="s">
        <v>1241</v>
      </c>
      <c r="B512" s="86" t="s">
        <v>225</v>
      </c>
      <c r="C512" s="86">
        <v>1</v>
      </c>
      <c r="D512">
        <f>IF(VLOOKUP(A512,'상위 PV'!A:C,3,0)="기사임",1,"")</f>
        <v>1</v>
      </c>
      <c r="E512">
        <f>COUNTIF(주간_5pg!$F$2:$F$800,'5pg 데이터'!B512)</f>
        <v>1</v>
      </c>
      <c r="F512" t="b">
        <f t="shared" si="7"/>
        <v>1</v>
      </c>
      <c r="G512" t="str">
        <f>IF(F512=FALSE,"",B512&amp;"@"&amp;COUNTIFS($B$1:B512,B512,$F$1:F512,TRUE))</f>
        <v>United States@56</v>
      </c>
      <c r="H512" t="str">
        <f>IFERROR(INDEX('기사 제목, 링크 정리시트'!B:B,MATCH(CONCATENATE("http://skinnonews.com"&amp;'5pg 데이터'!A512),'기사 제목, 링크 정리시트'!C:C,0)),"")</f>
        <v>SK On and SKIET win Best of Innovation at CES 2023 Innovation Awards</v>
      </c>
      <c r="M512">
        <f>주간_5pg!F512</f>
        <v>0</v>
      </c>
    </row>
    <row r="513" spans="1:13">
      <c r="A513" s="86" t="s">
        <v>308</v>
      </c>
      <c r="B513" s="86" t="s">
        <v>230</v>
      </c>
      <c r="C513" s="86">
        <v>1</v>
      </c>
      <c r="D513">
        <f>IF(VLOOKUP(A513,'상위 PV'!A:C,3,0)="기사임",1,"")</f>
        <v>1</v>
      </c>
      <c r="E513">
        <f>COUNTIF(주간_5pg!$F$2:$F$800,'5pg 데이터'!B513)</f>
        <v>1</v>
      </c>
      <c r="F513" t="b">
        <f t="shared" si="7"/>
        <v>1</v>
      </c>
      <c r="G513" t="str">
        <f>IF(F513=FALSE,"",B513&amp;"@"&amp;COUNTIFS($B$1:B513,B513,$F$1:F513,TRUE))</f>
        <v>Singapore@35</v>
      </c>
      <c r="H513" t="str">
        <f>IFERROR(INDEX('기사 제목, 링크 정리시트'!B:B,MATCH(CONCATENATE("http://skinnonews.com"&amp;'5pg 데이터'!A513),'기사 제목, 링크 정리시트'!C:C,0)),"")</f>
        <v>SK Lubricants to change corporation name to SK Enmove from December 1</v>
      </c>
      <c r="M513">
        <f>주간_5pg!F513</f>
        <v>0</v>
      </c>
    </row>
    <row r="514" spans="1:13">
      <c r="A514" s="86" t="s">
        <v>308</v>
      </c>
      <c r="B514" s="86" t="s">
        <v>1703</v>
      </c>
      <c r="C514" s="86">
        <v>1</v>
      </c>
      <c r="D514">
        <f>IF(VLOOKUP(A514,'상위 PV'!A:C,3,0)="기사임",1,"")</f>
        <v>1</v>
      </c>
      <c r="E514">
        <f>COUNTIF(주간_5pg!$F$2:$F$800,'5pg 데이터'!B514)</f>
        <v>1</v>
      </c>
      <c r="F514" t="b">
        <f t="shared" ref="F514:F577" si="8">AND(D514=1,E514=1)</f>
        <v>1</v>
      </c>
      <c r="G514" t="str">
        <f>IF(F514=FALSE,"",B514&amp;"@"&amp;COUNTIFS($B$1:B514,B514,$F$1:F514,TRUE))</f>
        <v>South Africa@1</v>
      </c>
      <c r="H514" t="str">
        <f>IFERROR(INDEX('기사 제목, 링크 정리시트'!B:B,MATCH(CONCATENATE("http://skinnonews.com"&amp;'5pg 데이터'!A514),'기사 제목, 링크 정리시트'!C:C,0)),"")</f>
        <v>SK Lubricants to change corporation name to SK Enmove from December 1</v>
      </c>
      <c r="M514">
        <f>주간_5pg!F514</f>
        <v>0</v>
      </c>
    </row>
    <row r="515" spans="1:13">
      <c r="A515" s="86" t="s">
        <v>308</v>
      </c>
      <c r="B515" s="86" t="s">
        <v>234</v>
      </c>
      <c r="C515" s="86">
        <v>1</v>
      </c>
      <c r="D515">
        <f>IF(VLOOKUP(A515,'상위 PV'!A:C,3,0)="기사임",1,"")</f>
        <v>1</v>
      </c>
      <c r="E515">
        <f>COUNTIF(주간_5pg!$F$2:$F$800,'5pg 데이터'!B515)</f>
        <v>1</v>
      </c>
      <c r="F515" t="b">
        <f t="shared" si="8"/>
        <v>1</v>
      </c>
      <c r="G515" t="str">
        <f>IF(F515=FALSE,"",B515&amp;"@"&amp;COUNTIFS($B$1:B515,B515,$F$1:F515,TRUE))</f>
        <v>United Kingdom@20</v>
      </c>
      <c r="H515" t="str">
        <f>IFERROR(INDEX('기사 제목, 링크 정리시트'!B:B,MATCH(CONCATENATE("http://skinnonews.com"&amp;'5pg 데이터'!A515),'기사 제목, 링크 정리시트'!C:C,0)),"")</f>
        <v>SK Lubricants to change corporation name to SK Enmove from December 1</v>
      </c>
      <c r="M515">
        <f>주간_5pg!F515</f>
        <v>0</v>
      </c>
    </row>
    <row r="516" spans="1:13">
      <c r="A516" s="86" t="s">
        <v>308</v>
      </c>
      <c r="B516" s="86" t="s">
        <v>247</v>
      </c>
      <c r="C516" s="86">
        <v>1</v>
      </c>
      <c r="D516">
        <f>IF(VLOOKUP(A516,'상위 PV'!A:C,3,0)="기사임",1,"")</f>
        <v>1</v>
      </c>
      <c r="E516">
        <f>COUNTIF(주간_5pg!$F$2:$F$800,'5pg 데이터'!B516)</f>
        <v>1</v>
      </c>
      <c r="F516" t="b">
        <f t="shared" si="8"/>
        <v>1</v>
      </c>
      <c r="G516" t="str">
        <f>IF(F516=FALSE,"",B516&amp;"@"&amp;COUNTIFS($B$1:B516,B516,$F$1:F516,TRUE))</f>
        <v>Vietnam@8</v>
      </c>
      <c r="H516" t="str">
        <f>IFERROR(INDEX('기사 제목, 링크 정리시트'!B:B,MATCH(CONCATENATE("http://skinnonews.com"&amp;'5pg 데이터'!A516),'기사 제목, 링크 정리시트'!C:C,0)),"")</f>
        <v>SK Lubricants to change corporation name to SK Enmove from December 1</v>
      </c>
      <c r="M516">
        <f>주간_5pg!F516</f>
        <v>0</v>
      </c>
    </row>
    <row r="517" spans="1:13">
      <c r="A517" s="86" t="s">
        <v>926</v>
      </c>
      <c r="B517" s="86" t="s">
        <v>226</v>
      </c>
      <c r="C517" s="86">
        <v>1</v>
      </c>
      <c r="D517">
        <f>IF(VLOOKUP(A517,'상위 PV'!A:C,3,0)="기사임",1,"")</f>
        <v>1</v>
      </c>
      <c r="E517">
        <f>COUNTIF(주간_5pg!$F$2:$F$800,'5pg 데이터'!B517)</f>
        <v>1</v>
      </c>
      <c r="F517" t="b">
        <f t="shared" si="8"/>
        <v>1</v>
      </c>
      <c r="G517" t="str">
        <f>IF(F517=FALSE,"",B517&amp;"@"&amp;COUNTIFS($B$1:B517,B517,$F$1:F517,TRUE))</f>
        <v>South Korea@45</v>
      </c>
      <c r="H517" t="str">
        <f>IFERROR(INDEX('기사 제목, 링크 정리시트'!B:B,MATCH(CONCATENATE("http://skinnonews.com"&amp;'5pg 데이터'!A517),'기사 제목, 링크 정리시트'!C:C,0)),"")</f>
        <v>SK Innovation establishes an Open Innovation Post in Silicon Valley to expedite Green Innovation</v>
      </c>
      <c r="M517">
        <f>주간_5pg!F517</f>
        <v>0</v>
      </c>
    </row>
    <row r="518" spans="1:13">
      <c r="A518" s="86" t="s">
        <v>926</v>
      </c>
      <c r="B518" s="86" t="s">
        <v>234</v>
      </c>
      <c r="C518" s="86">
        <v>1</v>
      </c>
      <c r="D518">
        <f>IF(VLOOKUP(A518,'상위 PV'!A:C,3,0)="기사임",1,"")</f>
        <v>1</v>
      </c>
      <c r="E518">
        <f>COUNTIF(주간_5pg!$F$2:$F$800,'5pg 데이터'!B518)</f>
        <v>1</v>
      </c>
      <c r="F518" t="b">
        <f t="shared" si="8"/>
        <v>1</v>
      </c>
      <c r="G518" t="str">
        <f>IF(F518=FALSE,"",B518&amp;"@"&amp;COUNTIFS($B$1:B518,B518,$F$1:F518,TRUE))</f>
        <v>United Kingdom@21</v>
      </c>
      <c r="H518" t="str">
        <f>IFERROR(INDEX('기사 제목, 링크 정리시트'!B:B,MATCH(CONCATENATE("http://skinnonews.com"&amp;'5pg 데이터'!A518),'기사 제목, 링크 정리시트'!C:C,0)),"")</f>
        <v>SK Innovation establishes an Open Innovation Post in Silicon Valley to expedite Green Innovation</v>
      </c>
      <c r="M518">
        <f>주간_5pg!F518</f>
        <v>0</v>
      </c>
    </row>
    <row r="519" spans="1:13">
      <c r="A519" s="86" t="s">
        <v>926</v>
      </c>
      <c r="B519" s="86" t="s">
        <v>225</v>
      </c>
      <c r="C519" s="86">
        <v>1</v>
      </c>
      <c r="D519">
        <f>IF(VLOOKUP(A519,'상위 PV'!A:C,3,0)="기사임",1,"")</f>
        <v>1</v>
      </c>
      <c r="E519">
        <f>COUNTIF(주간_5pg!$F$2:$F$800,'5pg 데이터'!B519)</f>
        <v>1</v>
      </c>
      <c r="F519" t="b">
        <f t="shared" si="8"/>
        <v>1</v>
      </c>
      <c r="G519" t="str">
        <f>IF(F519=FALSE,"",B519&amp;"@"&amp;COUNTIFS($B$1:B519,B519,$F$1:F519,TRUE))</f>
        <v>United States@57</v>
      </c>
      <c r="H519" t="str">
        <f>IFERROR(INDEX('기사 제목, 링크 정리시트'!B:B,MATCH(CONCATENATE("http://skinnonews.com"&amp;'5pg 데이터'!A519),'기사 제목, 링크 정리시트'!C:C,0)),"")</f>
        <v>SK Innovation establishes an Open Innovation Post in Silicon Valley to expedite Green Innovation</v>
      </c>
      <c r="M519">
        <f>주간_5pg!F519</f>
        <v>0</v>
      </c>
    </row>
    <row r="520" spans="1:13">
      <c r="A520" s="86" t="s">
        <v>1744</v>
      </c>
      <c r="B520" s="86" t="s">
        <v>229</v>
      </c>
      <c r="C520" s="86">
        <v>1</v>
      </c>
      <c r="D520">
        <f>IF(VLOOKUP(A520,'상위 PV'!A:C,3,0)="기사임",1,"")</f>
        <v>1</v>
      </c>
      <c r="E520">
        <f>COUNTIF(주간_5pg!$F$2:$F$800,'5pg 데이터'!B520)</f>
        <v>1</v>
      </c>
      <c r="F520" t="b">
        <f t="shared" si="8"/>
        <v>1</v>
      </c>
      <c r="G520" t="str">
        <f>IF(F520=FALSE,"",B520&amp;"@"&amp;COUNTIFS($B$1:B520,B520,$F$1:F520,TRUE))</f>
        <v>India@57</v>
      </c>
      <c r="H520" t="str">
        <f>IFERROR(INDEX('기사 제목, 링크 정리시트'!B:B,MATCH(CONCATENATE("http://skinnonews.com"&amp;'5pg 데이터'!A520),'기사 제목, 링크 정리시트'!C:C,0)),"")</f>
        <v>SK On and SK Signet sign an MOU to diagnose EV Battery lifespans and residual values with a charger</v>
      </c>
      <c r="M520">
        <f>주간_5pg!F520</f>
        <v>0</v>
      </c>
    </row>
    <row r="521" spans="1:13">
      <c r="A521" s="86" t="s">
        <v>580</v>
      </c>
      <c r="B521" s="86" t="s">
        <v>233</v>
      </c>
      <c r="C521" s="86">
        <v>1</v>
      </c>
      <c r="D521">
        <f>IF(VLOOKUP(A521,'상위 PV'!A:C,3,0)="기사임",1,"")</f>
        <v>1</v>
      </c>
      <c r="E521">
        <f>COUNTIF(주간_5pg!$F$2:$F$800,'5pg 데이터'!B521)</f>
        <v>1</v>
      </c>
      <c r="F521" t="b">
        <f t="shared" si="8"/>
        <v>1</v>
      </c>
      <c r="G521" t="str">
        <f>IF(F521=FALSE,"",B521&amp;"@"&amp;COUNTIFS($B$1:B521,B521,$F$1:F521,TRUE))</f>
        <v>Hong Kong@15</v>
      </c>
      <c r="H521" t="str">
        <f>IFERROR(INDEX('기사 제목, 링크 정리시트'!B:B,MATCH(CONCATENATE("http://skinnonews.com"&amp;'5pg 데이터'!A521),'기사 제목, 링크 정리시트'!C:C,0)),"")</f>
        <v>SK On signs MOU with Hyundai Motor Group to supply EV battery in North America</v>
      </c>
      <c r="M521">
        <f>주간_5pg!F521</f>
        <v>0</v>
      </c>
    </row>
    <row r="522" spans="1:13">
      <c r="A522" s="86" t="s">
        <v>580</v>
      </c>
      <c r="B522" s="86" t="s">
        <v>229</v>
      </c>
      <c r="C522" s="86">
        <v>1</v>
      </c>
      <c r="D522">
        <f>IF(VLOOKUP(A522,'상위 PV'!A:C,3,0)="기사임",1,"")</f>
        <v>1</v>
      </c>
      <c r="E522">
        <f>COUNTIF(주간_5pg!$F$2:$F$800,'5pg 데이터'!B522)</f>
        <v>1</v>
      </c>
      <c r="F522" t="b">
        <f t="shared" si="8"/>
        <v>1</v>
      </c>
      <c r="G522" t="str">
        <f>IF(F522=FALSE,"",B522&amp;"@"&amp;COUNTIFS($B$1:B522,B522,$F$1:F522,TRUE))</f>
        <v>India@58</v>
      </c>
      <c r="H522" t="str">
        <f>IFERROR(INDEX('기사 제목, 링크 정리시트'!B:B,MATCH(CONCATENATE("http://skinnonews.com"&amp;'5pg 데이터'!A522),'기사 제목, 링크 정리시트'!C:C,0)),"")</f>
        <v>SK On signs MOU with Hyundai Motor Group to supply EV battery in North America</v>
      </c>
      <c r="M522">
        <f>주간_5pg!F522</f>
        <v>0</v>
      </c>
    </row>
    <row r="523" spans="1:13">
      <c r="A523" s="86" t="s">
        <v>293</v>
      </c>
      <c r="B523" s="86" t="s">
        <v>1540</v>
      </c>
      <c r="C523" s="86">
        <v>1</v>
      </c>
      <c r="D523">
        <f>IF(VLOOKUP(A523,'상위 PV'!A:C,3,0)="기사임",1,"")</f>
        <v>1</v>
      </c>
      <c r="E523">
        <f>COUNTIF(주간_5pg!$F$2:$F$800,'5pg 데이터'!B523)</f>
        <v>1</v>
      </c>
      <c r="F523" t="b">
        <f t="shared" si="8"/>
        <v>1</v>
      </c>
      <c r="G523" t="str">
        <f>IF(F523=FALSE,"",B523&amp;"@"&amp;COUNTIFS($B$1:B523,B523,$F$1:F523,TRUE))</f>
        <v>Czechia@1</v>
      </c>
      <c r="H523" t="str">
        <f>IFERROR(INDEX('기사 제목, 링크 정리시트'!B:B,MATCH(CONCATENATE("http://skinnonews.com"&amp;'5pg 데이터'!A523),'기사 제목, 링크 정리시트'!C:C,0)),"")</f>
        <v>SK Innovation joins hands with SungEel HiTech to take lead in battery metal recycling market</v>
      </c>
      <c r="M523">
        <f>주간_5pg!F523</f>
        <v>0</v>
      </c>
    </row>
    <row r="524" spans="1:13">
      <c r="A524" s="86" t="s">
        <v>293</v>
      </c>
      <c r="B524" s="86" t="s">
        <v>229</v>
      </c>
      <c r="C524" s="86">
        <v>1</v>
      </c>
      <c r="D524">
        <f>IF(VLOOKUP(A524,'상위 PV'!A:C,3,0)="기사임",1,"")</f>
        <v>1</v>
      </c>
      <c r="E524">
        <f>COUNTIF(주간_5pg!$F$2:$F$800,'5pg 데이터'!B524)</f>
        <v>1</v>
      </c>
      <c r="F524" t="b">
        <f t="shared" si="8"/>
        <v>1</v>
      </c>
      <c r="G524" t="str">
        <f>IF(F524=FALSE,"",B524&amp;"@"&amp;COUNTIFS($B$1:B524,B524,$F$1:F524,TRUE))</f>
        <v>India@59</v>
      </c>
      <c r="H524" t="str">
        <f>IFERROR(INDEX('기사 제목, 링크 정리시트'!B:B,MATCH(CONCATENATE("http://skinnonews.com"&amp;'5pg 데이터'!A524),'기사 제목, 링크 정리시트'!C:C,0)),"")</f>
        <v>SK Innovation joins hands with SungEel HiTech to take lead in battery metal recycling market</v>
      </c>
      <c r="M524">
        <f>주간_5pg!F524</f>
        <v>0</v>
      </c>
    </row>
    <row r="525" spans="1:13">
      <c r="A525" s="86" t="s">
        <v>293</v>
      </c>
      <c r="B525" s="86" t="s">
        <v>227</v>
      </c>
      <c r="C525" s="86">
        <v>1</v>
      </c>
      <c r="D525">
        <f>IF(VLOOKUP(A525,'상위 PV'!A:C,3,0)="기사임",1,"")</f>
        <v>1</v>
      </c>
      <c r="E525">
        <f>COUNTIF(주간_5pg!$F$2:$F$800,'5pg 데이터'!B525)</f>
        <v>1</v>
      </c>
      <c r="F525" t="b">
        <f t="shared" si="8"/>
        <v>1</v>
      </c>
      <c r="G525" t="str">
        <f>IF(F525=FALSE,"",B525&amp;"@"&amp;COUNTIFS($B$1:B525,B525,$F$1:F525,TRUE))</f>
        <v>Japan@19</v>
      </c>
      <c r="H525" t="str">
        <f>IFERROR(INDEX('기사 제목, 링크 정리시트'!B:B,MATCH(CONCATENATE("http://skinnonews.com"&amp;'5pg 데이터'!A525),'기사 제목, 링크 정리시트'!C:C,0)),"")</f>
        <v>SK Innovation joins hands with SungEel HiTech to take lead in battery metal recycling market</v>
      </c>
      <c r="M525">
        <f>주간_5pg!F525</f>
        <v>0</v>
      </c>
    </row>
    <row r="526" spans="1:13">
      <c r="A526" s="86" t="s">
        <v>293</v>
      </c>
      <c r="B526" s="86" t="s">
        <v>225</v>
      </c>
      <c r="C526" s="86">
        <v>1</v>
      </c>
      <c r="D526">
        <f>IF(VLOOKUP(A526,'상위 PV'!A:C,3,0)="기사임",1,"")</f>
        <v>1</v>
      </c>
      <c r="E526">
        <f>COUNTIF(주간_5pg!$F$2:$F$800,'5pg 데이터'!B526)</f>
        <v>1</v>
      </c>
      <c r="F526" t="b">
        <f t="shared" si="8"/>
        <v>1</v>
      </c>
      <c r="G526" t="str">
        <f>IF(F526=FALSE,"",B526&amp;"@"&amp;COUNTIFS($B$1:B526,B526,$F$1:F526,TRUE))</f>
        <v>United States@58</v>
      </c>
      <c r="H526" t="str">
        <f>IFERROR(INDEX('기사 제목, 링크 정리시트'!B:B,MATCH(CONCATENATE("http://skinnonews.com"&amp;'5pg 데이터'!A526),'기사 제목, 링크 정리시트'!C:C,0)),"")</f>
        <v>SK Innovation joins hands with SungEel HiTech to take lead in battery metal recycling market</v>
      </c>
      <c r="M526">
        <f>주간_5pg!F526</f>
        <v>0</v>
      </c>
    </row>
    <row r="527" spans="1:13">
      <c r="A527" s="86" t="s">
        <v>266</v>
      </c>
      <c r="B527" s="86" t="s">
        <v>225</v>
      </c>
      <c r="C527" s="86">
        <v>1</v>
      </c>
      <c r="D527">
        <f>IF(VLOOKUP(A527,'상위 PV'!A:C,3,0)="기사임",1,"")</f>
        <v>1</v>
      </c>
      <c r="E527">
        <f>COUNTIF(주간_5pg!$F$2:$F$800,'5pg 데이터'!B527)</f>
        <v>1</v>
      </c>
      <c r="F527" t="b">
        <f t="shared" si="8"/>
        <v>1</v>
      </c>
      <c r="G527" t="str">
        <f>IF(F527=FALSE,"",B527&amp;"@"&amp;COUNTIFS($B$1:B527,B527,$F$1:F527,TRUE))</f>
        <v>United States@59</v>
      </c>
      <c r="H527" t="str">
        <f>IFERROR(INDEX('기사 제목, 링크 정리시트'!B:B,MATCH(CONCATENATE("http://skinnonews.com"&amp;'5pg 데이터'!A527),'기사 제목, 링크 정리시트'!C:C,0)),"")</f>
        <v>SK Innovation makes direct investment in SK On to boost EV battery business growth</v>
      </c>
      <c r="M527">
        <f>주간_5pg!F527</f>
        <v>0</v>
      </c>
    </row>
    <row r="528" spans="1:13">
      <c r="A528" s="86" t="s">
        <v>275</v>
      </c>
      <c r="B528" s="86" t="s">
        <v>235</v>
      </c>
      <c r="C528" s="86">
        <v>1</v>
      </c>
      <c r="D528">
        <f>IF(VLOOKUP(A528,'상위 PV'!A:C,3,0)="기사임",1,"")</f>
        <v>1</v>
      </c>
      <c r="E528">
        <f>COUNTIF(주간_5pg!$F$2:$F$800,'5pg 데이터'!B528)</f>
        <v>1</v>
      </c>
      <c r="F528" t="b">
        <f t="shared" si="8"/>
        <v>1</v>
      </c>
      <c r="G528" t="str">
        <f>IF(F528=FALSE,"",B528&amp;"@"&amp;COUNTIFS($B$1:B528,B528,$F$1:F528,TRUE))</f>
        <v>Hungary@3</v>
      </c>
      <c r="H528" t="str">
        <f>IFERROR(INDEX('기사 제목, 링크 정리시트'!B:B,MATCH(CONCATENATE("http://skinnonews.com"&amp;'5pg 데이터'!A528),'기사 제목, 링크 정리시트'!C:C,0)),"")</f>
        <v>[CES 2023] Into the 1nnovation! ① SK batteries that boost outstanding performance and safety</v>
      </c>
      <c r="M528">
        <f>주간_5pg!F528</f>
        <v>0</v>
      </c>
    </row>
    <row r="529" spans="1:13">
      <c r="A529" s="86" t="s">
        <v>1259</v>
      </c>
      <c r="B529" s="86" t="s">
        <v>225</v>
      </c>
      <c r="C529" s="86">
        <v>1</v>
      </c>
      <c r="D529">
        <f>IF(VLOOKUP(A529,'상위 PV'!A:C,3,0)="기사임",1,"")</f>
        <v>1</v>
      </c>
      <c r="E529">
        <f>COUNTIF(주간_5pg!$F$2:$F$800,'5pg 데이터'!B529)</f>
        <v>1</v>
      </c>
      <c r="F529" t="b">
        <f t="shared" si="8"/>
        <v>1</v>
      </c>
      <c r="G529" t="str">
        <f>IF(F529=FALSE,"",B529&amp;"@"&amp;COUNTIFS($B$1:B529,B529,$F$1:F529,TRUE))</f>
        <v>United States@60</v>
      </c>
      <c r="H529" t="str">
        <f>IFERROR(INDEX('기사 제목, 링크 정리시트'!B:B,MATCH(CONCATENATE("http://skinnonews.com"&amp;'5pg 데이터'!A529),'기사 제목, 링크 정리시트'!C:C,0)),"")</f>
        <v/>
      </c>
      <c r="M529">
        <f>주간_5pg!F529</f>
        <v>0</v>
      </c>
    </row>
    <row r="530" spans="1:13">
      <c r="A530" s="86" t="s">
        <v>1904</v>
      </c>
      <c r="B530" s="86" t="s">
        <v>243</v>
      </c>
      <c r="C530" s="86">
        <v>1</v>
      </c>
      <c r="D530">
        <f>IF(VLOOKUP(A530,'상위 PV'!A:C,3,0)="기사임",1,"")</f>
        <v>1</v>
      </c>
      <c r="E530">
        <f>COUNTIF(주간_5pg!$F$2:$F$800,'5pg 데이터'!B530)</f>
        <v>1</v>
      </c>
      <c r="F530" t="b">
        <f t="shared" si="8"/>
        <v>1</v>
      </c>
      <c r="G530" t="str">
        <f>IF(F530=FALSE,"",B530&amp;"@"&amp;COUNTIFS($B$1:B530,B530,$F$1:F530,TRUE))</f>
        <v>Thailand@4</v>
      </c>
      <c r="H530" t="str">
        <f>IFERROR(INDEX('기사 제목, 링크 정리시트'!B:B,MATCH(CONCATENATE("http://skinnonews.com"&amp;'5pg 데이터'!A530),'기사 제목, 링크 정리시트'!C:C,0)),"")</f>
        <v/>
      </c>
      <c r="M530">
        <f>주간_5pg!F530</f>
        <v>0</v>
      </c>
    </row>
    <row r="531" spans="1:13">
      <c r="A531" s="86" t="s">
        <v>1040</v>
      </c>
      <c r="B531" s="86" t="s">
        <v>628</v>
      </c>
      <c r="C531" s="86">
        <v>1</v>
      </c>
      <c r="D531">
        <f>IF(VLOOKUP(A531,'상위 PV'!A:C,3,0)="기사임",1,"")</f>
        <v>1</v>
      </c>
      <c r="E531">
        <f>COUNTIF(주간_5pg!$F$2:$F$800,'5pg 데이터'!B531)</f>
        <v>1</v>
      </c>
      <c r="F531" t="b">
        <f t="shared" si="8"/>
        <v>1</v>
      </c>
      <c r="G531" t="str">
        <f>IF(F531=FALSE,"",B531&amp;"@"&amp;COUNTIFS($B$1:B531,B531,$F$1:F531,TRUE))</f>
        <v>United Arab Emirates@5</v>
      </c>
      <c r="H531" t="str">
        <f>IFERROR(INDEX('기사 제목, 링크 정리시트'!B:B,MATCH(CONCATENATE("http://skinnonews.com"&amp;'5pg 데이터'!A531),'기사 제목, 링크 정리시트'!C:C,0)),"")</f>
        <v>SK Earthon cooperates with Azuli to identify and develop CCS enabled solutions globally</v>
      </c>
      <c r="M531">
        <f>주간_5pg!F531</f>
        <v>0</v>
      </c>
    </row>
    <row r="532" spans="1:13">
      <c r="A532" s="86" t="s">
        <v>973</v>
      </c>
      <c r="B532" s="86" t="s">
        <v>232</v>
      </c>
      <c r="C532" s="86">
        <v>1</v>
      </c>
      <c r="D532">
        <f>IF(VLOOKUP(A532,'상위 PV'!A:C,3,0)="기사임",1,"")</f>
        <v>1</v>
      </c>
      <c r="E532">
        <f>COUNTIF(주간_5pg!$F$2:$F$800,'5pg 데이터'!B532)</f>
        <v>1</v>
      </c>
      <c r="F532" t="b">
        <f t="shared" si="8"/>
        <v>1</v>
      </c>
      <c r="G532" t="str">
        <f>IF(F532=FALSE,"",B532&amp;"@"&amp;COUNTIFS($B$1:B532,B532,$F$1:F532,TRUE))</f>
        <v>Canada@9</v>
      </c>
      <c r="H532" t="str">
        <f>IFERROR(INDEX('기사 제목, 링크 정리시트'!B:B,MATCH(CONCATENATE("http://skinnonews.com"&amp;'5pg 데이터'!A532),'기사 제목, 링크 정리시트'!C:C,0)),"")</f>
        <v>SK On’s Super Fast Battery surprises the world with 80% charged in just 18 minutes</v>
      </c>
      <c r="M532">
        <f>주간_5pg!F532</f>
        <v>0</v>
      </c>
    </row>
    <row r="533" spans="1:13">
      <c r="A533" s="86" t="s">
        <v>973</v>
      </c>
      <c r="B533" s="86" t="s">
        <v>229</v>
      </c>
      <c r="C533" s="86">
        <v>1</v>
      </c>
      <c r="D533">
        <f>IF(VLOOKUP(A533,'상위 PV'!A:C,3,0)="기사임",1,"")</f>
        <v>1</v>
      </c>
      <c r="E533">
        <f>COUNTIF(주간_5pg!$F$2:$F$800,'5pg 데이터'!B533)</f>
        <v>1</v>
      </c>
      <c r="F533" t="b">
        <f t="shared" si="8"/>
        <v>1</v>
      </c>
      <c r="G533" t="str">
        <f>IF(F533=FALSE,"",B533&amp;"@"&amp;COUNTIFS($B$1:B533,B533,$F$1:F533,TRUE))</f>
        <v>India@60</v>
      </c>
      <c r="H533" t="str">
        <f>IFERROR(INDEX('기사 제목, 링크 정리시트'!B:B,MATCH(CONCATENATE("http://skinnonews.com"&amp;'5pg 데이터'!A533),'기사 제목, 링크 정리시트'!C:C,0)),"")</f>
        <v>SK On’s Super Fast Battery surprises the world with 80% charged in just 18 minutes</v>
      </c>
      <c r="M533">
        <f>주간_5pg!F533</f>
        <v>0</v>
      </c>
    </row>
    <row r="534" spans="1:13">
      <c r="A534" s="86" t="s">
        <v>973</v>
      </c>
      <c r="B534" s="86" t="s">
        <v>244</v>
      </c>
      <c r="C534" s="86">
        <v>1</v>
      </c>
      <c r="D534">
        <f>IF(VLOOKUP(A534,'상위 PV'!A:C,3,0)="기사임",1,"")</f>
        <v>1</v>
      </c>
      <c r="E534">
        <f>COUNTIF(주간_5pg!$F$2:$F$800,'5pg 데이터'!B534)</f>
        <v>1</v>
      </c>
      <c r="F534" t="b">
        <f t="shared" si="8"/>
        <v>1</v>
      </c>
      <c r="G534" t="str">
        <f>IF(F534=FALSE,"",B534&amp;"@"&amp;COUNTIFS($B$1:B534,B534,$F$1:F534,TRUE))</f>
        <v>Indonesia@8</v>
      </c>
      <c r="H534" t="str">
        <f>IFERROR(INDEX('기사 제목, 링크 정리시트'!B:B,MATCH(CONCATENATE("http://skinnonews.com"&amp;'5pg 데이터'!A534),'기사 제목, 링크 정리시트'!C:C,0)),"")</f>
        <v>SK On’s Super Fast Battery surprises the world with 80% charged in just 18 minutes</v>
      </c>
      <c r="M534">
        <f>주간_5pg!F534</f>
        <v>0</v>
      </c>
    </row>
    <row r="535" spans="1:13">
      <c r="A535" s="86" t="s">
        <v>973</v>
      </c>
      <c r="B535" s="86" t="s">
        <v>226</v>
      </c>
      <c r="C535" s="86">
        <v>1</v>
      </c>
      <c r="D535">
        <f>IF(VLOOKUP(A535,'상위 PV'!A:C,3,0)="기사임",1,"")</f>
        <v>1</v>
      </c>
      <c r="E535">
        <f>COUNTIF(주간_5pg!$F$2:$F$800,'5pg 데이터'!B535)</f>
        <v>1</v>
      </c>
      <c r="F535" t="b">
        <f t="shared" si="8"/>
        <v>1</v>
      </c>
      <c r="G535" t="str">
        <f>IF(F535=FALSE,"",B535&amp;"@"&amp;COUNTIFS($B$1:B535,B535,$F$1:F535,TRUE))</f>
        <v>South Korea@46</v>
      </c>
      <c r="H535" t="str">
        <f>IFERROR(INDEX('기사 제목, 링크 정리시트'!B:B,MATCH(CONCATENATE("http://skinnonews.com"&amp;'5pg 데이터'!A535),'기사 제목, 링크 정리시트'!C:C,0)),"")</f>
        <v>SK On’s Super Fast Battery surprises the world with 80% charged in just 18 minutes</v>
      </c>
      <c r="M535">
        <f>주간_5pg!F535</f>
        <v>0</v>
      </c>
    </row>
    <row r="536" spans="1:13">
      <c r="A536" s="86" t="s">
        <v>1905</v>
      </c>
      <c r="B536" s="86" t="s">
        <v>226</v>
      </c>
      <c r="C536" s="86">
        <v>1</v>
      </c>
      <c r="D536">
        <f>IF(VLOOKUP(A536,'상위 PV'!A:C,3,0)="기사임",1,"")</f>
        <v>1</v>
      </c>
      <c r="E536">
        <f>COUNTIF(주간_5pg!$F$2:$F$800,'5pg 데이터'!B536)</f>
        <v>1</v>
      </c>
      <c r="F536" t="b">
        <f t="shared" si="8"/>
        <v>1</v>
      </c>
      <c r="G536" t="str">
        <f>IF(F536=FALSE,"",B536&amp;"@"&amp;COUNTIFS($B$1:B536,B536,$F$1:F536,TRUE))</f>
        <v>South Korea@47</v>
      </c>
      <c r="H536" t="str">
        <f>IFERROR(INDEX('기사 제목, 링크 정리시트'!B:B,MATCH(CONCATENATE("http://skinnonews.com"&amp;'5pg 데이터'!A536),'기사 제목, 링크 정리시트'!C:C,0)),"")</f>
        <v>SK Energy and Korea Hydro &amp; Nuclear Power join hands to vitalize Energy Super Station and hydrogen convergence business</v>
      </c>
      <c r="M536">
        <f>주간_5pg!F536</f>
        <v>0</v>
      </c>
    </row>
    <row r="537" spans="1:13">
      <c r="A537" s="86" t="s">
        <v>297</v>
      </c>
      <c r="B537" s="86" t="s">
        <v>232</v>
      </c>
      <c r="C537" s="86">
        <v>1</v>
      </c>
      <c r="D537">
        <f>IF(VLOOKUP(A537,'상위 PV'!A:C,3,0)="기사임",1,"")</f>
        <v>1</v>
      </c>
      <c r="E537">
        <f>COUNTIF(주간_5pg!$F$2:$F$800,'5pg 데이터'!B537)</f>
        <v>1</v>
      </c>
      <c r="F537" t="b">
        <f t="shared" si="8"/>
        <v>1</v>
      </c>
      <c r="G537" t="str">
        <f>IF(F537=FALSE,"",B537&amp;"@"&amp;COUNTIFS($B$1:B537,B537,$F$1:F537,TRUE))</f>
        <v>Canada@10</v>
      </c>
      <c r="H537" t="str">
        <f>IFERROR(INDEX('기사 제목, 링크 정리시트'!B:B,MATCH(CONCATENATE("http://skinnonews.com"&amp;'5pg 데이터'!A537),'기사 제목, 링크 정리시트'!C:C,0)),"")</f>
        <v>SK On to work with U.S. graphite processor to develop anode materials</v>
      </c>
      <c r="M537">
        <f>주간_5pg!F537</f>
        <v>0</v>
      </c>
    </row>
    <row r="538" spans="1:13">
      <c r="A538" s="86" t="s">
        <v>297</v>
      </c>
      <c r="B538" s="86" t="s">
        <v>246</v>
      </c>
      <c r="C538" s="86">
        <v>1</v>
      </c>
      <c r="D538">
        <f>IF(VLOOKUP(A538,'상위 PV'!A:C,3,0)="기사임",1,"")</f>
        <v>1</v>
      </c>
      <c r="E538">
        <f>COUNTIF(주간_5pg!$F$2:$F$800,'5pg 데이터'!B538)</f>
        <v>1</v>
      </c>
      <c r="F538" t="b">
        <f t="shared" si="8"/>
        <v>1</v>
      </c>
      <c r="G538" t="str">
        <f>IF(F538=FALSE,"",B538&amp;"@"&amp;COUNTIFS($B$1:B538,B538,$F$1:F538,TRUE))</f>
        <v>Poland@3</v>
      </c>
      <c r="H538" t="str">
        <f>IFERROR(INDEX('기사 제목, 링크 정리시트'!B:B,MATCH(CONCATENATE("http://skinnonews.com"&amp;'5pg 데이터'!A538),'기사 제목, 링크 정리시트'!C:C,0)),"")</f>
        <v>SK On to work with U.S. graphite processor to develop anode materials</v>
      </c>
      <c r="M538">
        <f>주간_5pg!F538</f>
        <v>0</v>
      </c>
    </row>
    <row r="539" spans="1:13">
      <c r="A539" s="86" t="s">
        <v>297</v>
      </c>
      <c r="B539" s="86" t="s">
        <v>226</v>
      </c>
      <c r="C539" s="86">
        <v>1</v>
      </c>
      <c r="D539">
        <f>IF(VLOOKUP(A539,'상위 PV'!A:C,3,0)="기사임",1,"")</f>
        <v>1</v>
      </c>
      <c r="E539">
        <f>COUNTIF(주간_5pg!$F$2:$F$800,'5pg 데이터'!B539)</f>
        <v>1</v>
      </c>
      <c r="F539" t="b">
        <f t="shared" si="8"/>
        <v>1</v>
      </c>
      <c r="G539" t="str">
        <f>IF(F539=FALSE,"",B539&amp;"@"&amp;COUNTIFS($B$1:B539,B539,$F$1:F539,TRUE))</f>
        <v>South Korea@48</v>
      </c>
      <c r="H539" t="str">
        <f>IFERROR(INDEX('기사 제목, 링크 정리시트'!B:B,MATCH(CONCATENATE("http://skinnonews.com"&amp;'5pg 데이터'!A539),'기사 제목, 링크 정리시트'!C:C,0)),"")</f>
        <v>SK On to work with U.S. graphite processor to develop anode materials</v>
      </c>
      <c r="M539">
        <f>주간_5pg!F539</f>
        <v>0</v>
      </c>
    </row>
    <row r="540" spans="1:13">
      <c r="A540" s="86" t="s">
        <v>1906</v>
      </c>
      <c r="B540" s="86" t="s">
        <v>225</v>
      </c>
      <c r="C540" s="86">
        <v>1</v>
      </c>
      <c r="D540">
        <f>IF(VLOOKUP(A540,'상위 PV'!A:C,3,0)="기사임",1,"")</f>
        <v>1</v>
      </c>
      <c r="E540">
        <f>COUNTIF(주간_5pg!$F$2:$F$800,'5pg 데이터'!B540)</f>
        <v>1</v>
      </c>
      <c r="F540" t="b">
        <f t="shared" si="8"/>
        <v>1</v>
      </c>
      <c r="G540" t="str">
        <f>IF(F540=FALSE,"",B540&amp;"@"&amp;COUNTIFS($B$1:B540,B540,$F$1:F540,TRUE))</f>
        <v>United States@61</v>
      </c>
      <c r="H540" t="str">
        <f>IFERROR(INDEX('기사 제목, 링크 정리시트'!B:B,MATCH(CONCATENATE("http://skinnonews.com"&amp;'5pg 데이터'!A540),'기사 제목, 링크 정리시트'!C:C,0)),"")</f>
        <v>[Column] “It’s time to be Together in Action” – SK shows how to reach Net Zero at CES 2023</v>
      </c>
      <c r="M540">
        <f>주간_5pg!F540</f>
        <v>0</v>
      </c>
    </row>
    <row r="541" spans="1:13">
      <c r="A541" s="86" t="s">
        <v>1907</v>
      </c>
      <c r="B541" s="86" t="s">
        <v>230</v>
      </c>
      <c r="C541" s="86">
        <v>1</v>
      </c>
      <c r="D541">
        <f>IF(VLOOKUP(A541,'상위 PV'!A:C,3,0)="기사임",1,"")</f>
        <v>1</v>
      </c>
      <c r="E541">
        <f>COUNTIF(주간_5pg!$F$2:$F$800,'5pg 데이터'!B541)</f>
        <v>1</v>
      </c>
      <c r="F541" t="b">
        <f t="shared" si="8"/>
        <v>1</v>
      </c>
      <c r="G541" t="str">
        <f>IF(F541=FALSE,"",B541&amp;"@"&amp;COUNTIFS($B$1:B541,B541,$F$1:F541,TRUE))</f>
        <v>Singapore@36</v>
      </c>
      <c r="H541" t="str">
        <f>IFERROR(INDEX('기사 제목, 링크 정리시트'!B:B,MATCH(CONCATENATE("http://skinnonews.com"&amp;'5pg 데이터'!A541),'기사 제목, 링크 정리시트'!C:C,0)),"")</f>
        <v>Like father, like daughter – The love for environment of Nam Bong-woo (SK Energy) and his daughter Nam Hye-in</v>
      </c>
      <c r="M541">
        <f>주간_5pg!F541</f>
        <v>0</v>
      </c>
    </row>
    <row r="542" spans="1:13">
      <c r="A542" s="86" t="s">
        <v>997</v>
      </c>
      <c r="B542" s="86" t="s">
        <v>233</v>
      </c>
      <c r="C542" s="86">
        <v>1</v>
      </c>
      <c r="D542">
        <f>IF(VLOOKUP(A542,'상위 PV'!A:C,3,0)="기사임",1,"")</f>
        <v>1</v>
      </c>
      <c r="E542">
        <f>COUNTIF(주간_5pg!$F$2:$F$800,'5pg 데이터'!B542)</f>
        <v>1</v>
      </c>
      <c r="F542" t="b">
        <f t="shared" si="8"/>
        <v>1</v>
      </c>
      <c r="G542" t="str">
        <f>IF(F542=FALSE,"",B542&amp;"@"&amp;COUNTIFS($B$1:B542,B542,$F$1:F542,TRUE))</f>
        <v>Hong Kong@16</v>
      </c>
      <c r="H542" t="str">
        <f>IFERROR(INDEX('기사 제목, 링크 정리시트'!B:B,MATCH(CONCATENATE("http://skinnonews.com"&amp;'5pg 데이터'!A542),'기사 제목, 링크 정리시트'!C:C,0)),"")</f>
        <v>[Interview] The executives of SK Innovation talk about the beginning of a new 60 years ① SK Innovation Vice Chairman &amp; CEO Kim Jun</v>
      </c>
      <c r="M542">
        <f>주간_5pg!F542</f>
        <v>0</v>
      </c>
    </row>
    <row r="543" spans="1:13">
      <c r="A543" s="86" t="s">
        <v>1197</v>
      </c>
      <c r="B543" s="86" t="s">
        <v>250</v>
      </c>
      <c r="C543" s="86">
        <v>1</v>
      </c>
      <c r="D543">
        <f>IF(VLOOKUP(A543,'상위 PV'!A:C,3,0)="기사임",1,"")</f>
        <v>1</v>
      </c>
      <c r="E543">
        <f>COUNTIF(주간_5pg!$F$2:$F$800,'5pg 데이터'!B543)</f>
        <v>1</v>
      </c>
      <c r="F543" t="b">
        <f t="shared" si="8"/>
        <v>1</v>
      </c>
      <c r="G543" t="str">
        <f>IF(F543=FALSE,"",B543&amp;"@"&amp;COUNTIFS($B$1:B543,B543,$F$1:F543,TRUE))</f>
        <v>Philippines@3</v>
      </c>
      <c r="H543" t="str">
        <f>IFERROR(INDEX('기사 제목, 링크 정리시트'!B:B,MATCH(CONCATENATE("http://skinnonews.com"&amp;'5pg 데이터'!A543),'기사 제목, 링크 정리시트'!C:C,0)),"")</f>
        <v>[Interview] The executives of SK Innovation talk about the beginning of a new 60 years ② SK Innovation Chairman of the Board of Directors Kim Jong-hoon</v>
      </c>
      <c r="M543">
        <f>주간_5pg!F543</f>
        <v>0</v>
      </c>
    </row>
    <row r="544" spans="1:13">
      <c r="A544" s="86" t="s">
        <v>1908</v>
      </c>
      <c r="B544" s="86" t="s">
        <v>225</v>
      </c>
      <c r="C544" s="86">
        <v>1</v>
      </c>
      <c r="D544">
        <f>IF(VLOOKUP(A544,'상위 PV'!A:C,3,0)="기사임",1,"")</f>
        <v>1</v>
      </c>
      <c r="E544">
        <f>COUNTIF(주간_5pg!$F$2:$F$800,'5pg 데이터'!B544)</f>
        <v>1</v>
      </c>
      <c r="F544" t="b">
        <f t="shared" si="8"/>
        <v>1</v>
      </c>
      <c r="G544" t="str">
        <f>IF(F544=FALSE,"",B544&amp;"@"&amp;COUNTIFS($B$1:B544,B544,$F$1:F544,TRUE))</f>
        <v>United States@62</v>
      </c>
      <c r="H544" t="str">
        <f>IFERROR(INDEX('기사 제목, 링크 정리시트'!B:B,MATCH(CONCATENATE("http://skinnonews.com"&amp;'5pg 데이터'!A544),'기사 제목, 링크 정리시트'!C:C,0)),"")</f>
        <v>[Interview] The executives of SK Innovation talk about the beginning of a new 60 years ⑤ SK Enmove CEO Park Sang-kyu</v>
      </c>
      <c r="M544">
        <f>주간_5pg!F544</f>
        <v>0</v>
      </c>
    </row>
    <row r="545" spans="1:13">
      <c r="A545" s="86" t="s">
        <v>271</v>
      </c>
      <c r="B545" s="86" t="s">
        <v>236</v>
      </c>
      <c r="C545" s="86">
        <v>1</v>
      </c>
      <c r="D545">
        <f>IF(VLOOKUP(A545,'상위 PV'!A:C,3,0)="기사임",1,"")</f>
        <v>1</v>
      </c>
      <c r="E545">
        <f>COUNTIF(주간_5pg!$F$2:$F$800,'5pg 데이터'!B545)</f>
        <v>1</v>
      </c>
      <c r="F545" t="b">
        <f t="shared" si="8"/>
        <v>1</v>
      </c>
      <c r="G545" t="str">
        <f>IF(F545=FALSE,"",B545&amp;"@"&amp;COUNTIFS($B$1:B545,B545,$F$1:F545,TRUE))</f>
        <v>France@7</v>
      </c>
      <c r="H545" t="str">
        <f>IFERROR(INDEX('기사 제목, 링크 정리시트'!B:B,MATCH(CONCATENATE("http://skinnonews.com"&amp;'5pg 데이터'!A545),'기사 제목, 링크 정리시트'!C:C,0)),"")</f>
        <v>SK Geo Centric, SUEZ, and Loop Industries selected site for joint plastic recycling plant in Saint-Avold, France</v>
      </c>
      <c r="M545">
        <f>주간_5pg!F545</f>
        <v>0</v>
      </c>
    </row>
    <row r="546" spans="1:13">
      <c r="A546" s="86" t="s">
        <v>255</v>
      </c>
      <c r="B546" s="86" t="s">
        <v>231</v>
      </c>
      <c r="C546" s="86">
        <v>1</v>
      </c>
      <c r="D546">
        <f>IF(VLOOKUP(A546,'상위 PV'!A:C,3,0)="기사임",1,"")</f>
        <v>1</v>
      </c>
      <c r="E546">
        <f>COUNTIF(주간_5pg!$F$2:$F$800,'5pg 데이터'!B546)</f>
        <v>1</v>
      </c>
      <c r="F546" t="b">
        <f t="shared" si="8"/>
        <v>1</v>
      </c>
      <c r="G546" t="str">
        <f>IF(F546=FALSE,"",B546&amp;"@"&amp;COUNTIFS($B$1:B546,B546,$F$1:F546,TRUE))</f>
        <v>China@12</v>
      </c>
      <c r="H546" t="str">
        <f>IFERROR(INDEX('기사 제목, 링크 정리시트'!B:B,MATCH(CONCATENATE("http://skinnonews.com"&amp;'5pg 데이터'!A546),'기사 제목, 링크 정리시트'!C:C,0)),"")</f>
        <v>SK On to unveil prismatic battery cell model at InterBattery 2023</v>
      </c>
      <c r="M546">
        <f>주간_5pg!F546</f>
        <v>0</v>
      </c>
    </row>
    <row r="547" spans="1:13">
      <c r="A547" s="86" t="s">
        <v>255</v>
      </c>
      <c r="B547" s="86" t="s">
        <v>228</v>
      </c>
      <c r="C547" s="86">
        <v>1</v>
      </c>
      <c r="D547">
        <f>IF(VLOOKUP(A547,'상위 PV'!A:C,3,0)="기사임",1,"")</f>
        <v>1</v>
      </c>
      <c r="E547">
        <f>COUNTIF(주간_5pg!$F$2:$F$800,'5pg 데이터'!B547)</f>
        <v>1</v>
      </c>
      <c r="F547" t="b">
        <f t="shared" si="8"/>
        <v>1</v>
      </c>
      <c r="G547" t="str">
        <f>IF(F547=FALSE,"",B547&amp;"@"&amp;COUNTIFS($B$1:B547,B547,$F$1:F547,TRUE))</f>
        <v>Germany@9</v>
      </c>
      <c r="H547" t="str">
        <f>IFERROR(INDEX('기사 제목, 링크 정리시트'!B:B,MATCH(CONCATENATE("http://skinnonews.com"&amp;'5pg 데이터'!A547),'기사 제목, 링크 정리시트'!C:C,0)),"")</f>
        <v>SK On to unveil prismatic battery cell model at InterBattery 2023</v>
      </c>
      <c r="M547">
        <f>주간_5pg!F547</f>
        <v>0</v>
      </c>
    </row>
    <row r="548" spans="1:13">
      <c r="A548" s="86" t="s">
        <v>255</v>
      </c>
      <c r="B548" s="86" t="s">
        <v>230</v>
      </c>
      <c r="C548" s="86">
        <v>1</v>
      </c>
      <c r="D548">
        <f>IF(VLOOKUP(A548,'상위 PV'!A:C,3,0)="기사임",1,"")</f>
        <v>1</v>
      </c>
      <c r="E548">
        <f>COUNTIF(주간_5pg!$F$2:$F$800,'5pg 데이터'!B548)</f>
        <v>1</v>
      </c>
      <c r="F548" t="b">
        <f t="shared" si="8"/>
        <v>1</v>
      </c>
      <c r="G548" t="str">
        <f>IF(F548=FALSE,"",B548&amp;"@"&amp;COUNTIFS($B$1:B548,B548,$F$1:F548,TRUE))</f>
        <v>Singapore@37</v>
      </c>
      <c r="H548" t="str">
        <f>IFERROR(INDEX('기사 제목, 링크 정리시트'!B:B,MATCH(CONCATENATE("http://skinnonews.com"&amp;'5pg 데이터'!A548),'기사 제목, 링크 정리시트'!C:C,0)),"")</f>
        <v>SK On to unveil prismatic battery cell model at InterBattery 2023</v>
      </c>
      <c r="M548">
        <f>주간_5pg!F548</f>
        <v>0</v>
      </c>
    </row>
    <row r="549" spans="1:13">
      <c r="A549" s="86" t="s">
        <v>255</v>
      </c>
      <c r="B549" s="86" t="s">
        <v>226</v>
      </c>
      <c r="C549" s="86">
        <v>1</v>
      </c>
      <c r="D549">
        <f>IF(VLOOKUP(A549,'상위 PV'!A:C,3,0)="기사임",1,"")</f>
        <v>1</v>
      </c>
      <c r="E549">
        <f>COUNTIF(주간_5pg!$F$2:$F$800,'5pg 데이터'!B549)</f>
        <v>1</v>
      </c>
      <c r="F549" t="b">
        <f t="shared" si="8"/>
        <v>1</v>
      </c>
      <c r="G549" t="str">
        <f>IF(F549=FALSE,"",B549&amp;"@"&amp;COUNTIFS($B$1:B549,B549,$F$1:F549,TRUE))</f>
        <v>South Korea@49</v>
      </c>
      <c r="H549" t="str">
        <f>IFERROR(INDEX('기사 제목, 링크 정리시트'!B:B,MATCH(CONCATENATE("http://skinnonews.com"&amp;'5pg 데이터'!A549),'기사 제목, 링크 정리시트'!C:C,0)),"")</f>
        <v>SK On to unveil prismatic battery cell model at InterBattery 2023</v>
      </c>
      <c r="M549">
        <f>주간_5pg!F549</f>
        <v>0</v>
      </c>
    </row>
    <row r="550" spans="1:13">
      <c r="A550" s="86" t="s">
        <v>255</v>
      </c>
      <c r="B550" s="86" t="s">
        <v>651</v>
      </c>
      <c r="C550" s="86">
        <v>1</v>
      </c>
      <c r="D550">
        <f>IF(VLOOKUP(A550,'상위 PV'!A:C,3,0)="기사임",1,"")</f>
        <v>1</v>
      </c>
      <c r="E550">
        <f>COUNTIF(주간_5pg!$F$2:$F$800,'5pg 데이터'!B550)</f>
        <v>1</v>
      </c>
      <c r="F550" t="b">
        <f t="shared" si="8"/>
        <v>1</v>
      </c>
      <c r="G550" t="str">
        <f>IF(F550=FALSE,"",B550&amp;"@"&amp;COUNTIFS($B$1:B550,B550,$F$1:F550,TRUE))</f>
        <v>Ukraine@3</v>
      </c>
      <c r="H550" t="str">
        <f>IFERROR(INDEX('기사 제목, 링크 정리시트'!B:B,MATCH(CONCATENATE("http://skinnonews.com"&amp;'5pg 데이터'!A550),'기사 제목, 링크 정리시트'!C:C,0)),"")</f>
        <v>SK On to unveil prismatic battery cell model at InterBattery 2023</v>
      </c>
      <c r="M550">
        <f>주간_5pg!F550</f>
        <v>0</v>
      </c>
    </row>
    <row r="551" spans="1:13">
      <c r="A551" s="86" t="s">
        <v>255</v>
      </c>
      <c r="B551" s="86" t="s">
        <v>234</v>
      </c>
      <c r="C551" s="86">
        <v>1</v>
      </c>
      <c r="D551">
        <f>IF(VLOOKUP(A551,'상위 PV'!A:C,3,0)="기사임",1,"")</f>
        <v>1</v>
      </c>
      <c r="E551">
        <f>COUNTIF(주간_5pg!$F$2:$F$800,'5pg 데이터'!B551)</f>
        <v>1</v>
      </c>
      <c r="F551" t="b">
        <f t="shared" si="8"/>
        <v>1</v>
      </c>
      <c r="G551" t="str">
        <f>IF(F551=FALSE,"",B551&amp;"@"&amp;COUNTIFS($B$1:B551,B551,$F$1:F551,TRUE))</f>
        <v>United Kingdom@22</v>
      </c>
      <c r="H551" t="str">
        <f>IFERROR(INDEX('기사 제목, 링크 정리시트'!B:B,MATCH(CONCATENATE("http://skinnonews.com"&amp;'5pg 데이터'!A551),'기사 제목, 링크 정리시트'!C:C,0)),"")</f>
        <v>SK On to unveil prismatic battery cell model at InterBattery 2023</v>
      </c>
      <c r="M551">
        <f>주간_5pg!F551</f>
        <v>0</v>
      </c>
    </row>
    <row r="552" spans="1:13">
      <c r="A552" s="86" t="s">
        <v>256</v>
      </c>
      <c r="B552" s="86" t="s">
        <v>231</v>
      </c>
      <c r="C552" s="86">
        <v>1</v>
      </c>
      <c r="D552">
        <f>IF(VLOOKUP(A552,'상위 PV'!A:C,3,0)="기사임",1,"")</f>
        <v>1</v>
      </c>
      <c r="E552">
        <f>COUNTIF(주간_5pg!$F$2:$F$800,'5pg 데이터'!B552)</f>
        <v>1</v>
      </c>
      <c r="F552" t="b">
        <f t="shared" si="8"/>
        <v>1</v>
      </c>
      <c r="G552" t="str">
        <f>IF(F552=FALSE,"",B552&amp;"@"&amp;COUNTIFS($B$1:B552,B552,$F$1:F552,TRUE))</f>
        <v>China@13</v>
      </c>
      <c r="H552" t="str">
        <f>IFERROR(INDEX('기사 제목, 링크 정리시트'!B:B,MATCH(CONCATENATE("http://skinnonews.com"&amp;'5pg 데이터'!A552),'기사 제목, 링크 정리시트'!C:C,0)),"")</f>
        <v>SK On presents next generation technologies under the theme of "Move On" at InterBattery 2023</v>
      </c>
      <c r="M552">
        <f>주간_5pg!F552</f>
        <v>0</v>
      </c>
    </row>
    <row r="553" spans="1:13">
      <c r="A553" s="86" t="s">
        <v>256</v>
      </c>
      <c r="B553" s="86" t="s">
        <v>227</v>
      </c>
      <c r="C553" s="86">
        <v>1</v>
      </c>
      <c r="D553">
        <f>IF(VLOOKUP(A553,'상위 PV'!A:C,3,0)="기사임",1,"")</f>
        <v>1</v>
      </c>
      <c r="E553">
        <f>COUNTIF(주간_5pg!$F$2:$F$800,'5pg 데이터'!B553)</f>
        <v>1</v>
      </c>
      <c r="F553" t="b">
        <f t="shared" si="8"/>
        <v>1</v>
      </c>
      <c r="G553" t="str">
        <f>IF(F553=FALSE,"",B553&amp;"@"&amp;COUNTIFS($B$1:B553,B553,$F$1:F553,TRUE))</f>
        <v>Japan@20</v>
      </c>
      <c r="H553" t="str">
        <f>IFERROR(INDEX('기사 제목, 링크 정리시트'!B:B,MATCH(CONCATENATE("http://skinnonews.com"&amp;'5pg 데이터'!A553),'기사 제목, 링크 정리시트'!C:C,0)),"")</f>
        <v>SK On presents next generation technologies under the theme of "Move On" at InterBattery 2023</v>
      </c>
      <c r="M553">
        <f>주간_5pg!F553</f>
        <v>0</v>
      </c>
    </row>
    <row r="554" spans="1:13">
      <c r="A554" s="86" t="s">
        <v>1795</v>
      </c>
      <c r="B554" s="86" t="s">
        <v>231</v>
      </c>
      <c r="C554" s="86">
        <v>1</v>
      </c>
      <c r="D554">
        <f>IF(VLOOKUP(A554,'상위 PV'!A:C,3,0)="기사임",1,"")</f>
        <v>1</v>
      </c>
      <c r="E554">
        <f>COUNTIF(주간_5pg!$F$2:$F$800,'5pg 데이터'!B554)</f>
        <v>1</v>
      </c>
      <c r="F554" t="b">
        <f t="shared" si="8"/>
        <v>1</v>
      </c>
      <c r="G554" t="str">
        <f>IF(F554=FALSE,"",B554&amp;"@"&amp;COUNTIFS($B$1:B554,B554,$F$1:F554,TRUE))</f>
        <v>China@14</v>
      </c>
      <c r="H554" t="str">
        <f>IFERROR(INDEX('기사 제목, 링크 정리시트'!B:B,MATCH(CONCATENATE("http://skinnonews.com"&amp;'5pg 데이터'!A554),'기사 제목, 링크 정리시트'!C:C,0)),"")</f>
        <v>SKIET总经理金喆重访问海外工厂 ,强化现场经营</v>
      </c>
      <c r="M554">
        <f>주간_5pg!F554</f>
        <v>0</v>
      </c>
    </row>
    <row r="555" spans="1:13">
      <c r="A555" s="86" t="s">
        <v>1133</v>
      </c>
      <c r="B555" s="86" t="s">
        <v>244</v>
      </c>
      <c r="C555" s="86">
        <v>1</v>
      </c>
      <c r="D555">
        <f>IF(VLOOKUP(A555,'상위 PV'!A:C,3,0)="기사임",1,"")</f>
        <v>1</v>
      </c>
      <c r="E555">
        <f>COUNTIF(주간_5pg!$F$2:$F$800,'5pg 데이터'!B555)</f>
        <v>1</v>
      </c>
      <c r="F555" t="b">
        <f t="shared" si="8"/>
        <v>1</v>
      </c>
      <c r="G555" t="str">
        <f>IF(F555=FALSE,"",B555&amp;"@"&amp;COUNTIFS($B$1:B555,B555,$F$1:F555,TRUE))</f>
        <v>Indonesia@9</v>
      </c>
      <c r="H555" t="str">
        <f>IFERROR(INDEX('기사 제목, 링크 정리시트'!B:B,MATCH(CONCATENATE("http://skinnonews.com"&amp;'5pg 데이터'!A555),'기사 제목, 링크 정리시트'!C:C,0)),"")</f>
        <v>SK Innovation leads a group of global investors to fund Amogy’s ammonia technology</v>
      </c>
      <c r="M555">
        <f>주간_5pg!F555</f>
        <v>0</v>
      </c>
    </row>
    <row r="556" spans="1:13">
      <c r="A556" s="86" t="s">
        <v>331</v>
      </c>
      <c r="B556" s="86" t="s">
        <v>229</v>
      </c>
      <c r="C556" s="86">
        <v>1</v>
      </c>
      <c r="D556">
        <f>IF(VLOOKUP(A556,'상위 PV'!A:C,3,0)="기사임",1,"")</f>
        <v>1</v>
      </c>
      <c r="E556">
        <f>COUNTIF(주간_5pg!$F$2:$F$800,'5pg 데이터'!B556)</f>
        <v>1</v>
      </c>
      <c r="F556" t="b">
        <f t="shared" si="8"/>
        <v>1</v>
      </c>
      <c r="G556" t="str">
        <f>IF(F556=FALSE,"",B556&amp;"@"&amp;COUNTIFS($B$1:B556,B556,$F$1:F556,TRUE))</f>
        <v>India@61</v>
      </c>
      <c r="H556" t="str">
        <f>IFERROR(INDEX('기사 제목, 링크 정리시트'!B:B,MATCH(CONCATENATE("http://skinnonews.com"&amp;'5pg 데이터'!A556),'기사 제목, 링크 정리시트'!C:C,0)),"")</f>
        <v>SK On, EcoPro Materials and GEM to make battery precursors in Saemangeum, South Korea</v>
      </c>
      <c r="M556">
        <f>주간_5pg!F556</f>
        <v>0</v>
      </c>
    </row>
    <row r="557" spans="1:13">
      <c r="A557" s="86" t="s">
        <v>331</v>
      </c>
      <c r="B557" s="86" t="s">
        <v>241</v>
      </c>
      <c r="C557" s="86">
        <v>1</v>
      </c>
      <c r="D557">
        <f>IF(VLOOKUP(A557,'상위 PV'!A:C,3,0)="기사임",1,"")</f>
        <v>1</v>
      </c>
      <c r="E557">
        <f>COUNTIF(주간_5pg!$F$2:$F$800,'5pg 데이터'!B557)</f>
        <v>1</v>
      </c>
      <c r="F557" t="b">
        <f t="shared" si="8"/>
        <v>1</v>
      </c>
      <c r="G557" t="str">
        <f>IF(F557=FALSE,"",B557&amp;"@"&amp;COUNTIFS($B$1:B557,B557,$F$1:F557,TRUE))</f>
        <v>Netherlands@3</v>
      </c>
      <c r="H557" t="str">
        <f>IFERROR(INDEX('기사 제목, 링크 정리시트'!B:B,MATCH(CONCATENATE("http://skinnonews.com"&amp;'5pg 데이터'!A557),'기사 제목, 링크 정리시트'!C:C,0)),"")</f>
        <v>SK On, EcoPro Materials and GEM to make battery precursors in Saemangeum, South Korea</v>
      </c>
      <c r="M557">
        <f>주간_5pg!F557</f>
        <v>0</v>
      </c>
    </row>
    <row r="558" spans="1:13">
      <c r="A558" s="86" t="s">
        <v>331</v>
      </c>
      <c r="B558" s="86" t="s">
        <v>1537</v>
      </c>
      <c r="C558" s="86">
        <v>1</v>
      </c>
      <c r="D558">
        <f>IF(VLOOKUP(A558,'상위 PV'!A:C,3,0)="기사임",1,"")</f>
        <v>1</v>
      </c>
      <c r="E558">
        <f>COUNTIF(주간_5pg!$F$2:$F$800,'5pg 데이터'!B558)</f>
        <v>1</v>
      </c>
      <c r="F558" t="b">
        <f t="shared" si="8"/>
        <v>1</v>
      </c>
      <c r="G558" t="str">
        <f>IF(F558=FALSE,"",B558&amp;"@"&amp;COUNTIFS($B$1:B558,B558,$F$1:F558,TRUE))</f>
        <v>Portugal@2</v>
      </c>
      <c r="H558" t="str">
        <f>IFERROR(INDEX('기사 제목, 링크 정리시트'!B:B,MATCH(CONCATENATE("http://skinnonews.com"&amp;'5pg 데이터'!A558),'기사 제목, 링크 정리시트'!C:C,0)),"")</f>
        <v>SK On, EcoPro Materials and GEM to make battery precursors in Saemangeum, South Korea</v>
      </c>
      <c r="M558">
        <f>주간_5pg!F558</f>
        <v>0</v>
      </c>
    </row>
    <row r="559" spans="1:13">
      <c r="A559" s="86" t="s">
        <v>331</v>
      </c>
      <c r="B559" s="86" t="s">
        <v>230</v>
      </c>
      <c r="C559" s="86">
        <v>1</v>
      </c>
      <c r="D559">
        <f>IF(VLOOKUP(A559,'상위 PV'!A:C,3,0)="기사임",1,"")</f>
        <v>1</v>
      </c>
      <c r="E559">
        <f>COUNTIF(주간_5pg!$F$2:$F$800,'5pg 데이터'!B559)</f>
        <v>1</v>
      </c>
      <c r="F559" t="b">
        <f t="shared" si="8"/>
        <v>1</v>
      </c>
      <c r="G559" t="str">
        <f>IF(F559=FALSE,"",B559&amp;"@"&amp;COUNTIFS($B$1:B559,B559,$F$1:F559,TRUE))</f>
        <v>Singapore@38</v>
      </c>
      <c r="H559" t="str">
        <f>IFERROR(INDEX('기사 제목, 링크 정리시트'!B:B,MATCH(CONCATENATE("http://skinnonews.com"&amp;'5pg 데이터'!A559),'기사 제목, 링크 정리시트'!C:C,0)),"")</f>
        <v>SK On, EcoPro Materials and GEM to make battery precursors in Saemangeum, South Korea</v>
      </c>
      <c r="M559">
        <f>주간_5pg!F559</f>
        <v>0</v>
      </c>
    </row>
    <row r="560" spans="1:13">
      <c r="A560" s="86" t="s">
        <v>331</v>
      </c>
      <c r="B560" s="86" t="s">
        <v>225</v>
      </c>
      <c r="C560" s="86">
        <v>1</v>
      </c>
      <c r="D560">
        <f>IF(VLOOKUP(A560,'상위 PV'!A:C,3,0)="기사임",1,"")</f>
        <v>1</v>
      </c>
      <c r="E560">
        <f>COUNTIF(주간_5pg!$F$2:$F$800,'5pg 데이터'!B560)</f>
        <v>1</v>
      </c>
      <c r="F560" t="b">
        <f t="shared" si="8"/>
        <v>1</v>
      </c>
      <c r="G560" t="str">
        <f>IF(F560=FALSE,"",B560&amp;"@"&amp;COUNTIFS($B$1:B560,B560,$F$1:F560,TRUE))</f>
        <v>United States@63</v>
      </c>
      <c r="H560" t="str">
        <f>IFERROR(INDEX('기사 제목, 링크 정리시트'!B:B,MATCH(CONCATENATE("http://skinnonews.com"&amp;'5pg 데이터'!A560),'기사 제목, 링크 정리시트'!C:C,0)),"")</f>
        <v>SK On, EcoPro Materials and GEM to make battery precursors in Saemangeum, South Korea</v>
      </c>
      <c r="M560">
        <f>주간_5pg!F560</f>
        <v>0</v>
      </c>
    </row>
    <row r="561" spans="1:13">
      <c r="A561" s="86" t="s">
        <v>1786</v>
      </c>
      <c r="B561" s="86" t="s">
        <v>230</v>
      </c>
      <c r="C561" s="86">
        <v>1</v>
      </c>
      <c r="D561">
        <f>IF(VLOOKUP(A561,'상위 PV'!A:C,3,0)="기사임",1,"")</f>
        <v>1</v>
      </c>
      <c r="E561">
        <f>COUNTIF(주간_5pg!$F$2:$F$800,'5pg 데이터'!B561)</f>
        <v>1</v>
      </c>
      <c r="F561" t="b">
        <f t="shared" si="8"/>
        <v>1</v>
      </c>
      <c r="G561" t="str">
        <f>IF(F561=FALSE,"",B561&amp;"@"&amp;COUNTIFS($B$1:B561,B561,$F$1:F561,TRUE))</f>
        <v>Singapore@39</v>
      </c>
      <c r="H561" t="str">
        <f>IFERROR(INDEX('기사 제목, 링크 정리시트'!B:B,MATCH(CONCATENATE("http://skinnonews.com"&amp;'5pg 데이터'!A561),'기사 제목, 링크 정리시트'!C:C,0)),"")</f>
        <v>SK Geo Centric新建EAA全球第四工厂，全力广大亚洲唯一EAA生产基地</v>
      </c>
      <c r="M561">
        <f>주간_5pg!F561</f>
        <v>0</v>
      </c>
    </row>
    <row r="562" spans="1:13">
      <c r="A562" s="86" t="s">
        <v>579</v>
      </c>
      <c r="B562" s="86" t="s">
        <v>231</v>
      </c>
      <c r="C562" s="86">
        <v>1</v>
      </c>
      <c r="D562">
        <f>IF(VLOOKUP(A562,'상위 PV'!A:C,3,0)="기사임",1,"")</f>
        <v>1</v>
      </c>
      <c r="E562">
        <f>COUNTIF(주간_5pg!$F$2:$F$800,'5pg 데이터'!B562)</f>
        <v>1</v>
      </c>
      <c r="F562" t="b">
        <f t="shared" si="8"/>
        <v>1</v>
      </c>
      <c r="G562" t="str">
        <f>IF(F562=FALSE,"",B562&amp;"@"&amp;COUNTIFS($B$1:B562,B562,$F$1:F562,TRUE))</f>
        <v>China@15</v>
      </c>
      <c r="H562" t="str">
        <f>IFERROR(INDEX('기사 제목, 링크 정리시트'!B:B,MATCH(CONCATENATE("http://skinnonews.com"&amp;'5pg 데이터'!A562),'기사 제목, 링크 정리시트'!C:C,0)),"")</f>
        <v/>
      </c>
      <c r="M562">
        <f>주간_5pg!F562</f>
        <v>0</v>
      </c>
    </row>
    <row r="563" spans="1:13">
      <c r="A563" s="86" t="s">
        <v>579</v>
      </c>
      <c r="B563" s="86" t="s">
        <v>227</v>
      </c>
      <c r="C563" s="86">
        <v>1</v>
      </c>
      <c r="D563">
        <f>IF(VLOOKUP(A563,'상위 PV'!A:C,3,0)="기사임",1,"")</f>
        <v>1</v>
      </c>
      <c r="E563">
        <f>COUNTIF(주간_5pg!$F$2:$F$800,'5pg 데이터'!B563)</f>
        <v>1</v>
      </c>
      <c r="F563" t="b">
        <f t="shared" si="8"/>
        <v>1</v>
      </c>
      <c r="G563" t="str">
        <f>IF(F563=FALSE,"",B563&amp;"@"&amp;COUNTIFS($B$1:B563,B563,$F$1:F563,TRUE))</f>
        <v>Japan@21</v>
      </c>
      <c r="H563" t="str">
        <f>IFERROR(INDEX('기사 제목, 링크 정리시트'!B:B,MATCH(CONCATENATE("http://skinnonews.com"&amp;'5pg 데이터'!A563),'기사 제목, 링크 정리시트'!C:C,0)),"")</f>
        <v/>
      </c>
      <c r="M563">
        <f>주간_5pg!F563</f>
        <v>0</v>
      </c>
    </row>
    <row r="564" spans="1:13">
      <c r="A564" s="86" t="s">
        <v>579</v>
      </c>
      <c r="B564" s="86" t="s">
        <v>237</v>
      </c>
      <c r="C564" s="86">
        <v>1</v>
      </c>
      <c r="D564">
        <f>IF(VLOOKUP(A564,'상위 PV'!A:C,3,0)="기사임",1,"")</f>
        <v>1</v>
      </c>
      <c r="E564">
        <f>COUNTIF(주간_5pg!$F$2:$F$800,'5pg 데이터'!B564)</f>
        <v>1</v>
      </c>
      <c r="F564" t="b">
        <f t="shared" si="8"/>
        <v>1</v>
      </c>
      <c r="G564" t="str">
        <f>IF(F564=FALSE,"",B564&amp;"@"&amp;COUNTIFS($B$1:B564,B564,$F$1:F564,TRUE))</f>
        <v>Malaysia@12</v>
      </c>
      <c r="H564" t="str">
        <f>IFERROR(INDEX('기사 제목, 링크 정리시트'!B:B,MATCH(CONCATENATE("http://skinnonews.com"&amp;'5pg 데이터'!A564),'기사 제목, 링크 정리시트'!C:C,0)),"")</f>
        <v/>
      </c>
      <c r="M564">
        <f>주간_5pg!F564</f>
        <v>0</v>
      </c>
    </row>
    <row r="565" spans="1:13">
      <c r="A565" s="86" t="s">
        <v>1118</v>
      </c>
      <c r="B565" s="86" t="s">
        <v>226</v>
      </c>
      <c r="C565" s="86">
        <v>1</v>
      </c>
      <c r="D565">
        <f>IF(VLOOKUP(A565,'상위 PV'!A:C,3,0)="기사임",1,"")</f>
        <v>1</v>
      </c>
      <c r="E565">
        <f>COUNTIF(주간_5pg!$F$2:$F$800,'5pg 데이터'!B565)</f>
        <v>1</v>
      </c>
      <c r="F565" t="b">
        <f t="shared" si="8"/>
        <v>1</v>
      </c>
      <c r="G565" t="str">
        <f>IF(F565=FALSE,"",B565&amp;"@"&amp;COUNTIFS($B$1:B565,B565,$F$1:F565,TRUE))</f>
        <v>South Korea@50</v>
      </c>
      <c r="H565" t="str">
        <f>IFERROR(INDEX('기사 제목, 링크 정리시트'!B:B,MATCH(CONCATENATE("http://skinnonews.com"&amp;'5pg 데이터'!A565),'기사 제목, 링크 정리시트'!C:C,0)),"")</f>
        <v>[SKinno Tech] The core materials of secondary cells - Anode materials</v>
      </c>
      <c r="M565">
        <f>주간_5pg!F565</f>
        <v>0</v>
      </c>
    </row>
    <row r="566" spans="1:13">
      <c r="A566" s="86" t="s">
        <v>1642</v>
      </c>
      <c r="B566" s="86" t="s">
        <v>1481</v>
      </c>
      <c r="C566" s="86">
        <v>1</v>
      </c>
      <c r="D566">
        <f>IF(VLOOKUP(A566,'상위 PV'!A:C,3,0)="기사임",1,"")</f>
        <v>1</v>
      </c>
      <c r="E566">
        <f>COUNTIF(주간_5pg!$F$2:$F$800,'5pg 데이터'!B566)</f>
        <v>1</v>
      </c>
      <c r="F566" t="b">
        <f t="shared" si="8"/>
        <v>1</v>
      </c>
      <c r="G566" t="str">
        <f>IF(F566=FALSE,"",B566&amp;"@"&amp;COUNTIFS($B$1:B566,B566,$F$1:F566,TRUE))</f>
        <v>Norway@1</v>
      </c>
      <c r="H566" t="str">
        <f>IFERROR(INDEX('기사 제목, 링크 정리시트'!B:B,MATCH(CONCATENATE("http://skinnonews.com"&amp;'5pg 데이터'!A566),'기사 제목, 링크 정리시트'!C:C,0)),"")</f>
        <v>SK IE Technology CEO Kim Cheol-jung visited production base in Poland, emphasizing the importance of securing competitive advantages through thorough preparation</v>
      </c>
      <c r="M566">
        <f>주간_5pg!F566</f>
        <v>0</v>
      </c>
    </row>
    <row r="567" spans="1:13">
      <c r="A567" s="86" t="s">
        <v>618</v>
      </c>
      <c r="B567" s="86" t="s">
        <v>1537</v>
      </c>
      <c r="C567" s="86">
        <v>1</v>
      </c>
      <c r="D567">
        <f>IF(VLOOKUP(A567,'상위 PV'!A:C,3,0)="기사임",1,"")</f>
        <v>1</v>
      </c>
      <c r="E567">
        <f>COUNTIF(주간_5pg!$F$2:$F$800,'5pg 데이터'!B567)</f>
        <v>1</v>
      </c>
      <c r="F567" t="b">
        <f t="shared" si="8"/>
        <v>1</v>
      </c>
      <c r="G567" t="str">
        <f>IF(F567=FALSE,"",B567&amp;"@"&amp;COUNTIFS($B$1:B567,B567,$F$1:F567,TRUE))</f>
        <v>Portugal@3</v>
      </c>
      <c r="H567" t="str">
        <f>IFERROR(INDEX('기사 제목, 링크 정리시트'!B:B,MATCH(CONCATENATE("http://skinnonews.com"&amp;'5pg 데이터'!A567),'기사 제목, 링크 정리시트'!C:C,0)),"")</f>
        <v>SK Geo Centric unveils plastic recycling technologies and global strategies centered on high value-added chemical materials at Chinaplas 2023</v>
      </c>
      <c r="M567">
        <f>주간_5pg!F567</f>
        <v>0</v>
      </c>
    </row>
    <row r="568" spans="1:13">
      <c r="A568" s="86" t="s">
        <v>1301</v>
      </c>
      <c r="B568" s="86" t="s">
        <v>247</v>
      </c>
      <c r="C568" s="86">
        <v>1</v>
      </c>
      <c r="D568">
        <f>IF(VLOOKUP(A568,'상위 PV'!A:C,3,0)="기사임",1,"")</f>
        <v>1</v>
      </c>
      <c r="E568">
        <f>COUNTIF(주간_5pg!$F$2:$F$800,'5pg 데이터'!B568)</f>
        <v>1</v>
      </c>
      <c r="F568" t="b">
        <f t="shared" si="8"/>
        <v>1</v>
      </c>
      <c r="G568" t="str">
        <f>IF(F568=FALSE,"",B568&amp;"@"&amp;COUNTIFS($B$1:B568,B568,$F$1:F568,TRUE))</f>
        <v>Vietnam@9</v>
      </c>
      <c r="H568" t="str">
        <f>IFERROR(INDEX('기사 제목, 링크 정리시트'!B:B,MATCH(CONCATENATE("http://skinnonews.com"&amp;'5pg 데이터'!A568),'기사 제목, 링크 정리시트'!C:C,0)),"")</f>
        <v>SK Innovation appoints Independent Director Park Jin-hei as new Chairman of the Board</v>
      </c>
      <c r="M568">
        <f>주간_5pg!F568</f>
        <v>0</v>
      </c>
    </row>
    <row r="569" spans="1:13">
      <c r="A569" s="86" t="s">
        <v>511</v>
      </c>
      <c r="B569" s="86" t="s">
        <v>1551</v>
      </c>
      <c r="C569" s="86">
        <v>1</v>
      </c>
      <c r="D569">
        <f>IF(VLOOKUP(A569,'상위 PV'!A:C,3,0)="기사임",1,"")</f>
        <v>1</v>
      </c>
      <c r="E569">
        <f>COUNTIF(주간_5pg!$F$2:$F$800,'5pg 데이터'!B569)</f>
        <v>1</v>
      </c>
      <c r="F569" t="b">
        <f t="shared" si="8"/>
        <v>1</v>
      </c>
      <c r="G569" t="str">
        <f>IF(F569=FALSE,"",B569&amp;"@"&amp;COUNTIFS($B$1:B569,B569,$F$1:F569,TRUE))</f>
        <v>Ireland@3</v>
      </c>
      <c r="H569" t="str">
        <f>IFERROR(INDEX('기사 제목, 링크 정리시트'!B:B,MATCH(CONCATENATE("http://skinnonews.com"&amp;'5pg 데이터'!A569),'기사 제목, 링크 정리시트'!C:C,0)),"")</f>
        <v>SK On becomes first global battery manufacturer to win Edison Award</v>
      </c>
      <c r="M569">
        <f>주간_5pg!F569</f>
        <v>0</v>
      </c>
    </row>
    <row r="570" spans="1:13">
      <c r="A570" s="86" t="s">
        <v>1796</v>
      </c>
      <c r="B570" s="86" t="s">
        <v>231</v>
      </c>
      <c r="C570" s="86">
        <v>1</v>
      </c>
      <c r="D570">
        <f>IF(VLOOKUP(A570,'상위 PV'!A:C,3,0)="기사임",1,"")</f>
        <v>1</v>
      </c>
      <c r="E570">
        <f>COUNTIF(주간_5pg!$F$2:$F$800,'5pg 데이터'!B570)</f>
        <v>1</v>
      </c>
      <c r="F570" t="b">
        <f t="shared" si="8"/>
        <v>1</v>
      </c>
      <c r="G570" t="str">
        <f>IF(F570=FALSE,"",B570&amp;"@"&amp;COUNTIFS($B$1:B570,B570,$F$1:F570,TRUE))</f>
        <v>China@16</v>
      </c>
      <c r="H570" t="str">
        <f>IFERROR(INDEX('기사 제목, 링크 정리시트'!B:B,MATCH(CONCATENATE("http://skinnonews.com"&amp;'5pg 데이터'!A570),'기사 제목, 링크 정리시트'!C:C,0)),"")</f>
        <v>SKIET与欣旺达签订谅解备忘录，强化隔膜供应链</v>
      </c>
      <c r="M570">
        <f>주간_5pg!F570</f>
        <v>0</v>
      </c>
    </row>
    <row r="571" spans="1:13">
      <c r="A571" s="86" t="s">
        <v>513</v>
      </c>
      <c r="B571" s="86" t="s">
        <v>231</v>
      </c>
      <c r="C571" s="86">
        <v>1</v>
      </c>
      <c r="D571">
        <f>IF(VLOOKUP(A571,'상위 PV'!A:C,3,0)="기사임",1,"")</f>
        <v>1</v>
      </c>
      <c r="E571">
        <f>COUNTIF(주간_5pg!$F$2:$F$800,'5pg 데이터'!B571)</f>
        <v>1</v>
      </c>
      <c r="F571" t="b">
        <f t="shared" si="8"/>
        <v>1</v>
      </c>
      <c r="G571" t="str">
        <f>IF(F571=FALSE,"",B571&amp;"@"&amp;COUNTIFS($B$1:B571,B571,$F$1:F571,TRUE))</f>
        <v>China@17</v>
      </c>
      <c r="H571" t="str">
        <f>IFERROR(INDEX('기사 제목, 링크 정리시트'!B:B,MATCH(CONCATENATE("http://skinnonews.com"&amp;'5pg 데이터'!A571),'기사 제목, 링크 정리시트'!C:C,0)),"")</f>
        <v>SK IE Technology signs an MOU with Sunwoda, the 9th largest EV battery manufacturer, to expand its global customer base</v>
      </c>
      <c r="M571">
        <f>주간_5pg!F571</f>
        <v>0</v>
      </c>
    </row>
    <row r="572" spans="1:13">
      <c r="A572" s="86" t="s">
        <v>513</v>
      </c>
      <c r="B572" s="86" t="s">
        <v>235</v>
      </c>
      <c r="C572" s="86">
        <v>1</v>
      </c>
      <c r="D572">
        <f>IF(VLOOKUP(A572,'상위 PV'!A:C,3,0)="기사임",1,"")</f>
        <v>1</v>
      </c>
      <c r="E572">
        <f>COUNTIF(주간_5pg!$F$2:$F$800,'5pg 데이터'!B572)</f>
        <v>1</v>
      </c>
      <c r="F572" t="b">
        <f t="shared" si="8"/>
        <v>1</v>
      </c>
      <c r="G572" t="str">
        <f>IF(F572=FALSE,"",B572&amp;"@"&amp;COUNTIFS($B$1:B572,B572,$F$1:F572,TRUE))</f>
        <v>Hungary@4</v>
      </c>
      <c r="H572" t="str">
        <f>IFERROR(INDEX('기사 제목, 링크 정리시트'!B:B,MATCH(CONCATENATE("http://skinnonews.com"&amp;'5pg 데이터'!A572),'기사 제목, 링크 정리시트'!C:C,0)),"")</f>
        <v>SK IE Technology signs an MOU with Sunwoda, the 9th largest EV battery manufacturer, to expand its global customer base</v>
      </c>
      <c r="M572">
        <f>주간_5pg!F572</f>
        <v>0</v>
      </c>
    </row>
    <row r="573" spans="1:13">
      <c r="A573" s="86" t="s">
        <v>512</v>
      </c>
      <c r="B573" s="86" t="s">
        <v>236</v>
      </c>
      <c r="C573" s="86">
        <v>1</v>
      </c>
      <c r="D573">
        <f>IF(VLOOKUP(A573,'상위 PV'!A:C,3,0)="기사임",1,"")</f>
        <v>1</v>
      </c>
      <c r="E573">
        <f>COUNTIF(주간_5pg!$F$2:$F$800,'5pg 데이터'!B573)</f>
        <v>1</v>
      </c>
      <c r="F573" t="b">
        <f t="shared" si="8"/>
        <v>1</v>
      </c>
      <c r="G573" t="str">
        <f>IF(F573=FALSE,"",B573&amp;"@"&amp;COUNTIFS($B$1:B573,B573,$F$1:F573,TRUE))</f>
        <v>France@8</v>
      </c>
      <c r="H573" t="str">
        <f>IFERROR(INDEX('기사 제목, 링크 정리시트'!B:B,MATCH(CONCATENATE("http://skinnonews.com"&amp;'5pg 데이터'!A573),'기사 제목, 링크 정리시트'!C:C,0)),"")</f>
        <v>SK Enmove CEO Park Sang-kyu did his first MBWA to global business sites after taking office</v>
      </c>
      <c r="M573">
        <f>주간_5pg!F573</f>
        <v>0</v>
      </c>
    </row>
    <row r="574" spans="1:13">
      <c r="A574" s="86" t="s">
        <v>512</v>
      </c>
      <c r="B574" s="86" t="s">
        <v>227</v>
      </c>
      <c r="C574" s="86">
        <v>1</v>
      </c>
      <c r="D574">
        <f>IF(VLOOKUP(A574,'상위 PV'!A:C,3,0)="기사임",1,"")</f>
        <v>1</v>
      </c>
      <c r="E574">
        <f>COUNTIF(주간_5pg!$F$2:$F$800,'5pg 데이터'!B574)</f>
        <v>1</v>
      </c>
      <c r="F574" t="b">
        <f t="shared" si="8"/>
        <v>1</v>
      </c>
      <c r="G574" t="str">
        <f>IF(F574=FALSE,"",B574&amp;"@"&amp;COUNTIFS($B$1:B574,B574,$F$1:F574,TRUE))</f>
        <v>Japan@22</v>
      </c>
      <c r="H574" t="str">
        <f>IFERROR(INDEX('기사 제목, 링크 정리시트'!B:B,MATCH(CONCATENATE("http://skinnonews.com"&amp;'5pg 데이터'!A574),'기사 제목, 링크 정리시트'!C:C,0)),"")</f>
        <v>SK Enmove CEO Park Sang-kyu did his first MBWA to global business sites after taking office</v>
      </c>
      <c r="M574">
        <f>주간_5pg!F574</f>
        <v>0</v>
      </c>
    </row>
    <row r="575" spans="1:13">
      <c r="A575" s="86" t="s">
        <v>512</v>
      </c>
      <c r="B575" s="86" t="s">
        <v>241</v>
      </c>
      <c r="C575" s="86">
        <v>1</v>
      </c>
      <c r="D575">
        <f>IF(VLOOKUP(A575,'상위 PV'!A:C,3,0)="기사임",1,"")</f>
        <v>1</v>
      </c>
      <c r="E575">
        <f>COUNTIF(주간_5pg!$F$2:$F$800,'5pg 데이터'!B575)</f>
        <v>1</v>
      </c>
      <c r="F575" t="b">
        <f t="shared" si="8"/>
        <v>1</v>
      </c>
      <c r="G575" t="str">
        <f>IF(F575=FALSE,"",B575&amp;"@"&amp;COUNTIFS($B$1:B575,B575,$F$1:F575,TRUE))</f>
        <v>Netherlands@4</v>
      </c>
      <c r="H575" t="str">
        <f>IFERROR(INDEX('기사 제목, 링크 정리시트'!B:B,MATCH(CONCATENATE("http://skinnonews.com"&amp;'5pg 데이터'!A575),'기사 제목, 링크 정리시트'!C:C,0)),"")</f>
        <v>SK Enmove CEO Park Sang-kyu did his first MBWA to global business sites after taking office</v>
      </c>
      <c r="M575">
        <f>주간_5pg!F575</f>
        <v>0</v>
      </c>
    </row>
    <row r="576" spans="1:13">
      <c r="A576" s="86" t="s">
        <v>1176</v>
      </c>
      <c r="B576" s="86" t="s">
        <v>1871</v>
      </c>
      <c r="C576" s="86">
        <v>1</v>
      </c>
      <c r="D576">
        <f>IF(VLOOKUP(A576,'상위 PV'!A:C,3,0)="기사임",1,"")</f>
        <v>1</v>
      </c>
      <c r="E576">
        <f>COUNTIF(주간_5pg!$F$2:$F$800,'5pg 데이터'!B576)</f>
        <v>1</v>
      </c>
      <c r="F576" t="b">
        <f t="shared" si="8"/>
        <v>1</v>
      </c>
      <c r="G576" t="str">
        <f>IF(F576=FALSE,"",B576&amp;"@"&amp;COUNTIFS($B$1:B576,B576,$F$1:F576,TRUE))</f>
        <v>Bangladesh@1</v>
      </c>
      <c r="H576" t="str">
        <f>IFERROR(INDEX('기사 제목, 링크 정리시트'!B:B,MATCH(CONCATENATE("http://skinnonews.com"&amp;'5pg 데이터'!A576),'기사 제목, 링크 정리시트'!C:C,0)),"")</f>
        <v>SK Geo Centric and Loop Industries sign Joint Venture Agreement to commercialize Loop’s technology in the Asian market</v>
      </c>
      <c r="M576">
        <f>주간_5pg!F576</f>
        <v>0</v>
      </c>
    </row>
    <row r="577" spans="1:13">
      <c r="A577" s="86" t="s">
        <v>1176</v>
      </c>
      <c r="B577" s="86" t="s">
        <v>227</v>
      </c>
      <c r="C577" s="86">
        <v>1</v>
      </c>
      <c r="D577">
        <f>IF(VLOOKUP(A577,'상위 PV'!A:C,3,0)="기사임",1,"")</f>
        <v>1</v>
      </c>
      <c r="E577">
        <f>COUNTIF(주간_5pg!$F$2:$F$800,'5pg 데이터'!B577)</f>
        <v>1</v>
      </c>
      <c r="F577" t="b">
        <f t="shared" si="8"/>
        <v>1</v>
      </c>
      <c r="G577" t="str">
        <f>IF(F577=FALSE,"",B577&amp;"@"&amp;COUNTIFS($B$1:B577,B577,$F$1:F577,TRUE))</f>
        <v>Japan@23</v>
      </c>
      <c r="H577" t="str">
        <f>IFERROR(INDEX('기사 제목, 링크 정리시트'!B:B,MATCH(CONCATENATE("http://skinnonews.com"&amp;'5pg 데이터'!A577),'기사 제목, 링크 정리시트'!C:C,0)),"")</f>
        <v>SK Geo Centric and Loop Industries sign Joint Venture Agreement to commercialize Loop’s technology in the Asian market</v>
      </c>
      <c r="M577">
        <f>주간_5pg!F577</f>
        <v>0</v>
      </c>
    </row>
    <row r="578" spans="1:13">
      <c r="A578" s="86" t="s">
        <v>1176</v>
      </c>
      <c r="B578" s="86" t="s">
        <v>226</v>
      </c>
      <c r="C578" s="86">
        <v>1</v>
      </c>
      <c r="D578">
        <f>IF(VLOOKUP(A578,'상위 PV'!A:C,3,0)="기사임",1,"")</f>
        <v>1</v>
      </c>
      <c r="E578">
        <f>COUNTIF(주간_5pg!$F$2:$F$800,'5pg 데이터'!B578)</f>
        <v>1</v>
      </c>
      <c r="F578" t="b">
        <f t="shared" ref="F578:F641" si="9">AND(D578=1,E578=1)</f>
        <v>1</v>
      </c>
      <c r="G578" t="str">
        <f>IF(F578=FALSE,"",B578&amp;"@"&amp;COUNTIFS($B$1:B578,B578,$F$1:F578,TRUE))</f>
        <v>South Korea@51</v>
      </c>
      <c r="H578" t="str">
        <f>IFERROR(INDEX('기사 제목, 링크 정리시트'!B:B,MATCH(CONCATENATE("http://skinnonews.com"&amp;'5pg 데이터'!A578),'기사 제목, 링크 정리시트'!C:C,0)),"")</f>
        <v>SK Geo Centric and Loop Industries sign Joint Venture Agreement to commercialize Loop’s technology in the Asian market</v>
      </c>
      <c r="M578">
        <f>주간_5pg!F578</f>
        <v>0</v>
      </c>
    </row>
    <row r="579" spans="1:13">
      <c r="A579" s="86" t="s">
        <v>515</v>
      </c>
      <c r="B579" s="86" t="s">
        <v>225</v>
      </c>
      <c r="C579" s="86">
        <v>1</v>
      </c>
      <c r="D579">
        <f>IF(VLOOKUP(A579,'상위 PV'!A:C,3,0)="기사임",1,"")</f>
        <v>1</v>
      </c>
      <c r="E579">
        <f>COUNTIF(주간_5pg!$F$2:$F$800,'5pg 데이터'!B579)</f>
        <v>1</v>
      </c>
      <c r="F579" t="b">
        <f t="shared" si="9"/>
        <v>1</v>
      </c>
      <c r="G579" t="str">
        <f>IF(F579=FALSE,"",B579&amp;"@"&amp;COUNTIFS($B$1:B579,B579,$F$1:F579,TRUE))</f>
        <v>United States@64</v>
      </c>
      <c r="H579" t="str">
        <f>IFERROR(INDEX('기사 제목, 링크 정리시트'!B:B,MATCH(CONCATENATE("http://skinnonews.com"&amp;'5pg 데이터'!A579),'기사 제목, 링크 정리시트'!C:C,0)),"")</f>
        <v>SK On signs deal with Westwater Resources to develop anode materials</v>
      </c>
      <c r="M579">
        <f>주간_5pg!F579</f>
        <v>0</v>
      </c>
    </row>
    <row r="580" spans="1:13">
      <c r="A580" s="86" t="s">
        <v>1116</v>
      </c>
      <c r="B580" s="86" t="s">
        <v>246</v>
      </c>
      <c r="C580" s="86">
        <v>1</v>
      </c>
      <c r="D580">
        <f>IF(VLOOKUP(A580,'상위 PV'!A:C,3,0)="기사임",1,"")</f>
        <v>1</v>
      </c>
      <c r="E580">
        <f>COUNTIF(주간_5pg!$F$2:$F$800,'5pg 데이터'!B580)</f>
        <v>1</v>
      </c>
      <c r="F580" t="b">
        <f t="shared" si="9"/>
        <v>1</v>
      </c>
      <c r="G580" t="str">
        <f>IF(F580=FALSE,"",B580&amp;"@"&amp;COUNTIFS($B$1:B580,B580,$F$1:F580,TRUE))</f>
        <v>Poland@4</v>
      </c>
      <c r="H580" t="str">
        <f>IFERROR(INDEX('기사 제목, 링크 정리시트'!B:B,MATCH(CONCATENATE("http://skinnonews.com"&amp;'5pg 데이터'!A580),'기사 제목, 링크 정리시트'!C:C,0)),"")</f>
        <v>SK Innovation and SK IE Technology make joint equity investment in Airrane, a company with proprietary carbon capturing separator technology</v>
      </c>
      <c r="M580">
        <f>주간_5pg!F580</f>
        <v>0</v>
      </c>
    </row>
    <row r="581" spans="1:13">
      <c r="A581" s="86" t="s">
        <v>1263</v>
      </c>
      <c r="B581" s="86" t="s">
        <v>229</v>
      </c>
      <c r="C581" s="86">
        <v>1</v>
      </c>
      <c r="D581">
        <f>IF(VLOOKUP(A581,'상위 PV'!A:C,3,0)="기사임",1,"")</f>
        <v>1</v>
      </c>
      <c r="E581">
        <f>COUNTIF(주간_5pg!$F$2:$F$800,'5pg 데이터'!B581)</f>
        <v>1</v>
      </c>
      <c r="F581" t="b">
        <f t="shared" si="9"/>
        <v>1</v>
      </c>
      <c r="G581" t="str">
        <f>IF(F581=FALSE,"",B581&amp;"@"&amp;COUNTIFS($B$1:B581,B581,$F$1:F581,TRUE))</f>
        <v>India@62</v>
      </c>
      <c r="H581" t="str">
        <f>IFERROR(INDEX('기사 제목, 링크 정리시트'!B:B,MATCH(CONCATENATE("http://skinnonews.com"&amp;'5pg 데이터'!A581),'기사 제목, 링크 정리시트'!C:C,0)),"")</f>
        <v>Vice Chairman &amp; CEO of SK Innovation Kim Jun visited Institute of Environmental Science &amp; Technology, encouraging the institute to lead the future energy R&amp;D</v>
      </c>
      <c r="M581">
        <f>주간_5pg!F581</f>
        <v>0</v>
      </c>
    </row>
    <row r="582" spans="1:13">
      <c r="A582" s="86" t="s">
        <v>1302</v>
      </c>
      <c r="B582" s="86" t="s">
        <v>237</v>
      </c>
      <c r="C582" s="86">
        <v>1</v>
      </c>
      <c r="D582">
        <f>IF(VLOOKUP(A582,'상위 PV'!A:C,3,0)="기사임",1,"")</f>
        <v>1</v>
      </c>
      <c r="E582">
        <f>COUNTIF(주간_5pg!$F$2:$F$800,'5pg 데이터'!B582)</f>
        <v>1</v>
      </c>
      <c r="F582" t="b">
        <f t="shared" si="9"/>
        <v>1</v>
      </c>
      <c r="G582" t="str">
        <f>IF(F582=FALSE,"",B582&amp;"@"&amp;COUNTIFS($B$1:B582,B582,$F$1:F582,TRUE))</f>
        <v>Malaysia@13</v>
      </c>
      <c r="H582" t="str">
        <f>IFERROR(INDEX('기사 제목, 링크 정리시트'!B:B,MATCH(CONCATENATE("http://skinnonews.com"&amp;'5pg 데이터'!A582),'기사 제목, 링크 정리시트'!C:C,0)),"")</f>
        <v>[Recap] SK Innovation’s worldwide EnviRun campaign in the first half of 2023</v>
      </c>
      <c r="M582">
        <f>주간_5pg!F582</f>
        <v>0</v>
      </c>
    </row>
    <row r="583" spans="1:13">
      <c r="A583" s="86" t="s">
        <v>583</v>
      </c>
      <c r="B583" s="86" t="s">
        <v>233</v>
      </c>
      <c r="C583" s="86">
        <v>1</v>
      </c>
      <c r="D583">
        <f>IF(VLOOKUP(A583,'상위 PV'!A:C,3,0)="기사임",1,"")</f>
        <v>1</v>
      </c>
      <c r="E583">
        <f>COUNTIF(주간_5pg!$F$2:$F$800,'5pg 데이터'!B583)</f>
        <v>1</v>
      </c>
      <c r="F583" t="b">
        <f t="shared" si="9"/>
        <v>1</v>
      </c>
      <c r="G583" t="str">
        <f>IF(F583=FALSE,"",B583&amp;"@"&amp;COUNTIFS($B$1:B583,B583,$F$1:F583,TRUE))</f>
        <v>Hong Kong@17</v>
      </c>
      <c r="H583" t="str">
        <f>IFERROR(INDEX('기사 제목, 링크 정리시트'!B:B,MATCH(CONCATENATE("http://skinnonews.com"&amp;'5pg 데이터'!A583),'기사 제목, 링크 정리시트'!C:C,0)),"")</f>
        <v>SK On secures up to USD 944 million of investment, accelerating global expansion</v>
      </c>
      <c r="M583">
        <f>주간_5pg!F583</f>
        <v>0</v>
      </c>
    </row>
    <row r="584" spans="1:13">
      <c r="A584" s="86" t="s">
        <v>1264</v>
      </c>
      <c r="B584" s="86" t="s">
        <v>228</v>
      </c>
      <c r="C584" s="86">
        <v>1</v>
      </c>
      <c r="D584">
        <f>IF(VLOOKUP(A584,'상위 PV'!A:C,3,0)="기사임",1,"")</f>
        <v>1</v>
      </c>
      <c r="E584">
        <f>COUNTIF(주간_5pg!$F$2:$F$800,'5pg 데이터'!B584)</f>
        <v>1</v>
      </c>
      <c r="F584" t="b">
        <f t="shared" si="9"/>
        <v>1</v>
      </c>
      <c r="G584" t="str">
        <f>IF(F584=FALSE,"",B584&amp;"@"&amp;COUNTIFS($B$1:B584,B584,$F$1:F584,TRUE))</f>
        <v>Germany@10</v>
      </c>
      <c r="H584" t="str">
        <f>IFERROR(INDEX('기사 제목, 링크 정리시트'!B:B,MATCH(CONCATENATE("http://skinnonews.com"&amp;'5pg 데이터'!A584),'기사 제목, 링크 정리시트'!C:C,0)),"")</f>
        <v>SK On wins renowned cybersecurity management system certification</v>
      </c>
      <c r="M584">
        <f>주간_5pg!F584</f>
        <v>0</v>
      </c>
    </row>
    <row r="585" spans="1:13">
      <c r="A585" s="86" t="s">
        <v>597</v>
      </c>
      <c r="B585" s="86" t="s">
        <v>1773</v>
      </c>
      <c r="C585" s="86">
        <v>1</v>
      </c>
      <c r="D585">
        <f>IF(VLOOKUP(A585,'상위 PV'!A:C,3,0)="기사임",1,"")</f>
        <v>1</v>
      </c>
      <c r="E585">
        <f>COUNTIF(주간_5pg!$F$2:$F$800,'5pg 데이터'!B585)</f>
        <v>1</v>
      </c>
      <c r="F585" t="b">
        <f t="shared" si="9"/>
        <v>1</v>
      </c>
      <c r="G585" t="str">
        <f>IF(F585=FALSE,"",B585&amp;"@"&amp;COUNTIFS($B$1:B585,B585,$F$1:F585,TRUE))</f>
        <v>Belarus@2</v>
      </c>
      <c r="H585" t="str">
        <f>IFERROR(INDEX('기사 제목, 링크 정리시트'!B:B,MATCH(CONCATENATE("http://skinnonews.com"&amp;'5pg 데이터'!A585),'기사 제목, 링크 정리시트'!C:C,0)),"")</f>
        <v>Take the power with you: Why V2L is the must-have feature for new EVs (by James Carter)</v>
      </c>
      <c r="M585">
        <f>주간_5pg!F585</f>
        <v>0</v>
      </c>
    </row>
    <row r="586" spans="1:13">
      <c r="A586" s="86" t="s">
        <v>597</v>
      </c>
      <c r="B586" s="86" t="s">
        <v>229</v>
      </c>
      <c r="C586" s="86">
        <v>1</v>
      </c>
      <c r="D586">
        <f>IF(VLOOKUP(A586,'상위 PV'!A:C,3,0)="기사임",1,"")</f>
        <v>1</v>
      </c>
      <c r="E586">
        <f>COUNTIF(주간_5pg!$F$2:$F$800,'5pg 데이터'!B586)</f>
        <v>1</v>
      </c>
      <c r="F586" t="b">
        <f t="shared" si="9"/>
        <v>1</v>
      </c>
      <c r="G586" t="str">
        <f>IF(F586=FALSE,"",B586&amp;"@"&amp;COUNTIFS($B$1:B586,B586,$F$1:F586,TRUE))</f>
        <v>India@63</v>
      </c>
      <c r="H586" t="str">
        <f>IFERROR(INDEX('기사 제목, 링크 정리시트'!B:B,MATCH(CONCATENATE("http://skinnonews.com"&amp;'5pg 데이터'!A586),'기사 제목, 링크 정리시트'!C:C,0)),"")</f>
        <v>Take the power with you: Why V2L is the must-have feature for new EVs (by James Carter)</v>
      </c>
      <c r="M586">
        <f>주간_5pg!F586</f>
        <v>0</v>
      </c>
    </row>
    <row r="587" spans="1:13">
      <c r="A587" s="86" t="s">
        <v>597</v>
      </c>
      <c r="B587" s="86" t="s">
        <v>230</v>
      </c>
      <c r="C587" s="86">
        <v>1</v>
      </c>
      <c r="D587">
        <f>IF(VLOOKUP(A587,'상위 PV'!A:C,3,0)="기사임",1,"")</f>
        <v>1</v>
      </c>
      <c r="E587">
        <f>COUNTIF(주간_5pg!$F$2:$F$800,'5pg 데이터'!B587)</f>
        <v>1</v>
      </c>
      <c r="F587" t="b">
        <f t="shared" si="9"/>
        <v>1</v>
      </c>
      <c r="G587" t="str">
        <f>IF(F587=FALSE,"",B587&amp;"@"&amp;COUNTIFS($B$1:B587,B587,$F$1:F587,TRUE))</f>
        <v>Singapore@40</v>
      </c>
      <c r="H587" t="str">
        <f>IFERROR(INDEX('기사 제목, 링크 정리시트'!B:B,MATCH(CONCATENATE("http://skinnonews.com"&amp;'5pg 데이터'!A587),'기사 제목, 링크 정리시트'!C:C,0)),"")</f>
        <v>Take the power with you: Why V2L is the must-have feature for new EVs (by James Carter)</v>
      </c>
      <c r="M587">
        <f>주간_5pg!F587</f>
        <v>0</v>
      </c>
    </row>
    <row r="588" spans="1:13">
      <c r="A588" s="86" t="s">
        <v>597</v>
      </c>
      <c r="B588" s="86" t="s">
        <v>225</v>
      </c>
      <c r="C588" s="86">
        <v>1</v>
      </c>
      <c r="D588">
        <f>IF(VLOOKUP(A588,'상위 PV'!A:C,3,0)="기사임",1,"")</f>
        <v>1</v>
      </c>
      <c r="E588">
        <f>COUNTIF(주간_5pg!$F$2:$F$800,'5pg 데이터'!B588)</f>
        <v>1</v>
      </c>
      <c r="F588" t="b">
        <f t="shared" si="9"/>
        <v>1</v>
      </c>
      <c r="G588" t="str">
        <f>IF(F588=FALSE,"",B588&amp;"@"&amp;COUNTIFS($B$1:B588,B588,$F$1:F588,TRUE))</f>
        <v>United States@65</v>
      </c>
      <c r="H588" t="str">
        <f>IFERROR(INDEX('기사 제목, 링크 정리시트'!B:B,MATCH(CONCATENATE("http://skinnonews.com"&amp;'5pg 데이터'!A588),'기사 제목, 링크 정리시트'!C:C,0)),"")</f>
        <v>Take the power with you: Why V2L is the must-have feature for new EVs (by James Carter)</v>
      </c>
      <c r="M588">
        <f>주간_5pg!F588</f>
        <v>0</v>
      </c>
    </row>
    <row r="589" spans="1:13">
      <c r="A589" s="86" t="s">
        <v>1199</v>
      </c>
      <c r="B589" s="86" t="s">
        <v>229</v>
      </c>
      <c r="C589" s="86">
        <v>1</v>
      </c>
      <c r="D589">
        <f>IF(VLOOKUP(A589,'상위 PV'!A:C,3,0)="기사임",1,"")</f>
        <v>1</v>
      </c>
      <c r="E589">
        <f>COUNTIF(주간_5pg!$F$2:$F$800,'5pg 데이터'!B589)</f>
        <v>1</v>
      </c>
      <c r="F589" t="b">
        <f t="shared" si="9"/>
        <v>1</v>
      </c>
      <c r="G589" t="str">
        <f>IF(F589=FALSE,"",B589&amp;"@"&amp;COUNTIFS($B$1:B589,B589,$F$1:F589,TRUE))</f>
        <v>India@64</v>
      </c>
      <c r="H589" t="str">
        <f>IFERROR(INDEX('기사 제목, 링크 정리시트'!B:B,MATCH(CONCATENATE("http://skinnonews.com"&amp;'5pg 데이터'!A589),'기사 제목, 링크 정리시트'!C:C,0)),"")</f>
        <v/>
      </c>
      <c r="M589">
        <f>주간_5pg!F589</f>
        <v>0</v>
      </c>
    </row>
    <row r="590" spans="1:13">
      <c r="A590" s="86" t="s">
        <v>612</v>
      </c>
      <c r="B590" s="86" t="s">
        <v>229</v>
      </c>
      <c r="C590" s="86">
        <v>1</v>
      </c>
      <c r="D590">
        <f>IF(VLOOKUP(A590,'상위 PV'!A:C,3,0)="기사임",1,"")</f>
        <v>1</v>
      </c>
      <c r="E590">
        <f>COUNTIF(주간_5pg!$F$2:$F$800,'5pg 데이터'!B590)</f>
        <v>1</v>
      </c>
      <c r="F590" t="b">
        <f t="shared" si="9"/>
        <v>1</v>
      </c>
      <c r="G590" t="str">
        <f>IF(F590=FALSE,"",B590&amp;"@"&amp;COUNTIFS($B$1:B590,B590,$F$1:F590,TRUE))</f>
        <v>India@65</v>
      </c>
      <c r="H590" t="str">
        <f>IFERROR(INDEX('기사 제목, 링크 정리시트'!B:B,MATCH(CONCATENATE("http://skinnonews.com"&amp;'5pg 데이터'!A590),'기사 제목, 링크 정리시트'!C:C,0)),"")</f>
        <v>SK Geo Centric introduces a blockchain-based recycled plastic material history management platform</v>
      </c>
      <c r="M590">
        <f>주간_5pg!F590</f>
        <v>0</v>
      </c>
    </row>
    <row r="591" spans="1:13">
      <c r="A591" s="86" t="s">
        <v>613</v>
      </c>
      <c r="B591" s="86" t="s">
        <v>232</v>
      </c>
      <c r="C591" s="86">
        <v>1</v>
      </c>
      <c r="D591">
        <f>IF(VLOOKUP(A591,'상위 PV'!A:C,3,0)="기사임",1,"")</f>
        <v>1</v>
      </c>
      <c r="E591">
        <f>COUNTIF(주간_5pg!$F$2:$F$800,'5pg 데이터'!B591)</f>
        <v>1</v>
      </c>
      <c r="F591" t="b">
        <f t="shared" si="9"/>
        <v>1</v>
      </c>
      <c r="G591" t="str">
        <f>IF(F591=FALSE,"",B591&amp;"@"&amp;COUNTIFS($B$1:B591,B591,$F$1:F591,TRUE))</f>
        <v>Canada@11</v>
      </c>
      <c r="H591" t="str">
        <f>IFERROR(INDEX('기사 제목, 링크 정리시트'!B:B,MATCH(CONCATENATE("http://skinnonews.com"&amp;'5pg 데이터'!A591),'기사 제목, 링크 정리시트'!C:C,0)),"")</f>
        <v>SK On-Ford JV BlueOval SK secures up to USD 9.2 billion of DOE Loan Conditional Commitment</v>
      </c>
      <c r="M591">
        <f>주간_5pg!F591</f>
        <v>0</v>
      </c>
    </row>
    <row r="592" spans="1:13">
      <c r="A592" s="86" t="s">
        <v>613</v>
      </c>
      <c r="B592" s="86" t="s">
        <v>1867</v>
      </c>
      <c r="C592" s="86">
        <v>1</v>
      </c>
      <c r="D592">
        <f>IF(VLOOKUP(A592,'상위 PV'!A:C,3,0)="기사임",1,"")</f>
        <v>1</v>
      </c>
      <c r="E592">
        <f>COUNTIF(주간_5pg!$F$2:$F$800,'5pg 데이터'!B592)</f>
        <v>1</v>
      </c>
      <c r="F592" t="b">
        <f t="shared" si="9"/>
        <v>1</v>
      </c>
      <c r="G592" t="str">
        <f>IF(F592=FALSE,"",B592&amp;"@"&amp;COUNTIFS($B$1:B592,B592,$F$1:F592,TRUE))</f>
        <v>Iceland@1</v>
      </c>
      <c r="H592" t="str">
        <f>IFERROR(INDEX('기사 제목, 링크 정리시트'!B:B,MATCH(CONCATENATE("http://skinnonews.com"&amp;'5pg 데이터'!A592),'기사 제목, 링크 정리시트'!C:C,0)),"")</f>
        <v>SK On-Ford JV BlueOval SK secures up to USD 9.2 billion of DOE Loan Conditional Commitment</v>
      </c>
      <c r="M592">
        <f>주간_5pg!F592</f>
        <v>0</v>
      </c>
    </row>
    <row r="593" spans="1:13">
      <c r="A593" s="86" t="s">
        <v>613</v>
      </c>
      <c r="B593" s="86" t="s">
        <v>1551</v>
      </c>
      <c r="C593" s="86">
        <v>1</v>
      </c>
      <c r="D593">
        <f>IF(VLOOKUP(A593,'상위 PV'!A:C,3,0)="기사임",1,"")</f>
        <v>1</v>
      </c>
      <c r="E593">
        <f>COUNTIF(주간_5pg!$F$2:$F$800,'5pg 데이터'!B593)</f>
        <v>1</v>
      </c>
      <c r="F593" t="b">
        <f t="shared" si="9"/>
        <v>1</v>
      </c>
      <c r="G593" t="str">
        <f>IF(F593=FALSE,"",B593&amp;"@"&amp;COUNTIFS($B$1:B593,B593,$F$1:F593,TRUE))</f>
        <v>Ireland@4</v>
      </c>
      <c r="H593" t="str">
        <f>IFERROR(INDEX('기사 제목, 링크 정리시트'!B:B,MATCH(CONCATENATE("http://skinnonews.com"&amp;'5pg 데이터'!A593),'기사 제목, 링크 정리시트'!C:C,0)),"")</f>
        <v>SK On-Ford JV BlueOval SK secures up to USD 9.2 billion of DOE Loan Conditional Commitment</v>
      </c>
      <c r="M593">
        <f>주간_5pg!F593</f>
        <v>0</v>
      </c>
    </row>
    <row r="594" spans="1:13">
      <c r="A594" s="86" t="s">
        <v>615</v>
      </c>
      <c r="B594" s="86" t="s">
        <v>229</v>
      </c>
      <c r="C594" s="86">
        <v>1</v>
      </c>
      <c r="D594">
        <f>IF(VLOOKUP(A594,'상위 PV'!A:C,3,0)="기사임",1,"")</f>
        <v>1</v>
      </c>
      <c r="E594">
        <f>COUNTIF(주간_5pg!$F$2:$F$800,'5pg 데이터'!B594)</f>
        <v>1</v>
      </c>
      <c r="F594" t="b">
        <f t="shared" si="9"/>
        <v>1</v>
      </c>
      <c r="G594" t="str">
        <f>IF(F594=FALSE,"",B594&amp;"@"&amp;COUNTIFS($B$1:B594,B594,$F$1:F594,TRUE))</f>
        <v>India@66</v>
      </c>
      <c r="H594" t="str">
        <f>IFERROR(INDEX('기사 제목, 링크 정리시트'!B:B,MATCH(CONCATENATE("http://skinnonews.com"&amp;'5pg 데이터'!A594),'기사 제목, 링크 정리시트'!C:C,0)),"")</f>
        <v>SK hi-tech battery materials Poland awarded the title of “Sustainability Leader” by the Polish government</v>
      </c>
      <c r="M594">
        <f>주간_5pg!F594</f>
        <v>0</v>
      </c>
    </row>
    <row r="595" spans="1:13">
      <c r="A595" s="86" t="s">
        <v>615</v>
      </c>
      <c r="B595" s="86" t="s">
        <v>226</v>
      </c>
      <c r="C595" s="86">
        <v>1</v>
      </c>
      <c r="D595">
        <f>IF(VLOOKUP(A595,'상위 PV'!A:C,3,0)="기사임",1,"")</f>
        <v>1</v>
      </c>
      <c r="E595">
        <f>COUNTIF(주간_5pg!$F$2:$F$800,'5pg 데이터'!B595)</f>
        <v>1</v>
      </c>
      <c r="F595" t="b">
        <f t="shared" si="9"/>
        <v>1</v>
      </c>
      <c r="G595" t="str">
        <f>IF(F595=FALSE,"",B595&amp;"@"&amp;COUNTIFS($B$1:B595,B595,$F$1:F595,TRUE))</f>
        <v>South Korea@52</v>
      </c>
      <c r="H595" t="str">
        <f>IFERROR(INDEX('기사 제목, 링크 정리시트'!B:B,MATCH(CONCATENATE("http://skinnonews.com"&amp;'5pg 데이터'!A595),'기사 제목, 링크 정리시트'!C:C,0)),"")</f>
        <v>SK hi-tech battery materials Poland awarded the title of “Sustainability Leader” by the Polish government</v>
      </c>
      <c r="M595">
        <f>주간_5pg!F595</f>
        <v>0</v>
      </c>
    </row>
    <row r="596" spans="1:13">
      <c r="A596" s="86" t="s">
        <v>616</v>
      </c>
      <c r="B596" s="86" t="s">
        <v>239</v>
      </c>
      <c r="C596" s="86">
        <v>1</v>
      </c>
      <c r="D596">
        <f>IF(VLOOKUP(A596,'상위 PV'!A:C,3,0)="기사임",1,"")</f>
        <v>1</v>
      </c>
      <c r="E596">
        <f>COUNTIF(주간_5pg!$F$2:$F$800,'5pg 데이터'!B596)</f>
        <v>1</v>
      </c>
      <c r="F596" t="b">
        <f t="shared" si="9"/>
        <v>1</v>
      </c>
      <c r="G596" t="str">
        <f>IF(F596=FALSE,"",B596&amp;"@"&amp;COUNTIFS($B$1:B596,B596,$F$1:F596,TRUE))</f>
        <v>Austria@2</v>
      </c>
      <c r="H596" t="str">
        <f>IFERROR(INDEX('기사 제목, 링크 정리시트'!B:B,MATCH(CONCATENATE("http://skinnonews.com"&amp;'5pg 데이터'!A596),'기사 제목, 링크 정리시트'!C:C,0)),"")</f>
        <v>SK Innovation decides to increase paid-in capital by KRW 1.18 trillion</v>
      </c>
      <c r="M596">
        <f>주간_5pg!F596</f>
        <v>0</v>
      </c>
    </row>
    <row r="597" spans="1:13">
      <c r="A597" s="86" t="s">
        <v>1252</v>
      </c>
      <c r="B597" s="86" t="s">
        <v>229</v>
      </c>
      <c r="C597" s="86">
        <v>1</v>
      </c>
      <c r="D597">
        <f>IF(VLOOKUP(A597,'상위 PV'!A:C,3,0)="기사임",1,"")</f>
        <v>1</v>
      </c>
      <c r="E597">
        <f>COUNTIF(주간_5pg!$F$2:$F$800,'5pg 데이터'!B597)</f>
        <v>1</v>
      </c>
      <c r="F597" t="b">
        <f t="shared" si="9"/>
        <v>1</v>
      </c>
      <c r="G597" t="str">
        <f>IF(F597=FALSE,"",B597&amp;"@"&amp;COUNTIFS($B$1:B597,B597,$F$1:F597,TRUE))</f>
        <v>India@67</v>
      </c>
      <c r="H597" t="str">
        <f>IFERROR(INDEX('기사 제목, 링크 정리시트'!B:B,MATCH(CONCATENATE("http://skinnonews.com"&amp;'5pg 데이터'!A597),'기사 제목, 링크 정리시트'!C:C,0)),"")</f>
        <v>[Recap] 2023 SK Innovation Global Forum</v>
      </c>
      <c r="M597">
        <f>주간_5pg!F597</f>
        <v>0</v>
      </c>
    </row>
    <row r="598" spans="1:13">
      <c r="A598" s="86" t="s">
        <v>1188</v>
      </c>
      <c r="B598" s="86" t="s">
        <v>229</v>
      </c>
      <c r="C598" s="86">
        <v>1</v>
      </c>
      <c r="D598">
        <f>IF(VLOOKUP(A598,'상위 PV'!A:C,3,0)="기사임",1,"")</f>
        <v>1</v>
      </c>
      <c r="E598">
        <f>COUNTIF(주간_5pg!$F$2:$F$800,'5pg 데이터'!B598)</f>
        <v>1</v>
      </c>
      <c r="F598" t="b">
        <f t="shared" si="9"/>
        <v>1</v>
      </c>
      <c r="G598" t="str">
        <f>IF(F598=FALSE,"",B598&amp;"@"&amp;COUNTIFS($B$1:B598,B598,$F$1:F598,TRUE))</f>
        <v>India@68</v>
      </c>
      <c r="H598" t="str">
        <f>IFERROR(INDEX('기사 제목, 링크 정리시트'!B:B,MATCH(CONCATENATE("http://skinnonews.com"&amp;'5pg 데이터'!A598),'기사 제목, 링크 정리시트'!C:C,0)),"")</f>
        <v/>
      </c>
      <c r="M598">
        <f>주간_5pg!F598</f>
        <v>0</v>
      </c>
    </row>
    <row r="599" spans="1:13">
      <c r="A599" s="86" t="s">
        <v>920</v>
      </c>
      <c r="B599" s="86" t="s">
        <v>232</v>
      </c>
      <c r="C599" s="86">
        <v>1</v>
      </c>
      <c r="D599">
        <f>IF(VLOOKUP(A599,'상위 PV'!A:C,3,0)="기사임",1,"")</f>
        <v>1</v>
      </c>
      <c r="E599">
        <f>COUNTIF(주간_5pg!$F$2:$F$800,'5pg 데이터'!B599)</f>
        <v>1</v>
      </c>
      <c r="F599" t="b">
        <f t="shared" si="9"/>
        <v>1</v>
      </c>
      <c r="G599" t="str">
        <f>IF(F599=FALSE,"",B599&amp;"@"&amp;COUNTIFS($B$1:B599,B599,$F$1:F599,TRUE))</f>
        <v>Canada@12</v>
      </c>
      <c r="H599" t="str">
        <f>IFERROR(INDEX('기사 제목, 링크 정리시트'!B:B,MATCH(CONCATENATE("http://skinnonews.com"&amp;'5pg 데이터'!A599),'기사 제목, 링크 정리시트'!C:C,0)),"")</f>
        <v>SK Liquor Station pop-up store in Ulsan, a hot spot to refuel your life with positive energy</v>
      </c>
      <c r="M599">
        <f>주간_5pg!F599</f>
        <v>0</v>
      </c>
    </row>
    <row r="600" spans="1:13">
      <c r="A600" s="86" t="s">
        <v>1173</v>
      </c>
      <c r="B600" s="86" t="s">
        <v>227</v>
      </c>
      <c r="C600" s="86">
        <v>1</v>
      </c>
      <c r="D600">
        <f>IF(VLOOKUP(A600,'상위 PV'!A:C,3,0)="기사임",1,"")</f>
        <v>1</v>
      </c>
      <c r="E600">
        <f>COUNTIF(주간_5pg!$F$2:$F$800,'5pg 데이터'!B600)</f>
        <v>1</v>
      </c>
      <c r="F600" t="b">
        <f t="shared" si="9"/>
        <v>1</v>
      </c>
      <c r="G600" t="str">
        <f>IF(F600=FALSE,"",B600&amp;"@"&amp;COUNTIFS($B$1:B600,B600,$F$1:F600,TRUE))</f>
        <v>Japan@24</v>
      </c>
      <c r="H600" t="str">
        <f>IFERROR(INDEX('기사 제목, 링크 정리시트'!B:B,MATCH(CONCATENATE("http://skinnonews.com"&amp;'5pg 데이터'!A600),'기사 제목, 링크 정리시트'!C:C,0)),"")</f>
        <v>SK Boulevard unveiled, celebrating SK On’s local impact in Jackson County</v>
      </c>
      <c r="M600">
        <f>주간_5pg!F600</f>
        <v>0</v>
      </c>
    </row>
    <row r="601" spans="1:13">
      <c r="A601" s="86" t="s">
        <v>1173</v>
      </c>
      <c r="B601" s="86" t="s">
        <v>225</v>
      </c>
      <c r="C601" s="86">
        <v>1</v>
      </c>
      <c r="D601">
        <f>IF(VLOOKUP(A601,'상위 PV'!A:C,3,0)="기사임",1,"")</f>
        <v>1</v>
      </c>
      <c r="E601">
        <f>COUNTIF(주간_5pg!$F$2:$F$800,'5pg 데이터'!B601)</f>
        <v>1</v>
      </c>
      <c r="F601" t="b">
        <f t="shared" si="9"/>
        <v>1</v>
      </c>
      <c r="G601" t="str">
        <f>IF(F601=FALSE,"",B601&amp;"@"&amp;COUNTIFS($B$1:B601,B601,$F$1:F601,TRUE))</f>
        <v>United States@66</v>
      </c>
      <c r="H601" t="str">
        <f>IFERROR(INDEX('기사 제목, 링크 정리시트'!B:B,MATCH(CONCATENATE("http://skinnonews.com"&amp;'5pg 데이터'!A601),'기사 제목, 링크 정리시트'!C:C,0)),"")</f>
        <v>SK Boulevard unveiled, celebrating SK On’s local impact in Jackson County</v>
      </c>
      <c r="M601">
        <f>주간_5pg!F601</f>
        <v>0</v>
      </c>
    </row>
    <row r="602" spans="1:13">
      <c r="A602" s="86" t="s">
        <v>644</v>
      </c>
      <c r="B602" s="86" t="s">
        <v>226</v>
      </c>
      <c r="C602" s="86">
        <v>1</v>
      </c>
      <c r="D602">
        <f>IF(VLOOKUP(A602,'상위 PV'!A:C,3,0)="기사임",1,"")</f>
        <v>1</v>
      </c>
      <c r="E602">
        <f>COUNTIF(주간_5pg!$F$2:$F$800,'5pg 데이터'!B602)</f>
        <v>1</v>
      </c>
      <c r="F602" t="b">
        <f t="shared" si="9"/>
        <v>1</v>
      </c>
      <c r="G602" t="str">
        <f>IF(F602=FALSE,"",B602&amp;"@"&amp;COUNTIFS($B$1:B602,B602,$F$1:F602,TRUE))</f>
        <v>South Korea@53</v>
      </c>
      <c r="H602" t="str">
        <f>IFERROR(INDEX('기사 제목, 링크 정리시트'!B:B,MATCH(CONCATENATE("http://skinnonews.com"&amp;'5pg 데이터'!A602),'기사 제목, 링크 정리시트'!C:C,0)),"")</f>
        <v>SK On opens Battery Safety Evaluation Center</v>
      </c>
      <c r="M602">
        <f>주간_5pg!F602</f>
        <v>0</v>
      </c>
    </row>
    <row r="603" spans="1:13">
      <c r="A603" s="86" t="s">
        <v>645</v>
      </c>
      <c r="B603" s="86" t="s">
        <v>227</v>
      </c>
      <c r="C603" s="86">
        <v>1</v>
      </c>
      <c r="D603">
        <f>IF(VLOOKUP(A603,'상위 PV'!A:C,3,0)="기사임",1,"")</f>
        <v>1</v>
      </c>
      <c r="E603">
        <f>COUNTIF(주간_5pg!$F$2:$F$800,'5pg 데이터'!B603)</f>
        <v>1</v>
      </c>
      <c r="F603" t="b">
        <f t="shared" si="9"/>
        <v>1</v>
      </c>
      <c r="G603" t="str">
        <f>IF(F603=FALSE,"",B603&amp;"@"&amp;COUNTIFS($B$1:B603,B603,$F$1:F603,TRUE))</f>
        <v>Japan@25</v>
      </c>
      <c r="H603" t="str">
        <f>IFERROR(INDEX('기사 제목, 링크 정리시트'!B:B,MATCH(CONCATENATE("http://skinnonews.com"&amp;'5pg 데이터'!A603),'기사 제목, 링크 정리시트'!C:C,0)),"")</f>
        <v>[SK Innovation’s Q2 2023 Financial Results] Recording sales of KRW 18.73 trillion and operating loss of KRW 106.8 billion</v>
      </c>
      <c r="M603">
        <f>주간_5pg!F603</f>
        <v>0</v>
      </c>
    </row>
    <row r="604" spans="1:13">
      <c r="A604" s="86" t="s">
        <v>657</v>
      </c>
      <c r="B604" s="86" t="s">
        <v>231</v>
      </c>
      <c r="C604" s="86">
        <v>1</v>
      </c>
      <c r="D604">
        <f>IF(VLOOKUP(A604,'상위 PV'!A:C,3,0)="기사임",1,"")</f>
        <v>1</v>
      </c>
      <c r="E604">
        <f>COUNTIF(주간_5pg!$F$2:$F$800,'5pg 데이터'!B604)</f>
        <v>1</v>
      </c>
      <c r="F604" t="b">
        <f t="shared" si="9"/>
        <v>1</v>
      </c>
      <c r="G604" t="str">
        <f>IF(F604=FALSE,"",B604&amp;"@"&amp;COUNTIFS($B$1:B604,B604,$F$1:F604,TRUE))</f>
        <v>China@18</v>
      </c>
      <c r="H604" t="str">
        <f>IFERROR(INDEX('기사 제목, 링크 정리시트'!B:B,MATCH(CONCATENATE("http://skinnonews.com"&amp;'5pg 데이터'!A604),'기사 제목, 링크 정리시트'!C:C,0)),"")</f>
        <v>South Korea – Malaysia Carbon Capture &amp; Storage Project alliance expanded with new MOU</v>
      </c>
      <c r="M604">
        <f>주간_5pg!F604</f>
        <v>0</v>
      </c>
    </row>
    <row r="605" spans="1:13">
      <c r="A605" s="86" t="s">
        <v>657</v>
      </c>
      <c r="B605" s="86" t="s">
        <v>965</v>
      </c>
      <c r="C605" s="86">
        <v>1</v>
      </c>
      <c r="D605">
        <f>IF(VLOOKUP(A605,'상위 PV'!A:C,3,0)="기사임",1,"")</f>
        <v>1</v>
      </c>
      <c r="E605">
        <f>COUNTIF(주간_5pg!$F$2:$F$800,'5pg 데이터'!B605)</f>
        <v>1</v>
      </c>
      <c r="F605" t="b">
        <f t="shared" si="9"/>
        <v>1</v>
      </c>
      <c r="G605" t="str">
        <f>IF(F605=FALSE,"",B605&amp;"@"&amp;COUNTIFS($B$1:B605,B605,$F$1:F605,TRUE))</f>
        <v>Finland@2</v>
      </c>
      <c r="H605" t="str">
        <f>IFERROR(INDEX('기사 제목, 링크 정리시트'!B:B,MATCH(CONCATENATE("http://skinnonews.com"&amp;'5pg 데이터'!A605),'기사 제목, 링크 정리시트'!C:C,0)),"")</f>
        <v>South Korea – Malaysia Carbon Capture &amp; Storage Project alliance expanded with new MOU</v>
      </c>
      <c r="M605">
        <f>주간_5pg!F605</f>
        <v>0</v>
      </c>
    </row>
    <row r="606" spans="1:13">
      <c r="A606" s="86" t="s">
        <v>657</v>
      </c>
      <c r="B606" s="86" t="s">
        <v>229</v>
      </c>
      <c r="C606" s="86">
        <v>1</v>
      </c>
      <c r="D606">
        <f>IF(VLOOKUP(A606,'상위 PV'!A:C,3,0)="기사임",1,"")</f>
        <v>1</v>
      </c>
      <c r="E606">
        <f>COUNTIF(주간_5pg!$F$2:$F$800,'5pg 데이터'!B606)</f>
        <v>1</v>
      </c>
      <c r="F606" t="b">
        <f t="shared" si="9"/>
        <v>1</v>
      </c>
      <c r="G606" t="str">
        <f>IF(F606=FALSE,"",B606&amp;"@"&amp;COUNTIFS($B$1:B606,B606,$F$1:F606,TRUE))</f>
        <v>India@69</v>
      </c>
      <c r="H606" t="str">
        <f>IFERROR(INDEX('기사 제목, 링크 정리시트'!B:B,MATCH(CONCATENATE("http://skinnonews.com"&amp;'5pg 데이터'!A606),'기사 제목, 링크 정리시트'!C:C,0)),"")</f>
        <v>South Korea – Malaysia Carbon Capture &amp; Storage Project alliance expanded with new MOU</v>
      </c>
      <c r="M606">
        <f>주간_5pg!F606</f>
        <v>0</v>
      </c>
    </row>
    <row r="607" spans="1:13">
      <c r="A607" s="86" t="s">
        <v>657</v>
      </c>
      <c r="B607" s="86" t="s">
        <v>1873</v>
      </c>
      <c r="C607" s="86">
        <v>1</v>
      </c>
      <c r="D607">
        <f>IF(VLOOKUP(A607,'상위 PV'!A:C,3,0)="기사임",1,"")</f>
        <v>1</v>
      </c>
      <c r="E607">
        <f>COUNTIF(주간_5pg!$F$2:$F$800,'5pg 데이터'!B607)</f>
        <v>1</v>
      </c>
      <c r="F607" t="b">
        <f t="shared" si="9"/>
        <v>1</v>
      </c>
      <c r="G607" t="str">
        <f>IF(F607=FALSE,"",B607&amp;"@"&amp;COUNTIFS($B$1:B607,B607,$F$1:F607,TRUE))</f>
        <v>Timor-Leste@1</v>
      </c>
      <c r="H607" t="str">
        <f>IFERROR(INDEX('기사 제목, 링크 정리시트'!B:B,MATCH(CONCATENATE("http://skinnonews.com"&amp;'5pg 데이터'!A607),'기사 제목, 링크 정리시트'!C:C,0)),"")</f>
        <v>South Korea – Malaysia Carbon Capture &amp; Storage Project alliance expanded with new MOU</v>
      </c>
      <c r="M607">
        <f>주간_5pg!F607</f>
        <v>0</v>
      </c>
    </row>
    <row r="608" spans="1:13">
      <c r="A608" s="86" t="s">
        <v>1797</v>
      </c>
      <c r="B608" s="86" t="s">
        <v>236</v>
      </c>
      <c r="C608" s="86">
        <v>1</v>
      </c>
      <c r="D608">
        <f>IF(VLOOKUP(A608,'상위 PV'!A:C,3,0)="기사임",1,"")</f>
        <v>1</v>
      </c>
      <c r="E608">
        <f>COUNTIF(주간_5pg!$F$2:$F$800,'5pg 데이터'!B608)</f>
        <v>1</v>
      </c>
      <c r="F608" t="b">
        <f t="shared" si="9"/>
        <v>1</v>
      </c>
      <c r="G608" t="str">
        <f>IF(F608=FALSE,"",B608&amp;"@"&amp;COUNTIFS($B$1:B608,B608,$F$1:F608,TRUE))</f>
        <v>France@9</v>
      </c>
      <c r="H608" t="str">
        <f>IFERROR(INDEX('기사 제목, 링크 정리시트'!B:B,MATCH(CONCATENATE("http://skinnonews.com"&amp;'5pg 데이터'!A608),'기사 제목, 링크 정리시트'!C:C,0)),"")</f>
        <v>Sinopec-SK Petrochemical celebrates the 10 th anniversary of its foundation</v>
      </c>
      <c r="M608">
        <f>주간_5pg!F608</f>
        <v>0</v>
      </c>
    </row>
    <row r="609" spans="1:13">
      <c r="A609" s="86" t="s">
        <v>1797</v>
      </c>
      <c r="B609" s="86" t="s">
        <v>1701</v>
      </c>
      <c r="C609" s="86">
        <v>1</v>
      </c>
      <c r="D609">
        <f>IF(VLOOKUP(A609,'상위 PV'!A:C,3,0)="기사임",1,"")</f>
        <v>1</v>
      </c>
      <c r="E609">
        <f>COUNTIF(주간_5pg!$F$2:$F$800,'5pg 데이터'!B609)</f>
        <v>1</v>
      </c>
      <c r="F609" t="b">
        <f t="shared" si="9"/>
        <v>1</v>
      </c>
      <c r="G609" t="str">
        <f>IF(F609=FALSE,"",B609&amp;"@"&amp;COUNTIFS($B$1:B609,B609,$F$1:F609,TRUE))</f>
        <v>Kuwait@3</v>
      </c>
      <c r="H609" t="str">
        <f>IFERROR(INDEX('기사 제목, 링크 정리시트'!B:B,MATCH(CONCATENATE("http://skinnonews.com"&amp;'5pg 데이터'!A609),'기사 제목, 링크 정리시트'!C:C,0)),"")</f>
        <v>Sinopec-SK Petrochemical celebrates the 10 th anniversary of its foundation</v>
      </c>
      <c r="M609">
        <f>주간_5pg!F609</f>
        <v>0</v>
      </c>
    </row>
    <row r="610" spans="1:13">
      <c r="A610" s="86" t="s">
        <v>1797</v>
      </c>
      <c r="B610" s="86" t="s">
        <v>241</v>
      </c>
      <c r="C610" s="86">
        <v>1</v>
      </c>
      <c r="D610">
        <f>IF(VLOOKUP(A610,'상위 PV'!A:C,3,0)="기사임",1,"")</f>
        <v>1</v>
      </c>
      <c r="E610">
        <f>COUNTIF(주간_5pg!$F$2:$F$800,'5pg 데이터'!B610)</f>
        <v>1</v>
      </c>
      <c r="F610" t="b">
        <f t="shared" si="9"/>
        <v>1</v>
      </c>
      <c r="G610" t="str">
        <f>IF(F610=FALSE,"",B610&amp;"@"&amp;COUNTIFS($B$1:B610,B610,$F$1:F610,TRUE))</f>
        <v>Netherlands@5</v>
      </c>
      <c r="H610" t="str">
        <f>IFERROR(INDEX('기사 제목, 링크 정리시트'!B:B,MATCH(CONCATENATE("http://skinnonews.com"&amp;'5pg 데이터'!A610),'기사 제목, 링크 정리시트'!C:C,0)),"")</f>
        <v>Sinopec-SK Petrochemical celebrates the 10 th anniversary of its foundation</v>
      </c>
      <c r="M610">
        <f>주간_5pg!F610</f>
        <v>0</v>
      </c>
    </row>
    <row r="611" spans="1:13">
      <c r="A611" s="86" t="s">
        <v>1201</v>
      </c>
      <c r="B611" s="86" t="s">
        <v>234</v>
      </c>
      <c r="C611" s="86">
        <v>1</v>
      </c>
      <c r="D611">
        <f>IF(VLOOKUP(A611,'상위 PV'!A:C,3,0)="기사임",1,"")</f>
        <v>1</v>
      </c>
      <c r="E611">
        <f>COUNTIF(주간_5pg!$F$2:$F$800,'5pg 데이터'!B611)</f>
        <v>1</v>
      </c>
      <c r="F611" t="b">
        <f t="shared" si="9"/>
        <v>1</v>
      </c>
      <c r="G611" t="str">
        <f>IF(F611=FALSE,"",B611&amp;"@"&amp;COUNTIFS($B$1:B611,B611,$F$1:F611,TRUE))</f>
        <v>United Kingdom@23</v>
      </c>
      <c r="H611" t="str">
        <f>IFERROR(INDEX('기사 제목, 링크 정리시트'!B:B,MATCH(CONCATENATE("http://skinnonews.com"&amp;'5pg 데이터'!A611),'기사 제목, 링크 정리시트'!C:C,0)),"")</f>
        <v/>
      </c>
      <c r="M611">
        <f>주간_5pg!F611</f>
        <v>0</v>
      </c>
    </row>
    <row r="612" spans="1:13">
      <c r="A612" s="86" t="s">
        <v>672</v>
      </c>
      <c r="B612" s="86" t="s">
        <v>229</v>
      </c>
      <c r="C612" s="86">
        <v>1</v>
      </c>
      <c r="D612">
        <f>IF(VLOOKUP(A612,'상위 PV'!A:C,3,0)="기사임",1,"")</f>
        <v>1</v>
      </c>
      <c r="E612">
        <f>COUNTIF(주간_5pg!$F$2:$F$800,'5pg 데이터'!B612)</f>
        <v>1</v>
      </c>
      <c r="F612" t="b">
        <f t="shared" si="9"/>
        <v>1</v>
      </c>
      <c r="G612" t="str">
        <f>IF(F612=FALSE,"",B612&amp;"@"&amp;COUNTIFS($B$1:B612,B612,$F$1:F612,TRUE))</f>
        <v>India@70</v>
      </c>
      <c r="H612" t="str">
        <f>IFERROR(INDEX('기사 제목, 링크 정리시트'!B:B,MATCH(CONCATENATE("http://skinnonews.com"&amp;'5pg 데이터'!A612),'기사 제목, 링크 정리시트'!C:C,0)),"")</f>
        <v>SK On invests up to KRW 1.5 trillion in facility expansion in Seosan City, South Korea</v>
      </c>
      <c r="M612">
        <f>주간_5pg!F612</f>
        <v>0</v>
      </c>
    </row>
    <row r="613" spans="1:13">
      <c r="A613" s="86" t="s">
        <v>668</v>
      </c>
      <c r="B613" s="86" t="s">
        <v>1551</v>
      </c>
      <c r="C613" s="86">
        <v>1</v>
      </c>
      <c r="D613">
        <f>IF(VLOOKUP(A613,'상위 PV'!A:C,3,0)="기사임",1,"")</f>
        <v>1</v>
      </c>
      <c r="E613">
        <f>COUNTIF(주간_5pg!$F$2:$F$800,'5pg 데이터'!B613)</f>
        <v>1</v>
      </c>
      <c r="F613" t="b">
        <f t="shared" si="9"/>
        <v>1</v>
      </c>
      <c r="G613" t="str">
        <f>IF(F613=FALSE,"",B613&amp;"@"&amp;COUNTIFS($B$1:B613,B613,$F$1:F613,TRUE))</f>
        <v>Ireland@5</v>
      </c>
      <c r="H613" t="str">
        <f>IFERROR(INDEX('기사 제목, 링크 정리시트'!B:B,MATCH(CONCATENATE("http://skinnonews.com"&amp;'5pg 데이터'!A613),'기사 제목, 링크 정리시트'!C:C,0)),"")</f>
        <v>SK On, Ford, EcoPro BM to establish cathode plant in Quebec, Canada</v>
      </c>
      <c r="M613">
        <f>주간_5pg!F613</f>
        <v>0</v>
      </c>
    </row>
    <row r="614" spans="1:13">
      <c r="A614" s="86" t="s">
        <v>668</v>
      </c>
      <c r="B614" s="86" t="s">
        <v>227</v>
      </c>
      <c r="C614" s="86">
        <v>1</v>
      </c>
      <c r="D614">
        <f>IF(VLOOKUP(A614,'상위 PV'!A:C,3,0)="기사임",1,"")</f>
        <v>1</v>
      </c>
      <c r="E614">
        <f>COUNTIF(주간_5pg!$F$2:$F$800,'5pg 데이터'!B614)</f>
        <v>1</v>
      </c>
      <c r="F614" t="b">
        <f t="shared" si="9"/>
        <v>1</v>
      </c>
      <c r="G614" t="str">
        <f>IF(F614=FALSE,"",B614&amp;"@"&amp;COUNTIFS($B$1:B614,B614,$F$1:F614,TRUE))</f>
        <v>Japan@26</v>
      </c>
      <c r="H614" t="str">
        <f>IFERROR(INDEX('기사 제목, 링크 정리시트'!B:B,MATCH(CONCATENATE("http://skinnonews.com"&amp;'5pg 데이터'!A614),'기사 제목, 링크 정리시트'!C:C,0)),"")</f>
        <v>SK On, Ford, EcoPro BM to establish cathode plant in Quebec, Canada</v>
      </c>
      <c r="M614">
        <f>주간_5pg!F614</f>
        <v>0</v>
      </c>
    </row>
    <row r="615" spans="1:13">
      <c r="A615" s="86" t="s">
        <v>668</v>
      </c>
      <c r="B615" s="86" t="s">
        <v>241</v>
      </c>
      <c r="C615" s="86">
        <v>1</v>
      </c>
      <c r="D615">
        <f>IF(VLOOKUP(A615,'상위 PV'!A:C,3,0)="기사임",1,"")</f>
        <v>1</v>
      </c>
      <c r="E615">
        <f>COUNTIF(주간_5pg!$F$2:$F$800,'5pg 데이터'!B615)</f>
        <v>1</v>
      </c>
      <c r="F615" t="b">
        <f t="shared" si="9"/>
        <v>1</v>
      </c>
      <c r="G615" t="str">
        <f>IF(F615=FALSE,"",B615&amp;"@"&amp;COUNTIFS($B$1:B615,B615,$F$1:F615,TRUE))</f>
        <v>Netherlands@6</v>
      </c>
      <c r="H615" t="str">
        <f>IFERROR(INDEX('기사 제목, 링크 정리시트'!B:B,MATCH(CONCATENATE("http://skinnonews.com"&amp;'5pg 데이터'!A615),'기사 제목, 링크 정리시트'!C:C,0)),"")</f>
        <v>SK On, Ford, EcoPro BM to establish cathode plant in Quebec, Canada</v>
      </c>
      <c r="M615">
        <f>주간_5pg!F615</f>
        <v>0</v>
      </c>
    </row>
    <row r="616" spans="1:13">
      <c r="A616" s="86" t="s">
        <v>668</v>
      </c>
      <c r="B616" s="86" t="s">
        <v>1537</v>
      </c>
      <c r="C616" s="86">
        <v>1</v>
      </c>
      <c r="D616">
        <f>IF(VLOOKUP(A616,'상위 PV'!A:C,3,0)="기사임",1,"")</f>
        <v>1</v>
      </c>
      <c r="E616">
        <f>COUNTIF(주간_5pg!$F$2:$F$800,'5pg 데이터'!B616)</f>
        <v>1</v>
      </c>
      <c r="F616" t="b">
        <f t="shared" si="9"/>
        <v>1</v>
      </c>
      <c r="G616" t="str">
        <f>IF(F616=FALSE,"",B616&amp;"@"&amp;COUNTIFS($B$1:B616,B616,$F$1:F616,TRUE))</f>
        <v>Portugal@4</v>
      </c>
      <c r="H616" t="str">
        <f>IFERROR(INDEX('기사 제목, 링크 정리시트'!B:B,MATCH(CONCATENATE("http://skinnonews.com"&amp;'5pg 데이터'!A616),'기사 제목, 링크 정리시트'!C:C,0)),"")</f>
        <v>SK On, Ford, EcoPro BM to establish cathode plant in Quebec, Canada</v>
      </c>
      <c r="M616">
        <f>주간_5pg!F616</f>
        <v>0</v>
      </c>
    </row>
    <row r="617" spans="1:13">
      <c r="A617" s="86" t="s">
        <v>668</v>
      </c>
      <c r="B617" s="86" t="s">
        <v>1635</v>
      </c>
      <c r="C617" s="86">
        <v>1</v>
      </c>
      <c r="D617">
        <f>IF(VLOOKUP(A617,'상위 PV'!A:C,3,0)="기사임",1,"")</f>
        <v>1</v>
      </c>
      <c r="E617">
        <f>COUNTIF(주간_5pg!$F$2:$F$800,'5pg 데이터'!B617)</f>
        <v>2</v>
      </c>
      <c r="F617" t="b">
        <f t="shared" si="9"/>
        <v>0</v>
      </c>
      <c r="G617" t="str">
        <f>IF(F617=FALSE,"",B617&amp;"@"&amp;COUNTIFS($B$1:B617,B617,$F$1:F617,TRUE))</f>
        <v/>
      </c>
      <c r="H617" t="str">
        <f>IFERROR(INDEX('기사 제목, 링크 정리시트'!B:B,MATCH(CONCATENATE("http://skinnonews.com"&amp;'5pg 데이터'!A617),'기사 제목, 링크 정리시트'!C:C,0)),"")</f>
        <v>SK On, Ford, EcoPro BM to establish cathode plant in Quebec, Canada</v>
      </c>
      <c r="M617">
        <f>주간_5pg!F617</f>
        <v>0</v>
      </c>
    </row>
    <row r="618" spans="1:13">
      <c r="A618" s="86" t="s">
        <v>671</v>
      </c>
      <c r="B618" s="86" t="s">
        <v>225</v>
      </c>
      <c r="C618" s="86">
        <v>1</v>
      </c>
      <c r="D618">
        <f>IF(VLOOKUP(A618,'상위 PV'!A:C,3,0)="기사임",1,"")</f>
        <v>1</v>
      </c>
      <c r="E618">
        <f>COUNTIF(주간_5pg!$F$2:$F$800,'5pg 데이터'!B618)</f>
        <v>1</v>
      </c>
      <c r="F618" t="b">
        <f t="shared" si="9"/>
        <v>1</v>
      </c>
      <c r="G618" t="str">
        <f>IF(F618=FALSE,"",B618&amp;"@"&amp;COUNTIFS($B$1:B618,B618,$F$1:F618,TRUE))</f>
        <v>United States@67</v>
      </c>
      <c r="H618" t="str">
        <f>IFERROR(INDEX('기사 제목, 링크 정리시트'!B:B,MATCH(CONCATENATE("http://skinnonews.com"&amp;'5pg 데이터'!A618),'기사 제목, 링크 정리시트'!C:C,0)),"")</f>
        <v>SK Enmove, DELL, GRC join hands to vitalize the liquid immersion cooling market</v>
      </c>
      <c r="M618">
        <f>주간_5pg!F618</f>
        <v>0</v>
      </c>
    </row>
    <row r="619" spans="1:13">
      <c r="A619" s="86" t="s">
        <v>878</v>
      </c>
      <c r="B619" s="86" t="s">
        <v>1635</v>
      </c>
      <c r="C619" s="86">
        <v>1</v>
      </c>
      <c r="D619">
        <f>IF(VLOOKUP(A619,'상위 PV'!A:C,3,0)="기사임",1,"")</f>
        <v>1</v>
      </c>
      <c r="E619">
        <f>COUNTIF(주간_5pg!$F$2:$F$800,'5pg 데이터'!B619)</f>
        <v>2</v>
      </c>
      <c r="F619" t="b">
        <f t="shared" si="9"/>
        <v>0</v>
      </c>
      <c r="G619" t="str">
        <f>IF(F619=FALSE,"",B619&amp;"@"&amp;COUNTIFS($B$1:B619,B619,$F$1:F619,TRUE))</f>
        <v/>
      </c>
      <c r="H619" t="str">
        <f>IFERROR(INDEX('기사 제목, 링크 정리시트'!B:B,MATCH(CONCATENATE("http://skinnonews.com"&amp;'5pg 데이터'!A619),'기사 제목, 링크 정리시트'!C:C,0)),"")</f>
        <v>SK Innovation released the 2022 ESG Report</v>
      </c>
      <c r="M619">
        <f>주간_5pg!F619</f>
        <v>0</v>
      </c>
    </row>
    <row r="620" spans="1:13">
      <c r="A620" s="86" t="s">
        <v>878</v>
      </c>
      <c r="B620" s="86" t="s">
        <v>226</v>
      </c>
      <c r="C620" s="86">
        <v>1</v>
      </c>
      <c r="D620">
        <f>IF(VLOOKUP(A620,'상위 PV'!A:C,3,0)="기사임",1,"")</f>
        <v>1</v>
      </c>
      <c r="E620">
        <f>COUNTIF(주간_5pg!$F$2:$F$800,'5pg 데이터'!B620)</f>
        <v>1</v>
      </c>
      <c r="F620" t="b">
        <f t="shared" si="9"/>
        <v>1</v>
      </c>
      <c r="G620" t="str">
        <f>IF(F620=FALSE,"",B620&amp;"@"&amp;COUNTIFS($B$1:B620,B620,$F$1:F620,TRUE))</f>
        <v>South Korea@54</v>
      </c>
      <c r="H620" t="str">
        <f>IFERROR(INDEX('기사 제목, 링크 정리시트'!B:B,MATCH(CONCATENATE("http://skinnonews.com"&amp;'5pg 데이터'!A620),'기사 제목, 링크 정리시트'!C:C,0)),"")</f>
        <v>SK Innovation released the 2022 ESG Report</v>
      </c>
      <c r="M620">
        <f>주간_5pg!F620</f>
        <v>0</v>
      </c>
    </row>
    <row r="621" spans="1:13">
      <c r="A621" s="86" t="s">
        <v>670</v>
      </c>
      <c r="B621" s="86" t="s">
        <v>232</v>
      </c>
      <c r="C621" s="86">
        <v>1</v>
      </c>
      <c r="D621">
        <f>IF(VLOOKUP(A621,'상위 PV'!A:C,3,0)="기사임",1,"")</f>
        <v>1</v>
      </c>
      <c r="E621">
        <f>COUNTIF(주간_5pg!$F$2:$F$800,'5pg 데이터'!B621)</f>
        <v>1</v>
      </c>
      <c r="F621" t="b">
        <f t="shared" si="9"/>
        <v>1</v>
      </c>
      <c r="G621" t="str">
        <f>IF(F621=FALSE,"",B621&amp;"@"&amp;COUNTIFS($B$1:B621,B621,$F$1:F621,TRUE))</f>
        <v>Canada@13</v>
      </c>
      <c r="H621" t="str">
        <f>IFERROR(INDEX('기사 제목, 링크 정리시트'!B:B,MATCH(CONCATENATE("http://skinnonews.com"&amp;'5pg 데이터'!A621),'기사 제목, 링크 정리시트'!C:C,0)),"")</f>
        <v>SK Innovation's leadership drives 40 years of R&amp;D management</v>
      </c>
      <c r="M621">
        <f>주간_5pg!F621</f>
        <v>0</v>
      </c>
    </row>
    <row r="622" spans="1:13">
      <c r="A622" s="86" t="s">
        <v>1741</v>
      </c>
      <c r="B622" s="86" t="s">
        <v>226</v>
      </c>
      <c r="C622" s="86">
        <v>1</v>
      </c>
      <c r="D622">
        <f>IF(VLOOKUP(A622,'상위 PV'!A:C,3,0)="기사임",1,"")</f>
        <v>1</v>
      </c>
      <c r="E622">
        <f>COUNTIF(주간_5pg!$F$2:$F$800,'5pg 데이터'!B622)</f>
        <v>1</v>
      </c>
      <c r="F622" t="b">
        <f t="shared" si="9"/>
        <v>1</v>
      </c>
      <c r="G622" t="str">
        <f>IF(F622=FALSE,"",B622&amp;"@"&amp;COUNTIFS($B$1:B622,B622,$F$1:F622,TRUE))</f>
        <v>South Korea@55</v>
      </c>
      <c r="H622" t="str">
        <f>IFERROR(INDEX('기사 제목, 링크 정리시트'!B:B,MATCH(CONCATENATE("http://skinnonews.com"&amp;'5pg 데이터'!A622),'기사 제목, 링크 정리시트'!C:C,0)),"")</f>
        <v>All business sites of SKIET acquired ISO27001, establishing a world-class information security system</v>
      </c>
      <c r="M622">
        <f>주간_5pg!F622</f>
        <v>0</v>
      </c>
    </row>
    <row r="623" spans="1:13">
      <c r="A623" s="86" t="s">
        <v>669</v>
      </c>
      <c r="B623" s="86" t="s">
        <v>239</v>
      </c>
      <c r="C623" s="86">
        <v>1</v>
      </c>
      <c r="D623">
        <f>IF(VLOOKUP(A623,'상위 PV'!A:C,3,0)="기사임",1,"")</f>
        <v>1</v>
      </c>
      <c r="E623">
        <f>COUNTIF(주간_5pg!$F$2:$F$800,'5pg 데이터'!B623)</f>
        <v>1</v>
      </c>
      <c r="F623" t="b">
        <f t="shared" si="9"/>
        <v>1</v>
      </c>
      <c r="G623" t="str">
        <f>IF(F623=FALSE,"",B623&amp;"@"&amp;COUNTIFS($B$1:B623,B623,$F$1:F623,TRUE))</f>
        <v>Austria@3</v>
      </c>
      <c r="H623" t="str">
        <f>IFERROR(INDEX('기사 제목, 링크 정리시트'!B:B,MATCH(CONCATENATE("http://skinnonews.com"&amp;'5pg 데이터'!A623),'기사 제목, 링크 정리시트'!C:C,0)),"")</f>
        <v>SK On develops new solid electrolyte with top-level lithium-ion conductivity</v>
      </c>
      <c r="M623">
        <f>주간_5pg!F623</f>
        <v>0</v>
      </c>
    </row>
    <row r="624" spans="1:13">
      <c r="A624" s="86" t="s">
        <v>669</v>
      </c>
      <c r="B624" s="86" t="s">
        <v>1555</v>
      </c>
      <c r="C624" s="86">
        <v>1</v>
      </c>
      <c r="D624">
        <f>IF(VLOOKUP(A624,'상위 PV'!A:C,3,0)="기사임",1,"")</f>
        <v>1</v>
      </c>
      <c r="E624">
        <f>COUNTIF(주간_5pg!$F$2:$F$800,'5pg 데이터'!B624)</f>
        <v>1</v>
      </c>
      <c r="F624" t="b">
        <f t="shared" si="9"/>
        <v>1</v>
      </c>
      <c r="G624" t="str">
        <f>IF(F624=FALSE,"",B624&amp;"@"&amp;COUNTIFS($B$1:B624,B624,$F$1:F624,TRUE))</f>
        <v>Brazil@1</v>
      </c>
      <c r="H624" t="str">
        <f>IFERROR(INDEX('기사 제목, 링크 정리시트'!B:B,MATCH(CONCATENATE("http://skinnonews.com"&amp;'5pg 데이터'!A624),'기사 제목, 링크 정리시트'!C:C,0)),"")</f>
        <v>SK On develops new solid electrolyte with top-level lithium-ion conductivity</v>
      </c>
      <c r="M624">
        <f>주간_5pg!F624</f>
        <v>0</v>
      </c>
    </row>
    <row r="625" spans="1:13">
      <c r="A625" s="86" t="s">
        <v>669</v>
      </c>
      <c r="B625" s="86" t="s">
        <v>234</v>
      </c>
      <c r="C625" s="86">
        <v>1</v>
      </c>
      <c r="D625">
        <f>IF(VLOOKUP(A625,'상위 PV'!A:C,3,0)="기사임",1,"")</f>
        <v>1</v>
      </c>
      <c r="E625">
        <f>COUNTIF(주간_5pg!$F$2:$F$800,'5pg 데이터'!B625)</f>
        <v>1</v>
      </c>
      <c r="F625" t="b">
        <f t="shared" si="9"/>
        <v>1</v>
      </c>
      <c r="G625" t="str">
        <f>IF(F625=FALSE,"",B625&amp;"@"&amp;COUNTIFS($B$1:B625,B625,$F$1:F625,TRUE))</f>
        <v>United Kingdom@24</v>
      </c>
      <c r="H625" t="str">
        <f>IFERROR(INDEX('기사 제목, 링크 정리시트'!B:B,MATCH(CONCATENATE("http://skinnonews.com"&amp;'5pg 데이터'!A625),'기사 제목, 링크 정리시트'!C:C,0)),"")</f>
        <v>SK On develops new solid electrolyte with top-level lithium-ion conductivity</v>
      </c>
      <c r="M625">
        <f>주간_5pg!F625</f>
        <v>0</v>
      </c>
    </row>
    <row r="626" spans="1:13">
      <c r="A626" s="86" t="s">
        <v>876</v>
      </c>
      <c r="B626" s="86" t="s">
        <v>230</v>
      </c>
      <c r="C626" s="86">
        <v>1</v>
      </c>
      <c r="D626">
        <f>IF(VLOOKUP(A626,'상위 PV'!A:C,3,0)="기사임",1,"")</f>
        <v>1</v>
      </c>
      <c r="E626">
        <f>COUNTIF(주간_5pg!$F$2:$F$800,'5pg 데이터'!B626)</f>
        <v>1</v>
      </c>
      <c r="F626" t="b">
        <f t="shared" si="9"/>
        <v>1</v>
      </c>
      <c r="G626" t="str">
        <f>IF(F626=FALSE,"",B626&amp;"@"&amp;COUNTIFS($B$1:B626,B626,$F$1:F626,TRUE))</f>
        <v>Singapore@41</v>
      </c>
      <c r="H626" t="str">
        <f>IFERROR(INDEX('기사 제목, 링크 정리시트'!B:B,MATCH(CONCATENATE("http://skinnonews.com"&amp;'5pg 데이터'!A626),'기사 제목, 링크 정리시트'!C:C,0)),"")</f>
        <v>SK Enmove expands its lubricant brand ZIC, aiming to lead the global electrical efficiency market worth KRW 54 trillion by 2040</v>
      </c>
      <c r="M626">
        <f>주간_5pg!F626</f>
        <v>0</v>
      </c>
    </row>
    <row r="627" spans="1:13">
      <c r="A627" s="86" t="s">
        <v>876</v>
      </c>
      <c r="B627" s="86" t="s">
        <v>628</v>
      </c>
      <c r="C627" s="86">
        <v>1</v>
      </c>
      <c r="D627">
        <f>IF(VLOOKUP(A627,'상위 PV'!A:C,3,0)="기사임",1,"")</f>
        <v>1</v>
      </c>
      <c r="E627">
        <f>COUNTIF(주간_5pg!$F$2:$F$800,'5pg 데이터'!B627)</f>
        <v>1</v>
      </c>
      <c r="F627" t="b">
        <f t="shared" si="9"/>
        <v>1</v>
      </c>
      <c r="G627" t="str">
        <f>IF(F627=FALSE,"",B627&amp;"@"&amp;COUNTIFS($B$1:B627,B627,$F$1:F627,TRUE))</f>
        <v>United Arab Emirates@6</v>
      </c>
      <c r="H627" t="str">
        <f>IFERROR(INDEX('기사 제목, 링크 정리시트'!B:B,MATCH(CONCATENATE("http://skinnonews.com"&amp;'5pg 데이터'!A627),'기사 제목, 링크 정리시트'!C:C,0)),"")</f>
        <v>SK Enmove expands its lubricant brand ZIC, aiming to lead the global electrical efficiency market worth KRW 54 trillion by 2040</v>
      </c>
      <c r="M627">
        <f>주간_5pg!F627</f>
        <v>0</v>
      </c>
    </row>
    <row r="628" spans="1:13">
      <c r="A628" s="86" t="s">
        <v>876</v>
      </c>
      <c r="B628" s="86" t="s">
        <v>234</v>
      </c>
      <c r="C628" s="86">
        <v>1</v>
      </c>
      <c r="D628">
        <f>IF(VLOOKUP(A628,'상위 PV'!A:C,3,0)="기사임",1,"")</f>
        <v>1</v>
      </c>
      <c r="E628">
        <f>COUNTIF(주간_5pg!$F$2:$F$800,'5pg 데이터'!B628)</f>
        <v>1</v>
      </c>
      <c r="F628" t="b">
        <f t="shared" si="9"/>
        <v>1</v>
      </c>
      <c r="G628" t="str">
        <f>IF(F628=FALSE,"",B628&amp;"@"&amp;COUNTIFS($B$1:B628,B628,$F$1:F628,TRUE))</f>
        <v>United Kingdom@25</v>
      </c>
      <c r="H628" t="str">
        <f>IFERROR(INDEX('기사 제목, 링크 정리시트'!B:B,MATCH(CONCATENATE("http://skinnonews.com"&amp;'5pg 데이터'!A628),'기사 제목, 링크 정리시트'!C:C,0)),"")</f>
        <v>SK Enmove expands its lubricant brand ZIC, aiming to lead the global electrical efficiency market worth KRW 54 trillion by 2040</v>
      </c>
      <c r="M628">
        <f>주간_5pg!F628</f>
        <v>0</v>
      </c>
    </row>
    <row r="629" spans="1:13">
      <c r="A629" s="86" t="s">
        <v>876</v>
      </c>
      <c r="B629" s="86" t="s">
        <v>225</v>
      </c>
      <c r="C629" s="86">
        <v>1</v>
      </c>
      <c r="D629">
        <f>IF(VLOOKUP(A629,'상위 PV'!A:C,3,0)="기사임",1,"")</f>
        <v>1</v>
      </c>
      <c r="E629">
        <f>COUNTIF(주간_5pg!$F$2:$F$800,'5pg 데이터'!B629)</f>
        <v>1</v>
      </c>
      <c r="F629" t="b">
        <f t="shared" si="9"/>
        <v>1</v>
      </c>
      <c r="G629" t="str">
        <f>IF(F629=FALSE,"",B629&amp;"@"&amp;COUNTIFS($B$1:B629,B629,$F$1:F629,TRUE))</f>
        <v>United States@68</v>
      </c>
      <c r="H629" t="str">
        <f>IFERROR(INDEX('기사 제목, 링크 정리시트'!B:B,MATCH(CONCATENATE("http://skinnonews.com"&amp;'5pg 데이터'!A629),'기사 제목, 링크 정리시트'!C:C,0)),"")</f>
        <v>SK Enmove expands its lubricant brand ZIC, aiming to lead the global electrical efficiency market worth KRW 54 trillion by 2040</v>
      </c>
      <c r="M629">
        <f>주간_5pg!F629</f>
        <v>0</v>
      </c>
    </row>
    <row r="630" spans="1:13">
      <c r="A630" s="86" t="s">
        <v>1798</v>
      </c>
      <c r="B630" s="86" t="s">
        <v>250</v>
      </c>
      <c r="C630" s="86">
        <v>1</v>
      </c>
      <c r="D630">
        <f>IF(VLOOKUP(A630,'상위 PV'!A:C,3,0)="기사임",1,"")</f>
        <v>1</v>
      </c>
      <c r="E630">
        <f>COUNTIF(주간_5pg!$F$2:$F$800,'5pg 데이터'!B630)</f>
        <v>1</v>
      </c>
      <c r="F630" t="b">
        <f t="shared" si="9"/>
        <v>1</v>
      </c>
      <c r="G630" t="str">
        <f>IF(F630=FALSE,"",B630&amp;"@"&amp;COUNTIFS($B$1:B630,B630,$F$1:F630,TRUE))</f>
        <v>Philippines@4</v>
      </c>
      <c r="H630" t="str">
        <f>IFERROR(INDEX('기사 제목, 링크 정리시트'!B:B,MATCH(CONCATENATE("http://skinnonews.com"&amp;'5pg 데이터'!A630),'기사 제목, 링크 정리시트'!C:C,0)),"")</f>
        <v>SK Innovation and Vietnam Social Value Alliance unite to expand the Mangrove Reforestation Project</v>
      </c>
      <c r="M630">
        <f>주간_5pg!F630</f>
        <v>0</v>
      </c>
    </row>
    <row r="631" spans="1:13">
      <c r="A631" s="86" t="s">
        <v>903</v>
      </c>
      <c r="B631" s="86" t="s">
        <v>225</v>
      </c>
      <c r="C631" s="86">
        <v>1</v>
      </c>
      <c r="D631">
        <f>IF(VLOOKUP(A631,'상위 PV'!A:C,3,0)="기사임",1,"")</f>
        <v>1</v>
      </c>
      <c r="E631">
        <f>COUNTIF(주간_5pg!$F$2:$F$800,'5pg 데이터'!B631)</f>
        <v>1</v>
      </c>
      <c r="F631" t="b">
        <f t="shared" si="9"/>
        <v>1</v>
      </c>
      <c r="G631" t="str">
        <f>IF(F631=FALSE,"",B631&amp;"@"&amp;COUNTIFS($B$1:B631,B631,$F$1:F631,TRUE))</f>
        <v>United States@69</v>
      </c>
      <c r="H631" t="str">
        <f>IFERROR(INDEX('기사 제목, 링크 정리시트'!B:B,MATCH(CONCATENATE("http://skinnonews.com"&amp;'5pg 데이터'!A631),'기사 제목, 링크 정리시트'!C:C,0)),"")</f>
        <v>[SKinno Tech] The core materials of secondary battery – Separator</v>
      </c>
      <c r="M631">
        <f>주간_5pg!F631</f>
        <v>0</v>
      </c>
    </row>
    <row r="632" spans="1:13">
      <c r="A632" s="86" t="s">
        <v>1306</v>
      </c>
      <c r="B632" s="86" t="s">
        <v>234</v>
      </c>
      <c r="C632" s="86">
        <v>1</v>
      </c>
      <c r="D632">
        <f>IF(VLOOKUP(A632,'상위 PV'!A:C,3,0)="기사임",1,"")</f>
        <v>1</v>
      </c>
      <c r="E632">
        <f>COUNTIF(주간_5pg!$F$2:$F$800,'5pg 데이터'!B632)</f>
        <v>1</v>
      </c>
      <c r="F632" t="b">
        <f t="shared" si="9"/>
        <v>1</v>
      </c>
      <c r="G632" t="str">
        <f>IF(F632=FALSE,"",B632&amp;"@"&amp;COUNTIFS($B$1:B632,B632,$F$1:F632,TRUE))</f>
        <v>United Kingdom@26</v>
      </c>
      <c r="H632" t="str">
        <f>IFERROR(INDEX('기사 제목, 링크 정리시트'!B:B,MATCH(CONCATENATE("http://skinnonews.com"&amp;'5pg 데이터'!A632),'기사 제목, 링크 정리시트'!C:C,0)),"")</f>
        <v>Global Boiling – A step up from global warming and how we’re tackling it</v>
      </c>
      <c r="M632">
        <f>주간_5pg!F632</f>
        <v>0</v>
      </c>
    </row>
    <row r="633" spans="1:13">
      <c r="A633" s="86" t="s">
        <v>913</v>
      </c>
      <c r="B633" s="86" t="s">
        <v>229</v>
      </c>
      <c r="C633" s="86">
        <v>1</v>
      </c>
      <c r="D633">
        <f>IF(VLOOKUP(A633,'상위 PV'!A:C,3,0)="기사임",1,"")</f>
        <v>1</v>
      </c>
      <c r="E633">
        <f>COUNTIF(주간_5pg!$F$2:$F$800,'5pg 데이터'!B633)</f>
        <v>1</v>
      </c>
      <c r="F633" t="b">
        <f t="shared" si="9"/>
        <v>1</v>
      </c>
      <c r="G633" t="str">
        <f>IF(F633=FALSE,"",B633&amp;"@"&amp;COUNTIFS($B$1:B633,B633,$F$1:F633,TRUE))</f>
        <v>India@71</v>
      </c>
      <c r="H633" t="str">
        <f>IFERROR(INDEX('기사 제목, 링크 정리시트'!B:B,MATCH(CONCATENATE("http://skinnonews.com"&amp;'5pg 데이터'!A633),'기사 제목, 링크 정리시트'!C:C,0)),"")</f>
        <v>SK Earthon successfully produces crude oil from Block 17/03 in China, applying carbon reduction method</v>
      </c>
      <c r="M633">
        <f>주간_5pg!F633</f>
        <v>0</v>
      </c>
    </row>
    <row r="634" spans="1:13">
      <c r="A634" s="86" t="s">
        <v>913</v>
      </c>
      <c r="B634" s="86" t="s">
        <v>234</v>
      </c>
      <c r="C634" s="86">
        <v>1</v>
      </c>
      <c r="D634">
        <f>IF(VLOOKUP(A634,'상위 PV'!A:C,3,0)="기사임",1,"")</f>
        <v>1</v>
      </c>
      <c r="E634">
        <f>COUNTIF(주간_5pg!$F$2:$F$800,'5pg 데이터'!B634)</f>
        <v>1</v>
      </c>
      <c r="F634" t="b">
        <f t="shared" si="9"/>
        <v>1</v>
      </c>
      <c r="G634" t="str">
        <f>IF(F634=FALSE,"",B634&amp;"@"&amp;COUNTIFS($B$1:B634,B634,$F$1:F634,TRUE))</f>
        <v>United Kingdom@27</v>
      </c>
      <c r="H634" t="str">
        <f>IFERROR(INDEX('기사 제목, 링크 정리시트'!B:B,MATCH(CONCATENATE("http://skinnonews.com"&amp;'5pg 데이터'!A634),'기사 제목, 링크 정리시트'!C:C,0)),"")</f>
        <v>SK Earthon successfully produces crude oil from Block 17/03 in China, applying carbon reduction method</v>
      </c>
      <c r="M634">
        <f>주간_5pg!F634</f>
        <v>0</v>
      </c>
    </row>
    <row r="635" spans="1:13">
      <c r="A635" s="86" t="s">
        <v>1674</v>
      </c>
      <c r="B635" s="86" t="s">
        <v>247</v>
      </c>
      <c r="C635" s="86">
        <v>1</v>
      </c>
      <c r="D635">
        <f>IF(VLOOKUP(A635,'상위 PV'!A:C,3,0)="기사임",1,"")</f>
        <v>1</v>
      </c>
      <c r="E635">
        <f>COUNTIF(주간_5pg!$F$2:$F$800,'5pg 데이터'!B635)</f>
        <v>1</v>
      </c>
      <c r="F635" t="b">
        <f t="shared" si="9"/>
        <v>1</v>
      </c>
      <c r="G635" t="str">
        <f>IF(F635=FALSE,"",B635&amp;"@"&amp;COUNTIFS($B$1:B635,B635,$F$1:F635,TRUE))</f>
        <v>Vietnam@10</v>
      </c>
      <c r="H635" t="str">
        <f>IFERROR(INDEX('기사 제목, 링크 정리시트'!B:B,MATCH(CONCATENATE("http://skinnonews.com"&amp;'5pg 데이터'!A635),'기사 제목, 링크 정리시트'!C:C,0)),"")</f>
        <v>The pivotal role of enterprises in recovering mangroves on the coast of the Vietnamese Mekong Delta (by Dr. Tran Thi Ngoc Bich, Vice Director at Institute of Environmental Science and Technology, Tra Vinh University)</v>
      </c>
      <c r="M635">
        <f>주간_5pg!F635</f>
        <v>0</v>
      </c>
    </row>
    <row r="636" spans="1:13">
      <c r="A636" s="86" t="s">
        <v>924</v>
      </c>
      <c r="B636" s="86" t="s">
        <v>229</v>
      </c>
      <c r="C636" s="86">
        <v>1</v>
      </c>
      <c r="D636">
        <f>IF(VLOOKUP(A636,'상위 PV'!A:C,3,0)="기사임",1,"")</f>
        <v>1</v>
      </c>
      <c r="E636">
        <f>COUNTIF(주간_5pg!$F$2:$F$800,'5pg 데이터'!B636)</f>
        <v>1</v>
      </c>
      <c r="F636" t="b">
        <f t="shared" si="9"/>
        <v>1</v>
      </c>
      <c r="G636" t="str">
        <f>IF(F636=FALSE,"",B636&amp;"@"&amp;COUNTIFS($B$1:B636,B636,$F$1:F636,TRUE))</f>
        <v>India@72</v>
      </c>
      <c r="H636" t="str">
        <f>IFERROR(INDEX('기사 제목, 링크 정리시트'!B:B,MATCH(CONCATENATE("http://skinnonews.com"&amp;'5pg 데이터'!A636),'기사 제목, 링크 정리시트'!C:C,0)),"")</f>
        <v>SK On named No. 1 in Fortune’s “Change the World” list</v>
      </c>
      <c r="M636">
        <f>주간_5pg!F636</f>
        <v>0</v>
      </c>
    </row>
    <row r="637" spans="1:13">
      <c r="A637" s="86" t="s">
        <v>931</v>
      </c>
      <c r="B637" s="86" t="s">
        <v>229</v>
      </c>
      <c r="C637" s="86">
        <v>1</v>
      </c>
      <c r="D637">
        <f>IF(VLOOKUP(A637,'상위 PV'!A:C,3,0)="기사임",1,"")</f>
        <v>1</v>
      </c>
      <c r="E637">
        <f>COUNTIF(주간_5pg!$F$2:$F$800,'5pg 데이터'!B637)</f>
        <v>1</v>
      </c>
      <c r="F637" t="b">
        <f t="shared" si="9"/>
        <v>1</v>
      </c>
      <c r="G637" t="str">
        <f>IF(F637=FALSE,"",B637&amp;"@"&amp;COUNTIFS($B$1:B637,B637,$F$1:F637,TRUE))</f>
        <v>India@73</v>
      </c>
      <c r="H637" t="str">
        <f>IFERROR(INDEX('기사 제목, 링크 정리시트'!B:B,MATCH(CONCATENATE("http://skinnonews.com"&amp;'5pg 데이터'!A637),'기사 제목, 링크 정리시트'!C:C,0)),"")</f>
        <v>SK Geo Centric opens SK Geo Planet, an online platform to strengthen communication and collaboration with clients</v>
      </c>
      <c r="M637">
        <f>주간_5pg!F637</f>
        <v>0</v>
      </c>
    </row>
    <row r="638" spans="1:13">
      <c r="A638" s="86" t="s">
        <v>942</v>
      </c>
      <c r="B638" s="86" t="s">
        <v>233</v>
      </c>
      <c r="C638" s="86">
        <v>1</v>
      </c>
      <c r="D638">
        <f>IF(VLOOKUP(A638,'상위 PV'!A:C,3,0)="기사임",1,"")</f>
        <v>1</v>
      </c>
      <c r="E638">
        <f>COUNTIF(주간_5pg!$F$2:$F$800,'5pg 데이터'!B638)</f>
        <v>1</v>
      </c>
      <c r="F638" t="b">
        <f t="shared" si="9"/>
        <v>1</v>
      </c>
      <c r="G638" t="str">
        <f>IF(F638=FALSE,"",B638&amp;"@"&amp;COUNTIFS($B$1:B638,B638,$F$1:F638,TRUE))</f>
        <v>Hong Kong@18</v>
      </c>
      <c r="H638" t="str">
        <f>IFERROR(INDEX('기사 제목, 링크 정리시트'!B:B,MATCH(CONCATENATE("http://skinnonews.com"&amp;'5pg 데이터'!A638),'기사 제목, 링크 정리시트'!C:C,0)),"")</f>
        <v>SK Trading International invests in Daekyung O&amp;T to secure bio-aviation fuel raw materials</v>
      </c>
      <c r="M638">
        <f>주간_5pg!F638</f>
        <v>0</v>
      </c>
    </row>
    <row r="639" spans="1:13">
      <c r="A639" s="86" t="s">
        <v>942</v>
      </c>
      <c r="B639" s="86" t="s">
        <v>229</v>
      </c>
      <c r="C639" s="86">
        <v>1</v>
      </c>
      <c r="D639">
        <f>IF(VLOOKUP(A639,'상위 PV'!A:C,3,0)="기사임",1,"")</f>
        <v>1</v>
      </c>
      <c r="E639">
        <f>COUNTIF(주간_5pg!$F$2:$F$800,'5pg 데이터'!B639)</f>
        <v>1</v>
      </c>
      <c r="F639" t="b">
        <f t="shared" si="9"/>
        <v>1</v>
      </c>
      <c r="G639" t="str">
        <f>IF(F639=FALSE,"",B639&amp;"@"&amp;COUNTIFS($B$1:B639,B639,$F$1:F639,TRUE))</f>
        <v>India@74</v>
      </c>
      <c r="H639" t="str">
        <f>IFERROR(INDEX('기사 제목, 링크 정리시트'!B:B,MATCH(CONCATENATE("http://skinnonews.com"&amp;'5pg 데이터'!A639),'기사 제목, 링크 정리시트'!C:C,0)),"")</f>
        <v>SK Trading International invests in Daekyung O&amp;T to secure bio-aviation fuel raw materials</v>
      </c>
      <c r="M639">
        <f>주간_5pg!F639</f>
        <v>0</v>
      </c>
    </row>
    <row r="640" spans="1:13">
      <c r="A640" s="86" t="s">
        <v>942</v>
      </c>
      <c r="B640" s="86" t="s">
        <v>246</v>
      </c>
      <c r="C640" s="86">
        <v>1</v>
      </c>
      <c r="D640">
        <f>IF(VLOOKUP(A640,'상위 PV'!A:C,3,0)="기사임",1,"")</f>
        <v>1</v>
      </c>
      <c r="E640">
        <f>COUNTIF(주간_5pg!$F$2:$F$800,'5pg 데이터'!B640)</f>
        <v>1</v>
      </c>
      <c r="F640" t="b">
        <f t="shared" si="9"/>
        <v>1</v>
      </c>
      <c r="G640" t="str">
        <f>IF(F640=FALSE,"",B640&amp;"@"&amp;COUNTIFS($B$1:B640,B640,$F$1:F640,TRUE))</f>
        <v>Poland@5</v>
      </c>
      <c r="H640" t="str">
        <f>IFERROR(INDEX('기사 제목, 링크 정리시트'!B:B,MATCH(CONCATENATE("http://skinnonews.com"&amp;'5pg 데이터'!A640),'기사 제목, 링크 정리시트'!C:C,0)),"")</f>
        <v>SK Trading International invests in Daekyung O&amp;T to secure bio-aviation fuel raw materials</v>
      </c>
      <c r="M640">
        <f>주간_5pg!F640</f>
        <v>0</v>
      </c>
    </row>
    <row r="641" spans="1:13">
      <c r="A641" s="86" t="s">
        <v>942</v>
      </c>
      <c r="B641" s="86" t="s">
        <v>628</v>
      </c>
      <c r="C641" s="86">
        <v>1</v>
      </c>
      <c r="D641">
        <f>IF(VLOOKUP(A641,'상위 PV'!A:C,3,0)="기사임",1,"")</f>
        <v>1</v>
      </c>
      <c r="E641">
        <f>COUNTIF(주간_5pg!$F$2:$F$800,'5pg 데이터'!B641)</f>
        <v>1</v>
      </c>
      <c r="F641" t="b">
        <f t="shared" si="9"/>
        <v>1</v>
      </c>
      <c r="G641" t="str">
        <f>IF(F641=FALSE,"",B641&amp;"@"&amp;COUNTIFS($B$1:B641,B641,$F$1:F641,TRUE))</f>
        <v>United Arab Emirates@7</v>
      </c>
      <c r="H641" t="str">
        <f>IFERROR(INDEX('기사 제목, 링크 정리시트'!B:B,MATCH(CONCATENATE("http://skinnonews.com"&amp;'5pg 데이터'!A641),'기사 제목, 링크 정리시트'!C:C,0)),"")</f>
        <v>SK Trading International invests in Daekyung O&amp;T to secure bio-aviation fuel raw materials</v>
      </c>
      <c r="M641">
        <f>주간_5pg!F641</f>
        <v>0</v>
      </c>
    </row>
    <row r="642" spans="1:13">
      <c r="A642" s="86" t="s">
        <v>966</v>
      </c>
      <c r="B642" s="86" t="s">
        <v>230</v>
      </c>
      <c r="C642" s="86">
        <v>1</v>
      </c>
      <c r="D642">
        <f>IF(VLOOKUP(A642,'상위 PV'!A:C,3,0)="기사임",1,"")</f>
        <v>1</v>
      </c>
      <c r="E642">
        <f>COUNTIF(주간_5pg!$F$2:$F$800,'5pg 데이터'!B642)</f>
        <v>1</v>
      </c>
      <c r="F642" t="b">
        <f t="shared" ref="F642:F705" si="10">AND(D642=1,E642=1)</f>
        <v>1</v>
      </c>
      <c r="G642" t="str">
        <f>IF(F642=FALSE,"",B642&amp;"@"&amp;COUNTIFS($B$1:B642,B642,$F$1:F642,TRUE))</f>
        <v>Singapore@42</v>
      </c>
      <c r="H642" t="str">
        <f>IFERROR(INDEX('기사 제목, 링크 정리시트'!B:B,MATCH(CONCATENATE("http://skinnonews.com"&amp;'5pg 데이터'!A642),'기사 제목, 링크 정리시트'!C:C,0)),"")</f>
        <v>SK Geo Centric to build a pyrolysis plant in Dangjin with Plastic Energy</v>
      </c>
      <c r="M642">
        <f>주간_5pg!F642</f>
        <v>0</v>
      </c>
    </row>
    <row r="643" spans="1:13">
      <c r="A643" s="86" t="s">
        <v>967</v>
      </c>
      <c r="B643" s="86" t="s">
        <v>236</v>
      </c>
      <c r="C643" s="86">
        <v>1</v>
      </c>
      <c r="D643">
        <f>IF(VLOOKUP(A643,'상위 PV'!A:C,3,0)="기사임",1,"")</f>
        <v>1</v>
      </c>
      <c r="E643">
        <f>COUNTIF(주간_5pg!$F$2:$F$800,'5pg 데이터'!B643)</f>
        <v>1</v>
      </c>
      <c r="F643" t="b">
        <f t="shared" si="10"/>
        <v>1</v>
      </c>
      <c r="G643" t="str">
        <f>IF(F643=FALSE,"",B643&amp;"@"&amp;COUNTIFS($B$1:B643,B643,$F$1:F643,TRUE))</f>
        <v>France@10</v>
      </c>
      <c r="H643" t="str">
        <f>IFERROR(INDEX('기사 제목, 링크 정리시트'!B:B,MATCH(CONCATENATE("http://skinnonews.com"&amp;'5pg 데이터'!A643),'기사 제목, 링크 정리시트'!C:C,0)),"")</f>
        <v>SK Innovation and ENEOS sign MOU on Strategic Cooperation</v>
      </c>
      <c r="M643">
        <f>주간_5pg!F643</f>
        <v>0</v>
      </c>
    </row>
    <row r="644" spans="1:13">
      <c r="A644" s="86" t="s">
        <v>967</v>
      </c>
      <c r="B644" s="86" t="s">
        <v>229</v>
      </c>
      <c r="C644" s="86">
        <v>1</v>
      </c>
      <c r="D644">
        <f>IF(VLOOKUP(A644,'상위 PV'!A:C,3,0)="기사임",1,"")</f>
        <v>1</v>
      </c>
      <c r="E644">
        <f>COUNTIF(주간_5pg!$F$2:$F$800,'5pg 데이터'!B644)</f>
        <v>1</v>
      </c>
      <c r="F644" t="b">
        <f t="shared" si="10"/>
        <v>1</v>
      </c>
      <c r="G644" t="str">
        <f>IF(F644=FALSE,"",B644&amp;"@"&amp;COUNTIFS($B$1:B644,B644,$F$1:F644,TRUE))</f>
        <v>India@75</v>
      </c>
      <c r="H644" t="str">
        <f>IFERROR(INDEX('기사 제목, 링크 정리시트'!B:B,MATCH(CONCATENATE("http://skinnonews.com"&amp;'5pg 데이터'!A644),'기사 제목, 링크 정리시트'!C:C,0)),"")</f>
        <v>SK Innovation and ENEOS sign MOU on Strategic Cooperation</v>
      </c>
      <c r="M644">
        <f>주간_5pg!F644</f>
        <v>0</v>
      </c>
    </row>
    <row r="645" spans="1:13">
      <c r="A645" s="86" t="s">
        <v>967</v>
      </c>
      <c r="B645" s="86" t="s">
        <v>230</v>
      </c>
      <c r="C645" s="86">
        <v>1</v>
      </c>
      <c r="D645">
        <f>IF(VLOOKUP(A645,'상위 PV'!A:C,3,0)="기사임",1,"")</f>
        <v>1</v>
      </c>
      <c r="E645">
        <f>COUNTIF(주간_5pg!$F$2:$F$800,'5pg 데이터'!B645)</f>
        <v>1</v>
      </c>
      <c r="F645" t="b">
        <f t="shared" si="10"/>
        <v>1</v>
      </c>
      <c r="G645" t="str">
        <f>IF(F645=FALSE,"",B645&amp;"@"&amp;COUNTIFS($B$1:B645,B645,$F$1:F645,TRUE))</f>
        <v>Singapore@43</v>
      </c>
      <c r="H645" t="str">
        <f>IFERROR(INDEX('기사 제목, 링크 정리시트'!B:B,MATCH(CONCATENATE("http://skinnonews.com"&amp;'5pg 데이터'!A645),'기사 제목, 링크 정리시트'!C:C,0)),"")</f>
        <v>SK Innovation and ENEOS sign MOU on Strategic Cooperation</v>
      </c>
      <c r="M645">
        <f>주간_5pg!F645</f>
        <v>0</v>
      </c>
    </row>
    <row r="646" spans="1:13">
      <c r="A646" s="86" t="s">
        <v>968</v>
      </c>
      <c r="B646" s="86" t="s">
        <v>234</v>
      </c>
      <c r="C646" s="86">
        <v>1</v>
      </c>
      <c r="D646">
        <f>IF(VLOOKUP(A646,'상위 PV'!A:C,3,0)="기사임",1,"")</f>
        <v>1</v>
      </c>
      <c r="E646">
        <f>COUNTIF(주간_5pg!$F$2:$F$800,'5pg 데이터'!B646)</f>
        <v>1</v>
      </c>
      <c r="F646" t="b">
        <f t="shared" si="10"/>
        <v>1</v>
      </c>
      <c r="G646" t="str">
        <f>IF(F646=FALSE,"",B646&amp;"@"&amp;COUNTIFS($B$1:B646,B646,$F$1:F646,TRUE))</f>
        <v>United Kingdom@28</v>
      </c>
      <c r="H646" t="str">
        <f>IFERROR(INDEX('기사 제목, 링크 정리시트'!B:B,MATCH(CONCATENATE("http://skinnonews.com"&amp;'5pg 데이터'!A646),'기사 제목, 링크 정리시트'!C:C,0)),"")</f>
        <v>[SK Innovation’s Q3 2023 Financial Results] Recording sales of KRW 19.89 trillion and operating profit of KRW 1.56 trillion</v>
      </c>
      <c r="M646">
        <f>주간_5pg!F646</f>
        <v>0</v>
      </c>
    </row>
    <row r="647" spans="1:13">
      <c r="A647" s="86" t="s">
        <v>993</v>
      </c>
      <c r="B647" s="86" t="s">
        <v>233</v>
      </c>
      <c r="C647" s="86">
        <v>1</v>
      </c>
      <c r="D647">
        <f>IF(VLOOKUP(A647,'상위 PV'!A:C,3,0)="기사임",1,"")</f>
        <v>1</v>
      </c>
      <c r="E647">
        <f>COUNTIF(주간_5pg!$F$2:$F$800,'5pg 데이터'!B647)</f>
        <v>1</v>
      </c>
      <c r="F647" t="b">
        <f t="shared" si="10"/>
        <v>1</v>
      </c>
      <c r="G647" t="str">
        <f>IF(F647=FALSE,"",B647&amp;"@"&amp;COUNTIFS($B$1:B647,B647,$F$1:F647,TRUE))</f>
        <v>Hong Kong@19</v>
      </c>
      <c r="H647" t="str">
        <f>IFERROR(INDEX('기사 제목, 링크 정리시트'!B:B,MATCH(CONCATENATE("http://skinnonews.com"&amp;'5pg 데이터'!A647),'기사 제목, 링크 정리시트'!C:C,0)),"")</f>
        <v>SK On and Polestar sign battery supply agreement for Polestar 5</v>
      </c>
      <c r="M647">
        <f>주간_5pg!F647</f>
        <v>0</v>
      </c>
    </row>
    <row r="648" spans="1:13">
      <c r="A648" s="86" t="s">
        <v>993</v>
      </c>
      <c r="B648" s="86" t="s">
        <v>230</v>
      </c>
      <c r="C648" s="86">
        <v>1</v>
      </c>
      <c r="D648">
        <f>IF(VLOOKUP(A648,'상위 PV'!A:C,3,0)="기사임",1,"")</f>
        <v>1</v>
      </c>
      <c r="E648">
        <f>COUNTIF(주간_5pg!$F$2:$F$800,'5pg 데이터'!B648)</f>
        <v>1</v>
      </c>
      <c r="F648" t="b">
        <f t="shared" si="10"/>
        <v>1</v>
      </c>
      <c r="G648" t="str">
        <f>IF(F648=FALSE,"",B648&amp;"@"&amp;COUNTIFS($B$1:B648,B648,$F$1:F648,TRUE))</f>
        <v>Singapore@44</v>
      </c>
      <c r="H648" t="str">
        <f>IFERROR(INDEX('기사 제목, 링크 정리시트'!B:B,MATCH(CONCATENATE("http://skinnonews.com"&amp;'5pg 데이터'!A648),'기사 제목, 링크 정리시트'!C:C,0)),"")</f>
        <v>SK On and Polestar sign battery supply agreement for Polestar 5</v>
      </c>
      <c r="M648">
        <f>주간_5pg!F648</f>
        <v>0</v>
      </c>
    </row>
    <row r="649" spans="1:13">
      <c r="A649" s="86" t="s">
        <v>1030</v>
      </c>
      <c r="B649" s="86" t="s">
        <v>230</v>
      </c>
      <c r="C649" s="86">
        <v>1</v>
      </c>
      <c r="D649">
        <f>IF(VLOOKUP(A649,'상위 PV'!A:C,3,0)="기사임",1,"")</f>
        <v>1</v>
      </c>
      <c r="E649">
        <f>COUNTIF(주간_5pg!$F$2:$F$800,'5pg 데이터'!B649)</f>
        <v>1</v>
      </c>
      <c r="F649" t="b">
        <f t="shared" si="10"/>
        <v>1</v>
      </c>
      <c r="G649" t="str">
        <f>IF(F649=FALSE,"",B649&amp;"@"&amp;COUNTIFS($B$1:B649,B649,$F$1:F649,TRUE))</f>
        <v>Singapore@45</v>
      </c>
      <c r="H649" t="str">
        <f>IFERROR(INDEX('기사 제목, 링크 정리시트'!B:B,MATCH(CONCATENATE("http://skinnonews.com"&amp;'5pg 데이터'!A649),'기사 제목, 링크 정리시트'!C:C,0)),"")</f>
        <v>SK Energy undergoes the division of its tank terminal business and launches a logistics company</v>
      </c>
      <c r="M649">
        <f>주간_5pg!F649</f>
        <v>0</v>
      </c>
    </row>
    <row r="650" spans="1:13">
      <c r="A650" s="86" t="s">
        <v>1030</v>
      </c>
      <c r="B650" s="86" t="s">
        <v>225</v>
      </c>
      <c r="C650" s="86">
        <v>1</v>
      </c>
      <c r="D650">
        <f>IF(VLOOKUP(A650,'상위 PV'!A:C,3,0)="기사임",1,"")</f>
        <v>1</v>
      </c>
      <c r="E650">
        <f>COUNTIF(주간_5pg!$F$2:$F$800,'5pg 데이터'!B650)</f>
        <v>1</v>
      </c>
      <c r="F650" t="b">
        <f t="shared" si="10"/>
        <v>1</v>
      </c>
      <c r="G650" t="str">
        <f>IF(F650=FALSE,"",B650&amp;"@"&amp;COUNTIFS($B$1:B650,B650,$F$1:F650,TRUE))</f>
        <v>United States@70</v>
      </c>
      <c r="H650" t="str">
        <f>IFERROR(INDEX('기사 제목, 링크 정리시트'!B:B,MATCH(CONCATENATE("http://skinnonews.com"&amp;'5pg 데이터'!A650),'기사 제목, 링크 정리시트'!C:C,0)),"")</f>
        <v>SK Energy undergoes the division of its tank terminal business and launches a logistics company</v>
      </c>
      <c r="M650">
        <f>주간_5pg!F650</f>
        <v>0</v>
      </c>
    </row>
    <row r="651" spans="1:13">
      <c r="A651" s="86" t="s">
        <v>1029</v>
      </c>
      <c r="B651" s="86" t="s">
        <v>249</v>
      </c>
      <c r="C651" s="86">
        <v>1</v>
      </c>
      <c r="D651">
        <f>IF(VLOOKUP(A651,'상위 PV'!A:C,3,0)="기사임",1,"")</f>
        <v>1</v>
      </c>
      <c r="E651">
        <f>COUNTIF(주간_5pg!$F$2:$F$800,'5pg 데이터'!B651)</f>
        <v>1</v>
      </c>
      <c r="F651" t="b">
        <f t="shared" si="10"/>
        <v>1</v>
      </c>
      <c r="G651" t="str">
        <f>IF(F651=FALSE,"",B651&amp;"@"&amp;COUNTIFS($B$1:B651,B651,$F$1:F651,TRUE))</f>
        <v>Australia@4</v>
      </c>
      <c r="H651" t="str">
        <f>IFERROR(INDEX('기사 제목, 링크 정리시트'!B:B,MATCH(CONCATENATE("http://skinnonews.com"&amp;'5pg 데이터'!A651),'기사 제목, 링크 정리시트'!C:C,0)),"")</f>
        <v>SK On – Hyundai Motor Group joint battery factory awarded “Deal of the Year”</v>
      </c>
      <c r="M651">
        <f>주간_5pg!F651</f>
        <v>0</v>
      </c>
    </row>
    <row r="652" spans="1:13">
      <c r="A652" s="86" t="s">
        <v>1029</v>
      </c>
      <c r="B652" s="86" t="s">
        <v>236</v>
      </c>
      <c r="C652" s="86">
        <v>1</v>
      </c>
      <c r="D652">
        <f>IF(VLOOKUP(A652,'상위 PV'!A:C,3,0)="기사임",1,"")</f>
        <v>1</v>
      </c>
      <c r="E652">
        <f>COUNTIF(주간_5pg!$F$2:$F$800,'5pg 데이터'!B652)</f>
        <v>1</v>
      </c>
      <c r="F652" t="b">
        <f t="shared" si="10"/>
        <v>1</v>
      </c>
      <c r="G652" t="str">
        <f>IF(F652=FALSE,"",B652&amp;"@"&amp;COUNTIFS($B$1:B652,B652,$F$1:F652,TRUE))</f>
        <v>France@11</v>
      </c>
      <c r="H652" t="str">
        <f>IFERROR(INDEX('기사 제목, 링크 정리시트'!B:B,MATCH(CONCATENATE("http://skinnonews.com"&amp;'5pg 데이터'!A652),'기사 제목, 링크 정리시트'!C:C,0)),"")</f>
        <v>SK On – Hyundai Motor Group joint battery factory awarded “Deal of the Year”</v>
      </c>
      <c r="M652">
        <f>주간_5pg!F652</f>
        <v>0</v>
      </c>
    </row>
    <row r="653" spans="1:13">
      <c r="A653" s="86" t="s">
        <v>1029</v>
      </c>
      <c r="B653" s="86" t="s">
        <v>235</v>
      </c>
      <c r="C653" s="86">
        <v>1</v>
      </c>
      <c r="D653">
        <f>IF(VLOOKUP(A653,'상위 PV'!A:C,3,0)="기사임",1,"")</f>
        <v>1</v>
      </c>
      <c r="E653">
        <f>COUNTIF(주간_5pg!$F$2:$F$800,'5pg 데이터'!B653)</f>
        <v>1</v>
      </c>
      <c r="F653" t="b">
        <f t="shared" si="10"/>
        <v>1</v>
      </c>
      <c r="G653" t="str">
        <f>IF(F653=FALSE,"",B653&amp;"@"&amp;COUNTIFS($B$1:B653,B653,$F$1:F653,TRUE))</f>
        <v>Hungary@5</v>
      </c>
      <c r="H653" t="str">
        <f>IFERROR(INDEX('기사 제목, 링크 정리시트'!B:B,MATCH(CONCATENATE("http://skinnonews.com"&amp;'5pg 데이터'!A653),'기사 제목, 링크 정리시트'!C:C,0)),"")</f>
        <v>SK On – Hyundai Motor Group joint battery factory awarded “Deal of the Year”</v>
      </c>
      <c r="M653">
        <f>주간_5pg!F653</f>
        <v>0</v>
      </c>
    </row>
    <row r="654" spans="1:13">
      <c r="A654" s="86" t="s">
        <v>1026</v>
      </c>
      <c r="B654" s="86" t="s">
        <v>229</v>
      </c>
      <c r="C654" s="86">
        <v>1</v>
      </c>
      <c r="D654">
        <f>IF(VLOOKUP(A654,'상위 PV'!A:C,3,0)="기사임",1,"")</f>
        <v>1</v>
      </c>
      <c r="E654">
        <f>COUNTIF(주간_5pg!$F$2:$F$800,'5pg 데이터'!B654)</f>
        <v>1</v>
      </c>
      <c r="F654" t="b">
        <f t="shared" si="10"/>
        <v>1</v>
      </c>
      <c r="G654" t="str">
        <f>IF(F654=FALSE,"",B654&amp;"@"&amp;COUNTIFS($B$1:B654,B654,$F$1:F654,TRUE))</f>
        <v>India@76</v>
      </c>
      <c r="H654" t="str">
        <f>IFERROR(INDEX('기사 제목, 링크 정리시트'!B:B,MATCH(CONCATENATE("http://skinnonews.com"&amp;'5pg 데이터'!A654),'기사 제목, 링크 정리시트'!C:C,0)),"")</f>
        <v>SK On and BASF entered into an agreement to evaluate collaboration opportunities in the global lithium-ion battery market</v>
      </c>
      <c r="M654">
        <f>주간_5pg!F654</f>
        <v>0</v>
      </c>
    </row>
    <row r="655" spans="1:13">
      <c r="A655" s="86" t="s">
        <v>1026</v>
      </c>
      <c r="B655" s="86" t="s">
        <v>226</v>
      </c>
      <c r="C655" s="86">
        <v>1</v>
      </c>
      <c r="D655">
        <f>IF(VLOOKUP(A655,'상위 PV'!A:C,3,0)="기사임",1,"")</f>
        <v>1</v>
      </c>
      <c r="E655">
        <f>COUNTIF(주간_5pg!$F$2:$F$800,'5pg 데이터'!B655)</f>
        <v>1</v>
      </c>
      <c r="F655" t="b">
        <f t="shared" si="10"/>
        <v>1</v>
      </c>
      <c r="G655" t="str">
        <f>IF(F655=FALSE,"",B655&amp;"@"&amp;COUNTIFS($B$1:B655,B655,$F$1:F655,TRUE))</f>
        <v>South Korea@56</v>
      </c>
      <c r="H655" t="str">
        <f>IFERROR(INDEX('기사 제목, 링크 정리시트'!B:B,MATCH(CONCATENATE("http://skinnonews.com"&amp;'5pg 데이터'!A655),'기사 제목, 링크 정리시트'!C:C,0)),"")</f>
        <v>SK On and BASF entered into an agreement to evaluate collaboration opportunities in the global lithium-ion battery market</v>
      </c>
      <c r="M655">
        <f>주간_5pg!F655</f>
        <v>0</v>
      </c>
    </row>
    <row r="656" spans="1:13">
      <c r="A656" s="86" t="s">
        <v>1028</v>
      </c>
      <c r="B656" s="86" t="s">
        <v>229</v>
      </c>
      <c r="C656" s="86">
        <v>1</v>
      </c>
      <c r="D656">
        <f>IF(VLOOKUP(A656,'상위 PV'!A:C,3,0)="기사임",1,"")</f>
        <v>1</v>
      </c>
      <c r="E656">
        <f>COUNTIF(주간_5pg!$F$2:$F$800,'5pg 데이터'!B656)</f>
        <v>1</v>
      </c>
      <c r="F656" t="b">
        <f t="shared" si="10"/>
        <v>1</v>
      </c>
      <c r="G656" t="str">
        <f>IF(F656=FALSE,"",B656&amp;"@"&amp;COUNTIFS($B$1:B656,B656,$F$1:F656,TRUE))</f>
        <v>India@77</v>
      </c>
      <c r="H656" t="str">
        <f>IFERROR(INDEX('기사 제목, 링크 정리시트'!B:B,MATCH(CONCATENATE("http://skinnonews.com"&amp;'5pg 데이터'!A656),'기사 제목, 링크 정리시트'!C:C,0)),"")</f>
        <v>SK Geo Centric breaks ground on the world’s first plastics recycling cluster</v>
      </c>
      <c r="M656">
        <f>주간_5pg!F656</f>
        <v>0</v>
      </c>
    </row>
    <row r="657" spans="1:13">
      <c r="A657" s="86" t="s">
        <v>1028</v>
      </c>
      <c r="B657" s="86" t="s">
        <v>230</v>
      </c>
      <c r="C657" s="86">
        <v>1</v>
      </c>
      <c r="D657">
        <f>IF(VLOOKUP(A657,'상위 PV'!A:C,3,0)="기사임",1,"")</f>
        <v>1</v>
      </c>
      <c r="E657">
        <f>COUNTIF(주간_5pg!$F$2:$F$800,'5pg 데이터'!B657)</f>
        <v>1</v>
      </c>
      <c r="F657" t="b">
        <f t="shared" si="10"/>
        <v>1</v>
      </c>
      <c r="G657" t="str">
        <f>IF(F657=FALSE,"",B657&amp;"@"&amp;COUNTIFS($B$1:B657,B657,$F$1:F657,TRUE))</f>
        <v>Singapore@46</v>
      </c>
      <c r="H657" t="str">
        <f>IFERROR(INDEX('기사 제목, 링크 정리시트'!B:B,MATCH(CONCATENATE("http://skinnonews.com"&amp;'5pg 데이터'!A657),'기사 제목, 링크 정리시트'!C:C,0)),"")</f>
        <v>SK Geo Centric breaks ground on the world’s first plastics recycling cluster</v>
      </c>
      <c r="M657">
        <f>주간_5pg!F657</f>
        <v>0</v>
      </c>
    </row>
    <row r="658" spans="1:13">
      <c r="A658" s="86" t="s">
        <v>1028</v>
      </c>
      <c r="B658" s="86" t="s">
        <v>225</v>
      </c>
      <c r="C658" s="86">
        <v>1</v>
      </c>
      <c r="D658">
        <f>IF(VLOOKUP(A658,'상위 PV'!A:C,3,0)="기사임",1,"")</f>
        <v>1</v>
      </c>
      <c r="E658">
        <f>COUNTIF(주간_5pg!$F$2:$F$800,'5pg 데이터'!B658)</f>
        <v>1</v>
      </c>
      <c r="F658" t="b">
        <f t="shared" si="10"/>
        <v>1</v>
      </c>
      <c r="G658" t="str">
        <f>IF(F658=FALSE,"",B658&amp;"@"&amp;COUNTIFS($B$1:B658,B658,$F$1:F658,TRUE))</f>
        <v>United States@71</v>
      </c>
      <c r="H658" t="str">
        <f>IFERROR(INDEX('기사 제목, 링크 정리시트'!B:B,MATCH(CONCATENATE("http://skinnonews.com"&amp;'5pg 데이터'!A658),'기사 제목, 링크 정리시트'!C:C,0)),"")</f>
        <v>SK Geo Centric breaks ground on the world’s first plastics recycling cluster</v>
      </c>
      <c r="M658">
        <f>주간_5pg!F658</f>
        <v>0</v>
      </c>
    </row>
    <row r="659" spans="1:13">
      <c r="A659" s="86" t="s">
        <v>1027</v>
      </c>
      <c r="B659" s="86" t="s">
        <v>249</v>
      </c>
      <c r="C659" s="86">
        <v>1</v>
      </c>
      <c r="D659">
        <f>IF(VLOOKUP(A659,'상위 PV'!A:C,3,0)="기사임",1,"")</f>
        <v>1</v>
      </c>
      <c r="E659">
        <f>COUNTIF(주간_5pg!$F$2:$F$800,'5pg 데이터'!B659)</f>
        <v>1</v>
      </c>
      <c r="F659" t="b">
        <f t="shared" si="10"/>
        <v>1</v>
      </c>
      <c r="G659" t="str">
        <f>IF(F659=FALSE,"",B659&amp;"@"&amp;COUNTIFS($B$1:B659,B659,$F$1:F659,TRUE))</f>
        <v>Australia@5</v>
      </c>
      <c r="H659" t="str">
        <f>IFERROR(INDEX('기사 제목, 링크 정리시트'!B:B,MATCH(CONCATENATE("http://skinnonews.com"&amp;'5pg 데이터'!A659),'기사 제목, 링크 정리시트'!C:C,0)),"")</f>
        <v>SK Earthon successfully discovers crude oil from Block 16-2 in Vietnam</v>
      </c>
      <c r="M659">
        <f>주간_5pg!F659</f>
        <v>0</v>
      </c>
    </row>
    <row r="660" spans="1:13">
      <c r="A660" s="86" t="s">
        <v>1027</v>
      </c>
      <c r="B660" s="86" t="s">
        <v>244</v>
      </c>
      <c r="C660" s="86">
        <v>1</v>
      </c>
      <c r="D660">
        <f>IF(VLOOKUP(A660,'상위 PV'!A:C,3,0)="기사임",1,"")</f>
        <v>1</v>
      </c>
      <c r="E660">
        <f>COUNTIF(주간_5pg!$F$2:$F$800,'5pg 데이터'!B660)</f>
        <v>1</v>
      </c>
      <c r="F660" t="b">
        <f t="shared" si="10"/>
        <v>1</v>
      </c>
      <c r="G660" t="str">
        <f>IF(F660=FALSE,"",B660&amp;"@"&amp;COUNTIFS($B$1:B660,B660,$F$1:F660,TRUE))</f>
        <v>Indonesia@10</v>
      </c>
      <c r="H660" t="str">
        <f>IFERROR(INDEX('기사 제목, 링크 정리시트'!B:B,MATCH(CONCATENATE("http://skinnonews.com"&amp;'5pg 데이터'!A660),'기사 제목, 링크 정리시트'!C:C,0)),"")</f>
        <v>SK Earthon successfully discovers crude oil from Block 16-2 in Vietnam</v>
      </c>
      <c r="M660">
        <f>주간_5pg!F660</f>
        <v>0</v>
      </c>
    </row>
    <row r="661" spans="1:13">
      <c r="A661" s="86" t="s">
        <v>1027</v>
      </c>
      <c r="B661" s="86" t="s">
        <v>234</v>
      </c>
      <c r="C661" s="86">
        <v>1</v>
      </c>
      <c r="D661">
        <f>IF(VLOOKUP(A661,'상위 PV'!A:C,3,0)="기사임",1,"")</f>
        <v>1</v>
      </c>
      <c r="E661">
        <f>COUNTIF(주간_5pg!$F$2:$F$800,'5pg 데이터'!B661)</f>
        <v>1</v>
      </c>
      <c r="F661" t="b">
        <f t="shared" si="10"/>
        <v>1</v>
      </c>
      <c r="G661" t="str">
        <f>IF(F661=FALSE,"",B661&amp;"@"&amp;COUNTIFS($B$1:B661,B661,$F$1:F661,TRUE))</f>
        <v>United Kingdom@29</v>
      </c>
      <c r="H661" t="str">
        <f>IFERROR(INDEX('기사 제목, 링크 정리시트'!B:B,MATCH(CONCATENATE("http://skinnonews.com"&amp;'5pg 데이터'!A661),'기사 제목, 링크 정리시트'!C:C,0)),"")</f>
        <v>SK Earthon successfully discovers crude oil from Block 16-2 in Vietnam</v>
      </c>
      <c r="M661">
        <f>주간_5pg!F661</f>
        <v>0</v>
      </c>
    </row>
    <row r="662" spans="1:13">
      <c r="A662" s="86" t="s">
        <v>1065</v>
      </c>
      <c r="B662" s="86" t="s">
        <v>225</v>
      </c>
      <c r="C662" s="86">
        <v>1</v>
      </c>
      <c r="D662">
        <f>IF(VLOOKUP(A662,'상위 PV'!A:C,3,0)="기사임",1,"")</f>
        <v>1</v>
      </c>
      <c r="E662">
        <f>COUNTIF(주간_5pg!$F$2:$F$800,'5pg 데이터'!B662)</f>
        <v>1</v>
      </c>
      <c r="F662" t="b">
        <f t="shared" si="10"/>
        <v>1</v>
      </c>
      <c r="G662" t="str">
        <f>IF(F662=FALSE,"",B662&amp;"@"&amp;COUNTIFS($B$1:B662,B662,$F$1:F662,TRUE))</f>
        <v>United States@72</v>
      </c>
      <c r="H662" t="str">
        <f>IFERROR(INDEX('기사 제목, 링크 정리시트'!B:B,MATCH(CONCATENATE("http://skinnonews.com"&amp;'5pg 데이터'!A662),'기사 제목, 링크 정리시트'!C:C,0)),"")</f>
        <v>SK Innovation takes part in the Green Business Week 2023</v>
      </c>
      <c r="M662">
        <f>주간_5pg!F662</f>
        <v>0</v>
      </c>
    </row>
    <row r="663" spans="1:13">
      <c r="A663" s="86" t="s">
        <v>1063</v>
      </c>
      <c r="B663" s="86" t="s">
        <v>1717</v>
      </c>
      <c r="C663" s="86">
        <v>1</v>
      </c>
      <c r="D663">
        <f>IF(VLOOKUP(A663,'상위 PV'!A:C,3,0)="기사임",1,"")</f>
        <v>1</v>
      </c>
      <c r="E663">
        <f>COUNTIF(주간_5pg!$F$2:$F$800,'5pg 데이터'!B663)</f>
        <v>1</v>
      </c>
      <c r="F663" t="b">
        <f t="shared" si="10"/>
        <v>1</v>
      </c>
      <c r="G663" t="str">
        <f>IF(F663=FALSE,"",B663&amp;"@"&amp;COUNTIFS($B$1:B663,B663,$F$1:F663,TRUE))</f>
        <v>Yemen@1</v>
      </c>
      <c r="H663" t="str">
        <f>IFERROR(INDEX('기사 제목, 링크 정리시트'!B:B,MATCH(CONCATENATE("http://skinnonews.com"&amp;'5pg 데이터'!A663),'기사 제목, 링크 정리시트'!C:C,0)),"")</f>
        <v>SK Earthon completed its first shipment of crude oil produced at China’s Block 17/03</v>
      </c>
      <c r="M663">
        <f>주간_5pg!F663</f>
        <v>0</v>
      </c>
    </row>
    <row r="664" spans="1:13">
      <c r="A664" s="86" t="s">
        <v>1062</v>
      </c>
      <c r="B664" s="86" t="s">
        <v>236</v>
      </c>
      <c r="C664" s="86">
        <v>1</v>
      </c>
      <c r="D664">
        <f>IF(VLOOKUP(A664,'상위 PV'!A:C,3,0)="기사임",1,"")</f>
        <v>1</v>
      </c>
      <c r="E664">
        <f>COUNTIF(주간_5pg!$F$2:$F$800,'5pg 데이터'!B664)</f>
        <v>1</v>
      </c>
      <c r="F664" t="b">
        <f t="shared" si="10"/>
        <v>1</v>
      </c>
      <c r="G664" t="str">
        <f>IF(F664=FALSE,"",B664&amp;"@"&amp;COUNTIFS($B$1:B664,B664,$F$1:F664,TRUE))</f>
        <v>France@12</v>
      </c>
      <c r="H664" t="str">
        <f>IFERROR(INDEX('기사 제목, 링크 정리시트'!B:B,MATCH(CONCATENATE("http://skinnonews.com"&amp;'5pg 데이터'!A664),'기사 제목, 링크 정리시트'!C:C,0)),"")</f>
        <v>SK Innovation and subsidiaries worldwide unite to support Busan’s bid to host World Expo 2030</v>
      </c>
      <c r="M664">
        <f>주간_5pg!F664</f>
        <v>0</v>
      </c>
    </row>
    <row r="665" spans="1:13">
      <c r="A665" s="86" t="s">
        <v>1062</v>
      </c>
      <c r="B665" s="86" t="s">
        <v>229</v>
      </c>
      <c r="C665" s="86">
        <v>1</v>
      </c>
      <c r="D665">
        <f>IF(VLOOKUP(A665,'상위 PV'!A:C,3,0)="기사임",1,"")</f>
        <v>1</v>
      </c>
      <c r="E665">
        <f>COUNTIF(주간_5pg!$F$2:$F$800,'5pg 데이터'!B665)</f>
        <v>1</v>
      </c>
      <c r="F665" t="b">
        <f t="shared" si="10"/>
        <v>1</v>
      </c>
      <c r="G665" t="str">
        <f>IF(F665=FALSE,"",B665&amp;"@"&amp;COUNTIFS($B$1:B665,B665,$F$1:F665,TRUE))</f>
        <v>India@78</v>
      </c>
      <c r="H665" t="str">
        <f>IFERROR(INDEX('기사 제목, 링크 정리시트'!B:B,MATCH(CONCATENATE("http://skinnonews.com"&amp;'5pg 데이터'!A665),'기사 제목, 링크 정리시트'!C:C,0)),"")</f>
        <v>SK Innovation and subsidiaries worldwide unite to support Busan’s bid to host World Expo 2030</v>
      </c>
      <c r="M665">
        <f>주간_5pg!F665</f>
        <v>0</v>
      </c>
    </row>
    <row r="666" spans="1:13">
      <c r="A666" s="86" t="s">
        <v>1062</v>
      </c>
      <c r="B666" s="86" t="s">
        <v>1877</v>
      </c>
      <c r="C666" s="86">
        <v>1</v>
      </c>
      <c r="D666">
        <f>IF(VLOOKUP(A666,'상위 PV'!A:C,3,0)="기사임",1,"")</f>
        <v>1</v>
      </c>
      <c r="E666">
        <f>COUNTIF(주간_5pg!$F$2:$F$800,'5pg 데이터'!B666)</f>
        <v>1</v>
      </c>
      <c r="F666" t="b">
        <f t="shared" si="10"/>
        <v>1</v>
      </c>
      <c r="G666" t="str">
        <f>IF(F666=FALSE,"",B666&amp;"@"&amp;COUNTIFS($B$1:B666,B666,$F$1:F666,TRUE))</f>
        <v>Laos@1</v>
      </c>
      <c r="H666" t="str">
        <f>IFERROR(INDEX('기사 제목, 링크 정리시트'!B:B,MATCH(CONCATENATE("http://skinnonews.com"&amp;'5pg 데이터'!A666),'기사 제목, 링크 정리시트'!C:C,0)),"")</f>
        <v>SK Innovation and subsidiaries worldwide unite to support Busan’s bid to host World Expo 2030</v>
      </c>
      <c r="M666">
        <f>주간_5pg!F666</f>
        <v>0</v>
      </c>
    </row>
    <row r="667" spans="1:13">
      <c r="A667" s="86" t="s">
        <v>1062</v>
      </c>
      <c r="B667" s="86" t="s">
        <v>1768</v>
      </c>
      <c r="C667" s="86">
        <v>1</v>
      </c>
      <c r="D667">
        <f>IF(VLOOKUP(A667,'상위 PV'!A:C,3,0)="기사임",1,"")</f>
        <v>1</v>
      </c>
      <c r="E667">
        <f>COUNTIF(주간_5pg!$F$2:$F$800,'5pg 데이터'!B667)</f>
        <v>1</v>
      </c>
      <c r="F667" t="b">
        <f t="shared" si="10"/>
        <v>1</v>
      </c>
      <c r="G667" t="str">
        <f>IF(F667=FALSE,"",B667&amp;"@"&amp;COUNTIFS($B$1:B667,B667,$F$1:F667,TRUE))</f>
        <v>Lebanon@1</v>
      </c>
      <c r="H667" t="str">
        <f>IFERROR(INDEX('기사 제목, 링크 정리시트'!B:B,MATCH(CONCATENATE("http://skinnonews.com"&amp;'5pg 데이터'!A667),'기사 제목, 링크 정리시트'!C:C,0)),"")</f>
        <v>SK Innovation and subsidiaries worldwide unite to support Busan’s bid to host World Expo 2030</v>
      </c>
      <c r="M667">
        <f>주간_5pg!F667</f>
        <v>0</v>
      </c>
    </row>
    <row r="668" spans="1:13">
      <c r="A668" s="86" t="s">
        <v>1062</v>
      </c>
      <c r="B668" s="86" t="s">
        <v>226</v>
      </c>
      <c r="C668" s="86">
        <v>1</v>
      </c>
      <c r="D668">
        <f>IF(VLOOKUP(A668,'상위 PV'!A:C,3,0)="기사임",1,"")</f>
        <v>1</v>
      </c>
      <c r="E668">
        <f>COUNTIF(주간_5pg!$F$2:$F$800,'5pg 데이터'!B668)</f>
        <v>1</v>
      </c>
      <c r="F668" t="b">
        <f t="shared" si="10"/>
        <v>1</v>
      </c>
      <c r="G668" t="str">
        <f>IF(F668=FALSE,"",B668&amp;"@"&amp;COUNTIFS($B$1:B668,B668,$F$1:F668,TRUE))</f>
        <v>South Korea@57</v>
      </c>
      <c r="H668" t="str">
        <f>IFERROR(INDEX('기사 제목, 링크 정리시트'!B:B,MATCH(CONCATENATE("http://skinnonews.com"&amp;'5pg 데이터'!A668),'기사 제목, 링크 정리시트'!C:C,0)),"")</f>
        <v>SK Innovation and subsidiaries worldwide unite to support Busan’s bid to host World Expo 2030</v>
      </c>
      <c r="M668">
        <f>주간_5pg!F668</f>
        <v>0</v>
      </c>
    </row>
    <row r="669" spans="1:13">
      <c r="A669" s="86" t="s">
        <v>1115</v>
      </c>
      <c r="B669" s="86" t="s">
        <v>229</v>
      </c>
      <c r="C669" s="86">
        <v>1</v>
      </c>
      <c r="D669">
        <f>IF(VLOOKUP(A669,'상위 PV'!A:C,3,0)="기사임",1,"")</f>
        <v>1</v>
      </c>
      <c r="E669">
        <f>COUNTIF(주간_5pg!$F$2:$F$800,'5pg 데이터'!B669)</f>
        <v>1</v>
      </c>
      <c r="F669" t="b">
        <f t="shared" si="10"/>
        <v>1</v>
      </c>
      <c r="G669" t="str">
        <f>IF(F669=FALSE,"",B669&amp;"@"&amp;COUNTIFS($B$1:B669,B669,$F$1:F669,TRUE))</f>
        <v>India@79</v>
      </c>
      <c r="H669" t="str">
        <f>IFERROR(INDEX('기사 제목, 링크 정리시트'!B:B,MATCH(CONCATENATE("http://skinnonews.com"&amp;'5pg 데이터'!A669),'기사 제목, 링크 정리시트'!C:C,0)),"")</f>
        <v>[SKinno Tech] Plastic Recycling</v>
      </c>
      <c r="M669">
        <f>주간_5pg!F669</f>
        <v>0</v>
      </c>
    </row>
    <row r="670" spans="1:13">
      <c r="A670" s="86" t="s">
        <v>1165</v>
      </c>
      <c r="B670" s="86" t="s">
        <v>230</v>
      </c>
      <c r="C670" s="86">
        <v>1</v>
      </c>
      <c r="D670">
        <f>IF(VLOOKUP(A670,'상위 PV'!A:C,3,0)="기사임",1,"")</f>
        <v>1</v>
      </c>
      <c r="E670">
        <f>COUNTIF(주간_5pg!$F$2:$F$800,'5pg 데이터'!B670)</f>
        <v>1</v>
      </c>
      <c r="F670" t="b">
        <f t="shared" si="10"/>
        <v>1</v>
      </c>
      <c r="G670" t="str">
        <f>IF(F670=FALSE,"",B670&amp;"@"&amp;COUNTIFS($B$1:B670,B670,$F$1:F670,TRUE))</f>
        <v>Singapore@47</v>
      </c>
      <c r="H670" t="str">
        <f>IFERROR(INDEX('기사 제목, 링크 정리시트'!B:B,MATCH(CONCATENATE("http://skinnonews.com"&amp;'5pg 데이터'!A670),'기사 제목, 링크 정리시트'!C:C,0)),"")</f>
        <v>SK Innovation successfully demonstrates technology for producing carbon monoxide from carbon dioxide</v>
      </c>
      <c r="M670">
        <f>주간_5pg!F670</f>
        <v>0</v>
      </c>
    </row>
    <row r="671" spans="1:13">
      <c r="A671" s="86" t="s">
        <v>1165</v>
      </c>
      <c r="B671" s="86" t="s">
        <v>226</v>
      </c>
      <c r="C671" s="86">
        <v>1</v>
      </c>
      <c r="D671">
        <f>IF(VLOOKUP(A671,'상위 PV'!A:C,3,0)="기사임",1,"")</f>
        <v>1</v>
      </c>
      <c r="E671">
        <f>COUNTIF(주간_5pg!$F$2:$F$800,'5pg 데이터'!B671)</f>
        <v>1</v>
      </c>
      <c r="F671" t="b">
        <f t="shared" si="10"/>
        <v>1</v>
      </c>
      <c r="G671" t="str">
        <f>IF(F671=FALSE,"",B671&amp;"@"&amp;COUNTIFS($B$1:B671,B671,$F$1:F671,TRUE))</f>
        <v>South Korea@58</v>
      </c>
      <c r="H671" t="str">
        <f>IFERROR(INDEX('기사 제목, 링크 정리시트'!B:B,MATCH(CONCATENATE("http://skinnonews.com"&amp;'5pg 데이터'!A671),'기사 제목, 링크 정리시트'!C:C,0)),"")</f>
        <v>SK Innovation successfully demonstrates technology for producing carbon monoxide from carbon dioxide</v>
      </c>
      <c r="M671">
        <f>주간_5pg!F671</f>
        <v>0</v>
      </c>
    </row>
    <row r="672" spans="1:13">
      <c r="A672" s="86" t="s">
        <v>1165</v>
      </c>
      <c r="B672" s="86" t="s">
        <v>225</v>
      </c>
      <c r="C672" s="86">
        <v>1</v>
      </c>
      <c r="D672">
        <f>IF(VLOOKUP(A672,'상위 PV'!A:C,3,0)="기사임",1,"")</f>
        <v>1</v>
      </c>
      <c r="E672">
        <f>COUNTIF(주간_5pg!$F$2:$F$800,'5pg 데이터'!B672)</f>
        <v>1</v>
      </c>
      <c r="F672" t="b">
        <f t="shared" si="10"/>
        <v>1</v>
      </c>
      <c r="G672" t="str">
        <f>IF(F672=FALSE,"",B672&amp;"@"&amp;COUNTIFS($B$1:B672,B672,$F$1:F672,TRUE))</f>
        <v>United States@73</v>
      </c>
      <c r="H672" t="str">
        <f>IFERROR(INDEX('기사 제목, 링크 정리시트'!B:B,MATCH(CONCATENATE("http://skinnonews.com"&amp;'5pg 데이터'!A672),'기사 제목, 링크 정리시트'!C:C,0)),"")</f>
        <v>SK Innovation successfully demonstrates technology for producing carbon monoxide from carbon dioxide</v>
      </c>
      <c r="M672">
        <f>주간_5pg!F672</f>
        <v>0</v>
      </c>
    </row>
    <row r="673" spans="1:13">
      <c r="A673" s="86" t="s">
        <v>1164</v>
      </c>
      <c r="B673" s="86" t="s">
        <v>233</v>
      </c>
      <c r="C673" s="86">
        <v>1</v>
      </c>
      <c r="D673">
        <f>IF(VLOOKUP(A673,'상위 PV'!A:C,3,0)="기사임",1,"")</f>
        <v>1</v>
      </c>
      <c r="E673">
        <f>COUNTIF(주간_5pg!$F$2:$F$800,'5pg 데이터'!B673)</f>
        <v>1</v>
      </c>
      <c r="F673" t="b">
        <f t="shared" si="10"/>
        <v>1</v>
      </c>
      <c r="G673" t="str">
        <f>IF(F673=FALSE,"",B673&amp;"@"&amp;COUNTIFS($B$1:B673,B673,$F$1:F673,TRUE))</f>
        <v>Hong Kong@20</v>
      </c>
      <c r="H673" t="str">
        <f>IFERROR(INDEX('기사 제목, 링크 정리시트'!B:B,MATCH(CONCATENATE("http://skinnonews.com"&amp;'5pg 데이터'!A673),'기사 제목, 링크 정리시트'!C:C,0)),"")</f>
        <v>SK Innovation announces reorganization and executive personnel appointments for 2024</v>
      </c>
      <c r="M673">
        <f>주간_5pg!F673</f>
        <v>0</v>
      </c>
    </row>
    <row r="674" spans="1:13">
      <c r="A674" s="86" t="s">
        <v>1164</v>
      </c>
      <c r="B674" s="86" t="s">
        <v>1880</v>
      </c>
      <c r="C674" s="86">
        <v>1</v>
      </c>
      <c r="D674">
        <f>IF(VLOOKUP(A674,'상위 PV'!A:C,3,0)="기사임",1,"")</f>
        <v>1</v>
      </c>
      <c r="E674">
        <f>COUNTIF(주간_5pg!$F$2:$F$800,'5pg 데이터'!B674)</f>
        <v>1</v>
      </c>
      <c r="F674" t="b">
        <f t="shared" si="10"/>
        <v>1</v>
      </c>
      <c r="G674" t="str">
        <f>IF(F674=FALSE,"",B674&amp;"@"&amp;COUNTIFS($B$1:B674,B674,$F$1:F674,TRUE))</f>
        <v>Paraguay@1</v>
      </c>
      <c r="H674" t="str">
        <f>IFERROR(INDEX('기사 제목, 링크 정리시트'!B:B,MATCH(CONCATENATE("http://skinnonews.com"&amp;'5pg 데이터'!A674),'기사 제목, 링크 정리시트'!C:C,0)),"")</f>
        <v>SK Innovation announces reorganization and executive personnel appointments for 2024</v>
      </c>
      <c r="M674">
        <f>주간_5pg!F674</f>
        <v>0</v>
      </c>
    </row>
    <row r="675" spans="1:13">
      <c r="A675" s="86" t="s">
        <v>1238</v>
      </c>
      <c r="B675" s="86" t="s">
        <v>229</v>
      </c>
      <c r="C675" s="86">
        <v>1</v>
      </c>
      <c r="D675">
        <f>IF(VLOOKUP(A675,'상위 PV'!A:C,3,0)="기사임",1,"")</f>
        <v>1</v>
      </c>
      <c r="E675">
        <f>COUNTIF(주간_5pg!$F$2:$F$800,'5pg 데이터'!B675)</f>
        <v>1</v>
      </c>
      <c r="F675" t="b">
        <f t="shared" si="10"/>
        <v>1</v>
      </c>
      <c r="G675" t="str">
        <f>IF(F675=FALSE,"",B675&amp;"@"&amp;COUNTIFS($B$1:B675,B675,$F$1:F675,TRUE))</f>
        <v>India@80</v>
      </c>
      <c r="H675" t="str">
        <f>IFERROR(INDEX('기사 제목, 링크 정리시트'!B:B,MATCH(CONCATENATE("http://skinnonews.com"&amp;'5pg 데이터'!A675),'기사 제목, 링크 정리시트'!C:C,0)),"")</f>
        <v>SK to create a theme park of carbon-cutting technologies at CES 2024</v>
      </c>
      <c r="M675">
        <f>주간_5pg!F675</f>
        <v>0</v>
      </c>
    </row>
    <row r="676" spans="1:13">
      <c r="A676" s="86" t="s">
        <v>1238</v>
      </c>
      <c r="B676" s="86" t="s">
        <v>242</v>
      </c>
      <c r="C676" s="86">
        <v>1</v>
      </c>
      <c r="D676">
        <f>IF(VLOOKUP(A676,'상위 PV'!A:C,3,0)="기사임",1,"")</f>
        <v>1</v>
      </c>
      <c r="E676">
        <f>COUNTIF(주간_5pg!$F$2:$F$800,'5pg 데이터'!B676)</f>
        <v>1</v>
      </c>
      <c r="F676" t="b">
        <f t="shared" si="10"/>
        <v>1</v>
      </c>
      <c r="G676" t="str">
        <f>IF(F676=FALSE,"",B676&amp;"@"&amp;COUNTIFS($B$1:B676,B676,$F$1:F676,TRUE))</f>
        <v>Taiwan@9</v>
      </c>
      <c r="H676" t="str">
        <f>IFERROR(INDEX('기사 제목, 링크 정리시트'!B:B,MATCH(CONCATENATE("http://skinnonews.com"&amp;'5pg 데이터'!A676),'기사 제목, 링크 정리시트'!C:C,0)),"")</f>
        <v>SK to create a theme park of carbon-cutting technologies at CES 2024</v>
      </c>
      <c r="M676">
        <f>주간_5pg!F676</f>
        <v>0</v>
      </c>
    </row>
    <row r="677" spans="1:13">
      <c r="A677" s="86" t="s">
        <v>1643</v>
      </c>
      <c r="B677" s="86" t="s">
        <v>227</v>
      </c>
      <c r="C677" s="86">
        <v>1</v>
      </c>
      <c r="D677">
        <f>IF(VLOOKUP(A677,'상위 PV'!A:C,3,0)="기사임",1,"")</f>
        <v>1</v>
      </c>
      <c r="E677">
        <f>COUNTIF(주간_5pg!$F$2:$F$800,'5pg 데이터'!B677)</f>
        <v>1</v>
      </c>
      <c r="F677" t="b">
        <f t="shared" si="10"/>
        <v>1</v>
      </c>
      <c r="G677" t="str">
        <f>IF(F677=FALSE,"",B677&amp;"@"&amp;COUNTIFS($B$1:B677,B677,$F$1:F677,TRUE))</f>
        <v>Japan@27</v>
      </c>
      <c r="H677" t="str">
        <f>IFERROR(INDEX('기사 제목, 링크 정리시트'!B:B,MATCH(CONCATENATE("http://skinnonews.com"&amp;'5pg 데이터'!A677),'기사 제목, 링크 정리시트'!C:C,0)),"")</f>
        <v>SK Earthon participates in national initiative to identify CO₂ storage sites within Korean seas</v>
      </c>
      <c r="M677">
        <f>주간_5pg!F677</f>
        <v>0</v>
      </c>
    </row>
    <row r="678" spans="1:13">
      <c r="A678" s="86" t="s">
        <v>1609</v>
      </c>
      <c r="B678" s="86" t="s">
        <v>229</v>
      </c>
      <c r="C678" s="86">
        <v>1</v>
      </c>
      <c r="D678">
        <f>IF(VLOOKUP(A678,'상위 PV'!A:C,3,0)="기사임",1,"")</f>
        <v>1</v>
      </c>
      <c r="E678">
        <f>COUNTIF(주간_5pg!$F$2:$F$800,'5pg 데이터'!B678)</f>
        <v>1</v>
      </c>
      <c r="F678" t="b">
        <f t="shared" si="10"/>
        <v>1</v>
      </c>
      <c r="G678" t="str">
        <f>IF(F678=FALSE,"",B678&amp;"@"&amp;COUNTIFS($B$1:B678,B678,$F$1:F678,TRUE))</f>
        <v>India@81</v>
      </c>
      <c r="H678" t="str">
        <f>IFERROR(INDEX('기사 제목, 링크 정리시트'!B:B,MATCH(CONCATENATE("http://skinnonews.com"&amp;'5pg 데이터'!A678),'기사 제목, 링크 정리시트'!C:C,0)),"")</f>
        <v>SK On cooperates with domestic and foreign companies to advance the intelligence of battery production equipment</v>
      </c>
      <c r="M678">
        <f>주간_5pg!F678</f>
        <v>0</v>
      </c>
    </row>
    <row r="679" spans="1:13">
      <c r="A679" s="86" t="s">
        <v>1889</v>
      </c>
      <c r="B679" s="86" t="s">
        <v>229</v>
      </c>
      <c r="C679" s="86">
        <v>1</v>
      </c>
      <c r="D679">
        <f>IF(VLOOKUP(A679,'상위 PV'!A:C,3,0)="기사임",1,"")</f>
        <v>1</v>
      </c>
      <c r="E679">
        <f>COUNTIF(주간_5pg!$F$2:$F$800,'5pg 데이터'!B679)</f>
        <v>1</v>
      </c>
      <c r="F679" t="b">
        <f t="shared" si="10"/>
        <v>1</v>
      </c>
      <c r="G679" t="str">
        <f>IF(F679=FALSE,"",B679&amp;"@"&amp;COUNTIFS($B$1:B679,B679,$F$1:F679,TRUE))</f>
        <v>India@82</v>
      </c>
      <c r="H679" t="str">
        <f>IFERROR(INDEX('기사 제목, 링크 정리시트'!B:B,MATCH(CONCATENATE("http://skinnonews.com"&amp;'5pg 데이터'!A679),'기사 제목, 링크 정리시트'!C:C,0)),"")</f>
        <v>[CES 2024] Overview: SK, on the journey to inspire happiness</v>
      </c>
      <c r="M679">
        <f>주간_5pg!F679</f>
        <v>0</v>
      </c>
    </row>
    <row r="680" spans="1:13">
      <c r="A680" s="86" t="s">
        <v>1889</v>
      </c>
      <c r="B680" s="86" t="s">
        <v>628</v>
      </c>
      <c r="C680" s="86">
        <v>1</v>
      </c>
      <c r="D680">
        <f>IF(VLOOKUP(A680,'상위 PV'!A:C,3,0)="기사임",1,"")</f>
        <v>1</v>
      </c>
      <c r="E680">
        <f>COUNTIF(주간_5pg!$F$2:$F$800,'5pg 데이터'!B680)</f>
        <v>1</v>
      </c>
      <c r="F680" t="b">
        <f t="shared" si="10"/>
        <v>1</v>
      </c>
      <c r="G680" t="str">
        <f>IF(F680=FALSE,"",B680&amp;"@"&amp;COUNTIFS($B$1:B680,B680,$F$1:F680,TRUE))</f>
        <v>United Arab Emirates@8</v>
      </c>
      <c r="H680" t="str">
        <f>IFERROR(INDEX('기사 제목, 링크 정리시트'!B:B,MATCH(CONCATENATE("http://skinnonews.com"&amp;'5pg 데이터'!A680),'기사 제목, 링크 정리시트'!C:C,0)),"")</f>
        <v>[CES 2024] Overview: SK, on the journey to inspire happiness</v>
      </c>
      <c r="M680">
        <f>주간_5pg!F680</f>
        <v>0</v>
      </c>
    </row>
    <row r="681" spans="1:13">
      <c r="A681" s="86" t="s">
        <v>1909</v>
      </c>
      <c r="B681" s="86" t="s">
        <v>226</v>
      </c>
      <c r="C681" s="86">
        <v>1</v>
      </c>
      <c r="D681">
        <f>IF(VLOOKUP(A681,'상위 PV'!A:C,3,0)="기사임",1,"")</f>
        <v>1</v>
      </c>
      <c r="E681">
        <f>COUNTIF(주간_5pg!$F$2:$F$800,'5pg 데이터'!B681)</f>
        <v>1</v>
      </c>
      <c r="F681" t="b">
        <f t="shared" si="10"/>
        <v>1</v>
      </c>
      <c r="G681" t="str">
        <f>IF(F681=FALSE,"",B681&amp;"@"&amp;COUNTIFS($B$1:B681,B681,$F$1:F681,TRUE))</f>
        <v>South Korea@59</v>
      </c>
      <c r="H681" t="str">
        <f>IFERROR(INDEX('기사 제목, 링크 정리시트'!B:B,MATCH(CONCATENATE("http://skinnonews.com"&amp;'5pg 데이터'!A681),'기사 제목, 링크 정리시트'!C:C,0)),"")</f>
        <v>[CES 2024] Happy Elephant in Wonderland</v>
      </c>
      <c r="M681">
        <f>주간_5pg!F681</f>
        <v>0</v>
      </c>
    </row>
    <row r="682" spans="1:13">
      <c r="A682" s="86" t="s">
        <v>1910</v>
      </c>
      <c r="B682" s="86" t="s">
        <v>231</v>
      </c>
      <c r="C682" s="86">
        <v>1</v>
      </c>
      <c r="D682">
        <f>IF(VLOOKUP(A682,'상위 PV'!A:C,3,0)="기사임",1,"")</f>
        <v>1</v>
      </c>
      <c r="E682">
        <f>COUNTIF(주간_5pg!$F$2:$F$800,'5pg 데이터'!B682)</f>
        <v>1</v>
      </c>
      <c r="F682" t="b">
        <f t="shared" si="10"/>
        <v>1</v>
      </c>
      <c r="G682" t="str">
        <f>IF(F682=FALSE,"",B682&amp;"@"&amp;COUNTIFS($B$1:B682,B682,$F$1:F682,TRUE))</f>
        <v>China@19</v>
      </c>
      <c r="H682" t="str">
        <f>IFERROR(INDEX('기사 제목, 링크 정리시트'!B:B,MATCH(CONCATENATE("http://skinnonews.com"&amp;'5pg 데이터'!A682),'기사 제목, 링크 정리시트'!C:C,0)),"")</f>
        <v>SK On makes presence at CES for two consecutive years, boasting EV battery technologies</v>
      </c>
      <c r="M682">
        <f>주간_5pg!F682</f>
        <v>0</v>
      </c>
    </row>
    <row r="683" spans="1:13">
      <c r="A683" s="86" t="s">
        <v>1597</v>
      </c>
      <c r="B683" s="86" t="s">
        <v>226</v>
      </c>
      <c r="C683" s="86">
        <v>1</v>
      </c>
      <c r="D683">
        <f>IF(VLOOKUP(A683,'상위 PV'!A:C,3,0)="기사임",1,"")</f>
        <v>1</v>
      </c>
      <c r="E683">
        <f>COUNTIF(주간_5pg!$F$2:$F$800,'5pg 데이터'!B683)</f>
        <v>1</v>
      </c>
      <c r="F683" t="b">
        <f t="shared" si="10"/>
        <v>1</v>
      </c>
      <c r="G683" t="str">
        <f>IF(F683=FALSE,"",B683&amp;"@"&amp;COUNTIFS($B$1:B683,B683,$F$1:F683,TRUE))</f>
        <v>South Korea@60</v>
      </c>
      <c r="H683" t="str">
        <f>IFERROR(INDEX('기사 제목, 링크 정리시트'!B:B,MATCH(CONCATENATE("http://skinnonews.com"&amp;'5pg 데이터'!A683),'기사 제목, 링크 정리시트'!C:C,0)),"")</f>
        <v>[CES 2024] SK showcases world-class AI and clean technologies</v>
      </c>
      <c r="M683">
        <f>주간_5pg!F683</f>
        <v>0</v>
      </c>
    </row>
    <row r="684" spans="1:13">
      <c r="A684" s="86" t="s">
        <v>1419</v>
      </c>
      <c r="B684" s="86" t="s">
        <v>226</v>
      </c>
      <c r="C684" s="86">
        <v>1</v>
      </c>
      <c r="D684">
        <f>IF(VLOOKUP(A684,'상위 PV'!A:C,3,0)="기사임",1,"")</f>
        <v>1</v>
      </c>
      <c r="E684">
        <f>COUNTIF(주간_5pg!$F$2:$F$800,'5pg 데이터'!B684)</f>
        <v>1</v>
      </c>
      <c r="F684" t="b">
        <f t="shared" si="10"/>
        <v>1</v>
      </c>
      <c r="G684" t="str">
        <f>IF(F684=FALSE,"",B684&amp;"@"&amp;COUNTIFS($B$1:B684,B684,$F$1:F684,TRUE))</f>
        <v>South Korea@61</v>
      </c>
      <c r="H684" t="str">
        <f>IFERROR(INDEX('기사 제목, 링크 정리시트'!B:B,MATCH(CONCATENATE("http://skinnonews.com"&amp;'5pg 데이터'!A684),'기사 제목, 링크 정리시트'!C:C,0)),"")</f>
        <v>[CES 2024] SK Wonderland inspiring happiness through Net Zero (by Sierra Tiller-Davis, SK Innovation Young Ambassador)</v>
      </c>
      <c r="M684">
        <f>주간_5pg!F684</f>
        <v>0</v>
      </c>
    </row>
    <row r="685" spans="1:13">
      <c r="A685" s="86" t="s">
        <v>1419</v>
      </c>
      <c r="B685" s="86" t="s">
        <v>628</v>
      </c>
      <c r="C685" s="86">
        <v>1</v>
      </c>
      <c r="D685">
        <f>IF(VLOOKUP(A685,'상위 PV'!A:C,3,0)="기사임",1,"")</f>
        <v>1</v>
      </c>
      <c r="E685">
        <f>COUNTIF(주간_5pg!$F$2:$F$800,'5pg 데이터'!B685)</f>
        <v>1</v>
      </c>
      <c r="F685" t="b">
        <f t="shared" si="10"/>
        <v>1</v>
      </c>
      <c r="G685" t="str">
        <f>IF(F685=FALSE,"",B685&amp;"@"&amp;COUNTIFS($B$1:B685,B685,$F$1:F685,TRUE))</f>
        <v>United Arab Emirates@9</v>
      </c>
      <c r="H685" t="str">
        <f>IFERROR(INDEX('기사 제목, 링크 정리시트'!B:B,MATCH(CONCATENATE("http://skinnonews.com"&amp;'5pg 데이터'!A685),'기사 제목, 링크 정리시트'!C:C,0)),"")</f>
        <v>[CES 2024] SK Wonderland inspiring happiness through Net Zero (by Sierra Tiller-Davis, SK Innovation Young Ambassador)</v>
      </c>
      <c r="M685">
        <f>주간_5pg!F685</f>
        <v>0</v>
      </c>
    </row>
    <row r="686" spans="1:13">
      <c r="A686" s="86" t="s">
        <v>1911</v>
      </c>
      <c r="B686" s="86" t="s">
        <v>226</v>
      </c>
      <c r="C686" s="86">
        <v>1</v>
      </c>
      <c r="D686">
        <f>IF(VLOOKUP(A686,'상위 PV'!A:C,3,0)="기사임",1,"")</f>
        <v>1</v>
      </c>
      <c r="E686">
        <f>COUNTIF(주간_5pg!$F$2:$F$800,'5pg 데이터'!B686)</f>
        <v>1</v>
      </c>
      <c r="F686" t="b">
        <f t="shared" si="10"/>
        <v>1</v>
      </c>
      <c r="G686" t="str">
        <f>IF(F686=FALSE,"",B686&amp;"@"&amp;COUNTIFS($B$1:B686,B686,$F$1:F686,TRUE))</f>
        <v>South Korea@62</v>
      </c>
      <c r="H686" t="str">
        <f>IFERROR(INDEX('기사 제목, 링크 정리시트'!B:B,MATCH(CONCATENATE("http://skinnonews.com"&amp;'5pg 데이터'!A686),'기사 제목, 링크 정리시트'!C:C,0)),"")</f>
        <v/>
      </c>
      <c r="M686">
        <f>주간_5pg!F686</f>
        <v>0</v>
      </c>
    </row>
    <row r="687" spans="1:13">
      <c r="A687" s="86" t="s">
        <v>1800</v>
      </c>
      <c r="B687" s="86" t="s">
        <v>251</v>
      </c>
      <c r="C687" s="86">
        <v>1</v>
      </c>
      <c r="D687">
        <f>IF(VLOOKUP(A687,'상위 PV'!A:C,3,0)="기사임",1,"")</f>
        <v>1</v>
      </c>
      <c r="E687">
        <f>COUNTIF(주간_5pg!$F$2:$F$800,'5pg 데이터'!B687)</f>
        <v>1</v>
      </c>
      <c r="F687" t="b">
        <f t="shared" si="10"/>
        <v>1</v>
      </c>
      <c r="G687" t="str">
        <f>IF(F687=FALSE,"",B687&amp;"@"&amp;COUNTIFS($B$1:B687,B687,$F$1:F687,TRUE))</f>
        <v>Russia@4</v>
      </c>
      <c r="H687" t="str">
        <f>IFERROR(INDEX('기사 제목, 링크 정리시트'!B:B,MATCH(CONCATENATE("http://skinnonews.com"&amp;'5pg 데이터'!A687),'기사 제목, 링크 정리시트'!C:C,0)),"")</f>
        <v/>
      </c>
      <c r="M687">
        <f>주간_5pg!F687</f>
        <v>0</v>
      </c>
    </row>
    <row r="688" spans="1:13">
      <c r="A688" s="86" t="s">
        <v>1745</v>
      </c>
      <c r="B688" s="86" t="s">
        <v>628</v>
      </c>
      <c r="C688" s="86">
        <v>1</v>
      </c>
      <c r="D688">
        <f>IF(VLOOKUP(A688,'상위 PV'!A:C,3,0)="기사임",1,"")</f>
        <v>1</v>
      </c>
      <c r="E688">
        <f>COUNTIF(주간_5pg!$F$2:$F$800,'5pg 데이터'!B688)</f>
        <v>1</v>
      </c>
      <c r="F688" t="b">
        <f t="shared" si="10"/>
        <v>1</v>
      </c>
      <c r="G688" t="str">
        <f>IF(F688=FALSE,"",B688&amp;"@"&amp;COUNTIFS($B$1:B688,B688,$F$1:F688,TRUE))</f>
        <v>United Arab Emirates@10</v>
      </c>
      <c r="H688" t="str">
        <f>IFERROR(INDEX('기사 제목, 링크 정리시트'!B:B,MATCH(CONCATENATE("http://skinnonews.com"&amp;'5pg 데이터'!A688),'기사 제목, 링크 정리시트'!C:C,0)),"")</f>
        <v>[CES 2024] SK Innovation's pioneering role in shaping a carbon-less future in mobility (by Kathy Nguyen and Charles Koduru, SK Innovation Young Ambassadors)</v>
      </c>
      <c r="M688">
        <f>주간_5pg!F688</f>
        <v>0</v>
      </c>
    </row>
    <row r="689" spans="1:13">
      <c r="A689" s="86" t="s">
        <v>1420</v>
      </c>
      <c r="B689" s="86" t="s">
        <v>227</v>
      </c>
      <c r="C689" s="86">
        <v>1</v>
      </c>
      <c r="D689">
        <f>IF(VLOOKUP(A689,'상위 PV'!A:C,3,0)="기사임",1,"")</f>
        <v>1</v>
      </c>
      <c r="E689">
        <f>COUNTIF(주간_5pg!$F$2:$F$800,'5pg 데이터'!B689)</f>
        <v>1</v>
      </c>
      <c r="F689" t="b">
        <f t="shared" si="10"/>
        <v>1</v>
      </c>
      <c r="G689" t="str">
        <f>IF(F689=FALSE,"",B689&amp;"@"&amp;COUNTIFS($B$1:B689,B689,$F$1:F689,TRUE))</f>
        <v>Japan@28</v>
      </c>
      <c r="H689" t="str">
        <f>IFERROR(INDEX('기사 제목, 링크 정리시트'!B:B,MATCH(CONCATENATE("http://skinnonews.com"&amp;'5pg 데이터'!A689),'기사 제목, 링크 정리시트'!C:C,0)),"")</f>
        <v>Chey Jae-won, Executive Vice Chairman of SK Group, says SK On has made considerable progress in cylindrical battery development and completed the development of prismatic battery</v>
      </c>
      <c r="M689">
        <f>주간_5pg!F689</f>
        <v>0</v>
      </c>
    </row>
    <row r="690" spans="1:13">
      <c r="A690" s="86" t="s">
        <v>1420</v>
      </c>
      <c r="B690" s="86" t="s">
        <v>225</v>
      </c>
      <c r="C690" s="86">
        <v>1</v>
      </c>
      <c r="D690">
        <f>IF(VLOOKUP(A690,'상위 PV'!A:C,3,0)="기사임",1,"")</f>
        <v>1</v>
      </c>
      <c r="E690">
        <f>COUNTIF(주간_5pg!$F$2:$F$800,'5pg 데이터'!B690)</f>
        <v>1</v>
      </c>
      <c r="F690" t="b">
        <f t="shared" si="10"/>
        <v>1</v>
      </c>
      <c r="G690" t="str">
        <f>IF(F690=FALSE,"",B690&amp;"@"&amp;COUNTIFS($B$1:B690,B690,$F$1:F690,TRUE))</f>
        <v>United States@74</v>
      </c>
      <c r="H690" t="str">
        <f>IFERROR(INDEX('기사 제목, 링크 정리시트'!B:B,MATCH(CONCATENATE("http://skinnonews.com"&amp;'5pg 데이터'!A690),'기사 제목, 링크 정리시트'!C:C,0)),"")</f>
        <v>Chey Jae-won, Executive Vice Chairman of SK Group, says SK On has made considerable progress in cylindrical battery development and completed the development of prismatic battery</v>
      </c>
      <c r="M690">
        <f>주간_5pg!F690</f>
        <v>0</v>
      </c>
    </row>
    <row r="691" spans="1:13">
      <c r="A691" s="86" t="s">
        <v>1426</v>
      </c>
      <c r="B691" s="86" t="s">
        <v>231</v>
      </c>
      <c r="C691" s="86">
        <v>1</v>
      </c>
      <c r="D691">
        <f>IF(VLOOKUP(A691,'상위 PV'!A:C,3,0)="기사임",1,"")</f>
        <v>1</v>
      </c>
      <c r="E691">
        <f>COUNTIF(주간_5pg!$F$2:$F$800,'5pg 데이터'!B691)</f>
        <v>1</v>
      </c>
      <c r="F691" t="b">
        <f t="shared" si="10"/>
        <v>1</v>
      </c>
      <c r="G691" t="str">
        <f>IF(F691=FALSE,"",B691&amp;"@"&amp;COUNTIFS($B$1:B691,B691,$F$1:F691,TRUE))</f>
        <v>China@20</v>
      </c>
      <c r="H691" t="str">
        <f>IFERROR(INDEX('기사 제목, 링크 정리시트'!B:B,MATCH(CONCATENATE("http://skinnonews.com"&amp;'5pg 데이터'!A691),'기사 제목, 링크 정리시트'!C:C,0)),"")</f>
        <v>SK On strengthens partnership with Solid Power to accelerate all-solid-state battery development</v>
      </c>
      <c r="M691">
        <f>주간_5pg!F691</f>
        <v>0</v>
      </c>
    </row>
    <row r="692" spans="1:13">
      <c r="A692" s="86" t="s">
        <v>1426</v>
      </c>
      <c r="B692" s="86" t="s">
        <v>241</v>
      </c>
      <c r="C692" s="86">
        <v>1</v>
      </c>
      <c r="D692">
        <f>IF(VLOOKUP(A692,'상위 PV'!A:C,3,0)="기사임",1,"")</f>
        <v>1</v>
      </c>
      <c r="E692">
        <f>COUNTIF(주간_5pg!$F$2:$F$800,'5pg 데이터'!B692)</f>
        <v>1</v>
      </c>
      <c r="F692" t="b">
        <f t="shared" si="10"/>
        <v>1</v>
      </c>
      <c r="G692" t="str">
        <f>IF(F692=FALSE,"",B692&amp;"@"&amp;COUNTIFS($B$1:B692,B692,$F$1:F692,TRUE))</f>
        <v>Netherlands@7</v>
      </c>
      <c r="H692" t="str">
        <f>IFERROR(INDEX('기사 제목, 링크 정리시트'!B:B,MATCH(CONCATENATE("http://skinnonews.com"&amp;'5pg 데이터'!A692),'기사 제목, 링크 정리시트'!C:C,0)),"")</f>
        <v>SK On strengthens partnership with Solid Power to accelerate all-solid-state battery development</v>
      </c>
      <c r="M692">
        <f>주간_5pg!F692</f>
        <v>0</v>
      </c>
    </row>
    <row r="693" spans="1:13">
      <c r="A693" s="86" t="s">
        <v>1435</v>
      </c>
      <c r="B693" s="86" t="s">
        <v>227</v>
      </c>
      <c r="C693" s="86">
        <v>1</v>
      </c>
      <c r="D693">
        <f>IF(VLOOKUP(A693,'상위 PV'!A:C,3,0)="기사임",1,"")</f>
        <v>1</v>
      </c>
      <c r="E693">
        <f>COUNTIF(주간_5pg!$F$2:$F$800,'5pg 데이터'!B693)</f>
        <v>1</v>
      </c>
      <c r="F693" t="b">
        <f t="shared" si="10"/>
        <v>1</v>
      </c>
      <c r="G693" t="str">
        <f>IF(F693=FALSE,"",B693&amp;"@"&amp;COUNTIFS($B$1:B693,B693,$F$1:F693,TRUE))</f>
        <v>Japan@29</v>
      </c>
      <c r="H693" t="str">
        <f>IFERROR(INDEX('기사 제목, 링크 정리시트'!B:B,MATCH(CONCATENATE("http://skinnonews.com"&amp;'5pg 데이터'!A693),'기사 제목, 링크 정리시트'!C:C,0)),"")</f>
        <v>Immersion Cooling - the next-generation thermal management solution for the era of AI</v>
      </c>
      <c r="M693">
        <f>주간_5pg!F693</f>
        <v>0</v>
      </c>
    </row>
    <row r="694" spans="1:13">
      <c r="A694" s="86" t="s">
        <v>1435</v>
      </c>
      <c r="B694" s="86" t="s">
        <v>234</v>
      </c>
      <c r="C694" s="86">
        <v>1</v>
      </c>
      <c r="D694">
        <f>IF(VLOOKUP(A694,'상위 PV'!A:C,3,0)="기사임",1,"")</f>
        <v>1</v>
      </c>
      <c r="E694">
        <f>COUNTIF(주간_5pg!$F$2:$F$800,'5pg 데이터'!B694)</f>
        <v>1</v>
      </c>
      <c r="F694" t="b">
        <f t="shared" si="10"/>
        <v>1</v>
      </c>
      <c r="G694" t="str">
        <f>IF(F694=FALSE,"",B694&amp;"@"&amp;COUNTIFS($B$1:B694,B694,$F$1:F694,TRUE))</f>
        <v>United Kingdom@30</v>
      </c>
      <c r="H694" t="str">
        <f>IFERROR(INDEX('기사 제목, 링크 정리시트'!B:B,MATCH(CONCATENATE("http://skinnonews.com"&amp;'5pg 데이터'!A694),'기사 제목, 링크 정리시트'!C:C,0)),"")</f>
        <v>Immersion Cooling - the next-generation thermal management solution for the era of AI</v>
      </c>
      <c r="M694">
        <f>주간_5pg!F694</f>
        <v>0</v>
      </c>
    </row>
    <row r="695" spans="1:13">
      <c r="A695" s="86" t="s">
        <v>1434</v>
      </c>
      <c r="B695" s="86" t="s">
        <v>229</v>
      </c>
      <c r="C695" s="86">
        <v>1</v>
      </c>
      <c r="D695">
        <f>IF(VLOOKUP(A695,'상위 PV'!A:C,3,0)="기사임",1,"")</f>
        <v>1</v>
      </c>
      <c r="E695">
        <f>COUNTIF(주간_5pg!$F$2:$F$800,'5pg 데이터'!B695)</f>
        <v>1</v>
      </c>
      <c r="F695" t="b">
        <f t="shared" si="10"/>
        <v>1</v>
      </c>
      <c r="G695" t="str">
        <f>IF(F695=FALSE,"",B695&amp;"@"&amp;COUNTIFS($B$1:B695,B695,$F$1:F695,TRUE))</f>
        <v>India@83</v>
      </c>
      <c r="H695" t="str">
        <f>IFERROR(INDEX('기사 제목, 링크 정리시트'!B:B,MATCH(CONCATENATE("http://skinnonews.com"&amp;'5pg 데이터'!A695),'기사 제목, 링크 정리시트'!C:C,0)),"")</f>
        <v>Hyundai Motor and SK Enmove drive the development of Next-Generation Vehicle Refrigerants to expand the thermal management market</v>
      </c>
      <c r="M695">
        <f>주간_5pg!F695</f>
        <v>0</v>
      </c>
    </row>
    <row r="696" spans="1:13">
      <c r="A696" s="86" t="s">
        <v>1434</v>
      </c>
      <c r="B696" s="86" t="s">
        <v>226</v>
      </c>
      <c r="C696" s="86">
        <v>1</v>
      </c>
      <c r="D696">
        <f>IF(VLOOKUP(A696,'상위 PV'!A:C,3,0)="기사임",1,"")</f>
        <v>1</v>
      </c>
      <c r="E696">
        <f>COUNTIF(주간_5pg!$F$2:$F$800,'5pg 데이터'!B696)</f>
        <v>1</v>
      </c>
      <c r="F696" t="b">
        <f t="shared" si="10"/>
        <v>1</v>
      </c>
      <c r="G696" t="str">
        <f>IF(F696=FALSE,"",B696&amp;"@"&amp;COUNTIFS($B$1:B696,B696,$F$1:F696,TRUE))</f>
        <v>South Korea@63</v>
      </c>
      <c r="H696" t="str">
        <f>IFERROR(INDEX('기사 제목, 링크 정리시트'!B:B,MATCH(CONCATENATE("http://skinnonews.com"&amp;'5pg 데이터'!A696),'기사 제목, 링크 정리시트'!C:C,0)),"")</f>
        <v>Hyundai Motor and SK Enmove drive the development of Next-Generation Vehicle Refrigerants to expand the thermal management market</v>
      </c>
      <c r="M696">
        <f>주간_5pg!F696</f>
        <v>0</v>
      </c>
    </row>
    <row r="697" spans="1:13">
      <c r="A697" s="86" t="s">
        <v>1434</v>
      </c>
      <c r="B697" s="86" t="s">
        <v>234</v>
      </c>
      <c r="C697" s="86">
        <v>1</v>
      </c>
      <c r="D697">
        <f>IF(VLOOKUP(A697,'상위 PV'!A:C,3,0)="기사임",1,"")</f>
        <v>1</v>
      </c>
      <c r="E697">
        <f>COUNTIF(주간_5pg!$F$2:$F$800,'5pg 데이터'!B697)</f>
        <v>1</v>
      </c>
      <c r="F697" t="b">
        <f t="shared" si="10"/>
        <v>1</v>
      </c>
      <c r="G697" t="str">
        <f>IF(F697=FALSE,"",B697&amp;"@"&amp;COUNTIFS($B$1:B697,B697,$F$1:F697,TRUE))</f>
        <v>United Kingdom@31</v>
      </c>
      <c r="H697" t="str">
        <f>IFERROR(INDEX('기사 제목, 링크 정리시트'!B:B,MATCH(CONCATENATE("http://skinnonews.com"&amp;'5pg 데이터'!A697),'기사 제목, 링크 정리시트'!C:C,0)),"")</f>
        <v>Hyundai Motor and SK Enmove drive the development of Next-Generation Vehicle Refrigerants to expand the thermal management market</v>
      </c>
      <c r="M697">
        <f>주간_5pg!F697</f>
        <v>0</v>
      </c>
    </row>
    <row r="698" spans="1:13">
      <c r="A698" s="86" t="s">
        <v>1434</v>
      </c>
      <c r="B698" s="86" t="s">
        <v>225</v>
      </c>
      <c r="C698" s="86">
        <v>1</v>
      </c>
      <c r="D698">
        <f>IF(VLOOKUP(A698,'상위 PV'!A:C,3,0)="기사임",1,"")</f>
        <v>1</v>
      </c>
      <c r="E698">
        <f>COUNTIF(주간_5pg!$F$2:$F$800,'5pg 데이터'!B698)</f>
        <v>1</v>
      </c>
      <c r="F698" t="b">
        <f t="shared" si="10"/>
        <v>1</v>
      </c>
      <c r="G698" t="str">
        <f>IF(F698=FALSE,"",B698&amp;"@"&amp;COUNTIFS($B$1:B698,B698,$F$1:F698,TRUE))</f>
        <v>United States@75</v>
      </c>
      <c r="H698" t="str">
        <f>IFERROR(INDEX('기사 제목, 링크 정리시트'!B:B,MATCH(CONCATENATE("http://skinnonews.com"&amp;'5pg 데이터'!A698),'기사 제목, 링크 정리시트'!C:C,0)),"")</f>
        <v>Hyundai Motor and SK Enmove drive the development of Next-Generation Vehicle Refrigerants to expand the thermal management market</v>
      </c>
      <c r="M698">
        <f>주간_5pg!F698</f>
        <v>0</v>
      </c>
    </row>
    <row r="699" spans="1:13">
      <c r="A699" s="86" t="s">
        <v>1444</v>
      </c>
      <c r="B699" s="86" t="s">
        <v>231</v>
      </c>
      <c r="C699" s="86">
        <v>1</v>
      </c>
      <c r="D699">
        <f>IF(VLOOKUP(A699,'상위 PV'!A:C,3,0)="기사임",1,"")</f>
        <v>1</v>
      </c>
      <c r="E699">
        <f>COUNTIF(주간_5pg!$F$2:$F$800,'5pg 데이터'!B699)</f>
        <v>1</v>
      </c>
      <c r="F699" t="b">
        <f t="shared" si="10"/>
        <v>1</v>
      </c>
      <c r="G699" t="str">
        <f>IF(F699=FALSE,"",B699&amp;"@"&amp;COUNTIFS($B$1:B699,B699,$F$1:F699,TRUE))</f>
        <v>China@21</v>
      </c>
      <c r="H699" t="str">
        <f>IFERROR(INDEX('기사 제목, 링크 정리시트'!B:B,MATCH(CONCATENATE("http://skinnonews.com"&amp;'5pg 데이터'!A699),'기사 제목, 링크 정리시트'!C:C,0)),"")</f>
        <v>[SK Innovation’s 2023 Financial Results] Recording sales of KRW 77.29 trillion and operating profit of KRW 1.9 trillion</v>
      </c>
      <c r="M699">
        <f>주간_5pg!F699</f>
        <v>0</v>
      </c>
    </row>
    <row r="700" spans="1:13">
      <c r="A700" s="86" t="s">
        <v>1444</v>
      </c>
      <c r="B700" s="86" t="s">
        <v>236</v>
      </c>
      <c r="C700" s="86">
        <v>1</v>
      </c>
      <c r="D700">
        <f>IF(VLOOKUP(A700,'상위 PV'!A:C,3,0)="기사임",1,"")</f>
        <v>1</v>
      </c>
      <c r="E700">
        <f>COUNTIF(주간_5pg!$F$2:$F$800,'5pg 데이터'!B700)</f>
        <v>1</v>
      </c>
      <c r="F700" t="b">
        <f t="shared" si="10"/>
        <v>1</v>
      </c>
      <c r="G700" t="str">
        <f>IF(F700=FALSE,"",B700&amp;"@"&amp;COUNTIFS($B$1:B700,B700,$F$1:F700,TRUE))</f>
        <v>France@13</v>
      </c>
      <c r="H700" t="str">
        <f>IFERROR(INDEX('기사 제목, 링크 정리시트'!B:B,MATCH(CONCATENATE("http://skinnonews.com"&amp;'5pg 데이터'!A700),'기사 제목, 링크 정리시트'!C:C,0)),"")</f>
        <v>[SK Innovation’s 2023 Financial Results] Recording sales of KRW 77.29 trillion and operating profit of KRW 1.9 trillion</v>
      </c>
      <c r="M700">
        <f>주간_5pg!F700</f>
        <v>0</v>
      </c>
    </row>
    <row r="701" spans="1:13">
      <c r="A701" s="86" t="s">
        <v>1444</v>
      </c>
      <c r="B701" s="86" t="s">
        <v>228</v>
      </c>
      <c r="C701" s="86">
        <v>1</v>
      </c>
      <c r="D701">
        <f>IF(VLOOKUP(A701,'상위 PV'!A:C,3,0)="기사임",1,"")</f>
        <v>1</v>
      </c>
      <c r="E701">
        <f>COUNTIF(주간_5pg!$F$2:$F$800,'5pg 데이터'!B701)</f>
        <v>1</v>
      </c>
      <c r="F701" t="b">
        <f t="shared" si="10"/>
        <v>1</v>
      </c>
      <c r="G701" t="str">
        <f>IF(F701=FALSE,"",B701&amp;"@"&amp;COUNTIFS($B$1:B701,B701,$F$1:F701,TRUE))</f>
        <v>Germany@11</v>
      </c>
      <c r="H701" t="str">
        <f>IFERROR(INDEX('기사 제목, 링크 정리시트'!B:B,MATCH(CONCATENATE("http://skinnonews.com"&amp;'5pg 데이터'!A701),'기사 제목, 링크 정리시트'!C:C,0)),"")</f>
        <v>[SK Innovation’s 2023 Financial Results] Recording sales of KRW 77.29 trillion and operating profit of KRW 1.9 trillion</v>
      </c>
      <c r="M701">
        <f>주간_5pg!F701</f>
        <v>0</v>
      </c>
    </row>
    <row r="702" spans="1:13">
      <c r="A702" s="86" t="s">
        <v>1444</v>
      </c>
      <c r="B702" s="86" t="s">
        <v>233</v>
      </c>
      <c r="C702" s="86">
        <v>1</v>
      </c>
      <c r="D702">
        <f>IF(VLOOKUP(A702,'상위 PV'!A:C,3,0)="기사임",1,"")</f>
        <v>1</v>
      </c>
      <c r="E702">
        <f>COUNTIF(주간_5pg!$F$2:$F$800,'5pg 데이터'!B702)</f>
        <v>1</v>
      </c>
      <c r="F702" t="b">
        <f t="shared" si="10"/>
        <v>1</v>
      </c>
      <c r="G702" t="str">
        <f>IF(F702=FALSE,"",B702&amp;"@"&amp;COUNTIFS($B$1:B702,B702,$F$1:F702,TRUE))</f>
        <v>Hong Kong@21</v>
      </c>
      <c r="H702" t="str">
        <f>IFERROR(INDEX('기사 제목, 링크 정리시트'!B:B,MATCH(CONCATENATE("http://skinnonews.com"&amp;'5pg 데이터'!A702),'기사 제목, 링크 정리시트'!C:C,0)),"")</f>
        <v>[SK Innovation’s 2023 Financial Results] Recording sales of KRW 77.29 trillion and operating profit of KRW 1.9 trillion</v>
      </c>
      <c r="M702">
        <f>주간_5pg!F702</f>
        <v>0</v>
      </c>
    </row>
    <row r="703" spans="1:13">
      <c r="A703" s="86" t="s">
        <v>1444</v>
      </c>
      <c r="B703" s="86" t="s">
        <v>246</v>
      </c>
      <c r="C703" s="86">
        <v>1</v>
      </c>
      <c r="D703">
        <f>IF(VLOOKUP(A703,'상위 PV'!A:C,3,0)="기사임",1,"")</f>
        <v>1</v>
      </c>
      <c r="E703">
        <f>COUNTIF(주간_5pg!$F$2:$F$800,'5pg 데이터'!B703)</f>
        <v>1</v>
      </c>
      <c r="F703" t="b">
        <f t="shared" si="10"/>
        <v>1</v>
      </c>
      <c r="G703" t="str">
        <f>IF(F703=FALSE,"",B703&amp;"@"&amp;COUNTIFS($B$1:B703,B703,$F$1:F703,TRUE))</f>
        <v>Poland@6</v>
      </c>
      <c r="H703" t="str">
        <f>IFERROR(INDEX('기사 제목, 링크 정리시트'!B:B,MATCH(CONCATENATE("http://skinnonews.com"&amp;'5pg 데이터'!A703),'기사 제목, 링크 정리시트'!C:C,0)),"")</f>
        <v>[SK Innovation’s 2023 Financial Results] Recording sales of KRW 77.29 trillion and operating profit of KRW 1.9 trillion</v>
      </c>
      <c r="M703">
        <f>주간_5pg!F703</f>
        <v>0</v>
      </c>
    </row>
    <row r="704" spans="1:13">
      <c r="A704" s="86" t="s">
        <v>1444</v>
      </c>
      <c r="B704" s="86" t="s">
        <v>234</v>
      </c>
      <c r="C704" s="86">
        <v>1</v>
      </c>
      <c r="D704">
        <f>IF(VLOOKUP(A704,'상위 PV'!A:C,3,0)="기사임",1,"")</f>
        <v>1</v>
      </c>
      <c r="E704">
        <f>COUNTIF(주간_5pg!$F$2:$F$800,'5pg 데이터'!B704)</f>
        <v>1</v>
      </c>
      <c r="F704" t="b">
        <f t="shared" si="10"/>
        <v>1</v>
      </c>
      <c r="G704" t="str">
        <f>IF(F704=FALSE,"",B704&amp;"@"&amp;COUNTIFS($B$1:B704,B704,$F$1:F704,TRUE))</f>
        <v>United Kingdom@32</v>
      </c>
      <c r="H704" t="str">
        <f>IFERROR(INDEX('기사 제목, 링크 정리시트'!B:B,MATCH(CONCATENATE("http://skinnonews.com"&amp;'5pg 데이터'!A704),'기사 제목, 링크 정리시트'!C:C,0)),"")</f>
        <v>[SK Innovation’s 2023 Financial Results] Recording sales of KRW 77.29 trillion and operating profit of KRW 1.9 trillion</v>
      </c>
      <c r="M704">
        <f>주간_5pg!F704</f>
        <v>0</v>
      </c>
    </row>
    <row r="705" spans="1:13">
      <c r="A705" s="86" t="s">
        <v>1691</v>
      </c>
      <c r="B705" s="86" t="s">
        <v>225</v>
      </c>
      <c r="C705" s="86">
        <v>1</v>
      </c>
      <c r="D705">
        <f>IF(VLOOKUP(A705,'상위 PV'!A:C,3,0)="기사임",1,"")</f>
        <v>1</v>
      </c>
      <c r="E705">
        <f>COUNTIF(주간_5pg!$F$2:$F$800,'5pg 데이터'!B705)</f>
        <v>1</v>
      </c>
      <c r="F705" t="b">
        <f t="shared" si="10"/>
        <v>1</v>
      </c>
      <c r="G705" t="str">
        <f>IF(F705=FALSE,"",B705&amp;"@"&amp;COUNTIFS($B$1:B705,B705,$F$1:F705,TRUE))</f>
        <v>United States@76</v>
      </c>
      <c r="H705" t="str">
        <f>IFERROR(INDEX('기사 제목, 링크 정리시트'!B:B,MATCH(CONCATENATE("http://skinnonews.com"&amp;'5pg 데이터'!A705),'기사 제목, 링크 정리시트'!C:C,0)),"")</f>
        <v>SK On signs agreement with Westwater Resources for natural graphite</v>
      </c>
      <c r="M705">
        <f>주간_5pg!F705</f>
        <v>0</v>
      </c>
    </row>
    <row r="706" spans="1:13">
      <c r="A706" s="86" t="s">
        <v>1736</v>
      </c>
      <c r="B706" s="86" t="s">
        <v>229</v>
      </c>
      <c r="C706" s="86">
        <v>1</v>
      </c>
      <c r="D706">
        <f>IF(VLOOKUP(A706,'상위 PV'!A:C,3,0)="기사임",1,"")</f>
        <v>1</v>
      </c>
      <c r="E706">
        <f>COUNTIF(주간_5pg!$F$2:$F$800,'5pg 데이터'!B706)</f>
        <v>1</v>
      </c>
      <c r="F706" t="b">
        <f t="shared" ref="F706:F769" si="11">AND(D706=1,E706=1)</f>
        <v>1</v>
      </c>
      <c r="G706" t="str">
        <f>IF(F706=FALSE,"",B706&amp;"@"&amp;COUNTIFS($B$1:B706,B706,$F$1:F706,TRUE))</f>
        <v>India@84</v>
      </c>
      <c r="H706" t="str">
        <f>IFERROR(INDEX('기사 제목, 링크 정리시트'!B:B,MATCH(CONCATENATE("http://skinnonews.com"&amp;'5pg 데이터'!A706),'기사 제목, 링크 정리시트'!C:C,0)),"")</f>
        <v>Waterproof banknotes and books, are you using them?</v>
      </c>
      <c r="M706">
        <f>주간_5pg!F706</f>
        <v>0</v>
      </c>
    </row>
    <row r="707" spans="1:13">
      <c r="A707" s="86" t="s">
        <v>1736</v>
      </c>
      <c r="B707" s="86" t="s">
        <v>1605</v>
      </c>
      <c r="C707" s="86">
        <v>1</v>
      </c>
      <c r="D707">
        <f>IF(VLOOKUP(A707,'상위 PV'!A:C,3,0)="기사임",1,"")</f>
        <v>1</v>
      </c>
      <c r="E707">
        <f>COUNTIF(주간_5pg!$F$2:$F$800,'5pg 데이터'!B707)</f>
        <v>1</v>
      </c>
      <c r="F707" t="b">
        <f t="shared" si="11"/>
        <v>1</v>
      </c>
      <c r="G707" t="str">
        <f>IF(F707=FALSE,"",B707&amp;"@"&amp;COUNTIFS($B$1:B707,B707,$F$1:F707,TRUE))</f>
        <v>Qatar@1</v>
      </c>
      <c r="H707" t="str">
        <f>IFERROR(INDEX('기사 제목, 링크 정리시트'!B:B,MATCH(CONCATENATE("http://skinnonews.com"&amp;'5pg 데이터'!A707),'기사 제목, 링크 정리시트'!C:C,0)),"")</f>
        <v>Waterproof banknotes and books, are you using them?</v>
      </c>
      <c r="M707">
        <f>주간_5pg!F707</f>
        <v>0</v>
      </c>
    </row>
    <row r="708" spans="1:13">
      <c r="A708" s="86" t="s">
        <v>1526</v>
      </c>
      <c r="B708" s="86" t="s">
        <v>1875</v>
      </c>
      <c r="C708" s="86">
        <v>1</v>
      </c>
      <c r="D708">
        <f>IF(VLOOKUP(A708,'상위 PV'!A:C,3,0)="기사임",1,"")</f>
        <v>1</v>
      </c>
      <c r="E708">
        <f>COUNTIF(주간_5pg!$F$2:$F$800,'5pg 데이터'!B708)</f>
        <v>1</v>
      </c>
      <c r="F708" t="b">
        <f t="shared" si="11"/>
        <v>1</v>
      </c>
      <c r="G708" t="str">
        <f>IF(F708=FALSE,"",B708&amp;"@"&amp;COUNTIFS($B$1:B708,B708,$F$1:F708,TRUE))</f>
        <v>Georgia@1</v>
      </c>
      <c r="H708" t="str">
        <f>IFERROR(INDEX('기사 제목, 링크 정리시트'!B:B,MATCH(CONCATENATE("http://skinnonews.com"&amp;'5pg 데이터'!A708),'기사 제목, 링크 정리시트'!C:C,0)),"")</f>
        <v>Understanding recycling symbols – Are you recycling plastic products properly?</v>
      </c>
      <c r="M708">
        <f>주간_5pg!F708</f>
        <v>0</v>
      </c>
    </row>
    <row r="709" spans="1:13">
      <c r="A709" s="86" t="s">
        <v>1526</v>
      </c>
      <c r="B709" s="86" t="s">
        <v>243</v>
      </c>
      <c r="C709" s="86">
        <v>1</v>
      </c>
      <c r="D709">
        <f>IF(VLOOKUP(A709,'상위 PV'!A:C,3,0)="기사임",1,"")</f>
        <v>1</v>
      </c>
      <c r="E709">
        <f>COUNTIF(주간_5pg!$F$2:$F$800,'5pg 데이터'!B709)</f>
        <v>1</v>
      </c>
      <c r="F709" t="b">
        <f t="shared" si="11"/>
        <v>1</v>
      </c>
      <c r="G709" t="str">
        <f>IF(F709=FALSE,"",B709&amp;"@"&amp;COUNTIFS($B$1:B709,B709,$F$1:F709,TRUE))</f>
        <v>Thailand@5</v>
      </c>
      <c r="H709" t="str">
        <f>IFERROR(INDEX('기사 제목, 링크 정리시트'!B:B,MATCH(CONCATENATE("http://skinnonews.com"&amp;'5pg 데이터'!A709),'기사 제목, 링크 정리시트'!C:C,0)),"")</f>
        <v>Understanding recycling symbols – Are you recycling plastic products properly?</v>
      </c>
      <c r="M709">
        <f>주간_5pg!F709</f>
        <v>0</v>
      </c>
    </row>
    <row r="710" spans="1:13">
      <c r="A710" s="86" t="s">
        <v>1526</v>
      </c>
      <c r="B710" s="86" t="s">
        <v>225</v>
      </c>
      <c r="C710" s="86">
        <v>1</v>
      </c>
      <c r="D710">
        <f>IF(VLOOKUP(A710,'상위 PV'!A:C,3,0)="기사임",1,"")</f>
        <v>1</v>
      </c>
      <c r="E710">
        <f>COUNTIF(주간_5pg!$F$2:$F$800,'5pg 데이터'!B710)</f>
        <v>1</v>
      </c>
      <c r="F710" t="b">
        <f t="shared" si="11"/>
        <v>1</v>
      </c>
      <c r="G710" t="str">
        <f>IF(F710=FALSE,"",B710&amp;"@"&amp;COUNTIFS($B$1:B710,B710,$F$1:F710,TRUE))</f>
        <v>United States@77</v>
      </c>
      <c r="H710" t="str">
        <f>IFERROR(INDEX('기사 제목, 링크 정리시트'!B:B,MATCH(CONCATENATE("http://skinnonews.com"&amp;'5pg 데이터'!A710),'기사 제목, 링크 정리시트'!C:C,0)),"")</f>
        <v>Understanding recycling symbols – Are you recycling plastic products properly?</v>
      </c>
      <c r="M710">
        <f>주간_5pg!F710</f>
        <v>0</v>
      </c>
    </row>
    <row r="711" spans="1:13">
      <c r="A711" s="86" t="s">
        <v>1468</v>
      </c>
      <c r="B711" s="86" t="s">
        <v>1871</v>
      </c>
      <c r="C711" s="86">
        <v>1</v>
      </c>
      <c r="D711">
        <f>IF(VLOOKUP(A711,'상위 PV'!A:C,3,0)="기사임",1,"")</f>
        <v>1</v>
      </c>
      <c r="E711">
        <f>COUNTIF(주간_5pg!$F$2:$F$800,'5pg 데이터'!B711)</f>
        <v>1</v>
      </c>
      <c r="F711" t="b">
        <f t="shared" si="11"/>
        <v>1</v>
      </c>
      <c r="G711" t="str">
        <f>IF(F711=FALSE,"",B711&amp;"@"&amp;COUNTIFS($B$1:B711,B711,$F$1:F711,TRUE))</f>
        <v>Bangladesh@2</v>
      </c>
      <c r="H711" t="str">
        <f>IFERROR(INDEX('기사 제목, 링크 정리시트'!B:B,MATCH(CONCATENATE("http://skinnonews.com"&amp;'5pg 데이터'!A711),'기사 제목, 링크 정리시트'!C:C,0)),"")</f>
        <v>How refrigerants work in cooling and heating systems</v>
      </c>
      <c r="M711">
        <f>주간_5pg!F711</f>
        <v>0</v>
      </c>
    </row>
    <row r="712" spans="1:13">
      <c r="A712" s="86" t="s">
        <v>1468</v>
      </c>
      <c r="B712" s="86" t="s">
        <v>1765</v>
      </c>
      <c r="C712" s="86">
        <v>1</v>
      </c>
      <c r="D712">
        <f>IF(VLOOKUP(A712,'상위 PV'!A:C,3,0)="기사임",1,"")</f>
        <v>1</v>
      </c>
      <c r="E712">
        <f>COUNTIF(주간_5pg!$F$2:$F$800,'5pg 데이터'!B712)</f>
        <v>1</v>
      </c>
      <c r="F712" t="b">
        <f t="shared" si="11"/>
        <v>1</v>
      </c>
      <c r="G712" t="str">
        <f>IF(F712=FALSE,"",B712&amp;"@"&amp;COUNTIFS($B$1:B712,B712,$F$1:F712,TRUE))</f>
        <v>Cambodia@1</v>
      </c>
      <c r="H712" t="str">
        <f>IFERROR(INDEX('기사 제목, 링크 정리시트'!B:B,MATCH(CONCATENATE("http://skinnonews.com"&amp;'5pg 데이터'!A712),'기사 제목, 링크 정리시트'!C:C,0)),"")</f>
        <v>How refrigerants work in cooling and heating systems</v>
      </c>
      <c r="M712">
        <f>주간_5pg!F712</f>
        <v>0</v>
      </c>
    </row>
    <row r="713" spans="1:13">
      <c r="A713" s="86" t="s">
        <v>1468</v>
      </c>
      <c r="B713" s="86" t="s">
        <v>894</v>
      </c>
      <c r="C713" s="86">
        <v>1</v>
      </c>
      <c r="D713">
        <f>IF(VLOOKUP(A713,'상위 PV'!A:C,3,0)="기사임",1,"")</f>
        <v>1</v>
      </c>
      <c r="E713">
        <f>COUNTIF(주간_5pg!$F$2:$F$800,'5pg 데이터'!B713)</f>
        <v>1</v>
      </c>
      <c r="F713" t="b">
        <f t="shared" si="11"/>
        <v>1</v>
      </c>
      <c r="G713" t="str">
        <f>IF(F713=FALSE,"",B713&amp;"@"&amp;COUNTIFS($B$1:B713,B713,$F$1:F713,TRUE))</f>
        <v>Saudi Arabia@2</v>
      </c>
      <c r="H713" t="str">
        <f>IFERROR(INDEX('기사 제목, 링크 정리시트'!B:B,MATCH(CONCATENATE("http://skinnonews.com"&amp;'5pg 데이터'!A713),'기사 제목, 링크 정리시트'!C:C,0)),"")</f>
        <v>How refrigerants work in cooling and heating systems</v>
      </c>
      <c r="M713">
        <f>주간_5pg!F713</f>
        <v>0</v>
      </c>
    </row>
    <row r="714" spans="1:13">
      <c r="A714" s="86" t="s">
        <v>1468</v>
      </c>
      <c r="B714" s="86" t="s">
        <v>230</v>
      </c>
      <c r="C714" s="86">
        <v>1</v>
      </c>
      <c r="D714">
        <f>IF(VLOOKUP(A714,'상위 PV'!A:C,3,0)="기사임",1,"")</f>
        <v>1</v>
      </c>
      <c r="E714">
        <f>COUNTIF(주간_5pg!$F$2:$F$800,'5pg 데이터'!B714)</f>
        <v>1</v>
      </c>
      <c r="F714" t="b">
        <f t="shared" si="11"/>
        <v>1</v>
      </c>
      <c r="G714" t="str">
        <f>IF(F714=FALSE,"",B714&amp;"@"&amp;COUNTIFS($B$1:B714,B714,$F$1:F714,TRUE))</f>
        <v>Singapore@48</v>
      </c>
      <c r="H714" t="str">
        <f>IFERROR(INDEX('기사 제목, 링크 정리시트'!B:B,MATCH(CONCATENATE("http://skinnonews.com"&amp;'5pg 데이터'!A714),'기사 제목, 링크 정리시트'!C:C,0)),"")</f>
        <v>How refrigerants work in cooling and heating systems</v>
      </c>
      <c r="M714">
        <f>주간_5pg!F714</f>
        <v>0</v>
      </c>
    </row>
    <row r="715" spans="1:13">
      <c r="A715" s="86" t="s">
        <v>1468</v>
      </c>
      <c r="B715" s="86" t="s">
        <v>240</v>
      </c>
      <c r="C715" s="86">
        <v>1</v>
      </c>
      <c r="D715">
        <f>IF(VLOOKUP(A715,'상위 PV'!A:C,3,0)="기사임",1,"")</f>
        <v>1</v>
      </c>
      <c r="E715">
        <f>COUNTIF(주간_5pg!$F$2:$F$800,'5pg 데이터'!B715)</f>
        <v>1</v>
      </c>
      <c r="F715" t="b">
        <f t="shared" si="11"/>
        <v>1</v>
      </c>
      <c r="G715" t="str">
        <f>IF(F715=FALSE,"",B715&amp;"@"&amp;COUNTIFS($B$1:B715,B715,$F$1:F715,TRUE))</f>
        <v>Spain@4</v>
      </c>
      <c r="H715" t="str">
        <f>IFERROR(INDEX('기사 제목, 링크 정리시트'!B:B,MATCH(CONCATENATE("http://skinnonews.com"&amp;'5pg 데이터'!A715),'기사 제목, 링크 정리시트'!C:C,0)),"")</f>
        <v>How refrigerants work in cooling and heating systems</v>
      </c>
      <c r="M715">
        <f>주간_5pg!F715</f>
        <v>0</v>
      </c>
    </row>
    <row r="716" spans="1:13">
      <c r="A716" s="86" t="s">
        <v>1469</v>
      </c>
      <c r="B716" s="86" t="s">
        <v>237</v>
      </c>
      <c r="C716" s="86">
        <v>1</v>
      </c>
      <c r="D716">
        <f>IF(VLOOKUP(A716,'상위 PV'!A:C,3,0)="기사임",1,"")</f>
        <v>1</v>
      </c>
      <c r="E716">
        <f>COUNTIF(주간_5pg!$F$2:$F$800,'5pg 데이터'!B716)</f>
        <v>1</v>
      </c>
      <c r="F716" t="b">
        <f t="shared" si="11"/>
        <v>1</v>
      </c>
      <c r="G716" t="str">
        <f>IF(F716=FALSE,"",B716&amp;"@"&amp;COUNTIFS($B$1:B716,B716,$F$1:F716,TRUE))</f>
        <v>Malaysia@14</v>
      </c>
      <c r="H716" t="str">
        <f>IFERROR(INDEX('기사 제목, 링크 정리시트'!B:B,MATCH(CONCATENATE("http://skinnonews.com"&amp;'5pg 데이터'!A716),'기사 제목, 링크 정리시트'!C:C,0)),"")</f>
        <v>SK Energy collaborates with PTC Korea to go global with Smart Plant Solutions</v>
      </c>
      <c r="M716">
        <f>주간_5pg!F716</f>
        <v>0</v>
      </c>
    </row>
    <row r="717" spans="1:13">
      <c r="A717" s="86" t="s">
        <v>1469</v>
      </c>
      <c r="B717" s="86" t="s">
        <v>1550</v>
      </c>
      <c r="C717" s="86">
        <v>1</v>
      </c>
      <c r="D717">
        <f>IF(VLOOKUP(A717,'상위 PV'!A:C,3,0)="기사임",1,"")</f>
        <v>1</v>
      </c>
      <c r="E717">
        <f>COUNTIF(주간_5pg!$F$2:$F$800,'5pg 데이터'!B717)</f>
        <v>1</v>
      </c>
      <c r="F717" t="b">
        <f t="shared" si="11"/>
        <v>1</v>
      </c>
      <c r="G717" t="str">
        <f>IF(F717=FALSE,"",B717&amp;"@"&amp;COUNTIFS($B$1:B717,B717,$F$1:F717,TRUE))</f>
        <v>Mexico@1</v>
      </c>
      <c r="H717" t="str">
        <f>IFERROR(INDEX('기사 제목, 링크 정리시트'!B:B,MATCH(CONCATENATE("http://skinnonews.com"&amp;'5pg 데이터'!A717),'기사 제목, 링크 정리시트'!C:C,0)),"")</f>
        <v>SK Energy collaborates with PTC Korea to go global with Smart Plant Solutions</v>
      </c>
      <c r="M717">
        <f>주간_5pg!F717</f>
        <v>0</v>
      </c>
    </row>
    <row r="718" spans="1:13">
      <c r="A718" s="86" t="s">
        <v>1469</v>
      </c>
      <c r="B718" s="86" t="s">
        <v>226</v>
      </c>
      <c r="C718" s="86">
        <v>1</v>
      </c>
      <c r="D718">
        <f>IF(VLOOKUP(A718,'상위 PV'!A:C,3,0)="기사임",1,"")</f>
        <v>1</v>
      </c>
      <c r="E718">
        <f>COUNTIF(주간_5pg!$F$2:$F$800,'5pg 데이터'!B718)</f>
        <v>1</v>
      </c>
      <c r="F718" t="b">
        <f t="shared" si="11"/>
        <v>1</v>
      </c>
      <c r="G718" t="str">
        <f>IF(F718=FALSE,"",B718&amp;"@"&amp;COUNTIFS($B$1:B718,B718,$F$1:F718,TRUE))</f>
        <v>South Korea@64</v>
      </c>
      <c r="H718" t="str">
        <f>IFERROR(INDEX('기사 제목, 링크 정리시트'!B:B,MATCH(CONCATENATE("http://skinnonews.com"&amp;'5pg 데이터'!A718),'기사 제목, 링크 정리시트'!C:C,0)),"")</f>
        <v>SK Energy collaborates with PTC Korea to go global with Smart Plant Solutions</v>
      </c>
      <c r="M718">
        <f>주간_5pg!F718</f>
        <v>0</v>
      </c>
    </row>
    <row r="719" spans="1:13">
      <c r="A719" s="86" t="s">
        <v>1476</v>
      </c>
      <c r="B719" s="86" t="s">
        <v>227</v>
      </c>
      <c r="C719" s="86">
        <v>1</v>
      </c>
      <c r="D719">
        <f>IF(VLOOKUP(A719,'상위 PV'!A:C,3,0)="기사임",1,"")</f>
        <v>1</v>
      </c>
      <c r="E719">
        <f>COUNTIF(주간_5pg!$F$2:$F$800,'5pg 데이터'!B719)</f>
        <v>1</v>
      </c>
      <c r="F719" t="b">
        <f t="shared" si="11"/>
        <v>1</v>
      </c>
      <c r="G719" t="str">
        <f>IF(F719=FALSE,"",B719&amp;"@"&amp;COUNTIFS($B$1:B719,B719,$F$1:F719,TRUE))</f>
        <v>Japan@30</v>
      </c>
      <c r="H719" t="str">
        <f>IFERROR(INDEX('기사 제목, 링크 정리시트'!B:B,MATCH(CONCATENATE("http://skinnonews.com"&amp;'5pg 데이터'!A719),'기사 제목, 링크 정리시트'!C:C,0)),"")</f>
        <v>SK Enmove collaborates with Iceotope and SK Telecom to accelerate its foray into the data center liquid cooling market</v>
      </c>
      <c r="M719">
        <f>주간_5pg!F719</f>
        <v>0</v>
      </c>
    </row>
    <row r="720" spans="1:13">
      <c r="A720" s="86" t="s">
        <v>1476</v>
      </c>
      <c r="B720" s="86" t="s">
        <v>1550</v>
      </c>
      <c r="C720" s="86">
        <v>1</v>
      </c>
      <c r="D720">
        <f>IF(VLOOKUP(A720,'상위 PV'!A:C,3,0)="기사임",1,"")</f>
        <v>1</v>
      </c>
      <c r="E720">
        <f>COUNTIF(주간_5pg!$F$2:$F$800,'5pg 데이터'!B720)</f>
        <v>1</v>
      </c>
      <c r="F720" t="b">
        <f t="shared" si="11"/>
        <v>1</v>
      </c>
      <c r="G720" t="str">
        <f>IF(F720=FALSE,"",B720&amp;"@"&amp;COUNTIFS($B$1:B720,B720,$F$1:F720,TRUE))</f>
        <v>Mexico@2</v>
      </c>
      <c r="H720" t="str">
        <f>IFERROR(INDEX('기사 제목, 링크 정리시트'!B:B,MATCH(CONCATENATE("http://skinnonews.com"&amp;'5pg 데이터'!A720),'기사 제목, 링크 정리시트'!C:C,0)),"")</f>
        <v>SK Enmove collaborates with Iceotope and SK Telecom to accelerate its foray into the data center liquid cooling market</v>
      </c>
      <c r="M720">
        <f>주간_5pg!F720</f>
        <v>0</v>
      </c>
    </row>
    <row r="721" spans="1:13">
      <c r="A721" s="86" t="s">
        <v>1482</v>
      </c>
      <c r="B721" s="86" t="s">
        <v>227</v>
      </c>
      <c r="C721" s="86">
        <v>1</v>
      </c>
      <c r="D721">
        <f>IF(VLOOKUP(A721,'상위 PV'!A:C,3,0)="기사임",1,"")</f>
        <v>1</v>
      </c>
      <c r="E721">
        <f>COUNTIF(주간_5pg!$F$2:$F$800,'5pg 데이터'!B721)</f>
        <v>1</v>
      </c>
      <c r="F721" t="b">
        <f t="shared" si="11"/>
        <v>1</v>
      </c>
      <c r="G721" t="str">
        <f>IF(F721=FALSE,"",B721&amp;"@"&amp;COUNTIFS($B$1:B721,B721,$F$1:F721,TRUE))</f>
        <v>Japan@31</v>
      </c>
      <c r="H721" t="str">
        <f>IFERROR(INDEX('기사 제목, 링크 정리시트'!B:B,MATCH(CONCATENATE("http://skinnonews.com"&amp;'5pg 데이터'!A721),'기사 제목, 링크 정리시트'!C:C,0)),"")</f>
        <v>SK On to unveil upgraded fast-charging solutions at InterBattery 2024</v>
      </c>
      <c r="M721">
        <f>주간_5pg!F721</f>
        <v>0</v>
      </c>
    </row>
    <row r="722" spans="1:13">
      <c r="A722" s="86" t="s">
        <v>1482</v>
      </c>
      <c r="B722" s="86" t="s">
        <v>226</v>
      </c>
      <c r="C722" s="86">
        <v>1</v>
      </c>
      <c r="D722">
        <f>IF(VLOOKUP(A722,'상위 PV'!A:C,3,0)="기사임",1,"")</f>
        <v>1</v>
      </c>
      <c r="E722">
        <f>COUNTIF(주간_5pg!$F$2:$F$800,'5pg 데이터'!B722)</f>
        <v>1</v>
      </c>
      <c r="F722" t="b">
        <f t="shared" si="11"/>
        <v>1</v>
      </c>
      <c r="G722" t="str">
        <f>IF(F722=FALSE,"",B722&amp;"@"&amp;COUNTIFS($B$1:B722,B722,$F$1:F722,TRUE))</f>
        <v>South Korea@65</v>
      </c>
      <c r="H722" t="str">
        <f>IFERROR(INDEX('기사 제목, 링크 정리시트'!B:B,MATCH(CONCATENATE("http://skinnonews.com"&amp;'5pg 데이터'!A722),'기사 제목, 링크 정리시트'!C:C,0)),"")</f>
        <v>SK On to unveil upgraded fast-charging solutions at InterBattery 2024</v>
      </c>
      <c r="M722">
        <f>주간_5pg!F722</f>
        <v>0</v>
      </c>
    </row>
    <row r="723" spans="1:13">
      <c r="A723" s="86" t="s">
        <v>1483</v>
      </c>
      <c r="B723" s="86" t="s">
        <v>1771</v>
      </c>
      <c r="C723" s="86">
        <v>1</v>
      </c>
      <c r="D723">
        <f>IF(VLOOKUP(A723,'상위 PV'!A:C,3,0)="기사임",1,"")</f>
        <v>1</v>
      </c>
      <c r="E723">
        <f>COUNTIF(주간_5pg!$F$2:$F$800,'5pg 데이터'!B723)</f>
        <v>1</v>
      </c>
      <c r="F723" t="b">
        <f t="shared" si="11"/>
        <v>1</v>
      </c>
      <c r="G723" t="str">
        <f>IF(F723=FALSE,"",B723&amp;"@"&amp;COUNTIFS($B$1:B723,B723,$F$1:F723,TRUE))</f>
        <v>Azerbaijan@1</v>
      </c>
      <c r="H723" t="str">
        <f>IFERROR(INDEX('기사 제목, 링크 정리시트'!B:B,MATCH(CONCATENATE("http://skinnonews.com"&amp;'5pg 데이터'!A723),'기사 제목, 링크 정리시트'!C:C,0)),"")</f>
        <v>[Secondary Batteries Quick Note] ① What are secondary batteries?</v>
      </c>
      <c r="M723">
        <f>주간_5pg!F723</f>
        <v>0</v>
      </c>
    </row>
    <row r="724" spans="1:13">
      <c r="A724" s="86" t="s">
        <v>1483</v>
      </c>
      <c r="B724" s="86" t="s">
        <v>1670</v>
      </c>
      <c r="C724" s="86">
        <v>1</v>
      </c>
      <c r="D724">
        <f>IF(VLOOKUP(A724,'상위 PV'!A:C,3,0)="기사임",1,"")</f>
        <v>1</v>
      </c>
      <c r="E724">
        <f>COUNTIF(주간_5pg!$F$2:$F$800,'5pg 데이터'!B724)</f>
        <v>1</v>
      </c>
      <c r="F724" t="b">
        <f t="shared" si="11"/>
        <v>1</v>
      </c>
      <c r="G724" t="str">
        <f>IF(F724=FALSE,"",B724&amp;"@"&amp;COUNTIFS($B$1:B724,B724,$F$1:F724,TRUE))</f>
        <v>Colombia@1</v>
      </c>
      <c r="H724" t="str">
        <f>IFERROR(INDEX('기사 제목, 링크 정리시트'!B:B,MATCH(CONCATENATE("http://skinnonews.com"&amp;'5pg 데이터'!A724),'기사 제목, 링크 정리시트'!C:C,0)),"")</f>
        <v>[Secondary Batteries Quick Note] ① What are secondary batteries?</v>
      </c>
      <c r="M724">
        <f>주간_5pg!F724</f>
        <v>0</v>
      </c>
    </row>
    <row r="725" spans="1:13">
      <c r="A725" s="86" t="s">
        <v>1483</v>
      </c>
      <c r="B725" s="86" t="s">
        <v>1874</v>
      </c>
      <c r="C725" s="86">
        <v>1</v>
      </c>
      <c r="D725">
        <f>IF(VLOOKUP(A725,'상위 PV'!A:C,3,0)="기사임",1,"")</f>
        <v>1</v>
      </c>
      <c r="E725">
        <f>COUNTIF(주간_5pg!$F$2:$F$800,'5pg 데이터'!B725)</f>
        <v>1</v>
      </c>
      <c r="F725" t="b">
        <f t="shared" si="11"/>
        <v>1</v>
      </c>
      <c r="G725" t="str">
        <f>IF(F725=FALSE,"",B725&amp;"@"&amp;COUNTIFS($B$1:B725,B725,$F$1:F725,TRUE))</f>
        <v>Croatia@1</v>
      </c>
      <c r="H725" t="str">
        <f>IFERROR(INDEX('기사 제목, 링크 정리시트'!B:B,MATCH(CONCATENATE("http://skinnonews.com"&amp;'5pg 데이터'!A725),'기사 제목, 링크 정리시트'!C:C,0)),"")</f>
        <v>[Secondary Batteries Quick Note] ① What are secondary batteries?</v>
      </c>
      <c r="M725">
        <f>주간_5pg!F725</f>
        <v>0</v>
      </c>
    </row>
    <row r="726" spans="1:13">
      <c r="A726" s="86" t="s">
        <v>1483</v>
      </c>
      <c r="B726" s="86" t="s">
        <v>233</v>
      </c>
      <c r="C726" s="86">
        <v>1</v>
      </c>
      <c r="D726">
        <f>IF(VLOOKUP(A726,'상위 PV'!A:C,3,0)="기사임",1,"")</f>
        <v>1</v>
      </c>
      <c r="E726">
        <f>COUNTIF(주간_5pg!$F$2:$F$800,'5pg 데이터'!B726)</f>
        <v>1</v>
      </c>
      <c r="F726" t="b">
        <f t="shared" si="11"/>
        <v>1</v>
      </c>
      <c r="G726" t="str">
        <f>IF(F726=FALSE,"",B726&amp;"@"&amp;COUNTIFS($B$1:B726,B726,$F$1:F726,TRUE))</f>
        <v>Hong Kong@22</v>
      </c>
      <c r="H726" t="str">
        <f>IFERROR(INDEX('기사 제목, 링크 정리시트'!B:B,MATCH(CONCATENATE("http://skinnonews.com"&amp;'5pg 데이터'!A726),'기사 제목, 링크 정리시트'!C:C,0)),"")</f>
        <v>[Secondary Batteries Quick Note] ① What are secondary batteries?</v>
      </c>
      <c r="M726">
        <f>주간_5pg!F726</f>
        <v>0</v>
      </c>
    </row>
    <row r="727" spans="1:13">
      <c r="A727" s="86" t="s">
        <v>1483</v>
      </c>
      <c r="B727" s="86" t="s">
        <v>230</v>
      </c>
      <c r="C727" s="86">
        <v>1</v>
      </c>
      <c r="D727">
        <f>IF(VLOOKUP(A727,'상위 PV'!A:C,3,0)="기사임",1,"")</f>
        <v>1</v>
      </c>
      <c r="E727">
        <f>COUNTIF(주간_5pg!$F$2:$F$800,'5pg 데이터'!B727)</f>
        <v>1</v>
      </c>
      <c r="F727" t="b">
        <f t="shared" si="11"/>
        <v>1</v>
      </c>
      <c r="G727" t="str">
        <f>IF(F727=FALSE,"",B727&amp;"@"&amp;COUNTIFS($B$1:B727,B727,$F$1:F727,TRUE))</f>
        <v>Singapore@49</v>
      </c>
      <c r="H727" t="str">
        <f>IFERROR(INDEX('기사 제목, 링크 정리시트'!B:B,MATCH(CONCATENATE("http://skinnonews.com"&amp;'5pg 데이터'!A727),'기사 제목, 링크 정리시트'!C:C,0)),"")</f>
        <v>[Secondary Batteries Quick Note] ① What are secondary batteries?</v>
      </c>
      <c r="M727">
        <f>주간_5pg!F727</f>
        <v>0</v>
      </c>
    </row>
    <row r="728" spans="1:13">
      <c r="A728" s="86" t="s">
        <v>1483</v>
      </c>
      <c r="B728" s="86" t="s">
        <v>1636</v>
      </c>
      <c r="C728" s="86">
        <v>1</v>
      </c>
      <c r="D728">
        <f>IF(VLOOKUP(A728,'상위 PV'!A:C,3,0)="기사임",1,"")</f>
        <v>1</v>
      </c>
      <c r="E728">
        <f>COUNTIF(주간_5pg!$F$2:$F$800,'5pg 데이터'!B728)</f>
        <v>1</v>
      </c>
      <c r="F728" t="b">
        <f t="shared" si="11"/>
        <v>1</v>
      </c>
      <c r="G728" t="str">
        <f>IF(F728=FALSE,"",B728&amp;"@"&amp;COUNTIFS($B$1:B728,B728,$F$1:F728,TRUE))</f>
        <v>Sri Lanka@3</v>
      </c>
      <c r="H728" t="str">
        <f>IFERROR(INDEX('기사 제목, 링크 정리시트'!B:B,MATCH(CONCATENATE("http://skinnonews.com"&amp;'5pg 데이터'!A728),'기사 제목, 링크 정리시트'!C:C,0)),"")</f>
        <v>[Secondary Batteries Quick Note] ① What are secondary batteries?</v>
      </c>
      <c r="M728">
        <f>주간_5pg!F728</f>
        <v>0</v>
      </c>
    </row>
    <row r="729" spans="1:13">
      <c r="A729" s="86" t="s">
        <v>1483</v>
      </c>
      <c r="B729" s="86" t="s">
        <v>225</v>
      </c>
      <c r="C729" s="86">
        <v>1</v>
      </c>
      <c r="D729">
        <f>IF(VLOOKUP(A729,'상위 PV'!A:C,3,0)="기사임",1,"")</f>
        <v>1</v>
      </c>
      <c r="E729">
        <f>COUNTIF(주간_5pg!$F$2:$F$800,'5pg 데이터'!B729)</f>
        <v>1</v>
      </c>
      <c r="F729" t="b">
        <f t="shared" si="11"/>
        <v>1</v>
      </c>
      <c r="G729" t="str">
        <f>IF(F729=FALSE,"",B729&amp;"@"&amp;COUNTIFS($B$1:B729,B729,$F$1:F729,TRUE))</f>
        <v>United States@78</v>
      </c>
      <c r="H729" t="str">
        <f>IFERROR(INDEX('기사 제목, 링크 정리시트'!B:B,MATCH(CONCATENATE("http://skinnonews.com"&amp;'5pg 데이터'!A729),'기사 제목, 링크 정리시트'!C:C,0)),"")</f>
        <v>[Secondary Batteries Quick Note] ① What are secondary batteries?</v>
      </c>
      <c r="M729">
        <f>주간_5pg!F729</f>
        <v>0</v>
      </c>
    </row>
    <row r="730" spans="1:13">
      <c r="A730" s="86" t="s">
        <v>1488</v>
      </c>
      <c r="B730" s="86" t="s">
        <v>1537</v>
      </c>
      <c r="C730" s="86">
        <v>1</v>
      </c>
      <c r="D730">
        <f>IF(VLOOKUP(A730,'상위 PV'!A:C,3,0)="기사임",1,"")</f>
        <v>1</v>
      </c>
      <c r="E730">
        <f>COUNTIF(주간_5pg!$F$2:$F$800,'5pg 데이터'!B730)</f>
        <v>1</v>
      </c>
      <c r="F730" t="b">
        <f t="shared" si="11"/>
        <v>1</v>
      </c>
      <c r="G730" t="str">
        <f>IF(F730=FALSE,"",B730&amp;"@"&amp;COUNTIFS($B$1:B730,B730,$F$1:F730,TRUE))</f>
        <v>Portugal@5</v>
      </c>
      <c r="H730" t="str">
        <f>IFERROR(INDEX('기사 제목, 링크 정리시트'!B:B,MATCH(CONCATENATE("http://skinnonews.com"&amp;'5pg 데이터'!A730),'기사 제목, 링크 정리시트'!C:C,0)),"")</f>
        <v>[Secondary Batteries Quick Note] ② What are all-solid-state batteries?</v>
      </c>
      <c r="M730">
        <f>주간_5pg!F730</f>
        <v>0</v>
      </c>
    </row>
    <row r="731" spans="1:13">
      <c r="A731" s="86" t="s">
        <v>1492</v>
      </c>
      <c r="B731" s="86" t="s">
        <v>236</v>
      </c>
      <c r="C731" s="86">
        <v>1</v>
      </c>
      <c r="D731">
        <f>IF(VLOOKUP(A731,'상위 PV'!A:C,3,0)="기사임",1,"")</f>
        <v>1</v>
      </c>
      <c r="E731">
        <f>COUNTIF(주간_5pg!$F$2:$F$800,'5pg 데이터'!B731)</f>
        <v>1</v>
      </c>
      <c r="F731" t="b">
        <f t="shared" si="11"/>
        <v>1</v>
      </c>
      <c r="G731" t="str">
        <f>IF(F731=FALSE,"",B731&amp;"@"&amp;COUNTIFS($B$1:B731,B731,$F$1:F731,TRUE))</f>
        <v>France@14</v>
      </c>
      <c r="H731" t="str">
        <f>IFERROR(INDEX('기사 제목, 링크 정리시트'!B:B,MATCH(CONCATENATE("http://skinnonews.com"&amp;'5pg 데이터'!A731),'기사 제목, 링크 정리시트'!C:C,0)),"")</f>
        <v>SK On and Ferrari to lead innovation in battery cell technology</v>
      </c>
      <c r="M731">
        <f>주간_5pg!F731</f>
        <v>0</v>
      </c>
    </row>
    <row r="732" spans="1:13">
      <c r="A732" s="86" t="s">
        <v>1493</v>
      </c>
      <c r="B732" s="86" t="s">
        <v>246</v>
      </c>
      <c r="C732" s="86">
        <v>1</v>
      </c>
      <c r="D732">
        <f>IF(VLOOKUP(A732,'상위 PV'!A:C,3,0)="기사임",1,"")</f>
        <v>1</v>
      </c>
      <c r="E732">
        <f>COUNTIF(주간_5pg!$F$2:$F$800,'5pg 데이터'!B732)</f>
        <v>1</v>
      </c>
      <c r="F732" t="b">
        <f t="shared" si="11"/>
        <v>1</v>
      </c>
      <c r="G732" t="str">
        <f>IF(F732=FALSE,"",B732&amp;"@"&amp;COUNTIFS($B$1:B732,B732,$F$1:F732,TRUE))</f>
        <v>Poland@7</v>
      </c>
      <c r="H732" t="str">
        <f>IFERROR(INDEX('기사 제목, 링크 정리시트'!B:B,MATCH(CONCATENATE("http://skinnonews.com"&amp;'5pg 데이터'!A732),'기사 제목, 링크 정리시트'!C:C,0)),"")</f>
        <v>SK Innovation holds the 17th Annual General Meeting of Shareholders and Board of Directors Meeting, appointing Park Sang-kyu as new Executive Director</v>
      </c>
      <c r="M732">
        <f>주간_5pg!F732</f>
        <v>0</v>
      </c>
    </row>
    <row r="733" spans="1:13">
      <c r="A733" s="86" t="s">
        <v>1493</v>
      </c>
      <c r="B733" s="86" t="s">
        <v>894</v>
      </c>
      <c r="C733" s="86">
        <v>1</v>
      </c>
      <c r="D733">
        <f>IF(VLOOKUP(A733,'상위 PV'!A:C,3,0)="기사임",1,"")</f>
        <v>1</v>
      </c>
      <c r="E733">
        <f>COUNTIF(주간_5pg!$F$2:$F$800,'5pg 데이터'!B733)</f>
        <v>1</v>
      </c>
      <c r="F733" t="b">
        <f t="shared" si="11"/>
        <v>1</v>
      </c>
      <c r="G733" t="str">
        <f>IF(F733=FALSE,"",B733&amp;"@"&amp;COUNTIFS($B$1:B733,B733,$F$1:F733,TRUE))</f>
        <v>Saudi Arabia@3</v>
      </c>
      <c r="H733" t="str">
        <f>IFERROR(INDEX('기사 제목, 링크 정리시트'!B:B,MATCH(CONCATENATE("http://skinnonews.com"&amp;'5pg 데이터'!A733),'기사 제목, 링크 정리시트'!C:C,0)),"")</f>
        <v>SK Innovation holds the 17th Annual General Meeting of Shareholders and Board of Directors Meeting, appointing Park Sang-kyu as new Executive Director</v>
      </c>
      <c r="M733">
        <f>주간_5pg!F733</f>
        <v>0</v>
      </c>
    </row>
    <row r="734" spans="1:13">
      <c r="A734" s="86" t="s">
        <v>1513</v>
      </c>
      <c r="B734" s="86" t="s">
        <v>233</v>
      </c>
      <c r="C734" s="86">
        <v>1</v>
      </c>
      <c r="D734">
        <f>IF(VLOOKUP(A734,'상위 PV'!A:C,3,0)="기사임",1,"")</f>
        <v>1</v>
      </c>
      <c r="E734">
        <f>COUNTIF(주간_5pg!$F$2:$F$800,'5pg 데이터'!B734)</f>
        <v>1</v>
      </c>
      <c r="F734" t="b">
        <f t="shared" si="11"/>
        <v>1</v>
      </c>
      <c r="G734" t="str">
        <f>IF(F734=FALSE,"",B734&amp;"@"&amp;COUNTIFS($B$1:B734,B734,$F$1:F734,TRUE))</f>
        <v>Hong Kong@23</v>
      </c>
      <c r="H734" t="str">
        <f>IFERROR(INDEX('기사 제목, 링크 정리시트'!B:B,MATCH(CONCATENATE("http://skinnonews.com"&amp;'5pg 데이터'!A734),'기사 제목, 링크 정리시트'!C:C,0)),"")</f>
        <v>SK On cooperates with Siemens Digital Industries Software to establish a smart factory system</v>
      </c>
      <c r="M734">
        <f>주간_5pg!F734</f>
        <v>0</v>
      </c>
    </row>
    <row r="735" spans="1:13">
      <c r="A735" s="86" t="s">
        <v>1513</v>
      </c>
      <c r="B735" s="86" t="s">
        <v>226</v>
      </c>
      <c r="C735" s="86">
        <v>1</v>
      </c>
      <c r="D735">
        <f>IF(VLOOKUP(A735,'상위 PV'!A:C,3,0)="기사임",1,"")</f>
        <v>1</v>
      </c>
      <c r="E735">
        <f>COUNTIF(주간_5pg!$F$2:$F$800,'5pg 데이터'!B735)</f>
        <v>1</v>
      </c>
      <c r="F735" t="b">
        <f t="shared" si="11"/>
        <v>1</v>
      </c>
      <c r="G735" t="str">
        <f>IF(F735=FALSE,"",B735&amp;"@"&amp;COUNTIFS($B$1:B735,B735,$F$1:F735,TRUE))</f>
        <v>South Korea@66</v>
      </c>
      <c r="H735" t="str">
        <f>IFERROR(INDEX('기사 제목, 링크 정리시트'!B:B,MATCH(CONCATENATE("http://skinnonews.com"&amp;'5pg 데이터'!A735),'기사 제목, 링크 정리시트'!C:C,0)),"")</f>
        <v>SK On cooperates with Siemens Digital Industries Software to establish a smart factory system</v>
      </c>
      <c r="M735">
        <f>주간_5pg!F735</f>
        <v>0</v>
      </c>
    </row>
    <row r="736" spans="1:13">
      <c r="A736" s="86" t="s">
        <v>1514</v>
      </c>
      <c r="B736" s="86" t="s">
        <v>234</v>
      </c>
      <c r="C736" s="86">
        <v>1</v>
      </c>
      <c r="D736">
        <f>IF(VLOOKUP(A736,'상위 PV'!A:C,3,0)="기사임",1,"")</f>
        <v>1</v>
      </c>
      <c r="E736">
        <f>COUNTIF(주간_5pg!$F$2:$F$800,'5pg 데이터'!B736)</f>
        <v>1</v>
      </c>
      <c r="F736" t="b">
        <f t="shared" si="11"/>
        <v>1</v>
      </c>
      <c r="G736" t="str">
        <f>IF(F736=FALSE,"",B736&amp;"@"&amp;COUNTIFS($B$1:B736,B736,$F$1:F736,TRUE))</f>
        <v>United Kingdom@33</v>
      </c>
      <c r="H736" t="str">
        <f>IFERROR(INDEX('기사 제목, 링크 정리시트'!B:B,MATCH(CONCATENATE("http://skinnonews.com"&amp;'5pg 데이터'!A736),'기사 제목, 링크 정리시트'!C:C,0)),"")</f>
        <v>SK Innovation CEO Park Sang-kyu, "We will achieve greater results by reviewing our portfolios"</v>
      </c>
      <c r="M736">
        <f>주간_5pg!F736</f>
        <v>0</v>
      </c>
    </row>
    <row r="737" spans="1:13">
      <c r="A737" s="86" t="s">
        <v>1514</v>
      </c>
      <c r="B737" s="86" t="s">
        <v>225</v>
      </c>
      <c r="C737" s="86">
        <v>1</v>
      </c>
      <c r="D737">
        <f>IF(VLOOKUP(A737,'상위 PV'!A:C,3,0)="기사임",1,"")</f>
        <v>1</v>
      </c>
      <c r="E737">
        <f>COUNTIF(주간_5pg!$F$2:$F$800,'5pg 데이터'!B737)</f>
        <v>1</v>
      </c>
      <c r="F737" t="b">
        <f t="shared" si="11"/>
        <v>1</v>
      </c>
      <c r="G737" t="str">
        <f>IF(F737=FALSE,"",B737&amp;"@"&amp;COUNTIFS($B$1:B737,B737,$F$1:F737,TRUE))</f>
        <v>United States@79</v>
      </c>
      <c r="H737" t="str">
        <f>IFERROR(INDEX('기사 제목, 링크 정리시트'!B:B,MATCH(CONCATENATE("http://skinnonews.com"&amp;'5pg 데이터'!A737),'기사 제목, 링크 정리시트'!C:C,0)),"")</f>
        <v>SK Innovation CEO Park Sang-kyu, "We will achieve greater results by reviewing our portfolios"</v>
      </c>
      <c r="M737">
        <f>주간_5pg!F737</f>
        <v>0</v>
      </c>
    </row>
    <row r="738" spans="1:13">
      <c r="A738" s="86" t="s">
        <v>1890</v>
      </c>
      <c r="B738" s="86" t="s">
        <v>229</v>
      </c>
      <c r="C738" s="86">
        <v>1</v>
      </c>
      <c r="D738">
        <f>IF(VLOOKUP(A738,'상위 PV'!A:C,3,0)="기사임",1,"")</f>
        <v>1</v>
      </c>
      <c r="E738">
        <f>COUNTIF(주간_5pg!$F$2:$F$800,'5pg 데이터'!B738)</f>
        <v>1</v>
      </c>
      <c r="F738" t="b">
        <f t="shared" si="11"/>
        <v>1</v>
      </c>
      <c r="G738" t="str">
        <f>IF(F738=FALSE,"",B738&amp;"@"&amp;COUNTIFS($B$1:B738,B738,$F$1:F738,TRUE))</f>
        <v>India@85</v>
      </c>
      <c r="H738" t="str">
        <f>IFERROR(INDEX('기사 제목, 링크 정리시트'!B:B,MATCH(CONCATENATE("http://skinnonews.com"&amp;'5pg 데이터'!A738),'기사 제목, 링크 정리시트'!C:C,0)),"")</f>
        <v>SK Geo Centric to showcase advanced high value-added new materials at Chinaplas 2024</v>
      </c>
      <c r="M738">
        <f>주간_5pg!F738</f>
        <v>0</v>
      </c>
    </row>
    <row r="739" spans="1:13">
      <c r="A739" s="86" t="s">
        <v>1890</v>
      </c>
      <c r="B739" s="86" t="s">
        <v>242</v>
      </c>
      <c r="C739" s="86">
        <v>1</v>
      </c>
      <c r="D739">
        <f>IF(VLOOKUP(A739,'상위 PV'!A:C,3,0)="기사임",1,"")</f>
        <v>1</v>
      </c>
      <c r="E739">
        <f>COUNTIF(주간_5pg!$F$2:$F$800,'5pg 데이터'!B739)</f>
        <v>1</v>
      </c>
      <c r="F739" t="b">
        <f t="shared" si="11"/>
        <v>1</v>
      </c>
      <c r="G739" t="str">
        <f>IF(F739=FALSE,"",B739&amp;"@"&amp;COUNTIFS($B$1:B739,B739,$F$1:F739,TRUE))</f>
        <v>Taiwan@10</v>
      </c>
      <c r="H739" t="str">
        <f>IFERROR(INDEX('기사 제목, 링크 정리시트'!B:B,MATCH(CONCATENATE("http://skinnonews.com"&amp;'5pg 데이터'!A739),'기사 제목, 링크 정리시트'!C:C,0)),"")</f>
        <v>SK Geo Centric to showcase advanced high value-added new materials at Chinaplas 2024</v>
      </c>
      <c r="M739">
        <f>주간_5pg!F739</f>
        <v>0</v>
      </c>
    </row>
    <row r="740" spans="1:13">
      <c r="A740" s="86" t="s">
        <v>1524</v>
      </c>
      <c r="B740" s="86" t="s">
        <v>235</v>
      </c>
      <c r="C740" s="86">
        <v>1</v>
      </c>
      <c r="D740">
        <f>IF(VLOOKUP(A740,'상위 PV'!A:C,3,0)="기사임",1,"")</f>
        <v>1</v>
      </c>
      <c r="E740">
        <f>COUNTIF(주간_5pg!$F$2:$F$800,'5pg 데이터'!B740)</f>
        <v>1</v>
      </c>
      <c r="F740" t="b">
        <f t="shared" si="11"/>
        <v>1</v>
      </c>
      <c r="G740" t="str">
        <f>IF(F740=FALSE,"",B740&amp;"@"&amp;COUNTIFS($B$1:B740,B740,$F$1:F740,TRUE))</f>
        <v>Hungary@6</v>
      </c>
      <c r="H740" t="str">
        <f>IFERROR(INDEX('기사 제목, 링크 정리시트'!B:B,MATCH(CONCATENATE("http://skinnonews.com"&amp;'5pg 데이터'!A740),'기사 제목, 링크 정리시트'!C:C,0)),"")</f>
        <v>SK On´s cobalt-free battery wins Bronze at 2024 Edison Awards</v>
      </c>
      <c r="M740">
        <f>주간_5pg!F740</f>
        <v>0</v>
      </c>
    </row>
    <row r="741" spans="1:13">
      <c r="A741" s="86" t="s">
        <v>1524</v>
      </c>
      <c r="B741" s="86" t="s">
        <v>229</v>
      </c>
      <c r="C741" s="86">
        <v>1</v>
      </c>
      <c r="D741">
        <f>IF(VLOOKUP(A741,'상위 PV'!A:C,3,0)="기사임",1,"")</f>
        <v>1</v>
      </c>
      <c r="E741">
        <f>COUNTIF(주간_5pg!$F$2:$F$800,'5pg 데이터'!B741)</f>
        <v>1</v>
      </c>
      <c r="F741" t="b">
        <f t="shared" si="11"/>
        <v>1</v>
      </c>
      <c r="G741" t="str">
        <f>IF(F741=FALSE,"",B741&amp;"@"&amp;COUNTIFS($B$1:B741,B741,$F$1:F741,TRUE))</f>
        <v>India@86</v>
      </c>
      <c r="H741" t="str">
        <f>IFERROR(INDEX('기사 제목, 링크 정리시트'!B:B,MATCH(CONCATENATE("http://skinnonews.com"&amp;'5pg 데이터'!A741),'기사 제목, 링크 정리시트'!C:C,0)),"")</f>
        <v>SK On´s cobalt-free battery wins Bronze at 2024 Edison Awards</v>
      </c>
      <c r="M741">
        <f>주간_5pg!F741</f>
        <v>0</v>
      </c>
    </row>
    <row r="742" spans="1:13">
      <c r="A742" s="86" t="s">
        <v>1523</v>
      </c>
      <c r="B742" s="86" t="s">
        <v>1868</v>
      </c>
      <c r="C742" s="86">
        <v>1</v>
      </c>
      <c r="D742">
        <f>IF(VLOOKUP(A742,'상위 PV'!A:C,3,0)="기사임",1,"")</f>
        <v>1</v>
      </c>
      <c r="E742">
        <f>COUNTIF(주간_5pg!$F$2:$F$800,'5pg 데이터'!B742)</f>
        <v>1</v>
      </c>
      <c r="F742" t="b">
        <f t="shared" si="11"/>
        <v>1</v>
      </c>
      <c r="G742" t="str">
        <f>IF(F742=FALSE,"",B742&amp;"@"&amp;COUNTIFS($B$1:B742,B742,$F$1:F742,TRUE))</f>
        <v>Ghana@2</v>
      </c>
      <c r="H742" t="str">
        <f>IFERROR(INDEX('기사 제목, 링크 정리시트'!B:B,MATCH(CONCATENATE("http://skinnonews.com"&amp;'5pg 데이터'!A742),'기사 제목, 링크 정리시트'!C:C,0)),"")</f>
        <v>SK Geo Centric secures technology for PLA that reduces costs and byproducts</v>
      </c>
      <c r="M742">
        <f>주간_5pg!F742</f>
        <v>0</v>
      </c>
    </row>
    <row r="743" spans="1:13">
      <c r="A743" s="86" t="s">
        <v>1523</v>
      </c>
      <c r="B743" s="86" t="s">
        <v>241</v>
      </c>
      <c r="C743" s="86">
        <v>1</v>
      </c>
      <c r="D743">
        <f>IF(VLOOKUP(A743,'상위 PV'!A:C,3,0)="기사임",1,"")</f>
        <v>1</v>
      </c>
      <c r="E743">
        <f>COUNTIF(주간_5pg!$F$2:$F$800,'5pg 데이터'!B743)</f>
        <v>1</v>
      </c>
      <c r="F743" t="b">
        <f t="shared" si="11"/>
        <v>1</v>
      </c>
      <c r="G743" t="str">
        <f>IF(F743=FALSE,"",B743&amp;"@"&amp;COUNTIFS($B$1:B743,B743,$F$1:F743,TRUE))</f>
        <v>Netherlands@8</v>
      </c>
      <c r="H743" t="str">
        <f>IFERROR(INDEX('기사 제목, 링크 정리시트'!B:B,MATCH(CONCATENATE("http://skinnonews.com"&amp;'5pg 데이터'!A743),'기사 제목, 링크 정리시트'!C:C,0)),"")</f>
        <v>SK Geo Centric secures technology for PLA that reduces costs and byproducts</v>
      </c>
      <c r="M743">
        <f>주간_5pg!F743</f>
        <v>0</v>
      </c>
    </row>
    <row r="744" spans="1:13">
      <c r="A744" s="86" t="s">
        <v>1523</v>
      </c>
      <c r="B744" s="86" t="s">
        <v>230</v>
      </c>
      <c r="C744" s="86">
        <v>1</v>
      </c>
      <c r="D744">
        <f>IF(VLOOKUP(A744,'상위 PV'!A:C,3,0)="기사임",1,"")</f>
        <v>1</v>
      </c>
      <c r="E744">
        <f>COUNTIF(주간_5pg!$F$2:$F$800,'5pg 데이터'!B744)</f>
        <v>1</v>
      </c>
      <c r="F744" t="b">
        <f t="shared" si="11"/>
        <v>1</v>
      </c>
      <c r="G744" t="str">
        <f>IF(F744=FALSE,"",B744&amp;"@"&amp;COUNTIFS($B$1:B744,B744,$F$1:F744,TRUE))</f>
        <v>Singapore@50</v>
      </c>
      <c r="H744" t="str">
        <f>IFERROR(INDEX('기사 제목, 링크 정리시트'!B:B,MATCH(CONCATENATE("http://skinnonews.com"&amp;'5pg 데이터'!A744),'기사 제목, 링크 정리시트'!C:C,0)),"")</f>
        <v>SK Geo Centric secures technology for PLA that reduces costs and byproducts</v>
      </c>
      <c r="M744">
        <f>주간_5pg!F744</f>
        <v>0</v>
      </c>
    </row>
    <row r="745" spans="1:13">
      <c r="A745" s="86" t="s">
        <v>1523</v>
      </c>
      <c r="B745" s="86" t="s">
        <v>240</v>
      </c>
      <c r="C745" s="86">
        <v>1</v>
      </c>
      <c r="D745">
        <f>IF(VLOOKUP(A745,'상위 PV'!A:C,3,0)="기사임",1,"")</f>
        <v>1</v>
      </c>
      <c r="E745">
        <f>COUNTIF(주간_5pg!$F$2:$F$800,'5pg 데이터'!B745)</f>
        <v>1</v>
      </c>
      <c r="F745" t="b">
        <f t="shared" si="11"/>
        <v>1</v>
      </c>
      <c r="G745" t="str">
        <f>IF(F745=FALSE,"",B745&amp;"@"&amp;COUNTIFS($B$1:B745,B745,$F$1:F745,TRUE))</f>
        <v>Spain@5</v>
      </c>
      <c r="H745" t="str">
        <f>IFERROR(INDEX('기사 제목, 링크 정리시트'!B:B,MATCH(CONCATENATE("http://skinnonews.com"&amp;'5pg 데이터'!A745),'기사 제목, 링크 정리시트'!C:C,0)),"")</f>
        <v>SK Geo Centric secures technology for PLA that reduces costs and byproducts</v>
      </c>
      <c r="M745">
        <f>주간_5pg!F745</f>
        <v>0</v>
      </c>
    </row>
    <row r="746" spans="1:13">
      <c r="A746" s="86" t="s">
        <v>1523</v>
      </c>
      <c r="B746" s="86" t="s">
        <v>225</v>
      </c>
      <c r="C746" s="86">
        <v>1</v>
      </c>
      <c r="D746">
        <f>IF(VLOOKUP(A746,'상위 PV'!A:C,3,0)="기사임",1,"")</f>
        <v>1</v>
      </c>
      <c r="E746">
        <f>COUNTIF(주간_5pg!$F$2:$F$800,'5pg 데이터'!B746)</f>
        <v>1</v>
      </c>
      <c r="F746" t="b">
        <f t="shared" si="11"/>
        <v>1</v>
      </c>
      <c r="G746" t="str">
        <f>IF(F746=FALSE,"",B746&amp;"@"&amp;COUNTIFS($B$1:B746,B746,$F$1:F746,TRUE))</f>
        <v>United States@80</v>
      </c>
      <c r="H746" t="str">
        <f>IFERROR(INDEX('기사 제목, 링크 정리시트'!B:B,MATCH(CONCATENATE("http://skinnonews.com"&amp;'5pg 데이터'!A746),'기사 제목, 링크 정리시트'!C:C,0)),"")</f>
        <v>SK Geo Centric secures technology for PLA that reduces costs and byproducts</v>
      </c>
      <c r="M746">
        <f>주간_5pg!F746</f>
        <v>0</v>
      </c>
    </row>
    <row r="747" spans="1:13">
      <c r="A747" s="86" t="s">
        <v>1525</v>
      </c>
      <c r="B747" s="86" t="s">
        <v>631</v>
      </c>
      <c r="C747" s="86">
        <v>1</v>
      </c>
      <c r="D747">
        <f>IF(VLOOKUP(A747,'상위 PV'!A:C,3,0)="기사임",1,"")</f>
        <v>1</v>
      </c>
      <c r="E747">
        <f>COUNTIF(주간_5pg!$F$2:$F$800,'5pg 데이터'!B747)</f>
        <v>1</v>
      </c>
      <c r="F747" t="b">
        <f t="shared" si="11"/>
        <v>1</v>
      </c>
      <c r="G747" t="str">
        <f>IF(F747=FALSE,"",B747&amp;"@"&amp;COUNTIFS($B$1:B747,B747,$F$1:F747,TRUE))</f>
        <v>Pakistan@2</v>
      </c>
      <c r="H747" t="str">
        <f>IFERROR(INDEX('기사 제목, 링크 정리시트'!B:B,MATCH(CONCATENATE("http://skinnonews.com"&amp;'5pg 데이터'!A747),'기사 제목, 링크 정리시트'!C:C,0)),"")</f>
        <v>[Battery Explorer] ① The history of battery – From dream to reality</v>
      </c>
      <c r="M747">
        <f>주간_5pg!F747</f>
        <v>0</v>
      </c>
    </row>
    <row r="748" spans="1:13">
      <c r="A748" s="86" t="s">
        <v>1525</v>
      </c>
      <c r="B748" s="86" t="s">
        <v>225</v>
      </c>
      <c r="C748" s="86">
        <v>1</v>
      </c>
      <c r="D748">
        <f>IF(VLOOKUP(A748,'상위 PV'!A:C,3,0)="기사임",1,"")</f>
        <v>1</v>
      </c>
      <c r="E748">
        <f>COUNTIF(주간_5pg!$F$2:$F$800,'5pg 데이터'!B748)</f>
        <v>1</v>
      </c>
      <c r="F748" t="b">
        <f t="shared" si="11"/>
        <v>1</v>
      </c>
      <c r="G748" t="str">
        <f>IF(F748=FALSE,"",B748&amp;"@"&amp;COUNTIFS($B$1:B748,B748,$F$1:F748,TRUE))</f>
        <v>United States@81</v>
      </c>
      <c r="H748" t="str">
        <f>IFERROR(INDEX('기사 제목, 링크 정리시트'!B:B,MATCH(CONCATENATE("http://skinnonews.com"&amp;'5pg 데이터'!A748),'기사 제목, 링크 정리시트'!C:C,0)),"")</f>
        <v>[Battery Explorer] ① The history of battery – From dream to reality</v>
      </c>
      <c r="M748">
        <f>주간_5pg!F748</f>
        <v>0</v>
      </c>
    </row>
    <row r="749" spans="1:13">
      <c r="A749" s="86" t="s">
        <v>1532</v>
      </c>
      <c r="B749" s="86" t="s">
        <v>231</v>
      </c>
      <c r="C749" s="86">
        <v>1</v>
      </c>
      <c r="D749">
        <f>IF(VLOOKUP(A749,'상위 PV'!A:C,3,0)="기사임",1,"")</f>
        <v>1</v>
      </c>
      <c r="E749">
        <f>COUNTIF(주간_5pg!$F$2:$F$800,'5pg 데이터'!B749)</f>
        <v>1</v>
      </c>
      <c r="F749" t="b">
        <f t="shared" si="11"/>
        <v>1</v>
      </c>
      <c r="G749" t="str">
        <f>IF(F749=FALSE,"",B749&amp;"@"&amp;COUNTIFS($B$1:B749,B749,$F$1:F749,TRUE))</f>
        <v>China@22</v>
      </c>
      <c r="H749" t="str">
        <f>IFERROR(INDEX('기사 제목, 링크 정리시트'!B:B,MATCH(CONCATENATE("http://skinnonews.com"&amp;'5pg 데이터'!A749),'기사 제목, 링크 정리시트'!C:C,0)),"")</f>
        <v>[SK Innovation’s Q1 2024 Financial Results] Recording sales of KRW 18.86 trillion and operating profit of KRW 624.7 billion</v>
      </c>
      <c r="M749">
        <f>주간_5pg!F749</f>
        <v>0</v>
      </c>
    </row>
    <row r="750" spans="1:13">
      <c r="A750" s="86" t="s">
        <v>1532</v>
      </c>
      <c r="B750" s="86" t="s">
        <v>233</v>
      </c>
      <c r="C750" s="86">
        <v>1</v>
      </c>
      <c r="D750">
        <f>IF(VLOOKUP(A750,'상위 PV'!A:C,3,0)="기사임",1,"")</f>
        <v>1</v>
      </c>
      <c r="E750">
        <f>COUNTIF(주간_5pg!$F$2:$F$800,'5pg 데이터'!B750)</f>
        <v>1</v>
      </c>
      <c r="F750" t="b">
        <f t="shared" si="11"/>
        <v>1</v>
      </c>
      <c r="G750" t="str">
        <f>IF(F750=FALSE,"",B750&amp;"@"&amp;COUNTIFS($B$1:B750,B750,$F$1:F750,TRUE))</f>
        <v>Hong Kong@24</v>
      </c>
      <c r="H750" t="str">
        <f>IFERROR(INDEX('기사 제목, 링크 정리시트'!B:B,MATCH(CONCATENATE("http://skinnonews.com"&amp;'5pg 데이터'!A750),'기사 제목, 링크 정리시트'!C:C,0)),"")</f>
        <v>[SK Innovation’s Q1 2024 Financial Results] Recording sales of KRW 18.86 trillion and operating profit of KRW 624.7 billion</v>
      </c>
      <c r="M750">
        <f>주간_5pg!F750</f>
        <v>0</v>
      </c>
    </row>
    <row r="751" spans="1:13">
      <c r="A751" s="86" t="s">
        <v>1532</v>
      </c>
      <c r="B751" s="86" t="s">
        <v>247</v>
      </c>
      <c r="C751" s="86">
        <v>1</v>
      </c>
      <c r="D751">
        <f>IF(VLOOKUP(A751,'상위 PV'!A:C,3,0)="기사임",1,"")</f>
        <v>1</v>
      </c>
      <c r="E751">
        <f>COUNTIF(주간_5pg!$F$2:$F$800,'5pg 데이터'!B751)</f>
        <v>1</v>
      </c>
      <c r="F751" t="b">
        <f t="shared" si="11"/>
        <v>1</v>
      </c>
      <c r="G751" t="str">
        <f>IF(F751=FALSE,"",B751&amp;"@"&amp;COUNTIFS($B$1:B751,B751,$F$1:F751,TRUE))</f>
        <v>Vietnam@11</v>
      </c>
      <c r="H751" t="str">
        <f>IFERROR(INDEX('기사 제목, 링크 정리시트'!B:B,MATCH(CONCATENATE("http://skinnonews.com"&amp;'5pg 데이터'!A751),'기사 제목, 링크 정리시트'!C:C,0)),"")</f>
        <v>[SK Innovation’s Q1 2024 Financial Results] Recording sales of KRW 18.86 trillion and operating profit of KRW 624.7 billion</v>
      </c>
      <c r="M751">
        <f>주간_5pg!F751</f>
        <v>0</v>
      </c>
    </row>
    <row r="752" spans="1:13">
      <c r="A752" s="86" t="s">
        <v>1538</v>
      </c>
      <c r="B752" s="86" t="s">
        <v>1583</v>
      </c>
      <c r="C752" s="86">
        <v>1</v>
      </c>
      <c r="D752">
        <f>IF(VLOOKUP(A752,'상위 PV'!A:C,3,0)="기사임",1,"")</f>
        <v>1</v>
      </c>
      <c r="E752">
        <f>COUNTIF(주간_5pg!$F$2:$F$800,'5pg 데이터'!B752)</f>
        <v>1</v>
      </c>
      <c r="F752" t="b">
        <f t="shared" si="11"/>
        <v>1</v>
      </c>
      <c r="G752" t="str">
        <f>IF(F752=FALSE,"",B752&amp;"@"&amp;COUNTIFS($B$1:B752,B752,$F$1:F752,TRUE))</f>
        <v>Egypt@1</v>
      </c>
      <c r="H752" t="str">
        <f>IFERROR(INDEX('기사 제목, 링크 정리시트'!B:B,MATCH(CONCATENATE("http://skinnonews.com"&amp;'5pg 데이터'!A752),'기사 제목, 링크 정리시트'!C:C,0)),"")</f>
        <v>[Oillusion] Are we running out of oil in the next 50 years?</v>
      </c>
      <c r="M752">
        <f>주간_5pg!F752</f>
        <v>0</v>
      </c>
    </row>
    <row r="753" spans="1:13">
      <c r="A753" s="86" t="s">
        <v>1538</v>
      </c>
      <c r="B753" s="86" t="s">
        <v>965</v>
      </c>
      <c r="C753" s="86">
        <v>1</v>
      </c>
      <c r="D753">
        <f>IF(VLOOKUP(A753,'상위 PV'!A:C,3,0)="기사임",1,"")</f>
        <v>1</v>
      </c>
      <c r="E753">
        <f>COUNTIF(주간_5pg!$F$2:$F$800,'5pg 데이터'!B753)</f>
        <v>1</v>
      </c>
      <c r="F753" t="b">
        <f t="shared" si="11"/>
        <v>1</v>
      </c>
      <c r="G753" t="str">
        <f>IF(F753=FALSE,"",B753&amp;"@"&amp;COUNTIFS($B$1:B753,B753,$F$1:F753,TRUE))</f>
        <v>Finland@3</v>
      </c>
      <c r="H753" t="str">
        <f>IFERROR(INDEX('기사 제목, 링크 정리시트'!B:B,MATCH(CONCATENATE("http://skinnonews.com"&amp;'5pg 데이터'!A753),'기사 제목, 링크 정리시트'!C:C,0)),"")</f>
        <v>[Oillusion] Are we running out of oil in the next 50 years?</v>
      </c>
      <c r="M753">
        <f>주간_5pg!F753</f>
        <v>0</v>
      </c>
    </row>
    <row r="754" spans="1:13">
      <c r="A754" s="86" t="s">
        <v>1538</v>
      </c>
      <c r="B754" s="86" t="s">
        <v>229</v>
      </c>
      <c r="C754" s="86">
        <v>1</v>
      </c>
      <c r="D754">
        <f>IF(VLOOKUP(A754,'상위 PV'!A:C,3,0)="기사임",1,"")</f>
        <v>1</v>
      </c>
      <c r="E754">
        <f>COUNTIF(주간_5pg!$F$2:$F$800,'5pg 데이터'!B754)</f>
        <v>1</v>
      </c>
      <c r="F754" t="b">
        <f t="shared" si="11"/>
        <v>1</v>
      </c>
      <c r="G754" t="str">
        <f>IF(F754=FALSE,"",B754&amp;"@"&amp;COUNTIFS($B$1:B754,B754,$F$1:F754,TRUE))</f>
        <v>India@87</v>
      </c>
      <c r="H754" t="str">
        <f>IFERROR(INDEX('기사 제목, 링크 정리시트'!B:B,MATCH(CONCATENATE("http://skinnonews.com"&amp;'5pg 데이터'!A754),'기사 제목, 링크 정리시트'!C:C,0)),"")</f>
        <v>[Oillusion] Are we running out of oil in the next 50 years?</v>
      </c>
      <c r="M754">
        <f>주간_5pg!F754</f>
        <v>0</v>
      </c>
    </row>
    <row r="755" spans="1:13">
      <c r="A755" s="86" t="s">
        <v>1538</v>
      </c>
      <c r="B755" s="86" t="s">
        <v>237</v>
      </c>
      <c r="C755" s="86">
        <v>1</v>
      </c>
      <c r="D755">
        <f>IF(VLOOKUP(A755,'상위 PV'!A:C,3,0)="기사임",1,"")</f>
        <v>1</v>
      </c>
      <c r="E755">
        <f>COUNTIF(주간_5pg!$F$2:$F$800,'5pg 데이터'!B755)</f>
        <v>1</v>
      </c>
      <c r="F755" t="b">
        <f t="shared" si="11"/>
        <v>1</v>
      </c>
      <c r="G755" t="str">
        <f>IF(F755=FALSE,"",B755&amp;"@"&amp;COUNTIFS($B$1:B755,B755,$F$1:F755,TRUE))</f>
        <v>Malaysia@15</v>
      </c>
      <c r="H755" t="str">
        <f>IFERROR(INDEX('기사 제목, 링크 정리시트'!B:B,MATCH(CONCATENATE("http://skinnonews.com"&amp;'5pg 데이터'!A755),'기사 제목, 링크 정리시트'!C:C,0)),"")</f>
        <v>[Oillusion] Are we running out of oil in the next 50 years?</v>
      </c>
      <c r="M755">
        <f>주간_5pg!F755</f>
        <v>0</v>
      </c>
    </row>
    <row r="756" spans="1:13">
      <c r="A756" s="86" t="s">
        <v>1538</v>
      </c>
      <c r="B756" s="86" t="s">
        <v>1481</v>
      </c>
      <c r="C756" s="86">
        <v>1</v>
      </c>
      <c r="D756">
        <f>IF(VLOOKUP(A756,'상위 PV'!A:C,3,0)="기사임",1,"")</f>
        <v>1</v>
      </c>
      <c r="E756">
        <f>COUNTIF(주간_5pg!$F$2:$F$800,'5pg 데이터'!B756)</f>
        <v>1</v>
      </c>
      <c r="F756" t="b">
        <f t="shared" si="11"/>
        <v>1</v>
      </c>
      <c r="G756" t="str">
        <f>IF(F756=FALSE,"",B756&amp;"@"&amp;COUNTIFS($B$1:B756,B756,$F$1:F756,TRUE))</f>
        <v>Norway@2</v>
      </c>
      <c r="H756" t="str">
        <f>IFERROR(INDEX('기사 제목, 링크 정리시트'!B:B,MATCH(CONCATENATE("http://skinnonews.com"&amp;'5pg 데이터'!A756),'기사 제목, 링크 정리시트'!C:C,0)),"")</f>
        <v>[Oillusion] Are we running out of oil in the next 50 years?</v>
      </c>
      <c r="M756">
        <f>주간_5pg!F756</f>
        <v>0</v>
      </c>
    </row>
    <row r="757" spans="1:13">
      <c r="A757" s="86" t="s">
        <v>1538</v>
      </c>
      <c r="B757" s="86" t="s">
        <v>246</v>
      </c>
      <c r="C757" s="86">
        <v>1</v>
      </c>
      <c r="D757">
        <f>IF(VLOOKUP(A757,'상위 PV'!A:C,3,0)="기사임",1,"")</f>
        <v>1</v>
      </c>
      <c r="E757">
        <f>COUNTIF(주간_5pg!$F$2:$F$800,'5pg 데이터'!B757)</f>
        <v>1</v>
      </c>
      <c r="F757" t="b">
        <f t="shared" si="11"/>
        <v>1</v>
      </c>
      <c r="G757" t="str">
        <f>IF(F757=FALSE,"",B757&amp;"@"&amp;COUNTIFS($B$1:B757,B757,$F$1:F757,TRUE))</f>
        <v>Poland@8</v>
      </c>
      <c r="H757" t="str">
        <f>IFERROR(INDEX('기사 제목, 링크 정리시트'!B:B,MATCH(CONCATENATE("http://skinnonews.com"&amp;'5pg 데이터'!A757),'기사 제목, 링크 정리시트'!C:C,0)),"")</f>
        <v>[Oillusion] Are we running out of oil in the next 50 years?</v>
      </c>
      <c r="M757">
        <f>주간_5pg!F757</f>
        <v>0</v>
      </c>
    </row>
    <row r="758" spans="1:13">
      <c r="A758" s="86" t="s">
        <v>1538</v>
      </c>
      <c r="B758" s="86" t="s">
        <v>1635</v>
      </c>
      <c r="C758" s="86">
        <v>1</v>
      </c>
      <c r="D758">
        <f>IF(VLOOKUP(A758,'상위 PV'!A:C,3,0)="기사임",1,"")</f>
        <v>1</v>
      </c>
      <c r="E758">
        <f>COUNTIF(주간_5pg!$F$2:$F$800,'5pg 데이터'!B758)</f>
        <v>2</v>
      </c>
      <c r="F758" t="b">
        <f t="shared" si="11"/>
        <v>0</v>
      </c>
      <c r="G758" t="str">
        <f>IF(F758=FALSE,"",B758&amp;"@"&amp;COUNTIFS($B$1:B758,B758,$F$1:F758,TRUE))</f>
        <v/>
      </c>
      <c r="H758" t="str">
        <f>IFERROR(INDEX('기사 제목, 링크 정리시트'!B:B,MATCH(CONCATENATE("http://skinnonews.com"&amp;'5pg 데이터'!A758),'기사 제목, 링크 정리시트'!C:C,0)),"")</f>
        <v>[Oillusion] Are we running out of oil in the next 50 years?</v>
      </c>
      <c r="M758">
        <f>주간_5pg!F758</f>
        <v>0</v>
      </c>
    </row>
    <row r="759" spans="1:13">
      <c r="A759" s="86" t="s">
        <v>1538</v>
      </c>
      <c r="B759" s="86" t="s">
        <v>234</v>
      </c>
      <c r="C759" s="86">
        <v>1</v>
      </c>
      <c r="D759">
        <f>IF(VLOOKUP(A759,'상위 PV'!A:C,3,0)="기사임",1,"")</f>
        <v>1</v>
      </c>
      <c r="E759">
        <f>COUNTIF(주간_5pg!$F$2:$F$800,'5pg 데이터'!B759)</f>
        <v>1</v>
      </c>
      <c r="F759" t="b">
        <f t="shared" si="11"/>
        <v>1</v>
      </c>
      <c r="G759" t="str">
        <f>IF(F759=FALSE,"",B759&amp;"@"&amp;COUNTIFS($B$1:B759,B759,$F$1:F759,TRUE))</f>
        <v>United Kingdom@34</v>
      </c>
      <c r="H759" t="str">
        <f>IFERROR(INDEX('기사 제목, 링크 정리시트'!B:B,MATCH(CONCATENATE("http://skinnonews.com"&amp;'5pg 데이터'!A759),'기사 제목, 링크 정리시트'!C:C,0)),"")</f>
        <v>[Oillusion] Are we running out of oil in the next 50 years?</v>
      </c>
      <c r="M759">
        <f>주간_5pg!F759</f>
        <v>0</v>
      </c>
    </row>
    <row r="760" spans="1:13">
      <c r="A760" s="86" t="s">
        <v>1546</v>
      </c>
      <c r="B760" s="86" t="s">
        <v>236</v>
      </c>
      <c r="C760" s="86">
        <v>1</v>
      </c>
      <c r="D760">
        <f>IF(VLOOKUP(A760,'상위 PV'!A:C,3,0)="기사임",1,"")</f>
        <v>1</v>
      </c>
      <c r="E760">
        <f>COUNTIF(주간_5pg!$F$2:$F$800,'5pg 데이터'!B760)</f>
        <v>1</v>
      </c>
      <c r="F760" t="b">
        <f t="shared" si="11"/>
        <v>1</v>
      </c>
      <c r="G760" t="str">
        <f>IF(F760=FALSE,"",B760&amp;"@"&amp;COUNTIFS($B$1:B760,B760,$F$1:F760,TRUE))</f>
        <v>France@15</v>
      </c>
      <c r="H760" t="str">
        <f>IFERROR(INDEX('기사 제목, 링크 정리시트'!B:B,MATCH(CONCATENATE("http://skinnonews.com"&amp;'5pg 데이터'!A760),'기사 제목, 링크 정리시트'!C:C,0)),"")</f>
        <v>[SKinno Tech] Aviation Fuel</v>
      </c>
      <c r="M760">
        <f>주간_5pg!F760</f>
        <v>0</v>
      </c>
    </row>
    <row r="761" spans="1:13">
      <c r="A761" s="86" t="s">
        <v>1552</v>
      </c>
      <c r="B761" s="86" t="s">
        <v>251</v>
      </c>
      <c r="C761" s="86">
        <v>1</v>
      </c>
      <c r="D761">
        <f>IF(VLOOKUP(A761,'상위 PV'!A:C,3,0)="기사임",1,"")</f>
        <v>1</v>
      </c>
      <c r="E761">
        <f>COUNTIF(주간_5pg!$F$2:$F$800,'5pg 데이터'!B761)</f>
        <v>1</v>
      </c>
      <c r="F761" t="b">
        <f t="shared" si="11"/>
        <v>1</v>
      </c>
      <c r="G761" t="str">
        <f>IF(F761=FALSE,"",B761&amp;"@"&amp;COUNTIFS($B$1:B761,B761,$F$1:F761,TRUE))</f>
        <v>Russia@5</v>
      </c>
      <c r="H761" t="str">
        <f>IFERROR(INDEX('기사 제목, 링크 정리시트'!B:B,MATCH(CONCATENATE("http://skinnonews.com"&amp;'5pg 데이터'!A761),'기사 제목, 링크 정리시트'!C:C,0)),"")</f>
        <v>[Energy Tidbits] Petroleum was a key ingredient in ancient mummification?</v>
      </c>
      <c r="M761">
        <f>주간_5pg!F761</f>
        <v>0</v>
      </c>
    </row>
    <row r="762" spans="1:13">
      <c r="A762" s="86" t="s">
        <v>1977</v>
      </c>
      <c r="B762" s="86">
        <v>1</v>
      </c>
      <c r="C762" s="86">
        <v>1</v>
      </c>
      <c r="D762" t="e">
        <f>IF(VLOOKUP(A762,'상위 PV'!A:C,3,0)="기사임",1,"")</f>
        <v>#N/A</v>
      </c>
      <c r="E762">
        <f>COUNTIF(주간_5pg!$F$2:$F$800,'5pg 데이터'!B762)</f>
        <v>0</v>
      </c>
      <c r="F762" t="e">
        <f t="shared" si="11"/>
        <v>#N/A</v>
      </c>
      <c r="G762" t="e">
        <f>IF(F762=FALSE,"",B762&amp;"@"&amp;COUNTIFS($B$1:B762,B762,$F$1:F762,TRUE))</f>
        <v>#N/A</v>
      </c>
      <c r="H762" t="str">
        <f>IFERROR(INDEX('기사 제목, 링크 정리시트'!B:B,MATCH(CONCATENATE("http://skinnonews.com"&amp;'5pg 데이터'!A762),'기사 제목, 링크 정리시트'!C:C,0)),"")</f>
        <v/>
      </c>
      <c r="M762">
        <f>주간_5pg!F762</f>
        <v>0</v>
      </c>
    </row>
    <row r="763" spans="1:13">
      <c r="A763" s="86" t="s">
        <v>1571</v>
      </c>
      <c r="B763" s="86" t="s">
        <v>231</v>
      </c>
      <c r="C763" s="86">
        <v>1</v>
      </c>
      <c r="D763">
        <f>IF(VLOOKUP(A763,'상위 PV'!A:C,3,0)="기사임",1,"")</f>
        <v>1</v>
      </c>
      <c r="E763">
        <f>COUNTIF(주간_5pg!$F$2:$F$800,'5pg 데이터'!B763)</f>
        <v>1</v>
      </c>
      <c r="F763" t="b">
        <f t="shared" si="11"/>
        <v>1</v>
      </c>
      <c r="G763" t="str">
        <f>IF(F763=FALSE,"",B763&amp;"@"&amp;COUNTIFS($B$1:B763,B763,$F$1:F763,TRUE))</f>
        <v>China@23</v>
      </c>
      <c r="H763" t="str">
        <f>IFERROR(INDEX('기사 제목, 링크 정리시트'!B:B,MATCH(CONCATENATE("http://skinnonews.com"&amp;'5pg 데이터'!A763),'기사 제목, 링크 정리시트'!C:C,0)),"")</f>
        <v>SK On develops polymer electrolytes for lithium metal batteries</v>
      </c>
      <c r="M763">
        <f>주간_5pg!F763</f>
        <v>0</v>
      </c>
    </row>
    <row r="764" spans="1:13">
      <c r="A764" s="86" t="s">
        <v>1571</v>
      </c>
      <c r="B764" s="86" t="s">
        <v>228</v>
      </c>
      <c r="C764" s="86">
        <v>1</v>
      </c>
      <c r="D764">
        <f>IF(VLOOKUP(A764,'상위 PV'!A:C,3,0)="기사임",1,"")</f>
        <v>1</v>
      </c>
      <c r="E764">
        <f>COUNTIF(주간_5pg!$F$2:$F$800,'5pg 데이터'!B764)</f>
        <v>1</v>
      </c>
      <c r="F764" t="b">
        <f t="shared" si="11"/>
        <v>1</v>
      </c>
      <c r="G764" t="str">
        <f>IF(F764=FALSE,"",B764&amp;"@"&amp;COUNTIFS($B$1:B764,B764,$F$1:F764,TRUE))</f>
        <v>Germany@12</v>
      </c>
      <c r="H764" t="str">
        <f>IFERROR(INDEX('기사 제목, 링크 정리시트'!B:B,MATCH(CONCATENATE("http://skinnonews.com"&amp;'5pg 데이터'!A764),'기사 제목, 링크 정리시트'!C:C,0)),"")</f>
        <v>SK On develops polymer electrolytes for lithium metal batteries</v>
      </c>
      <c r="M764">
        <f>주간_5pg!F764</f>
        <v>0</v>
      </c>
    </row>
    <row r="765" spans="1:13">
      <c r="A765" s="86" t="s">
        <v>1913</v>
      </c>
      <c r="B765" s="86" t="s">
        <v>225</v>
      </c>
      <c r="C765" s="86">
        <v>1</v>
      </c>
      <c r="D765">
        <f>IF(VLOOKUP(A765,'상위 PV'!A:C,3,0)="기사임",1,"")</f>
        <v>1</v>
      </c>
      <c r="E765">
        <f>COUNTIF(주간_5pg!$F$2:$F$800,'5pg 데이터'!B765)</f>
        <v>1</v>
      </c>
      <c r="F765" t="b">
        <f t="shared" si="11"/>
        <v>1</v>
      </c>
      <c r="G765" t="str">
        <f>IF(F765=FALSE,"",B765&amp;"@"&amp;COUNTIFS($B$1:B765,B765,$F$1:F765,TRUE))</f>
        <v>United States@82</v>
      </c>
      <c r="H765" t="str">
        <f>IFERROR(INDEX('기사 제목, 링크 정리시트'!B:B,MATCH(CONCATENATE("http://skinnonews.com"&amp;'5pg 데이터'!A765),'기사 제목, 링크 정리시트'!C:C,0)),"")</f>
        <v/>
      </c>
      <c r="M765">
        <f>주간_5pg!F765</f>
        <v>0</v>
      </c>
    </row>
    <row r="766" spans="1:13">
      <c r="A766" s="86" t="s">
        <v>1572</v>
      </c>
      <c r="B766" s="86" t="s">
        <v>1555</v>
      </c>
      <c r="C766" s="86">
        <v>1</v>
      </c>
      <c r="D766">
        <f>IF(VLOOKUP(A766,'상위 PV'!A:C,3,0)="기사임",1,"")</f>
        <v>1</v>
      </c>
      <c r="E766">
        <f>COUNTIF(주간_5pg!$F$2:$F$800,'5pg 데이터'!B766)</f>
        <v>1</v>
      </c>
      <c r="F766" t="b">
        <f t="shared" si="11"/>
        <v>1</v>
      </c>
      <c r="G766" t="str">
        <f>IF(F766=FALSE,"",B766&amp;"@"&amp;COUNTIFS($B$1:B766,B766,$F$1:F766,TRUE))</f>
        <v>Brazil@2</v>
      </c>
      <c r="H766" t="str">
        <f>IFERROR(INDEX('기사 제목, 링크 정리시트'!B:B,MATCH(CONCATENATE("http://skinnonews.com"&amp;'5pg 데이터'!A766),'기사 제목, 링크 정리시트'!C:C,0)),"")</f>
        <v>A rooftop garden? A tennis court? Why are most rooftops in Korea green?</v>
      </c>
      <c r="M766">
        <f>주간_5pg!F766</f>
        <v>0</v>
      </c>
    </row>
    <row r="767" spans="1:13">
      <c r="A767" s="86" t="s">
        <v>1572</v>
      </c>
      <c r="B767" s="86" t="s">
        <v>244</v>
      </c>
      <c r="C767" s="86">
        <v>1</v>
      </c>
      <c r="D767">
        <f>IF(VLOOKUP(A767,'상위 PV'!A:C,3,0)="기사임",1,"")</f>
        <v>1</v>
      </c>
      <c r="E767">
        <f>COUNTIF(주간_5pg!$F$2:$F$800,'5pg 데이터'!B767)</f>
        <v>1</v>
      </c>
      <c r="F767" t="b">
        <f t="shared" si="11"/>
        <v>1</v>
      </c>
      <c r="G767" t="str">
        <f>IF(F767=FALSE,"",B767&amp;"@"&amp;COUNTIFS($B$1:B767,B767,$F$1:F767,TRUE))</f>
        <v>Indonesia@11</v>
      </c>
      <c r="H767" t="str">
        <f>IFERROR(INDEX('기사 제목, 링크 정리시트'!B:B,MATCH(CONCATENATE("http://skinnonews.com"&amp;'5pg 데이터'!A767),'기사 제목, 링크 정리시트'!C:C,0)),"")</f>
        <v>A rooftop garden? A tennis court? Why are most rooftops in Korea green?</v>
      </c>
      <c r="M767">
        <f>주간_5pg!F767</f>
        <v>0</v>
      </c>
    </row>
    <row r="768" spans="1:13">
      <c r="A768" s="86" t="s">
        <v>1572</v>
      </c>
      <c r="B768" s="86" t="s">
        <v>241</v>
      </c>
      <c r="C768" s="86">
        <v>1</v>
      </c>
      <c r="D768">
        <f>IF(VLOOKUP(A768,'상위 PV'!A:C,3,0)="기사임",1,"")</f>
        <v>1</v>
      </c>
      <c r="E768">
        <f>COUNTIF(주간_5pg!$F$2:$F$800,'5pg 데이터'!B768)</f>
        <v>1</v>
      </c>
      <c r="F768" t="b">
        <f t="shared" si="11"/>
        <v>1</v>
      </c>
      <c r="G768" t="str">
        <f>IF(F768=FALSE,"",B768&amp;"@"&amp;COUNTIFS($B$1:B768,B768,$F$1:F768,TRUE))</f>
        <v>Netherlands@9</v>
      </c>
      <c r="H768" t="str">
        <f>IFERROR(INDEX('기사 제목, 링크 정리시트'!B:B,MATCH(CONCATENATE("http://skinnonews.com"&amp;'5pg 데이터'!A768),'기사 제목, 링크 정리시트'!C:C,0)),"")</f>
        <v>A rooftop garden? A tennis court? Why are most rooftops in Korea green?</v>
      </c>
      <c r="M768">
        <f>주간_5pg!F768</f>
        <v>0</v>
      </c>
    </row>
    <row r="769" spans="1:13">
      <c r="A769" s="86" t="s">
        <v>1572</v>
      </c>
      <c r="B769" s="86" t="s">
        <v>225</v>
      </c>
      <c r="C769" s="86">
        <v>1</v>
      </c>
      <c r="D769">
        <f>IF(VLOOKUP(A769,'상위 PV'!A:C,3,0)="기사임",1,"")</f>
        <v>1</v>
      </c>
      <c r="E769">
        <f>COUNTIF(주간_5pg!$F$2:$F$800,'5pg 데이터'!B769)</f>
        <v>1</v>
      </c>
      <c r="F769" t="b">
        <f t="shared" si="11"/>
        <v>1</v>
      </c>
      <c r="G769" t="str">
        <f>IF(F769=FALSE,"",B769&amp;"@"&amp;COUNTIFS($B$1:B769,B769,$F$1:F769,TRUE))</f>
        <v>United States@83</v>
      </c>
      <c r="H769" t="str">
        <f>IFERROR(INDEX('기사 제목, 링크 정리시트'!B:B,MATCH(CONCATENATE("http://skinnonews.com"&amp;'5pg 데이터'!A769),'기사 제목, 링크 정리시트'!C:C,0)),"")</f>
        <v>A rooftop garden? A tennis court? Why are most rooftops in Korea green?</v>
      </c>
      <c r="M769">
        <f>주간_5pg!F769</f>
        <v>0</v>
      </c>
    </row>
    <row r="770" spans="1:13">
      <c r="A770" s="86" t="s">
        <v>1584</v>
      </c>
      <c r="B770" s="86" t="s">
        <v>231</v>
      </c>
      <c r="C770" s="86">
        <v>1</v>
      </c>
      <c r="D770">
        <f>IF(VLOOKUP(A770,'상위 PV'!A:C,3,0)="기사임",1,"")</f>
        <v>1</v>
      </c>
      <c r="E770">
        <f>COUNTIF(주간_5pg!$F$2:$F$800,'5pg 데이터'!B770)</f>
        <v>1</v>
      </c>
      <c r="F770" t="b">
        <f t="shared" ref="F770:F833" si="12">AND(D770=1,E770=1)</f>
        <v>1</v>
      </c>
      <c r="G770" t="str">
        <f>IF(F770=FALSE,"",B770&amp;"@"&amp;COUNTIFS($B$1:B770,B770,$F$1:F770,TRUE))</f>
        <v>China@24</v>
      </c>
      <c r="H770" t="str">
        <f>IFERROR(INDEX('기사 제목, 링크 정리시트'!B:B,MATCH(CONCATENATE("http://skinnonews.com"&amp;'5pg 데이터'!A770),'기사 제목, 링크 정리시트'!C:C,0)),"")</f>
        <v>SK On signs MOU with ExxonMobil for lithium offtake in U.S.</v>
      </c>
      <c r="M770">
        <f>주간_5pg!F770</f>
        <v>0</v>
      </c>
    </row>
    <row r="771" spans="1:13">
      <c r="A771" s="86" t="s">
        <v>1584</v>
      </c>
      <c r="B771" s="86" t="s">
        <v>1636</v>
      </c>
      <c r="C771" s="86">
        <v>1</v>
      </c>
      <c r="D771">
        <f>IF(VLOOKUP(A771,'상위 PV'!A:C,3,0)="기사임",1,"")</f>
        <v>1</v>
      </c>
      <c r="E771">
        <f>COUNTIF(주간_5pg!$F$2:$F$800,'5pg 데이터'!B771)</f>
        <v>1</v>
      </c>
      <c r="F771" t="b">
        <f t="shared" si="12"/>
        <v>1</v>
      </c>
      <c r="G771" t="str">
        <f>IF(F771=FALSE,"",B771&amp;"@"&amp;COUNTIFS($B$1:B771,B771,$F$1:F771,TRUE))</f>
        <v>Sri Lanka@4</v>
      </c>
      <c r="H771" t="str">
        <f>IFERROR(INDEX('기사 제목, 링크 정리시트'!B:B,MATCH(CONCATENATE("http://skinnonews.com"&amp;'5pg 데이터'!A771),'기사 제목, 링크 정리시트'!C:C,0)),"")</f>
        <v>SK On signs MOU with ExxonMobil for lithium offtake in U.S.</v>
      </c>
      <c r="M771">
        <f>주간_5pg!F771</f>
        <v>0</v>
      </c>
    </row>
    <row r="772" spans="1:13">
      <c r="A772" s="86" t="s">
        <v>1584</v>
      </c>
      <c r="B772" s="86" t="s">
        <v>225</v>
      </c>
      <c r="C772" s="86">
        <v>1</v>
      </c>
      <c r="D772">
        <f>IF(VLOOKUP(A772,'상위 PV'!A:C,3,0)="기사임",1,"")</f>
        <v>1</v>
      </c>
      <c r="E772">
        <f>COUNTIF(주간_5pg!$F$2:$F$800,'5pg 데이터'!B772)</f>
        <v>1</v>
      </c>
      <c r="F772" t="b">
        <f t="shared" si="12"/>
        <v>1</v>
      </c>
      <c r="G772" t="str">
        <f>IF(F772=FALSE,"",B772&amp;"@"&amp;COUNTIFS($B$1:B772,B772,$F$1:F772,TRUE))</f>
        <v>United States@84</v>
      </c>
      <c r="H772" t="str">
        <f>IFERROR(INDEX('기사 제목, 링크 정리시트'!B:B,MATCH(CONCATENATE("http://skinnonews.com"&amp;'5pg 데이터'!A772),'기사 제목, 링크 정리시트'!C:C,0)),"")</f>
        <v>SK On signs MOU with ExxonMobil for lithium offtake in U.S.</v>
      </c>
      <c r="M772">
        <f>주간_5pg!F772</f>
        <v>0</v>
      </c>
    </row>
    <row r="773" spans="1:13">
      <c r="A773" s="86" t="s">
        <v>1585</v>
      </c>
      <c r="B773" s="86" t="s">
        <v>228</v>
      </c>
      <c r="C773" s="86">
        <v>1</v>
      </c>
      <c r="D773">
        <f>IF(VLOOKUP(A773,'상위 PV'!A:C,3,0)="기사임",1,"")</f>
        <v>1</v>
      </c>
      <c r="E773">
        <f>COUNTIF(주간_5pg!$F$2:$F$800,'5pg 데이터'!B773)</f>
        <v>1</v>
      </c>
      <c r="F773" t="b">
        <f t="shared" si="12"/>
        <v>1</v>
      </c>
      <c r="G773" t="str">
        <f>IF(F773=FALSE,"",B773&amp;"@"&amp;COUNTIFS($B$1:B773,B773,$F$1:F773,TRUE))</f>
        <v>Germany@13</v>
      </c>
      <c r="H773" t="str">
        <f>IFERROR(INDEX('기사 제목, 링크 정리시트'!B:B,MATCH(CONCATENATE("http://skinnonews.com"&amp;'5pg 데이터'!A773),'기사 제목, 링크 정리시트'!C:C,0)),"")</f>
        <v>SK On recognized as “best supplier” by Ferrari</v>
      </c>
      <c r="M773">
        <f>주간_5pg!F773</f>
        <v>0</v>
      </c>
    </row>
    <row r="774" spans="1:13">
      <c r="A774" s="86" t="s">
        <v>1585</v>
      </c>
      <c r="B774" s="86" t="s">
        <v>1635</v>
      </c>
      <c r="C774" s="86">
        <v>1</v>
      </c>
      <c r="D774">
        <f>IF(VLOOKUP(A774,'상위 PV'!A:C,3,0)="기사임",1,"")</f>
        <v>1</v>
      </c>
      <c r="E774">
        <f>COUNTIF(주간_5pg!$F$2:$F$800,'5pg 데이터'!B774)</f>
        <v>2</v>
      </c>
      <c r="F774" t="b">
        <f t="shared" si="12"/>
        <v>0</v>
      </c>
      <c r="G774" t="str">
        <f>IF(F774=FALSE,"",B774&amp;"@"&amp;COUNTIFS($B$1:B774,B774,$F$1:F774,TRUE))</f>
        <v/>
      </c>
      <c r="H774" t="str">
        <f>IFERROR(INDEX('기사 제목, 링크 정리시트'!B:B,MATCH(CONCATENATE("http://skinnonews.com"&amp;'5pg 데이터'!A774),'기사 제목, 링크 정리시트'!C:C,0)),"")</f>
        <v>SK On recognized as “best supplier” by Ferrari</v>
      </c>
      <c r="M774">
        <f>주간_5pg!F774</f>
        <v>0</v>
      </c>
    </row>
    <row r="775" spans="1:13">
      <c r="A775" s="86" t="s">
        <v>1594</v>
      </c>
      <c r="B775" s="86" t="s">
        <v>228</v>
      </c>
      <c r="C775" s="86">
        <v>1</v>
      </c>
      <c r="D775">
        <f>IF(VLOOKUP(A775,'상위 PV'!A:C,3,0)="기사임",1,"")</f>
        <v>1</v>
      </c>
      <c r="E775">
        <f>COUNTIF(주간_5pg!$F$2:$F$800,'5pg 데이터'!B775)</f>
        <v>1</v>
      </c>
      <c r="F775" t="b">
        <f t="shared" si="12"/>
        <v>1</v>
      </c>
      <c r="G775" t="str">
        <f>IF(F775=FALSE,"",B775&amp;"@"&amp;COUNTIFS($B$1:B775,B775,$F$1:F775,TRUE))</f>
        <v>Germany@14</v>
      </c>
      <c r="H775" t="str">
        <f>IFERROR(INDEX('기사 제목, 링크 정리시트'!B:B,MATCH(CONCATENATE("http://skinnonews.com"&amp;'5pg 데이터'!A775),'기사 제목, 링크 정리시트'!C:C,0)),"")</f>
        <v>Why the future of transportation in the US remains battery electric (by James Carter)</v>
      </c>
      <c r="M775">
        <f>주간_5pg!F775</f>
        <v>0</v>
      </c>
    </row>
    <row r="776" spans="1:13">
      <c r="A776" s="86" t="s">
        <v>1594</v>
      </c>
      <c r="B776" s="86" t="s">
        <v>246</v>
      </c>
      <c r="C776" s="86">
        <v>1</v>
      </c>
      <c r="D776">
        <f>IF(VLOOKUP(A776,'상위 PV'!A:C,3,0)="기사임",1,"")</f>
        <v>1</v>
      </c>
      <c r="E776">
        <f>COUNTIF(주간_5pg!$F$2:$F$800,'5pg 데이터'!B776)</f>
        <v>1</v>
      </c>
      <c r="F776" t="b">
        <f t="shared" si="12"/>
        <v>1</v>
      </c>
      <c r="G776" t="str">
        <f>IF(F776=FALSE,"",B776&amp;"@"&amp;COUNTIFS($B$1:B776,B776,$F$1:F776,TRUE))</f>
        <v>Poland@9</v>
      </c>
      <c r="H776" t="str">
        <f>IFERROR(INDEX('기사 제목, 링크 정리시트'!B:B,MATCH(CONCATENATE("http://skinnonews.com"&amp;'5pg 데이터'!A776),'기사 제목, 링크 정리시트'!C:C,0)),"")</f>
        <v>Why the future of transportation in the US remains battery electric (by James Carter)</v>
      </c>
      <c r="M776">
        <f>주간_5pg!F776</f>
        <v>0</v>
      </c>
    </row>
    <row r="777" spans="1:13">
      <c r="A777" s="86" t="s">
        <v>1594</v>
      </c>
      <c r="B777" s="86" t="s">
        <v>1537</v>
      </c>
      <c r="C777" s="86">
        <v>1</v>
      </c>
      <c r="D777">
        <f>IF(VLOOKUP(A777,'상위 PV'!A:C,3,0)="기사임",1,"")</f>
        <v>1</v>
      </c>
      <c r="E777">
        <f>COUNTIF(주간_5pg!$F$2:$F$800,'5pg 데이터'!B777)</f>
        <v>1</v>
      </c>
      <c r="F777" t="b">
        <f t="shared" si="12"/>
        <v>1</v>
      </c>
      <c r="G777" t="str">
        <f>IF(F777=FALSE,"",B777&amp;"@"&amp;COUNTIFS($B$1:B777,B777,$F$1:F777,TRUE))</f>
        <v>Portugal@6</v>
      </c>
      <c r="H777" t="str">
        <f>IFERROR(INDEX('기사 제목, 링크 정리시트'!B:B,MATCH(CONCATENATE("http://skinnonews.com"&amp;'5pg 데이터'!A777),'기사 제목, 링크 정리시트'!C:C,0)),"")</f>
        <v>Why the future of transportation in the US remains battery electric (by James Carter)</v>
      </c>
      <c r="M777">
        <f>주간_5pg!F777</f>
        <v>0</v>
      </c>
    </row>
    <row r="778" spans="1:13">
      <c r="A778" s="86" t="s">
        <v>1594</v>
      </c>
      <c r="B778" s="86" t="s">
        <v>240</v>
      </c>
      <c r="C778" s="86">
        <v>1</v>
      </c>
      <c r="D778">
        <f>IF(VLOOKUP(A778,'상위 PV'!A:C,3,0)="기사임",1,"")</f>
        <v>1</v>
      </c>
      <c r="E778">
        <f>COUNTIF(주간_5pg!$F$2:$F$800,'5pg 데이터'!B778)</f>
        <v>1</v>
      </c>
      <c r="F778" t="b">
        <f t="shared" si="12"/>
        <v>1</v>
      </c>
      <c r="G778" t="str">
        <f>IF(F778=FALSE,"",B778&amp;"@"&amp;COUNTIFS($B$1:B778,B778,$F$1:F778,TRUE))</f>
        <v>Spain@6</v>
      </c>
      <c r="H778" t="str">
        <f>IFERROR(INDEX('기사 제목, 링크 정리시트'!B:B,MATCH(CONCATENATE("http://skinnonews.com"&amp;'5pg 데이터'!A778),'기사 제목, 링크 정리시트'!C:C,0)),"")</f>
        <v>Why the future of transportation in the US remains battery electric (by James Carter)</v>
      </c>
      <c r="M778">
        <f>주간_5pg!F778</f>
        <v>0</v>
      </c>
    </row>
    <row r="779" spans="1:13">
      <c r="A779" s="86" t="s">
        <v>1594</v>
      </c>
      <c r="B779" s="86" t="s">
        <v>234</v>
      </c>
      <c r="C779" s="86">
        <v>1</v>
      </c>
      <c r="D779">
        <f>IF(VLOOKUP(A779,'상위 PV'!A:C,3,0)="기사임",1,"")</f>
        <v>1</v>
      </c>
      <c r="E779">
        <f>COUNTIF(주간_5pg!$F$2:$F$800,'5pg 데이터'!B779)</f>
        <v>1</v>
      </c>
      <c r="F779" t="b">
        <f t="shared" si="12"/>
        <v>1</v>
      </c>
      <c r="G779" t="str">
        <f>IF(F779=FALSE,"",B779&amp;"@"&amp;COUNTIFS($B$1:B779,B779,$F$1:F779,TRUE))</f>
        <v>United Kingdom@35</v>
      </c>
      <c r="H779" t="str">
        <f>IFERROR(INDEX('기사 제목, 링크 정리시트'!B:B,MATCH(CONCATENATE("http://skinnonews.com"&amp;'5pg 데이터'!A779),'기사 제목, 링크 정리시트'!C:C,0)),"")</f>
        <v>Why the future of transportation in the US remains battery electric (by James Carter)</v>
      </c>
      <c r="M779">
        <f>주간_5pg!F779</f>
        <v>0</v>
      </c>
    </row>
    <row r="780" spans="1:13">
      <c r="A780" s="86" t="s">
        <v>1594</v>
      </c>
      <c r="B780" s="86" t="s">
        <v>225</v>
      </c>
      <c r="C780" s="86">
        <v>1</v>
      </c>
      <c r="D780">
        <f>IF(VLOOKUP(A780,'상위 PV'!A:C,3,0)="기사임",1,"")</f>
        <v>1</v>
      </c>
      <c r="E780">
        <f>COUNTIF(주간_5pg!$F$2:$F$800,'5pg 데이터'!B780)</f>
        <v>1</v>
      </c>
      <c r="F780" t="b">
        <f t="shared" si="12"/>
        <v>1</v>
      </c>
      <c r="G780" t="str">
        <f>IF(F780=FALSE,"",B780&amp;"@"&amp;COUNTIFS($B$1:B780,B780,$F$1:F780,TRUE))</f>
        <v>United States@85</v>
      </c>
      <c r="H780" t="str">
        <f>IFERROR(INDEX('기사 제목, 링크 정리시트'!B:B,MATCH(CONCATENATE("http://skinnonews.com"&amp;'5pg 데이터'!A780),'기사 제목, 링크 정리시트'!C:C,0)),"")</f>
        <v>Why the future of transportation in the US remains battery electric (by James Carter)</v>
      </c>
      <c r="M780">
        <f>주간_5pg!F780</f>
        <v>0</v>
      </c>
    </row>
    <row r="781" spans="1:13">
      <c r="A781" s="86" t="s">
        <v>1595</v>
      </c>
      <c r="B781" s="86" t="s">
        <v>229</v>
      </c>
      <c r="C781" s="86">
        <v>1</v>
      </c>
      <c r="D781">
        <f>IF(VLOOKUP(A781,'상위 PV'!A:C,3,0)="기사임",1,"")</f>
        <v>1</v>
      </c>
      <c r="E781">
        <f>COUNTIF(주간_5pg!$F$2:$F$800,'5pg 데이터'!B781)</f>
        <v>1</v>
      </c>
      <c r="F781" t="b">
        <f t="shared" si="12"/>
        <v>1</v>
      </c>
      <c r="G781" t="str">
        <f>IF(F781=FALSE,"",B781&amp;"@"&amp;COUNTIFS($B$1:B781,B781,$F$1:F781,TRUE))</f>
        <v>India@88</v>
      </c>
      <c r="H781" t="str">
        <f>IFERROR(INDEX('기사 제목, 링크 정리시트'!B:B,MATCH(CONCATENATE("http://skinnonews.com"&amp;'5pg 데이터'!A781),'기사 제목, 링크 정리시트'!C:C,0)),"")</f>
        <v>World’s first* supply chain established for more sustainable polyester fiber based on CO2-derived material as well as renewable and bio-based materials</v>
      </c>
      <c r="M781">
        <f>주간_5pg!F781</f>
        <v>0</v>
      </c>
    </row>
    <row r="782" spans="1:13">
      <c r="A782" s="86" t="s">
        <v>1608</v>
      </c>
      <c r="B782" s="86" t="s">
        <v>229</v>
      </c>
      <c r="C782" s="86">
        <v>1</v>
      </c>
      <c r="D782">
        <f>IF(VLOOKUP(A782,'상위 PV'!A:C,3,0)="기사임",1,"")</f>
        <v>1</v>
      </c>
      <c r="E782">
        <f>COUNTIF(주간_5pg!$F$2:$F$800,'5pg 데이터'!B782)</f>
        <v>1</v>
      </c>
      <c r="F782" t="b">
        <f t="shared" si="12"/>
        <v>1</v>
      </c>
      <c r="G782" t="str">
        <f>IF(F782=FALSE,"",B782&amp;"@"&amp;COUNTIFS($B$1:B782,B782,$F$1:F782,TRUE))</f>
        <v>India@89</v>
      </c>
      <c r="H782" t="str">
        <f>IFERROR(INDEX('기사 제목, 링크 정리시트'!B:B,MATCH(CONCATENATE("http://skinnonews.com"&amp;'5pg 데이터'!A782),'기사 제목, 링크 정리시트'!C:C,0)),"")</f>
        <v>SK Innovation's MSCI ESG rating upgraded to AA, recognized as a global leader</v>
      </c>
      <c r="M782">
        <f>주간_5pg!F782</f>
        <v>0</v>
      </c>
    </row>
    <row r="783" spans="1:13">
      <c r="A783" s="86" t="s">
        <v>1607</v>
      </c>
      <c r="B783" s="86" t="s">
        <v>232</v>
      </c>
      <c r="C783" s="86">
        <v>1</v>
      </c>
      <c r="D783">
        <f>IF(VLOOKUP(A783,'상위 PV'!A:C,3,0)="기사임",1,"")</f>
        <v>1</v>
      </c>
      <c r="E783">
        <f>COUNTIF(주간_5pg!$F$2:$F$800,'5pg 데이터'!B783)</f>
        <v>1</v>
      </c>
      <c r="F783" t="b">
        <f t="shared" si="12"/>
        <v>1</v>
      </c>
      <c r="G783" t="str">
        <f>IF(F783=FALSE,"",B783&amp;"@"&amp;COUNTIFS($B$1:B783,B783,$F$1:F783,TRUE))</f>
        <v>Canada@14</v>
      </c>
      <c r="H783" t="str">
        <f>IFERROR(INDEX('기사 제목, 링크 정리시트'!B:B,MATCH(CONCATENATE("http://skinnonews.com"&amp;'5pg 데이터'!A783),'기사 제목, 링크 정리시트'!C:C,0)),"")</f>
        <v>[Battery Explorer] ② The 4 key components of a secondary battery</v>
      </c>
      <c r="M783">
        <f>주간_5pg!F783</f>
        <v>0</v>
      </c>
    </row>
    <row r="784" spans="1:13">
      <c r="A784" s="86" t="s">
        <v>1607</v>
      </c>
      <c r="B784" s="86" t="s">
        <v>227</v>
      </c>
      <c r="C784" s="86">
        <v>1</v>
      </c>
      <c r="D784">
        <f>IF(VLOOKUP(A784,'상위 PV'!A:C,3,0)="기사임",1,"")</f>
        <v>1</v>
      </c>
      <c r="E784">
        <f>COUNTIF(주간_5pg!$F$2:$F$800,'5pg 데이터'!B784)</f>
        <v>1</v>
      </c>
      <c r="F784" t="b">
        <f t="shared" si="12"/>
        <v>1</v>
      </c>
      <c r="G784" t="str">
        <f>IF(F784=FALSE,"",B784&amp;"@"&amp;COUNTIFS($B$1:B784,B784,$F$1:F784,TRUE))</f>
        <v>Japan@32</v>
      </c>
      <c r="H784" t="str">
        <f>IFERROR(INDEX('기사 제목, 링크 정리시트'!B:B,MATCH(CONCATENATE("http://skinnonews.com"&amp;'5pg 데이터'!A784),'기사 제목, 링크 정리시트'!C:C,0)),"")</f>
        <v>[Battery Explorer] ② The 4 key components of a secondary battery</v>
      </c>
      <c r="M784">
        <f>주간_5pg!F784</f>
        <v>0</v>
      </c>
    </row>
    <row r="785" spans="1:13">
      <c r="A785" s="86" t="s">
        <v>1607</v>
      </c>
      <c r="B785" s="86" t="s">
        <v>1635</v>
      </c>
      <c r="C785" s="86">
        <v>1</v>
      </c>
      <c r="D785">
        <f>IF(VLOOKUP(A785,'상위 PV'!A:C,3,0)="기사임",1,"")</f>
        <v>1</v>
      </c>
      <c r="E785">
        <f>COUNTIF(주간_5pg!$F$2:$F$800,'5pg 데이터'!B785)</f>
        <v>2</v>
      </c>
      <c r="F785" t="b">
        <f t="shared" si="12"/>
        <v>0</v>
      </c>
      <c r="G785" t="str">
        <f>IF(F785=FALSE,"",B785&amp;"@"&amp;COUNTIFS($B$1:B785,B785,$F$1:F785,TRUE))</f>
        <v/>
      </c>
      <c r="H785" t="str">
        <f>IFERROR(INDEX('기사 제목, 링크 정리시트'!B:B,MATCH(CONCATENATE("http://skinnonews.com"&amp;'5pg 데이터'!A785),'기사 제목, 링크 정리시트'!C:C,0)),"")</f>
        <v>[Battery Explorer] ② The 4 key components of a secondary battery</v>
      </c>
      <c r="M785">
        <f>주간_5pg!F785</f>
        <v>0</v>
      </c>
    </row>
    <row r="786" spans="1:13">
      <c r="A786" s="86" t="s">
        <v>1607</v>
      </c>
      <c r="B786" s="86" t="s">
        <v>234</v>
      </c>
      <c r="C786" s="86">
        <v>1</v>
      </c>
      <c r="D786">
        <f>IF(VLOOKUP(A786,'상위 PV'!A:C,3,0)="기사임",1,"")</f>
        <v>1</v>
      </c>
      <c r="E786">
        <f>COUNTIF(주간_5pg!$F$2:$F$800,'5pg 데이터'!B786)</f>
        <v>1</v>
      </c>
      <c r="F786" t="b">
        <f t="shared" si="12"/>
        <v>1</v>
      </c>
      <c r="G786" t="str">
        <f>IF(F786=FALSE,"",B786&amp;"@"&amp;COUNTIFS($B$1:B786,B786,$F$1:F786,TRUE))</f>
        <v>United Kingdom@36</v>
      </c>
      <c r="H786" t="str">
        <f>IFERROR(INDEX('기사 제목, 링크 정리시트'!B:B,MATCH(CONCATENATE("http://skinnonews.com"&amp;'5pg 데이터'!A786),'기사 제목, 링크 정리시트'!C:C,0)),"")</f>
        <v>[Battery Explorer] ② The 4 key components of a secondary battery</v>
      </c>
      <c r="M786">
        <f>주간_5pg!F786</f>
        <v>0</v>
      </c>
    </row>
    <row r="787" spans="1:13">
      <c r="A787" s="86" t="s">
        <v>1606</v>
      </c>
      <c r="B787" s="86" t="s">
        <v>229</v>
      </c>
      <c r="C787" s="86">
        <v>1</v>
      </c>
      <c r="D787">
        <f>IF(VLOOKUP(A787,'상위 PV'!A:C,3,0)="기사임",1,"")</f>
        <v>1</v>
      </c>
      <c r="E787">
        <f>COUNTIF(주간_5pg!$F$2:$F$800,'5pg 데이터'!B787)</f>
        <v>1</v>
      </c>
      <c r="F787" t="b">
        <f t="shared" si="12"/>
        <v>1</v>
      </c>
      <c r="G787" t="str">
        <f>IF(F787=FALSE,"",B787&amp;"@"&amp;COUNTIFS($B$1:B787,B787,$F$1:F787,TRUE))</f>
        <v>India@90</v>
      </c>
      <c r="H787" t="str">
        <f>IFERROR(INDEX('기사 제목, 링크 정리시트'!B:B,MATCH(CONCATENATE("http://skinnonews.com"&amp;'5pg 데이터'!A787),'기사 제목, 링크 정리시트'!C:C,0)),"")</f>
        <v>SK Innovation to explore future energy growth strategies at Global Forum in the U.S.</v>
      </c>
      <c r="M787">
        <f>주간_5pg!F787</f>
        <v>0</v>
      </c>
    </row>
    <row r="788" spans="1:13">
      <c r="A788" s="86" t="s">
        <v>1606</v>
      </c>
      <c r="B788" s="86" t="s">
        <v>226</v>
      </c>
      <c r="C788" s="86">
        <v>1</v>
      </c>
      <c r="D788">
        <f>IF(VLOOKUP(A788,'상위 PV'!A:C,3,0)="기사임",1,"")</f>
        <v>1</v>
      </c>
      <c r="E788">
        <f>COUNTIF(주간_5pg!$F$2:$F$800,'5pg 데이터'!B788)</f>
        <v>1</v>
      </c>
      <c r="F788" t="b">
        <f t="shared" si="12"/>
        <v>1</v>
      </c>
      <c r="G788" t="str">
        <f>IF(F788=FALSE,"",B788&amp;"@"&amp;COUNTIFS($B$1:B788,B788,$F$1:F788,TRUE))</f>
        <v>South Korea@67</v>
      </c>
      <c r="H788" t="str">
        <f>IFERROR(INDEX('기사 제목, 링크 정리시트'!B:B,MATCH(CONCATENATE("http://skinnonews.com"&amp;'5pg 데이터'!A788),'기사 제목, 링크 정리시트'!C:C,0)),"")</f>
        <v>SK Innovation to explore future energy growth strategies at Global Forum in the U.S.</v>
      </c>
      <c r="M788">
        <f>주간_5pg!F788</f>
        <v>0</v>
      </c>
    </row>
    <row r="789" spans="1:13">
      <c r="A789" s="86" t="s">
        <v>1626</v>
      </c>
      <c r="B789" s="86" t="s">
        <v>235</v>
      </c>
      <c r="C789" s="86">
        <v>1</v>
      </c>
      <c r="D789">
        <f>IF(VLOOKUP(A789,'상위 PV'!A:C,3,0)="기사임",1,"")</f>
        <v>1</v>
      </c>
      <c r="E789">
        <f>COUNTIF(주간_5pg!$F$2:$F$800,'5pg 데이터'!B789)</f>
        <v>1</v>
      </c>
      <c r="F789" t="b">
        <f t="shared" si="12"/>
        <v>1</v>
      </c>
      <c r="G789" t="str">
        <f>IF(F789=FALSE,"",B789&amp;"@"&amp;COUNTIFS($B$1:B789,B789,$F$1:F789,TRUE))</f>
        <v>Hungary@7</v>
      </c>
      <c r="H789" t="str">
        <f>IFERROR(INDEX('기사 제목, 링크 정리시트'!B:B,MATCH(CONCATENATE("http://skinnonews.com"&amp;'5pg 데이터'!A789),'기사 제목, 링크 정리시트'!C:C,0)),"")</f>
        <v>[Interview] “Growing together with social enterprises through pro bono,” stories shared by SK Innovation CSR manager</v>
      </c>
      <c r="M789">
        <f>주간_5pg!F789</f>
        <v>0</v>
      </c>
    </row>
    <row r="790" spans="1:13">
      <c r="A790" s="86" t="s">
        <v>1625</v>
      </c>
      <c r="B790" s="86" t="s">
        <v>231</v>
      </c>
      <c r="C790" s="86">
        <v>1</v>
      </c>
      <c r="D790">
        <f>IF(VLOOKUP(A790,'상위 PV'!A:C,3,0)="기사임",1,"")</f>
        <v>1</v>
      </c>
      <c r="E790">
        <f>COUNTIF(주간_5pg!$F$2:$F$800,'5pg 데이터'!B790)</f>
        <v>1</v>
      </c>
      <c r="F790" t="b">
        <f t="shared" si="12"/>
        <v>1</v>
      </c>
      <c r="G790" t="str">
        <f>IF(F790=FALSE,"",B790&amp;"@"&amp;COUNTIFS($B$1:B790,B790,$F$1:F790,TRUE))</f>
        <v>China@25</v>
      </c>
      <c r="H790" t="str">
        <f>IFERROR(INDEX('기사 제목, 링크 정리시트'!B:B,MATCH(CONCATENATE("http://skinnonews.com"&amp;'5pg 데이터'!A790),'기사 제목, 링크 정리시트'!C:C,0)),"")</f>
        <v>SK Innovation and SK E&amp;S announce merger, forming Asia-Pacific's largest private energy company with assets of KRW 100 trillion</v>
      </c>
      <c r="M790">
        <f>주간_5pg!F790</f>
        <v>0</v>
      </c>
    </row>
    <row r="791" spans="1:13">
      <c r="A791" s="86" t="s">
        <v>1625</v>
      </c>
      <c r="B791" s="86" t="s">
        <v>1766</v>
      </c>
      <c r="C791" s="86">
        <v>1</v>
      </c>
      <c r="D791">
        <f>IF(VLOOKUP(A791,'상위 PV'!A:C,3,0)="기사임",1,"")</f>
        <v>1</v>
      </c>
      <c r="E791">
        <f>COUNTIF(주간_5pg!$F$2:$F$800,'5pg 데이터'!B791)</f>
        <v>1</v>
      </c>
      <c r="F791" t="b">
        <f t="shared" si="12"/>
        <v>1</v>
      </c>
      <c r="G791" t="str">
        <f>IF(F791=FALSE,"",B791&amp;"@"&amp;COUNTIFS($B$1:B791,B791,$F$1:F791,TRUE))</f>
        <v>Denmark@1</v>
      </c>
      <c r="H791" t="str">
        <f>IFERROR(INDEX('기사 제목, 링크 정리시트'!B:B,MATCH(CONCATENATE("http://skinnonews.com"&amp;'5pg 데이터'!A791),'기사 제목, 링크 정리시트'!C:C,0)),"")</f>
        <v>SK Innovation and SK E&amp;S announce merger, forming Asia-Pacific's largest private energy company with assets of KRW 100 trillion</v>
      </c>
      <c r="M791">
        <f>주간_5pg!F791</f>
        <v>0</v>
      </c>
    </row>
    <row r="792" spans="1:13">
      <c r="A792" s="86" t="s">
        <v>1625</v>
      </c>
      <c r="B792" s="86" t="s">
        <v>228</v>
      </c>
      <c r="C792" s="86">
        <v>1</v>
      </c>
      <c r="D792">
        <f>IF(VLOOKUP(A792,'상위 PV'!A:C,3,0)="기사임",1,"")</f>
        <v>1</v>
      </c>
      <c r="E792">
        <f>COUNTIF(주간_5pg!$F$2:$F$800,'5pg 데이터'!B792)</f>
        <v>1</v>
      </c>
      <c r="F792" t="b">
        <f t="shared" si="12"/>
        <v>1</v>
      </c>
      <c r="G792" t="str">
        <f>IF(F792=FALSE,"",B792&amp;"@"&amp;COUNTIFS($B$1:B792,B792,$F$1:F792,TRUE))</f>
        <v>Germany@15</v>
      </c>
      <c r="H792" t="str">
        <f>IFERROR(INDEX('기사 제목, 링크 정리시트'!B:B,MATCH(CONCATENATE("http://skinnonews.com"&amp;'5pg 데이터'!A792),'기사 제목, 링크 정리시트'!C:C,0)),"")</f>
        <v>SK Innovation and SK E&amp;S announce merger, forming Asia-Pacific's largest private energy company with assets of KRW 100 trillion</v>
      </c>
      <c r="M792">
        <f>주간_5pg!F792</f>
        <v>0</v>
      </c>
    </row>
    <row r="793" spans="1:13">
      <c r="A793" s="86" t="s">
        <v>1625</v>
      </c>
      <c r="B793" s="86" t="s">
        <v>235</v>
      </c>
      <c r="C793" s="86">
        <v>1</v>
      </c>
      <c r="D793">
        <f>IF(VLOOKUP(A793,'상위 PV'!A:C,3,0)="기사임",1,"")</f>
        <v>1</v>
      </c>
      <c r="E793">
        <f>COUNTIF(주간_5pg!$F$2:$F$800,'5pg 데이터'!B793)</f>
        <v>1</v>
      </c>
      <c r="F793" t="b">
        <f t="shared" si="12"/>
        <v>1</v>
      </c>
      <c r="G793" t="str">
        <f>IF(F793=FALSE,"",B793&amp;"@"&amp;COUNTIFS($B$1:B793,B793,$F$1:F793,TRUE))</f>
        <v>Hungary@8</v>
      </c>
      <c r="H793" t="str">
        <f>IFERROR(INDEX('기사 제목, 링크 정리시트'!B:B,MATCH(CONCATENATE("http://skinnonews.com"&amp;'5pg 데이터'!A793),'기사 제목, 링크 정리시트'!C:C,0)),"")</f>
        <v>SK Innovation and SK E&amp;S announce merger, forming Asia-Pacific's largest private energy company with assets of KRW 100 trillion</v>
      </c>
      <c r="M793">
        <f>주간_5pg!F793</f>
        <v>0</v>
      </c>
    </row>
    <row r="794" spans="1:13">
      <c r="A794" s="86" t="s">
        <v>1625</v>
      </c>
      <c r="B794" s="86" t="s">
        <v>1551</v>
      </c>
      <c r="C794" s="86">
        <v>1</v>
      </c>
      <c r="D794">
        <f>IF(VLOOKUP(A794,'상위 PV'!A:C,3,0)="기사임",1,"")</f>
        <v>1</v>
      </c>
      <c r="E794">
        <f>COUNTIF(주간_5pg!$F$2:$F$800,'5pg 데이터'!B794)</f>
        <v>1</v>
      </c>
      <c r="F794" t="b">
        <f t="shared" si="12"/>
        <v>1</v>
      </c>
      <c r="G794" t="str">
        <f>IF(F794=FALSE,"",B794&amp;"@"&amp;COUNTIFS($B$1:B794,B794,$F$1:F794,TRUE))</f>
        <v>Ireland@6</v>
      </c>
      <c r="H794" t="str">
        <f>IFERROR(INDEX('기사 제목, 링크 정리시트'!B:B,MATCH(CONCATENATE("http://skinnonews.com"&amp;'5pg 데이터'!A794),'기사 제목, 링크 정리시트'!C:C,0)),"")</f>
        <v>SK Innovation and SK E&amp;S announce merger, forming Asia-Pacific's largest private energy company with assets of KRW 100 trillion</v>
      </c>
      <c r="M794">
        <f>주간_5pg!F794</f>
        <v>0</v>
      </c>
    </row>
    <row r="795" spans="1:13">
      <c r="A795" s="86" t="s">
        <v>1625</v>
      </c>
      <c r="B795" s="86" t="s">
        <v>1873</v>
      </c>
      <c r="C795" s="86">
        <v>1</v>
      </c>
      <c r="D795">
        <f>IF(VLOOKUP(A795,'상위 PV'!A:C,3,0)="기사임",1,"")</f>
        <v>1</v>
      </c>
      <c r="E795">
        <f>COUNTIF(주간_5pg!$F$2:$F$800,'5pg 데이터'!B795)</f>
        <v>1</v>
      </c>
      <c r="F795" t="b">
        <f t="shared" si="12"/>
        <v>1</v>
      </c>
      <c r="G795" t="str">
        <f>IF(F795=FALSE,"",B795&amp;"@"&amp;COUNTIFS($B$1:B795,B795,$F$1:F795,TRUE))</f>
        <v>Timor-Leste@2</v>
      </c>
      <c r="H795" t="str">
        <f>IFERROR(INDEX('기사 제목, 링크 정리시트'!B:B,MATCH(CONCATENATE("http://skinnonews.com"&amp;'5pg 데이터'!A795),'기사 제목, 링크 정리시트'!C:C,0)),"")</f>
        <v>SK Innovation and SK E&amp;S announce merger, forming Asia-Pacific's largest private energy company with assets of KRW 100 trillion</v>
      </c>
      <c r="M795">
        <f>주간_5pg!F795</f>
        <v>0</v>
      </c>
    </row>
    <row r="796" spans="1:13">
      <c r="A796" s="86" t="s">
        <v>1625</v>
      </c>
      <c r="B796" s="86" t="s">
        <v>628</v>
      </c>
      <c r="C796" s="86">
        <v>1</v>
      </c>
      <c r="D796">
        <f>IF(VLOOKUP(A796,'상위 PV'!A:C,3,0)="기사임",1,"")</f>
        <v>1</v>
      </c>
      <c r="E796">
        <f>COUNTIF(주간_5pg!$F$2:$F$800,'5pg 데이터'!B796)</f>
        <v>1</v>
      </c>
      <c r="F796" t="b">
        <f t="shared" si="12"/>
        <v>1</v>
      </c>
      <c r="G796" t="str">
        <f>IF(F796=FALSE,"",B796&amp;"@"&amp;COUNTIFS($B$1:B796,B796,$F$1:F796,TRUE))</f>
        <v>United Arab Emirates@11</v>
      </c>
      <c r="H796" t="str">
        <f>IFERROR(INDEX('기사 제목, 링크 정리시트'!B:B,MATCH(CONCATENATE("http://skinnonews.com"&amp;'5pg 데이터'!A796),'기사 제목, 링크 정리시트'!C:C,0)),"")</f>
        <v>SK Innovation and SK E&amp;S announce merger, forming Asia-Pacific's largest private energy company with assets of KRW 100 trillion</v>
      </c>
      <c r="M796">
        <f>주간_5pg!F796</f>
        <v>0</v>
      </c>
    </row>
    <row r="797" spans="1:13">
      <c r="A797" s="86" t="s">
        <v>1641</v>
      </c>
      <c r="B797" s="86" t="s">
        <v>231</v>
      </c>
      <c r="C797" s="86">
        <v>1</v>
      </c>
      <c r="D797">
        <f>IF(VLOOKUP(A797,'상위 PV'!A:C,3,0)="기사임",1,"")</f>
        <v>1</v>
      </c>
      <c r="E797">
        <f>COUNTIF(주간_5pg!$F$2:$F$800,'5pg 데이터'!B797)</f>
        <v>1</v>
      </c>
      <c r="F797" t="b">
        <f t="shared" si="12"/>
        <v>1</v>
      </c>
      <c r="G797" t="str">
        <f>IF(F797=FALSE,"",B797&amp;"@"&amp;COUNTIFS($B$1:B797,B797,$F$1:F797,TRUE))</f>
        <v>China@26</v>
      </c>
      <c r="H797" t="str">
        <f>IFERROR(INDEX('기사 제목, 링크 정리시트'!B:B,MATCH(CONCATENATE("http://skinnonews.com"&amp;'5pg 데이터'!A797),'기사 제목, 링크 정리시트'!C:C,0)),"")</f>
        <v>[SK Innovation’s Q2 2024 Financial Results] Recording revenue of KRW 18.8 trillion and operating loss of KRW 45.8 billion</v>
      </c>
      <c r="M797">
        <f>주간_5pg!F797</f>
        <v>0</v>
      </c>
    </row>
    <row r="798" spans="1:13">
      <c r="A798" s="86" t="s">
        <v>1641</v>
      </c>
      <c r="B798" s="86" t="s">
        <v>236</v>
      </c>
      <c r="C798" s="86">
        <v>1</v>
      </c>
      <c r="D798">
        <f>IF(VLOOKUP(A798,'상위 PV'!A:C,3,0)="기사임",1,"")</f>
        <v>1</v>
      </c>
      <c r="E798">
        <f>COUNTIF(주간_5pg!$F$2:$F$800,'5pg 데이터'!B798)</f>
        <v>1</v>
      </c>
      <c r="F798" t="b">
        <f t="shared" si="12"/>
        <v>1</v>
      </c>
      <c r="G798" t="str">
        <f>IF(F798=FALSE,"",B798&amp;"@"&amp;COUNTIFS($B$1:B798,B798,$F$1:F798,TRUE))</f>
        <v>France@16</v>
      </c>
      <c r="H798" t="str">
        <f>IFERROR(INDEX('기사 제목, 링크 정리시트'!B:B,MATCH(CONCATENATE("http://skinnonews.com"&amp;'5pg 데이터'!A798),'기사 제목, 링크 정리시트'!C:C,0)),"")</f>
        <v>[SK Innovation’s Q2 2024 Financial Results] Recording revenue of KRW 18.8 trillion and operating loss of KRW 45.8 billion</v>
      </c>
      <c r="M798">
        <f>주간_5pg!F798</f>
        <v>0</v>
      </c>
    </row>
    <row r="799" spans="1:13">
      <c r="A799" s="86" t="s">
        <v>1641</v>
      </c>
      <c r="B799" s="86" t="s">
        <v>235</v>
      </c>
      <c r="C799" s="86">
        <v>1</v>
      </c>
      <c r="D799">
        <f>IF(VLOOKUP(A799,'상위 PV'!A:C,3,0)="기사임",1,"")</f>
        <v>1</v>
      </c>
      <c r="E799">
        <f>COUNTIF(주간_5pg!$F$2:$F$800,'5pg 데이터'!B799)</f>
        <v>1</v>
      </c>
      <c r="F799" t="b">
        <f t="shared" si="12"/>
        <v>1</v>
      </c>
      <c r="G799" t="str">
        <f>IF(F799=FALSE,"",B799&amp;"@"&amp;COUNTIFS($B$1:B799,B799,$F$1:F799,TRUE))</f>
        <v>Hungary@9</v>
      </c>
      <c r="H799" t="str">
        <f>IFERROR(INDEX('기사 제목, 링크 정리시트'!B:B,MATCH(CONCATENATE("http://skinnonews.com"&amp;'5pg 데이터'!A799),'기사 제목, 링크 정리시트'!C:C,0)),"")</f>
        <v>[SK Innovation’s Q2 2024 Financial Results] Recording revenue of KRW 18.8 trillion and operating loss of KRW 45.8 billion</v>
      </c>
      <c r="M799">
        <f>주간_5pg!F799</f>
        <v>0</v>
      </c>
    </row>
    <row r="800" spans="1:13">
      <c r="A800" s="86" t="s">
        <v>1641</v>
      </c>
      <c r="B800" s="86" t="s">
        <v>227</v>
      </c>
      <c r="C800" s="86">
        <v>1</v>
      </c>
      <c r="D800">
        <f>IF(VLOOKUP(A800,'상위 PV'!A:C,3,0)="기사임",1,"")</f>
        <v>1</v>
      </c>
      <c r="E800">
        <f>COUNTIF(주간_5pg!$F$2:$F$800,'5pg 데이터'!B800)</f>
        <v>1</v>
      </c>
      <c r="F800" t="b">
        <f t="shared" si="12"/>
        <v>1</v>
      </c>
      <c r="G800" t="str">
        <f>IF(F800=FALSE,"",B800&amp;"@"&amp;COUNTIFS($B$1:B800,B800,$F$1:F800,TRUE))</f>
        <v>Japan@33</v>
      </c>
      <c r="H800" t="str">
        <f>IFERROR(INDEX('기사 제목, 링크 정리시트'!B:B,MATCH(CONCATENATE("http://skinnonews.com"&amp;'5pg 데이터'!A800),'기사 제목, 링크 정리시트'!C:C,0)),"")</f>
        <v>[SK Innovation’s Q2 2024 Financial Results] Recording revenue of KRW 18.8 trillion and operating loss of KRW 45.8 billion</v>
      </c>
      <c r="M800">
        <f>주간_5pg!F800</f>
        <v>0</v>
      </c>
    </row>
    <row r="801" spans="1:13">
      <c r="A801" s="86" t="s">
        <v>1641</v>
      </c>
      <c r="B801" s="86" t="s">
        <v>1701</v>
      </c>
      <c r="C801" s="86">
        <v>1</v>
      </c>
      <c r="D801">
        <f>IF(VLOOKUP(A801,'상위 PV'!A:C,3,0)="기사임",1,"")</f>
        <v>1</v>
      </c>
      <c r="E801">
        <f>COUNTIF(주간_5pg!$F$2:$F$800,'5pg 데이터'!B801)</f>
        <v>1</v>
      </c>
      <c r="F801" t="b">
        <f t="shared" si="12"/>
        <v>1</v>
      </c>
      <c r="G801" t="str">
        <f>IF(F801=FALSE,"",B801&amp;"@"&amp;COUNTIFS($B$1:B801,B801,$F$1:F801,TRUE))</f>
        <v>Kuwait@4</v>
      </c>
      <c r="H801" t="str">
        <f>IFERROR(INDEX('기사 제목, 링크 정리시트'!B:B,MATCH(CONCATENATE("http://skinnonews.com"&amp;'5pg 데이터'!A801),'기사 제목, 링크 정리시트'!C:C,0)),"")</f>
        <v>[SK Innovation’s Q2 2024 Financial Results] Recording revenue of KRW 18.8 trillion and operating loss of KRW 45.8 billion</v>
      </c>
      <c r="M801">
        <f>주간_5pg!F801</f>
        <v>0</v>
      </c>
    </row>
    <row r="802" spans="1:13">
      <c r="A802" s="86" t="s">
        <v>1641</v>
      </c>
      <c r="B802" s="86" t="s">
        <v>1878</v>
      </c>
      <c r="C802" s="86">
        <v>1</v>
      </c>
      <c r="D802">
        <f>IF(VLOOKUP(A802,'상위 PV'!A:C,3,0)="기사임",1,"")</f>
        <v>1</v>
      </c>
      <c r="E802">
        <f>COUNTIF(주간_5pg!$F$2:$F$800,'5pg 데이터'!B802)</f>
        <v>1</v>
      </c>
      <c r="F802" t="b">
        <f t="shared" si="12"/>
        <v>1</v>
      </c>
      <c r="G802" t="str">
        <f>IF(F802=FALSE,"",B802&amp;"@"&amp;COUNTIFS($B$1:B802,B802,$F$1:F802,TRUE))</f>
        <v>Lithuania@1</v>
      </c>
      <c r="H802" t="str">
        <f>IFERROR(INDEX('기사 제목, 링크 정리시트'!B:B,MATCH(CONCATENATE("http://skinnonews.com"&amp;'5pg 데이터'!A802),'기사 제목, 링크 정리시트'!C:C,0)),"")</f>
        <v>[SK Innovation’s Q2 2024 Financial Results] Recording revenue of KRW 18.8 trillion and operating loss of KRW 45.8 billion</v>
      </c>
      <c r="M802">
        <f>주간_5pg!F802</f>
        <v>0</v>
      </c>
    </row>
    <row r="803" spans="1:13">
      <c r="A803" s="86" t="s">
        <v>1641</v>
      </c>
      <c r="B803" s="86" t="s">
        <v>238</v>
      </c>
      <c r="C803" s="86">
        <v>1</v>
      </c>
      <c r="D803">
        <f>IF(VLOOKUP(A803,'상위 PV'!A:C,3,0)="기사임",1,"")</f>
        <v>1</v>
      </c>
      <c r="E803">
        <f>COUNTIF(주간_5pg!$F$2:$F$800,'5pg 데이터'!B803)</f>
        <v>1</v>
      </c>
      <c r="F803" t="b">
        <f t="shared" si="12"/>
        <v>1</v>
      </c>
      <c r="G803" t="str">
        <f>IF(F803=FALSE,"",B803&amp;"@"&amp;COUNTIFS($B$1:B803,B803,$F$1:F803,TRUE))</f>
        <v>Sweden@2</v>
      </c>
      <c r="H803" t="str">
        <f>IFERROR(INDEX('기사 제목, 링크 정리시트'!B:B,MATCH(CONCATENATE("http://skinnonews.com"&amp;'5pg 데이터'!A803),'기사 제목, 링크 정리시트'!C:C,0)),"")</f>
        <v>[SK Innovation’s Q2 2024 Financial Results] Recording revenue of KRW 18.8 trillion and operating loss of KRW 45.8 billion</v>
      </c>
      <c r="M803">
        <f>주간_5pg!F803</f>
        <v>0</v>
      </c>
    </row>
    <row r="804" spans="1:13">
      <c r="A804" s="86" t="s">
        <v>1641</v>
      </c>
      <c r="B804" s="86" t="s">
        <v>242</v>
      </c>
      <c r="C804" s="86">
        <v>1</v>
      </c>
      <c r="D804">
        <f>IF(VLOOKUP(A804,'상위 PV'!A:C,3,0)="기사임",1,"")</f>
        <v>1</v>
      </c>
      <c r="E804">
        <f>COUNTIF(주간_5pg!$F$2:$F$800,'5pg 데이터'!B804)</f>
        <v>1</v>
      </c>
      <c r="F804" t="b">
        <f t="shared" si="12"/>
        <v>1</v>
      </c>
      <c r="G804" t="str">
        <f>IF(F804=FALSE,"",B804&amp;"@"&amp;COUNTIFS($B$1:B804,B804,$F$1:F804,TRUE))</f>
        <v>Taiwan@11</v>
      </c>
      <c r="H804" t="str">
        <f>IFERROR(INDEX('기사 제목, 링크 정리시트'!B:B,MATCH(CONCATENATE("http://skinnonews.com"&amp;'5pg 데이터'!A804),'기사 제목, 링크 정리시트'!C:C,0)),"")</f>
        <v>[SK Innovation’s Q2 2024 Financial Results] Recording revenue of KRW 18.8 trillion and operating loss of KRW 45.8 billion</v>
      </c>
      <c r="M804">
        <f>주간_5pg!F804</f>
        <v>0</v>
      </c>
    </row>
    <row r="805" spans="1:13">
      <c r="A805" s="86" t="s">
        <v>1673</v>
      </c>
      <c r="B805" s="86" t="s">
        <v>225</v>
      </c>
      <c r="C805" s="86">
        <v>1</v>
      </c>
      <c r="D805">
        <f>IF(VLOOKUP(A805,'상위 PV'!A:C,3,0)="기사임",1,"")</f>
        <v>1</v>
      </c>
      <c r="E805">
        <f>COUNTIF(주간_5pg!$F$2:$F$800,'5pg 데이터'!B805)</f>
        <v>1</v>
      </c>
      <c r="F805" t="b">
        <f t="shared" si="12"/>
        <v>1</v>
      </c>
      <c r="G805" t="str">
        <f>IF(F805=FALSE,"",B805&amp;"@"&amp;COUNTIFS($B$1:B805,B805,$F$1:F805,TRUE))</f>
        <v>United States@86</v>
      </c>
      <c r="H805" t="str">
        <f>IFERROR(INDEX('기사 제목, 링크 정리시트'!B:B,MATCH(CONCATENATE("http://skinnonews.com"&amp;'5pg 데이터'!A805),'기사 제목, 링크 정리시트'!C:C,0)),"")</f>
        <v>Unveil the wonders of starry summer nights with a telescope</v>
      </c>
      <c r="M805">
        <f>주간_5pg!F805</f>
        <v>0</v>
      </c>
    </row>
    <row r="806" spans="1:13">
      <c r="A806" s="86" t="s">
        <v>1671</v>
      </c>
      <c r="B806" s="86" t="s">
        <v>236</v>
      </c>
      <c r="C806" s="86">
        <v>1</v>
      </c>
      <c r="D806">
        <f>IF(VLOOKUP(A806,'상위 PV'!A:C,3,0)="기사임",1,"")</f>
        <v>1</v>
      </c>
      <c r="E806">
        <f>COUNTIF(주간_5pg!$F$2:$F$800,'5pg 데이터'!B806)</f>
        <v>1</v>
      </c>
      <c r="F806" t="b">
        <f t="shared" si="12"/>
        <v>1</v>
      </c>
      <c r="G806" t="str">
        <f>IF(F806=FALSE,"",B806&amp;"@"&amp;COUNTIFS($B$1:B806,B806,$F$1:F806,TRUE))</f>
        <v>France@17</v>
      </c>
      <c r="H806" t="str">
        <f>IFERROR(INDEX('기사 제목, 링크 정리시트'!B:B,MATCH(CONCATENATE("http://skinnonews.com"&amp;'5pg 데이터'!A806),'기사 제목, 링크 정리시트'!C:C,0)),"")</f>
        <v>SK Earthon secures carbon storage exploration rights in Australia, boosting resource development and clean energy</v>
      </c>
      <c r="M806">
        <f>주간_5pg!F806</f>
        <v>0</v>
      </c>
    </row>
    <row r="807" spans="1:13">
      <c r="A807" s="86" t="s">
        <v>1671</v>
      </c>
      <c r="B807" s="86" t="s">
        <v>241</v>
      </c>
      <c r="C807" s="86">
        <v>1</v>
      </c>
      <c r="D807">
        <f>IF(VLOOKUP(A807,'상위 PV'!A:C,3,0)="기사임",1,"")</f>
        <v>1</v>
      </c>
      <c r="E807">
        <f>COUNTIF(주간_5pg!$F$2:$F$800,'5pg 데이터'!B807)</f>
        <v>1</v>
      </c>
      <c r="F807" t="b">
        <f t="shared" si="12"/>
        <v>1</v>
      </c>
      <c r="G807" t="str">
        <f>IF(F807=FALSE,"",B807&amp;"@"&amp;COUNTIFS($B$1:B807,B807,$F$1:F807,TRUE))</f>
        <v>Netherlands@10</v>
      </c>
      <c r="H807" t="str">
        <f>IFERROR(INDEX('기사 제목, 링크 정리시트'!B:B,MATCH(CONCATENATE("http://skinnonews.com"&amp;'5pg 데이터'!A807),'기사 제목, 링크 정리시트'!C:C,0)),"")</f>
        <v>SK Earthon secures carbon storage exploration rights in Australia, boosting resource development and clean energy</v>
      </c>
      <c r="M807">
        <f>주간_5pg!F807</f>
        <v>0</v>
      </c>
    </row>
    <row r="808" spans="1:13">
      <c r="A808" s="86" t="s">
        <v>1671</v>
      </c>
      <c r="B808" s="86" t="s">
        <v>226</v>
      </c>
      <c r="C808" s="86">
        <v>1</v>
      </c>
      <c r="D808">
        <f>IF(VLOOKUP(A808,'상위 PV'!A:C,3,0)="기사임",1,"")</f>
        <v>1</v>
      </c>
      <c r="E808">
        <f>COUNTIF(주간_5pg!$F$2:$F$800,'5pg 데이터'!B808)</f>
        <v>1</v>
      </c>
      <c r="F808" t="b">
        <f t="shared" si="12"/>
        <v>1</v>
      </c>
      <c r="G808" t="str">
        <f>IF(F808=FALSE,"",B808&amp;"@"&amp;COUNTIFS($B$1:B808,B808,$F$1:F808,TRUE))</f>
        <v>South Korea@68</v>
      </c>
      <c r="H808" t="str">
        <f>IFERROR(INDEX('기사 제목, 링크 정리시트'!B:B,MATCH(CONCATENATE("http://skinnonews.com"&amp;'5pg 데이터'!A808),'기사 제목, 링크 정리시트'!C:C,0)),"")</f>
        <v>SK Earthon secures carbon storage exploration rights in Australia, boosting resource development and clean energy</v>
      </c>
      <c r="M808">
        <f>주간_5pg!F808</f>
        <v>0</v>
      </c>
    </row>
    <row r="809" spans="1:13">
      <c r="A809" s="86" t="s">
        <v>1672</v>
      </c>
      <c r="B809" s="86" t="s">
        <v>239</v>
      </c>
      <c r="C809" s="86">
        <v>1</v>
      </c>
      <c r="D809">
        <f>IF(VLOOKUP(A809,'상위 PV'!A:C,3,0)="기사임",1,"")</f>
        <v>1</v>
      </c>
      <c r="E809">
        <f>COUNTIF(주간_5pg!$F$2:$F$800,'5pg 데이터'!B809)</f>
        <v>1</v>
      </c>
      <c r="F809" t="b">
        <f t="shared" si="12"/>
        <v>1</v>
      </c>
      <c r="G809" t="str">
        <f>IF(F809=FALSE,"",B809&amp;"@"&amp;COUNTIFS($B$1:B809,B809,$F$1:F809,TRUE))</f>
        <v>Austria@4</v>
      </c>
      <c r="H809" t="str">
        <f>IFERROR(INDEX('기사 제목, 링크 정리시트'!B:B,MATCH(CONCATENATE("http://skinnonews.com"&amp;'5pg 데이터'!A809),'기사 제목, 링크 정리시트'!C:C,0)),"")</f>
        <v>SK Geo Centric establishes strategic partnership in Sustainable Packaging Materials value chain</v>
      </c>
      <c r="M809">
        <f>주간_5pg!F809</f>
        <v>0</v>
      </c>
    </row>
    <row r="810" spans="1:13">
      <c r="A810" s="86" t="s">
        <v>1672</v>
      </c>
      <c r="B810" s="86" t="s">
        <v>241</v>
      </c>
      <c r="C810" s="86">
        <v>1</v>
      </c>
      <c r="D810">
        <f>IF(VLOOKUP(A810,'상위 PV'!A:C,3,0)="기사임",1,"")</f>
        <v>1</v>
      </c>
      <c r="E810">
        <f>COUNTIF(주간_5pg!$F$2:$F$800,'5pg 데이터'!B810)</f>
        <v>1</v>
      </c>
      <c r="F810" t="b">
        <f t="shared" si="12"/>
        <v>1</v>
      </c>
      <c r="G810" t="str">
        <f>IF(F810=FALSE,"",B810&amp;"@"&amp;COUNTIFS($B$1:B810,B810,$F$1:F810,TRUE))</f>
        <v>Netherlands@11</v>
      </c>
      <c r="H810" t="str">
        <f>IFERROR(INDEX('기사 제목, 링크 정리시트'!B:B,MATCH(CONCATENATE("http://skinnonews.com"&amp;'5pg 데이터'!A810),'기사 제목, 링크 정리시트'!C:C,0)),"")</f>
        <v>SK Geo Centric establishes strategic partnership in Sustainable Packaging Materials value chain</v>
      </c>
      <c r="M810">
        <f>주간_5pg!F810</f>
        <v>0</v>
      </c>
    </row>
    <row r="811" spans="1:13">
      <c r="A811" s="86" t="s">
        <v>1672</v>
      </c>
      <c r="B811" s="86" t="s">
        <v>246</v>
      </c>
      <c r="C811" s="86">
        <v>1</v>
      </c>
      <c r="D811">
        <f>IF(VLOOKUP(A811,'상위 PV'!A:C,3,0)="기사임",1,"")</f>
        <v>1</v>
      </c>
      <c r="E811">
        <f>COUNTIF(주간_5pg!$F$2:$F$800,'5pg 데이터'!B811)</f>
        <v>1</v>
      </c>
      <c r="F811" t="b">
        <f t="shared" si="12"/>
        <v>1</v>
      </c>
      <c r="G811" t="str">
        <f>IF(F811=FALSE,"",B811&amp;"@"&amp;COUNTIFS($B$1:B811,B811,$F$1:F811,TRUE))</f>
        <v>Poland@10</v>
      </c>
      <c r="H811" t="str">
        <f>IFERROR(INDEX('기사 제목, 링크 정리시트'!B:B,MATCH(CONCATENATE("http://skinnonews.com"&amp;'5pg 데이터'!A811),'기사 제목, 링크 정리시트'!C:C,0)),"")</f>
        <v>SK Geo Centric establishes strategic partnership in Sustainable Packaging Materials value chain</v>
      </c>
      <c r="M811">
        <f>주간_5pg!F811</f>
        <v>0</v>
      </c>
    </row>
    <row r="812" spans="1:13">
      <c r="A812" s="86" t="s">
        <v>1672</v>
      </c>
      <c r="B812" s="86" t="s">
        <v>240</v>
      </c>
      <c r="C812" s="86">
        <v>1</v>
      </c>
      <c r="D812">
        <f>IF(VLOOKUP(A812,'상위 PV'!A:C,3,0)="기사임",1,"")</f>
        <v>1</v>
      </c>
      <c r="E812">
        <f>COUNTIF(주간_5pg!$F$2:$F$800,'5pg 데이터'!B812)</f>
        <v>1</v>
      </c>
      <c r="F812" t="b">
        <f t="shared" si="12"/>
        <v>1</v>
      </c>
      <c r="G812" t="str">
        <f>IF(F812=FALSE,"",B812&amp;"@"&amp;COUNTIFS($B$1:B812,B812,$F$1:F812,TRUE))</f>
        <v>Spain@7</v>
      </c>
      <c r="H812" t="str">
        <f>IFERROR(INDEX('기사 제목, 링크 정리시트'!B:B,MATCH(CONCATENATE("http://skinnonews.com"&amp;'5pg 데이터'!A812),'기사 제목, 링크 정리시트'!C:C,0)),"")</f>
        <v>SK Geo Centric establishes strategic partnership in Sustainable Packaging Materials value chain</v>
      </c>
      <c r="M812">
        <f>주간_5pg!F812</f>
        <v>0</v>
      </c>
    </row>
    <row r="813" spans="1:13">
      <c r="A813" s="86" t="s">
        <v>1672</v>
      </c>
      <c r="B813" s="86" t="s">
        <v>242</v>
      </c>
      <c r="C813" s="86">
        <v>1</v>
      </c>
      <c r="D813">
        <f>IF(VLOOKUP(A813,'상위 PV'!A:C,3,0)="기사임",1,"")</f>
        <v>1</v>
      </c>
      <c r="E813">
        <f>COUNTIF(주간_5pg!$F$2:$F$800,'5pg 데이터'!B813)</f>
        <v>1</v>
      </c>
      <c r="F813" t="b">
        <f t="shared" si="12"/>
        <v>1</v>
      </c>
      <c r="G813" t="str">
        <f>IF(F813=FALSE,"",B813&amp;"@"&amp;COUNTIFS($B$1:B813,B813,$F$1:F813,TRUE))</f>
        <v>Taiwan@12</v>
      </c>
      <c r="H813" t="str">
        <f>IFERROR(INDEX('기사 제목, 링크 정리시트'!B:B,MATCH(CONCATENATE("http://skinnonews.com"&amp;'5pg 데이터'!A813),'기사 제목, 링크 정리시트'!C:C,0)),"")</f>
        <v>SK Geo Centric establishes strategic partnership in Sustainable Packaging Materials value chain</v>
      </c>
      <c r="M813">
        <f>주간_5pg!F813</f>
        <v>0</v>
      </c>
    </row>
    <row r="814" spans="1:13">
      <c r="A814" s="86" t="s">
        <v>1672</v>
      </c>
      <c r="B814" s="86" t="s">
        <v>225</v>
      </c>
      <c r="C814" s="86">
        <v>1</v>
      </c>
      <c r="D814">
        <f>IF(VLOOKUP(A814,'상위 PV'!A:C,3,0)="기사임",1,"")</f>
        <v>1</v>
      </c>
      <c r="E814">
        <f>COUNTIF(주간_5pg!$F$2:$F$800,'5pg 데이터'!B814)</f>
        <v>1</v>
      </c>
      <c r="F814" t="b">
        <f t="shared" si="12"/>
        <v>1</v>
      </c>
      <c r="G814" t="str">
        <f>IF(F814=FALSE,"",B814&amp;"@"&amp;COUNTIFS($B$1:B814,B814,$F$1:F814,TRUE))</f>
        <v>United States@87</v>
      </c>
      <c r="H814" t="str">
        <f>IFERROR(INDEX('기사 제목, 링크 정리시트'!B:B,MATCH(CONCATENATE("http://skinnonews.com"&amp;'5pg 데이터'!A814),'기사 제목, 링크 정리시트'!C:C,0)),"")</f>
        <v>SK Geo Centric establishes strategic partnership in Sustainable Packaging Materials value chain</v>
      </c>
      <c r="M814">
        <f>주간_5pg!F814</f>
        <v>0</v>
      </c>
    </row>
    <row r="815" spans="1:13">
      <c r="A815" s="86" t="s">
        <v>1690</v>
      </c>
      <c r="B815" s="86" t="s">
        <v>229</v>
      </c>
      <c r="C815" s="86">
        <v>1</v>
      </c>
      <c r="D815">
        <f>IF(VLOOKUP(A815,'상위 PV'!A:C,3,0)="기사임",1,"")</f>
        <v>1</v>
      </c>
      <c r="E815">
        <f>COUNTIF(주간_5pg!$F$2:$F$800,'5pg 데이터'!B815)</f>
        <v>1</v>
      </c>
      <c r="F815" t="b">
        <f t="shared" si="12"/>
        <v>1</v>
      </c>
      <c r="G815" t="str">
        <f>IF(F815=FALSE,"",B815&amp;"@"&amp;COUNTIFS($B$1:B815,B815,$F$1:F815,TRUE))</f>
        <v>India@91</v>
      </c>
      <c r="H815" t="str">
        <f>IFERROR(INDEX('기사 제목, 링크 정리시트'!B:B,MATCH(CONCATENATE("http://skinnonews.com"&amp;'5pg 데이터'!A815),'기사 제목, 링크 정리시트'!C:C,0)),"")</f>
        <v>Leading global proxy advisory agencies back the merger of SK Innovation and SK E&amp;S</v>
      </c>
      <c r="M815">
        <f>주간_5pg!F815</f>
        <v>0</v>
      </c>
    </row>
    <row r="816" spans="1:13">
      <c r="A816" s="86" t="s">
        <v>1690</v>
      </c>
      <c r="B816" s="86" t="s">
        <v>227</v>
      </c>
      <c r="C816" s="86">
        <v>1</v>
      </c>
      <c r="D816">
        <f>IF(VLOOKUP(A816,'상위 PV'!A:C,3,0)="기사임",1,"")</f>
        <v>1</v>
      </c>
      <c r="E816">
        <f>COUNTIF(주간_5pg!$F$2:$F$800,'5pg 데이터'!B816)</f>
        <v>1</v>
      </c>
      <c r="F816" t="b">
        <f t="shared" si="12"/>
        <v>1</v>
      </c>
      <c r="G816" t="str">
        <f>IF(F816=FALSE,"",B816&amp;"@"&amp;COUNTIFS($B$1:B816,B816,$F$1:F816,TRUE))</f>
        <v>Japan@34</v>
      </c>
      <c r="H816" t="str">
        <f>IFERROR(INDEX('기사 제목, 링크 정리시트'!B:B,MATCH(CONCATENATE("http://skinnonews.com"&amp;'5pg 데이터'!A816),'기사 제목, 링크 정리시트'!C:C,0)),"")</f>
        <v>Leading global proxy advisory agencies back the merger of SK Innovation and SK E&amp;S</v>
      </c>
      <c r="M816">
        <f>주간_5pg!F816</f>
        <v>0</v>
      </c>
    </row>
    <row r="817" spans="1:13">
      <c r="A817" s="86" t="s">
        <v>1690</v>
      </c>
      <c r="B817" s="86" t="s">
        <v>230</v>
      </c>
      <c r="C817" s="86">
        <v>1</v>
      </c>
      <c r="D817">
        <f>IF(VLOOKUP(A817,'상위 PV'!A:C,3,0)="기사임",1,"")</f>
        <v>1</v>
      </c>
      <c r="E817">
        <f>COUNTIF(주간_5pg!$F$2:$F$800,'5pg 데이터'!B817)</f>
        <v>1</v>
      </c>
      <c r="F817" t="b">
        <f t="shared" si="12"/>
        <v>1</v>
      </c>
      <c r="G817" t="str">
        <f>IF(F817=FALSE,"",B817&amp;"@"&amp;COUNTIFS($B$1:B817,B817,$F$1:F817,TRUE))</f>
        <v>Singapore@51</v>
      </c>
      <c r="H817" t="str">
        <f>IFERROR(INDEX('기사 제목, 링크 정리시트'!B:B,MATCH(CONCATENATE("http://skinnonews.com"&amp;'5pg 데이터'!A817),'기사 제목, 링크 정리시트'!C:C,0)),"")</f>
        <v>Leading global proxy advisory agencies back the merger of SK Innovation and SK E&amp;S</v>
      </c>
      <c r="M817">
        <f>주간_5pg!F817</f>
        <v>0</v>
      </c>
    </row>
    <row r="818" spans="1:13">
      <c r="A818" s="86" t="s">
        <v>1690</v>
      </c>
      <c r="B818" s="86" t="s">
        <v>226</v>
      </c>
      <c r="C818" s="86">
        <v>1</v>
      </c>
      <c r="D818">
        <f>IF(VLOOKUP(A818,'상위 PV'!A:C,3,0)="기사임",1,"")</f>
        <v>1</v>
      </c>
      <c r="E818">
        <f>COUNTIF(주간_5pg!$F$2:$F$800,'5pg 데이터'!B818)</f>
        <v>1</v>
      </c>
      <c r="F818" t="b">
        <f t="shared" si="12"/>
        <v>1</v>
      </c>
      <c r="G818" t="str">
        <f>IF(F818=FALSE,"",B818&amp;"@"&amp;COUNTIFS($B$1:B818,B818,$F$1:F818,TRUE))</f>
        <v>South Korea@69</v>
      </c>
      <c r="H818" t="str">
        <f>IFERROR(INDEX('기사 제목, 링크 정리시트'!B:B,MATCH(CONCATENATE("http://skinnonews.com"&amp;'5pg 데이터'!A818),'기사 제목, 링크 정리시트'!C:C,0)),"")</f>
        <v>Leading global proxy advisory agencies back the merger of SK Innovation and SK E&amp;S</v>
      </c>
      <c r="M818">
        <f>주간_5pg!F818</f>
        <v>0</v>
      </c>
    </row>
    <row r="819" spans="1:13">
      <c r="A819" s="86" t="s">
        <v>1690</v>
      </c>
      <c r="B819" s="86" t="s">
        <v>247</v>
      </c>
      <c r="C819" s="86">
        <v>1</v>
      </c>
      <c r="D819">
        <f>IF(VLOOKUP(A819,'상위 PV'!A:C,3,0)="기사임",1,"")</f>
        <v>1</v>
      </c>
      <c r="E819">
        <f>COUNTIF(주간_5pg!$F$2:$F$800,'5pg 데이터'!B819)</f>
        <v>1</v>
      </c>
      <c r="F819" t="b">
        <f t="shared" si="12"/>
        <v>1</v>
      </c>
      <c r="G819" t="str">
        <f>IF(F819=FALSE,"",B819&amp;"@"&amp;COUNTIFS($B$1:B819,B819,$F$1:F819,TRUE))</f>
        <v>Vietnam@12</v>
      </c>
      <c r="H819" t="str">
        <f>IFERROR(INDEX('기사 제목, 링크 정리시트'!B:B,MATCH(CONCATENATE("http://skinnonews.com"&amp;'5pg 데이터'!A819),'기사 제목, 링크 정리시트'!C:C,0)),"")</f>
        <v>Leading global proxy advisory agencies back the merger of SK Innovation and SK E&amp;S</v>
      </c>
      <c r="M819">
        <f>주간_5pg!F819</f>
        <v>0</v>
      </c>
    </row>
    <row r="820" spans="1:13">
      <c r="A820" s="86" t="s">
        <v>1704</v>
      </c>
      <c r="B820" s="86" t="s">
        <v>233</v>
      </c>
      <c r="C820" s="86">
        <v>1</v>
      </c>
      <c r="D820">
        <f>IF(VLOOKUP(A820,'상위 PV'!A:C,3,0)="기사임",1,"")</f>
        <v>1</v>
      </c>
      <c r="E820">
        <f>COUNTIF(주간_5pg!$F$2:$F$800,'5pg 데이터'!B820)</f>
        <v>1</v>
      </c>
      <c r="F820" t="b">
        <f t="shared" si="12"/>
        <v>1</v>
      </c>
      <c r="G820" t="str">
        <f>IF(F820=FALSE,"",B820&amp;"@"&amp;COUNTIFS($B$1:B820,B820,$F$1:F820,TRUE))</f>
        <v>Hong Kong@25</v>
      </c>
      <c r="H820" t="str">
        <f>IFERROR(INDEX('기사 제목, 링크 정리시트'!B:B,MATCH(CONCATENATE("http://skinnonews.com"&amp;'5pg 데이터'!A820),'기사 제목, 링크 정리시트'!C:C,0)),"")</f>
        <v>SK Innovation enhances shareholder communication ahead of merger with SK E&amp;S</v>
      </c>
      <c r="M820">
        <f>주간_5pg!F820</f>
        <v>0</v>
      </c>
    </row>
    <row r="821" spans="1:13">
      <c r="A821" s="86" t="s">
        <v>1704</v>
      </c>
      <c r="B821" s="86" t="s">
        <v>225</v>
      </c>
      <c r="C821" s="86">
        <v>1</v>
      </c>
      <c r="D821">
        <f>IF(VLOOKUP(A821,'상위 PV'!A:C,3,0)="기사임",1,"")</f>
        <v>1</v>
      </c>
      <c r="E821">
        <f>COUNTIF(주간_5pg!$F$2:$F$800,'5pg 데이터'!B821)</f>
        <v>1</v>
      </c>
      <c r="F821" t="b">
        <f t="shared" si="12"/>
        <v>1</v>
      </c>
      <c r="G821" t="str">
        <f>IF(F821=FALSE,"",B821&amp;"@"&amp;COUNTIFS($B$1:B821,B821,$F$1:F821,TRUE))</f>
        <v>United States@88</v>
      </c>
      <c r="H821" t="str">
        <f>IFERROR(INDEX('기사 제목, 링크 정리시트'!B:B,MATCH(CONCATENATE("http://skinnonews.com"&amp;'5pg 데이터'!A821),'기사 제목, 링크 정리시트'!C:C,0)),"")</f>
        <v>SK Innovation enhances shareholder communication ahead of merger with SK E&amp;S</v>
      </c>
      <c r="M821">
        <f>주간_5pg!F821</f>
        <v>0</v>
      </c>
    </row>
    <row r="822" spans="1:13">
      <c r="A822" s="86" t="s">
        <v>1720</v>
      </c>
      <c r="B822" s="86" t="s">
        <v>249</v>
      </c>
      <c r="C822" s="86">
        <v>1</v>
      </c>
      <c r="D822">
        <f>IF(VLOOKUP(A822,'상위 PV'!A:C,3,0)="기사임",1,"")</f>
        <v>1</v>
      </c>
      <c r="E822">
        <f>COUNTIF(주간_5pg!$F$2:$F$800,'5pg 데이터'!B822)</f>
        <v>1</v>
      </c>
      <c r="F822" t="b">
        <f t="shared" si="12"/>
        <v>1</v>
      </c>
      <c r="G822" t="str">
        <f>IF(F822=FALSE,"",B822&amp;"@"&amp;COUNTIFS($B$1:B822,B822,$F$1:F822,TRUE))</f>
        <v>Australia@6</v>
      </c>
      <c r="H822" t="str">
        <f>IFERROR(INDEX('기사 제목, 링크 정리시트'!B:B,MATCH(CONCATENATE("http://skinnonews.com"&amp;'5pg 데이터'!A822),'기사 제목, 링크 정리시트'!C:C,0)),"")</f>
        <v>SK Innovation and SK E&amp;S merger approved with resounding support, launching Asia-Pacific's largest private energy firm at KRW 100 trillion</v>
      </c>
      <c r="M822">
        <f>주간_5pg!F822</f>
        <v>0</v>
      </c>
    </row>
    <row r="823" spans="1:13">
      <c r="A823" s="86" t="s">
        <v>1720</v>
      </c>
      <c r="B823" s="86" t="s">
        <v>235</v>
      </c>
      <c r="C823" s="86">
        <v>1</v>
      </c>
      <c r="D823">
        <f>IF(VLOOKUP(A823,'상위 PV'!A:C,3,0)="기사임",1,"")</f>
        <v>1</v>
      </c>
      <c r="E823">
        <f>COUNTIF(주간_5pg!$F$2:$F$800,'5pg 데이터'!B823)</f>
        <v>1</v>
      </c>
      <c r="F823" t="b">
        <f t="shared" si="12"/>
        <v>1</v>
      </c>
      <c r="G823" t="str">
        <f>IF(F823=FALSE,"",B823&amp;"@"&amp;COUNTIFS($B$1:B823,B823,$F$1:F823,TRUE))</f>
        <v>Hungary@10</v>
      </c>
      <c r="H823" t="str">
        <f>IFERROR(INDEX('기사 제목, 링크 정리시트'!B:B,MATCH(CONCATENATE("http://skinnonews.com"&amp;'5pg 데이터'!A823),'기사 제목, 링크 정리시트'!C:C,0)),"")</f>
        <v>SK Innovation and SK E&amp;S merger approved with resounding support, launching Asia-Pacific's largest private energy firm at KRW 100 trillion</v>
      </c>
      <c r="M823">
        <f>주간_5pg!F823</f>
        <v>0</v>
      </c>
    </row>
    <row r="824" spans="1:13">
      <c r="A824" s="86" t="s">
        <v>1720</v>
      </c>
      <c r="B824" s="86" t="s">
        <v>1551</v>
      </c>
      <c r="C824" s="86">
        <v>1</v>
      </c>
      <c r="D824">
        <f>IF(VLOOKUP(A824,'상위 PV'!A:C,3,0)="기사임",1,"")</f>
        <v>1</v>
      </c>
      <c r="E824">
        <f>COUNTIF(주간_5pg!$F$2:$F$800,'5pg 데이터'!B824)</f>
        <v>1</v>
      </c>
      <c r="F824" t="b">
        <f t="shared" si="12"/>
        <v>1</v>
      </c>
      <c r="G824" t="str">
        <f>IF(F824=FALSE,"",B824&amp;"@"&amp;COUNTIFS($B$1:B824,B824,$F$1:F824,TRUE))</f>
        <v>Ireland@7</v>
      </c>
      <c r="H824" t="str">
        <f>IFERROR(INDEX('기사 제목, 링크 정리시트'!B:B,MATCH(CONCATENATE("http://skinnonews.com"&amp;'5pg 데이터'!A824),'기사 제목, 링크 정리시트'!C:C,0)),"")</f>
        <v>SK Innovation and SK E&amp;S merger approved with resounding support, launching Asia-Pacific's largest private energy firm at KRW 100 trillion</v>
      </c>
      <c r="M824">
        <f>주간_5pg!F824</f>
        <v>0</v>
      </c>
    </row>
    <row r="825" spans="1:13">
      <c r="A825" s="86" t="s">
        <v>1720</v>
      </c>
      <c r="B825" s="86" t="s">
        <v>237</v>
      </c>
      <c r="C825" s="86">
        <v>1</v>
      </c>
      <c r="D825">
        <f>IF(VLOOKUP(A825,'상위 PV'!A:C,3,0)="기사임",1,"")</f>
        <v>1</v>
      </c>
      <c r="E825">
        <f>COUNTIF(주간_5pg!$F$2:$F$800,'5pg 데이터'!B825)</f>
        <v>1</v>
      </c>
      <c r="F825" t="b">
        <f t="shared" si="12"/>
        <v>1</v>
      </c>
      <c r="G825" t="str">
        <f>IF(F825=FALSE,"",B825&amp;"@"&amp;COUNTIFS($B$1:B825,B825,$F$1:F825,TRUE))</f>
        <v>Malaysia@16</v>
      </c>
      <c r="H825" t="str">
        <f>IFERROR(INDEX('기사 제목, 링크 정리시트'!B:B,MATCH(CONCATENATE("http://skinnonews.com"&amp;'5pg 데이터'!A825),'기사 제목, 링크 정리시트'!C:C,0)),"")</f>
        <v>SK Innovation and SK E&amp;S merger approved with resounding support, launching Asia-Pacific's largest private energy firm at KRW 100 trillion</v>
      </c>
      <c r="M825">
        <f>주간_5pg!F825</f>
        <v>0</v>
      </c>
    </row>
    <row r="826" spans="1:13">
      <c r="A826" s="86" t="s">
        <v>1720</v>
      </c>
      <c r="B826" s="86" t="s">
        <v>246</v>
      </c>
      <c r="C826" s="86">
        <v>1</v>
      </c>
      <c r="D826">
        <f>IF(VLOOKUP(A826,'상위 PV'!A:C,3,0)="기사임",1,"")</f>
        <v>1</v>
      </c>
      <c r="E826">
        <f>COUNTIF(주간_5pg!$F$2:$F$800,'5pg 데이터'!B826)</f>
        <v>1</v>
      </c>
      <c r="F826" t="b">
        <f t="shared" si="12"/>
        <v>1</v>
      </c>
      <c r="G826" t="str">
        <f>IF(F826=FALSE,"",B826&amp;"@"&amp;COUNTIFS($B$1:B826,B826,$F$1:F826,TRUE))</f>
        <v>Poland@11</v>
      </c>
      <c r="H826" t="str">
        <f>IFERROR(INDEX('기사 제목, 링크 정리시트'!B:B,MATCH(CONCATENATE("http://skinnonews.com"&amp;'5pg 데이터'!A826),'기사 제목, 링크 정리시트'!C:C,0)),"")</f>
        <v>SK Innovation and SK E&amp;S merger approved with resounding support, launching Asia-Pacific's largest private energy firm at KRW 100 trillion</v>
      </c>
      <c r="M826">
        <f>주간_5pg!F826</f>
        <v>0</v>
      </c>
    </row>
    <row r="827" spans="1:13">
      <c r="A827" s="86" t="s">
        <v>1720</v>
      </c>
      <c r="B827" s="86" t="s">
        <v>226</v>
      </c>
      <c r="C827" s="86">
        <v>1</v>
      </c>
      <c r="D827">
        <f>IF(VLOOKUP(A827,'상위 PV'!A:C,3,0)="기사임",1,"")</f>
        <v>1</v>
      </c>
      <c r="E827">
        <f>COUNTIF(주간_5pg!$F$2:$F$800,'5pg 데이터'!B827)</f>
        <v>1</v>
      </c>
      <c r="F827" t="b">
        <f t="shared" si="12"/>
        <v>1</v>
      </c>
      <c r="G827" t="str">
        <f>IF(F827=FALSE,"",B827&amp;"@"&amp;COUNTIFS($B$1:B827,B827,$F$1:F827,TRUE))</f>
        <v>South Korea@70</v>
      </c>
      <c r="H827" t="str">
        <f>IFERROR(INDEX('기사 제목, 링크 정리시트'!B:B,MATCH(CONCATENATE("http://skinnonews.com"&amp;'5pg 데이터'!A827),'기사 제목, 링크 정리시트'!C:C,0)),"")</f>
        <v>SK Innovation and SK E&amp;S merger approved with resounding support, launching Asia-Pacific's largest private energy firm at KRW 100 trillion</v>
      </c>
      <c r="M827">
        <f>주간_5pg!F827</f>
        <v>0</v>
      </c>
    </row>
    <row r="828" spans="1:13">
      <c r="A828" s="86" t="s">
        <v>1720</v>
      </c>
      <c r="B828" s="86" t="s">
        <v>234</v>
      </c>
      <c r="C828" s="86">
        <v>1</v>
      </c>
      <c r="D828">
        <f>IF(VLOOKUP(A828,'상위 PV'!A:C,3,0)="기사임",1,"")</f>
        <v>1</v>
      </c>
      <c r="E828">
        <f>COUNTIF(주간_5pg!$F$2:$F$800,'5pg 데이터'!B828)</f>
        <v>1</v>
      </c>
      <c r="F828" t="b">
        <f t="shared" si="12"/>
        <v>1</v>
      </c>
      <c r="G828" t="str">
        <f>IF(F828=FALSE,"",B828&amp;"@"&amp;COUNTIFS($B$1:B828,B828,$F$1:F828,TRUE))</f>
        <v>United Kingdom@37</v>
      </c>
      <c r="H828" t="str">
        <f>IFERROR(INDEX('기사 제목, 링크 정리시트'!B:B,MATCH(CONCATENATE("http://skinnonews.com"&amp;'5pg 데이터'!A828),'기사 제목, 링크 정리시트'!C:C,0)),"")</f>
        <v>SK Innovation and SK E&amp;S merger approved with resounding support, launching Asia-Pacific's largest private energy firm at KRW 100 trillion</v>
      </c>
      <c r="M828">
        <f>주간_5pg!F828</f>
        <v>0</v>
      </c>
    </row>
    <row r="829" spans="1:13">
      <c r="A829" s="86" t="s">
        <v>1721</v>
      </c>
      <c r="B829" s="86" t="s">
        <v>226</v>
      </c>
      <c r="C829" s="86">
        <v>1</v>
      </c>
      <c r="D829">
        <f>IF(VLOOKUP(A829,'상위 PV'!A:C,3,0)="기사임",1,"")</f>
        <v>1</v>
      </c>
      <c r="E829">
        <f>COUNTIF(주간_5pg!$F$2:$F$800,'5pg 데이터'!B829)</f>
        <v>1</v>
      </c>
      <c r="F829" t="b">
        <f t="shared" si="12"/>
        <v>1</v>
      </c>
      <c r="G829" t="str">
        <f>IF(F829=FALSE,"",B829&amp;"@"&amp;COUNTIFS($B$1:B829,B829,$F$1:F829,TRUE))</f>
        <v>South Korea@71</v>
      </c>
      <c r="H829" t="str">
        <f>IFERROR(INDEX('기사 제목, 링크 정리시트'!B:B,MATCH(CONCATENATE("http://skinnonews.com"&amp;'5pg 데이터'!A829),'기사 제목, 링크 정리시트'!C:C,0)),"")</f>
        <v>"Safety first!" - Meet SK Enterm Maritime Safety Officers, the heroes of port safety</v>
      </c>
      <c r="M829">
        <f>주간_5pg!F829</f>
        <v>0</v>
      </c>
    </row>
    <row r="830" spans="1:13">
      <c r="A830" s="86" t="s">
        <v>1733</v>
      </c>
      <c r="B830" s="86" t="s">
        <v>230</v>
      </c>
      <c r="C830" s="86">
        <v>1</v>
      </c>
      <c r="D830">
        <f>IF(VLOOKUP(A830,'상위 PV'!A:C,3,0)="기사임",1,"")</f>
        <v>1</v>
      </c>
      <c r="E830">
        <f>COUNTIF(주간_5pg!$F$2:$F$800,'5pg 데이터'!B830)</f>
        <v>1</v>
      </c>
      <c r="F830" t="b">
        <f t="shared" si="12"/>
        <v>1</v>
      </c>
      <c r="G830" t="str">
        <f>IF(F830=FALSE,"",B830&amp;"@"&amp;COUNTIFS($B$1:B830,B830,$F$1:F830,TRUE))</f>
        <v>Singapore@52</v>
      </c>
      <c r="H830" t="str">
        <f>IFERROR(INDEX('기사 제목, 링크 정리시트'!B:B,MATCH(CONCATENATE("http://skinnonews.com"&amp;'5pg 데이터'!A830),'기사 제목, 링크 정리시트'!C:C,0)),"")</f>
        <v>Yellowed phone cases and faded chairs, are they really on us?</v>
      </c>
      <c r="M830">
        <f>주간_5pg!F830</f>
        <v>0</v>
      </c>
    </row>
    <row r="831" spans="1:13">
      <c r="A831" s="86" t="s">
        <v>1737</v>
      </c>
      <c r="C831" s="86">
        <v>1</v>
      </c>
      <c r="D831">
        <f>IF(VLOOKUP(A831,'상위 PV'!A:C,3,0)="기사임",1,"")</f>
        <v>1</v>
      </c>
      <c r="E831">
        <f>COUNTIF(주간_5pg!$F$2:$F$800,'5pg 데이터'!B831)</f>
        <v>52</v>
      </c>
      <c r="F831" t="b">
        <f t="shared" si="12"/>
        <v>0</v>
      </c>
      <c r="G831" t="str">
        <f>IF(F831=FALSE,"",B831&amp;"@"&amp;COUNTIFS($B$1:B831,B831,$F$1:F831,TRUE))</f>
        <v/>
      </c>
      <c r="H831" t="str">
        <f>IFERROR(INDEX('기사 제목, 링크 정리시트'!B:B,MATCH(CONCATENATE("http://skinnonews.com"&amp;'5pg 데이터'!A831),'기사 제목, 링크 정리시트'!C:C,0)),"")</f>
        <v>SK Earthon secures operatorship of Ketapu Cluster off the coast of Sarawak, Malaysia, expanding operations in Southeast Asia</v>
      </c>
      <c r="M831">
        <f>주간_5pg!F831</f>
        <v>0</v>
      </c>
    </row>
    <row r="832" spans="1:13">
      <c r="A832" s="86" t="s">
        <v>1737</v>
      </c>
      <c r="B832" s="86" t="s">
        <v>249</v>
      </c>
      <c r="C832" s="86">
        <v>1</v>
      </c>
      <c r="D832">
        <f>IF(VLOOKUP(A832,'상위 PV'!A:C,3,0)="기사임",1,"")</f>
        <v>1</v>
      </c>
      <c r="E832">
        <f>COUNTIF(주간_5pg!$F$2:$F$800,'5pg 데이터'!B832)</f>
        <v>1</v>
      </c>
      <c r="F832" t="b">
        <f t="shared" si="12"/>
        <v>1</v>
      </c>
      <c r="G832" t="str">
        <f>IF(F832=FALSE,"",B832&amp;"@"&amp;COUNTIFS($B$1:B832,B832,$F$1:F832,TRUE))</f>
        <v>Australia@7</v>
      </c>
      <c r="H832" t="str">
        <f>IFERROR(INDEX('기사 제목, 링크 정리시트'!B:B,MATCH(CONCATENATE("http://skinnonews.com"&amp;'5pg 데이터'!A832),'기사 제목, 링크 정리시트'!C:C,0)),"")</f>
        <v>SK Earthon secures operatorship of Ketapu Cluster off the coast of Sarawak, Malaysia, expanding operations in Southeast Asia</v>
      </c>
      <c r="M832">
        <f>주간_5pg!F832</f>
        <v>0</v>
      </c>
    </row>
    <row r="833" spans="1:13">
      <c r="A833" s="86" t="s">
        <v>1737</v>
      </c>
      <c r="B833" s="86" t="s">
        <v>239</v>
      </c>
      <c r="C833" s="86">
        <v>1</v>
      </c>
      <c r="D833">
        <f>IF(VLOOKUP(A833,'상위 PV'!A:C,3,0)="기사임",1,"")</f>
        <v>1</v>
      </c>
      <c r="E833">
        <f>COUNTIF(주간_5pg!$F$2:$F$800,'5pg 데이터'!B833)</f>
        <v>1</v>
      </c>
      <c r="F833" t="b">
        <f t="shared" si="12"/>
        <v>1</v>
      </c>
      <c r="G833" t="str">
        <f>IF(F833=FALSE,"",B833&amp;"@"&amp;COUNTIFS($B$1:B833,B833,$F$1:F833,TRUE))</f>
        <v>Austria@5</v>
      </c>
      <c r="H833" t="str">
        <f>IFERROR(INDEX('기사 제목, 링크 정리시트'!B:B,MATCH(CONCATENATE("http://skinnonews.com"&amp;'5pg 데이터'!A833),'기사 제목, 링크 정리시트'!C:C,0)),"")</f>
        <v>SK Earthon secures operatorship of Ketapu Cluster off the coast of Sarawak, Malaysia, expanding operations in Southeast Asia</v>
      </c>
      <c r="M833">
        <f>주간_5pg!F833</f>
        <v>0</v>
      </c>
    </row>
    <row r="834" spans="1:13">
      <c r="A834" s="86" t="s">
        <v>1737</v>
      </c>
      <c r="B834" s="86" t="s">
        <v>1555</v>
      </c>
      <c r="C834" s="86">
        <v>1</v>
      </c>
      <c r="D834">
        <f>IF(VLOOKUP(A834,'상위 PV'!A:C,3,0)="기사임",1,"")</f>
        <v>1</v>
      </c>
      <c r="E834">
        <f>COUNTIF(주간_5pg!$F$2:$F$800,'5pg 데이터'!B834)</f>
        <v>1</v>
      </c>
      <c r="F834" t="b">
        <f t="shared" ref="F834:F897" si="13">AND(D834=1,E834=1)</f>
        <v>1</v>
      </c>
      <c r="G834" t="str">
        <f>IF(F834=FALSE,"",B834&amp;"@"&amp;COUNTIFS($B$1:B834,B834,$F$1:F834,TRUE))</f>
        <v>Brazil@3</v>
      </c>
      <c r="H834" t="str">
        <f>IFERROR(INDEX('기사 제목, 링크 정리시트'!B:B,MATCH(CONCATENATE("http://skinnonews.com"&amp;'5pg 데이터'!A834),'기사 제목, 링크 정리시트'!C:C,0)),"")</f>
        <v>SK Earthon secures operatorship of Ketapu Cluster off the coast of Sarawak, Malaysia, expanding operations in Southeast Asia</v>
      </c>
      <c r="M834">
        <f>주간_5pg!F834</f>
        <v>0</v>
      </c>
    </row>
    <row r="835" spans="1:13">
      <c r="A835" s="86" t="s">
        <v>1737</v>
      </c>
      <c r="B835" s="86" t="s">
        <v>965</v>
      </c>
      <c r="C835" s="86">
        <v>1</v>
      </c>
      <c r="D835">
        <f>IF(VLOOKUP(A835,'상위 PV'!A:C,3,0)="기사임",1,"")</f>
        <v>1</v>
      </c>
      <c r="E835">
        <f>COUNTIF(주간_5pg!$F$2:$F$800,'5pg 데이터'!B835)</f>
        <v>1</v>
      </c>
      <c r="F835" t="b">
        <f t="shared" si="13"/>
        <v>1</v>
      </c>
      <c r="G835" t="str">
        <f>IF(F835=FALSE,"",B835&amp;"@"&amp;COUNTIFS($B$1:B835,B835,$F$1:F835,TRUE))</f>
        <v>Finland@4</v>
      </c>
      <c r="H835" t="str">
        <f>IFERROR(INDEX('기사 제목, 링크 정리시트'!B:B,MATCH(CONCATENATE("http://skinnonews.com"&amp;'5pg 데이터'!A835),'기사 제목, 링크 정리시트'!C:C,0)),"")</f>
        <v>SK Earthon secures operatorship of Ketapu Cluster off the coast of Sarawak, Malaysia, expanding operations in Southeast Asia</v>
      </c>
      <c r="M835">
        <f>주간_5pg!F835</f>
        <v>0</v>
      </c>
    </row>
    <row r="836" spans="1:13">
      <c r="A836" s="86" t="s">
        <v>1737</v>
      </c>
      <c r="B836" s="86" t="s">
        <v>229</v>
      </c>
      <c r="C836" s="86">
        <v>1</v>
      </c>
      <c r="D836">
        <f>IF(VLOOKUP(A836,'상위 PV'!A:C,3,0)="기사임",1,"")</f>
        <v>1</v>
      </c>
      <c r="E836">
        <f>COUNTIF(주간_5pg!$F$2:$F$800,'5pg 데이터'!B836)</f>
        <v>1</v>
      </c>
      <c r="F836" t="b">
        <f t="shared" si="13"/>
        <v>1</v>
      </c>
      <c r="G836" t="str">
        <f>IF(F836=FALSE,"",B836&amp;"@"&amp;COUNTIFS($B$1:B836,B836,$F$1:F836,TRUE))</f>
        <v>India@92</v>
      </c>
      <c r="H836" t="str">
        <f>IFERROR(INDEX('기사 제목, 링크 정리시트'!B:B,MATCH(CONCATENATE("http://skinnonews.com"&amp;'5pg 데이터'!A836),'기사 제목, 링크 정리시트'!C:C,0)),"")</f>
        <v>SK Earthon secures operatorship of Ketapu Cluster off the coast of Sarawak, Malaysia, expanding operations in Southeast Asia</v>
      </c>
      <c r="M836">
        <f>주간_5pg!F836</f>
        <v>0</v>
      </c>
    </row>
    <row r="837" spans="1:13">
      <c r="A837" s="86" t="s">
        <v>1737</v>
      </c>
      <c r="B837" s="86" t="s">
        <v>227</v>
      </c>
      <c r="C837" s="86">
        <v>1</v>
      </c>
      <c r="D837">
        <f>IF(VLOOKUP(A837,'상위 PV'!A:C,3,0)="기사임",1,"")</f>
        <v>1</v>
      </c>
      <c r="E837">
        <f>COUNTIF(주간_5pg!$F$2:$F$800,'5pg 데이터'!B837)</f>
        <v>1</v>
      </c>
      <c r="F837" t="b">
        <f t="shared" si="13"/>
        <v>1</v>
      </c>
      <c r="G837" t="str">
        <f>IF(F837=FALSE,"",B837&amp;"@"&amp;COUNTIFS($B$1:B837,B837,$F$1:F837,TRUE))</f>
        <v>Japan@35</v>
      </c>
      <c r="H837" t="str">
        <f>IFERROR(INDEX('기사 제목, 링크 정리시트'!B:B,MATCH(CONCATENATE("http://skinnonews.com"&amp;'5pg 데이터'!A837),'기사 제목, 링크 정리시트'!C:C,0)),"")</f>
        <v>SK Earthon secures operatorship of Ketapu Cluster off the coast of Sarawak, Malaysia, expanding operations in Southeast Asia</v>
      </c>
      <c r="M837">
        <f>주간_5pg!F837</f>
        <v>0</v>
      </c>
    </row>
    <row r="838" spans="1:13">
      <c r="A838" s="86" t="s">
        <v>1737</v>
      </c>
      <c r="B838" s="86" t="s">
        <v>250</v>
      </c>
      <c r="C838" s="86">
        <v>1</v>
      </c>
      <c r="D838">
        <f>IF(VLOOKUP(A838,'상위 PV'!A:C,3,0)="기사임",1,"")</f>
        <v>1</v>
      </c>
      <c r="E838">
        <f>COUNTIF(주간_5pg!$F$2:$F$800,'5pg 데이터'!B838)</f>
        <v>1</v>
      </c>
      <c r="F838" t="b">
        <f t="shared" si="13"/>
        <v>1</v>
      </c>
      <c r="G838" t="str">
        <f>IF(F838=FALSE,"",B838&amp;"@"&amp;COUNTIFS($B$1:B838,B838,$F$1:F838,TRUE))</f>
        <v>Philippines@5</v>
      </c>
      <c r="H838" t="str">
        <f>IFERROR(INDEX('기사 제목, 링크 정리시트'!B:B,MATCH(CONCATENATE("http://skinnonews.com"&amp;'5pg 데이터'!A838),'기사 제목, 링크 정리시트'!C:C,0)),"")</f>
        <v>SK Earthon secures operatorship of Ketapu Cluster off the coast of Sarawak, Malaysia, expanding operations in Southeast Asia</v>
      </c>
      <c r="M838">
        <f>주간_5pg!F838</f>
        <v>0</v>
      </c>
    </row>
    <row r="839" spans="1:13">
      <c r="A839" s="86" t="s">
        <v>1737</v>
      </c>
      <c r="B839" s="86" t="s">
        <v>1635</v>
      </c>
      <c r="C839" s="86">
        <v>1</v>
      </c>
      <c r="D839">
        <f>IF(VLOOKUP(A839,'상위 PV'!A:C,3,0)="기사임",1,"")</f>
        <v>1</v>
      </c>
      <c r="E839">
        <f>COUNTIF(주간_5pg!$F$2:$F$800,'5pg 데이터'!B839)</f>
        <v>2</v>
      </c>
      <c r="F839" t="b">
        <f t="shared" si="13"/>
        <v>0</v>
      </c>
      <c r="G839" t="str">
        <f>IF(F839=FALSE,"",B839&amp;"@"&amp;COUNTIFS($B$1:B839,B839,$F$1:F839,TRUE))</f>
        <v/>
      </c>
      <c r="H839" t="str">
        <f>IFERROR(INDEX('기사 제목, 링크 정리시트'!B:B,MATCH(CONCATENATE("http://skinnonews.com"&amp;'5pg 데이터'!A839),'기사 제목, 링크 정리시트'!C:C,0)),"")</f>
        <v>SK Earthon secures operatorship of Ketapu Cluster off the coast of Sarawak, Malaysia, expanding operations in Southeast Asia</v>
      </c>
      <c r="M839">
        <f>주간_5pg!F839</f>
        <v>0</v>
      </c>
    </row>
    <row r="840" spans="1:13">
      <c r="A840" s="86" t="s">
        <v>1737</v>
      </c>
      <c r="B840" s="86" t="s">
        <v>596</v>
      </c>
      <c r="C840" s="86">
        <v>1</v>
      </c>
      <c r="D840">
        <f>IF(VLOOKUP(A840,'상위 PV'!A:C,3,0)="기사임",1,"")</f>
        <v>1</v>
      </c>
      <c r="E840">
        <f>COUNTIF(주간_5pg!$F$2:$F$800,'5pg 데이터'!B840)</f>
        <v>1</v>
      </c>
      <c r="F840" t="b">
        <f t="shared" si="13"/>
        <v>1</v>
      </c>
      <c r="G840" t="str">
        <f>IF(F840=FALSE,"",B840&amp;"@"&amp;COUNTIFS($B$1:B840,B840,$F$1:F840,TRUE))</f>
        <v>Switzerland@1</v>
      </c>
      <c r="H840" t="str">
        <f>IFERROR(INDEX('기사 제목, 링크 정리시트'!B:B,MATCH(CONCATENATE("http://skinnonews.com"&amp;'5pg 데이터'!A840),'기사 제목, 링크 정리시트'!C:C,0)),"")</f>
        <v>SK Earthon secures operatorship of Ketapu Cluster off the coast of Sarawak, Malaysia, expanding operations in Southeast Asia</v>
      </c>
      <c r="M840">
        <f>주간_5pg!F840</f>
        <v>0</v>
      </c>
    </row>
    <row r="841" spans="1:13">
      <c r="A841" s="86" t="s">
        <v>1777</v>
      </c>
      <c r="B841" s="86" t="s">
        <v>249</v>
      </c>
      <c r="C841" s="86">
        <v>1</v>
      </c>
      <c r="D841">
        <f>IF(VLOOKUP(A841,'상위 PV'!A:C,3,0)="기사임",1,"")</f>
        <v>1</v>
      </c>
      <c r="E841">
        <f>COUNTIF(주간_5pg!$F$2:$F$800,'5pg 데이터'!B841)</f>
        <v>1</v>
      </c>
      <c r="F841" t="b">
        <f t="shared" si="13"/>
        <v>1</v>
      </c>
      <c r="G841" t="str">
        <f>IF(F841=FALSE,"",B841&amp;"@"&amp;COUNTIFS($B$1:B841,B841,$F$1:F841,TRUE))</f>
        <v>Australia@8</v>
      </c>
      <c r="H841" t="str">
        <f>IFERROR(INDEX('기사 제목, 링크 정리시트'!B:B,MATCH(CONCATENATE("http://skinnonews.com"&amp;'5pg 데이터'!A841),'기사 제목, 링크 정리시트'!C:C,0)),"")</f>
        <v>SK Energy to start sustainable aviation fuel (SAF) commercial production</v>
      </c>
      <c r="M841">
        <f>주간_5pg!F841</f>
        <v>0</v>
      </c>
    </row>
    <row r="842" spans="1:13">
      <c r="A842" s="86" t="s">
        <v>1777</v>
      </c>
      <c r="B842" s="86" t="s">
        <v>1540</v>
      </c>
      <c r="C842" s="86">
        <v>1</v>
      </c>
      <c r="D842">
        <f>IF(VLOOKUP(A842,'상위 PV'!A:C,3,0)="기사임",1,"")</f>
        <v>1</v>
      </c>
      <c r="E842">
        <f>COUNTIF(주간_5pg!$F$2:$F$800,'5pg 데이터'!B842)</f>
        <v>1</v>
      </c>
      <c r="F842" t="b">
        <f t="shared" si="13"/>
        <v>1</v>
      </c>
      <c r="G842" t="str">
        <f>IF(F842=FALSE,"",B842&amp;"@"&amp;COUNTIFS($B$1:B842,B842,$F$1:F842,TRUE))</f>
        <v>Czechia@2</v>
      </c>
      <c r="H842" t="str">
        <f>IFERROR(INDEX('기사 제목, 링크 정리시트'!B:B,MATCH(CONCATENATE("http://skinnonews.com"&amp;'5pg 데이터'!A842),'기사 제목, 링크 정리시트'!C:C,0)),"")</f>
        <v>SK Energy to start sustainable aviation fuel (SAF) commercial production</v>
      </c>
      <c r="M842">
        <f>주간_5pg!F842</f>
        <v>0</v>
      </c>
    </row>
    <row r="843" spans="1:13">
      <c r="A843" s="86" t="s">
        <v>1777</v>
      </c>
      <c r="B843" s="86" t="s">
        <v>1583</v>
      </c>
      <c r="C843" s="86">
        <v>1</v>
      </c>
      <c r="D843">
        <f>IF(VLOOKUP(A843,'상위 PV'!A:C,3,0)="기사임",1,"")</f>
        <v>1</v>
      </c>
      <c r="E843">
        <f>COUNTIF(주간_5pg!$F$2:$F$800,'5pg 데이터'!B843)</f>
        <v>1</v>
      </c>
      <c r="F843" t="b">
        <f t="shared" si="13"/>
        <v>1</v>
      </c>
      <c r="G843" t="str">
        <f>IF(F843=FALSE,"",B843&amp;"@"&amp;COUNTIFS($B$1:B843,B843,$F$1:F843,TRUE))</f>
        <v>Egypt@2</v>
      </c>
      <c r="H843" t="str">
        <f>IFERROR(INDEX('기사 제목, 링크 정리시트'!B:B,MATCH(CONCATENATE("http://skinnonews.com"&amp;'5pg 데이터'!A843),'기사 제목, 링크 정리시트'!C:C,0)),"")</f>
        <v>SK Energy to start sustainable aviation fuel (SAF) commercial production</v>
      </c>
      <c r="M843">
        <f>주간_5pg!F843</f>
        <v>0</v>
      </c>
    </row>
    <row r="844" spans="1:13">
      <c r="A844" s="86" t="s">
        <v>1777</v>
      </c>
      <c r="B844" s="86" t="s">
        <v>965</v>
      </c>
      <c r="C844" s="86">
        <v>1</v>
      </c>
      <c r="D844">
        <f>IF(VLOOKUP(A844,'상위 PV'!A:C,3,0)="기사임",1,"")</f>
        <v>1</v>
      </c>
      <c r="E844">
        <f>COUNTIF(주간_5pg!$F$2:$F$800,'5pg 데이터'!B844)</f>
        <v>1</v>
      </c>
      <c r="F844" t="b">
        <f t="shared" si="13"/>
        <v>1</v>
      </c>
      <c r="G844" t="str">
        <f>IF(F844=FALSE,"",B844&amp;"@"&amp;COUNTIFS($B$1:B844,B844,$F$1:F844,TRUE))</f>
        <v>Finland@5</v>
      </c>
      <c r="H844" t="str">
        <f>IFERROR(INDEX('기사 제목, 링크 정리시트'!B:B,MATCH(CONCATENATE("http://skinnonews.com"&amp;'5pg 데이터'!A844),'기사 제목, 링크 정리시트'!C:C,0)),"")</f>
        <v>SK Energy to start sustainable aviation fuel (SAF) commercial production</v>
      </c>
      <c r="M844">
        <f>주간_5pg!F844</f>
        <v>0</v>
      </c>
    </row>
    <row r="845" spans="1:13">
      <c r="A845" s="86" t="s">
        <v>1777</v>
      </c>
      <c r="B845" s="86" t="s">
        <v>235</v>
      </c>
      <c r="C845" s="86">
        <v>1</v>
      </c>
      <c r="D845">
        <f>IF(VLOOKUP(A845,'상위 PV'!A:C,3,0)="기사임",1,"")</f>
        <v>1</v>
      </c>
      <c r="E845">
        <f>COUNTIF(주간_5pg!$F$2:$F$800,'5pg 데이터'!B845)</f>
        <v>1</v>
      </c>
      <c r="F845" t="b">
        <f t="shared" si="13"/>
        <v>1</v>
      </c>
      <c r="G845" t="str">
        <f>IF(F845=FALSE,"",B845&amp;"@"&amp;COUNTIFS($B$1:B845,B845,$F$1:F845,TRUE))</f>
        <v>Hungary@11</v>
      </c>
      <c r="H845" t="str">
        <f>IFERROR(INDEX('기사 제목, 링크 정리시트'!B:B,MATCH(CONCATENATE("http://skinnonews.com"&amp;'5pg 데이터'!A845),'기사 제목, 링크 정리시트'!C:C,0)),"")</f>
        <v>SK Energy to start sustainable aviation fuel (SAF) commercial production</v>
      </c>
      <c r="M845">
        <f>주간_5pg!F845</f>
        <v>0</v>
      </c>
    </row>
    <row r="846" spans="1:13">
      <c r="A846" s="86" t="s">
        <v>1777</v>
      </c>
      <c r="B846" s="86" t="s">
        <v>1605</v>
      </c>
      <c r="C846" s="86">
        <v>1</v>
      </c>
      <c r="D846">
        <f>IF(VLOOKUP(A846,'상위 PV'!A:C,3,0)="기사임",1,"")</f>
        <v>1</v>
      </c>
      <c r="E846">
        <f>COUNTIF(주간_5pg!$F$2:$F$800,'5pg 데이터'!B846)</f>
        <v>1</v>
      </c>
      <c r="F846" t="b">
        <f t="shared" si="13"/>
        <v>1</v>
      </c>
      <c r="G846" t="str">
        <f>IF(F846=FALSE,"",B846&amp;"@"&amp;COUNTIFS($B$1:B846,B846,$F$1:F846,TRUE))</f>
        <v>Qatar@2</v>
      </c>
      <c r="H846" t="str">
        <f>IFERROR(INDEX('기사 제목, 링크 정리시트'!B:B,MATCH(CONCATENATE("http://skinnonews.com"&amp;'5pg 데이터'!A846),'기사 제목, 링크 정리시트'!C:C,0)),"")</f>
        <v>SK Energy to start sustainable aviation fuel (SAF) commercial production</v>
      </c>
      <c r="M846">
        <f>주간_5pg!F846</f>
        <v>0</v>
      </c>
    </row>
    <row r="847" spans="1:13">
      <c r="A847" s="86" t="s">
        <v>1777</v>
      </c>
      <c r="B847" s="86" t="s">
        <v>894</v>
      </c>
      <c r="C847" s="86">
        <v>1</v>
      </c>
      <c r="D847">
        <f>IF(VLOOKUP(A847,'상위 PV'!A:C,3,0)="기사임",1,"")</f>
        <v>1</v>
      </c>
      <c r="E847">
        <f>COUNTIF(주간_5pg!$F$2:$F$800,'5pg 데이터'!B847)</f>
        <v>1</v>
      </c>
      <c r="F847" t="b">
        <f t="shared" si="13"/>
        <v>1</v>
      </c>
      <c r="G847" t="str">
        <f>IF(F847=FALSE,"",B847&amp;"@"&amp;COUNTIFS($B$1:B847,B847,$F$1:F847,TRUE))</f>
        <v>Saudi Arabia@4</v>
      </c>
      <c r="H847" t="str">
        <f>IFERROR(INDEX('기사 제목, 링크 정리시트'!B:B,MATCH(CONCATENATE("http://skinnonews.com"&amp;'5pg 데이터'!A847),'기사 제목, 링크 정리시트'!C:C,0)),"")</f>
        <v>SK Energy to start sustainable aviation fuel (SAF) commercial production</v>
      </c>
      <c r="M847">
        <f>주간_5pg!F847</f>
        <v>0</v>
      </c>
    </row>
    <row r="848" spans="1:13">
      <c r="A848" s="86" t="s">
        <v>1777</v>
      </c>
      <c r="B848" s="86" t="s">
        <v>596</v>
      </c>
      <c r="C848" s="86">
        <v>1</v>
      </c>
      <c r="D848">
        <f>IF(VLOOKUP(A848,'상위 PV'!A:C,3,0)="기사임",1,"")</f>
        <v>1</v>
      </c>
      <c r="E848">
        <f>COUNTIF(주간_5pg!$F$2:$F$800,'5pg 데이터'!B848)</f>
        <v>1</v>
      </c>
      <c r="F848" t="b">
        <f t="shared" si="13"/>
        <v>1</v>
      </c>
      <c r="G848" t="str">
        <f>IF(F848=FALSE,"",B848&amp;"@"&amp;COUNTIFS($B$1:B848,B848,$F$1:F848,TRUE))</f>
        <v>Switzerland@2</v>
      </c>
      <c r="H848" t="str">
        <f>IFERROR(INDEX('기사 제목, 링크 정리시트'!B:B,MATCH(CONCATENATE("http://skinnonews.com"&amp;'5pg 데이터'!A848),'기사 제목, 링크 정리시트'!C:C,0)),"")</f>
        <v>SK Energy to start sustainable aviation fuel (SAF) commercial production</v>
      </c>
      <c r="M848">
        <f>주간_5pg!F848</f>
        <v>0</v>
      </c>
    </row>
    <row r="849" spans="1:13">
      <c r="A849" s="86" t="s">
        <v>1777</v>
      </c>
      <c r="B849" s="86" t="s">
        <v>243</v>
      </c>
      <c r="C849" s="86">
        <v>1</v>
      </c>
      <c r="D849">
        <f>IF(VLOOKUP(A849,'상위 PV'!A:C,3,0)="기사임",1,"")</f>
        <v>1</v>
      </c>
      <c r="E849">
        <f>COUNTIF(주간_5pg!$F$2:$F$800,'5pg 데이터'!B849)</f>
        <v>1</v>
      </c>
      <c r="F849" t="b">
        <f t="shared" si="13"/>
        <v>1</v>
      </c>
      <c r="G849" t="str">
        <f>IF(F849=FALSE,"",B849&amp;"@"&amp;COUNTIFS($B$1:B849,B849,$F$1:F849,TRUE))</f>
        <v>Thailand@6</v>
      </c>
      <c r="H849" t="str">
        <f>IFERROR(INDEX('기사 제목, 링크 정리시트'!B:B,MATCH(CONCATENATE("http://skinnonews.com"&amp;'5pg 데이터'!A849),'기사 제목, 링크 정리시트'!C:C,0)),"")</f>
        <v>SK Energy to start sustainable aviation fuel (SAF) commercial production</v>
      </c>
      <c r="M849">
        <f>주간_5pg!F849</f>
        <v>0</v>
      </c>
    </row>
    <row r="850" spans="1:13">
      <c r="A850" s="86" t="s">
        <v>1881</v>
      </c>
      <c r="B850" s="86" t="s">
        <v>228</v>
      </c>
      <c r="C850" s="86">
        <v>1</v>
      </c>
      <c r="D850">
        <f>IF(VLOOKUP(A850,'상위 PV'!A:C,3,0)="기사임",1,"")</f>
        <v>1</v>
      </c>
      <c r="E850">
        <f>COUNTIF(주간_5pg!$F$2:$F$800,'5pg 데이터'!B850)</f>
        <v>1</v>
      </c>
      <c r="F850" t="b">
        <f t="shared" si="13"/>
        <v>1</v>
      </c>
      <c r="G850" t="str">
        <f>IF(F850=FALSE,"",B850&amp;"@"&amp;COUNTIFS($B$1:B850,B850,$F$1:F850,TRUE))</f>
        <v>Germany@16</v>
      </c>
      <c r="H850" t="str">
        <f>IFERROR(INDEX('기사 제목, 링크 정리시트'!B:B,MATCH(CONCATENATE("http://skinnonews.com"&amp;'5pg 데이터'!A850),'기사 제목, 링크 정리시트'!C:C,0)),"")</f>
        <v>SK Enmove earns Gold rating in prestigious EcoVadis ESG assessment</v>
      </c>
      <c r="M850">
        <f>주간_5pg!F850</f>
        <v>0</v>
      </c>
    </row>
    <row r="851" spans="1:13">
      <c r="A851" s="86" t="s">
        <v>1881</v>
      </c>
      <c r="B851" s="86" t="s">
        <v>230</v>
      </c>
      <c r="C851" s="86">
        <v>1</v>
      </c>
      <c r="D851">
        <f>IF(VLOOKUP(A851,'상위 PV'!A:C,3,0)="기사임",1,"")</f>
        <v>1</v>
      </c>
      <c r="E851">
        <f>COUNTIF(주간_5pg!$F$2:$F$800,'5pg 데이터'!B851)</f>
        <v>1</v>
      </c>
      <c r="F851" t="b">
        <f t="shared" si="13"/>
        <v>1</v>
      </c>
      <c r="G851" t="str">
        <f>IF(F851=FALSE,"",B851&amp;"@"&amp;COUNTIFS($B$1:B851,B851,$F$1:F851,TRUE))</f>
        <v>Singapore@53</v>
      </c>
      <c r="H851" t="str">
        <f>IFERROR(INDEX('기사 제목, 링크 정리시트'!B:B,MATCH(CONCATENATE("http://skinnonews.com"&amp;'5pg 데이터'!A851),'기사 제목, 링크 정리시트'!C:C,0)),"")</f>
        <v>SK Enmove earns Gold rating in prestigious EcoVadis ESG assessment</v>
      </c>
      <c r="M851">
        <f>주간_5pg!F851</f>
        <v>0</v>
      </c>
    </row>
    <row r="852" spans="1:13">
      <c r="A852" s="86" t="s">
        <v>1740</v>
      </c>
      <c r="B852" s="86" t="s">
        <v>242</v>
      </c>
      <c r="C852" s="86">
        <v>1</v>
      </c>
      <c r="D852">
        <f>IF(VLOOKUP(A852,'상위 PV'!A:C,3,0)="기사임",1,"")</f>
        <v>1</v>
      </c>
      <c r="E852">
        <f>COUNTIF(주간_5pg!$F$2:$F$800,'5pg 데이터'!B852)</f>
        <v>1</v>
      </c>
      <c r="F852" t="b">
        <f t="shared" si="13"/>
        <v>1</v>
      </c>
      <c r="G852" t="str">
        <f>IF(F852=FALSE,"",B852&amp;"@"&amp;COUNTIFS($B$1:B852,B852,$F$1:F852,TRUE))</f>
        <v>Taiwan@13</v>
      </c>
      <c r="H852" t="str">
        <f>IFERROR(INDEX('기사 제목, 링크 정리시트'!B:B,MATCH(CONCATENATE("http://skinnonews.com"&amp;'5pg 데이터'!A852),'기사 제목, 링크 정리시트'!C:C,0)),"")</f>
        <v/>
      </c>
      <c r="M852">
        <f>주간_5pg!F852</f>
        <v>0</v>
      </c>
    </row>
    <row r="853" spans="1:13">
      <c r="A853" s="86" t="s">
        <v>1122</v>
      </c>
      <c r="B853" s="86" t="s">
        <v>229</v>
      </c>
      <c r="C853" s="86">
        <v>1</v>
      </c>
      <c r="D853">
        <f>IF(VLOOKUP(A853,'상위 PV'!A:C,3,0)="기사임",1,"")</f>
        <v>1</v>
      </c>
      <c r="E853">
        <f>COUNTIF(주간_5pg!$F$2:$F$800,'5pg 데이터'!B853)</f>
        <v>1</v>
      </c>
      <c r="F853" t="b">
        <f t="shared" si="13"/>
        <v>1</v>
      </c>
      <c r="G853" t="str">
        <f>IF(F853=FALSE,"",B853&amp;"@"&amp;COUNTIFS($B$1:B853,B853,$F$1:F853,TRUE))</f>
        <v>India@93</v>
      </c>
      <c r="H853" t="str">
        <f>IFERROR(INDEX('기사 제목, 링크 정리시트'!B:B,MATCH(CONCATENATE("http://skinnonews.com"&amp;'5pg 데이터'!A853),'기사 제목, 링크 정리시트'!C:C,0)),"")</f>
        <v/>
      </c>
      <c r="M853">
        <f>주간_5pg!F853</f>
        <v>0</v>
      </c>
    </row>
    <row r="854" spans="1:13">
      <c r="A854" s="86" t="s">
        <v>1914</v>
      </c>
      <c r="B854" s="86" t="s">
        <v>226</v>
      </c>
      <c r="C854" s="86">
        <v>1</v>
      </c>
      <c r="D854">
        <f>IF(VLOOKUP(A854,'상위 PV'!A:C,3,0)="기사임",1,"")</f>
        <v>1</v>
      </c>
      <c r="E854">
        <f>COUNTIF(주간_5pg!$F$2:$F$800,'5pg 데이터'!B854)</f>
        <v>1</v>
      </c>
      <c r="F854" t="b">
        <f t="shared" si="13"/>
        <v>1</v>
      </c>
      <c r="G854" t="str">
        <f>IF(F854=FALSE,"",B854&amp;"@"&amp;COUNTIFS($B$1:B854,B854,$F$1:F854,TRUE))</f>
        <v>South Korea@72</v>
      </c>
      <c r="H854" t="str">
        <f>IFERROR(INDEX('기사 제목, 링크 정리시트'!B:B,MATCH(CONCATENATE("http://skinnonews.com"&amp;'5pg 데이터'!A854),'기사 제목, 링크 정리시트'!C:C,0)),"")</f>
        <v/>
      </c>
      <c r="M854">
        <f>주간_5pg!F854</f>
        <v>0</v>
      </c>
    </row>
    <row r="855" spans="1:13">
      <c r="A855" s="86" t="s">
        <v>1002</v>
      </c>
      <c r="B855" s="86" t="s">
        <v>229</v>
      </c>
      <c r="C855" s="86">
        <v>1</v>
      </c>
      <c r="D855">
        <f>IF(VLOOKUP(A855,'상위 PV'!A:C,3,0)="기사임",1,"")</f>
        <v>1</v>
      </c>
      <c r="E855">
        <f>COUNTIF(주간_5pg!$F$2:$F$800,'5pg 데이터'!B855)</f>
        <v>1</v>
      </c>
      <c r="F855" t="b">
        <f t="shared" si="13"/>
        <v>1</v>
      </c>
      <c r="G855" t="str">
        <f>IF(F855=FALSE,"",B855&amp;"@"&amp;COUNTIFS($B$1:B855,B855,$F$1:F855,TRUE))</f>
        <v>India@94</v>
      </c>
      <c r="H855" t="str">
        <f>IFERROR(INDEX('기사 제목, 링크 정리시트'!B:B,MATCH(CONCATENATE("http://skinnonews.com"&amp;'5pg 데이터'!A855),'기사 제목, 링크 정리시트'!C:C,0)),"")</f>
        <v>The branding story of SK hi-tech battery materials Poland: “Hi, Poland. Here’s something new for you!”</v>
      </c>
      <c r="M855">
        <f>주간_5pg!F855</f>
        <v>0</v>
      </c>
    </row>
    <row r="856" spans="1:13">
      <c r="A856" s="86" t="s">
        <v>674</v>
      </c>
      <c r="B856" s="86" t="s">
        <v>242</v>
      </c>
      <c r="C856" s="86">
        <v>1</v>
      </c>
      <c r="D856">
        <f>IF(VLOOKUP(A856,'상위 PV'!A:C,3,0)="기사임",1,"")</f>
        <v>1</v>
      </c>
      <c r="E856">
        <f>COUNTIF(주간_5pg!$F$2:$F$800,'5pg 데이터'!B856)</f>
        <v>1</v>
      </c>
      <c r="F856" t="b">
        <f t="shared" si="13"/>
        <v>1</v>
      </c>
      <c r="G856" t="str">
        <f>IF(F856=FALSE,"",B856&amp;"@"&amp;COUNTIFS($B$1:B856,B856,$F$1:F856,TRUE))</f>
        <v>Taiwan@14</v>
      </c>
      <c r="H856" t="str">
        <f>IFERROR(INDEX('기사 제목, 링크 정리시트'!B:B,MATCH(CONCATENATE("http://skinnonews.com"&amp;'5pg 데이터'!A856),'기사 제목, 링크 정리시트'!C:C,0)),"")</f>
        <v/>
      </c>
      <c r="M856">
        <f>주간_5pg!F856</f>
        <v>0</v>
      </c>
    </row>
    <row r="857" spans="1:13">
      <c r="A857" s="86" t="s">
        <v>674</v>
      </c>
      <c r="B857" s="86" t="s">
        <v>225</v>
      </c>
      <c r="C857" s="86">
        <v>1</v>
      </c>
      <c r="D857">
        <f>IF(VLOOKUP(A857,'상위 PV'!A:C,3,0)="기사임",1,"")</f>
        <v>1</v>
      </c>
      <c r="E857">
        <f>COUNTIF(주간_5pg!$F$2:$F$800,'5pg 데이터'!B857)</f>
        <v>1</v>
      </c>
      <c r="F857" t="b">
        <f t="shared" si="13"/>
        <v>1</v>
      </c>
      <c r="G857" t="str">
        <f>IF(F857=FALSE,"",B857&amp;"@"&amp;COUNTIFS($B$1:B857,B857,$F$1:F857,TRUE))</f>
        <v>United States@89</v>
      </c>
      <c r="H857" t="str">
        <f>IFERROR(INDEX('기사 제목, 링크 정리시트'!B:B,MATCH(CONCATENATE("http://skinnonews.com"&amp;'5pg 데이터'!A857),'기사 제목, 링크 정리시트'!C:C,0)),"")</f>
        <v/>
      </c>
      <c r="M857">
        <f>주간_5pg!F857</f>
        <v>0</v>
      </c>
    </row>
    <row r="858" spans="1:13">
      <c r="A858" s="86" t="s">
        <v>1722</v>
      </c>
      <c r="B858" s="86" t="s">
        <v>229</v>
      </c>
      <c r="C858" s="86">
        <v>1</v>
      </c>
      <c r="D858">
        <f>IF(VLOOKUP(A858,'상위 PV'!A:C,3,0)="기사임",1,"")</f>
        <v>1</v>
      </c>
      <c r="E858">
        <f>COUNTIF(주간_5pg!$F$2:$F$800,'5pg 데이터'!B858)</f>
        <v>1</v>
      </c>
      <c r="F858" t="b">
        <f t="shared" si="13"/>
        <v>1</v>
      </c>
      <c r="G858" t="str">
        <f>IF(F858=FALSE,"",B858&amp;"@"&amp;COUNTIFS($B$1:B858,B858,$F$1:F858,TRUE))</f>
        <v>India@95</v>
      </c>
      <c r="H858" t="str">
        <f>IFERROR(INDEX('기사 제목, 링크 정리시트'!B:B,MATCH(CONCATENATE("http://skinnonews.com"&amp;'5pg 데이터'!A858),'기사 제목, 링크 정리시트'!C:C,0)),"")</f>
        <v/>
      </c>
      <c r="M858">
        <f>주간_5pg!F858</f>
        <v>0</v>
      </c>
    </row>
    <row r="859" spans="1:13">
      <c r="A859" s="86" t="s">
        <v>1003</v>
      </c>
      <c r="B859" s="86" t="s">
        <v>229</v>
      </c>
      <c r="C859" s="86">
        <v>1</v>
      </c>
      <c r="D859">
        <f>IF(VLOOKUP(A859,'상위 PV'!A:C,3,0)="기사임",1,"")</f>
        <v>1</v>
      </c>
      <c r="E859">
        <f>COUNTIF(주간_5pg!$F$2:$F$800,'5pg 데이터'!B859)</f>
        <v>1</v>
      </c>
      <c r="F859" t="b">
        <f t="shared" si="13"/>
        <v>1</v>
      </c>
      <c r="G859" t="str">
        <f>IF(F859=FALSE,"",B859&amp;"@"&amp;COUNTIFS($B$1:B859,B859,$F$1:F859,TRUE))</f>
        <v>India@96</v>
      </c>
      <c r="H859" t="str">
        <f>IFERROR(INDEX('기사 제목, 링크 정리시트'!B:B,MATCH(CONCATENATE("http://skinnonews.com"&amp;'5pg 데이터'!A859),'기사 제목, 링크 정리시트'!C:C,0)),"")</f>
        <v/>
      </c>
      <c r="M859">
        <f>주간_5pg!F859</f>
        <v>0</v>
      </c>
    </row>
    <row r="860" spans="1:13">
      <c r="A860" s="86" t="s">
        <v>1724</v>
      </c>
      <c r="B860" s="86" t="s">
        <v>233</v>
      </c>
      <c r="C860" s="86">
        <v>1</v>
      </c>
      <c r="D860">
        <f>IF(VLOOKUP(A860,'상위 PV'!A:C,3,0)="기사임",1,"")</f>
        <v>1</v>
      </c>
      <c r="E860">
        <f>COUNTIF(주간_5pg!$F$2:$F$800,'5pg 데이터'!B860)</f>
        <v>1</v>
      </c>
      <c r="F860" t="b">
        <f t="shared" si="13"/>
        <v>1</v>
      </c>
      <c r="G860" t="str">
        <f>IF(F860=FALSE,"",B860&amp;"@"&amp;COUNTIFS($B$1:B860,B860,$F$1:F860,TRUE))</f>
        <v>Hong Kong@26</v>
      </c>
      <c r="H860" t="str">
        <f>IFERROR(INDEX('기사 제목, 링크 정리시트'!B:B,MATCH(CONCATENATE("http://skinnonews.com"&amp;'5pg 데이터'!A860),'기사 제목, 링크 정리시트'!C:C,0)),"")</f>
        <v/>
      </c>
      <c r="M860">
        <f>주간_5pg!F860</f>
        <v>0</v>
      </c>
    </row>
    <row r="861" spans="1:13">
      <c r="A861" s="86" t="s">
        <v>1724</v>
      </c>
      <c r="B861" s="86" t="s">
        <v>244</v>
      </c>
      <c r="C861" s="86">
        <v>1</v>
      </c>
      <c r="D861">
        <f>IF(VLOOKUP(A861,'상위 PV'!A:C,3,0)="기사임",1,"")</f>
        <v>1</v>
      </c>
      <c r="E861">
        <f>COUNTIF(주간_5pg!$F$2:$F$800,'5pg 데이터'!B861)</f>
        <v>1</v>
      </c>
      <c r="F861" t="b">
        <f t="shared" si="13"/>
        <v>1</v>
      </c>
      <c r="G861" t="str">
        <f>IF(F861=FALSE,"",B861&amp;"@"&amp;COUNTIFS($B$1:B861,B861,$F$1:F861,TRUE))</f>
        <v>Indonesia@12</v>
      </c>
      <c r="H861" t="str">
        <f>IFERROR(INDEX('기사 제목, 링크 정리시트'!B:B,MATCH(CONCATENATE("http://skinnonews.com"&amp;'5pg 데이터'!A861),'기사 제목, 링크 정리시트'!C:C,0)),"")</f>
        <v/>
      </c>
      <c r="M861">
        <f>주간_5pg!F861</f>
        <v>0</v>
      </c>
    </row>
    <row r="862" spans="1:13">
      <c r="A862" s="86" t="s">
        <v>1724</v>
      </c>
      <c r="B862" s="86" t="s">
        <v>247</v>
      </c>
      <c r="C862" s="86">
        <v>1</v>
      </c>
      <c r="D862">
        <f>IF(VLOOKUP(A862,'상위 PV'!A:C,3,0)="기사임",1,"")</f>
        <v>1</v>
      </c>
      <c r="E862">
        <f>COUNTIF(주간_5pg!$F$2:$F$800,'5pg 데이터'!B862)</f>
        <v>1</v>
      </c>
      <c r="F862" t="b">
        <f t="shared" si="13"/>
        <v>1</v>
      </c>
      <c r="G862" t="str">
        <f>IF(F862=FALSE,"",B862&amp;"@"&amp;COUNTIFS($B$1:B862,B862,$F$1:F862,TRUE))</f>
        <v>Vietnam@13</v>
      </c>
      <c r="H862" t="str">
        <f>IFERROR(INDEX('기사 제목, 링크 정리시트'!B:B,MATCH(CONCATENATE("http://skinnonews.com"&amp;'5pg 데이터'!A862),'기사 제목, 링크 정리시트'!C:C,0)),"")</f>
        <v/>
      </c>
      <c r="M862">
        <f>주간_5pg!F862</f>
        <v>0</v>
      </c>
    </row>
    <row r="863" spans="1:13">
      <c r="A863" s="86" t="s">
        <v>1801</v>
      </c>
      <c r="B863" s="86" t="s">
        <v>233</v>
      </c>
      <c r="C863" s="86">
        <v>1</v>
      </c>
      <c r="D863">
        <f>IF(VLOOKUP(A863,'상위 PV'!A:C,3,0)="기사임",1,"")</f>
        <v>1</v>
      </c>
      <c r="E863">
        <f>COUNTIF(주간_5pg!$F$2:$F$800,'5pg 데이터'!B863)</f>
        <v>1</v>
      </c>
      <c r="F863" t="b">
        <f t="shared" si="13"/>
        <v>1</v>
      </c>
      <c r="G863" t="str">
        <f>IF(F863=FALSE,"",B863&amp;"@"&amp;COUNTIFS($B$1:B863,B863,$F$1:F863,TRUE))</f>
        <v>Hong Kong@27</v>
      </c>
      <c r="H863" t="str">
        <f>IFERROR(INDEX('기사 제목, 링크 정리시트'!B:B,MATCH(CONCATENATE("http://skinnonews.com"&amp;'5pg 데이터'!A863),'기사 제목, 링크 정리시트'!C:C,0)),"")</f>
        <v/>
      </c>
      <c r="M863">
        <f>주간_5pg!F863</f>
        <v>0</v>
      </c>
    </row>
    <row r="864" spans="1:13">
      <c r="A864" s="86" t="s">
        <v>1801</v>
      </c>
      <c r="B864" s="86" t="s">
        <v>651</v>
      </c>
      <c r="C864" s="86">
        <v>1</v>
      </c>
      <c r="D864">
        <f>IF(VLOOKUP(A864,'상위 PV'!A:C,3,0)="기사임",1,"")</f>
        <v>1</v>
      </c>
      <c r="E864">
        <f>COUNTIF(주간_5pg!$F$2:$F$800,'5pg 데이터'!B864)</f>
        <v>1</v>
      </c>
      <c r="F864" t="b">
        <f t="shared" si="13"/>
        <v>1</v>
      </c>
      <c r="G864" t="str">
        <f>IF(F864=FALSE,"",B864&amp;"@"&amp;COUNTIFS($B$1:B864,B864,$F$1:F864,TRUE))</f>
        <v>Ukraine@4</v>
      </c>
      <c r="H864" t="str">
        <f>IFERROR(INDEX('기사 제목, 링크 정리시트'!B:B,MATCH(CONCATENATE("http://skinnonews.com"&amp;'5pg 데이터'!A864),'기사 제목, 링크 정리시트'!C:C,0)),"")</f>
        <v/>
      </c>
      <c r="M864">
        <f>주간_5pg!F864</f>
        <v>0</v>
      </c>
    </row>
    <row r="865" spans="1:13">
      <c r="A865" s="86" t="s">
        <v>1915</v>
      </c>
      <c r="B865" s="86" t="s">
        <v>229</v>
      </c>
      <c r="C865" s="86">
        <v>1</v>
      </c>
      <c r="D865">
        <f>IF(VLOOKUP(A865,'상위 PV'!A:C,3,0)="기사임",1,"")</f>
        <v>1</v>
      </c>
      <c r="E865">
        <f>COUNTIF(주간_5pg!$F$2:$F$800,'5pg 데이터'!B865)</f>
        <v>1</v>
      </c>
      <c r="F865" t="b">
        <f t="shared" si="13"/>
        <v>1</v>
      </c>
      <c r="G865" t="str">
        <f>IF(F865=FALSE,"",B865&amp;"@"&amp;COUNTIFS($B$1:B865,B865,$F$1:F865,TRUE))</f>
        <v>India@97</v>
      </c>
      <c r="H865" t="str">
        <f>IFERROR(INDEX('기사 제목, 링크 정리시트'!B:B,MATCH(CONCATENATE("http://skinnonews.com"&amp;'5pg 데이터'!A865),'기사 제목, 링크 정리시트'!C:C,0)),"")</f>
        <v/>
      </c>
      <c r="M865">
        <f>주간_5pg!F865</f>
        <v>0</v>
      </c>
    </row>
    <row r="866" spans="1:13">
      <c r="A866" s="86" t="s">
        <v>1046</v>
      </c>
      <c r="B866" s="86" t="s">
        <v>225</v>
      </c>
      <c r="C866" s="86">
        <v>1</v>
      </c>
      <c r="D866">
        <f>IF(VLOOKUP(A866,'상위 PV'!A:C,3,0)="기사임",1,"")</f>
        <v>1</v>
      </c>
      <c r="E866">
        <f>COUNTIF(주간_5pg!$F$2:$F$800,'5pg 데이터'!B866)</f>
        <v>1</v>
      </c>
      <c r="F866" t="b">
        <f t="shared" si="13"/>
        <v>1</v>
      </c>
      <c r="G866" t="str">
        <f>IF(F866=FALSE,"",B866&amp;"@"&amp;COUNTIFS($B$1:B866,B866,$F$1:F866,TRUE))</f>
        <v>United States@90</v>
      </c>
      <c r="H866" t="str">
        <f>IFERROR(INDEX('기사 제목, 링크 정리시트'!B:B,MATCH(CONCATENATE("http://skinnonews.com"&amp;'5pg 데이터'!A866),'기사 제목, 링크 정리시트'!C:C,0)),"")</f>
        <v/>
      </c>
      <c r="M866">
        <f>주간_5pg!F866</f>
        <v>0</v>
      </c>
    </row>
    <row r="867" spans="1:13">
      <c r="A867" s="86" t="s">
        <v>1202</v>
      </c>
      <c r="B867" s="86" t="s">
        <v>226</v>
      </c>
      <c r="C867" s="86">
        <v>1</v>
      </c>
      <c r="D867">
        <f>IF(VLOOKUP(A867,'상위 PV'!A:C,3,0)="기사임",1,"")</f>
        <v>1</v>
      </c>
      <c r="E867">
        <f>COUNTIF(주간_5pg!$F$2:$F$800,'5pg 데이터'!B867)</f>
        <v>1</v>
      </c>
      <c r="F867" t="b">
        <f t="shared" si="13"/>
        <v>1</v>
      </c>
      <c r="G867" t="str">
        <f>IF(F867=FALSE,"",B867&amp;"@"&amp;COUNTIFS($B$1:B867,B867,$F$1:F867,TRUE))</f>
        <v>South Korea@73</v>
      </c>
      <c r="H867" t="str">
        <f>IFERROR(INDEX('기사 제목, 링크 정리시트'!B:B,MATCH(CONCATENATE("http://skinnonews.com"&amp;'5pg 데이터'!A867),'기사 제목, 링크 정리시트'!C:C,0)),"")</f>
        <v/>
      </c>
      <c r="M867">
        <f>주간_5pg!F867</f>
        <v>0</v>
      </c>
    </row>
    <row r="868" spans="1:13">
      <c r="A868" s="86" t="s">
        <v>882</v>
      </c>
      <c r="B868" s="86" t="s">
        <v>236</v>
      </c>
      <c r="C868" s="86">
        <v>1</v>
      </c>
      <c r="D868">
        <f>IF(VLOOKUP(A868,'상위 PV'!A:C,3,0)="기사임",1,"")</f>
        <v>1</v>
      </c>
      <c r="E868">
        <f>COUNTIF(주간_5pg!$F$2:$F$800,'5pg 데이터'!B868)</f>
        <v>1</v>
      </c>
      <c r="F868" t="b">
        <f t="shared" si="13"/>
        <v>1</v>
      </c>
      <c r="G868" t="str">
        <f>IF(F868=FALSE,"",B868&amp;"@"&amp;COUNTIFS($B$1:B868,B868,$F$1:F868,TRUE))</f>
        <v>France@18</v>
      </c>
      <c r="H868" t="str">
        <f>IFERROR(INDEX('기사 제목, 링크 정리시트'!B:B,MATCH(CONCATENATE("http://skinnonews.com"&amp;'5pg 데이터'!A868),'기사 제목, 링크 정리시트'!C:C,0)),"")</f>
        <v/>
      </c>
      <c r="M868">
        <f>주간_5pg!F868</f>
        <v>0</v>
      </c>
    </row>
    <row r="869" spans="1:13">
      <c r="A869" s="86" t="s">
        <v>882</v>
      </c>
      <c r="B869" s="86" t="s">
        <v>225</v>
      </c>
      <c r="C869" s="86">
        <v>1</v>
      </c>
      <c r="D869">
        <f>IF(VLOOKUP(A869,'상위 PV'!A:C,3,0)="기사임",1,"")</f>
        <v>1</v>
      </c>
      <c r="E869">
        <f>COUNTIF(주간_5pg!$F$2:$F$800,'5pg 데이터'!B869)</f>
        <v>1</v>
      </c>
      <c r="F869" t="b">
        <f t="shared" si="13"/>
        <v>1</v>
      </c>
      <c r="G869" t="str">
        <f>IF(F869=FALSE,"",B869&amp;"@"&amp;COUNTIFS($B$1:B869,B869,$F$1:F869,TRUE))</f>
        <v>United States@91</v>
      </c>
      <c r="H869" t="str">
        <f>IFERROR(INDEX('기사 제목, 링크 정리시트'!B:B,MATCH(CONCATENATE("http://skinnonews.com"&amp;'5pg 데이터'!A869),'기사 제목, 링크 정리시트'!C:C,0)),"")</f>
        <v/>
      </c>
      <c r="M869">
        <f>주간_5pg!F869</f>
        <v>0</v>
      </c>
    </row>
    <row r="870" spans="1:13">
      <c r="A870" s="86" t="s">
        <v>1204</v>
      </c>
      <c r="B870" s="86" t="s">
        <v>226</v>
      </c>
      <c r="C870" s="86">
        <v>1</v>
      </c>
      <c r="D870">
        <f>IF(VLOOKUP(A870,'상위 PV'!A:C,3,0)="기사임",1,"")</f>
        <v>1</v>
      </c>
      <c r="E870">
        <f>COUNTIF(주간_5pg!$F$2:$F$800,'5pg 데이터'!B870)</f>
        <v>1</v>
      </c>
      <c r="F870" t="b">
        <f t="shared" si="13"/>
        <v>1</v>
      </c>
      <c r="G870" t="str">
        <f>IF(F870=FALSE,"",B870&amp;"@"&amp;COUNTIFS($B$1:B870,B870,$F$1:F870,TRUE))</f>
        <v>South Korea@74</v>
      </c>
      <c r="H870" t="str">
        <f>IFERROR(INDEX('기사 제목, 링크 정리시트'!B:B,MATCH(CONCATENATE("http://skinnonews.com"&amp;'5pg 데이터'!A870),'기사 제목, 링크 정리시트'!C:C,0)),"")</f>
        <v/>
      </c>
      <c r="M870">
        <f>주간_5pg!F870</f>
        <v>0</v>
      </c>
    </row>
    <row r="871" spans="1:13">
      <c r="A871" s="86" t="s">
        <v>1174</v>
      </c>
      <c r="B871" s="86" t="s">
        <v>1640</v>
      </c>
      <c r="C871" s="86">
        <v>1</v>
      </c>
      <c r="D871">
        <f>IF(VLOOKUP(A871,'상위 PV'!A:C,3,0)="기사임",1,"")</f>
        <v>1</v>
      </c>
      <c r="E871">
        <f>COUNTIF(주간_5pg!$F$2:$F$800,'5pg 데이터'!B871)</f>
        <v>1</v>
      </c>
      <c r="F871" t="b">
        <f t="shared" si="13"/>
        <v>1</v>
      </c>
      <c r="G871" t="str">
        <f>IF(F871=FALSE,"",B871&amp;"@"&amp;COUNTIFS($B$1:B871,B871,$F$1:F871,TRUE))</f>
        <v>Myanmar (Burma)@1</v>
      </c>
      <c r="H871" t="str">
        <f>IFERROR(INDEX('기사 제목, 링크 정리시트'!B:B,MATCH(CONCATENATE("http://skinnonews.com"&amp;'5pg 데이터'!A871),'기사 제목, 링크 정리시트'!C:C,0)),"")</f>
        <v/>
      </c>
      <c r="M871">
        <f>주간_5pg!F871</f>
        <v>0</v>
      </c>
    </row>
    <row r="872" spans="1:13">
      <c r="A872" s="86" t="s">
        <v>1891</v>
      </c>
      <c r="B872" s="86" t="s">
        <v>251</v>
      </c>
      <c r="C872" s="86">
        <v>1</v>
      </c>
      <c r="D872">
        <f>IF(VLOOKUP(A872,'상위 PV'!A:C,3,0)="기사임",1,"")</f>
        <v>1</v>
      </c>
      <c r="E872">
        <f>COUNTIF(주간_5pg!$F$2:$F$800,'5pg 데이터'!B872)</f>
        <v>1</v>
      </c>
      <c r="F872" t="b">
        <f t="shared" si="13"/>
        <v>1</v>
      </c>
      <c r="G872" t="str">
        <f>IF(F872=FALSE,"",B872&amp;"@"&amp;COUNTIFS($B$1:B872,B872,$F$1:F872,TRUE))</f>
        <v>Russia@6</v>
      </c>
      <c r="H872" t="str">
        <f>IFERROR(INDEX('기사 제목, 링크 정리시트'!B:B,MATCH(CONCATENATE("http://skinnonews.com"&amp;'5pg 데이터'!A872),'기사 제목, 링크 정리시트'!C:C,0)),"")</f>
        <v/>
      </c>
      <c r="M872">
        <f>주간_5pg!F872</f>
        <v>0</v>
      </c>
    </row>
    <row r="873" spans="1:13">
      <c r="A873" s="86" t="s">
        <v>1891</v>
      </c>
      <c r="B873" s="86" t="s">
        <v>226</v>
      </c>
      <c r="C873" s="86">
        <v>1</v>
      </c>
      <c r="D873">
        <f>IF(VLOOKUP(A873,'상위 PV'!A:C,3,0)="기사임",1,"")</f>
        <v>1</v>
      </c>
      <c r="E873">
        <f>COUNTIF(주간_5pg!$F$2:$F$800,'5pg 데이터'!B873)</f>
        <v>1</v>
      </c>
      <c r="F873" t="b">
        <f t="shared" si="13"/>
        <v>1</v>
      </c>
      <c r="G873" t="str">
        <f>IF(F873=FALSE,"",B873&amp;"@"&amp;COUNTIFS($B$1:B873,B873,$F$1:F873,TRUE))</f>
        <v>South Korea@75</v>
      </c>
      <c r="H873" t="str">
        <f>IFERROR(INDEX('기사 제목, 링크 정리시트'!B:B,MATCH(CONCATENATE("http://skinnonews.com"&amp;'5pg 데이터'!A873),'기사 제목, 링크 정리시트'!C:C,0)),"")</f>
        <v/>
      </c>
      <c r="M873">
        <f>주간_5pg!F873</f>
        <v>0</v>
      </c>
    </row>
    <row r="874" spans="1:13">
      <c r="A874" s="86" t="s">
        <v>1746</v>
      </c>
      <c r="B874" s="86" t="s">
        <v>236</v>
      </c>
      <c r="C874" s="86">
        <v>1</v>
      </c>
      <c r="D874">
        <f>IF(VLOOKUP(A874,'상위 PV'!A:C,3,0)="기사임",1,"")</f>
        <v>1</v>
      </c>
      <c r="E874">
        <f>COUNTIF(주간_5pg!$F$2:$F$800,'5pg 데이터'!B874)</f>
        <v>1</v>
      </c>
      <c r="F874" t="b">
        <f t="shared" si="13"/>
        <v>1</v>
      </c>
      <c r="G874" t="str">
        <f>IF(F874=FALSE,"",B874&amp;"@"&amp;COUNTIFS($B$1:B874,B874,$F$1:F874,TRUE))</f>
        <v>France@19</v>
      </c>
      <c r="H874" t="str">
        <f>IFERROR(INDEX('기사 제목, 링크 정리시트'!B:B,MATCH(CONCATENATE("http://skinnonews.com"&amp;'5pg 데이터'!A874),'기사 제목, 링크 정리시트'!C:C,0)),"")</f>
        <v/>
      </c>
      <c r="M874">
        <f>주간_5pg!F874</f>
        <v>0</v>
      </c>
    </row>
    <row r="875" spans="1:13">
      <c r="A875" s="86" t="s">
        <v>1253</v>
      </c>
      <c r="B875" s="86" t="s">
        <v>246</v>
      </c>
      <c r="C875" s="86">
        <v>1</v>
      </c>
      <c r="D875">
        <f>IF(VLOOKUP(A875,'상위 PV'!A:C,3,0)="기사임",1,"")</f>
        <v>1</v>
      </c>
      <c r="E875">
        <f>COUNTIF(주간_5pg!$F$2:$F$800,'5pg 데이터'!B875)</f>
        <v>1</v>
      </c>
      <c r="F875" t="b">
        <f t="shared" si="13"/>
        <v>1</v>
      </c>
      <c r="G875" t="str">
        <f>IF(F875=FALSE,"",B875&amp;"@"&amp;COUNTIFS($B$1:B875,B875,$F$1:F875,TRUE))</f>
        <v>Poland@12</v>
      </c>
      <c r="H875" t="str">
        <f>IFERROR(INDEX('기사 제목, 링크 정리시트'!B:B,MATCH(CONCATENATE("http://skinnonews.com"&amp;'5pg 데이터'!A875),'기사 제목, 링크 정리시트'!C:C,0)),"")</f>
        <v/>
      </c>
      <c r="M875">
        <f>주간_5pg!F875</f>
        <v>0</v>
      </c>
    </row>
    <row r="876" spans="1:13">
      <c r="A876" s="86" t="s">
        <v>1079</v>
      </c>
      <c r="B876" s="86" t="s">
        <v>229</v>
      </c>
      <c r="C876" s="86">
        <v>1</v>
      </c>
      <c r="D876">
        <f>IF(VLOOKUP(A876,'상위 PV'!A:C,3,0)="기사임",1,"")</f>
        <v>1</v>
      </c>
      <c r="E876">
        <f>COUNTIF(주간_5pg!$F$2:$F$800,'5pg 데이터'!B876)</f>
        <v>1</v>
      </c>
      <c r="F876" t="b">
        <f t="shared" si="13"/>
        <v>1</v>
      </c>
      <c r="G876" t="str">
        <f>IF(F876=FALSE,"",B876&amp;"@"&amp;COUNTIFS($B$1:B876,B876,$F$1:F876,TRUE))</f>
        <v>India@98</v>
      </c>
      <c r="H876" t="str">
        <f>IFERROR(INDEX('기사 제목, 링크 정리시트'!B:B,MATCH(CONCATENATE("http://skinnonews.com"&amp;'5pg 데이터'!A876),'기사 제목, 링크 정리시트'!C:C,0)),"")</f>
        <v/>
      </c>
      <c r="M876">
        <f>주간_5pg!F876</f>
        <v>0</v>
      </c>
    </row>
    <row r="877" spans="1:13">
      <c r="A877" s="86" t="s">
        <v>1916</v>
      </c>
      <c r="B877" s="86" t="s">
        <v>236</v>
      </c>
      <c r="C877" s="86">
        <v>1</v>
      </c>
      <c r="D877">
        <f>IF(VLOOKUP(A877,'상위 PV'!A:C,3,0)="기사임",1,"")</f>
        <v>1</v>
      </c>
      <c r="E877">
        <f>COUNTIF(주간_5pg!$F$2:$F$800,'5pg 데이터'!B877)</f>
        <v>1</v>
      </c>
      <c r="F877" t="b">
        <f t="shared" si="13"/>
        <v>1</v>
      </c>
      <c r="G877" t="str">
        <f>IF(F877=FALSE,"",B877&amp;"@"&amp;COUNTIFS($B$1:B877,B877,$F$1:F877,TRUE))</f>
        <v>France@20</v>
      </c>
      <c r="H877" t="str">
        <f>IFERROR(INDEX('기사 제목, 링크 정리시트'!B:B,MATCH(CONCATENATE("http://skinnonews.com"&amp;'5pg 데이터'!A877),'기사 제목, 링크 정리시트'!C:C,0)),"")</f>
        <v/>
      </c>
      <c r="M877">
        <f>주간_5pg!F877</f>
        <v>0</v>
      </c>
    </row>
    <row r="878" spans="1:13">
      <c r="A878" s="86" t="s">
        <v>1177</v>
      </c>
      <c r="B878" s="86" t="s">
        <v>231</v>
      </c>
      <c r="C878" s="86">
        <v>1</v>
      </c>
      <c r="D878">
        <f>IF(VLOOKUP(A878,'상위 PV'!A:C,3,0)="기사임",1,"")</f>
        <v>1</v>
      </c>
      <c r="E878">
        <f>COUNTIF(주간_5pg!$F$2:$F$800,'5pg 데이터'!B878)</f>
        <v>1</v>
      </c>
      <c r="F878" t="b">
        <f t="shared" si="13"/>
        <v>1</v>
      </c>
      <c r="G878" t="str">
        <f>IF(F878=FALSE,"",B878&amp;"@"&amp;COUNTIFS($B$1:B878,B878,$F$1:F878,TRUE))</f>
        <v>China@27</v>
      </c>
      <c r="H878" t="str">
        <f>IFERROR(INDEX('기사 제목, 링크 정리시트'!B:B,MATCH(CONCATENATE("http://skinnonews.com"&amp;'5pg 데이터'!A878),'기사 제목, 링크 정리시트'!C:C,0)),"")</f>
        <v/>
      </c>
      <c r="M878">
        <f>주간_5pg!F878</f>
        <v>0</v>
      </c>
    </row>
    <row r="879" spans="1:13">
      <c r="A879" s="86" t="s">
        <v>279</v>
      </c>
      <c r="B879" s="86" t="s">
        <v>228</v>
      </c>
      <c r="C879" s="86">
        <v>1</v>
      </c>
      <c r="D879">
        <f>IF(VLOOKUP(A879,'상위 PV'!A:C,3,0)="기사임",1,"")</f>
        <v>1</v>
      </c>
      <c r="E879">
        <f>COUNTIF(주간_5pg!$F$2:$F$800,'5pg 데이터'!B879)</f>
        <v>1</v>
      </c>
      <c r="F879" t="b">
        <f t="shared" si="13"/>
        <v>1</v>
      </c>
      <c r="G879" t="str">
        <f>IF(F879=FALSE,"",B879&amp;"@"&amp;COUNTIFS($B$1:B879,B879,$F$1:F879,TRUE))</f>
        <v>Germany@17</v>
      </c>
      <c r="H879" t="str">
        <f>IFERROR(INDEX('기사 제목, 링크 정리시트'!B:B,MATCH(CONCATENATE("http://skinnonews.com"&amp;'5pg 데이터'!A879),'기사 제목, 링크 정리시트'!C:C,0)),"")</f>
        <v>SK Innovation decided to invest in the 3rd European battery plant in Hungary</v>
      </c>
      <c r="M879">
        <f>주간_5pg!F879</f>
        <v>0</v>
      </c>
    </row>
    <row r="880" spans="1:13">
      <c r="A880" s="86" t="s">
        <v>279</v>
      </c>
      <c r="B880" s="86" t="s">
        <v>233</v>
      </c>
      <c r="C880" s="86">
        <v>1</v>
      </c>
      <c r="D880">
        <f>IF(VLOOKUP(A880,'상위 PV'!A:C,3,0)="기사임",1,"")</f>
        <v>1</v>
      </c>
      <c r="E880">
        <f>COUNTIF(주간_5pg!$F$2:$F$800,'5pg 데이터'!B880)</f>
        <v>1</v>
      </c>
      <c r="F880" t="b">
        <f t="shared" si="13"/>
        <v>1</v>
      </c>
      <c r="G880" t="str">
        <f>IF(F880=FALSE,"",B880&amp;"@"&amp;COUNTIFS($B$1:B880,B880,$F$1:F880,TRUE))</f>
        <v>Hong Kong@28</v>
      </c>
      <c r="H880" t="str">
        <f>IFERROR(INDEX('기사 제목, 링크 정리시트'!B:B,MATCH(CONCATENATE("http://skinnonews.com"&amp;'5pg 데이터'!A880),'기사 제목, 링크 정리시트'!C:C,0)),"")</f>
        <v>SK Innovation decided to invest in the 3rd European battery plant in Hungary</v>
      </c>
      <c r="M880">
        <f>주간_5pg!F880</f>
        <v>0</v>
      </c>
    </row>
    <row r="881" spans="1:13">
      <c r="A881" s="86" t="s">
        <v>279</v>
      </c>
      <c r="B881" s="86" t="s">
        <v>235</v>
      </c>
      <c r="C881" s="86">
        <v>1</v>
      </c>
      <c r="D881">
        <f>IF(VLOOKUP(A881,'상위 PV'!A:C,3,0)="기사임",1,"")</f>
        <v>1</v>
      </c>
      <c r="E881">
        <f>COUNTIF(주간_5pg!$F$2:$F$800,'5pg 데이터'!B881)</f>
        <v>1</v>
      </c>
      <c r="F881" t="b">
        <f t="shared" si="13"/>
        <v>1</v>
      </c>
      <c r="G881" t="str">
        <f>IF(F881=FALSE,"",B881&amp;"@"&amp;COUNTIFS($B$1:B881,B881,$F$1:F881,TRUE))</f>
        <v>Hungary@12</v>
      </c>
      <c r="H881" t="str">
        <f>IFERROR(INDEX('기사 제목, 링크 정리시트'!B:B,MATCH(CONCATENATE("http://skinnonews.com"&amp;'5pg 데이터'!A881),'기사 제목, 링크 정리시트'!C:C,0)),"")</f>
        <v>SK Innovation decided to invest in the 3rd European battery plant in Hungary</v>
      </c>
      <c r="M881">
        <f>주간_5pg!F881</f>
        <v>0</v>
      </c>
    </row>
    <row r="882" spans="1:13">
      <c r="A882" s="86" t="s">
        <v>279</v>
      </c>
      <c r="B882" s="86" t="s">
        <v>229</v>
      </c>
      <c r="C882" s="86">
        <v>1</v>
      </c>
      <c r="D882">
        <f>IF(VLOOKUP(A882,'상위 PV'!A:C,3,0)="기사임",1,"")</f>
        <v>1</v>
      </c>
      <c r="E882">
        <f>COUNTIF(주간_5pg!$F$2:$F$800,'5pg 데이터'!B882)</f>
        <v>1</v>
      </c>
      <c r="F882" t="b">
        <f t="shared" si="13"/>
        <v>1</v>
      </c>
      <c r="G882" t="str">
        <f>IF(F882=FALSE,"",B882&amp;"@"&amp;COUNTIFS($B$1:B882,B882,$F$1:F882,TRUE))</f>
        <v>India@99</v>
      </c>
      <c r="H882" t="str">
        <f>IFERROR(INDEX('기사 제목, 링크 정리시트'!B:B,MATCH(CONCATENATE("http://skinnonews.com"&amp;'5pg 데이터'!A882),'기사 제목, 링크 정리시트'!C:C,0)),"")</f>
        <v>SK Innovation decided to invest in the 3rd European battery plant in Hungary</v>
      </c>
      <c r="M882">
        <f>주간_5pg!F882</f>
        <v>0</v>
      </c>
    </row>
    <row r="883" spans="1:13">
      <c r="A883" s="86" t="s">
        <v>279</v>
      </c>
      <c r="B883" s="86" t="s">
        <v>894</v>
      </c>
      <c r="C883" s="86">
        <v>1</v>
      </c>
      <c r="D883">
        <f>IF(VLOOKUP(A883,'상위 PV'!A:C,3,0)="기사임",1,"")</f>
        <v>1</v>
      </c>
      <c r="E883">
        <f>COUNTIF(주간_5pg!$F$2:$F$800,'5pg 데이터'!B883)</f>
        <v>1</v>
      </c>
      <c r="F883" t="b">
        <f t="shared" si="13"/>
        <v>1</v>
      </c>
      <c r="G883" t="str">
        <f>IF(F883=FALSE,"",B883&amp;"@"&amp;COUNTIFS($B$1:B883,B883,$F$1:F883,TRUE))</f>
        <v>Saudi Arabia@5</v>
      </c>
      <c r="H883" t="str">
        <f>IFERROR(INDEX('기사 제목, 링크 정리시트'!B:B,MATCH(CONCATENATE("http://skinnonews.com"&amp;'5pg 데이터'!A883),'기사 제목, 링크 정리시트'!C:C,0)),"")</f>
        <v>SK Innovation decided to invest in the 3rd European battery plant in Hungary</v>
      </c>
      <c r="M883">
        <f>주간_5pg!F883</f>
        <v>0</v>
      </c>
    </row>
    <row r="884" spans="1:13">
      <c r="A884" s="86" t="s">
        <v>279</v>
      </c>
      <c r="B884" s="86" t="s">
        <v>230</v>
      </c>
      <c r="C884" s="86">
        <v>1</v>
      </c>
      <c r="D884">
        <f>IF(VLOOKUP(A884,'상위 PV'!A:C,3,0)="기사임",1,"")</f>
        <v>1</v>
      </c>
      <c r="E884">
        <f>COUNTIF(주간_5pg!$F$2:$F$800,'5pg 데이터'!B884)</f>
        <v>1</v>
      </c>
      <c r="F884" t="b">
        <f t="shared" si="13"/>
        <v>1</v>
      </c>
      <c r="G884" t="str">
        <f>IF(F884=FALSE,"",B884&amp;"@"&amp;COUNTIFS($B$1:B884,B884,$F$1:F884,TRUE))</f>
        <v>Singapore@54</v>
      </c>
      <c r="H884" t="str">
        <f>IFERROR(INDEX('기사 제목, 링크 정리시트'!B:B,MATCH(CONCATENATE("http://skinnonews.com"&amp;'5pg 데이터'!A884),'기사 제목, 링크 정리시트'!C:C,0)),"")</f>
        <v>SK Innovation decided to invest in the 3rd European battery plant in Hungary</v>
      </c>
      <c r="M884">
        <f>주간_5pg!F884</f>
        <v>0</v>
      </c>
    </row>
    <row r="885" spans="1:13">
      <c r="A885" s="86" t="s">
        <v>279</v>
      </c>
      <c r="B885" s="86" t="s">
        <v>225</v>
      </c>
      <c r="C885" s="86">
        <v>1</v>
      </c>
      <c r="D885">
        <f>IF(VLOOKUP(A885,'상위 PV'!A:C,3,0)="기사임",1,"")</f>
        <v>1</v>
      </c>
      <c r="E885">
        <f>COUNTIF(주간_5pg!$F$2:$F$800,'5pg 데이터'!B885)</f>
        <v>1</v>
      </c>
      <c r="F885" t="b">
        <f t="shared" si="13"/>
        <v>1</v>
      </c>
      <c r="G885" t="str">
        <f>IF(F885=FALSE,"",B885&amp;"@"&amp;COUNTIFS($B$1:B885,B885,$F$1:F885,TRUE))</f>
        <v>United States@92</v>
      </c>
      <c r="H885" t="str">
        <f>IFERROR(INDEX('기사 제목, 링크 정리시트'!B:B,MATCH(CONCATENATE("http://skinnonews.com"&amp;'5pg 데이터'!A885),'기사 제목, 링크 정리시트'!C:C,0)),"")</f>
        <v>SK Innovation decided to invest in the 3rd European battery plant in Hungary</v>
      </c>
      <c r="M885">
        <f>주간_5pg!F885</f>
        <v>0</v>
      </c>
    </row>
    <row r="886" spans="1:13">
      <c r="A886" s="86" t="s">
        <v>658</v>
      </c>
      <c r="B886" s="86" t="s">
        <v>232</v>
      </c>
      <c r="C886" s="86">
        <v>1</v>
      </c>
      <c r="D886">
        <f>IF(VLOOKUP(A886,'상위 PV'!A:C,3,0)="기사임",1,"")</f>
        <v>1</v>
      </c>
      <c r="E886">
        <f>COUNTIF(주간_5pg!$F$2:$F$800,'5pg 데이터'!B886)</f>
        <v>1</v>
      </c>
      <c r="F886" t="b">
        <f t="shared" si="13"/>
        <v>1</v>
      </c>
      <c r="G886" t="str">
        <f>IF(F886=FALSE,"",B886&amp;"@"&amp;COUNTIFS($B$1:B886,B886,$F$1:F886,TRUE))</f>
        <v>Canada@15</v>
      </c>
      <c r="H886" t="str">
        <f>IFERROR(INDEX('기사 제목, 링크 정리시트'!B:B,MATCH(CONCATENATE("http://skinnonews.com"&amp;'5pg 데이터'!A886),'기사 제목, 링크 정리시트'!C:C,0)),"")</f>
        <v/>
      </c>
      <c r="M886">
        <f>주간_5pg!F886</f>
        <v>0</v>
      </c>
    </row>
    <row r="887" spans="1:13">
      <c r="A887" s="86" t="s">
        <v>658</v>
      </c>
      <c r="B887" s="86" t="s">
        <v>1869</v>
      </c>
      <c r="C887" s="86">
        <v>1</v>
      </c>
      <c r="D887">
        <f>IF(VLOOKUP(A887,'상위 PV'!A:C,3,0)="기사임",1,"")</f>
        <v>1</v>
      </c>
      <c r="E887">
        <f>COUNTIF(주간_5pg!$F$2:$F$800,'5pg 데이터'!B887)</f>
        <v>1</v>
      </c>
      <c r="F887" t="b">
        <f t="shared" si="13"/>
        <v>1</v>
      </c>
      <c r="G887" t="str">
        <f>IF(F887=FALSE,"",B887&amp;"@"&amp;COUNTIFS($B$1:B887,B887,$F$1:F887,TRUE))</f>
        <v>Iran@2</v>
      </c>
      <c r="H887" t="str">
        <f>IFERROR(INDEX('기사 제목, 링크 정리시트'!B:B,MATCH(CONCATENATE("http://skinnonews.com"&amp;'5pg 데이터'!A887),'기사 제목, 링크 정리시트'!C:C,0)),"")</f>
        <v/>
      </c>
      <c r="M887">
        <f>주간_5pg!F887</f>
        <v>0</v>
      </c>
    </row>
    <row r="888" spans="1:13">
      <c r="A888" s="86" t="s">
        <v>658</v>
      </c>
      <c r="B888" s="86" t="s">
        <v>237</v>
      </c>
      <c r="C888" s="86">
        <v>1</v>
      </c>
      <c r="D888">
        <f>IF(VLOOKUP(A888,'상위 PV'!A:C,3,0)="기사임",1,"")</f>
        <v>1</v>
      </c>
      <c r="E888">
        <f>COUNTIF(주간_5pg!$F$2:$F$800,'5pg 데이터'!B888)</f>
        <v>1</v>
      </c>
      <c r="F888" t="b">
        <f t="shared" si="13"/>
        <v>1</v>
      </c>
      <c r="G888" t="str">
        <f>IF(F888=FALSE,"",B888&amp;"@"&amp;COUNTIFS($B$1:B888,B888,$F$1:F888,TRUE))</f>
        <v>Malaysia@17</v>
      </c>
      <c r="H888" t="str">
        <f>IFERROR(INDEX('기사 제목, 링크 정리시트'!B:B,MATCH(CONCATENATE("http://skinnonews.com"&amp;'5pg 데이터'!A888),'기사 제목, 링크 정리시트'!C:C,0)),"")</f>
        <v/>
      </c>
      <c r="M888">
        <f>주간_5pg!F888</f>
        <v>0</v>
      </c>
    </row>
    <row r="889" spans="1:13">
      <c r="A889" s="86" t="s">
        <v>658</v>
      </c>
      <c r="B889" s="86" t="s">
        <v>243</v>
      </c>
      <c r="C889" s="86">
        <v>1</v>
      </c>
      <c r="D889">
        <f>IF(VLOOKUP(A889,'상위 PV'!A:C,3,0)="기사임",1,"")</f>
        <v>1</v>
      </c>
      <c r="E889">
        <f>COUNTIF(주간_5pg!$F$2:$F$800,'5pg 데이터'!B889)</f>
        <v>1</v>
      </c>
      <c r="F889" t="b">
        <f t="shared" si="13"/>
        <v>1</v>
      </c>
      <c r="G889" t="str">
        <f>IF(F889=FALSE,"",B889&amp;"@"&amp;COUNTIFS($B$1:B889,B889,$F$1:F889,TRUE))</f>
        <v>Thailand@7</v>
      </c>
      <c r="H889" t="str">
        <f>IFERROR(INDEX('기사 제목, 링크 정리시트'!B:B,MATCH(CONCATENATE("http://skinnonews.com"&amp;'5pg 데이터'!A889),'기사 제목, 링크 정리시트'!C:C,0)),"")</f>
        <v/>
      </c>
      <c r="M889">
        <f>주간_5pg!F889</f>
        <v>0</v>
      </c>
    </row>
    <row r="890" spans="1:13">
      <c r="A890" s="86" t="s">
        <v>658</v>
      </c>
      <c r="B890" s="86" t="s">
        <v>234</v>
      </c>
      <c r="C890" s="86">
        <v>1</v>
      </c>
      <c r="D890">
        <f>IF(VLOOKUP(A890,'상위 PV'!A:C,3,0)="기사임",1,"")</f>
        <v>1</v>
      </c>
      <c r="E890">
        <f>COUNTIF(주간_5pg!$F$2:$F$800,'5pg 데이터'!B890)</f>
        <v>1</v>
      </c>
      <c r="F890" t="b">
        <f t="shared" si="13"/>
        <v>1</v>
      </c>
      <c r="G890" t="str">
        <f>IF(F890=FALSE,"",B890&amp;"@"&amp;COUNTIFS($B$1:B890,B890,$F$1:F890,TRUE))</f>
        <v>United Kingdom@38</v>
      </c>
      <c r="H890" t="str">
        <f>IFERROR(INDEX('기사 제목, 링크 정리시트'!B:B,MATCH(CONCATENATE("http://skinnonews.com"&amp;'5pg 데이터'!A890),'기사 제목, 링크 정리시트'!C:C,0)),"")</f>
        <v/>
      </c>
      <c r="M890">
        <f>주간_5pg!F890</f>
        <v>0</v>
      </c>
    </row>
    <row r="891" spans="1:13">
      <c r="A891" s="86" t="s">
        <v>658</v>
      </c>
      <c r="B891" s="86" t="s">
        <v>225</v>
      </c>
      <c r="C891" s="86">
        <v>1</v>
      </c>
      <c r="D891">
        <f>IF(VLOOKUP(A891,'상위 PV'!A:C,3,0)="기사임",1,"")</f>
        <v>1</v>
      </c>
      <c r="E891">
        <f>COUNTIF(주간_5pg!$F$2:$F$800,'5pg 데이터'!B891)</f>
        <v>1</v>
      </c>
      <c r="F891" t="b">
        <f t="shared" si="13"/>
        <v>1</v>
      </c>
      <c r="G891" t="str">
        <f>IF(F891=FALSE,"",B891&amp;"@"&amp;COUNTIFS($B$1:B891,B891,$F$1:F891,TRUE))</f>
        <v>United States@93</v>
      </c>
      <c r="H891" t="str">
        <f>IFERROR(INDEX('기사 제목, 링크 정리시트'!B:B,MATCH(CONCATENATE("http://skinnonews.com"&amp;'5pg 데이터'!A891),'기사 제목, 링크 정리시트'!C:C,0)),"")</f>
        <v/>
      </c>
      <c r="M891">
        <f>주간_5pg!F891</f>
        <v>0</v>
      </c>
    </row>
    <row r="892" spans="1:13">
      <c r="A892" s="86" t="s">
        <v>1917</v>
      </c>
      <c r="B892" s="86" t="s">
        <v>249</v>
      </c>
      <c r="C892" s="86">
        <v>1</v>
      </c>
      <c r="D892">
        <f>IF(VLOOKUP(A892,'상위 PV'!A:C,3,0)="기사임",1,"")</f>
        <v>1</v>
      </c>
      <c r="E892">
        <f>COUNTIF(주간_5pg!$F$2:$F$800,'5pg 데이터'!B892)</f>
        <v>1</v>
      </c>
      <c r="F892" t="b">
        <f t="shared" si="13"/>
        <v>1</v>
      </c>
      <c r="G892" t="str">
        <f>IF(F892=FALSE,"",B892&amp;"@"&amp;COUNTIFS($B$1:B892,B892,$F$1:F892,TRUE))</f>
        <v>Australia@9</v>
      </c>
      <c r="H892" t="str">
        <f>IFERROR(INDEX('기사 제목, 링크 정리시트'!B:B,MATCH(CONCATENATE("http://skinnonews.com"&amp;'5pg 데이터'!A892),'기사 제목, 링크 정리시트'!C:C,0)),"")</f>
        <v/>
      </c>
      <c r="M892">
        <f>주간_5pg!F892</f>
        <v>0</v>
      </c>
    </row>
    <row r="893" spans="1:13">
      <c r="A893" s="86" t="s">
        <v>1246</v>
      </c>
      <c r="B893" s="86" t="s">
        <v>225</v>
      </c>
      <c r="C893" s="86">
        <v>1</v>
      </c>
      <c r="D893">
        <f>IF(VLOOKUP(A893,'상위 PV'!A:C,3,0)="기사임",1,"")</f>
        <v>1</v>
      </c>
      <c r="E893">
        <f>COUNTIF(주간_5pg!$F$2:$F$800,'5pg 데이터'!B893)</f>
        <v>1</v>
      </c>
      <c r="F893" t="b">
        <f t="shared" si="13"/>
        <v>1</v>
      </c>
      <c r="G893" t="str">
        <f>IF(F893=FALSE,"",B893&amp;"@"&amp;COUNTIFS($B$1:B893,B893,$F$1:F893,TRUE))</f>
        <v>United States@94</v>
      </c>
      <c r="H893" t="str">
        <f>IFERROR(INDEX('기사 제목, 링크 정리시트'!B:B,MATCH(CONCATENATE("http://skinnonews.com"&amp;'5pg 데이터'!A893),'기사 제목, 링크 정리시트'!C:C,0)),"")</f>
        <v/>
      </c>
      <c r="M893">
        <f>주간_5pg!F893</f>
        <v>0</v>
      </c>
    </row>
    <row r="894" spans="1:13">
      <c r="A894" s="86" t="s">
        <v>309</v>
      </c>
      <c r="B894" s="86" t="s">
        <v>231</v>
      </c>
      <c r="C894" s="86">
        <v>1</v>
      </c>
      <c r="D894">
        <f>IF(VLOOKUP(A894,'상위 PV'!A:C,3,0)="기사임",1,"")</f>
        <v>1</v>
      </c>
      <c r="E894">
        <f>COUNTIF(주간_5pg!$F$2:$F$800,'5pg 데이터'!B894)</f>
        <v>1</v>
      </c>
      <c r="F894" t="b">
        <f t="shared" si="13"/>
        <v>1</v>
      </c>
      <c r="G894" t="str">
        <f>IF(F894=FALSE,"",B894&amp;"@"&amp;COUNTIFS($B$1:B894,B894,$F$1:F894,TRUE))</f>
        <v>China@28</v>
      </c>
      <c r="H894" t="str">
        <f>IFERROR(INDEX('기사 제목, 링크 정리시트'!B:B,MATCH(CONCATENATE("http://skinnonews.com"&amp;'5pg 데이터'!A894),'기사 제목, 링크 정리시트'!C:C,0)),"")</f>
        <v>SK Global Chemical to build a production base for EAA in China</v>
      </c>
      <c r="M894">
        <f>주간_5pg!F894</f>
        <v>0</v>
      </c>
    </row>
    <row r="895" spans="1:13">
      <c r="A895" s="86" t="s">
        <v>1677</v>
      </c>
      <c r="B895" s="86" t="s">
        <v>233</v>
      </c>
      <c r="C895" s="86">
        <v>1</v>
      </c>
      <c r="D895">
        <f>IF(VLOOKUP(A895,'상위 PV'!A:C,3,0)="기사임",1,"")</f>
        <v>1</v>
      </c>
      <c r="E895">
        <f>COUNTIF(주간_5pg!$F$2:$F$800,'5pg 데이터'!B895)</f>
        <v>1</v>
      </c>
      <c r="F895" t="b">
        <f t="shared" si="13"/>
        <v>1</v>
      </c>
      <c r="G895" t="str">
        <f>IF(F895=FALSE,"",B895&amp;"@"&amp;COUNTIFS($B$1:B895,B895,$F$1:F895,TRUE))</f>
        <v>Hong Kong@29</v>
      </c>
      <c r="H895" t="str">
        <f>IFERROR(INDEX('기사 제목, 링크 정리시트'!B:B,MATCH(CONCATENATE("http://skinnonews.com"&amp;'5pg 데이터'!A895),'기사 제목, 링크 정리시트'!C:C,0)),"")</f>
        <v/>
      </c>
      <c r="M895">
        <f>주간_5pg!F895</f>
        <v>0</v>
      </c>
    </row>
    <row r="896" spans="1:13">
      <c r="A896" s="86" t="s">
        <v>1677</v>
      </c>
      <c r="B896" s="86" t="s">
        <v>237</v>
      </c>
      <c r="C896" s="86">
        <v>1</v>
      </c>
      <c r="D896">
        <f>IF(VLOOKUP(A896,'상위 PV'!A:C,3,0)="기사임",1,"")</f>
        <v>1</v>
      </c>
      <c r="E896">
        <f>COUNTIF(주간_5pg!$F$2:$F$800,'5pg 데이터'!B896)</f>
        <v>1</v>
      </c>
      <c r="F896" t="b">
        <f t="shared" si="13"/>
        <v>1</v>
      </c>
      <c r="G896" t="str">
        <f>IF(F896=FALSE,"",B896&amp;"@"&amp;COUNTIFS($B$1:B896,B896,$F$1:F896,TRUE))</f>
        <v>Malaysia@18</v>
      </c>
      <c r="H896" t="str">
        <f>IFERROR(INDEX('기사 제목, 링크 정리시트'!B:B,MATCH(CONCATENATE("http://skinnonews.com"&amp;'5pg 데이터'!A896),'기사 제목, 링크 정리시트'!C:C,0)),"")</f>
        <v/>
      </c>
      <c r="M896">
        <f>주간_5pg!F896</f>
        <v>0</v>
      </c>
    </row>
    <row r="897" spans="1:13">
      <c r="A897" s="86" t="s">
        <v>1677</v>
      </c>
      <c r="B897" s="86" t="s">
        <v>1879</v>
      </c>
      <c r="C897" s="86">
        <v>1</v>
      </c>
      <c r="D897">
        <f>IF(VLOOKUP(A897,'상위 PV'!A:C,3,0)="기사임",1,"")</f>
        <v>1</v>
      </c>
      <c r="E897">
        <f>COUNTIF(주간_5pg!$F$2:$F$800,'5pg 데이터'!B897)</f>
        <v>1</v>
      </c>
      <c r="F897" t="b">
        <f t="shared" si="13"/>
        <v>1</v>
      </c>
      <c r="G897" t="str">
        <f>IF(F897=FALSE,"",B897&amp;"@"&amp;COUNTIFS($B$1:B897,B897,$F$1:F897,TRUE))</f>
        <v>New Zealand@1</v>
      </c>
      <c r="H897" t="str">
        <f>IFERROR(INDEX('기사 제목, 링크 정리시트'!B:B,MATCH(CONCATENATE("http://skinnonews.com"&amp;'5pg 데이터'!A897),'기사 제목, 링크 정리시트'!C:C,0)),"")</f>
        <v/>
      </c>
      <c r="M897">
        <f>주간_5pg!F897</f>
        <v>0</v>
      </c>
    </row>
    <row r="898" spans="1:13">
      <c r="A898" s="86" t="s">
        <v>1677</v>
      </c>
      <c r="B898" s="86" t="s">
        <v>234</v>
      </c>
      <c r="C898" s="86">
        <v>1</v>
      </c>
      <c r="D898">
        <f>IF(VLOOKUP(A898,'상위 PV'!A:C,3,0)="기사임",1,"")</f>
        <v>1</v>
      </c>
      <c r="E898">
        <f>COUNTIF(주간_5pg!$F$2:$F$800,'5pg 데이터'!B898)</f>
        <v>1</v>
      </c>
      <c r="F898" t="b">
        <f t="shared" ref="F898:F961" si="14">AND(D898=1,E898=1)</f>
        <v>1</v>
      </c>
      <c r="G898" t="str">
        <f>IF(F898=FALSE,"",B898&amp;"@"&amp;COUNTIFS($B$1:B898,B898,$F$1:F898,TRUE))</f>
        <v>United Kingdom@39</v>
      </c>
      <c r="H898" t="str">
        <f>IFERROR(INDEX('기사 제목, 링크 정리시트'!B:B,MATCH(CONCATENATE("http://skinnonews.com"&amp;'5pg 데이터'!A898),'기사 제목, 링크 정리시트'!C:C,0)),"")</f>
        <v/>
      </c>
      <c r="M898">
        <f>주간_5pg!F898</f>
        <v>0</v>
      </c>
    </row>
    <row r="899" spans="1:13">
      <c r="A899" s="86" t="s">
        <v>1783</v>
      </c>
      <c r="B899" s="86" t="s">
        <v>245</v>
      </c>
      <c r="C899" s="86">
        <v>1</v>
      </c>
      <c r="D899">
        <f>IF(VLOOKUP(A899,'상위 PV'!A:C,3,0)="기사임",1,"")</f>
        <v>1</v>
      </c>
      <c r="E899">
        <f>COUNTIF(주간_5pg!$F$2:$F$800,'5pg 데이터'!B899)</f>
        <v>1</v>
      </c>
      <c r="F899" t="b">
        <f t="shared" si="14"/>
        <v>1</v>
      </c>
      <c r="G899" t="str">
        <f>IF(F899=FALSE,"",B899&amp;"@"&amp;COUNTIFS($B$1:B899,B899,$F$1:F899,TRUE))</f>
        <v>Belgium@2</v>
      </c>
      <c r="H899" t="str">
        <f>IFERROR(INDEX('기사 제목, 링크 정리시트'!B:B,MATCH(CONCATENATE("http://skinnonews.com"&amp;'5pg 데이터'!A899),'기사 제목, 링크 정리시트'!C:C,0)),"")</f>
        <v/>
      </c>
      <c r="M899">
        <f>주간_5pg!F899</f>
        <v>0</v>
      </c>
    </row>
    <row r="900" spans="1:13">
      <c r="A900" s="86" t="s">
        <v>1783</v>
      </c>
      <c r="B900" s="86" t="s">
        <v>1540</v>
      </c>
      <c r="C900" s="86">
        <v>1</v>
      </c>
      <c r="D900">
        <f>IF(VLOOKUP(A900,'상위 PV'!A:C,3,0)="기사임",1,"")</f>
        <v>1</v>
      </c>
      <c r="E900">
        <f>COUNTIF(주간_5pg!$F$2:$F$800,'5pg 데이터'!B900)</f>
        <v>1</v>
      </c>
      <c r="F900" t="b">
        <f t="shared" si="14"/>
        <v>1</v>
      </c>
      <c r="G900" t="str">
        <f>IF(F900=FALSE,"",B900&amp;"@"&amp;COUNTIFS($B$1:B900,B900,$F$1:F900,TRUE))</f>
        <v>Czechia@3</v>
      </c>
      <c r="H900" t="str">
        <f>IFERROR(INDEX('기사 제목, 링크 정리시트'!B:B,MATCH(CONCATENATE("http://skinnonews.com"&amp;'5pg 데이터'!A900),'기사 제목, 링크 정리시트'!C:C,0)),"")</f>
        <v/>
      </c>
      <c r="M900">
        <f>주간_5pg!F900</f>
        <v>0</v>
      </c>
    </row>
    <row r="901" spans="1:13">
      <c r="A901" s="86" t="s">
        <v>1783</v>
      </c>
      <c r="B901" s="86" t="s">
        <v>228</v>
      </c>
      <c r="C901" s="86">
        <v>1</v>
      </c>
      <c r="D901">
        <f>IF(VLOOKUP(A901,'상위 PV'!A:C,3,0)="기사임",1,"")</f>
        <v>1</v>
      </c>
      <c r="E901">
        <f>COUNTIF(주간_5pg!$F$2:$F$800,'5pg 데이터'!B901)</f>
        <v>1</v>
      </c>
      <c r="F901" t="b">
        <f t="shared" si="14"/>
        <v>1</v>
      </c>
      <c r="G901" t="str">
        <f>IF(F901=FALSE,"",B901&amp;"@"&amp;COUNTIFS($B$1:B901,B901,$F$1:F901,TRUE))</f>
        <v>Germany@18</v>
      </c>
      <c r="H901" t="str">
        <f>IFERROR(INDEX('기사 제목, 링크 정리시트'!B:B,MATCH(CONCATENATE("http://skinnonews.com"&amp;'5pg 데이터'!A901),'기사 제목, 링크 정리시트'!C:C,0)),"")</f>
        <v/>
      </c>
      <c r="M901">
        <f>주간_5pg!F901</f>
        <v>0</v>
      </c>
    </row>
    <row r="902" spans="1:13">
      <c r="A902" s="86" t="s">
        <v>1783</v>
      </c>
      <c r="B902" s="86" t="s">
        <v>244</v>
      </c>
      <c r="C902" s="86">
        <v>1</v>
      </c>
      <c r="D902">
        <f>IF(VLOOKUP(A902,'상위 PV'!A:C,3,0)="기사임",1,"")</f>
        <v>1</v>
      </c>
      <c r="E902">
        <f>COUNTIF(주간_5pg!$F$2:$F$800,'5pg 데이터'!B902)</f>
        <v>1</v>
      </c>
      <c r="F902" t="b">
        <f t="shared" si="14"/>
        <v>1</v>
      </c>
      <c r="G902" t="str">
        <f>IF(F902=FALSE,"",B902&amp;"@"&amp;COUNTIFS($B$1:B902,B902,$F$1:F902,TRUE))</f>
        <v>Indonesia@13</v>
      </c>
      <c r="H902" t="str">
        <f>IFERROR(INDEX('기사 제목, 링크 정리시트'!B:B,MATCH(CONCATENATE("http://skinnonews.com"&amp;'5pg 데이터'!A902),'기사 제목, 링크 정리시트'!C:C,0)),"")</f>
        <v/>
      </c>
      <c r="M902">
        <f>주간_5pg!F902</f>
        <v>0</v>
      </c>
    </row>
    <row r="903" spans="1:13">
      <c r="A903" s="86" t="s">
        <v>1783</v>
      </c>
      <c r="B903" s="86" t="s">
        <v>1718</v>
      </c>
      <c r="C903" s="86">
        <v>1</v>
      </c>
      <c r="D903">
        <f>IF(VLOOKUP(A903,'상위 PV'!A:C,3,0)="기사임",1,"")</f>
        <v>1</v>
      </c>
      <c r="E903">
        <f>COUNTIF(주간_5pg!$F$2:$F$800,'5pg 데이터'!B903)</f>
        <v>1</v>
      </c>
      <c r="F903" t="b">
        <f t="shared" si="14"/>
        <v>1</v>
      </c>
      <c r="G903" t="str">
        <f>IF(F903=FALSE,"",B903&amp;"@"&amp;COUNTIFS($B$1:B903,B903,$F$1:F903,TRUE))</f>
        <v>Nepal@1</v>
      </c>
      <c r="H903" t="str">
        <f>IFERROR(INDEX('기사 제목, 링크 정리시트'!B:B,MATCH(CONCATENATE("http://skinnonews.com"&amp;'5pg 데이터'!A903),'기사 제목, 링크 정리시트'!C:C,0)),"")</f>
        <v/>
      </c>
      <c r="M903">
        <f>주간_5pg!F903</f>
        <v>0</v>
      </c>
    </row>
    <row r="904" spans="1:13">
      <c r="A904" s="86" t="s">
        <v>1747</v>
      </c>
      <c r="B904" s="86" t="s">
        <v>237</v>
      </c>
      <c r="C904" s="86">
        <v>1</v>
      </c>
      <c r="D904">
        <f>IF(VLOOKUP(A904,'상위 PV'!A:C,3,0)="기사임",1,"")</f>
        <v>1</v>
      </c>
      <c r="E904">
        <f>COUNTIF(주간_5pg!$F$2:$F$800,'5pg 데이터'!B904)</f>
        <v>1</v>
      </c>
      <c r="F904" t="b">
        <f t="shared" si="14"/>
        <v>1</v>
      </c>
      <c r="G904" t="str">
        <f>IF(F904=FALSE,"",B904&amp;"@"&amp;COUNTIFS($B$1:B904,B904,$F$1:F904,TRUE))</f>
        <v>Malaysia@19</v>
      </c>
      <c r="H904" t="str">
        <f>IFERROR(INDEX('기사 제목, 링크 정리시트'!B:B,MATCH(CONCATENATE("http://skinnonews.com"&amp;'5pg 데이터'!A904),'기사 제목, 링크 정리시트'!C:C,0)),"")</f>
        <v/>
      </c>
      <c r="M904">
        <f>주간_5pg!F904</f>
        <v>0</v>
      </c>
    </row>
    <row r="905" spans="1:13">
      <c r="A905" s="86" t="s">
        <v>1035</v>
      </c>
      <c r="B905" s="86" t="s">
        <v>1868</v>
      </c>
      <c r="C905" s="86">
        <v>1</v>
      </c>
      <c r="D905">
        <f>IF(VLOOKUP(A905,'상위 PV'!A:C,3,0)="기사임",1,"")</f>
        <v>1</v>
      </c>
      <c r="E905">
        <f>COUNTIF(주간_5pg!$F$2:$F$800,'5pg 데이터'!B905)</f>
        <v>1</v>
      </c>
      <c r="F905" t="b">
        <f t="shared" si="14"/>
        <v>1</v>
      </c>
      <c r="G905" t="str">
        <f>IF(F905=FALSE,"",B905&amp;"@"&amp;COUNTIFS($B$1:B905,B905,$F$1:F905,TRUE))</f>
        <v>Ghana@3</v>
      </c>
      <c r="H905" t="str">
        <f>IFERROR(INDEX('기사 제목, 링크 정리시트'!B:B,MATCH(CONCATENATE("http://skinnonews.com"&amp;'5pg 데이터'!A905),'기사 제목, 링크 정리시트'!C:C,0)),"")</f>
        <v/>
      </c>
      <c r="M905">
        <f>주간_5pg!F905</f>
        <v>0</v>
      </c>
    </row>
    <row r="906" spans="1:13">
      <c r="A906" s="86" t="s">
        <v>1035</v>
      </c>
      <c r="B906" s="86" t="s">
        <v>229</v>
      </c>
      <c r="C906" s="86">
        <v>1</v>
      </c>
      <c r="D906">
        <f>IF(VLOOKUP(A906,'상위 PV'!A:C,3,0)="기사임",1,"")</f>
        <v>1</v>
      </c>
      <c r="E906">
        <f>COUNTIF(주간_5pg!$F$2:$F$800,'5pg 데이터'!B906)</f>
        <v>1</v>
      </c>
      <c r="F906" t="b">
        <f t="shared" si="14"/>
        <v>1</v>
      </c>
      <c r="G906" t="str">
        <f>IF(F906=FALSE,"",B906&amp;"@"&amp;COUNTIFS($B$1:B906,B906,$F$1:F906,TRUE))</f>
        <v>India@100</v>
      </c>
      <c r="H906" t="str">
        <f>IFERROR(INDEX('기사 제목, 링크 정리시트'!B:B,MATCH(CONCATENATE("http://skinnonews.com"&amp;'5pg 데이터'!A906),'기사 제목, 링크 정리시트'!C:C,0)),"")</f>
        <v/>
      </c>
      <c r="M906">
        <f>주간_5pg!F906</f>
        <v>0</v>
      </c>
    </row>
    <row r="907" spans="1:13">
      <c r="A907" s="86" t="s">
        <v>1035</v>
      </c>
      <c r="B907" s="86" t="s">
        <v>1876</v>
      </c>
      <c r="C907" s="86">
        <v>1</v>
      </c>
      <c r="D907">
        <f>IF(VLOOKUP(A907,'상위 PV'!A:C,3,0)="기사임",1,"")</f>
        <v>1</v>
      </c>
      <c r="E907">
        <f>COUNTIF(주간_5pg!$F$2:$F$800,'5pg 데이터'!B907)</f>
        <v>1</v>
      </c>
      <c r="F907" t="b">
        <f t="shared" si="14"/>
        <v>1</v>
      </c>
      <c r="G907" t="str">
        <f>IF(F907=FALSE,"",B907&amp;"@"&amp;COUNTIFS($B$1:B907,B907,$F$1:F907,TRUE))</f>
        <v>Kazakhstan@1</v>
      </c>
      <c r="H907" t="str">
        <f>IFERROR(INDEX('기사 제목, 링크 정리시트'!B:B,MATCH(CONCATENATE("http://skinnonews.com"&amp;'5pg 데이터'!A907),'기사 제목, 링크 정리시트'!C:C,0)),"")</f>
        <v/>
      </c>
      <c r="M907">
        <f>주간_5pg!F907</f>
        <v>0</v>
      </c>
    </row>
    <row r="908" spans="1:13">
      <c r="A908" s="86" t="s">
        <v>1035</v>
      </c>
      <c r="B908" s="86" t="s">
        <v>230</v>
      </c>
      <c r="C908" s="86">
        <v>1</v>
      </c>
      <c r="D908">
        <f>IF(VLOOKUP(A908,'상위 PV'!A:C,3,0)="기사임",1,"")</f>
        <v>1</v>
      </c>
      <c r="E908">
        <f>COUNTIF(주간_5pg!$F$2:$F$800,'5pg 데이터'!B908)</f>
        <v>1</v>
      </c>
      <c r="F908" t="b">
        <f t="shared" si="14"/>
        <v>1</v>
      </c>
      <c r="G908" t="str">
        <f>IF(F908=FALSE,"",B908&amp;"@"&amp;COUNTIFS($B$1:B908,B908,$F$1:F908,TRUE))</f>
        <v>Singapore@55</v>
      </c>
      <c r="H908" t="str">
        <f>IFERROR(INDEX('기사 제목, 링크 정리시트'!B:B,MATCH(CONCATENATE("http://skinnonews.com"&amp;'5pg 데이터'!A908),'기사 제목, 링크 정리시트'!C:C,0)),"")</f>
        <v/>
      </c>
      <c r="M908">
        <f>주간_5pg!F908</f>
        <v>0</v>
      </c>
    </row>
    <row r="909" spans="1:13">
      <c r="A909" s="86" t="s">
        <v>977</v>
      </c>
      <c r="B909" s="86" t="s">
        <v>225</v>
      </c>
      <c r="C909" s="86">
        <v>1</v>
      </c>
      <c r="D909">
        <f>IF(VLOOKUP(A909,'상위 PV'!A:C,3,0)="기사임",1,"")</f>
        <v>1</v>
      </c>
      <c r="E909">
        <f>COUNTIF(주간_5pg!$F$2:$F$800,'5pg 데이터'!B909)</f>
        <v>1</v>
      </c>
      <c r="F909" t="b">
        <f t="shared" si="14"/>
        <v>1</v>
      </c>
      <c r="G909" t="str">
        <f>IF(F909=FALSE,"",B909&amp;"@"&amp;COUNTIFS($B$1:B909,B909,$F$1:F909,TRUE))</f>
        <v>United States@95</v>
      </c>
      <c r="H909" t="str">
        <f>IFERROR(INDEX('기사 제목, 링크 정리시트'!B:B,MATCH(CONCATENATE("http://skinnonews.com"&amp;'5pg 데이터'!A909),'기사 제목, 링크 정리시트'!C:C,0)),"")</f>
        <v/>
      </c>
      <c r="M909">
        <f>주간_5pg!F909</f>
        <v>0</v>
      </c>
    </row>
    <row r="910" spans="1:13">
      <c r="A910" s="86" t="s">
        <v>1247</v>
      </c>
      <c r="B910" s="86" t="s">
        <v>1702</v>
      </c>
      <c r="C910" s="86">
        <v>1</v>
      </c>
      <c r="D910">
        <f>IF(VLOOKUP(A910,'상위 PV'!A:C,3,0)="기사임",1,"")</f>
        <v>1</v>
      </c>
      <c r="E910">
        <f>COUNTIF(주간_5pg!$F$2:$F$800,'5pg 데이터'!B910)</f>
        <v>1</v>
      </c>
      <c r="F910" t="b">
        <f t="shared" si="14"/>
        <v>1</v>
      </c>
      <c r="G910" t="str">
        <f>IF(F910=FALSE,"",B910&amp;"@"&amp;COUNTIFS($B$1:B910,B910,$F$1:F910,TRUE))</f>
        <v>Brunei@1</v>
      </c>
      <c r="H910" t="str">
        <f>IFERROR(INDEX('기사 제목, 링크 정리시트'!B:B,MATCH(CONCATENATE("http://skinnonews.com"&amp;'5pg 데이터'!A910),'기사 제목, 링크 정리시트'!C:C,0)),"")</f>
        <v/>
      </c>
      <c r="M910">
        <f>주간_5pg!F910</f>
        <v>0</v>
      </c>
    </row>
    <row r="911" spans="1:13">
      <c r="A911" s="86" t="s">
        <v>1268</v>
      </c>
      <c r="B911" s="86" t="s">
        <v>239</v>
      </c>
      <c r="C911" s="86">
        <v>1</v>
      </c>
      <c r="D911">
        <f>IF(VLOOKUP(A911,'상위 PV'!A:C,3,0)="기사임",1,"")</f>
        <v>1</v>
      </c>
      <c r="E911">
        <f>COUNTIF(주간_5pg!$F$2:$F$800,'5pg 데이터'!B911)</f>
        <v>1</v>
      </c>
      <c r="F911" t="b">
        <f t="shared" si="14"/>
        <v>1</v>
      </c>
      <c r="G911" t="str">
        <f>IF(F911=FALSE,"",B911&amp;"@"&amp;COUNTIFS($B$1:B911,B911,$F$1:F911,TRUE))</f>
        <v>Austria@6</v>
      </c>
      <c r="H911" t="str">
        <f>IFERROR(INDEX('기사 제목, 링크 정리시트'!B:B,MATCH(CONCATENATE("http://skinnonews.com"&amp;'5pg 데이터'!A911),'기사 제목, 링크 정리시트'!C:C,0)),"")</f>
        <v>Hyundai Motor, Kia and SK Innovation collaborate to develop HEV batteries</v>
      </c>
      <c r="M911">
        <f>주간_5pg!F911</f>
        <v>0</v>
      </c>
    </row>
    <row r="912" spans="1:13">
      <c r="A912" s="86" t="s">
        <v>1268</v>
      </c>
      <c r="B912" s="86" t="s">
        <v>229</v>
      </c>
      <c r="C912" s="86">
        <v>1</v>
      </c>
      <c r="D912">
        <f>IF(VLOOKUP(A912,'상위 PV'!A:C,3,0)="기사임",1,"")</f>
        <v>1</v>
      </c>
      <c r="E912">
        <f>COUNTIF(주간_5pg!$F$2:$F$800,'5pg 데이터'!B912)</f>
        <v>1</v>
      </c>
      <c r="F912" t="b">
        <f t="shared" si="14"/>
        <v>1</v>
      </c>
      <c r="G912" t="str">
        <f>IF(F912=FALSE,"",B912&amp;"@"&amp;COUNTIFS($B$1:B912,B912,$F$1:F912,TRUE))</f>
        <v>India@101</v>
      </c>
      <c r="H912" t="str">
        <f>IFERROR(INDEX('기사 제목, 링크 정리시트'!B:B,MATCH(CONCATENATE("http://skinnonews.com"&amp;'5pg 데이터'!A912),'기사 제목, 링크 정리시트'!C:C,0)),"")</f>
        <v>Hyundai Motor, Kia and SK Innovation collaborate to develop HEV batteries</v>
      </c>
      <c r="M912">
        <f>주간_5pg!F912</f>
        <v>0</v>
      </c>
    </row>
    <row r="913" spans="1:13">
      <c r="A913" s="86" t="s">
        <v>289</v>
      </c>
      <c r="B913" s="86" t="s">
        <v>1640</v>
      </c>
      <c r="C913" s="86">
        <v>1</v>
      </c>
      <c r="D913">
        <f>IF(VLOOKUP(A913,'상위 PV'!A:C,3,0)="기사임",1,"")</f>
        <v>1</v>
      </c>
      <c r="E913">
        <f>COUNTIF(주간_5pg!$F$2:$F$800,'5pg 데이터'!B913)</f>
        <v>1</v>
      </c>
      <c r="F913" t="b">
        <f t="shared" si="14"/>
        <v>1</v>
      </c>
      <c r="G913" t="str">
        <f>IF(F913=FALSE,"",B913&amp;"@"&amp;COUNTIFS($B$1:B913,B913,$F$1:F913,TRUE))</f>
        <v>Myanmar (Burma)@2</v>
      </c>
      <c r="H913" t="str">
        <f>IFERROR(INDEX('기사 제목, 링크 정리시트'!B:B,MATCH(CONCATENATE("http://skinnonews.com"&amp;'5pg 데이터'!A913),'기사 제목, 링크 정리시트'!C:C,0)),"")</f>
        <v>SK Acquires a Stake in Myanmar’s Second-largest Oil Distribution Company</v>
      </c>
      <c r="M913">
        <f>주간_5pg!F913</f>
        <v>0</v>
      </c>
    </row>
    <row r="914" spans="1:13">
      <c r="A914" s="86" t="s">
        <v>289</v>
      </c>
      <c r="B914" s="86" t="s">
        <v>238</v>
      </c>
      <c r="C914" s="86">
        <v>1</v>
      </c>
      <c r="D914">
        <f>IF(VLOOKUP(A914,'상위 PV'!A:C,3,0)="기사임",1,"")</f>
        <v>1</v>
      </c>
      <c r="E914">
        <f>COUNTIF(주간_5pg!$F$2:$F$800,'5pg 데이터'!B914)</f>
        <v>1</v>
      </c>
      <c r="F914" t="b">
        <f t="shared" si="14"/>
        <v>1</v>
      </c>
      <c r="G914" t="str">
        <f>IF(F914=FALSE,"",B914&amp;"@"&amp;COUNTIFS($B$1:B914,B914,$F$1:F914,TRUE))</f>
        <v>Sweden@3</v>
      </c>
      <c r="H914" t="str">
        <f>IFERROR(INDEX('기사 제목, 링크 정리시트'!B:B,MATCH(CONCATENATE("http://skinnonews.com"&amp;'5pg 데이터'!A914),'기사 제목, 링크 정리시트'!C:C,0)),"")</f>
        <v>SK Acquires a Stake in Myanmar’s Second-largest Oil Distribution Company</v>
      </c>
      <c r="M914">
        <f>주간_5pg!F914</f>
        <v>0</v>
      </c>
    </row>
    <row r="915" spans="1:13">
      <c r="A915" s="86" t="s">
        <v>289</v>
      </c>
      <c r="B915" s="86" t="s">
        <v>225</v>
      </c>
      <c r="C915" s="86">
        <v>1</v>
      </c>
      <c r="D915">
        <f>IF(VLOOKUP(A915,'상위 PV'!A:C,3,0)="기사임",1,"")</f>
        <v>1</v>
      </c>
      <c r="E915">
        <f>COUNTIF(주간_5pg!$F$2:$F$800,'5pg 데이터'!B915)</f>
        <v>1</v>
      </c>
      <c r="F915" t="b">
        <f t="shared" si="14"/>
        <v>1</v>
      </c>
      <c r="G915" t="str">
        <f>IF(F915=FALSE,"",B915&amp;"@"&amp;COUNTIFS($B$1:B915,B915,$F$1:F915,TRUE))</f>
        <v>United States@96</v>
      </c>
      <c r="H915" t="str">
        <f>IFERROR(INDEX('기사 제목, 링크 정리시트'!B:B,MATCH(CONCATENATE("http://skinnonews.com"&amp;'5pg 데이터'!A915),'기사 제목, 링크 정리시트'!C:C,0)),"")</f>
        <v>SK Acquires a Stake in Myanmar’s Second-largest Oil Distribution Company</v>
      </c>
      <c r="M915">
        <f>주간_5pg!F915</f>
        <v>0</v>
      </c>
    </row>
    <row r="916" spans="1:13">
      <c r="A916" s="86" t="s">
        <v>1207</v>
      </c>
      <c r="B916" s="86" t="s">
        <v>226</v>
      </c>
      <c r="C916" s="86">
        <v>1</v>
      </c>
      <c r="D916">
        <f>IF(VLOOKUP(A916,'상위 PV'!A:C,3,0)="기사임",1,"")</f>
        <v>1</v>
      </c>
      <c r="E916">
        <f>COUNTIF(주간_5pg!$F$2:$F$800,'5pg 데이터'!B916)</f>
        <v>1</v>
      </c>
      <c r="F916" t="b">
        <f t="shared" si="14"/>
        <v>1</v>
      </c>
      <c r="G916" t="str">
        <f>IF(F916=FALSE,"",B916&amp;"@"&amp;COUNTIFS($B$1:B916,B916,$F$1:F916,TRUE))</f>
        <v>South Korea@76</v>
      </c>
      <c r="H916" t="str">
        <f>IFERROR(INDEX('기사 제목, 링크 정리시트'!B:B,MATCH(CONCATENATE("http://skinnonews.com"&amp;'5pg 데이터'!A916),'기사 제목, 링크 정리시트'!C:C,0)),"")</f>
        <v/>
      </c>
      <c r="M916">
        <f>주간_5pg!F916</f>
        <v>0</v>
      </c>
    </row>
    <row r="917" spans="1:13">
      <c r="A917" s="86" t="s">
        <v>1893</v>
      </c>
      <c r="B917" s="86" t="s">
        <v>226</v>
      </c>
      <c r="C917" s="86">
        <v>1</v>
      </c>
      <c r="D917">
        <f>IF(VLOOKUP(A917,'상위 PV'!A:C,3,0)="기사임",1,"")</f>
        <v>1</v>
      </c>
      <c r="E917">
        <f>COUNTIF(주간_5pg!$F$2:$F$800,'5pg 데이터'!B917)</f>
        <v>1</v>
      </c>
      <c r="F917" t="b">
        <f t="shared" si="14"/>
        <v>1</v>
      </c>
      <c r="G917" t="str">
        <f>IF(F917=FALSE,"",B917&amp;"@"&amp;COUNTIFS($B$1:B917,B917,$F$1:F917,TRUE))</f>
        <v>South Korea@77</v>
      </c>
      <c r="H917" t="str">
        <f>IFERROR(INDEX('기사 제목, 링크 정리시트'!B:B,MATCH(CONCATENATE("http://skinnonews.com"&amp;'5pg 데이터'!A917),'기사 제목, 링크 정리시트'!C:C,0)),"")</f>
        <v/>
      </c>
      <c r="M917">
        <f>주간_5pg!F917</f>
        <v>0</v>
      </c>
    </row>
    <row r="918" spans="1:13">
      <c r="A918" s="86" t="s">
        <v>1893</v>
      </c>
      <c r="B918" s="86" t="s">
        <v>225</v>
      </c>
      <c r="C918" s="86">
        <v>1</v>
      </c>
      <c r="D918">
        <f>IF(VLOOKUP(A918,'상위 PV'!A:C,3,0)="기사임",1,"")</f>
        <v>1</v>
      </c>
      <c r="E918">
        <f>COUNTIF(주간_5pg!$F$2:$F$800,'5pg 데이터'!B918)</f>
        <v>1</v>
      </c>
      <c r="F918" t="b">
        <f t="shared" si="14"/>
        <v>1</v>
      </c>
      <c r="G918" t="str">
        <f>IF(F918=FALSE,"",B918&amp;"@"&amp;COUNTIFS($B$1:B918,B918,$F$1:F918,TRUE))</f>
        <v>United States@97</v>
      </c>
      <c r="H918" t="str">
        <f>IFERROR(INDEX('기사 제목, 링크 정리시트'!B:B,MATCH(CONCATENATE("http://skinnonews.com"&amp;'5pg 데이터'!A918),'기사 제목, 링크 정리시트'!C:C,0)),"")</f>
        <v/>
      </c>
      <c r="M918">
        <f>주간_5pg!F918</f>
        <v>0</v>
      </c>
    </row>
    <row r="919" spans="1:13">
      <c r="A919" s="86" t="s">
        <v>1918</v>
      </c>
      <c r="B919" s="86" t="s">
        <v>229</v>
      </c>
      <c r="C919" s="86">
        <v>1</v>
      </c>
      <c r="D919">
        <f>IF(VLOOKUP(A919,'상위 PV'!A:C,3,0)="기사임",1,"")</f>
        <v>1</v>
      </c>
      <c r="E919">
        <f>COUNTIF(주간_5pg!$F$2:$F$800,'5pg 데이터'!B919)</f>
        <v>1</v>
      </c>
      <c r="F919" t="b">
        <f t="shared" si="14"/>
        <v>1</v>
      </c>
      <c r="G919" t="str">
        <f>IF(F919=FALSE,"",B919&amp;"@"&amp;COUNTIFS($B$1:B919,B919,$F$1:F919,TRUE))</f>
        <v>India@102</v>
      </c>
      <c r="H919" t="str">
        <f>IFERROR(INDEX('기사 제목, 링크 정리시트'!B:B,MATCH(CONCATENATE("http://skinnonews.com"&amp;'5pg 데이터'!A919),'기사 제목, 링크 정리시트'!C:C,0)),"")</f>
        <v/>
      </c>
      <c r="M919">
        <f>주간_5pg!F919</f>
        <v>0</v>
      </c>
    </row>
    <row r="920" spans="1:13">
      <c r="A920" s="86" t="s">
        <v>1883</v>
      </c>
      <c r="B920" s="86" t="s">
        <v>233</v>
      </c>
      <c r="C920" s="86">
        <v>1</v>
      </c>
      <c r="D920">
        <f>IF(VLOOKUP(A920,'상위 PV'!A:C,3,0)="기사임",1,"")</f>
        <v>1</v>
      </c>
      <c r="E920">
        <f>COUNTIF(주간_5pg!$F$2:$F$800,'5pg 데이터'!B920)</f>
        <v>1</v>
      </c>
      <c r="F920" t="b">
        <f t="shared" si="14"/>
        <v>1</v>
      </c>
      <c r="G920" t="str">
        <f>IF(F920=FALSE,"",B920&amp;"@"&amp;COUNTIFS($B$1:B920,B920,$F$1:F920,TRUE))</f>
        <v>Hong Kong@30</v>
      </c>
      <c r="H920" t="str">
        <f>IFERROR(INDEX('기사 제목, 링크 정리시트'!B:B,MATCH(CONCATENATE("http://skinnonews.com"&amp;'5pg 데이터'!A920),'기사 제목, 링크 정리시트'!C:C,0)),"")</f>
        <v/>
      </c>
      <c r="M920">
        <f>주간_5pg!F920</f>
        <v>0</v>
      </c>
    </row>
    <row r="921" spans="1:13">
      <c r="A921" s="86" t="s">
        <v>1883</v>
      </c>
      <c r="B921" s="86" t="s">
        <v>651</v>
      </c>
      <c r="C921" s="86">
        <v>1</v>
      </c>
      <c r="D921">
        <f>IF(VLOOKUP(A921,'상위 PV'!A:C,3,0)="기사임",1,"")</f>
        <v>1</v>
      </c>
      <c r="E921">
        <f>COUNTIF(주간_5pg!$F$2:$F$800,'5pg 데이터'!B921)</f>
        <v>1</v>
      </c>
      <c r="F921" t="b">
        <f t="shared" si="14"/>
        <v>1</v>
      </c>
      <c r="G921" t="str">
        <f>IF(F921=FALSE,"",B921&amp;"@"&amp;COUNTIFS($B$1:B921,B921,$F$1:F921,TRUE))</f>
        <v>Ukraine@5</v>
      </c>
      <c r="H921" t="str">
        <f>IFERROR(INDEX('기사 제목, 링크 정리시트'!B:B,MATCH(CONCATENATE("http://skinnonews.com"&amp;'5pg 데이터'!A921),'기사 제목, 링크 정리시트'!C:C,0)),"")</f>
        <v/>
      </c>
      <c r="M921">
        <f>주간_5pg!F921</f>
        <v>0</v>
      </c>
    </row>
    <row r="922" spans="1:13">
      <c r="A922" s="86" t="s">
        <v>1806</v>
      </c>
      <c r="B922" s="86" t="s">
        <v>226</v>
      </c>
      <c r="C922" s="86">
        <v>1</v>
      </c>
      <c r="D922">
        <f>IF(VLOOKUP(A922,'상위 PV'!A:C,3,0)="기사임",1,"")</f>
        <v>1</v>
      </c>
      <c r="E922">
        <f>COUNTIF(주간_5pg!$F$2:$F$800,'5pg 데이터'!B922)</f>
        <v>1</v>
      </c>
      <c r="F922" t="b">
        <f t="shared" si="14"/>
        <v>1</v>
      </c>
      <c r="G922" t="str">
        <f>IF(F922=FALSE,"",B922&amp;"@"&amp;COUNTIFS($B$1:B922,B922,$F$1:F922,TRUE))</f>
        <v>South Korea@78</v>
      </c>
      <c r="H922" t="str">
        <f>IFERROR(INDEX('기사 제목, 링크 정리시트'!B:B,MATCH(CONCATENATE("http://skinnonews.com"&amp;'5pg 데이터'!A922),'기사 제목, 링크 정리시트'!C:C,0)),"")</f>
        <v/>
      </c>
      <c r="M922">
        <f>주간_5pg!F922</f>
        <v>0</v>
      </c>
    </row>
    <row r="923" spans="1:13">
      <c r="A923" s="86" t="s">
        <v>1255</v>
      </c>
      <c r="B923" s="86" t="s">
        <v>226</v>
      </c>
      <c r="C923" s="86">
        <v>1</v>
      </c>
      <c r="D923">
        <f>IF(VLOOKUP(A923,'상위 PV'!A:C,3,0)="기사임",1,"")</f>
        <v>1</v>
      </c>
      <c r="E923">
        <f>COUNTIF(주간_5pg!$F$2:$F$800,'5pg 데이터'!B923)</f>
        <v>1</v>
      </c>
      <c r="F923" t="b">
        <f t="shared" si="14"/>
        <v>1</v>
      </c>
      <c r="G923" t="str">
        <f>IF(F923=FALSE,"",B923&amp;"@"&amp;COUNTIFS($B$1:B923,B923,$F$1:F923,TRUE))</f>
        <v>South Korea@79</v>
      </c>
      <c r="H923" t="str">
        <f>IFERROR(INDEX('기사 제목, 링크 정리시트'!B:B,MATCH(CONCATENATE("http://skinnonews.com"&amp;'5pg 데이터'!A923),'기사 제목, 링크 정리시트'!C:C,0)),"")</f>
        <v/>
      </c>
      <c r="M923">
        <f>주간_5pg!F923</f>
        <v>0</v>
      </c>
    </row>
    <row r="924" spans="1:13">
      <c r="A924" s="86" t="s">
        <v>1255</v>
      </c>
      <c r="B924" s="86" t="s">
        <v>1775</v>
      </c>
      <c r="C924" s="86">
        <v>1</v>
      </c>
      <c r="D924">
        <f>IF(VLOOKUP(A924,'상위 PV'!A:C,3,0)="기사임",1,"")</f>
        <v>1</v>
      </c>
      <c r="E924">
        <f>COUNTIF(주간_5pg!$F$2:$F$800,'5pg 데이터'!B924)</f>
        <v>2</v>
      </c>
      <c r="F924" t="b">
        <f t="shared" si="14"/>
        <v>0</v>
      </c>
      <c r="G924" t="str">
        <f>IF(F924=FALSE,"",B924&amp;"@"&amp;COUNTIFS($B$1:B924,B924,$F$1:F924,TRUE))</f>
        <v/>
      </c>
      <c r="H924" t="str">
        <f>IFERROR(INDEX('기사 제목, 링크 정리시트'!B:B,MATCH(CONCATENATE("http://skinnonews.com"&amp;'5pg 데이터'!A924),'기사 제목, 링크 정리시트'!C:C,0)),"")</f>
        <v/>
      </c>
      <c r="M924">
        <f>주간_5pg!F924</f>
        <v>0</v>
      </c>
    </row>
    <row r="925" spans="1:13">
      <c r="A925" s="86" t="s">
        <v>285</v>
      </c>
      <c r="B925" s="86" t="s">
        <v>226</v>
      </c>
      <c r="C925" s="86">
        <v>1</v>
      </c>
      <c r="D925">
        <f>IF(VLOOKUP(A925,'상위 PV'!A:C,3,0)="기사임",1,"")</f>
        <v>1</v>
      </c>
      <c r="E925">
        <f>COUNTIF(주간_5pg!$F$2:$F$800,'5pg 데이터'!B925)</f>
        <v>1</v>
      </c>
      <c r="F925" t="b">
        <f t="shared" si="14"/>
        <v>1</v>
      </c>
      <c r="G925" t="str">
        <f>IF(F925=FALSE,"",B925&amp;"@"&amp;COUNTIFS($B$1:B925,B925,$F$1:F925,TRUE))</f>
        <v>South Korea@80</v>
      </c>
      <c r="H925" t="str">
        <f>IFERROR(INDEX('기사 제목, 링크 정리시트'!B:B,MATCH(CONCATENATE("http://skinnonews.com"&amp;'5pg 데이터'!A925),'기사 제목, 링크 정리시트'!C:C,0)),"")</f>
        <v>InterBattery 2021: SK Innovation shows safer, faster, longer EV batteries</v>
      </c>
      <c r="M925">
        <f>주간_5pg!F925</f>
        <v>0</v>
      </c>
    </row>
    <row r="926" spans="1:13">
      <c r="A926" s="86" t="s">
        <v>652</v>
      </c>
      <c r="B926" s="86" t="s">
        <v>226</v>
      </c>
      <c r="C926" s="86">
        <v>1</v>
      </c>
      <c r="D926">
        <f>IF(VLOOKUP(A926,'상위 PV'!A:C,3,0)="기사임",1,"")</f>
        <v>1</v>
      </c>
      <c r="E926">
        <f>COUNTIF(주간_5pg!$F$2:$F$800,'5pg 데이터'!B926)</f>
        <v>1</v>
      </c>
      <c r="F926" t="b">
        <f t="shared" si="14"/>
        <v>1</v>
      </c>
      <c r="G926" t="str">
        <f>IF(F926=FALSE,"",B926&amp;"@"&amp;COUNTIFS($B$1:B926,B926,$F$1:F926,TRUE))</f>
        <v>South Korea@81</v>
      </c>
      <c r="H926" t="str">
        <f>IFERROR(INDEX('기사 제목, 링크 정리시트'!B:B,MATCH(CONCATENATE("http://skinnonews.com"&amp;'5pg 데이터'!A926),'기사 제목, 링크 정리시트'!C:C,0)),"")</f>
        <v/>
      </c>
      <c r="M926">
        <f>주간_5pg!F926</f>
        <v>0</v>
      </c>
    </row>
    <row r="927" spans="1:13">
      <c r="A927" s="86" t="s">
        <v>652</v>
      </c>
      <c r="B927" s="86" t="s">
        <v>243</v>
      </c>
      <c r="C927" s="86">
        <v>1</v>
      </c>
      <c r="D927">
        <f>IF(VLOOKUP(A927,'상위 PV'!A:C,3,0)="기사임",1,"")</f>
        <v>1</v>
      </c>
      <c r="E927">
        <f>COUNTIF(주간_5pg!$F$2:$F$800,'5pg 데이터'!B927)</f>
        <v>1</v>
      </c>
      <c r="F927" t="b">
        <f t="shared" si="14"/>
        <v>1</v>
      </c>
      <c r="G927" t="str">
        <f>IF(F927=FALSE,"",B927&amp;"@"&amp;COUNTIFS($B$1:B927,B927,$F$1:F927,TRUE))</f>
        <v>Thailand@8</v>
      </c>
      <c r="H927" t="str">
        <f>IFERROR(INDEX('기사 제목, 링크 정리시트'!B:B,MATCH(CONCATENATE("http://skinnonews.com"&amp;'5pg 데이터'!A927),'기사 제목, 링크 정리시트'!C:C,0)),"")</f>
        <v/>
      </c>
      <c r="M927">
        <f>주간_5pg!F927</f>
        <v>0</v>
      </c>
    </row>
    <row r="928" spans="1:13">
      <c r="A928" s="86" t="s">
        <v>1808</v>
      </c>
      <c r="B928" s="86" t="s">
        <v>245</v>
      </c>
      <c r="C928" s="86">
        <v>1</v>
      </c>
      <c r="D928">
        <f>IF(VLOOKUP(A928,'상위 PV'!A:C,3,0)="기사임",1,"")</f>
        <v>1</v>
      </c>
      <c r="E928">
        <f>COUNTIF(주간_5pg!$F$2:$F$800,'5pg 데이터'!B928)</f>
        <v>1</v>
      </c>
      <c r="F928" t="b">
        <f t="shared" si="14"/>
        <v>1</v>
      </c>
      <c r="G928" t="str">
        <f>IF(F928=FALSE,"",B928&amp;"@"&amp;COUNTIFS($B$1:B928,B928,$F$1:F928,TRUE))</f>
        <v>Belgium@3</v>
      </c>
      <c r="H928" t="str">
        <f>IFERROR(INDEX('기사 제목, 링크 정리시트'!B:B,MATCH(CONCATENATE("http://skinnonews.com"&amp;'5pg 데이터'!A928),'기사 제목, 링크 정리시트'!C:C,0)),"")</f>
        <v/>
      </c>
      <c r="M928">
        <f>주간_5pg!F928</f>
        <v>0</v>
      </c>
    </row>
    <row r="929" spans="1:13">
      <c r="A929" s="86" t="s">
        <v>1808</v>
      </c>
      <c r="B929" s="86" t="s">
        <v>232</v>
      </c>
      <c r="C929" s="86">
        <v>1</v>
      </c>
      <c r="D929">
        <f>IF(VLOOKUP(A929,'상위 PV'!A:C,3,0)="기사임",1,"")</f>
        <v>1</v>
      </c>
      <c r="E929">
        <f>COUNTIF(주간_5pg!$F$2:$F$800,'5pg 데이터'!B929)</f>
        <v>1</v>
      </c>
      <c r="F929" t="b">
        <f t="shared" si="14"/>
        <v>1</v>
      </c>
      <c r="G929" t="str">
        <f>IF(F929=FALSE,"",B929&amp;"@"&amp;COUNTIFS($B$1:B929,B929,$F$1:F929,TRUE))</f>
        <v>Canada@16</v>
      </c>
      <c r="H929" t="str">
        <f>IFERROR(INDEX('기사 제목, 링크 정리시트'!B:B,MATCH(CONCATENATE("http://skinnonews.com"&amp;'5pg 데이터'!A929),'기사 제목, 링크 정리시트'!C:C,0)),"")</f>
        <v/>
      </c>
      <c r="M929">
        <f>주간_5pg!F929</f>
        <v>0</v>
      </c>
    </row>
    <row r="930" spans="1:13">
      <c r="A930" s="86" t="s">
        <v>1808</v>
      </c>
      <c r="B930" s="86" t="s">
        <v>226</v>
      </c>
      <c r="C930" s="86">
        <v>1</v>
      </c>
      <c r="D930">
        <f>IF(VLOOKUP(A930,'상위 PV'!A:C,3,0)="기사임",1,"")</f>
        <v>1</v>
      </c>
      <c r="E930">
        <f>COUNTIF(주간_5pg!$F$2:$F$800,'5pg 데이터'!B930)</f>
        <v>1</v>
      </c>
      <c r="F930" t="b">
        <f t="shared" si="14"/>
        <v>1</v>
      </c>
      <c r="G930" t="str">
        <f>IF(F930=FALSE,"",B930&amp;"@"&amp;COUNTIFS($B$1:B930,B930,$F$1:F930,TRUE))</f>
        <v>South Korea@82</v>
      </c>
      <c r="H930" t="str">
        <f>IFERROR(INDEX('기사 제목, 링크 정리시트'!B:B,MATCH(CONCATENATE("http://skinnonews.com"&amp;'5pg 데이터'!A930),'기사 제목, 링크 정리시트'!C:C,0)),"")</f>
        <v/>
      </c>
      <c r="M930">
        <f>주간_5pg!F930</f>
        <v>0</v>
      </c>
    </row>
    <row r="931" spans="1:13">
      <c r="A931" s="86" t="s">
        <v>1808</v>
      </c>
      <c r="B931" s="86" t="s">
        <v>225</v>
      </c>
      <c r="C931" s="86">
        <v>1</v>
      </c>
      <c r="D931">
        <f>IF(VLOOKUP(A931,'상위 PV'!A:C,3,0)="기사임",1,"")</f>
        <v>1</v>
      </c>
      <c r="E931">
        <f>COUNTIF(주간_5pg!$F$2:$F$800,'5pg 데이터'!B931)</f>
        <v>1</v>
      </c>
      <c r="F931" t="b">
        <f t="shared" si="14"/>
        <v>1</v>
      </c>
      <c r="G931" t="str">
        <f>IF(F931=FALSE,"",B931&amp;"@"&amp;COUNTIFS($B$1:B931,B931,$F$1:F931,TRUE))</f>
        <v>United States@98</v>
      </c>
      <c r="H931" t="str">
        <f>IFERROR(INDEX('기사 제목, 링크 정리시트'!B:B,MATCH(CONCATENATE("http://skinnonews.com"&amp;'5pg 데이터'!A931),'기사 제목, 링크 정리시트'!C:C,0)),"")</f>
        <v/>
      </c>
      <c r="M931">
        <f>주간_5pg!F931</f>
        <v>0</v>
      </c>
    </row>
    <row r="932" spans="1:13">
      <c r="A932" s="86" t="s">
        <v>1919</v>
      </c>
      <c r="B932" s="86" t="s">
        <v>240</v>
      </c>
      <c r="C932" s="86">
        <v>1</v>
      </c>
      <c r="D932">
        <f>IF(VLOOKUP(A932,'상위 PV'!A:C,3,0)="기사임",1,"")</f>
        <v>1</v>
      </c>
      <c r="E932">
        <f>COUNTIF(주간_5pg!$F$2:$F$800,'5pg 데이터'!B932)</f>
        <v>1</v>
      </c>
      <c r="F932" t="b">
        <f t="shared" si="14"/>
        <v>1</v>
      </c>
      <c r="G932" t="str">
        <f>IF(F932=FALSE,"",B932&amp;"@"&amp;COUNTIFS($B$1:B932,B932,$F$1:F932,TRUE))</f>
        <v>Spain@8</v>
      </c>
      <c r="H932" t="str">
        <f>IFERROR(INDEX('기사 제목, 링크 정리시트'!B:B,MATCH(CONCATENATE("http://skinnonews.com"&amp;'5pg 데이터'!A932),'기사 제목, 링크 정리시트'!C:C,0)),"")</f>
        <v/>
      </c>
      <c r="M932">
        <f>주간_5pg!F932</f>
        <v>0</v>
      </c>
    </row>
    <row r="933" spans="1:13">
      <c r="A933" s="86" t="s">
        <v>1169</v>
      </c>
      <c r="B933" s="86" t="s">
        <v>227</v>
      </c>
      <c r="C933" s="86">
        <v>1</v>
      </c>
      <c r="D933">
        <f>IF(VLOOKUP(A933,'상위 PV'!A:C,3,0)="기사임",1,"")</f>
        <v>1</v>
      </c>
      <c r="E933">
        <f>COUNTIF(주간_5pg!$F$2:$F$800,'5pg 데이터'!B933)</f>
        <v>1</v>
      </c>
      <c r="F933" t="b">
        <f t="shared" si="14"/>
        <v>1</v>
      </c>
      <c r="G933" t="str">
        <f>IF(F933=FALSE,"",B933&amp;"@"&amp;COUNTIFS($B$1:B933,B933,$F$1:F933,TRUE))</f>
        <v>Japan@36</v>
      </c>
      <c r="H933" t="str">
        <f>IFERROR(INDEX('기사 제목, 링크 정리시트'!B:B,MATCH(CONCATENATE("http://skinnonews.com"&amp;'5pg 데이터'!A933),'기사 제목, 링크 정리시트'!C:C,0)),"")</f>
        <v/>
      </c>
      <c r="M933">
        <f>주간_5pg!F933</f>
        <v>0</v>
      </c>
    </row>
    <row r="934" spans="1:13">
      <c r="A934" s="86" t="s">
        <v>1169</v>
      </c>
      <c r="B934" s="86" t="s">
        <v>230</v>
      </c>
      <c r="C934" s="86">
        <v>1</v>
      </c>
      <c r="D934">
        <f>IF(VLOOKUP(A934,'상위 PV'!A:C,3,0)="기사임",1,"")</f>
        <v>1</v>
      </c>
      <c r="E934">
        <f>COUNTIF(주간_5pg!$F$2:$F$800,'5pg 데이터'!B934)</f>
        <v>1</v>
      </c>
      <c r="F934" t="b">
        <f t="shared" si="14"/>
        <v>1</v>
      </c>
      <c r="G934" t="str">
        <f>IF(F934=FALSE,"",B934&amp;"@"&amp;COUNTIFS($B$1:B934,B934,$F$1:F934,TRUE))</f>
        <v>Singapore@56</v>
      </c>
      <c r="H934" t="str">
        <f>IFERROR(INDEX('기사 제목, 링크 정리시트'!B:B,MATCH(CONCATENATE("http://skinnonews.com"&amp;'5pg 데이터'!A934),'기사 제목, 링크 정리시트'!C:C,0)),"")</f>
        <v/>
      </c>
      <c r="M934">
        <f>주간_5pg!F934</f>
        <v>0</v>
      </c>
    </row>
    <row r="935" spans="1:13">
      <c r="A935" s="86" t="s">
        <v>268</v>
      </c>
      <c r="B935" s="86" t="s">
        <v>965</v>
      </c>
      <c r="C935" s="86">
        <v>1</v>
      </c>
      <c r="D935">
        <f>IF(VLOOKUP(A935,'상위 PV'!A:C,3,0)="기사임",1,"")</f>
        <v>1</v>
      </c>
      <c r="E935">
        <f>COUNTIF(주간_5pg!$F$2:$F$800,'5pg 데이터'!B935)</f>
        <v>1</v>
      </c>
      <c r="F935" t="b">
        <f t="shared" si="14"/>
        <v>1</v>
      </c>
      <c r="G935" t="str">
        <f>IF(F935=FALSE,"",B935&amp;"@"&amp;COUNTIFS($B$1:B935,B935,$F$1:F935,TRUE))</f>
        <v>Finland@6</v>
      </c>
      <c r="H935" t="str">
        <f>IFERROR(INDEX('기사 제목, 링크 정리시트'!B:B,MATCH(CONCATENATE("http://skinnonews.com"&amp;'5pg 데이터'!A935),'기사 제목, 링크 정리시트'!C:C,0)),"")</f>
        <v>Z-folding, a technique that ensures the safety of SK Innovation’s batteries</v>
      </c>
      <c r="M935">
        <f>주간_5pg!F935</f>
        <v>0</v>
      </c>
    </row>
    <row r="936" spans="1:13">
      <c r="A936" s="86" t="s">
        <v>268</v>
      </c>
      <c r="B936" s="86" t="s">
        <v>240</v>
      </c>
      <c r="C936" s="86">
        <v>1</v>
      </c>
      <c r="D936">
        <f>IF(VLOOKUP(A936,'상위 PV'!A:C,3,0)="기사임",1,"")</f>
        <v>1</v>
      </c>
      <c r="E936">
        <f>COUNTIF(주간_5pg!$F$2:$F$800,'5pg 데이터'!B936)</f>
        <v>1</v>
      </c>
      <c r="F936" t="b">
        <f t="shared" si="14"/>
        <v>1</v>
      </c>
      <c r="G936" t="str">
        <f>IF(F936=FALSE,"",B936&amp;"@"&amp;COUNTIFS($B$1:B936,B936,$F$1:F936,TRUE))</f>
        <v>Spain@9</v>
      </c>
      <c r="H936" t="str">
        <f>IFERROR(INDEX('기사 제목, 링크 정리시트'!B:B,MATCH(CONCATENATE("http://skinnonews.com"&amp;'5pg 데이터'!A936),'기사 제목, 링크 정리시트'!C:C,0)),"")</f>
        <v>Z-folding, a technique that ensures the safety of SK Innovation’s batteries</v>
      </c>
      <c r="M936">
        <f>주간_5pg!F936</f>
        <v>0</v>
      </c>
    </row>
    <row r="937" spans="1:13">
      <c r="A937" s="86" t="s">
        <v>268</v>
      </c>
      <c r="B937" s="86" t="s">
        <v>650</v>
      </c>
      <c r="C937" s="86">
        <v>1</v>
      </c>
      <c r="D937">
        <f>IF(VLOOKUP(A937,'상위 PV'!A:C,3,0)="기사임",1,"")</f>
        <v>1</v>
      </c>
      <c r="E937">
        <f>COUNTIF(주간_5pg!$F$2:$F$800,'5pg 데이터'!B937)</f>
        <v>1</v>
      </c>
      <c r="F937" t="b">
        <f t="shared" si="14"/>
        <v>1</v>
      </c>
      <c r="G937" t="str">
        <f>IF(F937=FALSE,"",B937&amp;"@"&amp;COUNTIFS($B$1:B937,B937,$F$1:F937,TRUE))</f>
        <v>T체rkiye@1</v>
      </c>
      <c r="H937" t="str">
        <f>IFERROR(INDEX('기사 제목, 링크 정리시트'!B:B,MATCH(CONCATENATE("http://skinnonews.com"&amp;'5pg 데이터'!A937),'기사 제목, 링크 정리시트'!C:C,0)),"")</f>
        <v>Z-folding, a technique that ensures the safety of SK Innovation’s batteries</v>
      </c>
      <c r="M937">
        <f>주간_5pg!F937</f>
        <v>0</v>
      </c>
    </row>
    <row r="938" spans="1:13">
      <c r="A938" s="86" t="s">
        <v>883</v>
      </c>
      <c r="B938" s="86" t="s">
        <v>229</v>
      </c>
      <c r="C938" s="86">
        <v>1</v>
      </c>
      <c r="D938">
        <f>IF(VLOOKUP(A938,'상위 PV'!A:C,3,0)="기사임",1,"")</f>
        <v>1</v>
      </c>
      <c r="E938">
        <f>COUNTIF(주간_5pg!$F$2:$F$800,'5pg 데이터'!B938)</f>
        <v>1</v>
      </c>
      <c r="F938" t="b">
        <f t="shared" si="14"/>
        <v>1</v>
      </c>
      <c r="G938" t="str">
        <f>IF(F938=FALSE,"",B938&amp;"@"&amp;COUNTIFS($B$1:B938,B938,$F$1:F938,TRUE))</f>
        <v>India@103</v>
      </c>
      <c r="H938" t="str">
        <f>IFERROR(INDEX('기사 제목, 링크 정리시트'!B:B,MATCH(CONCATENATE("http://skinnonews.com"&amp;'5pg 데이터'!A938),'기사 제목, 링크 정리시트'!C:C,0)),"")</f>
        <v/>
      </c>
      <c r="M938">
        <f>주간_5pg!F938</f>
        <v>0</v>
      </c>
    </row>
    <row r="939" spans="1:13">
      <c r="A939" s="86" t="s">
        <v>1750</v>
      </c>
      <c r="B939" s="86" t="s">
        <v>225</v>
      </c>
      <c r="C939" s="86">
        <v>1</v>
      </c>
      <c r="D939">
        <f>IF(VLOOKUP(A939,'상위 PV'!A:C,3,0)="기사임",1,"")</f>
        <v>1</v>
      </c>
      <c r="E939">
        <f>COUNTIF(주간_5pg!$F$2:$F$800,'5pg 데이터'!B939)</f>
        <v>1</v>
      </c>
      <c r="F939" t="b">
        <f t="shared" si="14"/>
        <v>1</v>
      </c>
      <c r="G939" t="str">
        <f>IF(F939=FALSE,"",B939&amp;"@"&amp;COUNTIFS($B$1:B939,B939,$F$1:F939,TRUE))</f>
        <v>United States@99</v>
      </c>
      <c r="H939" t="str">
        <f>IFERROR(INDEX('기사 제목, 링크 정리시트'!B:B,MATCH(CONCATENATE("http://skinnonews.com"&amp;'5pg 데이터'!A939),'기사 제목, 링크 정리시트'!C:C,0)),"")</f>
        <v/>
      </c>
      <c r="M939">
        <f>주간_5pg!F939</f>
        <v>0</v>
      </c>
    </row>
    <row r="940" spans="1:13">
      <c r="A940" s="86" t="s">
        <v>970</v>
      </c>
      <c r="B940" s="86" t="s">
        <v>230</v>
      </c>
      <c r="C940" s="86">
        <v>1</v>
      </c>
      <c r="D940">
        <f>IF(VLOOKUP(A940,'상위 PV'!A:C,3,0)="기사임",1,"")</f>
        <v>1</v>
      </c>
      <c r="E940">
        <f>COUNTIF(주간_5pg!$F$2:$F$800,'5pg 데이터'!B940)</f>
        <v>1</v>
      </c>
      <c r="F940" t="b">
        <f t="shared" si="14"/>
        <v>1</v>
      </c>
      <c r="G940" t="str">
        <f>IF(F940=FALSE,"",B940&amp;"@"&amp;COUNTIFS($B$1:B940,B940,$F$1:F940,TRUE))</f>
        <v>Singapore@57</v>
      </c>
      <c r="H940" t="str">
        <f>IFERROR(INDEX('기사 제목, 링크 정리시트'!B:B,MATCH(CONCATENATE("http://skinnonews.com"&amp;'5pg 데이터'!A940),'기사 제목, 링크 정리시트'!C:C,0)),"")</f>
        <v/>
      </c>
      <c r="M940">
        <f>주간_5pg!F940</f>
        <v>0</v>
      </c>
    </row>
    <row r="941" spans="1:13">
      <c r="A941" s="86" t="s">
        <v>1738</v>
      </c>
      <c r="B941" s="86" t="s">
        <v>232</v>
      </c>
      <c r="C941" s="86">
        <v>1</v>
      </c>
      <c r="D941">
        <f>IF(VLOOKUP(A941,'상위 PV'!A:C,3,0)="기사임",1,"")</f>
        <v>1</v>
      </c>
      <c r="E941">
        <f>COUNTIF(주간_5pg!$F$2:$F$800,'5pg 데이터'!B941)</f>
        <v>1</v>
      </c>
      <c r="F941" t="b">
        <f t="shared" si="14"/>
        <v>1</v>
      </c>
      <c r="G941" t="str">
        <f>IF(F941=FALSE,"",B941&amp;"@"&amp;COUNTIFS($B$1:B941,B941,$F$1:F941,TRUE))</f>
        <v>Canada@17</v>
      </c>
      <c r="H941" t="str">
        <f>IFERROR(INDEX('기사 제목, 링크 정리시트'!B:B,MATCH(CONCATENATE("http://skinnonews.com"&amp;'5pg 데이터'!A941),'기사 제목, 링크 정리시트'!C:C,0)),"")</f>
        <v/>
      </c>
      <c r="M941">
        <f>주간_5pg!F941</f>
        <v>0</v>
      </c>
    </row>
    <row r="942" spans="1:13">
      <c r="A942" s="86" t="s">
        <v>1738</v>
      </c>
      <c r="B942" s="86" t="s">
        <v>244</v>
      </c>
      <c r="C942" s="86">
        <v>1</v>
      </c>
      <c r="D942">
        <f>IF(VLOOKUP(A942,'상위 PV'!A:C,3,0)="기사임",1,"")</f>
        <v>1</v>
      </c>
      <c r="E942">
        <f>COUNTIF(주간_5pg!$F$2:$F$800,'5pg 데이터'!B942)</f>
        <v>1</v>
      </c>
      <c r="F942" t="b">
        <f t="shared" si="14"/>
        <v>1</v>
      </c>
      <c r="G942" t="str">
        <f>IF(F942=FALSE,"",B942&amp;"@"&amp;COUNTIFS($B$1:B942,B942,$F$1:F942,TRUE))</f>
        <v>Indonesia@14</v>
      </c>
      <c r="H942" t="str">
        <f>IFERROR(INDEX('기사 제목, 링크 정리시트'!B:B,MATCH(CONCATENATE("http://skinnonews.com"&amp;'5pg 데이터'!A942),'기사 제목, 링크 정리시트'!C:C,0)),"")</f>
        <v/>
      </c>
      <c r="M942">
        <f>주간_5pg!F942</f>
        <v>0</v>
      </c>
    </row>
    <row r="943" spans="1:13">
      <c r="A943" s="86" t="s">
        <v>1738</v>
      </c>
      <c r="B943" s="86" t="s">
        <v>227</v>
      </c>
      <c r="C943" s="86">
        <v>1</v>
      </c>
      <c r="D943">
        <f>IF(VLOOKUP(A943,'상위 PV'!A:C,3,0)="기사임",1,"")</f>
        <v>1</v>
      </c>
      <c r="E943">
        <f>COUNTIF(주간_5pg!$F$2:$F$800,'5pg 데이터'!B943)</f>
        <v>1</v>
      </c>
      <c r="F943" t="b">
        <f t="shared" si="14"/>
        <v>1</v>
      </c>
      <c r="G943" t="str">
        <f>IF(F943=FALSE,"",B943&amp;"@"&amp;COUNTIFS($B$1:B943,B943,$F$1:F943,TRUE))</f>
        <v>Japan@37</v>
      </c>
      <c r="H943" t="str">
        <f>IFERROR(INDEX('기사 제목, 링크 정리시트'!B:B,MATCH(CONCATENATE("http://skinnonews.com"&amp;'5pg 데이터'!A943),'기사 제목, 링크 정리시트'!C:C,0)),"")</f>
        <v/>
      </c>
      <c r="M943">
        <f>주간_5pg!F943</f>
        <v>0</v>
      </c>
    </row>
    <row r="944" spans="1:13">
      <c r="A944" s="86" t="s">
        <v>1738</v>
      </c>
      <c r="B944" s="86" t="s">
        <v>250</v>
      </c>
      <c r="C944" s="86">
        <v>1</v>
      </c>
      <c r="D944">
        <f>IF(VLOOKUP(A944,'상위 PV'!A:C,3,0)="기사임",1,"")</f>
        <v>1</v>
      </c>
      <c r="E944">
        <f>COUNTIF(주간_5pg!$F$2:$F$800,'5pg 데이터'!B944)</f>
        <v>1</v>
      </c>
      <c r="F944" t="b">
        <f t="shared" si="14"/>
        <v>1</v>
      </c>
      <c r="G944" t="str">
        <f>IF(F944=FALSE,"",B944&amp;"@"&amp;COUNTIFS($B$1:B944,B944,$F$1:F944,TRUE))</f>
        <v>Philippines@6</v>
      </c>
      <c r="H944" t="str">
        <f>IFERROR(INDEX('기사 제목, 링크 정리시트'!B:B,MATCH(CONCATENATE("http://skinnonews.com"&amp;'5pg 데이터'!A944),'기사 제목, 링크 정리시트'!C:C,0)),"")</f>
        <v/>
      </c>
      <c r="M944">
        <f>주간_5pg!F944</f>
        <v>0</v>
      </c>
    </row>
    <row r="945" spans="1:13">
      <c r="A945" s="86" t="s">
        <v>1209</v>
      </c>
      <c r="B945" s="86" t="s">
        <v>231</v>
      </c>
      <c r="C945" s="86">
        <v>1</v>
      </c>
      <c r="D945">
        <f>IF(VLOOKUP(A945,'상위 PV'!A:C,3,0)="기사임",1,"")</f>
        <v>1</v>
      </c>
      <c r="E945">
        <f>COUNTIF(주간_5pg!$F$2:$F$800,'5pg 데이터'!B945)</f>
        <v>1</v>
      </c>
      <c r="F945" t="b">
        <f t="shared" si="14"/>
        <v>1</v>
      </c>
      <c r="G945" t="str">
        <f>IF(F945=FALSE,"",B945&amp;"@"&amp;COUNTIFS($B$1:B945,B945,$F$1:F945,TRUE))</f>
        <v>China@29</v>
      </c>
      <c r="H945" t="str">
        <f>IFERROR(INDEX('기사 제목, 링크 정리시트'!B:B,MATCH(CONCATENATE("http://skinnonews.com"&amp;'5pg 데이터'!A945),'기사 제목, 링크 정리시트'!C:C,0)),"")</f>
        <v/>
      </c>
      <c r="M945">
        <f>주간_5pg!F945</f>
        <v>0</v>
      </c>
    </row>
    <row r="946" spans="1:13">
      <c r="A946" s="86" t="s">
        <v>1239</v>
      </c>
      <c r="B946" s="86" t="s">
        <v>233</v>
      </c>
      <c r="C946" s="86">
        <v>1</v>
      </c>
      <c r="D946">
        <f>IF(VLOOKUP(A946,'상위 PV'!A:C,3,0)="기사임",1,"")</f>
        <v>1</v>
      </c>
      <c r="E946">
        <f>COUNTIF(주간_5pg!$F$2:$F$800,'5pg 데이터'!B946)</f>
        <v>1</v>
      </c>
      <c r="F946" t="b">
        <f t="shared" si="14"/>
        <v>1</v>
      </c>
      <c r="G946" t="str">
        <f>IF(F946=FALSE,"",B946&amp;"@"&amp;COUNTIFS($B$1:B946,B946,$F$1:F946,TRUE))</f>
        <v>Hong Kong@31</v>
      </c>
      <c r="H946" t="str">
        <f>IFERROR(INDEX('기사 제목, 링크 정리시트'!B:B,MATCH(CONCATENATE("http://skinnonews.com"&amp;'5pg 데이터'!A946),'기사 제목, 링크 정리시트'!C:C,0)),"")</f>
        <v/>
      </c>
      <c r="M946">
        <f>주간_5pg!F946</f>
        <v>0</v>
      </c>
    </row>
    <row r="947" spans="1:13">
      <c r="A947" s="86" t="s">
        <v>1239</v>
      </c>
      <c r="B947" s="86" t="s">
        <v>229</v>
      </c>
      <c r="C947" s="86">
        <v>1</v>
      </c>
      <c r="D947">
        <f>IF(VLOOKUP(A947,'상위 PV'!A:C,3,0)="기사임",1,"")</f>
        <v>1</v>
      </c>
      <c r="E947">
        <f>COUNTIF(주간_5pg!$F$2:$F$800,'5pg 데이터'!B947)</f>
        <v>1</v>
      </c>
      <c r="F947" t="b">
        <f t="shared" si="14"/>
        <v>1</v>
      </c>
      <c r="G947" t="str">
        <f>IF(F947=FALSE,"",B947&amp;"@"&amp;COUNTIFS($B$1:B947,B947,$F$1:F947,TRUE))</f>
        <v>India@104</v>
      </c>
      <c r="H947" t="str">
        <f>IFERROR(INDEX('기사 제목, 링크 정리시트'!B:B,MATCH(CONCATENATE("http://skinnonews.com"&amp;'5pg 데이터'!A947),'기사 제목, 링크 정리시트'!C:C,0)),"")</f>
        <v/>
      </c>
      <c r="M947">
        <f>주간_5pg!F947</f>
        <v>0</v>
      </c>
    </row>
    <row r="948" spans="1:13">
      <c r="A948" s="86" t="s">
        <v>1270</v>
      </c>
      <c r="B948" s="86" t="s">
        <v>243</v>
      </c>
      <c r="C948" s="86">
        <v>1</v>
      </c>
      <c r="D948">
        <f>IF(VLOOKUP(A948,'상위 PV'!A:C,3,0)="기사임",1,"")</f>
        <v>1</v>
      </c>
      <c r="E948">
        <f>COUNTIF(주간_5pg!$F$2:$F$800,'5pg 데이터'!B948)</f>
        <v>1</v>
      </c>
      <c r="F948" t="b">
        <f t="shared" si="14"/>
        <v>1</v>
      </c>
      <c r="G948" t="str">
        <f>IF(F948=FALSE,"",B948&amp;"@"&amp;COUNTIFS($B$1:B948,B948,$F$1:F948,TRUE))</f>
        <v>Thailand@9</v>
      </c>
      <c r="H948" t="str">
        <f>IFERROR(INDEX('기사 제목, 링크 정리시트'!B:B,MATCH(CONCATENATE("http://skinnonews.com"&amp;'5pg 데이터'!A948),'기사 제목, 링크 정리시트'!C:C,0)),"")</f>
        <v/>
      </c>
      <c r="M948">
        <f>주간_5pg!F948</f>
        <v>0</v>
      </c>
    </row>
    <row r="949" spans="1:13">
      <c r="A949" s="86" t="s">
        <v>1271</v>
      </c>
      <c r="B949" s="86" t="s">
        <v>240</v>
      </c>
      <c r="C949" s="86">
        <v>1</v>
      </c>
      <c r="D949">
        <f>IF(VLOOKUP(A949,'상위 PV'!A:C,3,0)="기사임",1,"")</f>
        <v>1</v>
      </c>
      <c r="E949">
        <f>COUNTIF(주간_5pg!$F$2:$F$800,'5pg 데이터'!B949)</f>
        <v>1</v>
      </c>
      <c r="F949" t="b">
        <f t="shared" si="14"/>
        <v>1</v>
      </c>
      <c r="G949" t="str">
        <f>IF(F949=FALSE,"",B949&amp;"@"&amp;COUNTIFS($B$1:B949,B949,$F$1:F949,TRUE))</f>
        <v>Spain@10</v>
      </c>
      <c r="H949" t="str">
        <f>IFERROR(INDEX('기사 제목, 링크 정리시트'!B:B,MATCH(CONCATENATE("http://skinnonews.com"&amp;'5pg 데이터'!A949),'기사 제목, 링크 정리시트'!C:C,0)),"")</f>
        <v/>
      </c>
      <c r="M949">
        <f>주간_5pg!F949</f>
        <v>0</v>
      </c>
    </row>
    <row r="950" spans="1:13">
      <c r="A950" s="86" t="s">
        <v>1610</v>
      </c>
      <c r="B950" s="86" t="s">
        <v>229</v>
      </c>
      <c r="C950" s="86">
        <v>1</v>
      </c>
      <c r="D950">
        <f>IF(VLOOKUP(A950,'상위 PV'!A:C,3,0)="기사임",1,"")</f>
        <v>1</v>
      </c>
      <c r="E950">
        <f>COUNTIF(주간_5pg!$F$2:$F$800,'5pg 데이터'!B950)</f>
        <v>1</v>
      </c>
      <c r="F950" t="b">
        <f t="shared" si="14"/>
        <v>1</v>
      </c>
      <c r="G950" t="str">
        <f>IF(F950=FALSE,"",B950&amp;"@"&amp;COUNTIFS($B$1:B950,B950,$F$1:F950,TRUE))</f>
        <v>India@105</v>
      </c>
      <c r="H950" t="str">
        <f>IFERROR(INDEX('기사 제목, 링크 정리시트'!B:B,MATCH(CONCATENATE("http://skinnonews.com"&amp;'5pg 데이터'!A950),'기사 제목, 링크 정리시트'!C:C,0)),"")</f>
        <v/>
      </c>
      <c r="M950">
        <f>주간_5pg!F950</f>
        <v>0</v>
      </c>
    </row>
    <row r="951" spans="1:13">
      <c r="A951" s="86" t="s">
        <v>1610</v>
      </c>
      <c r="B951" s="86" t="s">
        <v>247</v>
      </c>
      <c r="C951" s="86">
        <v>1</v>
      </c>
      <c r="D951">
        <f>IF(VLOOKUP(A951,'상위 PV'!A:C,3,0)="기사임",1,"")</f>
        <v>1</v>
      </c>
      <c r="E951">
        <f>COUNTIF(주간_5pg!$F$2:$F$800,'5pg 데이터'!B951)</f>
        <v>1</v>
      </c>
      <c r="F951" t="b">
        <f t="shared" si="14"/>
        <v>1</v>
      </c>
      <c r="G951" t="str">
        <f>IF(F951=FALSE,"",B951&amp;"@"&amp;COUNTIFS($B$1:B951,B951,$F$1:F951,TRUE))</f>
        <v>Vietnam@14</v>
      </c>
      <c r="H951" t="str">
        <f>IFERROR(INDEX('기사 제목, 링크 정리시트'!B:B,MATCH(CONCATENATE("http://skinnonews.com"&amp;'5pg 데이터'!A951),'기사 제목, 링크 정리시트'!C:C,0)),"")</f>
        <v/>
      </c>
      <c r="M951">
        <f>주간_5pg!F951</f>
        <v>0</v>
      </c>
    </row>
    <row r="952" spans="1:13">
      <c r="A952" s="86" t="s">
        <v>1326</v>
      </c>
      <c r="B952" s="86" t="s">
        <v>236</v>
      </c>
      <c r="C952" s="86">
        <v>1</v>
      </c>
      <c r="D952">
        <f>IF(VLOOKUP(A952,'상위 PV'!A:C,3,0)="기사임",1,"")</f>
        <v>1</v>
      </c>
      <c r="E952">
        <f>COUNTIF(주간_5pg!$F$2:$F$800,'5pg 데이터'!B952)</f>
        <v>1</v>
      </c>
      <c r="F952" t="b">
        <f t="shared" si="14"/>
        <v>1</v>
      </c>
      <c r="G952" t="str">
        <f>IF(F952=FALSE,"",B952&amp;"@"&amp;COUNTIFS($B$1:B952,B952,$F$1:F952,TRUE))</f>
        <v>France@21</v>
      </c>
      <c r="H952" t="str">
        <f>IFERROR(INDEX('기사 제목, 링크 정리시트'!B:B,MATCH(CONCATENATE("http://skinnonews.com"&amp;'5pg 데이터'!A952),'기사 제목, 링크 정리시트'!C:C,0)),"")</f>
        <v/>
      </c>
      <c r="M952">
        <f>주간_5pg!F952</f>
        <v>0</v>
      </c>
    </row>
    <row r="953" spans="1:13">
      <c r="A953" s="86" t="s">
        <v>1326</v>
      </c>
      <c r="B953" s="86" t="s">
        <v>240</v>
      </c>
      <c r="C953" s="86">
        <v>1</v>
      </c>
      <c r="D953">
        <f>IF(VLOOKUP(A953,'상위 PV'!A:C,3,0)="기사임",1,"")</f>
        <v>1</v>
      </c>
      <c r="E953">
        <f>COUNTIF(주간_5pg!$F$2:$F$800,'5pg 데이터'!B953)</f>
        <v>1</v>
      </c>
      <c r="F953" t="b">
        <f t="shared" si="14"/>
        <v>1</v>
      </c>
      <c r="G953" t="str">
        <f>IF(F953=FALSE,"",B953&amp;"@"&amp;COUNTIFS($B$1:B953,B953,$F$1:F953,TRUE))</f>
        <v>Spain@11</v>
      </c>
      <c r="H953" t="str">
        <f>IFERROR(INDEX('기사 제목, 링크 정리시트'!B:B,MATCH(CONCATENATE("http://skinnonews.com"&amp;'5pg 데이터'!A953),'기사 제목, 링크 정리시트'!C:C,0)),"")</f>
        <v/>
      </c>
      <c r="M953">
        <f>주간_5pg!F953</f>
        <v>0</v>
      </c>
    </row>
    <row r="954" spans="1:13">
      <c r="A954" s="86" t="s">
        <v>673</v>
      </c>
      <c r="B954" s="86" t="s">
        <v>227</v>
      </c>
      <c r="C954" s="86">
        <v>1</v>
      </c>
      <c r="D954">
        <f>IF(VLOOKUP(A954,'상위 PV'!A:C,3,0)="기사임",1,"")</f>
        <v>1</v>
      </c>
      <c r="E954">
        <f>COUNTIF(주간_5pg!$F$2:$F$800,'5pg 데이터'!B954)</f>
        <v>1</v>
      </c>
      <c r="F954" t="b">
        <f t="shared" si="14"/>
        <v>1</v>
      </c>
      <c r="G954" t="str">
        <f>IF(F954=FALSE,"",B954&amp;"@"&amp;COUNTIFS($B$1:B954,B954,$F$1:F954,TRUE))</f>
        <v>Japan@38</v>
      </c>
      <c r="H954" t="str">
        <f>IFERROR(INDEX('기사 제목, 링크 정리시트'!B:B,MATCH(CONCATENATE("http://skinnonews.com"&amp;'5pg 데이터'!A954),'기사 제목, 링크 정리시트'!C:C,0)),"")</f>
        <v/>
      </c>
      <c r="M954">
        <f>주간_5pg!F954</f>
        <v>0</v>
      </c>
    </row>
    <row r="955" spans="1:13">
      <c r="A955" s="86" t="s">
        <v>1920</v>
      </c>
      <c r="B955" s="86" t="s">
        <v>234</v>
      </c>
      <c r="C955" s="86">
        <v>1</v>
      </c>
      <c r="D955">
        <f>IF(VLOOKUP(A955,'상위 PV'!A:C,3,0)="기사임",1,"")</f>
        <v>1</v>
      </c>
      <c r="E955">
        <f>COUNTIF(주간_5pg!$F$2:$F$800,'5pg 데이터'!B955)</f>
        <v>1</v>
      </c>
      <c r="F955" t="b">
        <f t="shared" si="14"/>
        <v>1</v>
      </c>
      <c r="G955" t="str">
        <f>IF(F955=FALSE,"",B955&amp;"@"&amp;COUNTIFS($B$1:B955,B955,$F$1:F955,TRUE))</f>
        <v>United Kingdom@40</v>
      </c>
      <c r="H955" t="str">
        <f>IFERROR(INDEX('기사 제목, 링크 정리시트'!B:B,MATCH(CONCATENATE("http://skinnonews.com"&amp;'5pg 데이터'!A955),'기사 제목, 링크 정리시트'!C:C,0)),"")</f>
        <v/>
      </c>
      <c r="M955">
        <f>주간_5pg!F955</f>
        <v>0</v>
      </c>
    </row>
    <row r="956" spans="1:13">
      <c r="A956" s="86" t="s">
        <v>1273</v>
      </c>
      <c r="B956" s="86" t="s">
        <v>227</v>
      </c>
      <c r="C956" s="86">
        <v>1</v>
      </c>
      <c r="D956">
        <f>IF(VLOOKUP(A956,'상위 PV'!A:C,3,0)="기사임",1,"")</f>
        <v>1</v>
      </c>
      <c r="E956">
        <f>COUNTIF(주간_5pg!$F$2:$F$800,'5pg 데이터'!B956)</f>
        <v>1</v>
      </c>
      <c r="F956" t="b">
        <f t="shared" si="14"/>
        <v>1</v>
      </c>
      <c r="G956" t="str">
        <f>IF(F956=FALSE,"",B956&amp;"@"&amp;COUNTIFS($B$1:B956,B956,$F$1:F956,TRUE))</f>
        <v>Japan@39</v>
      </c>
      <c r="H956" t="str">
        <f>IFERROR(INDEX('기사 제목, 링크 정리시트'!B:B,MATCH(CONCATENATE("http://skinnonews.com"&amp;'5pg 데이터'!A956),'기사 제목, 링크 정리시트'!C:C,0)),"")</f>
        <v/>
      </c>
      <c r="M956">
        <f>주간_5pg!F956</f>
        <v>0</v>
      </c>
    </row>
    <row r="957" spans="1:13">
      <c r="A957" s="86" t="s">
        <v>1273</v>
      </c>
      <c r="B957" s="86" t="s">
        <v>225</v>
      </c>
      <c r="C957" s="86">
        <v>1</v>
      </c>
      <c r="D957">
        <f>IF(VLOOKUP(A957,'상위 PV'!A:C,3,0)="기사임",1,"")</f>
        <v>1</v>
      </c>
      <c r="E957">
        <f>COUNTIF(주간_5pg!$F$2:$F$800,'5pg 데이터'!B957)</f>
        <v>1</v>
      </c>
      <c r="F957" t="b">
        <f t="shared" si="14"/>
        <v>1</v>
      </c>
      <c r="G957" t="str">
        <f>IF(F957=FALSE,"",B957&amp;"@"&amp;COUNTIFS($B$1:B957,B957,$F$1:F957,TRUE))</f>
        <v>United States@100</v>
      </c>
      <c r="H957" t="str">
        <f>IFERROR(INDEX('기사 제목, 링크 정리시트'!B:B,MATCH(CONCATENATE("http://skinnonews.com"&amp;'5pg 데이터'!A957),'기사 제목, 링크 정리시트'!C:C,0)),"")</f>
        <v/>
      </c>
      <c r="M957">
        <f>주간_5pg!F957</f>
        <v>0</v>
      </c>
    </row>
    <row r="958" spans="1:13">
      <c r="A958" s="86" t="s">
        <v>257</v>
      </c>
      <c r="B958" s="86" t="s">
        <v>228</v>
      </c>
      <c r="C958" s="86">
        <v>1</v>
      </c>
      <c r="D958">
        <f>IF(VLOOKUP(A958,'상위 PV'!A:C,3,0)="기사임",1,"")</f>
        <v>1</v>
      </c>
      <c r="E958">
        <f>COUNTIF(주간_5pg!$F$2:$F$800,'5pg 데이터'!B958)</f>
        <v>1</v>
      </c>
      <c r="F958" t="b">
        <f t="shared" si="14"/>
        <v>1</v>
      </c>
      <c r="G958" t="str">
        <f>IF(F958=FALSE,"",B958&amp;"@"&amp;COUNTIFS($B$1:B958,B958,$F$1:F958,TRUE))</f>
        <v>Germany@19</v>
      </c>
      <c r="H958" t="str">
        <f>IFERROR(INDEX('기사 제목, 링크 정리시트'!B:B,MATCH(CONCATENATE("http://skinnonews.com"&amp;'5pg 데이터'!A958),'기사 제목, 링크 정리시트'!C:C,0)),"")</f>
        <v>SK Innovation and Ford invest $11.4 billion to seize the top position in U.S. battery market via BlueOvalSK</v>
      </c>
      <c r="M958">
        <f>주간_5pg!F958</f>
        <v>0</v>
      </c>
    </row>
    <row r="959" spans="1:13">
      <c r="A959" s="86" t="s">
        <v>1442</v>
      </c>
      <c r="B959" s="86" t="s">
        <v>225</v>
      </c>
      <c r="C959" s="86">
        <v>1</v>
      </c>
      <c r="D959">
        <f>IF(VLOOKUP(A959,'상위 PV'!A:C,3,0)="기사임",1,"")</f>
        <v>1</v>
      </c>
      <c r="E959">
        <f>COUNTIF(주간_5pg!$F$2:$F$800,'5pg 데이터'!B959)</f>
        <v>1</v>
      </c>
      <c r="F959" t="b">
        <f t="shared" si="14"/>
        <v>1</v>
      </c>
      <c r="G959" t="str">
        <f>IF(F959=FALSE,"",B959&amp;"@"&amp;COUNTIFS($B$1:B959,B959,$F$1:F959,TRUE))</f>
        <v>United States@101</v>
      </c>
      <c r="H959" t="str">
        <f>IFERROR(INDEX('기사 제목, 링크 정리시트'!B:B,MATCH(CONCATENATE("http://skinnonews.com"&amp;'5pg 데이터'!A959),'기사 제목, 링크 정리시트'!C:C,0)),"")</f>
        <v/>
      </c>
      <c r="M959">
        <f>주간_5pg!F959</f>
        <v>0</v>
      </c>
    </row>
    <row r="960" spans="1:13">
      <c r="A960" s="86" t="s">
        <v>1611</v>
      </c>
      <c r="B960" s="86" t="s">
        <v>1867</v>
      </c>
      <c r="C960" s="86">
        <v>1</v>
      </c>
      <c r="D960">
        <f>IF(VLOOKUP(A960,'상위 PV'!A:C,3,0)="기사임",1,"")</f>
        <v>1</v>
      </c>
      <c r="E960">
        <f>COUNTIF(주간_5pg!$F$2:$F$800,'5pg 데이터'!B960)</f>
        <v>1</v>
      </c>
      <c r="F960" t="b">
        <f t="shared" si="14"/>
        <v>1</v>
      </c>
      <c r="G960" t="str">
        <f>IF(F960=FALSE,"",B960&amp;"@"&amp;COUNTIFS($B$1:B960,B960,$F$1:F960,TRUE))</f>
        <v>Iceland@2</v>
      </c>
      <c r="H960" t="str">
        <f>IFERROR(INDEX('기사 제목, 링크 정리시트'!B:B,MATCH(CONCATENATE("http://skinnonews.com"&amp;'5pg 데이터'!A960),'기사 제목, 링크 정리시트'!C:C,0)),"")</f>
        <v/>
      </c>
      <c r="M960">
        <f>주간_5pg!F960</f>
        <v>0</v>
      </c>
    </row>
    <row r="961" spans="1:13">
      <c r="A961" s="86" t="s">
        <v>1274</v>
      </c>
      <c r="B961" s="86" t="s">
        <v>225</v>
      </c>
      <c r="C961" s="86">
        <v>1</v>
      </c>
      <c r="D961">
        <f>IF(VLOOKUP(A961,'상위 PV'!A:C,3,0)="기사임",1,"")</f>
        <v>1</v>
      </c>
      <c r="E961">
        <f>COUNTIF(주간_5pg!$F$2:$F$800,'5pg 데이터'!B961)</f>
        <v>1</v>
      </c>
      <c r="F961" t="b">
        <f t="shared" si="14"/>
        <v>1</v>
      </c>
      <c r="G961" t="str">
        <f>IF(F961=FALSE,"",B961&amp;"@"&amp;COUNTIFS($B$1:B961,B961,$F$1:F961,TRUE))</f>
        <v>United States@102</v>
      </c>
      <c r="H961" t="str">
        <f>IFERROR(INDEX('기사 제목, 링크 정리시트'!B:B,MATCH(CONCATENATE("http://skinnonews.com"&amp;'5pg 데이터'!A961),'기사 제목, 링크 정리시트'!C:C,0)),"")</f>
        <v/>
      </c>
      <c r="M961">
        <f>주간_5pg!F961</f>
        <v>0</v>
      </c>
    </row>
    <row r="962" spans="1:13">
      <c r="A962" s="86" t="s">
        <v>1215</v>
      </c>
      <c r="B962" s="86" t="s">
        <v>233</v>
      </c>
      <c r="C962" s="86">
        <v>1</v>
      </c>
      <c r="D962">
        <f>IF(VLOOKUP(A962,'상위 PV'!A:C,3,0)="기사임",1,"")</f>
        <v>1</v>
      </c>
      <c r="E962">
        <f>COUNTIF(주간_5pg!$F$2:$F$800,'5pg 데이터'!B962)</f>
        <v>1</v>
      </c>
      <c r="F962" t="b">
        <f t="shared" ref="F962:F1025" si="15">AND(D962=1,E962=1)</f>
        <v>1</v>
      </c>
      <c r="G962" t="str">
        <f>IF(F962=FALSE,"",B962&amp;"@"&amp;COUNTIFS($B$1:B962,B962,$F$1:F962,TRUE))</f>
        <v>Hong Kong@32</v>
      </c>
      <c r="H962" t="str">
        <f>IFERROR(INDEX('기사 제목, 링크 정리시트'!B:B,MATCH(CONCATENATE("http://skinnonews.com"&amp;'5pg 데이터'!A962),'기사 제목, 링크 정리시트'!C:C,0)),"")</f>
        <v/>
      </c>
      <c r="M962">
        <f>주간_5pg!F962</f>
        <v>0</v>
      </c>
    </row>
    <row r="963" spans="1:13">
      <c r="A963" s="86" t="s">
        <v>1215</v>
      </c>
      <c r="B963" s="86" t="s">
        <v>234</v>
      </c>
      <c r="C963" s="86">
        <v>1</v>
      </c>
      <c r="D963">
        <f>IF(VLOOKUP(A963,'상위 PV'!A:C,3,0)="기사임",1,"")</f>
        <v>1</v>
      </c>
      <c r="E963">
        <f>COUNTIF(주간_5pg!$F$2:$F$800,'5pg 데이터'!B963)</f>
        <v>1</v>
      </c>
      <c r="F963" t="b">
        <f t="shared" si="15"/>
        <v>1</v>
      </c>
      <c r="G963" t="str">
        <f>IF(F963=FALSE,"",B963&amp;"@"&amp;COUNTIFS($B$1:B963,B963,$F$1:F963,TRUE))</f>
        <v>United Kingdom@41</v>
      </c>
      <c r="H963" t="str">
        <f>IFERROR(INDEX('기사 제목, 링크 정리시트'!B:B,MATCH(CONCATENATE("http://skinnonews.com"&amp;'5pg 데이터'!A963),'기사 제목, 링크 정리시트'!C:C,0)),"")</f>
        <v/>
      </c>
      <c r="M963">
        <f>주간_5pg!F963</f>
        <v>0</v>
      </c>
    </row>
    <row r="964" spans="1:13">
      <c r="A964" s="86" t="s">
        <v>286</v>
      </c>
      <c r="B964" s="86" t="s">
        <v>239</v>
      </c>
      <c r="C964" s="86">
        <v>1</v>
      </c>
      <c r="D964">
        <f>IF(VLOOKUP(A964,'상위 PV'!A:C,3,0)="기사임",1,"")</f>
        <v>1</v>
      </c>
      <c r="E964">
        <f>COUNTIF(주간_5pg!$F$2:$F$800,'5pg 데이터'!B964)</f>
        <v>1</v>
      </c>
      <c r="F964" t="b">
        <f t="shared" si="15"/>
        <v>1</v>
      </c>
      <c r="G964" t="str">
        <f>IF(F964=FALSE,"",B964&amp;"@"&amp;COUNTIFS($B$1:B964,B964,$F$1:F964,TRUE))</f>
        <v>Austria@7</v>
      </c>
      <c r="H964" t="str">
        <f>IFERROR(INDEX('기사 제목, 링크 정리시트'!B:B,MATCH(CONCATENATE("http://skinnonews.com"&amp;'5pg 데이터'!A964),'기사 제목, 링크 정리시트'!C:C,0)),"")</f>
        <v>SK IE Technology to start operating its first Lithium-ion battery separator plant in Poland</v>
      </c>
      <c r="M964">
        <f>주간_5pg!F964</f>
        <v>0</v>
      </c>
    </row>
    <row r="965" spans="1:13">
      <c r="A965" s="86" t="s">
        <v>286</v>
      </c>
      <c r="B965" s="86" t="s">
        <v>231</v>
      </c>
      <c r="C965" s="86">
        <v>1</v>
      </c>
      <c r="D965">
        <f>IF(VLOOKUP(A965,'상위 PV'!A:C,3,0)="기사임",1,"")</f>
        <v>1</v>
      </c>
      <c r="E965">
        <f>COUNTIF(주간_5pg!$F$2:$F$800,'5pg 데이터'!B965)</f>
        <v>1</v>
      </c>
      <c r="F965" t="b">
        <f t="shared" si="15"/>
        <v>1</v>
      </c>
      <c r="G965" t="str">
        <f>IF(F965=FALSE,"",B965&amp;"@"&amp;COUNTIFS($B$1:B965,B965,$F$1:F965,TRUE))</f>
        <v>China@30</v>
      </c>
      <c r="H965" t="str">
        <f>IFERROR(INDEX('기사 제목, 링크 정리시트'!B:B,MATCH(CONCATENATE("http://skinnonews.com"&amp;'5pg 데이터'!A965),'기사 제목, 링크 정리시트'!C:C,0)),"")</f>
        <v>SK IE Technology to start operating its first Lithium-ion battery separator plant in Poland</v>
      </c>
      <c r="M965">
        <f>주간_5pg!F965</f>
        <v>0</v>
      </c>
    </row>
    <row r="966" spans="1:13">
      <c r="A966" s="86" t="s">
        <v>286</v>
      </c>
      <c r="B966" s="86" t="s">
        <v>1481</v>
      </c>
      <c r="C966" s="86">
        <v>1</v>
      </c>
      <c r="D966">
        <f>IF(VLOOKUP(A966,'상위 PV'!A:C,3,0)="기사임",1,"")</f>
        <v>1</v>
      </c>
      <c r="E966">
        <f>COUNTIF(주간_5pg!$F$2:$F$800,'5pg 데이터'!B966)</f>
        <v>1</v>
      </c>
      <c r="F966" t="b">
        <f t="shared" si="15"/>
        <v>1</v>
      </c>
      <c r="G966" t="str">
        <f>IF(F966=FALSE,"",B966&amp;"@"&amp;COUNTIFS($B$1:B966,B966,$F$1:F966,TRUE))</f>
        <v>Norway@3</v>
      </c>
      <c r="H966" t="str">
        <f>IFERROR(INDEX('기사 제목, 링크 정리시트'!B:B,MATCH(CONCATENATE("http://skinnonews.com"&amp;'5pg 데이터'!A966),'기사 제목, 링크 정리시트'!C:C,0)),"")</f>
        <v>SK IE Technology to start operating its first Lithium-ion battery separator plant in Poland</v>
      </c>
      <c r="M966">
        <f>주간_5pg!F966</f>
        <v>0</v>
      </c>
    </row>
    <row r="967" spans="1:13">
      <c r="A967" s="86" t="s">
        <v>286</v>
      </c>
      <c r="B967" s="86" t="s">
        <v>225</v>
      </c>
      <c r="C967" s="86">
        <v>1</v>
      </c>
      <c r="D967">
        <f>IF(VLOOKUP(A967,'상위 PV'!A:C,3,0)="기사임",1,"")</f>
        <v>1</v>
      </c>
      <c r="E967">
        <f>COUNTIF(주간_5pg!$F$2:$F$800,'5pg 데이터'!B967)</f>
        <v>1</v>
      </c>
      <c r="F967" t="b">
        <f t="shared" si="15"/>
        <v>1</v>
      </c>
      <c r="G967" t="str">
        <f>IF(F967=FALSE,"",B967&amp;"@"&amp;COUNTIFS($B$1:B967,B967,$F$1:F967,TRUE))</f>
        <v>United States@103</v>
      </c>
      <c r="H967" t="str">
        <f>IFERROR(INDEX('기사 제목, 링크 정리시트'!B:B,MATCH(CONCATENATE("http://skinnonews.com"&amp;'5pg 데이터'!A967),'기사 제목, 링크 정리시트'!C:C,0)),"")</f>
        <v>SK IE Technology to start operating its first Lithium-ion battery separator plant in Poland</v>
      </c>
      <c r="M967">
        <f>주간_5pg!F967</f>
        <v>0</v>
      </c>
    </row>
    <row r="968" spans="1:13">
      <c r="A968" s="86" t="s">
        <v>1128</v>
      </c>
      <c r="B968" s="86" t="s">
        <v>229</v>
      </c>
      <c r="C968" s="86">
        <v>1</v>
      </c>
      <c r="D968">
        <f>IF(VLOOKUP(A968,'상위 PV'!A:C,3,0)="기사임",1,"")</f>
        <v>1</v>
      </c>
      <c r="E968">
        <f>COUNTIF(주간_5pg!$F$2:$F$800,'5pg 데이터'!B968)</f>
        <v>1</v>
      </c>
      <c r="F968" t="b">
        <f t="shared" si="15"/>
        <v>1</v>
      </c>
      <c r="G968" t="str">
        <f>IF(F968=FALSE,"",B968&amp;"@"&amp;COUNTIFS($B$1:B968,B968,$F$1:F968,TRUE))</f>
        <v>India@106</v>
      </c>
      <c r="H968" t="str">
        <f>IFERROR(INDEX('기사 제목, 링크 정리시트'!B:B,MATCH(CONCATENATE("http://skinnonews.com"&amp;'5pg 데이터'!A968),'기사 제목, 링크 정리시트'!C:C,0)),"")</f>
        <v>[Into the World of SK] SK Energy International, a subsidiary in Singapore of SK Trading International</v>
      </c>
      <c r="M968">
        <f>주간_5pg!F968</f>
        <v>0</v>
      </c>
    </row>
    <row r="969" spans="1:13">
      <c r="A969" s="86" t="s">
        <v>647</v>
      </c>
      <c r="B969" s="86" t="s">
        <v>235</v>
      </c>
      <c r="C969" s="86">
        <v>1</v>
      </c>
      <c r="D969">
        <f>IF(VLOOKUP(A969,'상위 PV'!A:C,3,0)="기사임",1,"")</f>
        <v>1</v>
      </c>
      <c r="E969">
        <f>COUNTIF(주간_5pg!$F$2:$F$800,'5pg 데이터'!B969)</f>
        <v>1</v>
      </c>
      <c r="F969" t="b">
        <f t="shared" si="15"/>
        <v>1</v>
      </c>
      <c r="G969" t="str">
        <f>IF(F969=FALSE,"",B969&amp;"@"&amp;COUNTIFS($B$1:B969,B969,$F$1:F969,TRUE))</f>
        <v>Hungary@13</v>
      </c>
      <c r="H969" t="str">
        <f>IFERROR(INDEX('기사 제목, 링크 정리시트'!B:B,MATCH(CONCATENATE("http://skinnonews.com"&amp;'5pg 데이터'!A969),'기사 제목, 링크 정리시트'!C:C,0)),"")</f>
        <v/>
      </c>
      <c r="M969">
        <f>주간_5pg!F969</f>
        <v>0</v>
      </c>
    </row>
    <row r="970" spans="1:13">
      <c r="A970" s="86" t="s">
        <v>647</v>
      </c>
      <c r="B970" s="86" t="s">
        <v>229</v>
      </c>
      <c r="C970" s="86">
        <v>1</v>
      </c>
      <c r="D970">
        <f>IF(VLOOKUP(A970,'상위 PV'!A:C,3,0)="기사임",1,"")</f>
        <v>1</v>
      </c>
      <c r="E970">
        <f>COUNTIF(주간_5pg!$F$2:$F$800,'5pg 데이터'!B970)</f>
        <v>1</v>
      </c>
      <c r="F970" t="b">
        <f t="shared" si="15"/>
        <v>1</v>
      </c>
      <c r="G970" t="str">
        <f>IF(F970=FALSE,"",B970&amp;"@"&amp;COUNTIFS($B$1:B970,B970,$F$1:F970,TRUE))</f>
        <v>India@107</v>
      </c>
      <c r="H970" t="str">
        <f>IFERROR(INDEX('기사 제목, 링크 정리시트'!B:B,MATCH(CONCATENATE("http://skinnonews.com"&amp;'5pg 데이터'!A970),'기사 제목, 링크 정리시트'!C:C,0)),"")</f>
        <v/>
      </c>
      <c r="M970">
        <f>주간_5pg!F970</f>
        <v>0</v>
      </c>
    </row>
    <row r="971" spans="1:13">
      <c r="A971" s="86" t="s">
        <v>647</v>
      </c>
      <c r="B971" s="86" t="s">
        <v>246</v>
      </c>
      <c r="C971" s="86">
        <v>1</v>
      </c>
      <c r="D971">
        <f>IF(VLOOKUP(A971,'상위 PV'!A:C,3,0)="기사임",1,"")</f>
        <v>1</v>
      </c>
      <c r="E971">
        <f>COUNTIF(주간_5pg!$F$2:$F$800,'5pg 데이터'!B971)</f>
        <v>1</v>
      </c>
      <c r="F971" t="b">
        <f t="shared" si="15"/>
        <v>1</v>
      </c>
      <c r="G971" t="str">
        <f>IF(F971=FALSE,"",B971&amp;"@"&amp;COUNTIFS($B$1:B971,B971,$F$1:F971,TRUE))</f>
        <v>Poland@13</v>
      </c>
      <c r="H971" t="str">
        <f>IFERROR(INDEX('기사 제목, 링크 정리시트'!B:B,MATCH(CONCATENATE("http://skinnonews.com"&amp;'5pg 데이터'!A971),'기사 제목, 링크 정리시트'!C:C,0)),"")</f>
        <v/>
      </c>
      <c r="M971">
        <f>주간_5pg!F971</f>
        <v>0</v>
      </c>
    </row>
    <row r="972" spans="1:13">
      <c r="A972" s="86" t="s">
        <v>505</v>
      </c>
      <c r="B972" s="86" t="s">
        <v>229</v>
      </c>
      <c r="C972" s="86">
        <v>1</v>
      </c>
      <c r="D972">
        <f>IF(VLOOKUP(A972,'상위 PV'!A:C,3,0)="기사임",1,"")</f>
        <v>1</v>
      </c>
      <c r="E972">
        <f>COUNTIF(주간_5pg!$F$2:$F$800,'5pg 데이터'!B972)</f>
        <v>1</v>
      </c>
      <c r="F972" t="b">
        <f t="shared" si="15"/>
        <v>1</v>
      </c>
      <c r="G972" t="str">
        <f>IF(F972=FALSE,"",B972&amp;"@"&amp;COUNTIFS($B$1:B972,B972,$F$1:F972,TRUE))</f>
        <v>India@108</v>
      </c>
      <c r="H972" t="str">
        <f>IFERROR(INDEX('기사 제목, 링크 정리시트'!B:B,MATCH(CONCATENATE("http://skinnonews.com"&amp;'5pg 데이터'!A972),'기사 제목, 링크 정리시트'!C:C,0)),"")</f>
        <v/>
      </c>
      <c r="M972">
        <f>주간_5pg!F972</f>
        <v>0</v>
      </c>
    </row>
    <row r="973" spans="1:13">
      <c r="A973" s="86" t="s">
        <v>505</v>
      </c>
      <c r="B973" s="86" t="s">
        <v>230</v>
      </c>
      <c r="C973" s="86">
        <v>1</v>
      </c>
      <c r="D973">
        <f>IF(VLOOKUP(A973,'상위 PV'!A:C,3,0)="기사임",1,"")</f>
        <v>1</v>
      </c>
      <c r="E973">
        <f>COUNTIF(주간_5pg!$F$2:$F$800,'5pg 데이터'!B973)</f>
        <v>1</v>
      </c>
      <c r="F973" t="b">
        <f t="shared" si="15"/>
        <v>1</v>
      </c>
      <c r="G973" t="str">
        <f>IF(F973=FALSE,"",B973&amp;"@"&amp;COUNTIFS($B$1:B973,B973,$F$1:F973,TRUE))</f>
        <v>Singapore@58</v>
      </c>
      <c r="H973" t="str">
        <f>IFERROR(INDEX('기사 제목, 링크 정리시트'!B:B,MATCH(CONCATENATE("http://skinnonews.com"&amp;'5pg 데이터'!A973),'기사 제목, 링크 정리시트'!C:C,0)),"")</f>
        <v/>
      </c>
      <c r="M973">
        <f>주간_5pg!F973</f>
        <v>0</v>
      </c>
    </row>
    <row r="974" spans="1:13">
      <c r="A974" s="86" t="s">
        <v>1071</v>
      </c>
      <c r="B974" s="86" t="s">
        <v>232</v>
      </c>
      <c r="C974" s="86">
        <v>1</v>
      </c>
      <c r="D974">
        <f>IF(VLOOKUP(A974,'상위 PV'!A:C,3,0)="기사임",1,"")</f>
        <v>1</v>
      </c>
      <c r="E974">
        <f>COUNTIF(주간_5pg!$F$2:$F$800,'5pg 데이터'!B974)</f>
        <v>1</v>
      </c>
      <c r="F974" t="b">
        <f t="shared" si="15"/>
        <v>1</v>
      </c>
      <c r="G974" t="str">
        <f>IF(F974=FALSE,"",B974&amp;"@"&amp;COUNTIFS($B$1:B974,B974,$F$1:F974,TRUE))</f>
        <v>Canada@18</v>
      </c>
      <c r="H974" t="str">
        <f>IFERROR(INDEX('기사 제목, 링크 정리시트'!B:B,MATCH(CONCATENATE("http://skinnonews.com"&amp;'5pg 데이터'!A974),'기사 제목, 링크 정리시트'!C:C,0)),"")</f>
        <v/>
      </c>
      <c r="M974">
        <f>주간_5pg!F974</f>
        <v>0</v>
      </c>
    </row>
    <row r="975" spans="1:13">
      <c r="A975" s="86" t="s">
        <v>1921</v>
      </c>
      <c r="B975" s="86" t="s">
        <v>225</v>
      </c>
      <c r="C975" s="86">
        <v>1</v>
      </c>
      <c r="D975">
        <f>IF(VLOOKUP(A975,'상위 PV'!A:C,3,0)="기사임",1,"")</f>
        <v>1</v>
      </c>
      <c r="E975">
        <f>COUNTIF(주간_5pg!$F$2:$F$800,'5pg 데이터'!B975)</f>
        <v>1</v>
      </c>
      <c r="F975" t="b">
        <f t="shared" si="15"/>
        <v>1</v>
      </c>
      <c r="G975" t="str">
        <f>IF(F975=FALSE,"",B975&amp;"@"&amp;COUNTIFS($B$1:B975,B975,$F$1:F975,TRUE))</f>
        <v>United States@104</v>
      </c>
      <c r="H975" t="str">
        <f>IFERROR(INDEX('기사 제목, 링크 정리시트'!B:B,MATCH(CONCATENATE("http://skinnonews.com"&amp;'5pg 데이터'!A975),'기사 제목, 링크 정리시트'!C:C,0)),"")</f>
        <v/>
      </c>
      <c r="M975">
        <f>주간_5pg!F975</f>
        <v>0</v>
      </c>
    </row>
    <row r="976" spans="1:13">
      <c r="A976" s="86" t="s">
        <v>1124</v>
      </c>
      <c r="B976" s="86" t="s">
        <v>230</v>
      </c>
      <c r="C976" s="86">
        <v>1</v>
      </c>
      <c r="D976">
        <f>IF(VLOOKUP(A976,'상위 PV'!A:C,3,0)="기사임",1,"")</f>
        <v>1</v>
      </c>
      <c r="E976">
        <f>COUNTIF(주간_5pg!$F$2:$F$800,'5pg 데이터'!B976)</f>
        <v>1</v>
      </c>
      <c r="F976" t="b">
        <f t="shared" si="15"/>
        <v>1</v>
      </c>
      <c r="G976" t="str">
        <f>IF(F976=FALSE,"",B976&amp;"@"&amp;COUNTIFS($B$1:B976,B976,$F$1:F976,TRUE))</f>
        <v>Singapore@59</v>
      </c>
      <c r="H976" t="str">
        <f>IFERROR(INDEX('기사 제목, 링크 정리시트'!B:B,MATCH(CONCATENATE("http://skinnonews.com"&amp;'5pg 데이터'!A976),'기사 제목, 링크 정리시트'!C:C,0)),"")</f>
        <v/>
      </c>
      <c r="M976">
        <f>주간_5pg!F976</f>
        <v>0</v>
      </c>
    </row>
    <row r="977" spans="1:13">
      <c r="A977" s="86" t="s">
        <v>915</v>
      </c>
      <c r="B977" s="86" t="s">
        <v>225</v>
      </c>
      <c r="C977" s="86">
        <v>1</v>
      </c>
      <c r="D977">
        <f>IF(VLOOKUP(A977,'상위 PV'!A:C,3,0)="기사임",1,"")</f>
        <v>1</v>
      </c>
      <c r="E977">
        <f>COUNTIF(주간_5pg!$F$2:$F$800,'5pg 데이터'!B977)</f>
        <v>1</v>
      </c>
      <c r="F977" t="b">
        <f t="shared" si="15"/>
        <v>1</v>
      </c>
      <c r="G977" t="str">
        <f>IF(F977=FALSE,"",B977&amp;"@"&amp;COUNTIFS($B$1:B977,B977,$F$1:F977,TRUE))</f>
        <v>United States@105</v>
      </c>
      <c r="H977" t="str">
        <f>IFERROR(INDEX('기사 제목, 링크 정리시트'!B:B,MATCH(CONCATENATE("http://skinnonews.com"&amp;'5pg 데이터'!A977),'기사 제목, 링크 정리시트'!C:C,0)),"")</f>
        <v/>
      </c>
      <c r="M977">
        <f>주간_5pg!F977</f>
        <v>0</v>
      </c>
    </row>
    <row r="978" spans="1:13">
      <c r="A978" s="86" t="s">
        <v>301</v>
      </c>
      <c r="B978" s="86" t="s">
        <v>233</v>
      </c>
      <c r="C978" s="86">
        <v>1</v>
      </c>
      <c r="D978">
        <f>IF(VLOOKUP(A978,'상위 PV'!A:C,3,0)="기사임",1,"")</f>
        <v>1</v>
      </c>
      <c r="E978">
        <f>COUNTIF(주간_5pg!$F$2:$F$800,'5pg 데이터'!B978)</f>
        <v>1</v>
      </c>
      <c r="F978" t="b">
        <f t="shared" si="15"/>
        <v>1</v>
      </c>
      <c r="G978" t="str">
        <f>IF(F978=FALSE,"",B978&amp;"@"&amp;COUNTIFS($B$1:B978,B978,$F$1:F978,TRUE))</f>
        <v>Hong Kong@33</v>
      </c>
      <c r="H978" t="str">
        <f>IFERROR(INDEX('기사 제목, 링크 정리시트'!B:B,MATCH(CONCATENATE("http://skinnonews.com"&amp;'5pg 데이터'!A978),'기사 제목, 링크 정리시트'!C:C,0)),"")</f>
        <v>SK Innovation’s NCM9 battery wins at CES 2022 Innovation Awards</v>
      </c>
      <c r="M978">
        <f>주간_5pg!F978</f>
        <v>0</v>
      </c>
    </row>
    <row r="979" spans="1:13">
      <c r="A979" s="86" t="s">
        <v>1072</v>
      </c>
      <c r="B979" s="86" t="s">
        <v>227</v>
      </c>
      <c r="C979" s="86">
        <v>1</v>
      </c>
      <c r="D979">
        <f>IF(VLOOKUP(A979,'상위 PV'!A:C,3,0)="기사임",1,"")</f>
        <v>1</v>
      </c>
      <c r="E979">
        <f>COUNTIF(주간_5pg!$F$2:$F$800,'5pg 데이터'!B979)</f>
        <v>1</v>
      </c>
      <c r="F979" t="b">
        <f t="shared" si="15"/>
        <v>1</v>
      </c>
      <c r="G979" t="str">
        <f>IF(F979=FALSE,"",B979&amp;"@"&amp;COUNTIFS($B$1:B979,B979,$F$1:F979,TRUE))</f>
        <v>Japan@40</v>
      </c>
      <c r="H979" t="str">
        <f>IFERROR(INDEX('기사 제목, 링크 정리시트'!B:B,MATCH(CONCATENATE("http://skinnonews.com"&amp;'5pg 데이터'!A979),'기사 제목, 링크 정리시트'!C:C,0)),"")</f>
        <v/>
      </c>
      <c r="M979">
        <f>주간_5pg!F979</f>
        <v>0</v>
      </c>
    </row>
    <row r="980" spans="1:13">
      <c r="A980" s="86" t="s">
        <v>1125</v>
      </c>
      <c r="B980" s="86" t="s">
        <v>228</v>
      </c>
      <c r="C980" s="86">
        <v>1</v>
      </c>
      <c r="D980">
        <f>IF(VLOOKUP(A980,'상위 PV'!A:C,3,0)="기사임",1,"")</f>
        <v>1</v>
      </c>
      <c r="E980">
        <f>COUNTIF(주간_5pg!$F$2:$F$800,'5pg 데이터'!B980)</f>
        <v>1</v>
      </c>
      <c r="F980" t="b">
        <f t="shared" si="15"/>
        <v>1</v>
      </c>
      <c r="G980" t="str">
        <f>IF(F980=FALSE,"",B980&amp;"@"&amp;COUNTIFS($B$1:B980,B980,$F$1:F980,TRUE))</f>
        <v>Germany@20</v>
      </c>
      <c r="H980" t="str">
        <f>IFERROR(INDEX('기사 제목, 링크 정리시트'!B:B,MATCH(CONCATENATE("http://skinnonews.com"&amp;'5pg 데이터'!A980),'기사 제목, 링크 정리시트'!C:C,0)),"")</f>
        <v>From supercars leather to luxurious backpack material – The story behind Morethan’s CONTINEW premium products</v>
      </c>
      <c r="M980">
        <f>주간_5pg!F980</f>
        <v>0</v>
      </c>
    </row>
    <row r="981" spans="1:13">
      <c r="A981" s="86" t="s">
        <v>1141</v>
      </c>
      <c r="B981" s="86" t="s">
        <v>651</v>
      </c>
      <c r="C981" s="86">
        <v>1</v>
      </c>
      <c r="D981">
        <f>IF(VLOOKUP(A981,'상위 PV'!A:C,3,0)="기사임",1,"")</f>
        <v>1</v>
      </c>
      <c r="E981">
        <f>COUNTIF(주간_5pg!$F$2:$F$800,'5pg 데이터'!B981)</f>
        <v>1</v>
      </c>
      <c r="F981" t="b">
        <f t="shared" si="15"/>
        <v>1</v>
      </c>
      <c r="G981" t="str">
        <f>IF(F981=FALSE,"",B981&amp;"@"&amp;COUNTIFS($B$1:B981,B981,$F$1:F981,TRUE))</f>
        <v>Ukraine@6</v>
      </c>
      <c r="H981" t="str">
        <f>IFERROR(INDEX('기사 제목, 링크 정리시트'!B:B,MATCH(CONCATENATE("http://skinnonews.com"&amp;'5pg 데이터'!A981),'기사 제목, 링크 정리시트'!C:C,0)),"")</f>
        <v/>
      </c>
      <c r="M981">
        <f>주간_5pg!F981</f>
        <v>0</v>
      </c>
    </row>
    <row r="982" spans="1:13">
      <c r="A982" s="86" t="s">
        <v>904</v>
      </c>
      <c r="B982" s="86" t="s">
        <v>228</v>
      </c>
      <c r="C982" s="86">
        <v>1</v>
      </c>
      <c r="D982">
        <f>IF(VLOOKUP(A982,'상위 PV'!A:C,3,0)="기사임",1,"")</f>
        <v>1</v>
      </c>
      <c r="E982">
        <f>COUNTIF(주간_5pg!$F$2:$F$800,'5pg 데이터'!B982)</f>
        <v>1</v>
      </c>
      <c r="F982" t="b">
        <f t="shared" si="15"/>
        <v>1</v>
      </c>
      <c r="G982" t="str">
        <f>IF(F982=FALSE,"",B982&amp;"@"&amp;COUNTIFS($B$1:B982,B982,$F$1:F982,TRUE))</f>
        <v>Germany@21</v>
      </c>
      <c r="H982" t="str">
        <f>IFERROR(INDEX('기사 제목, 링크 정리시트'!B:B,MATCH(CONCATENATE("http://skinnonews.com"&amp;'5pg 데이터'!A982),'기사 제목, 링크 정리시트'!C:C,0)),"")</f>
        <v/>
      </c>
      <c r="M982">
        <f>주간_5pg!F982</f>
        <v>0</v>
      </c>
    </row>
    <row r="983" spans="1:13">
      <c r="A983" s="86" t="s">
        <v>904</v>
      </c>
      <c r="B983" s="86" t="s">
        <v>1867</v>
      </c>
      <c r="C983" s="86">
        <v>1</v>
      </c>
      <c r="D983">
        <f>IF(VLOOKUP(A983,'상위 PV'!A:C,3,0)="기사임",1,"")</f>
        <v>1</v>
      </c>
      <c r="E983">
        <f>COUNTIF(주간_5pg!$F$2:$F$800,'5pg 데이터'!B983)</f>
        <v>1</v>
      </c>
      <c r="F983" t="b">
        <f t="shared" si="15"/>
        <v>1</v>
      </c>
      <c r="G983" t="str">
        <f>IF(F983=FALSE,"",B983&amp;"@"&amp;COUNTIFS($B$1:B983,B983,$F$1:F983,TRUE))</f>
        <v>Iceland@3</v>
      </c>
      <c r="H983" t="str">
        <f>IFERROR(INDEX('기사 제목, 링크 정리시트'!B:B,MATCH(CONCATENATE("http://skinnonews.com"&amp;'5pg 데이터'!A983),'기사 제목, 링크 정리시트'!C:C,0)),"")</f>
        <v/>
      </c>
      <c r="M983">
        <f>주간_5pg!F983</f>
        <v>0</v>
      </c>
    </row>
    <row r="984" spans="1:13">
      <c r="A984" s="86" t="s">
        <v>904</v>
      </c>
      <c r="B984" s="86" t="s">
        <v>250</v>
      </c>
      <c r="C984" s="86">
        <v>1</v>
      </c>
      <c r="D984">
        <f>IF(VLOOKUP(A984,'상위 PV'!A:C,3,0)="기사임",1,"")</f>
        <v>1</v>
      </c>
      <c r="E984">
        <f>COUNTIF(주간_5pg!$F$2:$F$800,'5pg 데이터'!B984)</f>
        <v>1</v>
      </c>
      <c r="F984" t="b">
        <f t="shared" si="15"/>
        <v>1</v>
      </c>
      <c r="G984" t="str">
        <f>IF(F984=FALSE,"",B984&amp;"@"&amp;COUNTIFS($B$1:B984,B984,$F$1:F984,TRUE))</f>
        <v>Philippines@7</v>
      </c>
      <c r="H984" t="str">
        <f>IFERROR(INDEX('기사 제목, 링크 정리시트'!B:B,MATCH(CONCATENATE("http://skinnonews.com"&amp;'5pg 데이터'!A984),'기사 제목, 링크 정리시트'!C:C,0)),"")</f>
        <v/>
      </c>
      <c r="M984">
        <f>주간_5pg!F984</f>
        <v>0</v>
      </c>
    </row>
    <row r="985" spans="1:13">
      <c r="A985" s="86" t="s">
        <v>904</v>
      </c>
      <c r="B985" s="86" t="s">
        <v>651</v>
      </c>
      <c r="C985" s="86">
        <v>1</v>
      </c>
      <c r="D985">
        <f>IF(VLOOKUP(A985,'상위 PV'!A:C,3,0)="기사임",1,"")</f>
        <v>1</v>
      </c>
      <c r="E985">
        <f>COUNTIF(주간_5pg!$F$2:$F$800,'5pg 데이터'!B985)</f>
        <v>1</v>
      </c>
      <c r="F985" t="b">
        <f t="shared" si="15"/>
        <v>1</v>
      </c>
      <c r="G985" t="str">
        <f>IF(F985=FALSE,"",B985&amp;"@"&amp;COUNTIFS($B$1:B985,B985,$F$1:F985,TRUE))</f>
        <v>Ukraine@7</v>
      </c>
      <c r="H985" t="str">
        <f>IFERROR(INDEX('기사 제목, 링크 정리시트'!B:B,MATCH(CONCATENATE("http://skinnonews.com"&amp;'5pg 데이터'!A985),'기사 제목, 링크 정리시트'!C:C,0)),"")</f>
        <v/>
      </c>
      <c r="M985">
        <f>주간_5pg!F985</f>
        <v>0</v>
      </c>
    </row>
    <row r="986" spans="1:13">
      <c r="A986" s="86" t="s">
        <v>1752</v>
      </c>
      <c r="B986" s="86" t="s">
        <v>1640</v>
      </c>
      <c r="C986" s="86">
        <v>1</v>
      </c>
      <c r="D986">
        <f>IF(VLOOKUP(A986,'상위 PV'!A:C,3,0)="기사임",1,"")</f>
        <v>1</v>
      </c>
      <c r="E986">
        <f>COUNTIF(주간_5pg!$F$2:$F$800,'5pg 데이터'!B986)</f>
        <v>1</v>
      </c>
      <c r="F986" t="b">
        <f t="shared" si="15"/>
        <v>1</v>
      </c>
      <c r="G986" t="str">
        <f>IF(F986=FALSE,"",B986&amp;"@"&amp;COUNTIFS($B$1:B986,B986,$F$1:F986,TRUE))</f>
        <v>Myanmar (Burma)@3</v>
      </c>
      <c r="H986" t="str">
        <f>IFERROR(INDEX('기사 제목, 링크 정리시트'!B:B,MATCH(CONCATENATE("http://skinnonews.com"&amp;'5pg 데이터'!A986),'기사 제목, 링크 정리시트'!C:C,0)),"")</f>
        <v/>
      </c>
      <c r="M986">
        <f>주간_5pg!F986</f>
        <v>0</v>
      </c>
    </row>
    <row r="987" spans="1:13">
      <c r="A987" s="86" t="s">
        <v>1275</v>
      </c>
      <c r="B987" s="86" t="s">
        <v>231</v>
      </c>
      <c r="C987" s="86">
        <v>1</v>
      </c>
      <c r="D987">
        <f>IF(VLOOKUP(A987,'상위 PV'!A:C,3,0)="기사임",1,"")</f>
        <v>1</v>
      </c>
      <c r="E987">
        <f>COUNTIF(주간_5pg!$F$2:$F$800,'5pg 데이터'!B987)</f>
        <v>1</v>
      </c>
      <c r="F987" t="b">
        <f t="shared" si="15"/>
        <v>1</v>
      </c>
      <c r="G987" t="str">
        <f>IF(F987=FALSE,"",B987&amp;"@"&amp;COUNTIFS($B$1:B987,B987,$F$1:F987,TRUE))</f>
        <v>China@31</v>
      </c>
      <c r="H987" t="str">
        <f>IFERROR(INDEX('기사 제목, 링크 정리시트'!B:B,MATCH(CONCATENATE("http://skinnonews.com"&amp;'5pg 데이터'!A987),'기사 제목, 링크 정리시트'!C:C,0)),"")</f>
        <v/>
      </c>
      <c r="M987">
        <f>주간_5pg!F987</f>
        <v>0</v>
      </c>
    </row>
    <row r="988" spans="1:13">
      <c r="A988" s="86" t="s">
        <v>1705</v>
      </c>
      <c r="B988" s="86" t="s">
        <v>226</v>
      </c>
      <c r="C988" s="86">
        <v>1</v>
      </c>
      <c r="D988">
        <f>IF(VLOOKUP(A988,'상위 PV'!A:C,3,0)="기사임",1,"")</f>
        <v>1</v>
      </c>
      <c r="E988">
        <f>COUNTIF(주간_5pg!$F$2:$F$800,'5pg 데이터'!B988)</f>
        <v>1</v>
      </c>
      <c r="F988" t="b">
        <f t="shared" si="15"/>
        <v>1</v>
      </c>
      <c r="G988" t="str">
        <f>IF(F988=FALSE,"",B988&amp;"@"&amp;COUNTIFS($B$1:B988,B988,$F$1:F988,TRUE))</f>
        <v>South Korea@83</v>
      </c>
      <c r="H988" t="str">
        <f>IFERROR(INDEX('기사 제목, 링크 정리시트'!B:B,MATCH(CONCATENATE("http://skinnonews.com"&amp;'5pg 데이터'!A988),'기사 제목, 링크 정리시트'!C:C,0)),"")</f>
        <v/>
      </c>
      <c r="M988">
        <f>주간_5pg!F988</f>
        <v>0</v>
      </c>
    </row>
    <row r="989" spans="1:13">
      <c r="A989" s="86" t="s">
        <v>1126</v>
      </c>
      <c r="B989" s="86" t="s">
        <v>236</v>
      </c>
      <c r="C989" s="86">
        <v>1</v>
      </c>
      <c r="D989">
        <f>IF(VLOOKUP(A989,'상위 PV'!A:C,3,0)="기사임",1,"")</f>
        <v>1</v>
      </c>
      <c r="E989">
        <f>COUNTIF(주간_5pg!$F$2:$F$800,'5pg 데이터'!B989)</f>
        <v>1</v>
      </c>
      <c r="F989" t="b">
        <f t="shared" si="15"/>
        <v>1</v>
      </c>
      <c r="G989" t="str">
        <f>IF(F989=FALSE,"",B989&amp;"@"&amp;COUNTIFS($B$1:B989,B989,$F$1:F989,TRUE))</f>
        <v>France@22</v>
      </c>
      <c r="H989" t="str">
        <f>IFERROR(INDEX('기사 제목, 링크 정리시트'!B:B,MATCH(CONCATENATE("http://skinnonews.com"&amp;'5pg 데이터'!A989),'기사 제목, 링크 정리시트'!C:C,0)),"")</f>
        <v/>
      </c>
      <c r="M989">
        <f>주간_5pg!F989</f>
        <v>0</v>
      </c>
    </row>
    <row r="990" spans="1:13">
      <c r="A990" s="86" t="s">
        <v>1126</v>
      </c>
      <c r="B990" s="86" t="s">
        <v>1732</v>
      </c>
      <c r="C990" s="86">
        <v>1</v>
      </c>
      <c r="D990">
        <f>IF(VLOOKUP(A990,'상위 PV'!A:C,3,0)="기사임",1,"")</f>
        <v>1</v>
      </c>
      <c r="E990">
        <f>COUNTIF(주간_5pg!$F$2:$F$800,'5pg 데이터'!B990)</f>
        <v>1</v>
      </c>
      <c r="F990" t="b">
        <f t="shared" si="15"/>
        <v>1</v>
      </c>
      <c r="G990" t="str">
        <f>IF(F990=FALSE,"",B990&amp;"@"&amp;COUNTIFS($B$1:B990,B990,$F$1:F990,TRUE))</f>
        <v>Slovakia@1</v>
      </c>
      <c r="H990" t="str">
        <f>IFERROR(INDEX('기사 제목, 링크 정리시트'!B:B,MATCH(CONCATENATE("http://skinnonews.com"&amp;'5pg 데이터'!A990),'기사 제목, 링크 정리시트'!C:C,0)),"")</f>
        <v/>
      </c>
      <c r="M990">
        <f>주간_5pg!F990</f>
        <v>0</v>
      </c>
    </row>
    <row r="991" spans="1:13">
      <c r="A991" s="86" t="s">
        <v>1218</v>
      </c>
      <c r="B991" s="86" t="s">
        <v>229</v>
      </c>
      <c r="C991" s="86">
        <v>1</v>
      </c>
      <c r="D991">
        <f>IF(VLOOKUP(A991,'상위 PV'!A:C,3,0)="기사임",1,"")</f>
        <v>1</v>
      </c>
      <c r="E991">
        <f>COUNTIF(주간_5pg!$F$2:$F$800,'5pg 데이터'!B991)</f>
        <v>1</v>
      </c>
      <c r="F991" t="b">
        <f t="shared" si="15"/>
        <v>1</v>
      </c>
      <c r="G991" t="str">
        <f>IF(F991=FALSE,"",B991&amp;"@"&amp;COUNTIFS($B$1:B991,B991,$F$1:F991,TRUE))</f>
        <v>India@109</v>
      </c>
      <c r="H991" t="str">
        <f>IFERROR(INDEX('기사 제목, 링크 정리시트'!B:B,MATCH(CONCATENATE("http://skinnonews.com"&amp;'5pg 데이터'!A991),'기사 제목, 링크 정리시트'!C:C,0)),"")</f>
        <v/>
      </c>
      <c r="M991">
        <f>주간_5pg!F991</f>
        <v>0</v>
      </c>
    </row>
    <row r="992" spans="1:13">
      <c r="A992" s="86" t="s">
        <v>310</v>
      </c>
      <c r="B992" s="86" t="s">
        <v>229</v>
      </c>
      <c r="C992" s="86">
        <v>1</v>
      </c>
      <c r="D992">
        <f>IF(VLOOKUP(A992,'상위 PV'!A:C,3,0)="기사임",1,"")</f>
        <v>1</v>
      </c>
      <c r="E992">
        <f>COUNTIF(주간_5pg!$F$2:$F$800,'5pg 데이터'!B992)</f>
        <v>1</v>
      </c>
      <c r="F992" t="b">
        <f t="shared" si="15"/>
        <v>1</v>
      </c>
      <c r="G992" t="str">
        <f>IF(F992=FALSE,"",B992&amp;"@"&amp;COUNTIFS($B$1:B992,B992,$F$1:F992,TRUE))</f>
        <v>India@110</v>
      </c>
      <c r="H992" t="str">
        <f>IFERROR(INDEX('기사 제목, 링크 정리시트'!B:B,MATCH(CONCATENATE("http://skinnonews.com"&amp;'5pg 데이터'!A992),'기사 제목, 링크 정리시트'!C:C,0)),"")</f>
        <v/>
      </c>
      <c r="M992">
        <f>주간_5pg!F992</f>
        <v>0</v>
      </c>
    </row>
    <row r="993" spans="1:13">
      <c r="A993" s="86" t="s">
        <v>1085</v>
      </c>
      <c r="B993" s="86" t="s">
        <v>229</v>
      </c>
      <c r="C993" s="86">
        <v>1</v>
      </c>
      <c r="D993">
        <f>IF(VLOOKUP(A993,'상위 PV'!A:C,3,0)="기사임",1,"")</f>
        <v>1</v>
      </c>
      <c r="E993">
        <f>COUNTIF(주간_5pg!$F$2:$F$800,'5pg 데이터'!B993)</f>
        <v>1</v>
      </c>
      <c r="F993" t="b">
        <f t="shared" si="15"/>
        <v>1</v>
      </c>
      <c r="G993" t="str">
        <f>IF(F993=FALSE,"",B993&amp;"@"&amp;COUNTIFS($B$1:B993,B993,$F$1:F993,TRUE))</f>
        <v>India@111</v>
      </c>
      <c r="H993" t="str">
        <f>IFERROR(INDEX('기사 제목, 링크 정리시트'!B:B,MATCH(CONCATENATE("http://skinnonews.com"&amp;'5pg 데이터'!A993),'기사 제목, 링크 정리시트'!C:C,0)),"")</f>
        <v/>
      </c>
      <c r="M993">
        <f>주간_5pg!F993</f>
        <v>0</v>
      </c>
    </row>
    <row r="994" spans="1:13">
      <c r="A994" s="86" t="s">
        <v>1085</v>
      </c>
      <c r="B994" s="86" t="s">
        <v>226</v>
      </c>
      <c r="C994" s="86">
        <v>1</v>
      </c>
      <c r="D994">
        <f>IF(VLOOKUP(A994,'상위 PV'!A:C,3,0)="기사임",1,"")</f>
        <v>1</v>
      </c>
      <c r="E994">
        <f>COUNTIF(주간_5pg!$F$2:$F$800,'5pg 데이터'!B994)</f>
        <v>1</v>
      </c>
      <c r="F994" t="b">
        <f t="shared" si="15"/>
        <v>1</v>
      </c>
      <c r="G994" t="str">
        <f>IF(F994=FALSE,"",B994&amp;"@"&amp;COUNTIFS($B$1:B994,B994,$F$1:F994,TRUE))</f>
        <v>South Korea@84</v>
      </c>
      <c r="H994" t="str">
        <f>IFERROR(INDEX('기사 제목, 링크 정리시트'!B:B,MATCH(CONCATENATE("http://skinnonews.com"&amp;'5pg 데이터'!A994),'기사 제목, 링크 정리시트'!C:C,0)),"")</f>
        <v/>
      </c>
      <c r="M994">
        <f>주간_5pg!F994</f>
        <v>0</v>
      </c>
    </row>
    <row r="995" spans="1:13">
      <c r="A995" s="86" t="s">
        <v>1331</v>
      </c>
      <c r="B995" s="86" t="s">
        <v>226</v>
      </c>
      <c r="C995" s="86">
        <v>1</v>
      </c>
      <c r="D995">
        <f>IF(VLOOKUP(A995,'상위 PV'!A:C,3,0)="기사임",1,"")</f>
        <v>1</v>
      </c>
      <c r="E995">
        <f>COUNTIF(주간_5pg!$F$2:$F$800,'5pg 데이터'!B995)</f>
        <v>1</v>
      </c>
      <c r="F995" t="b">
        <f t="shared" si="15"/>
        <v>1</v>
      </c>
      <c r="G995" t="str">
        <f>IF(F995=FALSE,"",B995&amp;"@"&amp;COUNTIFS($B$1:B995,B995,$F$1:F995,TRUE))</f>
        <v>South Korea@85</v>
      </c>
      <c r="H995" t="str">
        <f>IFERROR(INDEX('기사 제목, 링크 정리시트'!B:B,MATCH(CONCATENATE("http://skinnonews.com"&amp;'5pg 데이터'!A995),'기사 제목, 링크 정리시트'!C:C,0)),"")</f>
        <v/>
      </c>
      <c r="M995">
        <f>주간_5pg!F995</f>
        <v>0</v>
      </c>
    </row>
    <row r="996" spans="1:13">
      <c r="A996" s="86" t="s">
        <v>1333</v>
      </c>
      <c r="B996" s="86" t="s">
        <v>229</v>
      </c>
      <c r="C996" s="86">
        <v>1</v>
      </c>
      <c r="D996">
        <f>IF(VLOOKUP(A996,'상위 PV'!A:C,3,0)="기사임",1,"")</f>
        <v>1</v>
      </c>
      <c r="E996">
        <f>COUNTIF(주간_5pg!$F$2:$F$800,'5pg 데이터'!B996)</f>
        <v>1</v>
      </c>
      <c r="F996" t="b">
        <f t="shared" si="15"/>
        <v>1</v>
      </c>
      <c r="G996" t="str">
        <f>IF(F996=FALSE,"",B996&amp;"@"&amp;COUNTIFS($B$1:B996,B996,$F$1:F996,TRUE))</f>
        <v>India@112</v>
      </c>
      <c r="H996" t="str">
        <f>IFERROR(INDEX('기사 제목, 링크 정리시트'!B:B,MATCH(CONCATENATE("http://skinnonews.com"&amp;'5pg 데이터'!A996),'기사 제목, 링크 정리시트'!C:C,0)),"")</f>
        <v>SK Innovation to unveil innovative business to reduce 11 mil. tons of carbon at CES 2022</v>
      </c>
      <c r="M996">
        <f>주간_5pg!F996</f>
        <v>0</v>
      </c>
    </row>
    <row r="997" spans="1:13">
      <c r="A997" s="86" t="s">
        <v>1812</v>
      </c>
      <c r="B997" s="86" t="s">
        <v>226</v>
      </c>
      <c r="C997" s="86">
        <v>1</v>
      </c>
      <c r="D997">
        <f>IF(VLOOKUP(A997,'상위 PV'!A:C,3,0)="기사임",1,"")</f>
        <v>1</v>
      </c>
      <c r="E997">
        <f>COUNTIF(주간_5pg!$F$2:$F$800,'5pg 데이터'!B997)</f>
        <v>1</v>
      </c>
      <c r="F997" t="b">
        <f t="shared" si="15"/>
        <v>1</v>
      </c>
      <c r="G997" t="str">
        <f>IF(F997=FALSE,"",B997&amp;"@"&amp;COUNTIFS($B$1:B997,B997,$F$1:F997,TRUE))</f>
        <v>South Korea@86</v>
      </c>
      <c r="H997" t="str">
        <f>IFERROR(INDEX('기사 제목, 링크 정리시트'!B:B,MATCH(CONCATENATE("http://skinnonews.com"&amp;'5pg 데이터'!A997),'기사 제목, 링크 정리시트'!C:C,0)),"")</f>
        <v/>
      </c>
      <c r="M997">
        <f>주간_5pg!F997</f>
        <v>0</v>
      </c>
    </row>
    <row r="998" spans="1:13">
      <c r="A998" s="86" t="s">
        <v>1005</v>
      </c>
      <c r="B998" s="86" t="s">
        <v>236</v>
      </c>
      <c r="C998" s="86">
        <v>1</v>
      </c>
      <c r="D998">
        <f>IF(VLOOKUP(A998,'상위 PV'!A:C,3,0)="기사임",1,"")</f>
        <v>1</v>
      </c>
      <c r="E998">
        <f>COUNTIF(주간_5pg!$F$2:$F$800,'5pg 데이터'!B998)</f>
        <v>1</v>
      </c>
      <c r="F998" t="b">
        <f t="shared" si="15"/>
        <v>1</v>
      </c>
      <c r="G998" t="str">
        <f>IF(F998=FALSE,"",B998&amp;"@"&amp;COUNTIFS($B$1:B998,B998,$F$1:F998,TRUE))</f>
        <v>France@23</v>
      </c>
      <c r="H998" t="str">
        <f>IFERROR(INDEX('기사 제목, 링크 정리시트'!B:B,MATCH(CONCATENATE("http://skinnonews.com"&amp;'5pg 데이터'!A998),'기사 제목, 링크 정리시트'!C:C,0)),"")</f>
        <v/>
      </c>
      <c r="M998">
        <f>주간_5pg!F998</f>
        <v>0</v>
      </c>
    </row>
    <row r="999" spans="1:13">
      <c r="A999" s="86" t="s">
        <v>1006</v>
      </c>
      <c r="B999" s="86" t="s">
        <v>226</v>
      </c>
      <c r="C999" s="86">
        <v>1</v>
      </c>
      <c r="D999">
        <f>IF(VLOOKUP(A999,'상위 PV'!A:C,3,0)="기사임",1,"")</f>
        <v>1</v>
      </c>
      <c r="E999">
        <f>COUNTIF(주간_5pg!$F$2:$F$800,'5pg 데이터'!B999)</f>
        <v>1</v>
      </c>
      <c r="F999" t="b">
        <f t="shared" si="15"/>
        <v>1</v>
      </c>
      <c r="G999" t="str">
        <f>IF(F999=FALSE,"",B999&amp;"@"&amp;COUNTIFS($B$1:B999,B999,$F$1:F999,TRUE))</f>
        <v>South Korea@87</v>
      </c>
      <c r="H999" t="str">
        <f>IFERROR(INDEX('기사 제목, 링크 정리시트'!B:B,MATCH(CONCATENATE("http://skinnonews.com"&amp;'5pg 데이터'!A999),'기사 제목, 링크 정리시트'!C:C,0)),"")</f>
        <v/>
      </c>
      <c r="M999">
        <f>주간_5pg!F999</f>
        <v>0</v>
      </c>
    </row>
    <row r="1000" spans="1:13">
      <c r="A1000" s="86" t="s">
        <v>1335</v>
      </c>
      <c r="B1000" s="86" t="s">
        <v>226</v>
      </c>
      <c r="C1000" s="86">
        <v>1</v>
      </c>
      <c r="D1000">
        <f>IF(VLOOKUP(A1000,'상위 PV'!A:C,3,0)="기사임",1,"")</f>
        <v>1</v>
      </c>
      <c r="E1000">
        <f>COUNTIF(주간_5pg!$F$2:$F$800,'5pg 데이터'!B1000)</f>
        <v>1</v>
      </c>
      <c r="F1000" t="b">
        <f t="shared" si="15"/>
        <v>1</v>
      </c>
      <c r="G1000" t="str">
        <f>IF(F1000=FALSE,"",B1000&amp;"@"&amp;COUNTIFS($B$1:B1000,B1000,$F$1:F1000,TRUE))</f>
        <v>South Korea@88</v>
      </c>
      <c r="H1000" t="str">
        <f>IFERROR(INDEX('기사 제목, 링크 정리시트'!B:B,MATCH(CONCATENATE("http://skinnonews.com"&amp;'5pg 데이터'!A1000),'기사 제목, 링크 정리시트'!C:C,0)),"")</f>
        <v/>
      </c>
      <c r="M1000">
        <f>주간_5pg!F1000</f>
        <v>0</v>
      </c>
    </row>
    <row r="1001" spans="1:13">
      <c r="A1001" s="86" t="s">
        <v>1219</v>
      </c>
      <c r="B1001" s="86" t="s">
        <v>225</v>
      </c>
      <c r="C1001" s="86">
        <v>1</v>
      </c>
      <c r="D1001">
        <f>IF(VLOOKUP(A1001,'상위 PV'!A:C,3,0)="기사임",1,"")</f>
        <v>1</v>
      </c>
      <c r="E1001">
        <f>COUNTIF(주간_5pg!$F$2:$F$800,'5pg 데이터'!B1001)</f>
        <v>1</v>
      </c>
      <c r="F1001" t="b">
        <f t="shared" si="15"/>
        <v>1</v>
      </c>
      <c r="G1001" t="str">
        <f>IF(F1001=FALSE,"",B1001&amp;"@"&amp;COUNTIFS($B$1:B1001,B1001,$F$1:F1001,TRUE))</f>
        <v>United States@106</v>
      </c>
      <c r="H1001" t="str">
        <f>IFERROR(INDEX('기사 제목, 링크 정리시트'!B:B,MATCH(CONCATENATE("http://skinnonews.com"&amp;'5pg 데이터'!A1001),'기사 제목, 링크 정리시트'!C:C,0)),"")</f>
        <v/>
      </c>
      <c r="M1001">
        <f>주간_5pg!F1001</f>
        <v>0</v>
      </c>
    </row>
    <row r="1002" spans="1:13">
      <c r="A1002" s="86" t="s">
        <v>969</v>
      </c>
      <c r="B1002" s="86" t="s">
        <v>234</v>
      </c>
      <c r="C1002" s="86">
        <v>1</v>
      </c>
      <c r="D1002">
        <f>IF(VLOOKUP(A1002,'상위 PV'!A:C,3,0)="기사임",1,"")</f>
        <v>1</v>
      </c>
      <c r="E1002">
        <f>COUNTIF(주간_5pg!$F$2:$F$800,'5pg 데이터'!B1002)</f>
        <v>1</v>
      </c>
      <c r="F1002" t="b">
        <f t="shared" si="15"/>
        <v>1</v>
      </c>
      <c r="G1002" t="str">
        <f>IF(F1002=FALSE,"",B1002&amp;"@"&amp;COUNTIFS($B$1:B1002,B1002,$F$1:F1002,TRUE))</f>
        <v>United Kingdom@42</v>
      </c>
      <c r="H1002" t="str">
        <f>IFERROR(INDEX('기사 제목, 링크 정리시트'!B:B,MATCH(CONCATENATE("http://skinnonews.com"&amp;'5pg 데이터'!A1002),'기사 제목, 링크 정리시트'!C:C,0)),"")</f>
        <v>SK On, Ford and Koç signed an MOU to create a joint venture for battery production in Turkey</v>
      </c>
      <c r="M1002">
        <f>주간_5pg!F1002</f>
        <v>0</v>
      </c>
    </row>
    <row r="1003" spans="1:13">
      <c r="A1003" s="86" t="s">
        <v>971</v>
      </c>
      <c r="B1003" s="86" t="s">
        <v>246</v>
      </c>
      <c r="C1003" s="86">
        <v>1</v>
      </c>
      <c r="D1003">
        <f>IF(VLOOKUP(A1003,'상위 PV'!A:C,3,0)="기사임",1,"")</f>
        <v>1</v>
      </c>
      <c r="E1003">
        <f>COUNTIF(주간_5pg!$F$2:$F$800,'5pg 데이터'!B1003)</f>
        <v>1</v>
      </c>
      <c r="F1003" t="b">
        <f t="shared" si="15"/>
        <v>1</v>
      </c>
      <c r="G1003" t="str">
        <f>IF(F1003=FALSE,"",B1003&amp;"@"&amp;COUNTIFS($B$1:B1003,B1003,$F$1:F1003,TRUE))</f>
        <v>Poland@14</v>
      </c>
      <c r="H1003" t="str">
        <f>IFERROR(INDEX('기사 제목, 링크 정리시트'!B:B,MATCH(CONCATENATE("http://skinnonews.com"&amp;'5pg 데이터'!A1003),'기사 제목, 링크 정리시트'!C:C,0)),"")</f>
        <v>SK Trading International introduces world’s first net-zero oil by signing an agreement with Occidental</v>
      </c>
      <c r="M1003">
        <f>주간_5pg!F1003</f>
        <v>0</v>
      </c>
    </row>
    <row r="1004" spans="1:13">
      <c r="A1004" s="86" t="s">
        <v>971</v>
      </c>
      <c r="B1004" s="86" t="s">
        <v>243</v>
      </c>
      <c r="C1004" s="86">
        <v>1</v>
      </c>
      <c r="D1004">
        <f>IF(VLOOKUP(A1004,'상위 PV'!A:C,3,0)="기사임",1,"")</f>
        <v>1</v>
      </c>
      <c r="E1004">
        <f>COUNTIF(주간_5pg!$F$2:$F$800,'5pg 데이터'!B1004)</f>
        <v>1</v>
      </c>
      <c r="F1004" t="b">
        <f t="shared" si="15"/>
        <v>1</v>
      </c>
      <c r="G1004" t="str">
        <f>IF(F1004=FALSE,"",B1004&amp;"@"&amp;COUNTIFS($B$1:B1004,B1004,$F$1:F1004,TRUE))</f>
        <v>Thailand@10</v>
      </c>
      <c r="H1004" t="str">
        <f>IFERROR(INDEX('기사 제목, 링크 정리시트'!B:B,MATCH(CONCATENATE("http://skinnonews.com"&amp;'5pg 데이터'!A1004),'기사 제목, 링크 정리시트'!C:C,0)),"")</f>
        <v>SK Trading International introduces world’s first net-zero oil by signing an agreement with Occidental</v>
      </c>
      <c r="M1004">
        <f>주간_5pg!F1004</f>
        <v>0</v>
      </c>
    </row>
    <row r="1005" spans="1:13">
      <c r="A1005" s="86" t="s">
        <v>607</v>
      </c>
      <c r="B1005" s="86" t="s">
        <v>229</v>
      </c>
      <c r="C1005" s="86">
        <v>1</v>
      </c>
      <c r="D1005">
        <f>IF(VLOOKUP(A1005,'상위 PV'!A:C,3,0)="기사임",1,"")</f>
        <v>1</v>
      </c>
      <c r="E1005">
        <f>COUNTIF(주간_5pg!$F$2:$F$800,'5pg 데이터'!B1005)</f>
        <v>1</v>
      </c>
      <c r="F1005" t="b">
        <f t="shared" si="15"/>
        <v>1</v>
      </c>
      <c r="G1005" t="str">
        <f>IF(F1005=FALSE,"",B1005&amp;"@"&amp;COUNTIFS($B$1:B1005,B1005,$F$1:F1005,TRUE))</f>
        <v>India@113</v>
      </c>
      <c r="H1005" t="str">
        <f>IFERROR(INDEX('기사 제목, 링크 정리시트'!B:B,MATCH(CONCATENATE("http://skinnonews.com"&amp;'5pg 데이터'!A1005),'기사 제목, 링크 정리시트'!C:C,0)),"")</f>
        <v/>
      </c>
      <c r="M1005">
        <f>주간_5pg!F1005</f>
        <v>0</v>
      </c>
    </row>
    <row r="1006" spans="1:13">
      <c r="A1006" s="86" t="s">
        <v>607</v>
      </c>
      <c r="B1006" s="86" t="s">
        <v>226</v>
      </c>
      <c r="C1006" s="86">
        <v>1</v>
      </c>
      <c r="D1006">
        <f>IF(VLOOKUP(A1006,'상위 PV'!A:C,3,0)="기사임",1,"")</f>
        <v>1</v>
      </c>
      <c r="E1006">
        <f>COUNTIF(주간_5pg!$F$2:$F$800,'5pg 데이터'!B1006)</f>
        <v>1</v>
      </c>
      <c r="F1006" t="b">
        <f t="shared" si="15"/>
        <v>1</v>
      </c>
      <c r="G1006" t="str">
        <f>IF(F1006=FALSE,"",B1006&amp;"@"&amp;COUNTIFS($B$1:B1006,B1006,$F$1:F1006,TRUE))</f>
        <v>South Korea@89</v>
      </c>
      <c r="H1006" t="str">
        <f>IFERROR(INDEX('기사 제목, 링크 정리시트'!B:B,MATCH(CONCATENATE("http://skinnonews.com"&amp;'5pg 데이터'!A1006),'기사 제목, 링크 정리시트'!C:C,0)),"")</f>
        <v/>
      </c>
      <c r="M1006">
        <f>주간_5pg!F1006</f>
        <v>0</v>
      </c>
    </row>
    <row r="1007" spans="1:13">
      <c r="A1007" s="86" t="s">
        <v>607</v>
      </c>
      <c r="B1007" s="86" t="s">
        <v>225</v>
      </c>
      <c r="C1007" s="86">
        <v>1</v>
      </c>
      <c r="D1007">
        <f>IF(VLOOKUP(A1007,'상위 PV'!A:C,3,0)="기사임",1,"")</f>
        <v>1</v>
      </c>
      <c r="E1007">
        <f>COUNTIF(주간_5pg!$F$2:$F$800,'5pg 데이터'!B1007)</f>
        <v>1</v>
      </c>
      <c r="F1007" t="b">
        <f t="shared" si="15"/>
        <v>1</v>
      </c>
      <c r="G1007" t="str">
        <f>IF(F1007=FALSE,"",B1007&amp;"@"&amp;COUNTIFS($B$1:B1007,B1007,$F$1:F1007,TRUE))</f>
        <v>United States@107</v>
      </c>
      <c r="H1007" t="str">
        <f>IFERROR(INDEX('기사 제목, 링크 정리시트'!B:B,MATCH(CONCATENATE("http://skinnonews.com"&amp;'5pg 데이터'!A1007),'기사 제목, 링크 정리시트'!C:C,0)),"")</f>
        <v/>
      </c>
      <c r="M1007">
        <f>주간_5pg!F1007</f>
        <v>0</v>
      </c>
    </row>
    <row r="1008" spans="1:13">
      <c r="A1008" s="86" t="s">
        <v>1628</v>
      </c>
      <c r="B1008" s="86" t="s">
        <v>229</v>
      </c>
      <c r="C1008" s="86">
        <v>1</v>
      </c>
      <c r="D1008">
        <f>IF(VLOOKUP(A1008,'상위 PV'!A:C,3,0)="기사임",1,"")</f>
        <v>1</v>
      </c>
      <c r="E1008">
        <f>COUNTIF(주간_5pg!$F$2:$F$800,'5pg 데이터'!B1008)</f>
        <v>1</v>
      </c>
      <c r="F1008" t="b">
        <f t="shared" si="15"/>
        <v>1</v>
      </c>
      <c r="G1008" t="str">
        <f>IF(F1008=FALSE,"",B1008&amp;"@"&amp;COUNTIFS($B$1:B1008,B1008,$F$1:F1008,TRUE))</f>
        <v>India@114</v>
      </c>
      <c r="H1008" t="str">
        <f>IFERROR(INDEX('기사 제목, 링크 정리시트'!B:B,MATCH(CONCATENATE("http://skinnonews.com"&amp;'5pg 데이터'!A1008),'기사 제목, 링크 정리시트'!C:C,0)),"")</f>
        <v/>
      </c>
      <c r="M1008">
        <f>주간_5pg!F1008</f>
        <v>0</v>
      </c>
    </row>
    <row r="1009" spans="1:13">
      <c r="A1009" s="86" t="s">
        <v>617</v>
      </c>
      <c r="B1009" s="86" t="s">
        <v>232</v>
      </c>
      <c r="C1009" s="86">
        <v>1</v>
      </c>
      <c r="D1009">
        <f>IF(VLOOKUP(A1009,'상위 PV'!A:C,3,0)="기사임",1,"")</f>
        <v>1</v>
      </c>
      <c r="E1009">
        <f>COUNTIF(주간_5pg!$F$2:$F$800,'5pg 데이터'!B1009)</f>
        <v>1</v>
      </c>
      <c r="F1009" t="b">
        <f t="shared" si="15"/>
        <v>1</v>
      </c>
      <c r="G1009" t="str">
        <f>IF(F1009=FALSE,"",B1009&amp;"@"&amp;COUNTIFS($B$1:B1009,B1009,$F$1:F1009,TRUE))</f>
        <v>Canada@19</v>
      </c>
      <c r="H1009" t="str">
        <f>IFERROR(INDEX('기사 제목, 링크 정리시트'!B:B,MATCH(CONCATENATE("http://skinnonews.com"&amp;'5pg 데이터'!A1009),'기사 제목, 링크 정리시트'!C:C,0)),"")</f>
        <v>SK On announces successful joint development of Battery Monitoring Integrated Circuit</v>
      </c>
      <c r="M1009">
        <f>주간_5pg!F1009</f>
        <v>0</v>
      </c>
    </row>
    <row r="1010" spans="1:13">
      <c r="A1010" s="86" t="s">
        <v>617</v>
      </c>
      <c r="B1010" s="86" t="s">
        <v>228</v>
      </c>
      <c r="C1010" s="86">
        <v>1</v>
      </c>
      <c r="D1010">
        <f>IF(VLOOKUP(A1010,'상위 PV'!A:C,3,0)="기사임",1,"")</f>
        <v>1</v>
      </c>
      <c r="E1010">
        <f>COUNTIF(주간_5pg!$F$2:$F$800,'5pg 데이터'!B1010)</f>
        <v>1</v>
      </c>
      <c r="F1010" t="b">
        <f t="shared" si="15"/>
        <v>1</v>
      </c>
      <c r="G1010" t="str">
        <f>IF(F1010=FALSE,"",B1010&amp;"@"&amp;COUNTIFS($B$1:B1010,B1010,$F$1:F1010,TRUE))</f>
        <v>Germany@22</v>
      </c>
      <c r="H1010" t="str">
        <f>IFERROR(INDEX('기사 제목, 링크 정리시트'!B:B,MATCH(CONCATENATE("http://skinnonews.com"&amp;'5pg 데이터'!A1010),'기사 제목, 링크 정리시트'!C:C,0)),"")</f>
        <v>SK On announces successful joint development of Battery Monitoring Integrated Circuit</v>
      </c>
      <c r="M1010">
        <f>주간_5pg!F1010</f>
        <v>0</v>
      </c>
    </row>
    <row r="1011" spans="1:13">
      <c r="A1011" s="86" t="s">
        <v>617</v>
      </c>
      <c r="B1011" s="86" t="s">
        <v>225</v>
      </c>
      <c r="C1011" s="86">
        <v>1</v>
      </c>
      <c r="D1011">
        <f>IF(VLOOKUP(A1011,'상위 PV'!A:C,3,0)="기사임",1,"")</f>
        <v>1</v>
      </c>
      <c r="E1011">
        <f>COUNTIF(주간_5pg!$F$2:$F$800,'5pg 데이터'!B1011)</f>
        <v>1</v>
      </c>
      <c r="F1011" t="b">
        <f t="shared" si="15"/>
        <v>1</v>
      </c>
      <c r="G1011" t="str">
        <f>IF(F1011=FALSE,"",B1011&amp;"@"&amp;COUNTIFS($B$1:B1011,B1011,$F$1:F1011,TRUE))</f>
        <v>United States@108</v>
      </c>
      <c r="H1011" t="str">
        <f>IFERROR(INDEX('기사 제목, 링크 정리시트'!B:B,MATCH(CONCATENATE("http://skinnonews.com"&amp;'5pg 데이터'!A1011),'기사 제목, 링크 정리시트'!C:C,0)),"")</f>
        <v>SK On announces successful joint development of Battery Monitoring Integrated Circuit</v>
      </c>
      <c r="M1011">
        <f>주간_5pg!F1011</f>
        <v>0</v>
      </c>
    </row>
    <row r="1012" spans="1:13">
      <c r="A1012" s="86" t="s">
        <v>298</v>
      </c>
      <c r="B1012" s="86" t="s">
        <v>233</v>
      </c>
      <c r="C1012" s="86">
        <v>1</v>
      </c>
      <c r="D1012">
        <f>IF(VLOOKUP(A1012,'상위 PV'!A:C,3,0)="기사임",1,"")</f>
        <v>1</v>
      </c>
      <c r="E1012">
        <f>COUNTIF(주간_5pg!$F$2:$F$800,'5pg 데이터'!B1012)</f>
        <v>1</v>
      </c>
      <c r="F1012" t="b">
        <f t="shared" si="15"/>
        <v>1</v>
      </c>
      <c r="G1012" t="str">
        <f>IF(F1012=FALSE,"",B1012&amp;"@"&amp;COUNTIFS($B$1:B1012,B1012,$F$1:F1012,TRUE))</f>
        <v>Hong Kong@34</v>
      </c>
      <c r="H1012" t="str">
        <f>IFERROR(INDEX('기사 제목, 링크 정리시트'!B:B,MATCH(CONCATENATE("http://skinnonews.com"&amp;'5pg 데이터'!A1012),'기사 제목, 링크 정리시트'!C:C,0)),"")</f>
        <v>SK Energy transforms traditional gas stations into eco-friendly Energy Super Stations</v>
      </c>
      <c r="M1012">
        <f>주간_5pg!F1012</f>
        <v>0</v>
      </c>
    </row>
    <row r="1013" spans="1:13">
      <c r="A1013" s="86" t="s">
        <v>298</v>
      </c>
      <c r="B1013" s="86" t="s">
        <v>227</v>
      </c>
      <c r="C1013" s="86">
        <v>1</v>
      </c>
      <c r="D1013">
        <f>IF(VLOOKUP(A1013,'상위 PV'!A:C,3,0)="기사임",1,"")</f>
        <v>1</v>
      </c>
      <c r="E1013">
        <f>COUNTIF(주간_5pg!$F$2:$F$800,'5pg 데이터'!B1013)</f>
        <v>1</v>
      </c>
      <c r="F1013" t="b">
        <f t="shared" si="15"/>
        <v>1</v>
      </c>
      <c r="G1013" t="str">
        <f>IF(F1013=FALSE,"",B1013&amp;"@"&amp;COUNTIFS($B$1:B1013,B1013,$F$1:F1013,TRUE))</f>
        <v>Japan@41</v>
      </c>
      <c r="H1013" t="str">
        <f>IFERROR(INDEX('기사 제목, 링크 정리시트'!B:B,MATCH(CONCATENATE("http://skinnonews.com"&amp;'5pg 데이터'!A1013),'기사 제목, 링크 정리시트'!C:C,0)),"")</f>
        <v>SK Energy transforms traditional gas stations into eco-friendly Energy Super Stations</v>
      </c>
      <c r="M1013">
        <f>주간_5pg!F1013</f>
        <v>0</v>
      </c>
    </row>
    <row r="1014" spans="1:13">
      <c r="A1014" s="86" t="s">
        <v>298</v>
      </c>
      <c r="B1014" s="86" t="s">
        <v>237</v>
      </c>
      <c r="C1014" s="86">
        <v>1</v>
      </c>
      <c r="D1014">
        <f>IF(VLOOKUP(A1014,'상위 PV'!A:C,3,0)="기사임",1,"")</f>
        <v>1</v>
      </c>
      <c r="E1014">
        <f>COUNTIF(주간_5pg!$F$2:$F$800,'5pg 데이터'!B1014)</f>
        <v>1</v>
      </c>
      <c r="F1014" t="b">
        <f t="shared" si="15"/>
        <v>1</v>
      </c>
      <c r="G1014" t="str">
        <f>IF(F1014=FALSE,"",B1014&amp;"@"&amp;COUNTIFS($B$1:B1014,B1014,$F$1:F1014,TRUE))</f>
        <v>Malaysia@20</v>
      </c>
      <c r="H1014" t="str">
        <f>IFERROR(INDEX('기사 제목, 링크 정리시트'!B:B,MATCH(CONCATENATE("http://skinnonews.com"&amp;'5pg 데이터'!A1014),'기사 제목, 링크 정리시트'!C:C,0)),"")</f>
        <v>SK Energy transforms traditional gas stations into eco-friendly Energy Super Stations</v>
      </c>
      <c r="M1014">
        <f>주간_5pg!F1014</f>
        <v>0</v>
      </c>
    </row>
    <row r="1015" spans="1:13">
      <c r="A1015" s="86" t="s">
        <v>298</v>
      </c>
      <c r="B1015" s="86" t="s">
        <v>230</v>
      </c>
      <c r="C1015" s="86">
        <v>1</v>
      </c>
      <c r="D1015">
        <f>IF(VLOOKUP(A1015,'상위 PV'!A:C,3,0)="기사임",1,"")</f>
        <v>1</v>
      </c>
      <c r="E1015">
        <f>COUNTIF(주간_5pg!$F$2:$F$800,'5pg 데이터'!B1015)</f>
        <v>1</v>
      </c>
      <c r="F1015" t="b">
        <f t="shared" si="15"/>
        <v>1</v>
      </c>
      <c r="G1015" t="str">
        <f>IF(F1015=FALSE,"",B1015&amp;"@"&amp;COUNTIFS($B$1:B1015,B1015,$F$1:F1015,TRUE))</f>
        <v>Singapore@60</v>
      </c>
      <c r="H1015" t="str">
        <f>IFERROR(INDEX('기사 제목, 링크 정리시트'!B:B,MATCH(CONCATENATE("http://skinnonews.com"&amp;'5pg 데이터'!A1015),'기사 제목, 링크 정리시트'!C:C,0)),"")</f>
        <v>SK Energy transforms traditional gas stations into eco-friendly Energy Super Stations</v>
      </c>
      <c r="M1015">
        <f>주간_5pg!F1015</f>
        <v>0</v>
      </c>
    </row>
    <row r="1016" spans="1:13">
      <c r="A1016" s="86" t="s">
        <v>298</v>
      </c>
      <c r="B1016" s="86" t="s">
        <v>247</v>
      </c>
      <c r="C1016" s="86">
        <v>1</v>
      </c>
      <c r="D1016">
        <f>IF(VLOOKUP(A1016,'상위 PV'!A:C,3,0)="기사임",1,"")</f>
        <v>1</v>
      </c>
      <c r="E1016">
        <f>COUNTIF(주간_5pg!$F$2:$F$800,'5pg 데이터'!B1016)</f>
        <v>1</v>
      </c>
      <c r="F1016" t="b">
        <f t="shared" si="15"/>
        <v>1</v>
      </c>
      <c r="G1016" t="str">
        <f>IF(F1016=FALSE,"",B1016&amp;"@"&amp;COUNTIFS($B$1:B1016,B1016,$F$1:F1016,TRUE))</f>
        <v>Vietnam@15</v>
      </c>
      <c r="H1016" t="str">
        <f>IFERROR(INDEX('기사 제목, 링크 정리시트'!B:B,MATCH(CONCATENATE("http://skinnonews.com"&amp;'5pg 데이터'!A1016),'기사 제목, 링크 정리시트'!C:C,0)),"")</f>
        <v>SK Energy transforms traditional gas stations into eco-friendly Energy Super Stations</v>
      </c>
      <c r="M1016">
        <f>주간_5pg!F1016</f>
        <v>0</v>
      </c>
    </row>
    <row r="1017" spans="1:13">
      <c r="A1017" s="86" t="s">
        <v>1339</v>
      </c>
      <c r="B1017" s="86" t="s">
        <v>226</v>
      </c>
      <c r="C1017" s="86">
        <v>1</v>
      </c>
      <c r="D1017">
        <f>IF(VLOOKUP(A1017,'상위 PV'!A:C,3,0)="기사임",1,"")</f>
        <v>1</v>
      </c>
      <c r="E1017">
        <f>COUNTIF(주간_5pg!$F$2:$F$800,'5pg 데이터'!B1017)</f>
        <v>1</v>
      </c>
      <c r="F1017" t="b">
        <f t="shared" si="15"/>
        <v>1</v>
      </c>
      <c r="G1017" t="str">
        <f>IF(F1017=FALSE,"",B1017&amp;"@"&amp;COUNTIFS($B$1:B1017,B1017,$F$1:F1017,TRUE))</f>
        <v>South Korea@90</v>
      </c>
      <c r="H1017" t="str">
        <f>IFERROR(INDEX('기사 제목, 링크 정리시트'!B:B,MATCH(CONCATENATE("http://skinnonews.com"&amp;'5pg 데이터'!A1017),'기사 제목, 링크 정리시트'!C:C,0)),"")</f>
        <v/>
      </c>
      <c r="M1017">
        <f>주간_5pg!F1017</f>
        <v>0</v>
      </c>
    </row>
    <row r="1018" spans="1:13">
      <c r="A1018" s="86" t="s">
        <v>1782</v>
      </c>
      <c r="B1018" s="86" t="s">
        <v>243</v>
      </c>
      <c r="C1018" s="86">
        <v>1</v>
      </c>
      <c r="D1018">
        <f>IF(VLOOKUP(A1018,'상위 PV'!A:C,3,0)="기사임",1,"")</f>
        <v>1</v>
      </c>
      <c r="E1018">
        <f>COUNTIF(주간_5pg!$F$2:$F$800,'5pg 데이터'!B1018)</f>
        <v>1</v>
      </c>
      <c r="F1018" t="b">
        <f t="shared" si="15"/>
        <v>1</v>
      </c>
      <c r="G1018" t="str">
        <f>IF(F1018=FALSE,"",B1018&amp;"@"&amp;COUNTIFS($B$1:B1018,B1018,$F$1:F1018,TRUE))</f>
        <v>Thailand@11</v>
      </c>
      <c r="H1018" t="str">
        <f>IFERROR(INDEX('기사 제목, 링크 정리시트'!B:B,MATCH(CONCATENATE("http://skinnonews.com"&amp;'5pg 데이터'!A1018),'기사 제목, 링크 정리시트'!C:C,0)),"")</f>
        <v>SK Energy, SK Networks, Daeho Industries partner to push forward with pyrolysis business by recycling waste tire</v>
      </c>
      <c r="M1018">
        <f>주간_5pg!F1018</f>
        <v>0</v>
      </c>
    </row>
    <row r="1019" spans="1:13">
      <c r="A1019" s="86" t="s">
        <v>1817</v>
      </c>
      <c r="B1019" s="86" t="s">
        <v>227</v>
      </c>
      <c r="C1019" s="86">
        <v>1</v>
      </c>
      <c r="D1019">
        <f>IF(VLOOKUP(A1019,'상위 PV'!A:C,3,0)="기사임",1,"")</f>
        <v>1</v>
      </c>
      <c r="E1019">
        <f>COUNTIF(주간_5pg!$F$2:$F$800,'5pg 데이터'!B1019)</f>
        <v>1</v>
      </c>
      <c r="F1019" t="b">
        <f t="shared" si="15"/>
        <v>1</v>
      </c>
      <c r="G1019" t="str">
        <f>IF(F1019=FALSE,"",B1019&amp;"@"&amp;COUNTIFS($B$1:B1019,B1019,$F$1:F1019,TRUE))</f>
        <v>Japan@42</v>
      </c>
      <c r="H1019" t="str">
        <f>IFERROR(INDEX('기사 제목, 링크 정리시트'!B:B,MATCH(CONCATENATE("http://skinnonews.com"&amp;'5pg 데이터'!A1019),'기사 제목, 링크 정리시트'!C:C,0)),"")</f>
        <v/>
      </c>
      <c r="M1019">
        <f>주간_5pg!F1019</f>
        <v>0</v>
      </c>
    </row>
    <row r="1020" spans="1:13">
      <c r="A1020" s="86" t="s">
        <v>1192</v>
      </c>
      <c r="B1020" s="86" t="s">
        <v>243</v>
      </c>
      <c r="C1020" s="86">
        <v>1</v>
      </c>
      <c r="D1020">
        <f>IF(VLOOKUP(A1020,'상위 PV'!A:C,3,0)="기사임",1,"")</f>
        <v>1</v>
      </c>
      <c r="E1020">
        <f>COUNTIF(주간_5pg!$F$2:$F$800,'5pg 데이터'!B1020)</f>
        <v>1</v>
      </c>
      <c r="F1020" t="b">
        <f t="shared" si="15"/>
        <v>1</v>
      </c>
      <c r="G1020" t="str">
        <f>IF(F1020=FALSE,"",B1020&amp;"@"&amp;COUNTIFS($B$1:B1020,B1020,$F$1:F1020,TRUE))</f>
        <v>Thailand@12</v>
      </c>
      <c r="H1020" t="str">
        <f>IFERROR(INDEX('기사 제목, 링크 정리시트'!B:B,MATCH(CONCATENATE("http://skinnonews.com"&amp;'5pg 데이터'!A1020),'기사 제목, 링크 정리시트'!C:C,0)),"")</f>
        <v/>
      </c>
      <c r="M1020">
        <f>주간_5pg!F1020</f>
        <v>0</v>
      </c>
    </row>
    <row r="1021" spans="1:13">
      <c r="A1021" s="86" t="s">
        <v>302</v>
      </c>
      <c r="B1021" s="86" t="s">
        <v>1481</v>
      </c>
      <c r="C1021" s="86">
        <v>1</v>
      </c>
      <c r="D1021">
        <f>IF(VLOOKUP(A1021,'상위 PV'!A:C,3,0)="기사임",1,"")</f>
        <v>1</v>
      </c>
      <c r="E1021">
        <f>COUNTIF(주간_5pg!$F$2:$F$800,'5pg 데이터'!B1021)</f>
        <v>1</v>
      </c>
      <c r="F1021" t="b">
        <f t="shared" si="15"/>
        <v>1</v>
      </c>
      <c r="G1021" t="str">
        <f>IF(F1021=FALSE,"",B1021&amp;"@"&amp;COUNTIFS($B$1:B1021,B1021,$F$1:F1021,TRUE))</f>
        <v>Norway@4</v>
      </c>
      <c r="H1021" t="str">
        <f>IFERROR(INDEX('기사 제목, 링크 정리시트'!B:B,MATCH(CONCATENATE("http://skinnonews.com"&amp;'5pg 데이터'!A1021),'기사 제목, 링크 정리시트'!C:C,0)),"")</f>
        <v>SK Earthon signs Production Sharing Contract for Block SK 427 offshore Malaysia with Petronas and PSEP</v>
      </c>
      <c r="M1021">
        <f>주간_5pg!F1021</f>
        <v>0</v>
      </c>
    </row>
    <row r="1022" spans="1:13">
      <c r="A1022" s="86" t="s">
        <v>302</v>
      </c>
      <c r="B1022" s="86" t="s">
        <v>226</v>
      </c>
      <c r="C1022" s="86">
        <v>1</v>
      </c>
      <c r="D1022">
        <f>IF(VLOOKUP(A1022,'상위 PV'!A:C,3,0)="기사임",1,"")</f>
        <v>1</v>
      </c>
      <c r="E1022">
        <f>COUNTIF(주간_5pg!$F$2:$F$800,'5pg 데이터'!B1022)</f>
        <v>1</v>
      </c>
      <c r="F1022" t="b">
        <f t="shared" si="15"/>
        <v>1</v>
      </c>
      <c r="G1022" t="str">
        <f>IF(F1022=FALSE,"",B1022&amp;"@"&amp;COUNTIFS($B$1:B1022,B1022,$F$1:F1022,TRUE))</f>
        <v>South Korea@91</v>
      </c>
      <c r="H1022" t="str">
        <f>IFERROR(INDEX('기사 제목, 링크 정리시트'!B:B,MATCH(CONCATENATE("http://skinnonews.com"&amp;'5pg 데이터'!A1022),'기사 제목, 링크 정리시트'!C:C,0)),"")</f>
        <v>SK Earthon signs Production Sharing Contract for Block SK 427 offshore Malaysia with Petronas and PSEP</v>
      </c>
      <c r="M1022">
        <f>주간_5pg!F1022</f>
        <v>0</v>
      </c>
    </row>
    <row r="1023" spans="1:13">
      <c r="A1023" s="86" t="s">
        <v>1922</v>
      </c>
      <c r="B1023" s="86" t="s">
        <v>226</v>
      </c>
      <c r="C1023" s="86">
        <v>1</v>
      </c>
      <c r="D1023">
        <f>IF(VLOOKUP(A1023,'상위 PV'!A:C,3,0)="기사임",1,"")</f>
        <v>1</v>
      </c>
      <c r="E1023">
        <f>COUNTIF(주간_5pg!$F$2:$F$800,'5pg 데이터'!B1023)</f>
        <v>1</v>
      </c>
      <c r="F1023" t="b">
        <f t="shared" si="15"/>
        <v>1</v>
      </c>
      <c r="G1023" t="str">
        <f>IF(F1023=FALSE,"",B1023&amp;"@"&amp;COUNTIFS($B$1:B1023,B1023,$F$1:F1023,TRUE))</f>
        <v>South Korea@92</v>
      </c>
      <c r="H1023" t="str">
        <f>IFERROR(INDEX('기사 제목, 링크 정리시트'!B:B,MATCH(CONCATENATE("http://skinnonews.com"&amp;'5pg 데이터'!A1023),'기사 제목, 링크 정리시트'!C:C,0)),"")</f>
        <v/>
      </c>
      <c r="M1023">
        <f>주간_5pg!F1023</f>
        <v>0</v>
      </c>
    </row>
    <row r="1024" spans="1:13">
      <c r="A1024" s="86" t="s">
        <v>284</v>
      </c>
      <c r="B1024" s="86" t="s">
        <v>227</v>
      </c>
      <c r="C1024" s="86">
        <v>1</v>
      </c>
      <c r="D1024" t="str">
        <f>IF(VLOOKUP(A1024,'상위 PV'!A:C,3,0)="기사임",1,"")</f>
        <v/>
      </c>
      <c r="E1024">
        <f>COUNTIF(주간_5pg!$F$2:$F$800,'5pg 데이터'!B1024)</f>
        <v>1</v>
      </c>
      <c r="F1024" t="b">
        <f t="shared" si="15"/>
        <v>0</v>
      </c>
      <c r="G1024" t="str">
        <f>IF(F1024=FALSE,"",B1024&amp;"@"&amp;COUNTIFS($B$1:B1024,B1024,$F$1:F1024,TRUE))</f>
        <v/>
      </c>
      <c r="H1024" t="str">
        <f>IFERROR(INDEX('기사 제목, 링크 정리시트'!B:B,MATCH(CONCATENATE("http://skinnonews.com"&amp;'5pg 데이터'!A1024),'기사 제목, 링크 정리시트'!C:C,0)),"")</f>
        <v/>
      </c>
      <c r="M1024">
        <f>주간_5pg!F1024</f>
        <v>0</v>
      </c>
    </row>
    <row r="1025" spans="1:13">
      <c r="A1025" s="86" t="s">
        <v>284</v>
      </c>
      <c r="B1025" s="86" t="s">
        <v>631</v>
      </c>
      <c r="C1025" s="86">
        <v>1</v>
      </c>
      <c r="D1025" t="str">
        <f>IF(VLOOKUP(A1025,'상위 PV'!A:C,3,0)="기사임",1,"")</f>
        <v/>
      </c>
      <c r="E1025">
        <f>COUNTIF(주간_5pg!$F$2:$F$800,'5pg 데이터'!B1025)</f>
        <v>1</v>
      </c>
      <c r="F1025" t="b">
        <f t="shared" si="15"/>
        <v>0</v>
      </c>
      <c r="G1025" t="str">
        <f>IF(F1025=FALSE,"",B1025&amp;"@"&amp;COUNTIFS($B$1:B1025,B1025,$F$1:F1025,TRUE))</f>
        <v/>
      </c>
      <c r="H1025" t="str">
        <f>IFERROR(INDEX('기사 제목, 링크 정리시트'!B:B,MATCH(CONCATENATE("http://skinnonews.com"&amp;'5pg 데이터'!A1025),'기사 제목, 링크 정리시트'!C:C,0)),"")</f>
        <v/>
      </c>
      <c r="M1025">
        <f>주간_5pg!F1025</f>
        <v>0</v>
      </c>
    </row>
    <row r="1026" spans="1:13">
      <c r="A1026" s="86" t="s">
        <v>284</v>
      </c>
      <c r="B1026" s="86" t="s">
        <v>230</v>
      </c>
      <c r="C1026" s="86">
        <v>1</v>
      </c>
      <c r="D1026" t="str">
        <f>IF(VLOOKUP(A1026,'상위 PV'!A:C,3,0)="기사임",1,"")</f>
        <v/>
      </c>
      <c r="E1026">
        <f>COUNTIF(주간_5pg!$F$2:$F$800,'5pg 데이터'!B1026)</f>
        <v>1</v>
      </c>
      <c r="F1026" t="b">
        <f t="shared" ref="F1026:F1089" si="16">AND(D1026=1,E1026=1)</f>
        <v>0</v>
      </c>
      <c r="G1026" t="str">
        <f>IF(F1026=FALSE,"",B1026&amp;"@"&amp;COUNTIFS($B$1:B1026,B1026,$F$1:F1026,TRUE))</f>
        <v/>
      </c>
      <c r="H1026" t="str">
        <f>IFERROR(INDEX('기사 제목, 링크 정리시트'!B:B,MATCH(CONCATENATE("http://skinnonews.com"&amp;'5pg 데이터'!A1026),'기사 제목, 링크 정리시트'!C:C,0)),"")</f>
        <v/>
      </c>
      <c r="M1026">
        <f>주간_5pg!F1026</f>
        <v>0</v>
      </c>
    </row>
    <row r="1027" spans="1:13">
      <c r="A1027" s="86" t="s">
        <v>284</v>
      </c>
      <c r="B1027" s="86" t="s">
        <v>596</v>
      </c>
      <c r="C1027" s="86">
        <v>1</v>
      </c>
      <c r="D1027" t="str">
        <f>IF(VLOOKUP(A1027,'상위 PV'!A:C,3,0)="기사임",1,"")</f>
        <v/>
      </c>
      <c r="E1027">
        <f>COUNTIF(주간_5pg!$F$2:$F$800,'5pg 데이터'!B1027)</f>
        <v>1</v>
      </c>
      <c r="F1027" t="b">
        <f t="shared" si="16"/>
        <v>0</v>
      </c>
      <c r="G1027" t="str">
        <f>IF(F1027=FALSE,"",B1027&amp;"@"&amp;COUNTIFS($B$1:B1027,B1027,$F$1:F1027,TRUE))</f>
        <v/>
      </c>
      <c r="H1027" t="str">
        <f>IFERROR(INDEX('기사 제목, 링크 정리시트'!B:B,MATCH(CONCATENATE("http://skinnonews.com"&amp;'5pg 데이터'!A1027),'기사 제목, 링크 정리시트'!C:C,0)),"")</f>
        <v/>
      </c>
      <c r="M1027">
        <f>주간_5pg!F1027</f>
        <v>0</v>
      </c>
    </row>
    <row r="1028" spans="1:13">
      <c r="A1028" s="86" t="s">
        <v>284</v>
      </c>
      <c r="B1028" s="86" t="s">
        <v>225</v>
      </c>
      <c r="C1028" s="86">
        <v>1</v>
      </c>
      <c r="D1028" t="str">
        <f>IF(VLOOKUP(A1028,'상위 PV'!A:C,3,0)="기사임",1,"")</f>
        <v/>
      </c>
      <c r="E1028">
        <f>COUNTIF(주간_5pg!$F$2:$F$800,'5pg 데이터'!B1028)</f>
        <v>1</v>
      </c>
      <c r="F1028" t="b">
        <f t="shared" si="16"/>
        <v>0</v>
      </c>
      <c r="G1028" t="str">
        <f>IF(F1028=FALSE,"",B1028&amp;"@"&amp;COUNTIFS($B$1:B1028,B1028,$F$1:F1028,TRUE))</f>
        <v/>
      </c>
      <c r="H1028" t="str">
        <f>IFERROR(INDEX('기사 제목, 링크 정리시트'!B:B,MATCH(CONCATENATE("http://skinnonews.com"&amp;'5pg 데이터'!A1028),'기사 제목, 링크 정리시트'!C:C,0)),"")</f>
        <v/>
      </c>
      <c r="M1028">
        <f>주간_5pg!F1028</f>
        <v>0</v>
      </c>
    </row>
    <row r="1029" spans="1:13">
      <c r="A1029" s="86" t="s">
        <v>303</v>
      </c>
      <c r="B1029" s="86" t="s">
        <v>229</v>
      </c>
      <c r="C1029" s="86">
        <v>1</v>
      </c>
      <c r="D1029" t="str">
        <f>IF(VLOOKUP(A1029,'상위 PV'!A:C,3,0)="기사임",1,"")</f>
        <v/>
      </c>
      <c r="E1029">
        <f>COUNTIF(주간_5pg!$F$2:$F$800,'5pg 데이터'!B1029)</f>
        <v>1</v>
      </c>
      <c r="F1029" t="b">
        <f t="shared" si="16"/>
        <v>0</v>
      </c>
      <c r="G1029" t="str">
        <f>IF(F1029=FALSE,"",B1029&amp;"@"&amp;COUNTIFS($B$1:B1029,B1029,$F$1:F1029,TRUE))</f>
        <v/>
      </c>
      <c r="H1029" t="str">
        <f>IFERROR(INDEX('기사 제목, 링크 정리시트'!B:B,MATCH(CONCATENATE("http://skinnonews.com"&amp;'5pg 데이터'!A1029),'기사 제목, 링크 정리시트'!C:C,0)),"")</f>
        <v/>
      </c>
      <c r="M1029">
        <f>주간_5pg!F1029</f>
        <v>0</v>
      </c>
    </row>
    <row r="1030" spans="1:13">
      <c r="A1030" s="86" t="s">
        <v>303</v>
      </c>
      <c r="B1030" s="86" t="s">
        <v>240</v>
      </c>
      <c r="C1030" s="86">
        <v>1</v>
      </c>
      <c r="D1030" t="str">
        <f>IF(VLOOKUP(A1030,'상위 PV'!A:C,3,0)="기사임",1,"")</f>
        <v/>
      </c>
      <c r="E1030">
        <f>COUNTIF(주간_5pg!$F$2:$F$800,'5pg 데이터'!B1030)</f>
        <v>1</v>
      </c>
      <c r="F1030" t="b">
        <f t="shared" si="16"/>
        <v>0</v>
      </c>
      <c r="G1030" t="str">
        <f>IF(F1030=FALSE,"",B1030&amp;"@"&amp;COUNTIFS($B$1:B1030,B1030,$F$1:F1030,TRUE))</f>
        <v/>
      </c>
      <c r="H1030" t="str">
        <f>IFERROR(INDEX('기사 제목, 링크 정리시트'!B:B,MATCH(CONCATENATE("http://skinnonews.com"&amp;'5pg 데이터'!A1030),'기사 제목, 링크 정리시트'!C:C,0)),"")</f>
        <v/>
      </c>
      <c r="M1030">
        <f>주간_5pg!F1030</f>
        <v>0</v>
      </c>
    </row>
    <row r="1031" spans="1:13">
      <c r="A1031" s="86" t="s">
        <v>303</v>
      </c>
      <c r="B1031" s="86" t="s">
        <v>242</v>
      </c>
      <c r="C1031" s="86">
        <v>1</v>
      </c>
      <c r="D1031" t="str">
        <f>IF(VLOOKUP(A1031,'상위 PV'!A:C,3,0)="기사임",1,"")</f>
        <v/>
      </c>
      <c r="E1031">
        <f>COUNTIF(주간_5pg!$F$2:$F$800,'5pg 데이터'!B1031)</f>
        <v>1</v>
      </c>
      <c r="F1031" t="b">
        <f t="shared" si="16"/>
        <v>0</v>
      </c>
      <c r="G1031" t="str">
        <f>IF(F1031=FALSE,"",B1031&amp;"@"&amp;COUNTIFS($B$1:B1031,B1031,$F$1:F1031,TRUE))</f>
        <v/>
      </c>
      <c r="H1031" t="str">
        <f>IFERROR(INDEX('기사 제목, 링크 정리시트'!B:B,MATCH(CONCATENATE("http://skinnonews.com"&amp;'5pg 데이터'!A1031),'기사 제목, 링크 정리시트'!C:C,0)),"")</f>
        <v/>
      </c>
      <c r="M1031">
        <f>주간_5pg!F1031</f>
        <v>0</v>
      </c>
    </row>
    <row r="1032" spans="1:13">
      <c r="A1032" s="86" t="s">
        <v>1923</v>
      </c>
      <c r="B1032" s="86" t="s">
        <v>227</v>
      </c>
      <c r="C1032" s="86">
        <v>1</v>
      </c>
      <c r="D1032" t="str">
        <f>IF(VLOOKUP(A1032,'상위 PV'!A:C,3,0)="기사임",1,"")</f>
        <v/>
      </c>
      <c r="E1032">
        <f>COUNTIF(주간_5pg!$F$2:$F$800,'5pg 데이터'!B1032)</f>
        <v>1</v>
      </c>
      <c r="F1032" t="b">
        <f t="shared" si="16"/>
        <v>0</v>
      </c>
      <c r="G1032" t="str">
        <f>IF(F1032=FALSE,"",B1032&amp;"@"&amp;COUNTIFS($B$1:B1032,B1032,$F$1:F1032,TRUE))</f>
        <v/>
      </c>
      <c r="H1032" t="str">
        <f>IFERROR(INDEX('기사 제목, 링크 정리시트'!B:B,MATCH(CONCATENATE("http://skinnonews.com"&amp;'5pg 데이터'!A1032),'기사 제목, 링크 정리시트'!C:C,0)),"")</f>
        <v/>
      </c>
      <c r="M1032">
        <f>주간_5pg!F1032</f>
        <v>0</v>
      </c>
    </row>
    <row r="1033" spans="1:13">
      <c r="A1033" s="86" t="s">
        <v>1007</v>
      </c>
      <c r="B1033" s="86" t="s">
        <v>228</v>
      </c>
      <c r="C1033" s="86">
        <v>1</v>
      </c>
      <c r="D1033" t="str">
        <f>IF(VLOOKUP(A1033,'상위 PV'!A:C,3,0)="기사임",1,"")</f>
        <v/>
      </c>
      <c r="E1033">
        <f>COUNTIF(주간_5pg!$F$2:$F$800,'5pg 데이터'!B1033)</f>
        <v>1</v>
      </c>
      <c r="F1033" t="b">
        <f t="shared" si="16"/>
        <v>0</v>
      </c>
      <c r="G1033" t="str">
        <f>IF(F1033=FALSE,"",B1033&amp;"@"&amp;COUNTIFS($B$1:B1033,B1033,$F$1:F1033,TRUE))</f>
        <v/>
      </c>
      <c r="H1033" t="str">
        <f>IFERROR(INDEX('기사 제목, 링크 정리시트'!B:B,MATCH(CONCATENATE("http://skinnonews.com"&amp;'5pg 데이터'!A1033),'기사 제목, 링크 정리시트'!C:C,0)),"")</f>
        <v/>
      </c>
      <c r="M1033">
        <f>주간_5pg!F1033</f>
        <v>0</v>
      </c>
    </row>
    <row r="1034" spans="1:13">
      <c r="A1034" s="86" t="s">
        <v>259</v>
      </c>
      <c r="B1034" s="86" t="s">
        <v>226</v>
      </c>
      <c r="C1034" s="86">
        <v>1</v>
      </c>
      <c r="D1034" t="str">
        <f>IF(VLOOKUP(A1034,'상위 PV'!A:C,3,0)="기사임",1,"")</f>
        <v/>
      </c>
      <c r="E1034">
        <f>COUNTIF(주간_5pg!$F$2:$F$800,'5pg 데이터'!B1034)</f>
        <v>1</v>
      </c>
      <c r="F1034" t="b">
        <f t="shared" si="16"/>
        <v>0</v>
      </c>
      <c r="G1034" t="str">
        <f>IF(F1034=FALSE,"",B1034&amp;"@"&amp;COUNTIFS($B$1:B1034,B1034,$F$1:F1034,TRUE))</f>
        <v/>
      </c>
      <c r="H1034" t="str">
        <f>IFERROR(INDEX('기사 제목, 링크 정리시트'!B:B,MATCH(CONCATENATE("http://skinnonews.com"&amp;'5pg 데이터'!A1034),'기사 제목, 링크 정리시트'!C:C,0)),"")</f>
        <v/>
      </c>
      <c r="M1034">
        <f>주간_5pg!F1034</f>
        <v>0</v>
      </c>
    </row>
    <row r="1035" spans="1:13">
      <c r="A1035" s="86" t="s">
        <v>1445</v>
      </c>
      <c r="B1035" s="86" t="s">
        <v>235</v>
      </c>
      <c r="C1035" s="86">
        <v>1</v>
      </c>
      <c r="D1035" t="str">
        <f>IF(VLOOKUP(A1035,'상위 PV'!A:C,3,0)="기사임",1,"")</f>
        <v/>
      </c>
      <c r="E1035">
        <f>COUNTIF(주간_5pg!$F$2:$F$800,'5pg 데이터'!B1035)</f>
        <v>1</v>
      </c>
      <c r="F1035" t="b">
        <f t="shared" si="16"/>
        <v>0</v>
      </c>
      <c r="G1035" t="str">
        <f>IF(F1035=FALSE,"",B1035&amp;"@"&amp;COUNTIFS($B$1:B1035,B1035,$F$1:F1035,TRUE))</f>
        <v/>
      </c>
      <c r="H1035" t="str">
        <f>IFERROR(INDEX('기사 제목, 링크 정리시트'!B:B,MATCH(CONCATENATE("http://skinnonews.com"&amp;'5pg 데이터'!A1035),'기사 제목, 링크 정리시트'!C:C,0)),"")</f>
        <v/>
      </c>
      <c r="M1035">
        <f>주간_5pg!F1035</f>
        <v>0</v>
      </c>
    </row>
    <row r="1036" spans="1:13">
      <c r="A1036" s="86" t="s">
        <v>1445</v>
      </c>
      <c r="B1036" s="86" t="s">
        <v>1867</v>
      </c>
      <c r="C1036" s="86">
        <v>1</v>
      </c>
      <c r="D1036" t="str">
        <f>IF(VLOOKUP(A1036,'상위 PV'!A:C,3,0)="기사임",1,"")</f>
        <v/>
      </c>
      <c r="E1036">
        <f>COUNTIF(주간_5pg!$F$2:$F$800,'5pg 데이터'!B1036)</f>
        <v>1</v>
      </c>
      <c r="F1036" t="b">
        <f t="shared" si="16"/>
        <v>0</v>
      </c>
      <c r="G1036" t="str">
        <f>IF(F1036=FALSE,"",B1036&amp;"@"&amp;COUNTIFS($B$1:B1036,B1036,$F$1:F1036,TRUE))</f>
        <v/>
      </c>
      <c r="H1036" t="str">
        <f>IFERROR(INDEX('기사 제목, 링크 정리시트'!B:B,MATCH(CONCATENATE("http://skinnonews.com"&amp;'5pg 데이터'!A1036),'기사 제목, 링크 정리시트'!C:C,0)),"")</f>
        <v/>
      </c>
      <c r="M1036">
        <f>주간_5pg!F1036</f>
        <v>0</v>
      </c>
    </row>
    <row r="1037" spans="1:13">
      <c r="A1037" s="86" t="s">
        <v>1445</v>
      </c>
      <c r="B1037" s="86" t="s">
        <v>246</v>
      </c>
      <c r="C1037" s="86">
        <v>1</v>
      </c>
      <c r="D1037" t="str">
        <f>IF(VLOOKUP(A1037,'상위 PV'!A:C,3,0)="기사임",1,"")</f>
        <v/>
      </c>
      <c r="E1037">
        <f>COUNTIF(주간_5pg!$F$2:$F$800,'5pg 데이터'!B1037)</f>
        <v>1</v>
      </c>
      <c r="F1037" t="b">
        <f t="shared" si="16"/>
        <v>0</v>
      </c>
      <c r="G1037" t="str">
        <f>IF(F1037=FALSE,"",B1037&amp;"@"&amp;COUNTIFS($B$1:B1037,B1037,$F$1:F1037,TRUE))</f>
        <v/>
      </c>
      <c r="H1037" t="str">
        <f>IFERROR(INDEX('기사 제목, 링크 정리시트'!B:B,MATCH(CONCATENATE("http://skinnonews.com"&amp;'5pg 데이터'!A1037),'기사 제목, 링크 정리시트'!C:C,0)),"")</f>
        <v/>
      </c>
      <c r="M1037">
        <f>주간_5pg!F1037</f>
        <v>0</v>
      </c>
    </row>
    <row r="1038" spans="1:13">
      <c r="A1038" s="86" t="s">
        <v>1445</v>
      </c>
      <c r="B1038" s="86" t="s">
        <v>251</v>
      </c>
      <c r="C1038" s="86">
        <v>1</v>
      </c>
      <c r="D1038" t="str">
        <f>IF(VLOOKUP(A1038,'상위 PV'!A:C,3,0)="기사임",1,"")</f>
        <v/>
      </c>
      <c r="E1038">
        <f>COUNTIF(주간_5pg!$F$2:$F$800,'5pg 데이터'!B1038)</f>
        <v>1</v>
      </c>
      <c r="F1038" t="b">
        <f t="shared" si="16"/>
        <v>0</v>
      </c>
      <c r="G1038" t="str">
        <f>IF(F1038=FALSE,"",B1038&amp;"@"&amp;COUNTIFS($B$1:B1038,B1038,$F$1:F1038,TRUE))</f>
        <v/>
      </c>
      <c r="H1038" t="str">
        <f>IFERROR(INDEX('기사 제목, 링크 정리시트'!B:B,MATCH(CONCATENATE("http://skinnonews.com"&amp;'5pg 데이터'!A1038),'기사 제목, 링크 정리시트'!C:C,0)),"")</f>
        <v/>
      </c>
      <c r="M1038">
        <f>주간_5pg!F1038</f>
        <v>0</v>
      </c>
    </row>
    <row r="1039" spans="1:13">
      <c r="A1039" s="86" t="s">
        <v>1448</v>
      </c>
      <c r="B1039" s="86" t="s">
        <v>243</v>
      </c>
      <c r="C1039" s="86">
        <v>1</v>
      </c>
      <c r="D1039" t="str">
        <f>IF(VLOOKUP(A1039,'상위 PV'!A:C,3,0)="기사임",1,"")</f>
        <v/>
      </c>
      <c r="E1039">
        <f>COUNTIF(주간_5pg!$F$2:$F$800,'5pg 데이터'!B1039)</f>
        <v>1</v>
      </c>
      <c r="F1039" t="b">
        <f t="shared" si="16"/>
        <v>0</v>
      </c>
      <c r="G1039" t="str">
        <f>IF(F1039=FALSE,"",B1039&amp;"@"&amp;COUNTIFS($B$1:B1039,B1039,$F$1:F1039,TRUE))</f>
        <v/>
      </c>
      <c r="H1039" t="str">
        <f>IFERROR(INDEX('기사 제목, 링크 정리시트'!B:B,MATCH(CONCATENATE("http://skinnonews.com"&amp;'5pg 데이터'!A1039),'기사 제목, 링크 정리시트'!C:C,0)),"")</f>
        <v/>
      </c>
      <c r="M1039">
        <f>주간_5pg!F1039</f>
        <v>0</v>
      </c>
    </row>
    <row r="1040" spans="1:13">
      <c r="A1040" s="86" t="s">
        <v>1447</v>
      </c>
      <c r="B1040" s="86" t="s">
        <v>231</v>
      </c>
      <c r="C1040" s="86">
        <v>1</v>
      </c>
      <c r="D1040" t="str">
        <f>IF(VLOOKUP(A1040,'상위 PV'!A:C,3,0)="기사임",1,"")</f>
        <v/>
      </c>
      <c r="E1040">
        <f>COUNTIF(주간_5pg!$F$2:$F$800,'5pg 데이터'!B1040)</f>
        <v>1</v>
      </c>
      <c r="F1040" t="b">
        <f t="shared" si="16"/>
        <v>0</v>
      </c>
      <c r="G1040" t="str">
        <f>IF(F1040=FALSE,"",B1040&amp;"@"&amp;COUNTIFS($B$1:B1040,B1040,$F$1:F1040,TRUE))</f>
        <v/>
      </c>
      <c r="H1040" t="str">
        <f>IFERROR(INDEX('기사 제목, 링크 정리시트'!B:B,MATCH(CONCATENATE("http://skinnonews.com"&amp;'5pg 데이터'!A1040),'기사 제목, 링크 정리시트'!C:C,0)),"")</f>
        <v/>
      </c>
      <c r="M1040">
        <f>주간_5pg!F1040</f>
        <v>0</v>
      </c>
    </row>
    <row r="1041" spans="1:13">
      <c r="A1041" s="86" t="s">
        <v>1447</v>
      </c>
      <c r="B1041" s="86" t="s">
        <v>228</v>
      </c>
      <c r="C1041" s="86">
        <v>1</v>
      </c>
      <c r="D1041" t="str">
        <f>IF(VLOOKUP(A1041,'상위 PV'!A:C,3,0)="기사임",1,"")</f>
        <v/>
      </c>
      <c r="E1041">
        <f>COUNTIF(주간_5pg!$F$2:$F$800,'5pg 데이터'!B1041)</f>
        <v>1</v>
      </c>
      <c r="F1041" t="b">
        <f t="shared" si="16"/>
        <v>0</v>
      </c>
      <c r="G1041" t="str">
        <f>IF(F1041=FALSE,"",B1041&amp;"@"&amp;COUNTIFS($B$1:B1041,B1041,$F$1:F1041,TRUE))</f>
        <v/>
      </c>
      <c r="H1041" t="str">
        <f>IFERROR(INDEX('기사 제목, 링크 정리시트'!B:B,MATCH(CONCATENATE("http://skinnonews.com"&amp;'5pg 데이터'!A1041),'기사 제목, 링크 정리시트'!C:C,0)),"")</f>
        <v/>
      </c>
      <c r="M1041">
        <f>주간_5pg!F1041</f>
        <v>0</v>
      </c>
    </row>
    <row r="1042" spans="1:13">
      <c r="A1042" s="86" t="s">
        <v>1447</v>
      </c>
      <c r="B1042" s="86" t="s">
        <v>1867</v>
      </c>
      <c r="C1042" s="86">
        <v>1</v>
      </c>
      <c r="D1042" t="str">
        <f>IF(VLOOKUP(A1042,'상위 PV'!A:C,3,0)="기사임",1,"")</f>
        <v/>
      </c>
      <c r="E1042">
        <f>COUNTIF(주간_5pg!$F$2:$F$800,'5pg 데이터'!B1042)</f>
        <v>1</v>
      </c>
      <c r="F1042" t="b">
        <f t="shared" si="16"/>
        <v>0</v>
      </c>
      <c r="G1042" t="str">
        <f>IF(F1042=FALSE,"",B1042&amp;"@"&amp;COUNTIFS($B$1:B1042,B1042,$F$1:F1042,TRUE))</f>
        <v/>
      </c>
      <c r="H1042" t="str">
        <f>IFERROR(INDEX('기사 제목, 링크 정리시트'!B:B,MATCH(CONCATENATE("http://skinnonews.com"&amp;'5pg 데이터'!A1042),'기사 제목, 링크 정리시트'!C:C,0)),"")</f>
        <v/>
      </c>
      <c r="M1042">
        <f>주간_5pg!F1042</f>
        <v>0</v>
      </c>
    </row>
    <row r="1043" spans="1:13">
      <c r="A1043" s="86" t="s">
        <v>1447</v>
      </c>
      <c r="B1043" s="86" t="s">
        <v>227</v>
      </c>
      <c r="C1043" s="86">
        <v>1</v>
      </c>
      <c r="D1043" t="str">
        <f>IF(VLOOKUP(A1043,'상위 PV'!A:C,3,0)="기사임",1,"")</f>
        <v/>
      </c>
      <c r="E1043">
        <f>COUNTIF(주간_5pg!$F$2:$F$800,'5pg 데이터'!B1043)</f>
        <v>1</v>
      </c>
      <c r="F1043" t="b">
        <f t="shared" si="16"/>
        <v>0</v>
      </c>
      <c r="G1043" t="str">
        <f>IF(F1043=FALSE,"",B1043&amp;"@"&amp;COUNTIFS($B$1:B1043,B1043,$F$1:F1043,TRUE))</f>
        <v/>
      </c>
      <c r="H1043" t="str">
        <f>IFERROR(INDEX('기사 제목, 링크 정리시트'!B:B,MATCH(CONCATENATE("http://skinnonews.com"&amp;'5pg 데이터'!A1043),'기사 제목, 링크 정리시트'!C:C,0)),"")</f>
        <v/>
      </c>
      <c r="M1043">
        <f>주간_5pg!F1043</f>
        <v>0</v>
      </c>
    </row>
    <row r="1044" spans="1:13">
      <c r="A1044" s="86" t="s">
        <v>1447</v>
      </c>
      <c r="B1044" s="86" t="s">
        <v>631</v>
      </c>
      <c r="C1044" s="86">
        <v>1</v>
      </c>
      <c r="D1044" t="str">
        <f>IF(VLOOKUP(A1044,'상위 PV'!A:C,3,0)="기사임",1,"")</f>
        <v/>
      </c>
      <c r="E1044">
        <f>COUNTIF(주간_5pg!$F$2:$F$800,'5pg 데이터'!B1044)</f>
        <v>1</v>
      </c>
      <c r="F1044" t="b">
        <f t="shared" si="16"/>
        <v>0</v>
      </c>
      <c r="G1044" t="str">
        <f>IF(F1044=FALSE,"",B1044&amp;"@"&amp;COUNTIFS($B$1:B1044,B1044,$F$1:F1044,TRUE))</f>
        <v/>
      </c>
      <c r="H1044" t="str">
        <f>IFERROR(INDEX('기사 제목, 링크 정리시트'!B:B,MATCH(CONCATENATE("http://skinnonews.com"&amp;'5pg 데이터'!A1044),'기사 제목, 링크 정리시트'!C:C,0)),"")</f>
        <v/>
      </c>
      <c r="M1044">
        <f>주간_5pg!F1044</f>
        <v>0</v>
      </c>
    </row>
    <row r="1045" spans="1:13">
      <c r="A1045" s="86" t="s">
        <v>1447</v>
      </c>
      <c r="B1045" s="86" t="s">
        <v>628</v>
      </c>
      <c r="C1045" s="86">
        <v>1</v>
      </c>
      <c r="D1045" t="str">
        <f>IF(VLOOKUP(A1045,'상위 PV'!A:C,3,0)="기사임",1,"")</f>
        <v/>
      </c>
      <c r="E1045">
        <f>COUNTIF(주간_5pg!$F$2:$F$800,'5pg 데이터'!B1045)</f>
        <v>1</v>
      </c>
      <c r="F1045" t="b">
        <f t="shared" si="16"/>
        <v>0</v>
      </c>
      <c r="G1045" t="str">
        <f>IF(F1045=FALSE,"",B1045&amp;"@"&amp;COUNTIFS($B$1:B1045,B1045,$F$1:F1045,TRUE))</f>
        <v/>
      </c>
      <c r="H1045" t="str">
        <f>IFERROR(INDEX('기사 제목, 링크 정리시트'!B:B,MATCH(CONCATENATE("http://skinnonews.com"&amp;'5pg 데이터'!A1045),'기사 제목, 링크 정리시트'!C:C,0)),"")</f>
        <v/>
      </c>
      <c r="M1045">
        <f>주간_5pg!F1045</f>
        <v>0</v>
      </c>
    </row>
    <row r="1046" spans="1:13">
      <c r="A1046" s="86" t="s">
        <v>1447</v>
      </c>
      <c r="B1046" s="86" t="s">
        <v>234</v>
      </c>
      <c r="C1046" s="86">
        <v>1</v>
      </c>
      <c r="D1046" t="str">
        <f>IF(VLOOKUP(A1046,'상위 PV'!A:C,3,0)="기사임",1,"")</f>
        <v/>
      </c>
      <c r="E1046">
        <f>COUNTIF(주간_5pg!$F$2:$F$800,'5pg 데이터'!B1046)</f>
        <v>1</v>
      </c>
      <c r="F1046" t="b">
        <f t="shared" si="16"/>
        <v>0</v>
      </c>
      <c r="G1046" t="str">
        <f>IF(F1046=FALSE,"",B1046&amp;"@"&amp;COUNTIFS($B$1:B1046,B1046,$F$1:F1046,TRUE))</f>
        <v/>
      </c>
      <c r="H1046" t="str">
        <f>IFERROR(INDEX('기사 제목, 링크 정리시트'!B:B,MATCH(CONCATENATE("http://skinnonews.com"&amp;'5pg 데이터'!A1046),'기사 제목, 링크 정리시트'!C:C,0)),"")</f>
        <v/>
      </c>
      <c r="M1046">
        <f>주간_5pg!F1046</f>
        <v>0</v>
      </c>
    </row>
    <row r="1047" spans="1:13">
      <c r="A1047" s="86" t="s">
        <v>1447</v>
      </c>
      <c r="B1047" s="86" t="s">
        <v>225</v>
      </c>
      <c r="C1047" s="86">
        <v>1</v>
      </c>
      <c r="D1047" t="str">
        <f>IF(VLOOKUP(A1047,'상위 PV'!A:C,3,0)="기사임",1,"")</f>
        <v/>
      </c>
      <c r="E1047">
        <f>COUNTIF(주간_5pg!$F$2:$F$800,'5pg 데이터'!B1047)</f>
        <v>1</v>
      </c>
      <c r="F1047" t="b">
        <f t="shared" si="16"/>
        <v>0</v>
      </c>
      <c r="G1047" t="str">
        <f>IF(F1047=FALSE,"",B1047&amp;"@"&amp;COUNTIFS($B$1:B1047,B1047,$F$1:F1047,TRUE))</f>
        <v/>
      </c>
      <c r="H1047" t="str">
        <f>IFERROR(INDEX('기사 제목, 링크 정리시트'!B:B,MATCH(CONCATENATE("http://skinnonews.com"&amp;'5pg 데이터'!A1047),'기사 제목, 링크 정리시트'!C:C,0)),"")</f>
        <v/>
      </c>
      <c r="M1047">
        <f>주간_5pg!F1047</f>
        <v>0</v>
      </c>
    </row>
    <row r="1048" spans="1:13">
      <c r="A1048" s="86" t="s">
        <v>1541</v>
      </c>
      <c r="B1048" s="86" t="s">
        <v>231</v>
      </c>
      <c r="C1048" s="86">
        <v>1</v>
      </c>
      <c r="D1048" t="str">
        <f>IF(VLOOKUP(A1048,'상위 PV'!A:C,3,0)="기사임",1,"")</f>
        <v/>
      </c>
      <c r="E1048">
        <f>COUNTIF(주간_5pg!$F$2:$F$800,'5pg 데이터'!B1048)</f>
        <v>1</v>
      </c>
      <c r="F1048" t="b">
        <f t="shared" si="16"/>
        <v>0</v>
      </c>
      <c r="G1048" t="str">
        <f>IF(F1048=FALSE,"",B1048&amp;"@"&amp;COUNTIFS($B$1:B1048,B1048,$F$1:F1048,TRUE))</f>
        <v/>
      </c>
      <c r="H1048" t="str">
        <f>IFERROR(INDEX('기사 제목, 링크 정리시트'!B:B,MATCH(CONCATENATE("http://skinnonews.com"&amp;'5pg 데이터'!A1048),'기사 제목, 링크 정리시트'!C:C,0)),"")</f>
        <v/>
      </c>
      <c r="M1048">
        <f>주간_5pg!F1048</f>
        <v>0</v>
      </c>
    </row>
    <row r="1049" spans="1:13">
      <c r="A1049" s="86" t="s">
        <v>1541</v>
      </c>
      <c r="B1049" s="86" t="s">
        <v>1870</v>
      </c>
      <c r="C1049" s="86">
        <v>1</v>
      </c>
      <c r="D1049" t="str">
        <f>IF(VLOOKUP(A1049,'상위 PV'!A:C,3,0)="기사임",1,"")</f>
        <v/>
      </c>
      <c r="E1049">
        <f>COUNTIF(주간_5pg!$F$2:$F$800,'5pg 데이터'!B1049)</f>
        <v>1</v>
      </c>
      <c r="F1049" t="b">
        <f t="shared" si="16"/>
        <v>0</v>
      </c>
      <c r="G1049" t="str">
        <f>IF(F1049=FALSE,"",B1049&amp;"@"&amp;COUNTIFS($B$1:B1049,B1049,$F$1:F1049,TRUE))</f>
        <v/>
      </c>
      <c r="H1049" t="str">
        <f>IFERROR(INDEX('기사 제목, 링크 정리시트'!B:B,MATCH(CONCATENATE("http://skinnonews.com"&amp;'5pg 데이터'!A1049),'기사 제목, 링크 정리시트'!C:C,0)),"")</f>
        <v/>
      </c>
      <c r="M1049">
        <f>주간_5pg!F1049</f>
        <v>0</v>
      </c>
    </row>
    <row r="1050" spans="1:13">
      <c r="A1050" s="86" t="s">
        <v>1451</v>
      </c>
      <c r="B1050" s="86" t="s">
        <v>229</v>
      </c>
      <c r="C1050" s="86">
        <v>1</v>
      </c>
      <c r="D1050" t="str">
        <f>IF(VLOOKUP(A1050,'상위 PV'!A:C,3,0)="기사임",1,"")</f>
        <v/>
      </c>
      <c r="E1050">
        <f>COUNTIF(주간_5pg!$F$2:$F$800,'5pg 데이터'!B1050)</f>
        <v>1</v>
      </c>
      <c r="F1050" t="b">
        <f t="shared" si="16"/>
        <v>0</v>
      </c>
      <c r="G1050" t="str">
        <f>IF(F1050=FALSE,"",B1050&amp;"@"&amp;COUNTIFS($B$1:B1050,B1050,$F$1:F1050,TRUE))</f>
        <v/>
      </c>
      <c r="H1050" t="str">
        <f>IFERROR(INDEX('기사 제목, 링크 정리시트'!B:B,MATCH(CONCATENATE("http://skinnonews.com"&amp;'5pg 데이터'!A1050),'기사 제목, 링크 정리시트'!C:C,0)),"")</f>
        <v/>
      </c>
      <c r="M1050">
        <f>주간_5pg!F1050</f>
        <v>0</v>
      </c>
    </row>
    <row r="1051" spans="1:13">
      <c r="A1051" s="86" t="s">
        <v>1450</v>
      </c>
      <c r="B1051" s="86" t="s">
        <v>227</v>
      </c>
      <c r="C1051" s="86">
        <v>1</v>
      </c>
      <c r="D1051" t="str">
        <f>IF(VLOOKUP(A1051,'상위 PV'!A:C,3,0)="기사임",1,"")</f>
        <v/>
      </c>
      <c r="E1051">
        <f>COUNTIF(주간_5pg!$F$2:$F$800,'5pg 데이터'!B1051)</f>
        <v>1</v>
      </c>
      <c r="F1051" t="b">
        <f t="shared" si="16"/>
        <v>0</v>
      </c>
      <c r="G1051" t="str">
        <f>IF(F1051=FALSE,"",B1051&amp;"@"&amp;COUNTIFS($B$1:B1051,B1051,$F$1:F1051,TRUE))</f>
        <v/>
      </c>
      <c r="H1051" t="str">
        <f>IFERROR(INDEX('기사 제목, 링크 정리시트'!B:B,MATCH(CONCATENATE("http://skinnonews.com"&amp;'5pg 데이터'!A1051),'기사 제목, 링크 정리시트'!C:C,0)),"")</f>
        <v/>
      </c>
      <c r="M1051">
        <f>주간_5pg!F1051</f>
        <v>0</v>
      </c>
    </row>
    <row r="1052" spans="1:13">
      <c r="A1052" s="86" t="s">
        <v>1564</v>
      </c>
      <c r="B1052" s="86" t="s">
        <v>242</v>
      </c>
      <c r="C1052" s="86">
        <v>1</v>
      </c>
      <c r="D1052" t="str">
        <f>IF(VLOOKUP(A1052,'상위 PV'!A:C,3,0)="기사임",1,"")</f>
        <v/>
      </c>
      <c r="E1052">
        <f>COUNTIF(주간_5pg!$F$2:$F$800,'5pg 데이터'!B1052)</f>
        <v>1</v>
      </c>
      <c r="F1052" t="b">
        <f t="shared" si="16"/>
        <v>0</v>
      </c>
      <c r="G1052" t="str">
        <f>IF(F1052=FALSE,"",B1052&amp;"@"&amp;COUNTIFS($B$1:B1052,B1052,$F$1:F1052,TRUE))</f>
        <v/>
      </c>
      <c r="H1052" t="str">
        <f>IFERROR(INDEX('기사 제목, 링크 정리시트'!B:B,MATCH(CONCATENATE("http://skinnonews.com"&amp;'5pg 데이터'!A1052),'기사 제목, 링크 정리시트'!C:C,0)),"")</f>
        <v/>
      </c>
      <c r="M1052">
        <f>주간_5pg!F1052</f>
        <v>0</v>
      </c>
    </row>
    <row r="1053" spans="1:13">
      <c r="A1053" s="86" t="s">
        <v>1446</v>
      </c>
      <c r="B1053" s="86" t="s">
        <v>231</v>
      </c>
      <c r="C1053" s="86">
        <v>1</v>
      </c>
      <c r="D1053" t="str">
        <f>IF(VLOOKUP(A1053,'상위 PV'!A:C,3,0)="기사임",1,"")</f>
        <v/>
      </c>
      <c r="E1053">
        <f>COUNTIF(주간_5pg!$F$2:$F$800,'5pg 데이터'!B1053)</f>
        <v>1</v>
      </c>
      <c r="F1053" t="b">
        <f t="shared" si="16"/>
        <v>0</v>
      </c>
      <c r="G1053" t="str">
        <f>IF(F1053=FALSE,"",B1053&amp;"@"&amp;COUNTIFS($B$1:B1053,B1053,$F$1:F1053,TRUE))</f>
        <v/>
      </c>
      <c r="H1053" t="str">
        <f>IFERROR(INDEX('기사 제목, 링크 정리시트'!B:B,MATCH(CONCATENATE("http://skinnonews.com"&amp;'5pg 데이터'!A1053),'기사 제목, 링크 정리시트'!C:C,0)),"")</f>
        <v/>
      </c>
      <c r="M1053">
        <f>주간_5pg!F1053</f>
        <v>0</v>
      </c>
    </row>
    <row r="1054" spans="1:13">
      <c r="A1054" s="86" t="s">
        <v>1446</v>
      </c>
      <c r="B1054" s="86" t="s">
        <v>251</v>
      </c>
      <c r="C1054" s="86">
        <v>1</v>
      </c>
      <c r="D1054" t="str">
        <f>IF(VLOOKUP(A1054,'상위 PV'!A:C,3,0)="기사임",1,"")</f>
        <v/>
      </c>
      <c r="E1054">
        <f>COUNTIF(주간_5pg!$F$2:$F$800,'5pg 데이터'!B1054)</f>
        <v>1</v>
      </c>
      <c r="F1054" t="b">
        <f t="shared" si="16"/>
        <v>0</v>
      </c>
      <c r="G1054" t="str">
        <f>IF(F1054=FALSE,"",B1054&amp;"@"&amp;COUNTIFS($B$1:B1054,B1054,$F$1:F1054,TRUE))</f>
        <v/>
      </c>
      <c r="H1054" t="str">
        <f>IFERROR(INDEX('기사 제목, 링크 정리시트'!B:B,MATCH(CONCATENATE("http://skinnonews.com"&amp;'5pg 데이터'!A1054),'기사 제목, 링크 정리시트'!C:C,0)),"")</f>
        <v/>
      </c>
      <c r="M1054">
        <f>주간_5pg!F1054</f>
        <v>0</v>
      </c>
    </row>
    <row r="1055" spans="1:13">
      <c r="A1055" s="86" t="s">
        <v>1446</v>
      </c>
      <c r="B1055" s="86" t="s">
        <v>230</v>
      </c>
      <c r="C1055" s="86">
        <v>1</v>
      </c>
      <c r="D1055" t="str">
        <f>IF(VLOOKUP(A1055,'상위 PV'!A:C,3,0)="기사임",1,"")</f>
        <v/>
      </c>
      <c r="E1055">
        <f>COUNTIF(주간_5pg!$F$2:$F$800,'5pg 데이터'!B1055)</f>
        <v>1</v>
      </c>
      <c r="F1055" t="b">
        <f t="shared" si="16"/>
        <v>0</v>
      </c>
      <c r="G1055" t="str">
        <f>IF(F1055=FALSE,"",B1055&amp;"@"&amp;COUNTIFS($B$1:B1055,B1055,$F$1:F1055,TRUE))</f>
        <v/>
      </c>
      <c r="H1055" t="str">
        <f>IFERROR(INDEX('기사 제목, 링크 정리시트'!B:B,MATCH(CONCATENATE("http://skinnonews.com"&amp;'5pg 데이터'!A1055),'기사 제목, 링크 정리시트'!C:C,0)),"")</f>
        <v/>
      </c>
      <c r="M1055">
        <f>주간_5pg!F1055</f>
        <v>0</v>
      </c>
    </row>
    <row r="1056" spans="1:13">
      <c r="A1056" s="86" t="s">
        <v>1449</v>
      </c>
      <c r="B1056" s="86" t="s">
        <v>232</v>
      </c>
      <c r="C1056" s="86">
        <v>1</v>
      </c>
      <c r="D1056" t="str">
        <f>IF(VLOOKUP(A1056,'상위 PV'!A:C,3,0)="기사임",1,"")</f>
        <v/>
      </c>
      <c r="E1056">
        <f>COUNTIF(주간_5pg!$F$2:$F$800,'5pg 데이터'!B1056)</f>
        <v>1</v>
      </c>
      <c r="F1056" t="b">
        <f t="shared" si="16"/>
        <v>0</v>
      </c>
      <c r="G1056" t="str">
        <f>IF(F1056=FALSE,"",B1056&amp;"@"&amp;COUNTIFS($B$1:B1056,B1056,$F$1:F1056,TRUE))</f>
        <v/>
      </c>
      <c r="H1056" t="str">
        <f>IFERROR(INDEX('기사 제목, 링크 정리시트'!B:B,MATCH(CONCATENATE("http://skinnonews.com"&amp;'5pg 데이터'!A1056),'기사 제목, 링크 정리시트'!C:C,0)),"")</f>
        <v/>
      </c>
      <c r="M1056">
        <f>주간_5pg!F1056</f>
        <v>0</v>
      </c>
    </row>
    <row r="1057" spans="1:13">
      <c r="A1057" s="86" t="s">
        <v>1449</v>
      </c>
      <c r="B1057" s="86" t="s">
        <v>246</v>
      </c>
      <c r="C1057" s="86">
        <v>1</v>
      </c>
      <c r="D1057" t="str">
        <f>IF(VLOOKUP(A1057,'상위 PV'!A:C,3,0)="기사임",1,"")</f>
        <v/>
      </c>
      <c r="E1057">
        <f>COUNTIF(주간_5pg!$F$2:$F$800,'5pg 데이터'!B1057)</f>
        <v>1</v>
      </c>
      <c r="F1057" t="b">
        <f t="shared" si="16"/>
        <v>0</v>
      </c>
      <c r="G1057" t="str">
        <f>IF(F1057=FALSE,"",B1057&amp;"@"&amp;COUNTIFS($B$1:B1057,B1057,$F$1:F1057,TRUE))</f>
        <v/>
      </c>
      <c r="H1057" t="str">
        <f>IFERROR(INDEX('기사 제목, 링크 정리시트'!B:B,MATCH(CONCATENATE("http://skinnonews.com"&amp;'5pg 데이터'!A1057),'기사 제목, 링크 정리시트'!C:C,0)),"")</f>
        <v/>
      </c>
      <c r="M1057">
        <f>주간_5pg!F1057</f>
        <v>0</v>
      </c>
    </row>
    <row r="1058" spans="1:13">
      <c r="A1058" s="86" t="s">
        <v>1565</v>
      </c>
      <c r="B1058" s="86" t="s">
        <v>227</v>
      </c>
      <c r="C1058" s="86">
        <v>1</v>
      </c>
      <c r="D1058" t="str">
        <f>IF(VLOOKUP(A1058,'상위 PV'!A:C,3,0)="기사임",1,"")</f>
        <v/>
      </c>
      <c r="E1058">
        <f>COUNTIF(주간_5pg!$F$2:$F$800,'5pg 데이터'!B1058)</f>
        <v>1</v>
      </c>
      <c r="F1058" t="b">
        <f t="shared" si="16"/>
        <v>0</v>
      </c>
      <c r="G1058" t="str">
        <f>IF(F1058=FALSE,"",B1058&amp;"@"&amp;COUNTIFS($B$1:B1058,B1058,$F$1:F1058,TRUE))</f>
        <v/>
      </c>
      <c r="H1058" t="str">
        <f>IFERROR(INDEX('기사 제목, 링크 정리시트'!B:B,MATCH(CONCATENATE("http://skinnonews.com"&amp;'5pg 데이터'!A1058),'기사 제목, 링크 정리시트'!C:C,0)),"")</f>
        <v/>
      </c>
      <c r="M1058">
        <f>주간_5pg!F1058</f>
        <v>0</v>
      </c>
    </row>
    <row r="1059" spans="1:13">
      <c r="A1059" s="86" t="s">
        <v>1565</v>
      </c>
      <c r="B1059" s="86" t="s">
        <v>226</v>
      </c>
      <c r="C1059" s="86">
        <v>1</v>
      </c>
      <c r="D1059" t="str">
        <f>IF(VLOOKUP(A1059,'상위 PV'!A:C,3,0)="기사임",1,"")</f>
        <v/>
      </c>
      <c r="E1059">
        <f>COUNTIF(주간_5pg!$F$2:$F$800,'5pg 데이터'!B1059)</f>
        <v>1</v>
      </c>
      <c r="F1059" t="b">
        <f t="shared" si="16"/>
        <v>0</v>
      </c>
      <c r="G1059" t="str">
        <f>IF(F1059=FALSE,"",B1059&amp;"@"&amp;COUNTIFS($B$1:B1059,B1059,$F$1:F1059,TRUE))</f>
        <v/>
      </c>
      <c r="H1059" t="str">
        <f>IFERROR(INDEX('기사 제목, 링크 정리시트'!B:B,MATCH(CONCATENATE("http://skinnonews.com"&amp;'5pg 데이터'!A1059),'기사 제목, 링크 정리시트'!C:C,0)),"")</f>
        <v/>
      </c>
      <c r="M1059">
        <f>주간_5pg!F1059</f>
        <v>0</v>
      </c>
    </row>
    <row r="1060" spans="1:13">
      <c r="A1060" s="86" t="s">
        <v>914</v>
      </c>
      <c r="B1060" s="86" t="s">
        <v>231</v>
      </c>
      <c r="C1060" s="86">
        <v>1</v>
      </c>
      <c r="D1060" t="str">
        <f>IF(VLOOKUP(A1060,'상위 PV'!A:C,3,0)="기사임",1,"")</f>
        <v/>
      </c>
      <c r="E1060">
        <f>COUNTIF(주간_5pg!$F$2:$F$800,'5pg 데이터'!B1060)</f>
        <v>1</v>
      </c>
      <c r="F1060" t="b">
        <f t="shared" si="16"/>
        <v>0</v>
      </c>
      <c r="G1060" t="str">
        <f>IF(F1060=FALSE,"",B1060&amp;"@"&amp;COUNTIFS($B$1:B1060,B1060,$F$1:F1060,TRUE))</f>
        <v/>
      </c>
      <c r="H1060" t="str">
        <f>IFERROR(INDEX('기사 제목, 링크 정리시트'!B:B,MATCH(CONCATENATE("http://skinnonews.com"&amp;'5pg 데이터'!A1060),'기사 제목, 링크 정리시트'!C:C,0)),"")</f>
        <v/>
      </c>
      <c r="M1060">
        <f>주간_5pg!F1060</f>
        <v>0</v>
      </c>
    </row>
    <row r="1061" spans="1:13">
      <c r="A1061" s="86" t="s">
        <v>914</v>
      </c>
      <c r="B1061" s="86" t="s">
        <v>965</v>
      </c>
      <c r="C1061" s="86">
        <v>1</v>
      </c>
      <c r="D1061" t="str">
        <f>IF(VLOOKUP(A1061,'상위 PV'!A:C,3,0)="기사임",1,"")</f>
        <v/>
      </c>
      <c r="E1061">
        <f>COUNTIF(주간_5pg!$F$2:$F$800,'5pg 데이터'!B1061)</f>
        <v>1</v>
      </c>
      <c r="F1061" t="b">
        <f t="shared" si="16"/>
        <v>0</v>
      </c>
      <c r="G1061" t="str">
        <f>IF(F1061=FALSE,"",B1061&amp;"@"&amp;COUNTIFS($B$1:B1061,B1061,$F$1:F1061,TRUE))</f>
        <v/>
      </c>
      <c r="H1061" t="str">
        <f>IFERROR(INDEX('기사 제목, 링크 정리시트'!B:B,MATCH(CONCATENATE("http://skinnonews.com"&amp;'5pg 데이터'!A1061),'기사 제목, 링크 정리시트'!C:C,0)),"")</f>
        <v/>
      </c>
      <c r="M1061">
        <f>주간_5pg!F1061</f>
        <v>0</v>
      </c>
    </row>
    <row r="1062" spans="1:13">
      <c r="A1062" s="86" t="s">
        <v>914</v>
      </c>
      <c r="B1062" s="86" t="s">
        <v>235</v>
      </c>
      <c r="C1062" s="86">
        <v>1</v>
      </c>
      <c r="D1062" t="str">
        <f>IF(VLOOKUP(A1062,'상위 PV'!A:C,3,0)="기사임",1,"")</f>
        <v/>
      </c>
      <c r="E1062">
        <f>COUNTIF(주간_5pg!$F$2:$F$800,'5pg 데이터'!B1062)</f>
        <v>1</v>
      </c>
      <c r="F1062" t="b">
        <f t="shared" si="16"/>
        <v>0</v>
      </c>
      <c r="G1062" t="str">
        <f>IF(F1062=FALSE,"",B1062&amp;"@"&amp;COUNTIFS($B$1:B1062,B1062,$F$1:F1062,TRUE))</f>
        <v/>
      </c>
      <c r="H1062" t="str">
        <f>IFERROR(INDEX('기사 제목, 링크 정리시트'!B:B,MATCH(CONCATENATE("http://skinnonews.com"&amp;'5pg 데이터'!A1062),'기사 제목, 링크 정리시트'!C:C,0)),"")</f>
        <v/>
      </c>
      <c r="M1062">
        <f>주간_5pg!F1062</f>
        <v>0</v>
      </c>
    </row>
    <row r="1063" spans="1:13">
      <c r="A1063" s="86" t="s">
        <v>914</v>
      </c>
      <c r="B1063" s="86" t="s">
        <v>628</v>
      </c>
      <c r="C1063" s="86">
        <v>1</v>
      </c>
      <c r="D1063" t="str">
        <f>IF(VLOOKUP(A1063,'상위 PV'!A:C,3,0)="기사임",1,"")</f>
        <v/>
      </c>
      <c r="E1063">
        <f>COUNTIF(주간_5pg!$F$2:$F$800,'5pg 데이터'!B1063)</f>
        <v>1</v>
      </c>
      <c r="F1063" t="b">
        <f t="shared" si="16"/>
        <v>0</v>
      </c>
      <c r="G1063" t="str">
        <f>IF(F1063=FALSE,"",B1063&amp;"@"&amp;COUNTIFS($B$1:B1063,B1063,$F$1:F1063,TRUE))</f>
        <v/>
      </c>
      <c r="H1063" t="str">
        <f>IFERROR(INDEX('기사 제목, 링크 정리시트'!B:B,MATCH(CONCATENATE("http://skinnonews.com"&amp;'5pg 데이터'!A1063),'기사 제목, 링크 정리시트'!C:C,0)),"")</f>
        <v/>
      </c>
      <c r="M1063">
        <f>주간_5pg!F1063</f>
        <v>0</v>
      </c>
    </row>
    <row r="1064" spans="1:13">
      <c r="A1064" s="86" t="s">
        <v>916</v>
      </c>
      <c r="B1064" s="86" t="s">
        <v>226</v>
      </c>
      <c r="C1064" s="86">
        <v>1</v>
      </c>
      <c r="D1064" t="str">
        <f>IF(VLOOKUP(A1064,'상위 PV'!A:C,3,0)="기사임",1,"")</f>
        <v/>
      </c>
      <c r="E1064">
        <f>COUNTIF(주간_5pg!$F$2:$F$800,'5pg 데이터'!B1064)</f>
        <v>1</v>
      </c>
      <c r="F1064" t="b">
        <f t="shared" si="16"/>
        <v>0</v>
      </c>
      <c r="G1064" t="str">
        <f>IF(F1064=FALSE,"",B1064&amp;"@"&amp;COUNTIFS($B$1:B1064,B1064,$F$1:F1064,TRUE))</f>
        <v/>
      </c>
      <c r="H1064" t="str">
        <f>IFERROR(INDEX('기사 제목, 링크 정리시트'!B:B,MATCH(CONCATENATE("http://skinnonews.com"&amp;'5pg 데이터'!A1064),'기사 제목, 링크 정리시트'!C:C,0)),"")</f>
        <v/>
      </c>
      <c r="M1064">
        <f>주간_5pg!F1064</f>
        <v>0</v>
      </c>
    </row>
    <row r="1065" spans="1:13">
      <c r="A1065" s="86" t="s">
        <v>916</v>
      </c>
      <c r="B1065" s="86" t="s">
        <v>1636</v>
      </c>
      <c r="C1065" s="86">
        <v>1</v>
      </c>
      <c r="D1065" t="str">
        <f>IF(VLOOKUP(A1065,'상위 PV'!A:C,3,0)="기사임",1,"")</f>
        <v/>
      </c>
      <c r="E1065">
        <f>COUNTIF(주간_5pg!$F$2:$F$800,'5pg 데이터'!B1065)</f>
        <v>1</v>
      </c>
      <c r="F1065" t="b">
        <f t="shared" si="16"/>
        <v>0</v>
      </c>
      <c r="G1065" t="str">
        <f>IF(F1065=FALSE,"",B1065&amp;"@"&amp;COUNTIFS($B$1:B1065,B1065,$F$1:F1065,TRUE))</f>
        <v/>
      </c>
      <c r="H1065" t="str">
        <f>IFERROR(INDEX('기사 제목, 링크 정리시트'!B:B,MATCH(CONCATENATE("http://skinnonews.com"&amp;'5pg 데이터'!A1065),'기사 제목, 링크 정리시트'!C:C,0)),"")</f>
        <v/>
      </c>
      <c r="M1065">
        <f>주간_5pg!F1065</f>
        <v>0</v>
      </c>
    </row>
    <row r="1066" spans="1:13">
      <c r="A1066" s="86" t="s">
        <v>916</v>
      </c>
      <c r="B1066" s="86" t="s">
        <v>225</v>
      </c>
      <c r="C1066" s="86">
        <v>1</v>
      </c>
      <c r="D1066" t="str">
        <f>IF(VLOOKUP(A1066,'상위 PV'!A:C,3,0)="기사임",1,"")</f>
        <v/>
      </c>
      <c r="E1066">
        <f>COUNTIF(주간_5pg!$F$2:$F$800,'5pg 데이터'!B1066)</f>
        <v>1</v>
      </c>
      <c r="F1066" t="b">
        <f t="shared" si="16"/>
        <v>0</v>
      </c>
      <c r="G1066" t="str">
        <f>IF(F1066=FALSE,"",B1066&amp;"@"&amp;COUNTIFS($B$1:B1066,B1066,$F$1:F1066,TRUE))</f>
        <v/>
      </c>
      <c r="H1066" t="str">
        <f>IFERROR(INDEX('기사 제목, 링크 정리시트'!B:B,MATCH(CONCATENATE("http://skinnonews.com"&amp;'5pg 데이터'!A1066),'기사 제목, 링크 정리시트'!C:C,0)),"")</f>
        <v/>
      </c>
      <c r="M1066">
        <f>주간_5pg!F1066</f>
        <v>0</v>
      </c>
    </row>
    <row r="1067" spans="1:13">
      <c r="A1067" s="86" t="s">
        <v>306</v>
      </c>
      <c r="B1067" s="86" t="s">
        <v>231</v>
      </c>
      <c r="C1067" s="86">
        <v>1</v>
      </c>
      <c r="D1067" t="str">
        <f>IF(VLOOKUP(A1067,'상위 PV'!A:C,3,0)="기사임",1,"")</f>
        <v/>
      </c>
      <c r="E1067">
        <f>COUNTIF(주간_5pg!$F$2:$F$800,'5pg 데이터'!B1067)</f>
        <v>1</v>
      </c>
      <c r="F1067" t="b">
        <f t="shared" si="16"/>
        <v>0</v>
      </c>
      <c r="G1067" t="str">
        <f>IF(F1067=FALSE,"",B1067&amp;"@"&amp;COUNTIFS($B$1:B1067,B1067,$F$1:F1067,TRUE))</f>
        <v/>
      </c>
      <c r="H1067" t="str">
        <f>IFERROR(INDEX('기사 제목, 링크 정리시트'!B:B,MATCH(CONCATENATE("http://skinnonews.com"&amp;'5pg 데이터'!A1067),'기사 제목, 링크 정리시트'!C:C,0)),"")</f>
        <v/>
      </c>
      <c r="M1067">
        <f>주간_5pg!F1067</f>
        <v>0</v>
      </c>
    </row>
    <row r="1068" spans="1:13">
      <c r="A1068" s="86" t="s">
        <v>306</v>
      </c>
      <c r="B1068" s="86" t="s">
        <v>965</v>
      </c>
      <c r="C1068" s="86">
        <v>1</v>
      </c>
      <c r="D1068" t="str">
        <f>IF(VLOOKUP(A1068,'상위 PV'!A:C,3,0)="기사임",1,"")</f>
        <v/>
      </c>
      <c r="E1068">
        <f>COUNTIF(주간_5pg!$F$2:$F$800,'5pg 데이터'!B1068)</f>
        <v>1</v>
      </c>
      <c r="F1068" t="b">
        <f t="shared" si="16"/>
        <v>0</v>
      </c>
      <c r="G1068" t="str">
        <f>IF(F1068=FALSE,"",B1068&amp;"@"&amp;COUNTIFS($B$1:B1068,B1068,$F$1:F1068,TRUE))</f>
        <v/>
      </c>
      <c r="H1068" t="str">
        <f>IFERROR(INDEX('기사 제목, 링크 정리시트'!B:B,MATCH(CONCATENATE("http://skinnonews.com"&amp;'5pg 데이터'!A1068),'기사 제목, 링크 정리시트'!C:C,0)),"")</f>
        <v/>
      </c>
      <c r="M1068">
        <f>주간_5pg!F1068</f>
        <v>0</v>
      </c>
    </row>
    <row r="1069" spans="1:13">
      <c r="A1069" s="86" t="s">
        <v>306</v>
      </c>
      <c r="B1069" s="86" t="s">
        <v>248</v>
      </c>
      <c r="C1069" s="86">
        <v>1</v>
      </c>
      <c r="D1069" t="str">
        <f>IF(VLOOKUP(A1069,'상위 PV'!A:C,3,0)="기사임",1,"")</f>
        <v/>
      </c>
      <c r="E1069">
        <f>COUNTIF(주간_5pg!$F$2:$F$800,'5pg 데이터'!B1069)</f>
        <v>1</v>
      </c>
      <c r="F1069" t="b">
        <f t="shared" si="16"/>
        <v>0</v>
      </c>
      <c r="G1069" t="str">
        <f>IF(F1069=FALSE,"",B1069&amp;"@"&amp;COUNTIFS($B$1:B1069,B1069,$F$1:F1069,TRUE))</f>
        <v/>
      </c>
      <c r="H1069" t="str">
        <f>IFERROR(INDEX('기사 제목, 링크 정리시트'!B:B,MATCH(CONCATENATE("http://skinnonews.com"&amp;'5pg 데이터'!A1069),'기사 제목, 링크 정리시트'!C:C,0)),"")</f>
        <v/>
      </c>
      <c r="M1069">
        <f>주간_5pg!F1069</f>
        <v>0</v>
      </c>
    </row>
    <row r="1070" spans="1:13">
      <c r="A1070" s="86" t="s">
        <v>306</v>
      </c>
      <c r="B1070" s="86" t="s">
        <v>226</v>
      </c>
      <c r="C1070" s="86">
        <v>1</v>
      </c>
      <c r="D1070" t="str">
        <f>IF(VLOOKUP(A1070,'상위 PV'!A:C,3,0)="기사임",1,"")</f>
        <v/>
      </c>
      <c r="E1070">
        <f>COUNTIF(주간_5pg!$F$2:$F$800,'5pg 데이터'!B1070)</f>
        <v>1</v>
      </c>
      <c r="F1070" t="b">
        <f t="shared" si="16"/>
        <v>0</v>
      </c>
      <c r="G1070" t="str">
        <f>IF(F1070=FALSE,"",B1070&amp;"@"&amp;COUNTIFS($B$1:B1070,B1070,$F$1:F1070,TRUE))</f>
        <v/>
      </c>
      <c r="H1070" t="str">
        <f>IFERROR(INDEX('기사 제목, 링크 정리시트'!B:B,MATCH(CONCATENATE("http://skinnonews.com"&amp;'5pg 데이터'!A1070),'기사 제목, 링크 정리시트'!C:C,0)),"")</f>
        <v/>
      </c>
      <c r="M1070">
        <f>주간_5pg!F1070</f>
        <v>0</v>
      </c>
    </row>
    <row r="1071" spans="1:13">
      <c r="A1071" s="86" t="s">
        <v>1031</v>
      </c>
      <c r="B1071" s="86" t="s">
        <v>241</v>
      </c>
      <c r="C1071" s="86">
        <v>1</v>
      </c>
      <c r="D1071" t="str">
        <f>IF(VLOOKUP(A1071,'상위 PV'!A:C,3,0)="기사임",1,"")</f>
        <v/>
      </c>
      <c r="E1071">
        <f>COUNTIF(주간_5pg!$F$2:$F$800,'5pg 데이터'!B1071)</f>
        <v>1</v>
      </c>
      <c r="F1071" t="b">
        <f t="shared" si="16"/>
        <v>0</v>
      </c>
      <c r="G1071" t="str">
        <f>IF(F1071=FALSE,"",B1071&amp;"@"&amp;COUNTIFS($B$1:B1071,B1071,$F$1:F1071,TRUE))</f>
        <v/>
      </c>
      <c r="H1071" t="str">
        <f>IFERROR(INDEX('기사 제목, 링크 정리시트'!B:B,MATCH(CONCATENATE("http://skinnonews.com"&amp;'5pg 데이터'!A1071),'기사 제목, 링크 정리시트'!C:C,0)),"")</f>
        <v/>
      </c>
      <c r="M1071">
        <f>주간_5pg!F1071</f>
        <v>0</v>
      </c>
    </row>
    <row r="1072" spans="1:13">
      <c r="A1072" s="86" t="s">
        <v>1031</v>
      </c>
      <c r="B1072" s="86" t="s">
        <v>234</v>
      </c>
      <c r="C1072" s="86">
        <v>1</v>
      </c>
      <c r="D1072" t="str">
        <f>IF(VLOOKUP(A1072,'상위 PV'!A:C,3,0)="기사임",1,"")</f>
        <v/>
      </c>
      <c r="E1072">
        <f>COUNTIF(주간_5pg!$F$2:$F$800,'5pg 데이터'!B1072)</f>
        <v>1</v>
      </c>
      <c r="F1072" t="b">
        <f t="shared" si="16"/>
        <v>0</v>
      </c>
      <c r="G1072" t="str">
        <f>IF(F1072=FALSE,"",B1072&amp;"@"&amp;COUNTIFS($B$1:B1072,B1072,$F$1:F1072,TRUE))</f>
        <v/>
      </c>
      <c r="H1072" t="str">
        <f>IFERROR(INDEX('기사 제목, 링크 정리시트'!B:B,MATCH(CONCATENATE("http://skinnonews.com"&amp;'5pg 데이터'!A1072),'기사 제목, 링크 정리시트'!C:C,0)),"")</f>
        <v/>
      </c>
      <c r="M1072">
        <f>주간_5pg!F1072</f>
        <v>0</v>
      </c>
    </row>
    <row r="1073" spans="1:13">
      <c r="A1073" s="86" t="s">
        <v>1243</v>
      </c>
      <c r="B1073" s="86" t="s">
        <v>247</v>
      </c>
      <c r="C1073" s="86">
        <v>1</v>
      </c>
      <c r="D1073" t="str">
        <f>IF(VLOOKUP(A1073,'상위 PV'!A:C,3,0)="기사임",1,"")</f>
        <v/>
      </c>
      <c r="E1073">
        <f>COUNTIF(주간_5pg!$F$2:$F$800,'5pg 데이터'!B1073)</f>
        <v>1</v>
      </c>
      <c r="F1073" t="b">
        <f t="shared" si="16"/>
        <v>0</v>
      </c>
      <c r="G1073" t="str">
        <f>IF(F1073=FALSE,"",B1073&amp;"@"&amp;COUNTIFS($B$1:B1073,B1073,$F$1:F1073,TRUE))</f>
        <v/>
      </c>
      <c r="H1073" t="str">
        <f>IFERROR(INDEX('기사 제목, 링크 정리시트'!B:B,MATCH(CONCATENATE("http://skinnonews.com"&amp;'5pg 데이터'!A1073),'기사 제목, 링크 정리시트'!C:C,0)),"")</f>
        <v/>
      </c>
      <c r="M1073">
        <f>주간_5pg!F1073</f>
        <v>0</v>
      </c>
    </row>
    <row r="1074" spans="1:13">
      <c r="A1074" s="86" t="s">
        <v>1436</v>
      </c>
      <c r="B1074" s="86" t="s">
        <v>236</v>
      </c>
      <c r="C1074" s="86">
        <v>1</v>
      </c>
      <c r="D1074" t="str">
        <f>IF(VLOOKUP(A1074,'상위 PV'!A:C,3,0)="기사임",1,"")</f>
        <v/>
      </c>
      <c r="E1074">
        <f>COUNTIF(주간_5pg!$F$2:$F$800,'5pg 데이터'!B1074)</f>
        <v>1</v>
      </c>
      <c r="F1074" t="b">
        <f t="shared" si="16"/>
        <v>0</v>
      </c>
      <c r="G1074" t="str">
        <f>IF(F1074=FALSE,"",B1074&amp;"@"&amp;COUNTIFS($B$1:B1074,B1074,$F$1:F1074,TRUE))</f>
        <v/>
      </c>
      <c r="H1074" t="str">
        <f>IFERROR(INDEX('기사 제목, 링크 정리시트'!B:B,MATCH(CONCATENATE("http://skinnonews.com"&amp;'5pg 데이터'!A1074),'기사 제목, 링크 정리시트'!C:C,0)),"")</f>
        <v/>
      </c>
      <c r="M1074">
        <f>주간_5pg!F1074</f>
        <v>0</v>
      </c>
    </row>
    <row r="1075" spans="1:13">
      <c r="A1075" s="86" t="s">
        <v>1436</v>
      </c>
      <c r="B1075" s="86" t="s">
        <v>228</v>
      </c>
      <c r="C1075" s="86">
        <v>1</v>
      </c>
      <c r="D1075" t="str">
        <f>IF(VLOOKUP(A1075,'상위 PV'!A:C,3,0)="기사임",1,"")</f>
        <v/>
      </c>
      <c r="E1075">
        <f>COUNTIF(주간_5pg!$F$2:$F$800,'5pg 데이터'!B1075)</f>
        <v>1</v>
      </c>
      <c r="F1075" t="b">
        <f t="shared" si="16"/>
        <v>0</v>
      </c>
      <c r="G1075" t="str">
        <f>IF(F1075=FALSE,"",B1075&amp;"@"&amp;COUNTIFS($B$1:B1075,B1075,$F$1:F1075,TRUE))</f>
        <v/>
      </c>
      <c r="H1075" t="str">
        <f>IFERROR(INDEX('기사 제목, 링크 정리시트'!B:B,MATCH(CONCATENATE("http://skinnonews.com"&amp;'5pg 데이터'!A1075),'기사 제목, 링크 정리시트'!C:C,0)),"")</f>
        <v/>
      </c>
      <c r="M1075">
        <f>주간_5pg!F1075</f>
        <v>0</v>
      </c>
    </row>
    <row r="1076" spans="1:13">
      <c r="A1076" s="86" t="s">
        <v>1436</v>
      </c>
      <c r="B1076" s="86" t="s">
        <v>234</v>
      </c>
      <c r="C1076" s="86">
        <v>1</v>
      </c>
      <c r="D1076" t="str">
        <f>IF(VLOOKUP(A1076,'상위 PV'!A:C,3,0)="기사임",1,"")</f>
        <v/>
      </c>
      <c r="E1076">
        <f>COUNTIF(주간_5pg!$F$2:$F$800,'5pg 데이터'!B1076)</f>
        <v>1</v>
      </c>
      <c r="F1076" t="b">
        <f t="shared" si="16"/>
        <v>0</v>
      </c>
      <c r="G1076" t="str">
        <f>IF(F1076=FALSE,"",B1076&amp;"@"&amp;COUNTIFS($B$1:B1076,B1076,$F$1:F1076,TRUE))</f>
        <v/>
      </c>
      <c r="H1076" t="str">
        <f>IFERROR(INDEX('기사 제목, 링크 정리시트'!B:B,MATCH(CONCATENATE("http://skinnonews.com"&amp;'5pg 데이터'!A1076),'기사 제목, 링크 정리시트'!C:C,0)),"")</f>
        <v/>
      </c>
      <c r="M1076">
        <f>주간_5pg!F1076</f>
        <v>0</v>
      </c>
    </row>
    <row r="1077" spans="1:13">
      <c r="A1077" s="86" t="s">
        <v>1436</v>
      </c>
      <c r="B1077" s="86" t="s">
        <v>225</v>
      </c>
      <c r="C1077" s="86">
        <v>1</v>
      </c>
      <c r="D1077" t="str">
        <f>IF(VLOOKUP(A1077,'상위 PV'!A:C,3,0)="기사임",1,"")</f>
        <v/>
      </c>
      <c r="E1077">
        <f>COUNTIF(주간_5pg!$F$2:$F$800,'5pg 데이터'!B1077)</f>
        <v>1</v>
      </c>
      <c r="F1077" t="b">
        <f t="shared" si="16"/>
        <v>0</v>
      </c>
      <c r="G1077" t="str">
        <f>IF(F1077=FALSE,"",B1077&amp;"@"&amp;COUNTIFS($B$1:B1077,B1077,$F$1:F1077,TRUE))</f>
        <v/>
      </c>
      <c r="H1077" t="str">
        <f>IFERROR(INDEX('기사 제목, 링크 정리시트'!B:B,MATCH(CONCATENATE("http://skinnonews.com"&amp;'5pg 데이터'!A1077),'기사 제목, 링크 정리시트'!C:C,0)),"")</f>
        <v/>
      </c>
      <c r="M1077">
        <f>주간_5pg!F1077</f>
        <v>0</v>
      </c>
    </row>
    <row r="1078" spans="1:13">
      <c r="A1078" s="86" t="s">
        <v>274</v>
      </c>
      <c r="B1078" s="86" t="s">
        <v>229</v>
      </c>
      <c r="C1078" s="86">
        <v>1</v>
      </c>
      <c r="D1078" t="str">
        <f>IF(VLOOKUP(A1078,'상위 PV'!A:C,3,0)="기사임",1,"")</f>
        <v/>
      </c>
      <c r="E1078">
        <f>COUNTIF(주간_5pg!$F$2:$F$800,'5pg 데이터'!B1078)</f>
        <v>1</v>
      </c>
      <c r="F1078" t="b">
        <f t="shared" si="16"/>
        <v>0</v>
      </c>
      <c r="G1078" t="str">
        <f>IF(F1078=FALSE,"",B1078&amp;"@"&amp;COUNTIFS($B$1:B1078,B1078,$F$1:F1078,TRUE))</f>
        <v/>
      </c>
      <c r="H1078" t="str">
        <f>IFERROR(INDEX('기사 제목, 링크 정리시트'!B:B,MATCH(CONCATENATE("http://skinnonews.com"&amp;'5pg 데이터'!A1078),'기사 제목, 링크 정리시트'!C:C,0)),"")</f>
        <v/>
      </c>
      <c r="M1078">
        <f>주간_5pg!F1078</f>
        <v>0</v>
      </c>
    </row>
    <row r="1079" spans="1:13">
      <c r="A1079" s="86" t="s">
        <v>274</v>
      </c>
      <c r="B1079" s="86" t="s">
        <v>248</v>
      </c>
      <c r="C1079" s="86">
        <v>1</v>
      </c>
      <c r="D1079" t="str">
        <f>IF(VLOOKUP(A1079,'상위 PV'!A:C,3,0)="기사임",1,"")</f>
        <v/>
      </c>
      <c r="E1079">
        <f>COUNTIF(주간_5pg!$F$2:$F$800,'5pg 데이터'!B1079)</f>
        <v>1</v>
      </c>
      <c r="F1079" t="b">
        <f t="shared" si="16"/>
        <v>0</v>
      </c>
      <c r="G1079" t="str">
        <f>IF(F1079=FALSE,"",B1079&amp;"@"&amp;COUNTIFS($B$1:B1079,B1079,$F$1:F1079,TRUE))</f>
        <v/>
      </c>
      <c r="H1079" t="str">
        <f>IFERROR(INDEX('기사 제목, 링크 정리시트'!B:B,MATCH(CONCATENATE("http://skinnonews.com"&amp;'5pg 데이터'!A1079),'기사 제목, 링크 정리시트'!C:C,0)),"")</f>
        <v/>
      </c>
      <c r="M1079">
        <f>주간_5pg!F1079</f>
        <v>0</v>
      </c>
    </row>
    <row r="1080" spans="1:13">
      <c r="A1080" s="86" t="s">
        <v>274</v>
      </c>
      <c r="B1080" s="86" t="s">
        <v>227</v>
      </c>
      <c r="C1080" s="86">
        <v>1</v>
      </c>
      <c r="D1080" t="str">
        <f>IF(VLOOKUP(A1080,'상위 PV'!A:C,3,0)="기사임",1,"")</f>
        <v/>
      </c>
      <c r="E1080">
        <f>COUNTIF(주간_5pg!$F$2:$F$800,'5pg 데이터'!B1080)</f>
        <v>1</v>
      </c>
      <c r="F1080" t="b">
        <f t="shared" si="16"/>
        <v>0</v>
      </c>
      <c r="G1080" t="str">
        <f>IF(F1080=FALSE,"",B1080&amp;"@"&amp;COUNTIFS($B$1:B1080,B1080,$F$1:F1080,TRUE))</f>
        <v/>
      </c>
      <c r="H1080" t="str">
        <f>IFERROR(INDEX('기사 제목, 링크 정리시트'!B:B,MATCH(CONCATENATE("http://skinnonews.com"&amp;'5pg 데이터'!A1080),'기사 제목, 링크 정리시트'!C:C,0)),"")</f>
        <v/>
      </c>
      <c r="M1080">
        <f>주간_5pg!F1080</f>
        <v>0</v>
      </c>
    </row>
    <row r="1081" spans="1:13">
      <c r="A1081" s="86" t="s">
        <v>261</v>
      </c>
      <c r="B1081" s="86" t="s">
        <v>235</v>
      </c>
      <c r="C1081" s="86">
        <v>1</v>
      </c>
      <c r="D1081" t="str">
        <f>IF(VLOOKUP(A1081,'상위 PV'!A:C,3,0)="기사임",1,"")</f>
        <v/>
      </c>
      <c r="E1081">
        <f>COUNTIF(주간_5pg!$F$2:$F$800,'5pg 데이터'!B1081)</f>
        <v>1</v>
      </c>
      <c r="F1081" t="b">
        <f t="shared" si="16"/>
        <v>0</v>
      </c>
      <c r="G1081" t="str">
        <f>IF(F1081=FALSE,"",B1081&amp;"@"&amp;COUNTIFS($B$1:B1081,B1081,$F$1:F1081,TRUE))</f>
        <v/>
      </c>
      <c r="H1081" t="str">
        <f>IFERROR(INDEX('기사 제목, 링크 정리시트'!B:B,MATCH(CONCATENATE("http://skinnonews.com"&amp;'5pg 데이터'!A1081),'기사 제목, 링크 정리시트'!C:C,0)),"")</f>
        <v/>
      </c>
      <c r="M1081">
        <f>주간_5pg!F1081</f>
        <v>0</v>
      </c>
    </row>
    <row r="1082" spans="1:13">
      <c r="A1082" s="86" t="s">
        <v>261</v>
      </c>
      <c r="B1082" s="86" t="s">
        <v>1701</v>
      </c>
      <c r="C1082" s="86">
        <v>1</v>
      </c>
      <c r="D1082" t="str">
        <f>IF(VLOOKUP(A1082,'상위 PV'!A:C,3,0)="기사임",1,"")</f>
        <v/>
      </c>
      <c r="E1082">
        <f>COUNTIF(주간_5pg!$F$2:$F$800,'5pg 데이터'!B1082)</f>
        <v>1</v>
      </c>
      <c r="F1082" t="b">
        <f t="shared" si="16"/>
        <v>0</v>
      </c>
      <c r="G1082" t="str">
        <f>IF(F1082=FALSE,"",B1082&amp;"@"&amp;COUNTIFS($B$1:B1082,B1082,$F$1:F1082,TRUE))</f>
        <v/>
      </c>
      <c r="H1082" t="str">
        <f>IFERROR(INDEX('기사 제목, 링크 정리시트'!B:B,MATCH(CONCATENATE("http://skinnonews.com"&amp;'5pg 데이터'!A1082),'기사 제목, 링크 정리시트'!C:C,0)),"")</f>
        <v/>
      </c>
      <c r="M1082">
        <f>주간_5pg!F1082</f>
        <v>0</v>
      </c>
    </row>
    <row r="1083" spans="1:13">
      <c r="A1083" s="86" t="s">
        <v>261</v>
      </c>
      <c r="B1083" s="86" t="s">
        <v>250</v>
      </c>
      <c r="C1083" s="86">
        <v>1</v>
      </c>
      <c r="D1083" t="str">
        <f>IF(VLOOKUP(A1083,'상위 PV'!A:C,3,0)="기사임",1,"")</f>
        <v/>
      </c>
      <c r="E1083">
        <f>COUNTIF(주간_5pg!$F$2:$F$800,'5pg 데이터'!B1083)</f>
        <v>1</v>
      </c>
      <c r="F1083" t="b">
        <f t="shared" si="16"/>
        <v>0</v>
      </c>
      <c r="G1083" t="str">
        <f>IF(F1083=FALSE,"",B1083&amp;"@"&amp;COUNTIFS($B$1:B1083,B1083,$F$1:F1083,TRUE))</f>
        <v/>
      </c>
      <c r="H1083" t="str">
        <f>IFERROR(INDEX('기사 제목, 링크 정리시트'!B:B,MATCH(CONCATENATE("http://skinnonews.com"&amp;'5pg 데이터'!A1083),'기사 제목, 링크 정리시트'!C:C,0)),"")</f>
        <v/>
      </c>
      <c r="M1083">
        <f>주간_5pg!F1083</f>
        <v>0</v>
      </c>
    </row>
    <row r="1084" spans="1:13">
      <c r="A1084" s="86" t="s">
        <v>261</v>
      </c>
      <c r="B1084" s="86" t="s">
        <v>246</v>
      </c>
      <c r="C1084" s="86">
        <v>1</v>
      </c>
      <c r="D1084" t="str">
        <f>IF(VLOOKUP(A1084,'상위 PV'!A:C,3,0)="기사임",1,"")</f>
        <v/>
      </c>
      <c r="E1084">
        <f>COUNTIF(주간_5pg!$F$2:$F$800,'5pg 데이터'!B1084)</f>
        <v>1</v>
      </c>
      <c r="F1084" t="b">
        <f t="shared" si="16"/>
        <v>0</v>
      </c>
      <c r="G1084" t="str">
        <f>IF(F1084=FALSE,"",B1084&amp;"@"&amp;COUNTIFS($B$1:B1084,B1084,$F$1:F1084,TRUE))</f>
        <v/>
      </c>
      <c r="H1084" t="str">
        <f>IFERROR(INDEX('기사 제목, 링크 정리시트'!B:B,MATCH(CONCATENATE("http://skinnonews.com"&amp;'5pg 데이터'!A1084),'기사 제목, 링크 정리시트'!C:C,0)),"")</f>
        <v/>
      </c>
      <c r="M1084">
        <f>주간_5pg!F1084</f>
        <v>0</v>
      </c>
    </row>
    <row r="1085" spans="1:13">
      <c r="A1085" s="86" t="s">
        <v>1437</v>
      </c>
      <c r="B1085" s="86" t="s">
        <v>226</v>
      </c>
      <c r="C1085" s="86">
        <v>1</v>
      </c>
      <c r="D1085" t="str">
        <f>IF(VLOOKUP(A1085,'상위 PV'!A:C,3,0)="기사임",1,"")</f>
        <v/>
      </c>
      <c r="E1085">
        <f>COUNTIF(주간_5pg!$F$2:$F$800,'5pg 데이터'!B1085)</f>
        <v>1</v>
      </c>
      <c r="F1085" t="b">
        <f t="shared" si="16"/>
        <v>0</v>
      </c>
      <c r="G1085" t="str">
        <f>IF(F1085=FALSE,"",B1085&amp;"@"&amp;COUNTIFS($B$1:B1085,B1085,$F$1:F1085,TRUE))</f>
        <v/>
      </c>
      <c r="H1085" t="str">
        <f>IFERROR(INDEX('기사 제목, 링크 정리시트'!B:B,MATCH(CONCATENATE("http://skinnonews.com"&amp;'5pg 데이터'!A1085),'기사 제목, 링크 정리시트'!C:C,0)),"")</f>
        <v/>
      </c>
      <c r="M1085">
        <f>주간_5pg!F1085</f>
        <v>0</v>
      </c>
    </row>
    <row r="1086" spans="1:13">
      <c r="A1086" s="86" t="s">
        <v>260</v>
      </c>
      <c r="B1086" s="86" t="s">
        <v>236</v>
      </c>
      <c r="C1086" s="86">
        <v>1</v>
      </c>
      <c r="D1086" t="str">
        <f>IF(VLOOKUP(A1086,'상위 PV'!A:C,3,0)="기사임",1,"")</f>
        <v/>
      </c>
      <c r="E1086">
        <f>COUNTIF(주간_5pg!$F$2:$F$800,'5pg 데이터'!B1086)</f>
        <v>1</v>
      </c>
      <c r="F1086" t="b">
        <f t="shared" si="16"/>
        <v>0</v>
      </c>
      <c r="G1086" t="str">
        <f>IF(F1086=FALSE,"",B1086&amp;"@"&amp;COUNTIFS($B$1:B1086,B1086,$F$1:F1086,TRUE))</f>
        <v/>
      </c>
      <c r="H1086" t="str">
        <f>IFERROR(INDEX('기사 제목, 링크 정리시트'!B:B,MATCH(CONCATENATE("http://skinnonews.com"&amp;'5pg 데이터'!A1086),'기사 제목, 링크 정리시트'!C:C,0)),"")</f>
        <v/>
      </c>
      <c r="M1086">
        <f>주간_5pg!F1086</f>
        <v>0</v>
      </c>
    </row>
    <row r="1087" spans="1:13">
      <c r="A1087" s="86" t="s">
        <v>260</v>
      </c>
      <c r="B1087" s="86" t="s">
        <v>235</v>
      </c>
      <c r="C1087" s="86">
        <v>1</v>
      </c>
      <c r="D1087" t="str">
        <f>IF(VLOOKUP(A1087,'상위 PV'!A:C,3,0)="기사임",1,"")</f>
        <v/>
      </c>
      <c r="E1087">
        <f>COUNTIF(주간_5pg!$F$2:$F$800,'5pg 데이터'!B1087)</f>
        <v>1</v>
      </c>
      <c r="F1087" t="b">
        <f t="shared" si="16"/>
        <v>0</v>
      </c>
      <c r="G1087" t="str">
        <f>IF(F1087=FALSE,"",B1087&amp;"@"&amp;COUNTIFS($B$1:B1087,B1087,$F$1:F1087,TRUE))</f>
        <v/>
      </c>
      <c r="H1087" t="str">
        <f>IFERROR(INDEX('기사 제목, 링크 정리시트'!B:B,MATCH(CONCATENATE("http://skinnonews.com"&amp;'5pg 데이터'!A1087),'기사 제목, 링크 정리시트'!C:C,0)),"")</f>
        <v/>
      </c>
      <c r="M1087">
        <f>주간_5pg!F1087</f>
        <v>0</v>
      </c>
    </row>
    <row r="1088" spans="1:13">
      <c r="A1088" s="86" t="s">
        <v>260</v>
      </c>
      <c r="B1088" s="86" t="s">
        <v>1635</v>
      </c>
      <c r="C1088" s="86">
        <v>1</v>
      </c>
      <c r="D1088" t="str">
        <f>IF(VLOOKUP(A1088,'상위 PV'!A:C,3,0)="기사임",1,"")</f>
        <v/>
      </c>
      <c r="E1088">
        <f>COUNTIF(주간_5pg!$F$2:$F$800,'5pg 데이터'!B1088)</f>
        <v>2</v>
      </c>
      <c r="F1088" t="b">
        <f t="shared" si="16"/>
        <v>0</v>
      </c>
      <c r="G1088" t="str">
        <f>IF(F1088=FALSE,"",B1088&amp;"@"&amp;COUNTIFS($B$1:B1088,B1088,$F$1:F1088,TRUE))</f>
        <v/>
      </c>
      <c r="H1088" t="str">
        <f>IFERROR(INDEX('기사 제목, 링크 정리시트'!B:B,MATCH(CONCATENATE("http://skinnonews.com"&amp;'5pg 데이터'!A1088),'기사 제목, 링크 정리시트'!C:C,0)),"")</f>
        <v/>
      </c>
      <c r="M1088">
        <f>주간_5pg!F1088</f>
        <v>0</v>
      </c>
    </row>
    <row r="1089" spans="1:13">
      <c r="A1089" s="86" t="s">
        <v>260</v>
      </c>
      <c r="B1089" s="86" t="s">
        <v>226</v>
      </c>
      <c r="C1089" s="86">
        <v>1</v>
      </c>
      <c r="D1089" t="str">
        <f>IF(VLOOKUP(A1089,'상위 PV'!A:C,3,0)="기사임",1,"")</f>
        <v/>
      </c>
      <c r="E1089">
        <f>COUNTIF(주간_5pg!$F$2:$F$800,'5pg 데이터'!B1089)</f>
        <v>1</v>
      </c>
      <c r="F1089" t="b">
        <f t="shared" si="16"/>
        <v>0</v>
      </c>
      <c r="G1089" t="str">
        <f>IF(F1089=FALSE,"",B1089&amp;"@"&amp;COUNTIFS($B$1:B1089,B1089,$F$1:F1089,TRUE))</f>
        <v/>
      </c>
      <c r="H1089" t="str">
        <f>IFERROR(INDEX('기사 제목, 링크 정리시트'!B:B,MATCH(CONCATENATE("http://skinnonews.com"&amp;'5pg 데이터'!A1089),'기사 제목, 링크 정리시트'!C:C,0)),"")</f>
        <v/>
      </c>
      <c r="M1089">
        <f>주간_5pg!F1089</f>
        <v>0</v>
      </c>
    </row>
    <row r="1090" spans="1:13">
      <c r="A1090" s="86" t="s">
        <v>260</v>
      </c>
      <c r="B1090" s="86" t="s">
        <v>234</v>
      </c>
      <c r="C1090" s="86">
        <v>1</v>
      </c>
      <c r="D1090" t="str">
        <f>IF(VLOOKUP(A1090,'상위 PV'!A:C,3,0)="기사임",1,"")</f>
        <v/>
      </c>
      <c r="E1090">
        <f>COUNTIF(주간_5pg!$F$2:$F$800,'5pg 데이터'!B1090)</f>
        <v>1</v>
      </c>
      <c r="F1090" t="b">
        <f t="shared" ref="F1090:F1153" si="17">AND(D1090=1,E1090=1)</f>
        <v>0</v>
      </c>
      <c r="G1090" t="str">
        <f>IF(F1090=FALSE,"",B1090&amp;"@"&amp;COUNTIFS($B$1:B1090,B1090,$F$1:F1090,TRUE))</f>
        <v/>
      </c>
      <c r="H1090" t="str">
        <f>IFERROR(INDEX('기사 제목, 링크 정리시트'!B:B,MATCH(CONCATENATE("http://skinnonews.com"&amp;'5pg 데이터'!A1090),'기사 제목, 링크 정리시트'!C:C,0)),"")</f>
        <v/>
      </c>
      <c r="M1090">
        <f>주간_5pg!F1090</f>
        <v>0</v>
      </c>
    </row>
    <row r="1091" spans="1:13">
      <c r="A1091" s="86" t="s">
        <v>1086</v>
      </c>
      <c r="B1091" s="86" t="s">
        <v>231</v>
      </c>
      <c r="C1091" s="86">
        <v>1</v>
      </c>
      <c r="D1091" t="str">
        <f>IF(VLOOKUP(A1091,'상위 PV'!A:C,3,0)="기사임",1,"")</f>
        <v/>
      </c>
      <c r="E1091">
        <f>COUNTIF(주간_5pg!$F$2:$F$800,'5pg 데이터'!B1091)</f>
        <v>1</v>
      </c>
      <c r="F1091" t="b">
        <f t="shared" si="17"/>
        <v>0</v>
      </c>
      <c r="G1091" t="str">
        <f>IF(F1091=FALSE,"",B1091&amp;"@"&amp;COUNTIFS($B$1:B1091,B1091,$F$1:F1091,TRUE))</f>
        <v/>
      </c>
      <c r="H1091" t="str">
        <f>IFERROR(INDEX('기사 제목, 링크 정리시트'!B:B,MATCH(CONCATENATE("http://skinnonews.com"&amp;'5pg 데이터'!A1091),'기사 제목, 링크 정리시트'!C:C,0)),"")</f>
        <v/>
      </c>
      <c r="M1091">
        <f>주간_5pg!F1091</f>
        <v>0</v>
      </c>
    </row>
    <row r="1092" spans="1:13">
      <c r="A1092" s="86" t="s">
        <v>1086</v>
      </c>
      <c r="B1092" s="86" t="s">
        <v>247</v>
      </c>
      <c r="C1092" s="86">
        <v>1</v>
      </c>
      <c r="D1092" t="str">
        <f>IF(VLOOKUP(A1092,'상위 PV'!A:C,3,0)="기사임",1,"")</f>
        <v/>
      </c>
      <c r="E1092">
        <f>COUNTIF(주간_5pg!$F$2:$F$800,'5pg 데이터'!B1092)</f>
        <v>1</v>
      </c>
      <c r="F1092" t="b">
        <f t="shared" si="17"/>
        <v>0</v>
      </c>
      <c r="G1092" t="str">
        <f>IF(F1092=FALSE,"",B1092&amp;"@"&amp;COUNTIFS($B$1:B1092,B1092,$F$1:F1092,TRUE))</f>
        <v/>
      </c>
      <c r="H1092" t="str">
        <f>IFERROR(INDEX('기사 제목, 링크 정리시트'!B:B,MATCH(CONCATENATE("http://skinnonews.com"&amp;'5pg 데이터'!A1092),'기사 제목, 링크 정리시트'!C:C,0)),"")</f>
        <v/>
      </c>
      <c r="M1092">
        <f>주간_5pg!F1092</f>
        <v>0</v>
      </c>
    </row>
    <row r="1093" spans="1:13">
      <c r="A1093" s="86" t="s">
        <v>1924</v>
      </c>
      <c r="B1093" s="86" t="s">
        <v>231</v>
      </c>
      <c r="C1093" s="86">
        <v>1</v>
      </c>
      <c r="D1093" t="str">
        <f>IF(VLOOKUP(A1093,'상위 PV'!A:C,3,0)="기사임",1,"")</f>
        <v/>
      </c>
      <c r="E1093">
        <f>COUNTIF(주간_5pg!$F$2:$F$800,'5pg 데이터'!B1093)</f>
        <v>1</v>
      </c>
      <c r="F1093" t="b">
        <f t="shared" si="17"/>
        <v>0</v>
      </c>
      <c r="G1093" t="str">
        <f>IF(F1093=FALSE,"",B1093&amp;"@"&amp;COUNTIFS($B$1:B1093,B1093,$F$1:F1093,TRUE))</f>
        <v/>
      </c>
      <c r="H1093" t="str">
        <f>IFERROR(INDEX('기사 제목, 링크 정리시트'!B:B,MATCH(CONCATENATE("http://skinnonews.com"&amp;'5pg 데이터'!A1093),'기사 제목, 링크 정리시트'!C:C,0)),"")</f>
        <v/>
      </c>
      <c r="M1093">
        <f>주간_5pg!F1093</f>
        <v>0</v>
      </c>
    </row>
    <row r="1094" spans="1:13">
      <c r="A1094" s="86" t="s">
        <v>1754</v>
      </c>
      <c r="B1094" s="86" t="s">
        <v>225</v>
      </c>
      <c r="C1094" s="86">
        <v>1</v>
      </c>
      <c r="D1094" t="str">
        <f>IF(VLOOKUP(A1094,'상위 PV'!A:C,3,0)="기사임",1,"")</f>
        <v/>
      </c>
      <c r="E1094">
        <f>COUNTIF(주간_5pg!$F$2:$F$800,'5pg 데이터'!B1094)</f>
        <v>1</v>
      </c>
      <c r="F1094" t="b">
        <f t="shared" si="17"/>
        <v>0</v>
      </c>
      <c r="G1094" t="str">
        <f>IF(F1094=FALSE,"",B1094&amp;"@"&amp;COUNTIFS($B$1:B1094,B1094,$F$1:F1094,TRUE))</f>
        <v/>
      </c>
      <c r="H1094" t="str">
        <f>IFERROR(INDEX('기사 제목, 링크 정리시트'!B:B,MATCH(CONCATENATE("http://skinnonews.com"&amp;'5pg 데이터'!A1094),'기사 제목, 링크 정리시트'!C:C,0)),"")</f>
        <v/>
      </c>
      <c r="M1094">
        <f>주간_5pg!F1094</f>
        <v>0</v>
      </c>
    </row>
    <row r="1095" spans="1:13">
      <c r="A1095" s="86" t="s">
        <v>1925</v>
      </c>
      <c r="B1095" s="86" t="s">
        <v>229</v>
      </c>
      <c r="C1095" s="86">
        <v>1</v>
      </c>
      <c r="D1095" t="str">
        <f>IF(VLOOKUP(A1095,'상위 PV'!A:C,3,0)="기사임",1,"")</f>
        <v/>
      </c>
      <c r="E1095">
        <f>COUNTIF(주간_5pg!$F$2:$F$800,'5pg 데이터'!B1095)</f>
        <v>1</v>
      </c>
      <c r="F1095" t="b">
        <f t="shared" si="17"/>
        <v>0</v>
      </c>
      <c r="G1095" t="str">
        <f>IF(F1095=FALSE,"",B1095&amp;"@"&amp;COUNTIFS($B$1:B1095,B1095,$F$1:F1095,TRUE))</f>
        <v/>
      </c>
      <c r="H1095" t="str">
        <f>IFERROR(INDEX('기사 제목, 링크 정리시트'!B:B,MATCH(CONCATENATE("http://skinnonews.com"&amp;'5pg 데이터'!A1095),'기사 제목, 링크 정리시트'!C:C,0)),"")</f>
        <v/>
      </c>
      <c r="M1095">
        <f>주간_5pg!F1095</f>
        <v>0</v>
      </c>
    </row>
    <row r="1096" spans="1:13">
      <c r="A1096" s="86" t="s">
        <v>1926</v>
      </c>
      <c r="B1096" s="86" t="s">
        <v>234</v>
      </c>
      <c r="C1096" s="86">
        <v>1</v>
      </c>
      <c r="D1096" t="str">
        <f>IF(VLOOKUP(A1096,'상위 PV'!A:C,3,0)="기사임",1,"")</f>
        <v/>
      </c>
      <c r="E1096">
        <f>COUNTIF(주간_5pg!$F$2:$F$800,'5pg 데이터'!B1096)</f>
        <v>1</v>
      </c>
      <c r="F1096" t="b">
        <f t="shared" si="17"/>
        <v>0</v>
      </c>
      <c r="G1096" t="str">
        <f>IF(F1096=FALSE,"",B1096&amp;"@"&amp;COUNTIFS($B$1:B1096,B1096,$F$1:F1096,TRUE))</f>
        <v/>
      </c>
      <c r="H1096" t="str">
        <f>IFERROR(INDEX('기사 제목, 링크 정리시트'!B:B,MATCH(CONCATENATE("http://skinnonews.com"&amp;'5pg 데이터'!A1096),'기사 제목, 링크 정리시트'!C:C,0)),"")</f>
        <v/>
      </c>
      <c r="M1096">
        <f>주간_5pg!F1096</f>
        <v>0</v>
      </c>
    </row>
    <row r="1097" spans="1:13">
      <c r="A1097" s="86" t="s">
        <v>1927</v>
      </c>
      <c r="B1097" s="86" t="s">
        <v>233</v>
      </c>
      <c r="C1097" s="86">
        <v>1</v>
      </c>
      <c r="D1097" t="str">
        <f>IF(VLOOKUP(A1097,'상위 PV'!A:C,3,0)="기사임",1,"")</f>
        <v/>
      </c>
      <c r="E1097">
        <f>COUNTIF(주간_5pg!$F$2:$F$800,'5pg 데이터'!B1097)</f>
        <v>1</v>
      </c>
      <c r="F1097" t="b">
        <f t="shared" si="17"/>
        <v>0</v>
      </c>
      <c r="G1097" t="str">
        <f>IF(F1097=FALSE,"",B1097&amp;"@"&amp;COUNTIFS($B$1:B1097,B1097,$F$1:F1097,TRUE))</f>
        <v/>
      </c>
      <c r="H1097" t="str">
        <f>IFERROR(INDEX('기사 제목, 링크 정리시트'!B:B,MATCH(CONCATENATE("http://skinnonews.com"&amp;'5pg 데이터'!A1097),'기사 제목, 링크 정리시트'!C:C,0)),"")</f>
        <v/>
      </c>
      <c r="M1097">
        <f>주간_5pg!F1097</f>
        <v>0</v>
      </c>
    </row>
    <row r="1098" spans="1:13">
      <c r="A1098" s="86" t="s">
        <v>1884</v>
      </c>
      <c r="B1098" s="86" t="s">
        <v>232</v>
      </c>
      <c r="C1098" s="86">
        <v>1</v>
      </c>
      <c r="D1098" t="str">
        <f>IF(VLOOKUP(A1098,'상위 PV'!A:C,3,0)="기사임",1,"")</f>
        <v/>
      </c>
      <c r="E1098">
        <f>COUNTIF(주간_5pg!$F$2:$F$800,'5pg 데이터'!B1098)</f>
        <v>1</v>
      </c>
      <c r="F1098" t="b">
        <f t="shared" si="17"/>
        <v>0</v>
      </c>
      <c r="G1098" t="str">
        <f>IF(F1098=FALSE,"",B1098&amp;"@"&amp;COUNTIFS($B$1:B1098,B1098,$F$1:F1098,TRUE))</f>
        <v/>
      </c>
      <c r="H1098" t="str">
        <f>IFERROR(INDEX('기사 제목, 링크 정리시트'!B:B,MATCH(CONCATENATE("http://skinnonews.com"&amp;'5pg 데이터'!A1098),'기사 제목, 링크 정리시트'!C:C,0)),"")</f>
        <v/>
      </c>
      <c r="M1098">
        <f>주간_5pg!F1098</f>
        <v>0</v>
      </c>
    </row>
    <row r="1099" spans="1:13">
      <c r="A1099" s="86" t="s">
        <v>1790</v>
      </c>
      <c r="B1099" s="86" t="s">
        <v>225</v>
      </c>
      <c r="C1099" s="86">
        <v>1</v>
      </c>
      <c r="D1099" t="str">
        <f>IF(VLOOKUP(A1099,'상위 PV'!A:C,3,0)="기사임",1,"")</f>
        <v/>
      </c>
      <c r="E1099">
        <f>COUNTIF(주간_5pg!$F$2:$F$800,'5pg 데이터'!B1099)</f>
        <v>1</v>
      </c>
      <c r="F1099" t="b">
        <f t="shared" si="17"/>
        <v>0</v>
      </c>
      <c r="G1099" t="str">
        <f>IF(F1099=FALSE,"",B1099&amp;"@"&amp;COUNTIFS($B$1:B1099,B1099,$F$1:F1099,TRUE))</f>
        <v/>
      </c>
      <c r="H1099" t="str">
        <f>IFERROR(INDEX('기사 제목, 링크 정리시트'!B:B,MATCH(CONCATENATE("http://skinnonews.com"&amp;'5pg 데이터'!A1099),'기사 제목, 링크 정리시트'!C:C,0)),"")</f>
        <v/>
      </c>
      <c r="M1099">
        <f>주간_5pg!F1099</f>
        <v>0</v>
      </c>
    </row>
    <row r="1100" spans="1:13">
      <c r="A1100" s="86" t="s">
        <v>1928</v>
      </c>
      <c r="B1100" s="86" t="s">
        <v>226</v>
      </c>
      <c r="C1100" s="86">
        <v>1</v>
      </c>
      <c r="D1100" t="str">
        <f>IF(VLOOKUP(A1100,'상위 PV'!A:C,3,0)="기사임",1,"")</f>
        <v/>
      </c>
      <c r="E1100">
        <f>COUNTIF(주간_5pg!$F$2:$F$800,'5pg 데이터'!B1100)</f>
        <v>1</v>
      </c>
      <c r="F1100" t="b">
        <f t="shared" si="17"/>
        <v>0</v>
      </c>
      <c r="G1100" t="str">
        <f>IF(F1100=FALSE,"",B1100&amp;"@"&amp;COUNTIFS($B$1:B1100,B1100,$F$1:F1100,TRUE))</f>
        <v/>
      </c>
      <c r="H1100" t="str">
        <f>IFERROR(INDEX('기사 제목, 링크 정리시트'!B:B,MATCH(CONCATENATE("http://skinnonews.com"&amp;'5pg 데이터'!A1100),'기사 제목, 링크 정리시트'!C:C,0)),"")</f>
        <v/>
      </c>
      <c r="M1100">
        <f>주간_5pg!F1100</f>
        <v>0</v>
      </c>
    </row>
    <row r="1101" spans="1:13">
      <c r="A1101" s="86" t="s">
        <v>1929</v>
      </c>
      <c r="B1101" s="86" t="s">
        <v>228</v>
      </c>
      <c r="C1101" s="86">
        <v>1</v>
      </c>
      <c r="D1101" t="str">
        <f>IF(VLOOKUP(A1101,'상위 PV'!A:C,3,0)="기사임",1,"")</f>
        <v/>
      </c>
      <c r="E1101">
        <f>COUNTIF(주간_5pg!$F$2:$F$800,'5pg 데이터'!B1101)</f>
        <v>1</v>
      </c>
      <c r="F1101" t="b">
        <f t="shared" si="17"/>
        <v>0</v>
      </c>
      <c r="G1101" t="str">
        <f>IF(F1101=FALSE,"",B1101&amp;"@"&amp;COUNTIFS($B$1:B1101,B1101,$F$1:F1101,TRUE))</f>
        <v/>
      </c>
      <c r="H1101" t="str">
        <f>IFERROR(INDEX('기사 제목, 링크 정리시트'!B:B,MATCH(CONCATENATE("http://skinnonews.com"&amp;'5pg 데이터'!A1101),'기사 제목, 링크 정리시트'!C:C,0)),"")</f>
        <v/>
      </c>
      <c r="M1101">
        <f>주간_5pg!F1101</f>
        <v>0</v>
      </c>
    </row>
    <row r="1102" spans="1:13">
      <c r="A1102" s="86" t="s">
        <v>1930</v>
      </c>
      <c r="B1102" s="86" t="s">
        <v>1635</v>
      </c>
      <c r="C1102" s="86">
        <v>1</v>
      </c>
      <c r="D1102" t="str">
        <f>IF(VLOOKUP(A1102,'상위 PV'!A:C,3,0)="기사임",1,"")</f>
        <v/>
      </c>
      <c r="E1102">
        <f>COUNTIF(주간_5pg!$F$2:$F$800,'5pg 데이터'!B1102)</f>
        <v>2</v>
      </c>
      <c r="F1102" t="b">
        <f t="shared" si="17"/>
        <v>0</v>
      </c>
      <c r="G1102" t="str">
        <f>IF(F1102=FALSE,"",B1102&amp;"@"&amp;COUNTIFS($B$1:B1102,B1102,$F$1:F1102,TRUE))</f>
        <v/>
      </c>
      <c r="H1102" t="str">
        <f>IFERROR(INDEX('기사 제목, 링크 정리시트'!B:B,MATCH(CONCATENATE("http://skinnonews.com"&amp;'5pg 데이터'!A1102),'기사 제목, 링크 정리시트'!C:C,0)),"")</f>
        <v/>
      </c>
      <c r="M1102">
        <f>주간_5pg!F1102</f>
        <v>0</v>
      </c>
    </row>
    <row r="1103" spans="1:13">
      <c r="A1103" s="86" t="s">
        <v>1931</v>
      </c>
      <c r="B1103" s="86" t="s">
        <v>227</v>
      </c>
      <c r="C1103" s="86">
        <v>1</v>
      </c>
      <c r="D1103" t="str">
        <f>IF(VLOOKUP(A1103,'상위 PV'!A:C,3,0)="기사임",1,"")</f>
        <v/>
      </c>
      <c r="E1103">
        <f>COUNTIF(주간_5pg!$F$2:$F$800,'5pg 데이터'!B1103)</f>
        <v>1</v>
      </c>
      <c r="F1103" t="b">
        <f t="shared" si="17"/>
        <v>0</v>
      </c>
      <c r="G1103" t="str">
        <f>IF(F1103=FALSE,"",B1103&amp;"@"&amp;COUNTIFS($B$1:B1103,B1103,$F$1:F1103,TRUE))</f>
        <v/>
      </c>
      <c r="H1103" t="str">
        <f>IFERROR(INDEX('기사 제목, 링크 정리시트'!B:B,MATCH(CONCATENATE("http://skinnonews.com"&amp;'5pg 데이터'!A1103),'기사 제목, 링크 정리시트'!C:C,0)),"")</f>
        <v/>
      </c>
      <c r="M1103">
        <f>주간_5pg!F1103</f>
        <v>0</v>
      </c>
    </row>
    <row r="1104" spans="1:13">
      <c r="A1104" s="86" t="s">
        <v>1886</v>
      </c>
      <c r="B1104" s="86" t="s">
        <v>227</v>
      </c>
      <c r="C1104" s="86">
        <v>1</v>
      </c>
      <c r="D1104" t="str">
        <f>IF(VLOOKUP(A1104,'상위 PV'!A:C,3,0)="기사임",1,"")</f>
        <v/>
      </c>
      <c r="E1104">
        <f>COUNTIF(주간_5pg!$F$2:$F$800,'5pg 데이터'!B1104)</f>
        <v>1</v>
      </c>
      <c r="F1104" t="b">
        <f t="shared" si="17"/>
        <v>0</v>
      </c>
      <c r="G1104" t="str">
        <f>IF(F1104=FALSE,"",B1104&amp;"@"&amp;COUNTIFS($B$1:B1104,B1104,$F$1:F1104,TRUE))</f>
        <v/>
      </c>
      <c r="H1104" t="str">
        <f>IFERROR(INDEX('기사 제목, 링크 정리시트'!B:B,MATCH(CONCATENATE("http://skinnonews.com"&amp;'5pg 데이터'!A1104),'기사 제목, 링크 정리시트'!C:C,0)),"")</f>
        <v/>
      </c>
      <c r="M1104">
        <f>주간_5pg!F1104</f>
        <v>0</v>
      </c>
    </row>
    <row r="1105" spans="1:13">
      <c r="A1105" s="86" t="s">
        <v>1895</v>
      </c>
      <c r="B1105" s="86" t="s">
        <v>234</v>
      </c>
      <c r="C1105" s="86">
        <v>1</v>
      </c>
      <c r="D1105" t="str">
        <f>IF(VLOOKUP(A1105,'상위 PV'!A:C,3,0)="기사임",1,"")</f>
        <v/>
      </c>
      <c r="E1105">
        <f>COUNTIF(주간_5pg!$F$2:$F$800,'5pg 데이터'!B1105)</f>
        <v>1</v>
      </c>
      <c r="F1105" t="b">
        <f t="shared" si="17"/>
        <v>0</v>
      </c>
      <c r="G1105" t="str">
        <f>IF(F1105=FALSE,"",B1105&amp;"@"&amp;COUNTIFS($B$1:B1105,B1105,$F$1:F1105,TRUE))</f>
        <v/>
      </c>
      <c r="H1105" t="str">
        <f>IFERROR(INDEX('기사 제목, 링크 정리시트'!B:B,MATCH(CONCATENATE("http://skinnonews.com"&amp;'5pg 데이터'!A1105),'기사 제목, 링크 정리시트'!C:C,0)),"")</f>
        <v/>
      </c>
      <c r="M1105">
        <f>주간_5pg!F1105</f>
        <v>0</v>
      </c>
    </row>
    <row r="1106" spans="1:13">
      <c r="A1106" s="86" t="s">
        <v>1895</v>
      </c>
      <c r="B1106" s="86" t="s">
        <v>225</v>
      </c>
      <c r="C1106" s="86">
        <v>1</v>
      </c>
      <c r="D1106" t="str">
        <f>IF(VLOOKUP(A1106,'상위 PV'!A:C,3,0)="기사임",1,"")</f>
        <v/>
      </c>
      <c r="E1106">
        <f>COUNTIF(주간_5pg!$F$2:$F$800,'5pg 데이터'!B1106)</f>
        <v>1</v>
      </c>
      <c r="F1106" t="b">
        <f t="shared" si="17"/>
        <v>0</v>
      </c>
      <c r="G1106" t="str">
        <f>IF(F1106=FALSE,"",B1106&amp;"@"&amp;COUNTIFS($B$1:B1106,B1106,$F$1:F1106,TRUE))</f>
        <v/>
      </c>
      <c r="H1106" t="str">
        <f>IFERROR(INDEX('기사 제목, 링크 정리시트'!B:B,MATCH(CONCATENATE("http://skinnonews.com"&amp;'5pg 데이터'!A1106),'기사 제목, 링크 정리시트'!C:C,0)),"")</f>
        <v/>
      </c>
      <c r="M1106">
        <f>주간_5pg!F1106</f>
        <v>0</v>
      </c>
    </row>
    <row r="1107" spans="1:13">
      <c r="A1107" s="86" t="s">
        <v>1346</v>
      </c>
      <c r="B1107" s="86" t="s">
        <v>237</v>
      </c>
      <c r="C1107" s="86">
        <v>1</v>
      </c>
      <c r="D1107" t="str">
        <f>IF(VLOOKUP(A1107,'상위 PV'!A:C,3,0)="기사임",1,"")</f>
        <v/>
      </c>
      <c r="E1107">
        <f>COUNTIF(주간_5pg!$F$2:$F$800,'5pg 데이터'!B1107)</f>
        <v>1</v>
      </c>
      <c r="F1107" t="b">
        <f t="shared" si="17"/>
        <v>0</v>
      </c>
      <c r="G1107" t="str">
        <f>IF(F1107=FALSE,"",B1107&amp;"@"&amp;COUNTIFS($B$1:B1107,B1107,$F$1:F1107,TRUE))</f>
        <v/>
      </c>
      <c r="H1107" t="str">
        <f>IFERROR(INDEX('기사 제목, 링크 정리시트'!B:B,MATCH(CONCATENATE("http://skinnonews.com"&amp;'5pg 데이터'!A1107),'기사 제목, 링크 정리시트'!C:C,0)),"")</f>
        <v/>
      </c>
      <c r="M1107">
        <f>주간_5pg!F1107</f>
        <v>0</v>
      </c>
    </row>
    <row r="1108" spans="1:13">
      <c r="A1108" s="86" t="s">
        <v>1932</v>
      </c>
      <c r="B1108" s="86" t="s">
        <v>651</v>
      </c>
      <c r="C1108" s="86">
        <v>1</v>
      </c>
      <c r="D1108" t="str">
        <f>IF(VLOOKUP(A1108,'상위 PV'!A:C,3,0)="기사임",1,"")</f>
        <v/>
      </c>
      <c r="E1108">
        <f>COUNTIF(주간_5pg!$F$2:$F$800,'5pg 데이터'!B1108)</f>
        <v>1</v>
      </c>
      <c r="F1108" t="b">
        <f t="shared" si="17"/>
        <v>0</v>
      </c>
      <c r="G1108" t="str">
        <f>IF(F1108=FALSE,"",B1108&amp;"@"&amp;COUNTIFS($B$1:B1108,B1108,$F$1:F1108,TRUE))</f>
        <v/>
      </c>
      <c r="H1108" t="str">
        <f>IFERROR(INDEX('기사 제목, 링크 정리시트'!B:B,MATCH(CONCATENATE("http://skinnonews.com"&amp;'5pg 데이터'!A1108),'기사 제목, 링크 정리시트'!C:C,0)),"")</f>
        <v/>
      </c>
      <c r="M1108">
        <f>주간_5pg!F1108</f>
        <v>0</v>
      </c>
    </row>
    <row r="1109" spans="1:13">
      <c r="A1109" s="86" t="s">
        <v>1933</v>
      </c>
      <c r="B1109" s="86" t="s">
        <v>225</v>
      </c>
      <c r="C1109" s="86">
        <v>1</v>
      </c>
      <c r="D1109" t="str">
        <f>IF(VLOOKUP(A1109,'상위 PV'!A:C,3,0)="기사임",1,"")</f>
        <v/>
      </c>
      <c r="E1109">
        <f>COUNTIF(주간_5pg!$F$2:$F$800,'5pg 데이터'!B1109)</f>
        <v>1</v>
      </c>
      <c r="F1109" t="b">
        <f t="shared" si="17"/>
        <v>0</v>
      </c>
      <c r="G1109" t="str">
        <f>IF(F1109=FALSE,"",B1109&amp;"@"&amp;COUNTIFS($B$1:B1109,B1109,$F$1:F1109,TRUE))</f>
        <v/>
      </c>
      <c r="H1109" t="str">
        <f>IFERROR(INDEX('기사 제목, 링크 정리시트'!B:B,MATCH(CONCATENATE("http://skinnonews.com"&amp;'5pg 데이터'!A1109),'기사 제목, 링크 정리시트'!C:C,0)),"")</f>
        <v/>
      </c>
      <c r="M1109">
        <f>주간_5pg!F1109</f>
        <v>0</v>
      </c>
    </row>
    <row r="1110" spans="1:13">
      <c r="A1110" s="86" t="s">
        <v>1934</v>
      </c>
      <c r="B1110" s="86" t="s">
        <v>225</v>
      </c>
      <c r="C1110" s="86">
        <v>1</v>
      </c>
      <c r="D1110" t="str">
        <f>IF(VLOOKUP(A1110,'상위 PV'!A:C,3,0)="기사임",1,"")</f>
        <v/>
      </c>
      <c r="E1110">
        <f>COUNTIF(주간_5pg!$F$2:$F$800,'5pg 데이터'!B1110)</f>
        <v>1</v>
      </c>
      <c r="F1110" t="b">
        <f t="shared" si="17"/>
        <v>0</v>
      </c>
      <c r="G1110" t="str">
        <f>IF(F1110=FALSE,"",B1110&amp;"@"&amp;COUNTIFS($B$1:B1110,B1110,$F$1:F1110,TRUE))</f>
        <v/>
      </c>
      <c r="H1110" t="str">
        <f>IFERROR(INDEX('기사 제목, 링크 정리시트'!B:B,MATCH(CONCATENATE("http://skinnonews.com"&amp;'5pg 데이터'!A1110),'기사 제목, 링크 정리시트'!C:C,0)),"")</f>
        <v/>
      </c>
      <c r="M1110">
        <f>주간_5pg!F1110</f>
        <v>0</v>
      </c>
    </row>
    <row r="1111" spans="1:13">
      <c r="A1111" s="86" t="s">
        <v>1088</v>
      </c>
      <c r="B1111" s="86" t="s">
        <v>225</v>
      </c>
      <c r="C1111" s="86">
        <v>1</v>
      </c>
      <c r="D1111" t="str">
        <f>IF(VLOOKUP(A1111,'상위 PV'!A:C,3,0)="기사임",1,"")</f>
        <v/>
      </c>
      <c r="E1111">
        <f>COUNTIF(주간_5pg!$F$2:$F$800,'5pg 데이터'!B1111)</f>
        <v>1</v>
      </c>
      <c r="F1111" t="b">
        <f t="shared" si="17"/>
        <v>0</v>
      </c>
      <c r="G1111" t="str">
        <f>IF(F1111=FALSE,"",B1111&amp;"@"&amp;COUNTIFS($B$1:B1111,B1111,$F$1:F1111,TRUE))</f>
        <v/>
      </c>
      <c r="H1111" t="str">
        <f>IFERROR(INDEX('기사 제목, 링크 정리시트'!B:B,MATCH(CONCATENATE("http://skinnonews.com"&amp;'5pg 데이터'!A1111),'기사 제목, 링크 정리시트'!C:C,0)),"")</f>
        <v/>
      </c>
      <c r="M1111">
        <f>주간_5pg!F1111</f>
        <v>0</v>
      </c>
    </row>
    <row r="1112" spans="1:13">
      <c r="A1112" s="86" t="s">
        <v>1935</v>
      </c>
      <c r="B1112" s="86" t="s">
        <v>225</v>
      </c>
      <c r="C1112" s="86">
        <v>1</v>
      </c>
      <c r="D1112" t="str">
        <f>IF(VLOOKUP(A1112,'상위 PV'!A:C,3,0)="기사임",1,"")</f>
        <v/>
      </c>
      <c r="E1112">
        <f>COUNTIF(주간_5pg!$F$2:$F$800,'5pg 데이터'!B1112)</f>
        <v>1</v>
      </c>
      <c r="F1112" t="b">
        <f t="shared" si="17"/>
        <v>0</v>
      </c>
      <c r="G1112" t="str">
        <f>IF(F1112=FALSE,"",B1112&amp;"@"&amp;COUNTIFS($B$1:B1112,B1112,$F$1:F1112,TRUE))</f>
        <v/>
      </c>
      <c r="H1112" t="str">
        <f>IFERROR(INDEX('기사 제목, 링크 정리시트'!B:B,MATCH(CONCATENATE("http://skinnonews.com"&amp;'5pg 데이터'!A1112),'기사 제목, 링크 정리시트'!C:C,0)),"")</f>
        <v/>
      </c>
      <c r="M1112">
        <f>주간_5pg!F1112</f>
        <v>0</v>
      </c>
    </row>
    <row r="1113" spans="1:13">
      <c r="A1113" s="86" t="s">
        <v>1708</v>
      </c>
      <c r="B1113" s="86" t="s">
        <v>234</v>
      </c>
      <c r="C1113" s="86">
        <v>1</v>
      </c>
      <c r="D1113" t="str">
        <f>IF(VLOOKUP(A1113,'상위 PV'!A:C,3,0)="기사임",1,"")</f>
        <v/>
      </c>
      <c r="E1113">
        <f>COUNTIF(주간_5pg!$F$2:$F$800,'5pg 데이터'!B1113)</f>
        <v>1</v>
      </c>
      <c r="F1113" t="b">
        <f t="shared" si="17"/>
        <v>0</v>
      </c>
      <c r="G1113" t="str">
        <f>IF(F1113=FALSE,"",B1113&amp;"@"&amp;COUNTIFS($B$1:B1113,B1113,$F$1:F1113,TRUE))</f>
        <v/>
      </c>
      <c r="H1113" t="str">
        <f>IFERROR(INDEX('기사 제목, 링크 정리시트'!B:B,MATCH(CONCATENATE("http://skinnonews.com"&amp;'5pg 데이터'!A1113),'기사 제목, 링크 정리시트'!C:C,0)),"")</f>
        <v/>
      </c>
      <c r="M1113">
        <f>주간_5pg!F1113</f>
        <v>0</v>
      </c>
    </row>
    <row r="1114" spans="1:13">
      <c r="A1114" s="86" t="s">
        <v>881</v>
      </c>
      <c r="B1114" s="86" t="s">
        <v>1537</v>
      </c>
      <c r="C1114" s="86">
        <v>1</v>
      </c>
      <c r="D1114" t="str">
        <f>IF(VLOOKUP(A1114,'상위 PV'!A:C,3,0)="기사임",1,"")</f>
        <v/>
      </c>
      <c r="E1114">
        <f>COUNTIF(주간_5pg!$F$2:$F$800,'5pg 데이터'!B1114)</f>
        <v>1</v>
      </c>
      <c r="F1114" t="b">
        <f t="shared" si="17"/>
        <v>0</v>
      </c>
      <c r="G1114" t="str">
        <f>IF(F1114=FALSE,"",B1114&amp;"@"&amp;COUNTIFS($B$1:B1114,B1114,$F$1:F1114,TRUE))</f>
        <v/>
      </c>
      <c r="H1114" t="str">
        <f>IFERROR(INDEX('기사 제목, 링크 정리시트'!B:B,MATCH(CONCATENATE("http://skinnonews.com"&amp;'5pg 데이터'!A1114),'기사 제목, 링크 정리시트'!C:C,0)),"")</f>
        <v/>
      </c>
      <c r="M1114">
        <f>주간_5pg!F1114</f>
        <v>0</v>
      </c>
    </row>
    <row r="1115" spans="1:13">
      <c r="A1115" s="86" t="s">
        <v>1090</v>
      </c>
      <c r="B1115" s="86" t="s">
        <v>225</v>
      </c>
      <c r="C1115" s="86">
        <v>1</v>
      </c>
      <c r="D1115" t="str">
        <f>IF(VLOOKUP(A1115,'상위 PV'!A:C,3,0)="기사임",1,"")</f>
        <v/>
      </c>
      <c r="E1115">
        <f>COUNTIF(주간_5pg!$F$2:$F$800,'5pg 데이터'!B1115)</f>
        <v>1</v>
      </c>
      <c r="F1115" t="b">
        <f t="shared" si="17"/>
        <v>0</v>
      </c>
      <c r="G1115" t="str">
        <f>IF(F1115=FALSE,"",B1115&amp;"@"&amp;COUNTIFS($B$1:B1115,B1115,$F$1:F1115,TRUE))</f>
        <v/>
      </c>
      <c r="H1115" t="str">
        <f>IFERROR(INDEX('기사 제목, 링크 정리시트'!B:B,MATCH(CONCATENATE("http://skinnonews.com"&amp;'5pg 데이터'!A1115),'기사 제목, 링크 정리시트'!C:C,0)),"")</f>
        <v/>
      </c>
      <c r="M1115">
        <f>주간_5pg!F1115</f>
        <v>0</v>
      </c>
    </row>
    <row r="1116" spans="1:13">
      <c r="A1116" s="86" t="s">
        <v>974</v>
      </c>
      <c r="B1116" s="86" t="s">
        <v>236</v>
      </c>
      <c r="C1116" s="86">
        <v>1</v>
      </c>
      <c r="D1116" t="str">
        <f>IF(VLOOKUP(A1116,'상위 PV'!A:C,3,0)="기사임",1,"")</f>
        <v/>
      </c>
      <c r="E1116">
        <f>COUNTIF(주간_5pg!$F$2:$F$800,'5pg 데이터'!B1116)</f>
        <v>1</v>
      </c>
      <c r="F1116" t="b">
        <f t="shared" si="17"/>
        <v>0</v>
      </c>
      <c r="G1116" t="str">
        <f>IF(F1116=FALSE,"",B1116&amp;"@"&amp;COUNTIFS($B$1:B1116,B1116,$F$1:F1116,TRUE))</f>
        <v/>
      </c>
      <c r="H1116" t="str">
        <f>IFERROR(INDEX('기사 제목, 링크 정리시트'!B:B,MATCH(CONCATENATE("http://skinnonews.com"&amp;'5pg 데이터'!A1116),'기사 제목, 링크 정리시트'!C:C,0)),"")</f>
        <v/>
      </c>
      <c r="M1116">
        <f>주간_5pg!F1116</f>
        <v>0</v>
      </c>
    </row>
    <row r="1117" spans="1:13">
      <c r="A1117" s="86" t="s">
        <v>974</v>
      </c>
      <c r="B1117" s="86" t="s">
        <v>229</v>
      </c>
      <c r="C1117" s="86">
        <v>1</v>
      </c>
      <c r="D1117" t="str">
        <f>IF(VLOOKUP(A1117,'상위 PV'!A:C,3,0)="기사임",1,"")</f>
        <v/>
      </c>
      <c r="E1117">
        <f>COUNTIF(주간_5pg!$F$2:$F$800,'5pg 데이터'!B1117)</f>
        <v>1</v>
      </c>
      <c r="F1117" t="b">
        <f t="shared" si="17"/>
        <v>0</v>
      </c>
      <c r="G1117" t="str">
        <f>IF(F1117=FALSE,"",B1117&amp;"@"&amp;COUNTIFS($B$1:B1117,B1117,$F$1:F1117,TRUE))</f>
        <v/>
      </c>
      <c r="H1117" t="str">
        <f>IFERROR(INDEX('기사 제목, 링크 정리시트'!B:B,MATCH(CONCATENATE("http://skinnonews.com"&amp;'5pg 데이터'!A1117),'기사 제목, 링크 정리시트'!C:C,0)),"")</f>
        <v/>
      </c>
      <c r="M1117">
        <f>주간_5pg!F1117</f>
        <v>0</v>
      </c>
    </row>
    <row r="1118" spans="1:13">
      <c r="A1118" s="86" t="s">
        <v>1693</v>
      </c>
      <c r="B1118" s="86" t="s">
        <v>650</v>
      </c>
      <c r="C1118" s="86">
        <v>1</v>
      </c>
      <c r="D1118" t="str">
        <f>IF(VLOOKUP(A1118,'상위 PV'!A:C,3,0)="기사임",1,"")</f>
        <v/>
      </c>
      <c r="E1118">
        <f>COUNTIF(주간_5pg!$F$2:$F$800,'5pg 데이터'!B1118)</f>
        <v>1</v>
      </c>
      <c r="F1118" t="b">
        <f t="shared" si="17"/>
        <v>0</v>
      </c>
      <c r="G1118" t="str">
        <f>IF(F1118=FALSE,"",B1118&amp;"@"&amp;COUNTIFS($B$1:B1118,B1118,$F$1:F1118,TRUE))</f>
        <v/>
      </c>
      <c r="H1118" t="str">
        <f>IFERROR(INDEX('기사 제목, 링크 정리시트'!B:B,MATCH(CONCATENATE("http://skinnonews.com"&amp;'5pg 데이터'!A1118),'기사 제목, 링크 정리시트'!C:C,0)),"")</f>
        <v/>
      </c>
      <c r="M1118">
        <f>주간_5pg!F1118</f>
        <v>0</v>
      </c>
    </row>
    <row r="1119" spans="1:13">
      <c r="A1119" s="86" t="s">
        <v>1781</v>
      </c>
      <c r="B1119" s="86" t="s">
        <v>249</v>
      </c>
      <c r="C1119" s="86">
        <v>1</v>
      </c>
      <c r="D1119" t="str">
        <f>IF(VLOOKUP(A1119,'상위 PV'!A:C,3,0)="기사임",1,"")</f>
        <v/>
      </c>
      <c r="E1119">
        <f>COUNTIF(주간_5pg!$F$2:$F$800,'5pg 데이터'!B1119)</f>
        <v>1</v>
      </c>
      <c r="F1119" t="b">
        <f t="shared" si="17"/>
        <v>0</v>
      </c>
      <c r="G1119" t="str">
        <f>IF(F1119=FALSE,"",B1119&amp;"@"&amp;COUNTIFS($B$1:B1119,B1119,$F$1:F1119,TRUE))</f>
        <v/>
      </c>
      <c r="H1119" t="str">
        <f>IFERROR(INDEX('기사 제목, 링크 정리시트'!B:B,MATCH(CONCATENATE("http://skinnonews.com"&amp;'5pg 데이터'!A1119),'기사 제목, 링크 정리시트'!C:C,0)),"")</f>
        <v/>
      </c>
      <c r="M1119">
        <f>주간_5pg!F1119</f>
        <v>0</v>
      </c>
    </row>
    <row r="1120" spans="1:13">
      <c r="A1120" s="86" t="s">
        <v>1556</v>
      </c>
      <c r="B1120" s="86" t="s">
        <v>236</v>
      </c>
      <c r="C1120" s="86">
        <v>1</v>
      </c>
      <c r="D1120" t="str">
        <f>IF(VLOOKUP(A1120,'상위 PV'!A:C,3,0)="기사임",1,"")</f>
        <v/>
      </c>
      <c r="E1120">
        <f>COUNTIF(주간_5pg!$F$2:$F$800,'5pg 데이터'!B1120)</f>
        <v>1</v>
      </c>
      <c r="F1120" t="b">
        <f t="shared" si="17"/>
        <v>0</v>
      </c>
      <c r="G1120" t="str">
        <f>IF(F1120=FALSE,"",B1120&amp;"@"&amp;COUNTIFS($B$1:B1120,B1120,$F$1:F1120,TRUE))</f>
        <v/>
      </c>
      <c r="H1120" t="str">
        <f>IFERROR(INDEX('기사 제목, 링크 정리시트'!B:B,MATCH(CONCATENATE("http://skinnonews.com"&amp;'5pg 데이터'!A1120),'기사 제목, 링크 정리시트'!C:C,0)),"")</f>
        <v/>
      </c>
      <c r="M1120">
        <f>주간_5pg!F1120</f>
        <v>0</v>
      </c>
    </row>
    <row r="1121" spans="1:13">
      <c r="A1121" s="86" t="s">
        <v>1556</v>
      </c>
      <c r="B1121" s="86" t="s">
        <v>228</v>
      </c>
      <c r="C1121" s="86">
        <v>1</v>
      </c>
      <c r="D1121" t="str">
        <f>IF(VLOOKUP(A1121,'상위 PV'!A:C,3,0)="기사임",1,"")</f>
        <v/>
      </c>
      <c r="E1121">
        <f>COUNTIF(주간_5pg!$F$2:$F$800,'5pg 데이터'!B1121)</f>
        <v>1</v>
      </c>
      <c r="F1121" t="b">
        <f t="shared" si="17"/>
        <v>0</v>
      </c>
      <c r="G1121" t="str">
        <f>IF(F1121=FALSE,"",B1121&amp;"@"&amp;COUNTIFS($B$1:B1121,B1121,$F$1:F1121,TRUE))</f>
        <v/>
      </c>
      <c r="H1121" t="str">
        <f>IFERROR(INDEX('기사 제목, 링크 정리시트'!B:B,MATCH(CONCATENATE("http://skinnonews.com"&amp;'5pg 데이터'!A1121),'기사 제목, 링크 정리시트'!C:C,0)),"")</f>
        <v/>
      </c>
      <c r="M1121">
        <f>주간_5pg!F1121</f>
        <v>0</v>
      </c>
    </row>
    <row r="1122" spans="1:13">
      <c r="A1122" s="86" t="s">
        <v>879</v>
      </c>
      <c r="B1122" s="86" t="s">
        <v>236</v>
      </c>
      <c r="C1122" s="86">
        <v>1</v>
      </c>
      <c r="D1122" t="str">
        <f>IF(VLOOKUP(A1122,'상위 PV'!A:C,3,0)="기사임",1,"")</f>
        <v/>
      </c>
      <c r="E1122">
        <f>COUNTIF(주간_5pg!$F$2:$F$800,'5pg 데이터'!B1122)</f>
        <v>1</v>
      </c>
      <c r="F1122" t="b">
        <f t="shared" si="17"/>
        <v>0</v>
      </c>
      <c r="G1122" t="str">
        <f>IF(F1122=FALSE,"",B1122&amp;"@"&amp;COUNTIFS($B$1:B1122,B1122,$F$1:F1122,TRUE))</f>
        <v/>
      </c>
      <c r="H1122" t="str">
        <f>IFERROR(INDEX('기사 제목, 링크 정리시트'!B:B,MATCH(CONCATENATE("http://skinnonews.com"&amp;'5pg 데이터'!A1122),'기사 제목, 링크 정리시트'!C:C,0)),"")</f>
        <v/>
      </c>
      <c r="M1122">
        <f>주간_5pg!F1122</f>
        <v>0</v>
      </c>
    </row>
    <row r="1123" spans="1:13">
      <c r="A1123" s="86" t="s">
        <v>879</v>
      </c>
      <c r="B1123" s="86" t="s">
        <v>230</v>
      </c>
      <c r="C1123" s="86">
        <v>1</v>
      </c>
      <c r="D1123" t="str">
        <f>IF(VLOOKUP(A1123,'상위 PV'!A:C,3,0)="기사임",1,"")</f>
        <v/>
      </c>
      <c r="E1123">
        <f>COUNTIF(주간_5pg!$F$2:$F$800,'5pg 데이터'!B1123)</f>
        <v>1</v>
      </c>
      <c r="F1123" t="b">
        <f t="shared" si="17"/>
        <v>0</v>
      </c>
      <c r="G1123" t="str">
        <f>IF(F1123=FALSE,"",B1123&amp;"@"&amp;COUNTIFS($B$1:B1123,B1123,$F$1:F1123,TRUE))</f>
        <v/>
      </c>
      <c r="H1123" t="str">
        <f>IFERROR(INDEX('기사 제목, 링크 정리시트'!B:B,MATCH(CONCATENATE("http://skinnonews.com"&amp;'5pg 데이터'!A1123),'기사 제목, 링크 정리시트'!C:C,0)),"")</f>
        <v/>
      </c>
      <c r="M1123">
        <f>주간_5pg!F1123</f>
        <v>0</v>
      </c>
    </row>
    <row r="1124" spans="1:13">
      <c r="A1124" s="86" t="s">
        <v>1742</v>
      </c>
      <c r="B1124" s="86" t="s">
        <v>243</v>
      </c>
      <c r="C1124" s="86">
        <v>1</v>
      </c>
      <c r="D1124" t="str">
        <f>IF(VLOOKUP(A1124,'상위 PV'!A:C,3,0)="기사임",1,"")</f>
        <v/>
      </c>
      <c r="E1124">
        <f>COUNTIF(주간_5pg!$F$2:$F$800,'5pg 데이터'!B1124)</f>
        <v>1</v>
      </c>
      <c r="F1124" t="b">
        <f t="shared" si="17"/>
        <v>0</v>
      </c>
      <c r="G1124" t="str">
        <f>IF(F1124=FALSE,"",B1124&amp;"@"&amp;COUNTIFS($B$1:B1124,B1124,$F$1:F1124,TRUE))</f>
        <v/>
      </c>
      <c r="H1124" t="str">
        <f>IFERROR(INDEX('기사 제목, 링크 정리시트'!B:B,MATCH(CONCATENATE("http://skinnonews.com"&amp;'5pg 데이터'!A1124),'기사 제목, 링크 정리시트'!C:C,0)),"")</f>
        <v/>
      </c>
      <c r="M1124">
        <f>주간_5pg!F1124</f>
        <v>0</v>
      </c>
    </row>
    <row r="1125" spans="1:13">
      <c r="A1125" s="86" t="s">
        <v>1936</v>
      </c>
      <c r="B1125" s="86" t="s">
        <v>230</v>
      </c>
      <c r="C1125" s="86">
        <v>1</v>
      </c>
      <c r="D1125" t="str">
        <f>IF(VLOOKUP(A1125,'상위 PV'!A:C,3,0)="기사임",1,"")</f>
        <v/>
      </c>
      <c r="E1125">
        <f>COUNTIF(주간_5pg!$F$2:$F$800,'5pg 데이터'!B1125)</f>
        <v>1</v>
      </c>
      <c r="F1125" t="b">
        <f t="shared" si="17"/>
        <v>0</v>
      </c>
      <c r="G1125" t="str">
        <f>IF(F1125=FALSE,"",B1125&amp;"@"&amp;COUNTIFS($B$1:B1125,B1125,$F$1:F1125,TRUE))</f>
        <v/>
      </c>
      <c r="H1125" t="str">
        <f>IFERROR(INDEX('기사 제목, 링크 정리시트'!B:B,MATCH(CONCATENATE("http://skinnonews.com"&amp;'5pg 데이터'!A1125),'기사 제목, 링크 정리시트'!C:C,0)),"")</f>
        <v/>
      </c>
      <c r="M1125">
        <f>주간_5pg!F1125</f>
        <v>0</v>
      </c>
    </row>
    <row r="1126" spans="1:13">
      <c r="A1126" s="86" t="s">
        <v>1937</v>
      </c>
      <c r="B1126" s="86" t="s">
        <v>242</v>
      </c>
      <c r="C1126" s="86">
        <v>1</v>
      </c>
      <c r="D1126" t="str">
        <f>IF(VLOOKUP(A1126,'상위 PV'!A:C,3,0)="기사임",1,"")</f>
        <v/>
      </c>
      <c r="E1126">
        <f>COUNTIF(주간_5pg!$F$2:$F$800,'5pg 데이터'!B1126)</f>
        <v>1</v>
      </c>
      <c r="F1126" t="b">
        <f t="shared" si="17"/>
        <v>0</v>
      </c>
      <c r="G1126" t="str">
        <f>IF(F1126=FALSE,"",B1126&amp;"@"&amp;COUNTIFS($B$1:B1126,B1126,$F$1:F1126,TRUE))</f>
        <v/>
      </c>
      <c r="H1126" t="str">
        <f>IFERROR(INDEX('기사 제목, 링크 정리시트'!B:B,MATCH(CONCATENATE("http://skinnonews.com"&amp;'5pg 데이터'!A1126),'기사 제목, 링크 정리시트'!C:C,0)),"")</f>
        <v/>
      </c>
      <c r="M1126">
        <f>주간_5pg!F1126</f>
        <v>0</v>
      </c>
    </row>
    <row r="1127" spans="1:13">
      <c r="A1127" s="86" t="s">
        <v>1938</v>
      </c>
      <c r="B1127" s="86" t="s">
        <v>236</v>
      </c>
      <c r="C1127" s="86">
        <v>1</v>
      </c>
      <c r="D1127" t="str">
        <f>IF(VLOOKUP(A1127,'상위 PV'!A:C,3,0)="기사임",1,"")</f>
        <v/>
      </c>
      <c r="E1127">
        <f>COUNTIF(주간_5pg!$F$2:$F$800,'5pg 데이터'!B1127)</f>
        <v>1</v>
      </c>
      <c r="F1127" t="b">
        <f t="shared" si="17"/>
        <v>0</v>
      </c>
      <c r="G1127" t="str">
        <f>IF(F1127=FALSE,"",B1127&amp;"@"&amp;COUNTIFS($B$1:B1127,B1127,$F$1:F1127,TRUE))</f>
        <v/>
      </c>
      <c r="H1127" t="str">
        <f>IFERROR(INDEX('기사 제목, 링크 정리시트'!B:B,MATCH(CONCATENATE("http://skinnonews.com"&amp;'5pg 데이터'!A1127),'기사 제목, 링크 정리시트'!C:C,0)),"")</f>
        <v/>
      </c>
      <c r="M1127">
        <f>주간_5pg!F1127</f>
        <v>0</v>
      </c>
    </row>
    <row r="1128" spans="1:13">
      <c r="A1128" s="86" t="s">
        <v>1939</v>
      </c>
      <c r="B1128" s="86" t="s">
        <v>227</v>
      </c>
      <c r="C1128" s="86">
        <v>1</v>
      </c>
      <c r="D1128" t="str">
        <f>IF(VLOOKUP(A1128,'상위 PV'!A:C,3,0)="기사임",1,"")</f>
        <v/>
      </c>
      <c r="E1128">
        <f>COUNTIF(주간_5pg!$F$2:$F$800,'5pg 데이터'!B1128)</f>
        <v>1</v>
      </c>
      <c r="F1128" t="b">
        <f t="shared" si="17"/>
        <v>0</v>
      </c>
      <c r="G1128" t="str">
        <f>IF(F1128=FALSE,"",B1128&amp;"@"&amp;COUNTIFS($B$1:B1128,B1128,$F$1:F1128,TRUE))</f>
        <v/>
      </c>
      <c r="H1128" t="str">
        <f>IFERROR(INDEX('기사 제목, 링크 정리시트'!B:B,MATCH(CONCATENATE("http://skinnonews.com"&amp;'5pg 데이터'!A1128),'기사 제목, 링크 정리시트'!C:C,0)),"")</f>
        <v/>
      </c>
      <c r="M1128">
        <f>주간_5pg!F1128</f>
        <v>0</v>
      </c>
    </row>
    <row r="1129" spans="1:13">
      <c r="A1129" s="86" t="s">
        <v>1897</v>
      </c>
      <c r="B1129" s="86" t="s">
        <v>228</v>
      </c>
      <c r="C1129" s="86">
        <v>1</v>
      </c>
      <c r="D1129" t="str">
        <f>IF(VLOOKUP(A1129,'상위 PV'!A:C,3,0)="기사임",1,"")</f>
        <v/>
      </c>
      <c r="E1129">
        <f>COUNTIF(주간_5pg!$F$2:$F$800,'5pg 데이터'!B1129)</f>
        <v>1</v>
      </c>
      <c r="F1129" t="b">
        <f t="shared" si="17"/>
        <v>0</v>
      </c>
      <c r="G1129" t="str">
        <f>IF(F1129=FALSE,"",B1129&amp;"@"&amp;COUNTIFS($B$1:B1129,B1129,$F$1:F1129,TRUE))</f>
        <v/>
      </c>
      <c r="H1129" t="str">
        <f>IFERROR(INDEX('기사 제목, 링크 정리시트'!B:B,MATCH(CONCATENATE("http://skinnonews.com"&amp;'5pg 데이터'!A1129),'기사 제목, 링크 정리시트'!C:C,0)),"")</f>
        <v/>
      </c>
      <c r="M1129">
        <f>주간_5pg!F1129</f>
        <v>0</v>
      </c>
    </row>
    <row r="1130" spans="1:13">
      <c r="A1130" s="86" t="s">
        <v>1897</v>
      </c>
      <c r="B1130" s="86" t="s">
        <v>233</v>
      </c>
      <c r="C1130" s="86">
        <v>1</v>
      </c>
      <c r="D1130" t="str">
        <f>IF(VLOOKUP(A1130,'상위 PV'!A:C,3,0)="기사임",1,"")</f>
        <v/>
      </c>
      <c r="E1130">
        <f>COUNTIF(주간_5pg!$F$2:$F$800,'5pg 데이터'!B1130)</f>
        <v>1</v>
      </c>
      <c r="F1130" t="b">
        <f t="shared" si="17"/>
        <v>0</v>
      </c>
      <c r="G1130" t="str">
        <f>IF(F1130=FALSE,"",B1130&amp;"@"&amp;COUNTIFS($B$1:B1130,B1130,$F$1:F1130,TRUE))</f>
        <v/>
      </c>
      <c r="H1130" t="str">
        <f>IFERROR(INDEX('기사 제목, 링크 정리시트'!B:B,MATCH(CONCATENATE("http://skinnonews.com"&amp;'5pg 데이터'!A1130),'기사 제목, 링크 정리시트'!C:C,0)),"")</f>
        <v/>
      </c>
      <c r="M1130">
        <f>주간_5pg!F1130</f>
        <v>0</v>
      </c>
    </row>
    <row r="1131" spans="1:13">
      <c r="A1131" s="86" t="s">
        <v>1940</v>
      </c>
      <c r="B1131" s="86" t="s">
        <v>230</v>
      </c>
      <c r="C1131" s="86">
        <v>1</v>
      </c>
      <c r="D1131" t="str">
        <f>IF(VLOOKUP(A1131,'상위 PV'!A:C,3,0)="기사임",1,"")</f>
        <v/>
      </c>
      <c r="E1131">
        <f>COUNTIF(주간_5pg!$F$2:$F$800,'5pg 데이터'!B1131)</f>
        <v>1</v>
      </c>
      <c r="F1131" t="b">
        <f t="shared" si="17"/>
        <v>0</v>
      </c>
      <c r="G1131" t="str">
        <f>IF(F1131=FALSE,"",B1131&amp;"@"&amp;COUNTIFS($B$1:B1131,B1131,$F$1:F1131,TRUE))</f>
        <v/>
      </c>
      <c r="H1131" t="str">
        <f>IFERROR(INDEX('기사 제목, 링크 정리시트'!B:B,MATCH(CONCATENATE("http://skinnonews.com"&amp;'5pg 데이터'!A1131),'기사 제목, 링크 정리시트'!C:C,0)),"")</f>
        <v/>
      </c>
      <c r="M1131">
        <f>주간_5pg!F1131</f>
        <v>0</v>
      </c>
    </row>
    <row r="1132" spans="1:13">
      <c r="A1132" s="86" t="s">
        <v>295</v>
      </c>
      <c r="B1132" s="86" t="s">
        <v>1583</v>
      </c>
      <c r="C1132" s="86">
        <v>1</v>
      </c>
      <c r="D1132" t="str">
        <f>IF(VLOOKUP(A1132,'상위 PV'!A:C,3,0)="기사임",1,"")</f>
        <v/>
      </c>
      <c r="E1132">
        <f>COUNTIF(주간_5pg!$F$2:$F$800,'5pg 데이터'!B1132)</f>
        <v>1</v>
      </c>
      <c r="F1132" t="b">
        <f t="shared" si="17"/>
        <v>0</v>
      </c>
      <c r="G1132" t="str">
        <f>IF(F1132=FALSE,"",B1132&amp;"@"&amp;COUNTIFS($B$1:B1132,B1132,$F$1:F1132,TRUE))</f>
        <v/>
      </c>
      <c r="H1132" t="str">
        <f>IFERROR(INDEX('기사 제목, 링크 정리시트'!B:B,MATCH(CONCATENATE("http://skinnonews.com"&amp;'5pg 데이터'!A1132),'기사 제목, 링크 정리시트'!C:C,0)),"")</f>
        <v/>
      </c>
      <c r="M1132">
        <f>주간_5pg!F1132</f>
        <v>0</v>
      </c>
    </row>
    <row r="1133" spans="1:13">
      <c r="A1133" s="86" t="s">
        <v>1941</v>
      </c>
      <c r="B1133" s="86" t="s">
        <v>237</v>
      </c>
      <c r="C1133" s="86">
        <v>1</v>
      </c>
      <c r="D1133" t="str">
        <f>IF(VLOOKUP(A1133,'상위 PV'!A:C,3,0)="기사임",1,"")</f>
        <v/>
      </c>
      <c r="E1133">
        <f>COUNTIF(주간_5pg!$F$2:$F$800,'5pg 데이터'!B1133)</f>
        <v>1</v>
      </c>
      <c r="F1133" t="b">
        <f t="shared" si="17"/>
        <v>0</v>
      </c>
      <c r="G1133" t="str">
        <f>IF(F1133=FALSE,"",B1133&amp;"@"&amp;COUNTIFS($B$1:B1133,B1133,$F$1:F1133,TRUE))</f>
        <v/>
      </c>
      <c r="H1133" t="str">
        <f>IFERROR(INDEX('기사 제목, 링크 정리시트'!B:B,MATCH(CONCATENATE("http://skinnonews.com"&amp;'5pg 데이터'!A1133),'기사 제목, 링크 정리시트'!C:C,0)),"")</f>
        <v/>
      </c>
      <c r="M1133">
        <f>주간_5pg!F1133</f>
        <v>0</v>
      </c>
    </row>
    <row r="1134" spans="1:13">
      <c r="A1134" s="86" t="s">
        <v>1573</v>
      </c>
      <c r="B1134" s="86" t="s">
        <v>247</v>
      </c>
      <c r="C1134" s="86">
        <v>1</v>
      </c>
      <c r="D1134" t="str">
        <f>IF(VLOOKUP(A1134,'상위 PV'!A:C,3,0)="기사임",1,"")</f>
        <v/>
      </c>
      <c r="E1134">
        <f>COUNTIF(주간_5pg!$F$2:$F$800,'5pg 데이터'!B1134)</f>
        <v>1</v>
      </c>
      <c r="F1134" t="b">
        <f t="shared" si="17"/>
        <v>0</v>
      </c>
      <c r="G1134" t="str">
        <f>IF(F1134=FALSE,"",B1134&amp;"@"&amp;COUNTIFS($B$1:B1134,B1134,$F$1:F1134,TRUE))</f>
        <v/>
      </c>
      <c r="H1134" t="str">
        <f>IFERROR(INDEX('기사 제목, 링크 정리시트'!B:B,MATCH(CONCATENATE("http://skinnonews.com"&amp;'5pg 데이터'!A1134),'기사 제목, 링크 정리시트'!C:C,0)),"")</f>
        <v/>
      </c>
      <c r="M1134">
        <f>주간_5pg!F1134</f>
        <v>0</v>
      </c>
    </row>
    <row r="1135" spans="1:13">
      <c r="A1135" s="86" t="s">
        <v>1359</v>
      </c>
      <c r="B1135" s="86" t="s">
        <v>226</v>
      </c>
      <c r="C1135" s="86">
        <v>1</v>
      </c>
      <c r="D1135" t="str">
        <f>IF(VLOOKUP(A1135,'상위 PV'!A:C,3,0)="기사임",1,"")</f>
        <v/>
      </c>
      <c r="E1135">
        <f>COUNTIF(주간_5pg!$F$2:$F$800,'5pg 데이터'!B1135)</f>
        <v>1</v>
      </c>
      <c r="F1135" t="b">
        <f t="shared" si="17"/>
        <v>0</v>
      </c>
      <c r="G1135" t="str">
        <f>IF(F1135=FALSE,"",B1135&amp;"@"&amp;COUNTIFS($B$1:B1135,B1135,$F$1:F1135,TRUE))</f>
        <v/>
      </c>
      <c r="H1135" t="str">
        <f>IFERROR(INDEX('기사 제목, 링크 정리시트'!B:B,MATCH(CONCATENATE("http://skinnonews.com"&amp;'5pg 데이터'!A1135),'기사 제목, 링크 정리시트'!C:C,0)),"")</f>
        <v/>
      </c>
      <c r="M1135">
        <f>주간_5pg!F1135</f>
        <v>0</v>
      </c>
    </row>
    <row r="1136" spans="1:13">
      <c r="A1136" s="86" t="s">
        <v>1942</v>
      </c>
      <c r="B1136" s="86" t="s">
        <v>230</v>
      </c>
      <c r="C1136" s="86">
        <v>1</v>
      </c>
      <c r="D1136" t="str">
        <f>IF(VLOOKUP(A1136,'상위 PV'!A:C,3,0)="기사임",1,"")</f>
        <v/>
      </c>
      <c r="E1136">
        <f>COUNTIF(주간_5pg!$F$2:$F$800,'5pg 데이터'!B1136)</f>
        <v>1</v>
      </c>
      <c r="F1136" t="b">
        <f t="shared" si="17"/>
        <v>0</v>
      </c>
      <c r="G1136" t="str">
        <f>IF(F1136=FALSE,"",B1136&amp;"@"&amp;COUNTIFS($B$1:B1136,B1136,$F$1:F1136,TRUE))</f>
        <v/>
      </c>
      <c r="H1136" t="str">
        <f>IFERROR(INDEX('기사 제목, 링크 정리시트'!B:B,MATCH(CONCATENATE("http://skinnonews.com"&amp;'5pg 데이터'!A1136),'기사 제목, 링크 정리시트'!C:C,0)),"")</f>
        <v/>
      </c>
      <c r="M1136">
        <f>주간_5pg!F1136</f>
        <v>0</v>
      </c>
    </row>
    <row r="1137" spans="1:13">
      <c r="A1137" s="86" t="s">
        <v>1943</v>
      </c>
      <c r="B1137" s="86" t="s">
        <v>226</v>
      </c>
      <c r="C1137" s="86">
        <v>1</v>
      </c>
      <c r="D1137" t="str">
        <f>IF(VLOOKUP(A1137,'상위 PV'!A:C,3,0)="기사임",1,"")</f>
        <v/>
      </c>
      <c r="E1137">
        <f>COUNTIF(주간_5pg!$F$2:$F$800,'5pg 데이터'!B1137)</f>
        <v>1</v>
      </c>
      <c r="F1137" t="b">
        <f t="shared" si="17"/>
        <v>0</v>
      </c>
      <c r="G1137" t="str">
        <f>IF(F1137=FALSE,"",B1137&amp;"@"&amp;COUNTIFS($B$1:B1137,B1137,$F$1:F1137,TRUE))</f>
        <v/>
      </c>
      <c r="H1137" t="str">
        <f>IFERROR(INDEX('기사 제목, 링크 정리시트'!B:B,MATCH(CONCATENATE("http://skinnonews.com"&amp;'5pg 데이터'!A1137),'기사 제목, 링크 정리시트'!C:C,0)),"")</f>
        <v/>
      </c>
      <c r="M1137">
        <f>주간_5pg!F1137</f>
        <v>0</v>
      </c>
    </row>
    <row r="1138" spans="1:13">
      <c r="A1138" s="86" t="s">
        <v>1944</v>
      </c>
      <c r="B1138" s="86" t="s">
        <v>237</v>
      </c>
      <c r="C1138" s="86">
        <v>1</v>
      </c>
      <c r="D1138" t="str">
        <f>IF(VLOOKUP(A1138,'상위 PV'!A:C,3,0)="기사임",1,"")</f>
        <v/>
      </c>
      <c r="E1138">
        <f>COUNTIF(주간_5pg!$F$2:$F$800,'5pg 데이터'!B1138)</f>
        <v>1</v>
      </c>
      <c r="F1138" t="b">
        <f t="shared" si="17"/>
        <v>0</v>
      </c>
      <c r="G1138" t="str">
        <f>IF(F1138=FALSE,"",B1138&amp;"@"&amp;COUNTIFS($B$1:B1138,B1138,$F$1:F1138,TRUE))</f>
        <v/>
      </c>
      <c r="H1138" t="str">
        <f>IFERROR(INDEX('기사 제목, 링크 정리시트'!B:B,MATCH(CONCATENATE("http://skinnonews.com"&amp;'5pg 데이터'!A1138),'기사 제목, 링크 정리시트'!C:C,0)),"")</f>
        <v/>
      </c>
      <c r="M1138">
        <f>주간_5pg!F1138</f>
        <v>0</v>
      </c>
    </row>
    <row r="1139" spans="1:13">
      <c r="A1139" s="86" t="s">
        <v>1945</v>
      </c>
      <c r="B1139" s="86" t="s">
        <v>225</v>
      </c>
      <c r="C1139" s="86">
        <v>1</v>
      </c>
      <c r="D1139" t="str">
        <f>IF(VLOOKUP(A1139,'상위 PV'!A:C,3,0)="기사임",1,"")</f>
        <v/>
      </c>
      <c r="E1139">
        <f>COUNTIF(주간_5pg!$F$2:$F$800,'5pg 데이터'!B1139)</f>
        <v>1</v>
      </c>
      <c r="F1139" t="b">
        <f t="shared" si="17"/>
        <v>0</v>
      </c>
      <c r="G1139" t="str">
        <f>IF(F1139=FALSE,"",B1139&amp;"@"&amp;COUNTIFS($B$1:B1139,B1139,$F$1:F1139,TRUE))</f>
        <v/>
      </c>
      <c r="H1139" t="str">
        <f>IFERROR(INDEX('기사 제목, 링크 정리시트'!B:B,MATCH(CONCATENATE("http://skinnonews.com"&amp;'5pg 데이터'!A1139),'기사 제목, 링크 정리시트'!C:C,0)),"")</f>
        <v/>
      </c>
      <c r="M1139">
        <f>주간_5pg!F1139</f>
        <v>0</v>
      </c>
    </row>
    <row r="1140" spans="1:13">
      <c r="A1140" s="86" t="s">
        <v>1946</v>
      </c>
      <c r="B1140" s="86" t="s">
        <v>229</v>
      </c>
      <c r="C1140" s="86">
        <v>1</v>
      </c>
      <c r="D1140" t="str">
        <f>IF(VLOOKUP(A1140,'상위 PV'!A:C,3,0)="기사임",1,"")</f>
        <v/>
      </c>
      <c r="E1140">
        <f>COUNTIF(주간_5pg!$F$2:$F$800,'5pg 데이터'!B1140)</f>
        <v>1</v>
      </c>
      <c r="F1140" t="b">
        <f t="shared" si="17"/>
        <v>0</v>
      </c>
      <c r="G1140" t="str">
        <f>IF(F1140=FALSE,"",B1140&amp;"@"&amp;COUNTIFS($B$1:B1140,B1140,$F$1:F1140,TRUE))</f>
        <v/>
      </c>
      <c r="H1140" t="str">
        <f>IFERROR(INDEX('기사 제목, 링크 정리시트'!B:B,MATCH(CONCATENATE("http://skinnonews.com"&amp;'5pg 데이터'!A1140),'기사 제목, 링크 정리시트'!C:C,0)),"")</f>
        <v/>
      </c>
      <c r="M1140">
        <f>주간_5pg!F1140</f>
        <v>0</v>
      </c>
    </row>
    <row r="1141" spans="1:13">
      <c r="A1141" s="86" t="s">
        <v>1678</v>
      </c>
      <c r="B1141" s="86" t="s">
        <v>247</v>
      </c>
      <c r="C1141" s="86">
        <v>1</v>
      </c>
      <c r="D1141" t="str">
        <f>IF(VLOOKUP(A1141,'상위 PV'!A:C,3,0)="기사임",1,"")</f>
        <v/>
      </c>
      <c r="E1141">
        <f>COUNTIF(주간_5pg!$F$2:$F$800,'5pg 데이터'!B1141)</f>
        <v>1</v>
      </c>
      <c r="F1141" t="b">
        <f t="shared" si="17"/>
        <v>0</v>
      </c>
      <c r="G1141" t="str">
        <f>IF(F1141=FALSE,"",B1141&amp;"@"&amp;COUNTIFS($B$1:B1141,B1141,$F$1:F1141,TRUE))</f>
        <v/>
      </c>
      <c r="H1141" t="str">
        <f>IFERROR(INDEX('기사 제목, 링크 정리시트'!B:B,MATCH(CONCATENATE("http://skinnonews.com"&amp;'5pg 데이터'!A1141),'기사 제목, 링크 정리시트'!C:C,0)),"")</f>
        <v/>
      </c>
      <c r="M1141">
        <f>주간_5pg!F1141</f>
        <v>0</v>
      </c>
    </row>
    <row r="1142" spans="1:13">
      <c r="A1142" s="86" t="s">
        <v>678</v>
      </c>
      <c r="B1142" s="86" t="s">
        <v>229</v>
      </c>
      <c r="C1142" s="86">
        <v>1</v>
      </c>
      <c r="D1142" t="str">
        <f>IF(VLOOKUP(A1142,'상위 PV'!A:C,3,0)="기사임",1,"")</f>
        <v/>
      </c>
      <c r="E1142">
        <f>COUNTIF(주간_5pg!$F$2:$F$800,'5pg 데이터'!B1142)</f>
        <v>1</v>
      </c>
      <c r="F1142" t="b">
        <f t="shared" si="17"/>
        <v>0</v>
      </c>
      <c r="G1142" t="str">
        <f>IF(F1142=FALSE,"",B1142&amp;"@"&amp;COUNTIFS($B$1:B1142,B1142,$F$1:F1142,TRUE))</f>
        <v/>
      </c>
      <c r="H1142" t="str">
        <f>IFERROR(INDEX('기사 제목, 링크 정리시트'!B:B,MATCH(CONCATENATE("http://skinnonews.com"&amp;'5pg 데이터'!A1142),'기사 제목, 링크 정리시트'!C:C,0)),"")</f>
        <v/>
      </c>
      <c r="M1142">
        <f>주간_5pg!F1142</f>
        <v>0</v>
      </c>
    </row>
    <row r="1143" spans="1:13">
      <c r="A1143" s="86" t="s">
        <v>678</v>
      </c>
      <c r="B1143" s="86" t="s">
        <v>226</v>
      </c>
      <c r="C1143" s="86">
        <v>1</v>
      </c>
      <c r="D1143" t="str">
        <f>IF(VLOOKUP(A1143,'상위 PV'!A:C,3,0)="기사임",1,"")</f>
        <v/>
      </c>
      <c r="E1143">
        <f>COUNTIF(주간_5pg!$F$2:$F$800,'5pg 데이터'!B1143)</f>
        <v>1</v>
      </c>
      <c r="F1143" t="b">
        <f t="shared" si="17"/>
        <v>0</v>
      </c>
      <c r="G1143" t="str">
        <f>IF(F1143=FALSE,"",B1143&amp;"@"&amp;COUNTIFS($B$1:B1143,B1143,$F$1:F1143,TRUE))</f>
        <v/>
      </c>
      <c r="H1143" t="str">
        <f>IFERROR(INDEX('기사 제목, 링크 정리시트'!B:B,MATCH(CONCATENATE("http://skinnonews.com"&amp;'5pg 데이터'!A1143),'기사 제목, 링크 정리시트'!C:C,0)),"")</f>
        <v/>
      </c>
      <c r="M1143">
        <f>주간_5pg!F1143</f>
        <v>0</v>
      </c>
    </row>
    <row r="1144" spans="1:13">
      <c r="A1144" s="86" t="s">
        <v>1036</v>
      </c>
      <c r="B1144" s="86" t="s">
        <v>243</v>
      </c>
      <c r="C1144" s="86">
        <v>1</v>
      </c>
      <c r="D1144" t="str">
        <f>IF(VLOOKUP(A1144,'상위 PV'!A:C,3,0)="기사임",1,"")</f>
        <v/>
      </c>
      <c r="E1144">
        <f>COUNTIF(주간_5pg!$F$2:$F$800,'5pg 데이터'!B1144)</f>
        <v>1</v>
      </c>
      <c r="F1144" t="b">
        <f t="shared" si="17"/>
        <v>0</v>
      </c>
      <c r="G1144" t="str">
        <f>IF(F1144=FALSE,"",B1144&amp;"@"&amp;COUNTIFS($B$1:B1144,B1144,$F$1:F1144,TRUE))</f>
        <v/>
      </c>
      <c r="H1144" t="str">
        <f>IFERROR(INDEX('기사 제목, 링크 정리시트'!B:B,MATCH(CONCATENATE("http://skinnonews.com"&amp;'5pg 데이터'!A1144),'기사 제목, 링크 정리시트'!C:C,0)),"")</f>
        <v/>
      </c>
      <c r="M1144">
        <f>주간_5pg!F1144</f>
        <v>0</v>
      </c>
    </row>
    <row r="1145" spans="1:13">
      <c r="A1145" s="86" t="s">
        <v>1947</v>
      </c>
      <c r="B1145" s="86" t="s">
        <v>226</v>
      </c>
      <c r="C1145" s="86">
        <v>1</v>
      </c>
      <c r="D1145" t="str">
        <f>IF(VLOOKUP(A1145,'상위 PV'!A:C,3,0)="기사임",1,"")</f>
        <v/>
      </c>
      <c r="E1145">
        <f>COUNTIF(주간_5pg!$F$2:$F$800,'5pg 데이터'!B1145)</f>
        <v>1</v>
      </c>
      <c r="F1145" t="b">
        <f t="shared" si="17"/>
        <v>0</v>
      </c>
      <c r="G1145" t="str">
        <f>IF(F1145=FALSE,"",B1145&amp;"@"&amp;COUNTIFS($B$1:B1145,B1145,$F$1:F1145,TRUE))</f>
        <v/>
      </c>
      <c r="H1145" t="str">
        <f>IFERROR(INDEX('기사 제목, 링크 정리시트'!B:B,MATCH(CONCATENATE("http://skinnonews.com"&amp;'5pg 데이터'!A1145),'기사 제목, 링크 정리시트'!C:C,0)),"")</f>
        <v/>
      </c>
      <c r="M1145">
        <f>주간_5pg!F1145</f>
        <v>0</v>
      </c>
    </row>
    <row r="1146" spans="1:13">
      <c r="A1146" s="86" t="s">
        <v>1000</v>
      </c>
      <c r="B1146" s="86" t="s">
        <v>225</v>
      </c>
      <c r="C1146" s="86">
        <v>1</v>
      </c>
      <c r="D1146" t="str">
        <f>IF(VLOOKUP(A1146,'상위 PV'!A:C,3,0)="기사임",1,"")</f>
        <v/>
      </c>
      <c r="E1146">
        <f>COUNTIF(주간_5pg!$F$2:$F$800,'5pg 데이터'!B1146)</f>
        <v>1</v>
      </c>
      <c r="F1146" t="b">
        <f t="shared" si="17"/>
        <v>0</v>
      </c>
      <c r="G1146" t="str">
        <f>IF(F1146=FALSE,"",B1146&amp;"@"&amp;COUNTIFS($B$1:B1146,B1146,$F$1:F1146,TRUE))</f>
        <v/>
      </c>
      <c r="H1146" t="str">
        <f>IFERROR(INDEX('기사 제목, 링크 정리시트'!B:B,MATCH(CONCATENATE("http://skinnonews.com"&amp;'5pg 데이터'!A1146),'기사 제목, 링크 정리시트'!C:C,0)),"")</f>
        <v/>
      </c>
      <c r="M1146">
        <f>주간_5pg!F1146</f>
        <v>0</v>
      </c>
    </row>
    <row r="1147" spans="1:13">
      <c r="A1147" s="86" t="s">
        <v>1882</v>
      </c>
      <c r="B1147" s="86" t="s">
        <v>1868</v>
      </c>
      <c r="C1147" s="86">
        <v>1</v>
      </c>
      <c r="D1147" t="str">
        <f>IF(VLOOKUP(A1147,'상위 PV'!A:C,3,0)="기사임",1,"")</f>
        <v/>
      </c>
      <c r="E1147">
        <f>COUNTIF(주간_5pg!$F$2:$F$800,'5pg 데이터'!B1147)</f>
        <v>1</v>
      </c>
      <c r="F1147" t="b">
        <f t="shared" si="17"/>
        <v>0</v>
      </c>
      <c r="G1147" t="str">
        <f>IF(F1147=FALSE,"",B1147&amp;"@"&amp;COUNTIFS($B$1:B1147,B1147,$F$1:F1147,TRUE))</f>
        <v/>
      </c>
      <c r="H1147" t="str">
        <f>IFERROR(INDEX('기사 제목, 링크 정리시트'!B:B,MATCH(CONCATENATE("http://skinnonews.com"&amp;'5pg 데이터'!A1147),'기사 제목, 링크 정리시트'!C:C,0)),"")</f>
        <v/>
      </c>
      <c r="M1147">
        <f>주간_5pg!F1147</f>
        <v>0</v>
      </c>
    </row>
    <row r="1148" spans="1:13">
      <c r="A1148" s="86" t="s">
        <v>1882</v>
      </c>
      <c r="B1148" s="86" t="s">
        <v>233</v>
      </c>
      <c r="C1148" s="86">
        <v>1</v>
      </c>
      <c r="D1148" t="str">
        <f>IF(VLOOKUP(A1148,'상위 PV'!A:C,3,0)="기사임",1,"")</f>
        <v/>
      </c>
      <c r="E1148">
        <f>COUNTIF(주간_5pg!$F$2:$F$800,'5pg 데이터'!B1148)</f>
        <v>1</v>
      </c>
      <c r="F1148" t="b">
        <f t="shared" si="17"/>
        <v>0</v>
      </c>
      <c r="G1148" t="str">
        <f>IF(F1148=FALSE,"",B1148&amp;"@"&amp;COUNTIFS($B$1:B1148,B1148,$F$1:F1148,TRUE))</f>
        <v/>
      </c>
      <c r="H1148" t="str">
        <f>IFERROR(INDEX('기사 제목, 링크 정리시트'!B:B,MATCH(CONCATENATE("http://skinnonews.com"&amp;'5pg 데이터'!A1148),'기사 제목, 링크 정리시트'!C:C,0)),"")</f>
        <v/>
      </c>
      <c r="M1148">
        <f>주간_5pg!F1148</f>
        <v>0</v>
      </c>
    </row>
    <row r="1149" spans="1:13">
      <c r="A1149" s="86" t="s">
        <v>290</v>
      </c>
      <c r="B1149" s="86" t="s">
        <v>229</v>
      </c>
      <c r="C1149" s="86">
        <v>1</v>
      </c>
      <c r="D1149" t="str">
        <f>IF(VLOOKUP(A1149,'상위 PV'!A:C,3,0)="기사임",1,"")</f>
        <v/>
      </c>
      <c r="E1149">
        <f>COUNTIF(주간_5pg!$F$2:$F$800,'5pg 데이터'!B1149)</f>
        <v>1</v>
      </c>
      <c r="F1149" t="b">
        <f t="shared" si="17"/>
        <v>0</v>
      </c>
      <c r="G1149" t="str">
        <f>IF(F1149=FALSE,"",B1149&amp;"@"&amp;COUNTIFS($B$1:B1149,B1149,$F$1:F1149,TRUE))</f>
        <v/>
      </c>
      <c r="H1149" t="str">
        <f>IFERROR(INDEX('기사 제목, 링크 정리시트'!B:B,MATCH(CONCATENATE("http://skinnonews.com"&amp;'5pg 데이터'!A1149),'기사 제목, 링크 정리시트'!C:C,0)),"")</f>
        <v/>
      </c>
      <c r="M1149">
        <f>주간_5pg!F1149</f>
        <v>0</v>
      </c>
    </row>
    <row r="1150" spans="1:13">
      <c r="A1150" s="86" t="s">
        <v>1948</v>
      </c>
      <c r="B1150" s="86" t="s">
        <v>651</v>
      </c>
      <c r="C1150" s="86">
        <v>1</v>
      </c>
      <c r="D1150" t="str">
        <f>IF(VLOOKUP(A1150,'상위 PV'!A:C,3,0)="기사임",1,"")</f>
        <v/>
      </c>
      <c r="E1150">
        <f>COUNTIF(주간_5pg!$F$2:$F$800,'5pg 데이터'!B1150)</f>
        <v>1</v>
      </c>
      <c r="F1150" t="b">
        <f t="shared" si="17"/>
        <v>0</v>
      </c>
      <c r="G1150" t="str">
        <f>IF(F1150=FALSE,"",B1150&amp;"@"&amp;COUNTIFS($B$1:B1150,B1150,$F$1:F1150,TRUE))</f>
        <v/>
      </c>
      <c r="H1150" t="str">
        <f>IFERROR(INDEX('기사 제목, 링크 정리시트'!B:B,MATCH(CONCATENATE("http://skinnonews.com"&amp;'5pg 데이터'!A1150),'기사 제목, 링크 정리시트'!C:C,0)),"")</f>
        <v/>
      </c>
      <c r="M1150">
        <f>주간_5pg!F1150</f>
        <v>0</v>
      </c>
    </row>
    <row r="1151" spans="1:13">
      <c r="A1151" s="86" t="s">
        <v>1049</v>
      </c>
      <c r="B1151" s="86" t="s">
        <v>227</v>
      </c>
      <c r="C1151" s="86">
        <v>1</v>
      </c>
      <c r="D1151" t="str">
        <f>IF(VLOOKUP(A1151,'상위 PV'!A:C,3,0)="기사임",1,"")</f>
        <v/>
      </c>
      <c r="E1151">
        <f>COUNTIF(주간_5pg!$F$2:$F$800,'5pg 데이터'!B1151)</f>
        <v>1</v>
      </c>
      <c r="F1151" t="b">
        <f t="shared" si="17"/>
        <v>0</v>
      </c>
      <c r="G1151" t="str">
        <f>IF(F1151=FALSE,"",B1151&amp;"@"&amp;COUNTIFS($B$1:B1151,B1151,$F$1:F1151,TRUE))</f>
        <v/>
      </c>
      <c r="H1151" t="str">
        <f>IFERROR(INDEX('기사 제목, 링크 정리시트'!B:B,MATCH(CONCATENATE("http://skinnonews.com"&amp;'5pg 데이터'!A1151),'기사 제목, 링크 정리시트'!C:C,0)),"")</f>
        <v/>
      </c>
      <c r="M1151">
        <f>주간_5pg!F1151</f>
        <v>0</v>
      </c>
    </row>
    <row r="1152" spans="1:13">
      <c r="A1152" s="86" t="s">
        <v>1949</v>
      </c>
      <c r="B1152" s="86" t="s">
        <v>237</v>
      </c>
      <c r="C1152" s="86">
        <v>1</v>
      </c>
      <c r="D1152" t="str">
        <f>IF(VLOOKUP(A1152,'상위 PV'!A:C,3,0)="기사임",1,"")</f>
        <v/>
      </c>
      <c r="E1152">
        <f>COUNTIF(주간_5pg!$F$2:$F$800,'5pg 데이터'!B1152)</f>
        <v>1</v>
      </c>
      <c r="F1152" t="b">
        <f t="shared" si="17"/>
        <v>0</v>
      </c>
      <c r="G1152" t="str">
        <f>IF(F1152=FALSE,"",B1152&amp;"@"&amp;COUNTIFS($B$1:B1152,B1152,$F$1:F1152,TRUE))</f>
        <v/>
      </c>
      <c r="H1152" t="str">
        <f>IFERROR(INDEX('기사 제목, 링크 정리시트'!B:B,MATCH(CONCATENATE("http://skinnonews.com"&amp;'5pg 데이터'!A1152),'기사 제목, 링크 정리시트'!C:C,0)),"")</f>
        <v/>
      </c>
      <c r="M1152">
        <f>주간_5pg!F1152</f>
        <v>0</v>
      </c>
    </row>
    <row r="1153" spans="1:13">
      <c r="A1153" s="86" t="s">
        <v>1228</v>
      </c>
      <c r="B1153" s="86" t="s">
        <v>240</v>
      </c>
      <c r="C1153" s="86">
        <v>1</v>
      </c>
      <c r="D1153" t="str">
        <f>IF(VLOOKUP(A1153,'상위 PV'!A:C,3,0)="기사임",1,"")</f>
        <v/>
      </c>
      <c r="E1153">
        <f>COUNTIF(주간_5pg!$F$2:$F$800,'5pg 데이터'!B1153)</f>
        <v>1</v>
      </c>
      <c r="F1153" t="b">
        <f t="shared" si="17"/>
        <v>0</v>
      </c>
      <c r="G1153" t="str">
        <f>IF(F1153=FALSE,"",B1153&amp;"@"&amp;COUNTIFS($B$1:B1153,B1153,$F$1:F1153,TRUE))</f>
        <v/>
      </c>
      <c r="H1153" t="str">
        <f>IFERROR(INDEX('기사 제목, 링크 정리시트'!B:B,MATCH(CONCATENATE("http://skinnonews.com"&amp;'5pg 데이터'!A1153),'기사 제목, 링크 정리시트'!C:C,0)),"")</f>
        <v/>
      </c>
      <c r="M1153">
        <f>주간_5pg!F1153</f>
        <v>0</v>
      </c>
    </row>
    <row r="1154" spans="1:13">
      <c r="A1154" s="86" t="s">
        <v>1050</v>
      </c>
      <c r="B1154" s="86" t="s">
        <v>229</v>
      </c>
      <c r="C1154" s="86">
        <v>1</v>
      </c>
      <c r="D1154" t="str">
        <f>IF(VLOOKUP(A1154,'상위 PV'!A:C,3,0)="기사임",1,"")</f>
        <v/>
      </c>
      <c r="E1154">
        <f>COUNTIF(주간_5pg!$F$2:$F$800,'5pg 데이터'!B1154)</f>
        <v>1</v>
      </c>
      <c r="F1154" t="b">
        <f t="shared" ref="F1154:F1217" si="18">AND(D1154=1,E1154=1)</f>
        <v>0</v>
      </c>
      <c r="G1154" t="str">
        <f>IF(F1154=FALSE,"",B1154&amp;"@"&amp;COUNTIFS($B$1:B1154,B1154,$F$1:F1154,TRUE))</f>
        <v/>
      </c>
      <c r="H1154" t="str">
        <f>IFERROR(INDEX('기사 제목, 링크 정리시트'!B:B,MATCH(CONCATENATE("http://skinnonews.com"&amp;'5pg 데이터'!A1154),'기사 제목, 링크 정리시트'!C:C,0)),"")</f>
        <v/>
      </c>
      <c r="M1154">
        <f>주간_5pg!F1154</f>
        <v>0</v>
      </c>
    </row>
    <row r="1155" spans="1:13">
      <c r="A1155" s="86" t="s">
        <v>1950</v>
      </c>
      <c r="B1155" s="86" t="s">
        <v>229</v>
      </c>
      <c r="C1155" s="86">
        <v>1</v>
      </c>
      <c r="D1155" t="str">
        <f>IF(VLOOKUP(A1155,'상위 PV'!A:C,3,0)="기사임",1,"")</f>
        <v/>
      </c>
      <c r="E1155">
        <f>COUNTIF(주간_5pg!$F$2:$F$800,'5pg 데이터'!B1155)</f>
        <v>1</v>
      </c>
      <c r="F1155" t="b">
        <f t="shared" si="18"/>
        <v>0</v>
      </c>
      <c r="G1155" t="str">
        <f>IF(F1155=FALSE,"",B1155&amp;"@"&amp;COUNTIFS($B$1:B1155,B1155,$F$1:F1155,TRUE))</f>
        <v/>
      </c>
      <c r="H1155" t="str">
        <f>IFERROR(INDEX('기사 제목, 링크 정리시트'!B:B,MATCH(CONCATENATE("http://skinnonews.com"&amp;'5pg 데이터'!A1155),'기사 제목, 링크 정리시트'!C:C,0)),"")</f>
        <v/>
      </c>
      <c r="M1155">
        <f>주간_5pg!F1155</f>
        <v>0</v>
      </c>
    </row>
    <row r="1156" spans="1:13">
      <c r="A1156" s="86" t="s">
        <v>1951</v>
      </c>
      <c r="B1156" s="86" t="s">
        <v>227</v>
      </c>
      <c r="C1156" s="86">
        <v>1</v>
      </c>
      <c r="D1156" t="str">
        <f>IF(VLOOKUP(A1156,'상위 PV'!A:C,3,0)="기사임",1,"")</f>
        <v/>
      </c>
      <c r="E1156">
        <f>COUNTIF(주간_5pg!$F$2:$F$800,'5pg 데이터'!B1156)</f>
        <v>1</v>
      </c>
      <c r="F1156" t="b">
        <f t="shared" si="18"/>
        <v>0</v>
      </c>
      <c r="G1156" t="str">
        <f>IF(F1156=FALSE,"",B1156&amp;"@"&amp;COUNTIFS($B$1:B1156,B1156,$F$1:F1156,TRUE))</f>
        <v/>
      </c>
      <c r="H1156" t="str">
        <f>IFERROR(INDEX('기사 제목, 링크 정리시트'!B:B,MATCH(CONCATENATE("http://skinnonews.com"&amp;'5pg 데이터'!A1156),'기사 제목, 링크 정리시트'!C:C,0)),"")</f>
        <v/>
      </c>
      <c r="M1156">
        <f>주간_5pg!F1156</f>
        <v>0</v>
      </c>
    </row>
    <row r="1157" spans="1:13">
      <c r="A1157" s="86" t="s">
        <v>1127</v>
      </c>
      <c r="B1157" s="86" t="s">
        <v>229</v>
      </c>
      <c r="C1157" s="86">
        <v>1</v>
      </c>
      <c r="D1157" t="str">
        <f>IF(VLOOKUP(A1157,'상위 PV'!A:C,3,0)="기사임",1,"")</f>
        <v/>
      </c>
      <c r="E1157">
        <f>COUNTIF(주간_5pg!$F$2:$F$800,'5pg 데이터'!B1157)</f>
        <v>1</v>
      </c>
      <c r="F1157" t="b">
        <f t="shared" si="18"/>
        <v>0</v>
      </c>
      <c r="G1157" t="str">
        <f>IF(F1157=FALSE,"",B1157&amp;"@"&amp;COUNTIFS($B$1:B1157,B1157,$F$1:F1157,TRUE))</f>
        <v/>
      </c>
      <c r="H1157" t="str">
        <f>IFERROR(INDEX('기사 제목, 링크 정리시트'!B:B,MATCH(CONCATENATE("http://skinnonews.com"&amp;'5pg 데이터'!A1157),'기사 제목, 링크 정리시트'!C:C,0)),"")</f>
        <v/>
      </c>
      <c r="M1157">
        <f>주간_5pg!F1157</f>
        <v>0</v>
      </c>
    </row>
    <row r="1158" spans="1:13">
      <c r="A1158" s="86" t="s">
        <v>1952</v>
      </c>
      <c r="B1158" s="86" t="s">
        <v>247</v>
      </c>
      <c r="C1158" s="86">
        <v>1</v>
      </c>
      <c r="D1158" t="str">
        <f>IF(VLOOKUP(A1158,'상위 PV'!A:C,3,0)="기사임",1,"")</f>
        <v/>
      </c>
      <c r="E1158">
        <f>COUNTIF(주간_5pg!$F$2:$F$800,'5pg 데이터'!B1158)</f>
        <v>1</v>
      </c>
      <c r="F1158" t="b">
        <f t="shared" si="18"/>
        <v>0</v>
      </c>
      <c r="G1158" t="str">
        <f>IF(F1158=FALSE,"",B1158&amp;"@"&amp;COUNTIFS($B$1:B1158,B1158,$F$1:F1158,TRUE))</f>
        <v/>
      </c>
      <c r="H1158" t="str">
        <f>IFERROR(INDEX('기사 제목, 링크 정리시트'!B:B,MATCH(CONCATENATE("http://skinnonews.com"&amp;'5pg 데이터'!A1158),'기사 제목, 링크 정리시트'!C:C,0)),"")</f>
        <v/>
      </c>
      <c r="M1158">
        <f>주간_5pg!F1158</f>
        <v>0</v>
      </c>
    </row>
    <row r="1159" spans="1:13">
      <c r="A1159" s="86" t="s">
        <v>1630</v>
      </c>
      <c r="B1159" s="86" t="s">
        <v>229</v>
      </c>
      <c r="C1159" s="86">
        <v>1</v>
      </c>
      <c r="D1159" t="str">
        <f>IF(VLOOKUP(A1159,'상위 PV'!A:C,3,0)="기사임",1,"")</f>
        <v/>
      </c>
      <c r="E1159">
        <f>COUNTIF(주간_5pg!$F$2:$F$800,'5pg 데이터'!B1159)</f>
        <v>1</v>
      </c>
      <c r="F1159" t="b">
        <f t="shared" si="18"/>
        <v>0</v>
      </c>
      <c r="G1159" t="str">
        <f>IF(F1159=FALSE,"",B1159&amp;"@"&amp;COUNTIFS($B$1:B1159,B1159,$F$1:F1159,TRUE))</f>
        <v/>
      </c>
      <c r="H1159" t="str">
        <f>IFERROR(INDEX('기사 제목, 링크 정리시트'!B:B,MATCH(CONCATENATE("http://skinnonews.com"&amp;'5pg 데이터'!A1159),'기사 제목, 링크 정리시트'!C:C,0)),"")</f>
        <v/>
      </c>
      <c r="M1159">
        <f>주간_5pg!F1159</f>
        <v>0</v>
      </c>
    </row>
    <row r="1160" spans="1:13">
      <c r="A1160" s="86" t="s">
        <v>1953</v>
      </c>
      <c r="B1160" s="86" t="s">
        <v>230</v>
      </c>
      <c r="C1160" s="86">
        <v>1</v>
      </c>
      <c r="D1160" t="str">
        <f>IF(VLOOKUP(A1160,'상위 PV'!A:C,3,0)="기사임",1,"")</f>
        <v/>
      </c>
      <c r="E1160">
        <f>COUNTIF(주간_5pg!$F$2:$F$800,'5pg 데이터'!B1160)</f>
        <v>1</v>
      </c>
      <c r="F1160" t="b">
        <f t="shared" si="18"/>
        <v>0</v>
      </c>
      <c r="G1160" t="str">
        <f>IF(F1160=FALSE,"",B1160&amp;"@"&amp;COUNTIFS($B$1:B1160,B1160,$F$1:F1160,TRUE))</f>
        <v/>
      </c>
      <c r="H1160" t="str">
        <f>IFERROR(INDEX('기사 제목, 링크 정리시트'!B:B,MATCH(CONCATENATE("http://skinnonews.com"&amp;'5pg 데이터'!A1160),'기사 제목, 링크 정리시트'!C:C,0)),"")</f>
        <v/>
      </c>
      <c r="M1160">
        <f>주간_5pg!F1160</f>
        <v>0</v>
      </c>
    </row>
    <row r="1161" spans="1:13">
      <c r="A1161" s="86" t="s">
        <v>918</v>
      </c>
      <c r="B1161" s="86" t="s">
        <v>226</v>
      </c>
      <c r="C1161" s="86">
        <v>1</v>
      </c>
      <c r="D1161" t="str">
        <f>IF(VLOOKUP(A1161,'상위 PV'!A:C,3,0)="기사임",1,"")</f>
        <v/>
      </c>
      <c r="E1161">
        <f>COUNTIF(주간_5pg!$F$2:$F$800,'5pg 데이터'!B1161)</f>
        <v>1</v>
      </c>
      <c r="F1161" t="b">
        <f t="shared" si="18"/>
        <v>0</v>
      </c>
      <c r="G1161" t="str">
        <f>IF(F1161=FALSE,"",B1161&amp;"@"&amp;COUNTIFS($B$1:B1161,B1161,$F$1:F1161,TRUE))</f>
        <v/>
      </c>
      <c r="H1161" t="str">
        <f>IFERROR(INDEX('기사 제목, 링크 정리시트'!B:B,MATCH(CONCATENATE("http://skinnonews.com"&amp;'5pg 데이터'!A1161),'기사 제목, 링크 정리시트'!C:C,0)),"")</f>
        <v/>
      </c>
      <c r="M1161">
        <f>주간_5pg!F1161</f>
        <v>0</v>
      </c>
    </row>
    <row r="1162" spans="1:13">
      <c r="A1162" s="86" t="s">
        <v>1954</v>
      </c>
      <c r="B1162" s="86" t="s">
        <v>229</v>
      </c>
      <c r="C1162" s="86">
        <v>1</v>
      </c>
      <c r="D1162" t="str">
        <f>IF(VLOOKUP(A1162,'상위 PV'!A:C,3,0)="기사임",1,"")</f>
        <v/>
      </c>
      <c r="E1162">
        <f>COUNTIF(주간_5pg!$F$2:$F$800,'5pg 데이터'!B1162)</f>
        <v>1</v>
      </c>
      <c r="F1162" t="b">
        <f t="shared" si="18"/>
        <v>0</v>
      </c>
      <c r="G1162" t="str">
        <f>IF(F1162=FALSE,"",B1162&amp;"@"&amp;COUNTIFS($B$1:B1162,B1162,$F$1:F1162,TRUE))</f>
        <v/>
      </c>
      <c r="H1162" t="str">
        <f>IFERROR(INDEX('기사 제목, 링크 정리시트'!B:B,MATCH(CONCATENATE("http://skinnonews.com"&amp;'5pg 데이터'!A1162),'기사 제목, 링크 정리시트'!C:C,0)),"")</f>
        <v/>
      </c>
      <c r="M1162">
        <f>주간_5pg!F1162</f>
        <v>0</v>
      </c>
    </row>
    <row r="1163" spans="1:13">
      <c r="A1163" s="86" t="s">
        <v>1955</v>
      </c>
      <c r="B1163" s="86" t="s">
        <v>1562</v>
      </c>
      <c r="C1163" s="86">
        <v>1</v>
      </c>
      <c r="D1163" t="str">
        <f>IF(VLOOKUP(A1163,'상위 PV'!A:C,3,0)="기사임",1,"")</f>
        <v/>
      </c>
      <c r="E1163">
        <f>COUNTIF(주간_5pg!$F$2:$F$800,'5pg 데이터'!B1163)</f>
        <v>3</v>
      </c>
      <c r="F1163" t="b">
        <f t="shared" si="18"/>
        <v>0</v>
      </c>
      <c r="G1163" t="str">
        <f>IF(F1163=FALSE,"",B1163&amp;"@"&amp;COUNTIFS($B$1:B1163,B1163,$F$1:F1163,TRUE))</f>
        <v/>
      </c>
      <c r="H1163" t="str">
        <f>IFERROR(INDEX('기사 제목, 링크 정리시트'!B:B,MATCH(CONCATENATE("http://skinnonews.com"&amp;'5pg 데이터'!A1163),'기사 제목, 링크 정리시트'!C:C,0)),"")</f>
        <v/>
      </c>
      <c r="M1163">
        <f>주간_5pg!F1163</f>
        <v>0</v>
      </c>
    </row>
    <row r="1164" spans="1:13">
      <c r="A1164" s="86" t="s">
        <v>287</v>
      </c>
      <c r="B1164" s="86" t="s">
        <v>229</v>
      </c>
      <c r="C1164" s="86">
        <v>1</v>
      </c>
      <c r="D1164" t="str">
        <f>IF(VLOOKUP(A1164,'상위 PV'!A:C,3,0)="기사임",1,"")</f>
        <v/>
      </c>
      <c r="E1164">
        <f>COUNTIF(주간_5pg!$F$2:$F$800,'5pg 데이터'!B1164)</f>
        <v>1</v>
      </c>
      <c r="F1164" t="b">
        <f t="shared" si="18"/>
        <v>0</v>
      </c>
      <c r="G1164" t="str">
        <f>IF(F1164=FALSE,"",B1164&amp;"@"&amp;COUNTIFS($B$1:B1164,B1164,$F$1:F1164,TRUE))</f>
        <v/>
      </c>
      <c r="H1164" t="str">
        <f>IFERROR(INDEX('기사 제목, 링크 정리시트'!B:B,MATCH(CONCATENATE("http://skinnonews.com"&amp;'5pg 데이터'!A1164),'기사 제목, 링크 정리시트'!C:C,0)),"")</f>
        <v/>
      </c>
      <c r="M1164">
        <f>주간_5pg!F1164</f>
        <v>0</v>
      </c>
    </row>
    <row r="1165" spans="1:13">
      <c r="A1165" s="86" t="s">
        <v>287</v>
      </c>
      <c r="B1165" s="86" t="s">
        <v>226</v>
      </c>
      <c r="C1165" s="86">
        <v>1</v>
      </c>
      <c r="D1165" t="str">
        <f>IF(VLOOKUP(A1165,'상위 PV'!A:C,3,0)="기사임",1,"")</f>
        <v/>
      </c>
      <c r="E1165">
        <f>COUNTIF(주간_5pg!$F$2:$F$800,'5pg 데이터'!B1165)</f>
        <v>1</v>
      </c>
      <c r="F1165" t="b">
        <f t="shared" si="18"/>
        <v>0</v>
      </c>
      <c r="G1165" t="str">
        <f>IF(F1165=FALSE,"",B1165&amp;"@"&amp;COUNTIFS($B$1:B1165,B1165,$F$1:F1165,TRUE))</f>
        <v/>
      </c>
      <c r="H1165" t="str">
        <f>IFERROR(INDEX('기사 제목, 링크 정리시트'!B:B,MATCH(CONCATENATE("http://skinnonews.com"&amp;'5pg 데이터'!A1165),'기사 제목, 링크 정리시트'!C:C,0)),"")</f>
        <v/>
      </c>
      <c r="M1165">
        <f>주간_5pg!F1165</f>
        <v>0</v>
      </c>
    </row>
    <row r="1166" spans="1:13">
      <c r="A1166" s="86" t="s">
        <v>1956</v>
      </c>
      <c r="B1166" s="86" t="s">
        <v>237</v>
      </c>
      <c r="C1166" s="86">
        <v>1</v>
      </c>
      <c r="D1166" t="str">
        <f>IF(VLOOKUP(A1166,'상위 PV'!A:C,3,0)="기사임",1,"")</f>
        <v/>
      </c>
      <c r="E1166">
        <f>COUNTIF(주간_5pg!$F$2:$F$800,'5pg 데이터'!B1166)</f>
        <v>1</v>
      </c>
      <c r="F1166" t="b">
        <f t="shared" si="18"/>
        <v>0</v>
      </c>
      <c r="G1166" t="str">
        <f>IF(F1166=FALSE,"",B1166&amp;"@"&amp;COUNTIFS($B$1:B1166,B1166,$F$1:F1166,TRUE))</f>
        <v/>
      </c>
      <c r="H1166" t="str">
        <f>IFERROR(INDEX('기사 제목, 링크 정리시트'!B:B,MATCH(CONCATENATE("http://skinnonews.com"&amp;'5pg 데이터'!A1166),'기사 제목, 링크 정리시트'!C:C,0)),"")</f>
        <v/>
      </c>
      <c r="M1166">
        <f>주간_5pg!F1166</f>
        <v>0</v>
      </c>
    </row>
    <row r="1167" spans="1:13">
      <c r="A1167" s="86" t="s">
        <v>1289</v>
      </c>
      <c r="B1167" s="86" t="s">
        <v>225</v>
      </c>
      <c r="C1167" s="86">
        <v>1</v>
      </c>
      <c r="D1167" t="str">
        <f>IF(VLOOKUP(A1167,'상위 PV'!A:C,3,0)="기사임",1,"")</f>
        <v/>
      </c>
      <c r="E1167">
        <f>COUNTIF(주간_5pg!$F$2:$F$800,'5pg 데이터'!B1167)</f>
        <v>1</v>
      </c>
      <c r="F1167" t="b">
        <f t="shared" si="18"/>
        <v>0</v>
      </c>
      <c r="G1167" t="str">
        <f>IF(F1167=FALSE,"",B1167&amp;"@"&amp;COUNTIFS($B$1:B1167,B1167,$F$1:F1167,TRUE))</f>
        <v/>
      </c>
      <c r="H1167" t="str">
        <f>IFERROR(INDEX('기사 제목, 링크 정리시트'!B:B,MATCH(CONCATENATE("http://skinnonews.com"&amp;'5pg 데이터'!A1167),'기사 제목, 링크 정리시트'!C:C,0)),"")</f>
        <v/>
      </c>
      <c r="M1167">
        <f>주간_5pg!F1167</f>
        <v>0</v>
      </c>
    </row>
    <row r="1168" spans="1:13">
      <c r="A1168" s="86" t="s">
        <v>1098</v>
      </c>
      <c r="B1168" s="86" t="s">
        <v>225</v>
      </c>
      <c r="C1168" s="86">
        <v>1</v>
      </c>
      <c r="D1168" t="str">
        <f>IF(VLOOKUP(A1168,'상위 PV'!A:C,3,0)="기사임",1,"")</f>
        <v/>
      </c>
      <c r="E1168">
        <f>COUNTIF(주간_5pg!$F$2:$F$800,'5pg 데이터'!B1168)</f>
        <v>1</v>
      </c>
      <c r="F1168" t="b">
        <f t="shared" si="18"/>
        <v>0</v>
      </c>
      <c r="G1168" t="str">
        <f>IF(F1168=FALSE,"",B1168&amp;"@"&amp;COUNTIFS($B$1:B1168,B1168,$F$1:F1168,TRUE))</f>
        <v/>
      </c>
      <c r="H1168" t="str">
        <f>IFERROR(INDEX('기사 제목, 링크 정리시트'!B:B,MATCH(CONCATENATE("http://skinnonews.com"&amp;'5pg 데이터'!A1168),'기사 제목, 링크 정리시트'!C:C,0)),"")</f>
        <v/>
      </c>
      <c r="M1168">
        <f>주간_5pg!F1168</f>
        <v>0</v>
      </c>
    </row>
    <row r="1169" spans="1:13">
      <c r="A1169" s="86" t="s">
        <v>1631</v>
      </c>
      <c r="B1169" s="86" t="s">
        <v>225</v>
      </c>
      <c r="C1169" s="86">
        <v>1</v>
      </c>
      <c r="D1169" t="str">
        <f>IF(VLOOKUP(A1169,'상위 PV'!A:C,3,0)="기사임",1,"")</f>
        <v/>
      </c>
      <c r="E1169">
        <f>COUNTIF(주간_5pg!$F$2:$F$800,'5pg 데이터'!B1169)</f>
        <v>1</v>
      </c>
      <c r="F1169" t="b">
        <f t="shared" si="18"/>
        <v>0</v>
      </c>
      <c r="G1169" t="str">
        <f>IF(F1169=FALSE,"",B1169&amp;"@"&amp;COUNTIFS($B$1:B1169,B1169,$F$1:F1169,TRUE))</f>
        <v/>
      </c>
      <c r="H1169" t="str">
        <f>IFERROR(INDEX('기사 제목, 링크 정리시트'!B:B,MATCH(CONCATENATE("http://skinnonews.com"&amp;'5pg 데이터'!A1169),'기사 제목, 링크 정리시트'!C:C,0)),"")</f>
        <v/>
      </c>
      <c r="M1169">
        <f>주간_5pg!F1169</f>
        <v>0</v>
      </c>
    </row>
    <row r="1170" spans="1:13">
      <c r="A1170" s="86" t="s">
        <v>1957</v>
      </c>
      <c r="B1170" s="86" t="s">
        <v>229</v>
      </c>
      <c r="C1170" s="86">
        <v>1</v>
      </c>
      <c r="D1170" t="str">
        <f>IF(VLOOKUP(A1170,'상위 PV'!A:C,3,0)="기사임",1,"")</f>
        <v/>
      </c>
      <c r="E1170">
        <f>COUNTIF(주간_5pg!$F$2:$F$800,'5pg 데이터'!B1170)</f>
        <v>1</v>
      </c>
      <c r="F1170" t="b">
        <f t="shared" si="18"/>
        <v>0</v>
      </c>
      <c r="G1170" t="str">
        <f>IF(F1170=FALSE,"",B1170&amp;"@"&amp;COUNTIFS($B$1:B1170,B1170,$F$1:F1170,TRUE))</f>
        <v/>
      </c>
      <c r="H1170" t="str">
        <f>IFERROR(INDEX('기사 제목, 링크 정리시트'!B:B,MATCH(CONCATENATE("http://skinnonews.com"&amp;'5pg 데이터'!A1170),'기사 제목, 링크 정리시트'!C:C,0)),"")</f>
        <v/>
      </c>
      <c r="M1170">
        <f>주간_5pg!F1170</f>
        <v>0</v>
      </c>
    </row>
    <row r="1171" spans="1:13">
      <c r="A1171" s="86" t="s">
        <v>1958</v>
      </c>
      <c r="B1171" s="86" t="s">
        <v>225</v>
      </c>
      <c r="C1171" s="86">
        <v>1</v>
      </c>
      <c r="D1171" t="str">
        <f>IF(VLOOKUP(A1171,'상위 PV'!A:C,3,0)="기사임",1,"")</f>
        <v/>
      </c>
      <c r="E1171">
        <f>COUNTIF(주간_5pg!$F$2:$F$800,'5pg 데이터'!B1171)</f>
        <v>1</v>
      </c>
      <c r="F1171" t="b">
        <f t="shared" si="18"/>
        <v>0</v>
      </c>
      <c r="G1171" t="str">
        <f>IF(F1171=FALSE,"",B1171&amp;"@"&amp;COUNTIFS($B$1:B1171,B1171,$F$1:F1171,TRUE))</f>
        <v/>
      </c>
      <c r="H1171" t="str">
        <f>IFERROR(INDEX('기사 제목, 링크 정리시트'!B:B,MATCH(CONCATENATE("http://skinnonews.com"&amp;'5pg 데이터'!A1171),'기사 제목, 링크 정리시트'!C:C,0)),"")</f>
        <v/>
      </c>
      <c r="M1171">
        <f>주간_5pg!F1171</f>
        <v>0</v>
      </c>
    </row>
    <row r="1172" spans="1:13">
      <c r="A1172" s="86" t="s">
        <v>1100</v>
      </c>
      <c r="B1172" s="86" t="s">
        <v>225</v>
      </c>
      <c r="C1172" s="86">
        <v>1</v>
      </c>
      <c r="D1172" t="str">
        <f>IF(VLOOKUP(A1172,'상위 PV'!A:C,3,0)="기사임",1,"")</f>
        <v/>
      </c>
      <c r="E1172">
        <f>COUNTIF(주간_5pg!$F$2:$F$800,'5pg 데이터'!B1172)</f>
        <v>1</v>
      </c>
      <c r="F1172" t="b">
        <f t="shared" si="18"/>
        <v>0</v>
      </c>
      <c r="G1172" t="str">
        <f>IF(F1172=FALSE,"",B1172&amp;"@"&amp;COUNTIFS($B$1:B1172,B1172,$F$1:F1172,TRUE))</f>
        <v/>
      </c>
      <c r="H1172" t="str">
        <f>IFERROR(INDEX('기사 제목, 링크 정리시트'!B:B,MATCH(CONCATENATE("http://skinnonews.com"&amp;'5pg 데이터'!A1172),'기사 제목, 링크 정리시트'!C:C,0)),"")</f>
        <v/>
      </c>
      <c r="M1172">
        <f>주간_5pg!F1172</f>
        <v>0</v>
      </c>
    </row>
    <row r="1173" spans="1:13">
      <c r="A1173" s="86" t="s">
        <v>1959</v>
      </c>
      <c r="B1173" s="86" t="s">
        <v>247</v>
      </c>
      <c r="C1173" s="86">
        <v>1</v>
      </c>
      <c r="D1173" t="str">
        <f>IF(VLOOKUP(A1173,'상위 PV'!A:C,3,0)="기사임",1,"")</f>
        <v/>
      </c>
      <c r="E1173">
        <f>COUNTIF(주간_5pg!$F$2:$F$800,'5pg 데이터'!B1173)</f>
        <v>1</v>
      </c>
      <c r="F1173" t="b">
        <f t="shared" si="18"/>
        <v>0</v>
      </c>
      <c r="G1173" t="str">
        <f>IF(F1173=FALSE,"",B1173&amp;"@"&amp;COUNTIFS($B$1:B1173,B1173,$F$1:F1173,TRUE))</f>
        <v/>
      </c>
      <c r="H1173" t="str">
        <f>IFERROR(INDEX('기사 제목, 링크 정리시트'!B:B,MATCH(CONCATENATE("http://skinnonews.com"&amp;'5pg 데이터'!A1173),'기사 제목, 링크 정리시트'!C:C,0)),"")</f>
        <v/>
      </c>
      <c r="M1173">
        <f>주간_5pg!F1173</f>
        <v>0</v>
      </c>
    </row>
    <row r="1174" spans="1:13">
      <c r="A1174" s="86" t="s">
        <v>1290</v>
      </c>
      <c r="B1174" s="86" t="s">
        <v>246</v>
      </c>
      <c r="C1174" s="86">
        <v>1</v>
      </c>
      <c r="D1174" t="str">
        <f>IF(VLOOKUP(A1174,'상위 PV'!A:C,3,0)="기사임",1,"")</f>
        <v/>
      </c>
      <c r="E1174">
        <f>COUNTIF(주간_5pg!$F$2:$F$800,'5pg 데이터'!B1174)</f>
        <v>1</v>
      </c>
      <c r="F1174" t="b">
        <f t="shared" si="18"/>
        <v>0</v>
      </c>
      <c r="G1174" t="str">
        <f>IF(F1174=FALSE,"",B1174&amp;"@"&amp;COUNTIFS($B$1:B1174,B1174,$F$1:F1174,TRUE))</f>
        <v/>
      </c>
      <c r="H1174" t="str">
        <f>IFERROR(INDEX('기사 제목, 링크 정리시트'!B:B,MATCH(CONCATENATE("http://skinnonews.com"&amp;'5pg 데이터'!A1174),'기사 제목, 링크 정리시트'!C:C,0)),"")</f>
        <v/>
      </c>
      <c r="M1174">
        <f>주간_5pg!F1174</f>
        <v>0</v>
      </c>
    </row>
    <row r="1175" spans="1:13">
      <c r="A1175" s="86" t="s">
        <v>1574</v>
      </c>
      <c r="B1175" s="86" t="s">
        <v>226</v>
      </c>
      <c r="C1175" s="86">
        <v>1</v>
      </c>
      <c r="D1175" t="str">
        <f>IF(VLOOKUP(A1175,'상위 PV'!A:C,3,0)="기사임",1,"")</f>
        <v/>
      </c>
      <c r="E1175">
        <f>COUNTIF(주간_5pg!$F$2:$F$800,'5pg 데이터'!B1175)</f>
        <v>1</v>
      </c>
      <c r="F1175" t="b">
        <f t="shared" si="18"/>
        <v>0</v>
      </c>
      <c r="G1175" t="str">
        <f>IF(F1175=FALSE,"",B1175&amp;"@"&amp;COUNTIFS($B$1:B1175,B1175,$F$1:F1175,TRUE))</f>
        <v/>
      </c>
      <c r="H1175" t="str">
        <f>IFERROR(INDEX('기사 제목, 링크 정리시트'!B:B,MATCH(CONCATENATE("http://skinnonews.com"&amp;'5pg 데이터'!A1175),'기사 제목, 링크 정리시트'!C:C,0)),"")</f>
        <v/>
      </c>
      <c r="M1175">
        <f>주간_5pg!F1175</f>
        <v>0</v>
      </c>
    </row>
    <row r="1176" spans="1:13">
      <c r="A1176" s="86" t="s">
        <v>263</v>
      </c>
      <c r="B1176" s="86" t="s">
        <v>248</v>
      </c>
      <c r="C1176" s="86">
        <v>1</v>
      </c>
      <c r="D1176" t="str">
        <f>IF(VLOOKUP(A1176,'상위 PV'!A:C,3,0)="기사임",1,"")</f>
        <v/>
      </c>
      <c r="E1176">
        <f>COUNTIF(주간_5pg!$F$2:$F$800,'5pg 데이터'!B1176)</f>
        <v>1</v>
      </c>
      <c r="F1176" t="b">
        <f t="shared" si="18"/>
        <v>0</v>
      </c>
      <c r="G1176" t="str">
        <f>IF(F1176=FALSE,"",B1176&amp;"@"&amp;COUNTIFS($B$1:B1176,B1176,$F$1:F1176,TRUE))</f>
        <v/>
      </c>
      <c r="H1176" t="str">
        <f>IFERROR(INDEX('기사 제목, 링크 정리시트'!B:B,MATCH(CONCATENATE("http://skinnonews.com"&amp;'5pg 데이터'!A1176),'기사 제목, 링크 정리시트'!C:C,0)),"")</f>
        <v/>
      </c>
      <c r="M1176">
        <f>주간_5pg!F1176</f>
        <v>0</v>
      </c>
    </row>
    <row r="1177" spans="1:13">
      <c r="A1177" s="86" t="s">
        <v>263</v>
      </c>
      <c r="B1177" s="86" t="s">
        <v>227</v>
      </c>
      <c r="C1177" s="86">
        <v>1</v>
      </c>
      <c r="D1177" t="str">
        <f>IF(VLOOKUP(A1177,'상위 PV'!A:C,3,0)="기사임",1,"")</f>
        <v/>
      </c>
      <c r="E1177">
        <f>COUNTIF(주간_5pg!$F$2:$F$800,'5pg 데이터'!B1177)</f>
        <v>1</v>
      </c>
      <c r="F1177" t="b">
        <f t="shared" si="18"/>
        <v>0</v>
      </c>
      <c r="G1177" t="str">
        <f>IF(F1177=FALSE,"",B1177&amp;"@"&amp;COUNTIFS($B$1:B1177,B1177,$F$1:F1177,TRUE))</f>
        <v/>
      </c>
      <c r="H1177" t="str">
        <f>IFERROR(INDEX('기사 제목, 링크 정리시트'!B:B,MATCH(CONCATENATE("http://skinnonews.com"&amp;'5pg 데이터'!A1177),'기사 제목, 링크 정리시트'!C:C,0)),"")</f>
        <v/>
      </c>
      <c r="M1177">
        <f>주간_5pg!F1177</f>
        <v>0</v>
      </c>
    </row>
    <row r="1178" spans="1:13">
      <c r="A1178" s="86" t="s">
        <v>263</v>
      </c>
      <c r="B1178" s="86" t="s">
        <v>246</v>
      </c>
      <c r="C1178" s="86">
        <v>1</v>
      </c>
      <c r="D1178" t="str">
        <f>IF(VLOOKUP(A1178,'상위 PV'!A:C,3,0)="기사임",1,"")</f>
        <v/>
      </c>
      <c r="E1178">
        <f>COUNTIF(주간_5pg!$F$2:$F$800,'5pg 데이터'!B1178)</f>
        <v>1</v>
      </c>
      <c r="F1178" t="b">
        <f t="shared" si="18"/>
        <v>0</v>
      </c>
      <c r="G1178" t="str">
        <f>IF(F1178=FALSE,"",B1178&amp;"@"&amp;COUNTIFS($B$1:B1178,B1178,$F$1:F1178,TRUE))</f>
        <v/>
      </c>
      <c r="H1178" t="str">
        <f>IFERROR(INDEX('기사 제목, 링크 정리시트'!B:B,MATCH(CONCATENATE("http://skinnonews.com"&amp;'5pg 데이터'!A1178),'기사 제목, 링크 정리시트'!C:C,0)),"")</f>
        <v/>
      </c>
      <c r="M1178">
        <f>주간_5pg!F1178</f>
        <v>0</v>
      </c>
    </row>
    <row r="1179" spans="1:13">
      <c r="A1179" s="86" t="s">
        <v>263</v>
      </c>
      <c r="B1179" s="86" t="s">
        <v>251</v>
      </c>
      <c r="C1179" s="86">
        <v>1</v>
      </c>
      <c r="D1179" t="str">
        <f>IF(VLOOKUP(A1179,'상위 PV'!A:C,3,0)="기사임",1,"")</f>
        <v/>
      </c>
      <c r="E1179">
        <f>COUNTIF(주간_5pg!$F$2:$F$800,'5pg 데이터'!B1179)</f>
        <v>1</v>
      </c>
      <c r="F1179" t="b">
        <f t="shared" si="18"/>
        <v>0</v>
      </c>
      <c r="G1179" t="str">
        <f>IF(F1179=FALSE,"",B1179&amp;"@"&amp;COUNTIFS($B$1:B1179,B1179,$F$1:F1179,TRUE))</f>
        <v/>
      </c>
      <c r="H1179" t="str">
        <f>IFERROR(INDEX('기사 제목, 링크 정리시트'!B:B,MATCH(CONCATENATE("http://skinnonews.com"&amp;'5pg 데이터'!A1179),'기사 제목, 링크 정리시트'!C:C,0)),"")</f>
        <v/>
      </c>
      <c r="M1179">
        <f>주간_5pg!F1179</f>
        <v>0</v>
      </c>
    </row>
    <row r="1180" spans="1:13">
      <c r="A1180" s="86" t="s">
        <v>263</v>
      </c>
      <c r="B1180" s="86" t="s">
        <v>650</v>
      </c>
      <c r="C1180" s="86">
        <v>1</v>
      </c>
      <c r="D1180" t="str">
        <f>IF(VLOOKUP(A1180,'상위 PV'!A:C,3,0)="기사임",1,"")</f>
        <v/>
      </c>
      <c r="E1180">
        <f>COUNTIF(주간_5pg!$F$2:$F$800,'5pg 데이터'!B1180)</f>
        <v>1</v>
      </c>
      <c r="F1180" t="b">
        <f t="shared" si="18"/>
        <v>0</v>
      </c>
      <c r="G1180" t="str">
        <f>IF(F1180=FALSE,"",B1180&amp;"@"&amp;COUNTIFS($B$1:B1180,B1180,$F$1:F1180,TRUE))</f>
        <v/>
      </c>
      <c r="H1180" t="str">
        <f>IFERROR(INDEX('기사 제목, 링크 정리시트'!B:B,MATCH(CONCATENATE("http://skinnonews.com"&amp;'5pg 데이터'!A1180),'기사 제목, 링크 정리시트'!C:C,0)),"")</f>
        <v/>
      </c>
      <c r="M1180">
        <f>주간_5pg!F1180</f>
        <v>0</v>
      </c>
    </row>
    <row r="1181" spans="1:13">
      <c r="A1181" s="86" t="s">
        <v>1734</v>
      </c>
      <c r="B1181" s="86" t="s">
        <v>227</v>
      </c>
      <c r="C1181" s="86">
        <v>1</v>
      </c>
      <c r="D1181" t="str">
        <f>IF(VLOOKUP(A1181,'상위 PV'!A:C,3,0)="기사임",1,"")</f>
        <v/>
      </c>
      <c r="E1181">
        <f>COUNTIF(주간_5pg!$F$2:$F$800,'5pg 데이터'!B1181)</f>
        <v>1</v>
      </c>
      <c r="F1181" t="b">
        <f t="shared" si="18"/>
        <v>0</v>
      </c>
      <c r="G1181" t="str">
        <f>IF(F1181=FALSE,"",B1181&amp;"@"&amp;COUNTIFS($B$1:B1181,B1181,$F$1:F1181,TRUE))</f>
        <v/>
      </c>
      <c r="H1181" t="str">
        <f>IFERROR(INDEX('기사 제목, 링크 정리시트'!B:B,MATCH(CONCATENATE("http://skinnonews.com"&amp;'5pg 데이터'!A1181),'기사 제목, 링크 정리시트'!C:C,0)),"")</f>
        <v/>
      </c>
      <c r="M1181">
        <f>주간_5pg!F1181</f>
        <v>0</v>
      </c>
    </row>
    <row r="1182" spans="1:13">
      <c r="A1182" s="86" t="s">
        <v>1032</v>
      </c>
      <c r="B1182" s="86" t="s">
        <v>230</v>
      </c>
      <c r="C1182" s="86">
        <v>1</v>
      </c>
      <c r="D1182" t="str">
        <f>IF(VLOOKUP(A1182,'상위 PV'!A:C,3,0)="기사임",1,"")</f>
        <v/>
      </c>
      <c r="E1182">
        <f>COUNTIF(주간_5pg!$F$2:$F$800,'5pg 데이터'!B1182)</f>
        <v>1</v>
      </c>
      <c r="F1182" t="b">
        <f t="shared" si="18"/>
        <v>0</v>
      </c>
      <c r="G1182" t="str">
        <f>IF(F1182=FALSE,"",B1182&amp;"@"&amp;COUNTIFS($B$1:B1182,B1182,$F$1:F1182,TRUE))</f>
        <v/>
      </c>
      <c r="H1182" t="str">
        <f>IFERROR(INDEX('기사 제목, 링크 정리시트'!B:B,MATCH(CONCATENATE("http://skinnonews.com"&amp;'5pg 데이터'!A1182),'기사 제목, 링크 정리시트'!C:C,0)),"")</f>
        <v/>
      </c>
      <c r="M1182">
        <f>주간_5pg!F1182</f>
        <v>0</v>
      </c>
    </row>
    <row r="1183" spans="1:13">
      <c r="A1183" s="86" t="s">
        <v>1032</v>
      </c>
      <c r="B1183" s="86" t="s">
        <v>628</v>
      </c>
      <c r="C1183" s="86">
        <v>1</v>
      </c>
      <c r="D1183" t="str">
        <f>IF(VLOOKUP(A1183,'상위 PV'!A:C,3,0)="기사임",1,"")</f>
        <v/>
      </c>
      <c r="E1183">
        <f>COUNTIF(주간_5pg!$F$2:$F$800,'5pg 데이터'!B1183)</f>
        <v>1</v>
      </c>
      <c r="F1183" t="b">
        <f t="shared" si="18"/>
        <v>0</v>
      </c>
      <c r="G1183" t="str">
        <f>IF(F1183=FALSE,"",B1183&amp;"@"&amp;COUNTIFS($B$1:B1183,B1183,$F$1:F1183,TRUE))</f>
        <v/>
      </c>
      <c r="H1183" t="str">
        <f>IFERROR(INDEX('기사 제목, 링크 정리시트'!B:B,MATCH(CONCATENATE("http://skinnonews.com"&amp;'5pg 데이터'!A1183),'기사 제목, 링크 정리시트'!C:C,0)),"")</f>
        <v/>
      </c>
      <c r="M1183">
        <f>주간_5pg!F1183</f>
        <v>0</v>
      </c>
    </row>
    <row r="1184" spans="1:13">
      <c r="A1184" s="86" t="s">
        <v>270</v>
      </c>
      <c r="B1184" s="86" t="s">
        <v>250</v>
      </c>
      <c r="C1184" s="86">
        <v>1</v>
      </c>
      <c r="D1184" t="str">
        <f>IF(VLOOKUP(A1184,'상위 PV'!A:C,3,0)="기사임",1,"")</f>
        <v/>
      </c>
      <c r="E1184">
        <f>COUNTIF(주간_5pg!$F$2:$F$800,'5pg 데이터'!B1184)</f>
        <v>1</v>
      </c>
      <c r="F1184" t="b">
        <f t="shared" si="18"/>
        <v>0</v>
      </c>
      <c r="G1184" t="str">
        <f>IF(F1184=FALSE,"",B1184&amp;"@"&amp;COUNTIFS($B$1:B1184,B1184,$F$1:F1184,TRUE))</f>
        <v/>
      </c>
      <c r="H1184" t="str">
        <f>IFERROR(INDEX('기사 제목, 링크 정리시트'!B:B,MATCH(CONCATENATE("http://skinnonews.com"&amp;'5pg 데이터'!A1184),'기사 제목, 링크 정리시트'!C:C,0)),"")</f>
        <v/>
      </c>
      <c r="M1184">
        <f>주간_5pg!F1184</f>
        <v>0</v>
      </c>
    </row>
    <row r="1185" spans="1:13">
      <c r="A1185" s="86" t="s">
        <v>270</v>
      </c>
      <c r="B1185" s="86" t="s">
        <v>230</v>
      </c>
      <c r="C1185" s="86">
        <v>1</v>
      </c>
      <c r="D1185" t="str">
        <f>IF(VLOOKUP(A1185,'상위 PV'!A:C,3,0)="기사임",1,"")</f>
        <v/>
      </c>
      <c r="E1185">
        <f>COUNTIF(주간_5pg!$F$2:$F$800,'5pg 데이터'!B1185)</f>
        <v>1</v>
      </c>
      <c r="F1185" t="b">
        <f t="shared" si="18"/>
        <v>0</v>
      </c>
      <c r="G1185" t="str">
        <f>IF(F1185=FALSE,"",B1185&amp;"@"&amp;COUNTIFS($B$1:B1185,B1185,$F$1:F1185,TRUE))</f>
        <v/>
      </c>
      <c r="H1185" t="str">
        <f>IFERROR(INDEX('기사 제목, 링크 정리시트'!B:B,MATCH(CONCATENATE("http://skinnonews.com"&amp;'5pg 데이터'!A1185),'기사 제목, 링크 정리시트'!C:C,0)),"")</f>
        <v/>
      </c>
      <c r="M1185">
        <f>주간_5pg!F1185</f>
        <v>0</v>
      </c>
    </row>
    <row r="1186" spans="1:13">
      <c r="A1186" s="86" t="s">
        <v>280</v>
      </c>
      <c r="B1186" s="86" t="s">
        <v>230</v>
      </c>
      <c r="C1186" s="86">
        <v>1</v>
      </c>
      <c r="D1186" t="str">
        <f>IF(VLOOKUP(A1186,'상위 PV'!A:C,3,0)="기사임",1,"")</f>
        <v/>
      </c>
      <c r="E1186">
        <f>COUNTIF(주간_5pg!$F$2:$F$800,'5pg 데이터'!B1186)</f>
        <v>1</v>
      </c>
      <c r="F1186" t="b">
        <f t="shared" si="18"/>
        <v>0</v>
      </c>
      <c r="G1186" t="str">
        <f>IF(F1186=FALSE,"",B1186&amp;"@"&amp;COUNTIFS($B$1:B1186,B1186,$F$1:F1186,TRUE))</f>
        <v/>
      </c>
      <c r="H1186" t="str">
        <f>IFERROR(INDEX('기사 제목, 링크 정리시트'!B:B,MATCH(CONCATENATE("http://skinnonews.com"&amp;'5pg 데이터'!A1186),'기사 제목, 링크 정리시트'!C:C,0)),"")</f>
        <v/>
      </c>
      <c r="M1186">
        <f>주간_5pg!F1186</f>
        <v>0</v>
      </c>
    </row>
    <row r="1187" spans="1:13">
      <c r="A1187" s="86" t="s">
        <v>267</v>
      </c>
      <c r="B1187" s="86" t="s">
        <v>894</v>
      </c>
      <c r="C1187" s="86">
        <v>0</v>
      </c>
      <c r="D1187">
        <f>IF(VLOOKUP(A1187,'상위 PV'!A:C,3,0)="기사임",1,"")</f>
        <v>1</v>
      </c>
      <c r="E1187">
        <f>COUNTIF(주간_5pg!$F$2:$F$800,'5pg 데이터'!B1187)</f>
        <v>1</v>
      </c>
      <c r="F1187" t="b">
        <f t="shared" si="18"/>
        <v>1</v>
      </c>
      <c r="G1187" t="str">
        <f>IF(F1187=FALSE,"",B1187&amp;"@"&amp;COUNTIFS($B$1:B1187,B1187,$F$1:F1187,TRUE))</f>
        <v>Saudi Arabia@6</v>
      </c>
      <c r="H1187" t="str">
        <f>IFERROR(INDEX('기사 제목, 링크 정리시트'!B:B,MATCH(CONCATENATE("http://skinnonews.com"&amp;'5pg 데이터'!A1187),'기사 제목, 링크 정리시트'!C:C,0)),"")</f>
        <v>SK Geo Centric to build Advanced Recycle Cluster in Ulsan by 2025</v>
      </c>
      <c r="M1187">
        <f>주간_5pg!F1187</f>
        <v>0</v>
      </c>
    </row>
    <row r="1188" spans="1:13">
      <c r="A1188" s="86" t="s">
        <v>282</v>
      </c>
      <c r="B1188" s="86" t="s">
        <v>229</v>
      </c>
      <c r="C1188" s="86">
        <v>0</v>
      </c>
      <c r="D1188">
        <f>IF(VLOOKUP(A1188,'상위 PV'!A:C,3,0)="기사임",1,"")</f>
        <v>1</v>
      </c>
      <c r="E1188">
        <f>COUNTIF(주간_5pg!$F$2:$F$800,'5pg 데이터'!B1188)</f>
        <v>1</v>
      </c>
      <c r="F1188" t="b">
        <f t="shared" si="18"/>
        <v>1</v>
      </c>
      <c r="G1188" t="str">
        <f>IF(F1188=FALSE,"",B1188&amp;"@"&amp;COUNTIFS($B$1:B1188,B1188,$F$1:F1188,TRUE))</f>
        <v>India@115</v>
      </c>
      <c r="H1188" t="str">
        <f>IFERROR(INDEX('기사 제목, 링크 정리시트'!B:B,MATCH(CONCATENATE("http://skinnonews.com"&amp;'5pg 데이터'!A1188),'기사 제목, 링크 정리시트'!C:C,0)),"")</f>
        <v>SK On – Ford JV breaks ground on EV battery mega campus in Kentucky</v>
      </c>
      <c r="M1188">
        <f>주간_5pg!F1188</f>
        <v>0</v>
      </c>
    </row>
    <row r="1189" spans="1:13">
      <c r="A1189" s="86" t="s">
        <v>282</v>
      </c>
      <c r="B1189" s="86" t="s">
        <v>225</v>
      </c>
      <c r="C1189" s="86">
        <v>0</v>
      </c>
      <c r="D1189">
        <f>IF(VLOOKUP(A1189,'상위 PV'!A:C,3,0)="기사임",1,"")</f>
        <v>1</v>
      </c>
      <c r="E1189">
        <f>COUNTIF(주간_5pg!$F$2:$F$800,'5pg 데이터'!B1189)</f>
        <v>1</v>
      </c>
      <c r="F1189" t="b">
        <f t="shared" si="18"/>
        <v>1</v>
      </c>
      <c r="G1189" t="str">
        <f>IF(F1189=FALSE,"",B1189&amp;"@"&amp;COUNTIFS($B$1:B1189,B1189,$F$1:F1189,TRUE))</f>
        <v>United States@109</v>
      </c>
      <c r="H1189" t="str">
        <f>IFERROR(INDEX('기사 제목, 링크 정리시트'!B:B,MATCH(CONCATENATE("http://skinnonews.com"&amp;'5pg 데이터'!A1189),'기사 제목, 링크 정리시트'!C:C,0)),"")</f>
        <v>SK On – Ford JV breaks ground on EV battery mega campus in Kentucky</v>
      </c>
      <c r="M1189">
        <f>주간_5pg!F1189</f>
        <v>0</v>
      </c>
    </row>
    <row r="1190" spans="1:13">
      <c r="A1190" s="86" t="s">
        <v>275</v>
      </c>
      <c r="B1190" s="86" t="s">
        <v>1635</v>
      </c>
      <c r="C1190" s="86">
        <v>0</v>
      </c>
      <c r="D1190">
        <f>IF(VLOOKUP(A1190,'상위 PV'!A:C,3,0)="기사임",1,"")</f>
        <v>1</v>
      </c>
      <c r="E1190">
        <f>COUNTIF(주간_5pg!$F$2:$F$800,'5pg 데이터'!B1190)</f>
        <v>2</v>
      </c>
      <c r="F1190" t="b">
        <f t="shared" si="18"/>
        <v>0</v>
      </c>
      <c r="G1190" t="str">
        <f>IF(F1190=FALSE,"",B1190&amp;"@"&amp;COUNTIFS($B$1:B1190,B1190,$F$1:F1190,TRUE))</f>
        <v/>
      </c>
      <c r="H1190" t="str">
        <f>IFERROR(INDEX('기사 제목, 링크 정리시트'!B:B,MATCH(CONCATENATE("http://skinnonews.com"&amp;'5pg 데이터'!A1190),'기사 제목, 링크 정리시트'!C:C,0)),"")</f>
        <v>[CES 2023] Into the 1nnovation! ① SK batteries that boost outstanding performance and safety</v>
      </c>
      <c r="M1190">
        <f>주간_5pg!F1190</f>
        <v>0</v>
      </c>
    </row>
    <row r="1191" spans="1:13">
      <c r="A1191" s="86" t="s">
        <v>618</v>
      </c>
      <c r="B1191" s="86" t="s">
        <v>226</v>
      </c>
      <c r="C1191" s="86">
        <v>0</v>
      </c>
      <c r="D1191">
        <f>IF(VLOOKUP(A1191,'상위 PV'!A:C,3,0)="기사임",1,"")</f>
        <v>1</v>
      </c>
      <c r="E1191">
        <f>COUNTIF(주간_5pg!$F$2:$F$800,'5pg 데이터'!B1191)</f>
        <v>1</v>
      </c>
      <c r="F1191" t="b">
        <f t="shared" si="18"/>
        <v>1</v>
      </c>
      <c r="G1191" t="str">
        <f>IF(F1191=FALSE,"",B1191&amp;"@"&amp;COUNTIFS($B$1:B1191,B1191,$F$1:F1191,TRUE))</f>
        <v>South Korea@93</v>
      </c>
      <c r="H1191" t="str">
        <f>IFERROR(INDEX('기사 제목, 링크 정리시트'!B:B,MATCH(CONCATENATE("http://skinnonews.com"&amp;'5pg 데이터'!A1191),'기사 제목, 링크 정리시트'!C:C,0)),"")</f>
        <v>SK Geo Centric unveils plastic recycling technologies and global strategies centered on high value-added chemical materials at Chinaplas 2023</v>
      </c>
      <c r="M1191">
        <f>주간_5pg!F1191</f>
        <v>0</v>
      </c>
    </row>
    <row r="1192" spans="1:13">
      <c r="A1192" s="86" t="s">
        <v>671</v>
      </c>
      <c r="B1192" s="86" t="s">
        <v>248</v>
      </c>
      <c r="C1192" s="86">
        <v>0</v>
      </c>
      <c r="D1192">
        <f>IF(VLOOKUP(A1192,'상위 PV'!A:C,3,0)="기사임",1,"")</f>
        <v>1</v>
      </c>
      <c r="E1192">
        <f>COUNTIF(주간_5pg!$F$2:$F$800,'5pg 데이터'!B1192)</f>
        <v>1</v>
      </c>
      <c r="F1192" t="b">
        <f t="shared" si="18"/>
        <v>1</v>
      </c>
      <c r="G1192" t="str">
        <f>IF(F1192=FALSE,"",B1192&amp;"@"&amp;COUNTIFS($B$1:B1192,B1192,$F$1:F1192,TRUE))</f>
        <v>Italy@5</v>
      </c>
      <c r="H1192" t="str">
        <f>IFERROR(INDEX('기사 제목, 링크 정리시트'!B:B,MATCH(CONCATENATE("http://skinnonews.com"&amp;'5pg 데이터'!A1192),'기사 제목, 링크 정리시트'!C:C,0)),"")</f>
        <v>SK Enmove, DELL, GRC join hands to vitalize the liquid immersion cooling market</v>
      </c>
      <c r="M1192">
        <f>주간_5pg!F1192</f>
        <v>0</v>
      </c>
    </row>
    <row r="1193" spans="1:13">
      <c r="A1193" s="86" t="s">
        <v>942</v>
      </c>
      <c r="B1193" s="86" t="s">
        <v>242</v>
      </c>
      <c r="C1193" s="86">
        <v>0</v>
      </c>
      <c r="D1193">
        <f>IF(VLOOKUP(A1193,'상위 PV'!A:C,3,0)="기사임",1,"")</f>
        <v>1</v>
      </c>
      <c r="E1193">
        <f>COUNTIF(주간_5pg!$F$2:$F$800,'5pg 데이터'!B1193)</f>
        <v>1</v>
      </c>
      <c r="F1193" t="b">
        <f t="shared" si="18"/>
        <v>1</v>
      </c>
      <c r="G1193" t="str">
        <f>IF(F1193=FALSE,"",B1193&amp;"@"&amp;COUNTIFS($B$1:B1193,B1193,$F$1:F1193,TRUE))</f>
        <v>Taiwan@15</v>
      </c>
      <c r="H1193" t="str">
        <f>IFERROR(INDEX('기사 제목, 링크 정리시트'!B:B,MATCH(CONCATENATE("http://skinnonews.com"&amp;'5pg 데이터'!A1193),'기사 제목, 링크 정리시트'!C:C,0)),"")</f>
        <v>SK Trading International invests in Daekyung O&amp;T to secure bio-aviation fuel raw materials</v>
      </c>
      <c r="M1193">
        <f>주간_5pg!F1193</f>
        <v>0</v>
      </c>
    </row>
    <row r="1194" spans="1:13">
      <c r="A1194" s="86" t="s">
        <v>1483</v>
      </c>
      <c r="B1194" s="86" t="s">
        <v>238</v>
      </c>
      <c r="C1194" s="86">
        <v>0</v>
      </c>
      <c r="D1194">
        <f>IF(VLOOKUP(A1194,'상위 PV'!A:C,3,0)="기사임",1,"")</f>
        <v>1</v>
      </c>
      <c r="E1194">
        <f>COUNTIF(주간_5pg!$F$2:$F$800,'5pg 데이터'!B1194)</f>
        <v>1</v>
      </c>
      <c r="F1194" t="b">
        <f t="shared" si="18"/>
        <v>1</v>
      </c>
      <c r="G1194" t="str">
        <f>IF(F1194=FALSE,"",B1194&amp;"@"&amp;COUNTIFS($B$1:B1194,B1194,$F$1:F1194,TRUE))</f>
        <v>Sweden@4</v>
      </c>
      <c r="H1194" t="str">
        <f>IFERROR(INDEX('기사 제목, 링크 정리시트'!B:B,MATCH(CONCATENATE("http://skinnonews.com"&amp;'5pg 데이터'!A1194),'기사 제목, 링크 정리시트'!C:C,0)),"")</f>
        <v>[Secondary Batteries Quick Note] ① What are secondary batteries?</v>
      </c>
      <c r="M1194">
        <f>주간_5pg!F1194</f>
        <v>0</v>
      </c>
    </row>
    <row r="1195" spans="1:13">
      <c r="A1195" s="86" t="s">
        <v>1525</v>
      </c>
      <c r="B1195" s="86" t="s">
        <v>231</v>
      </c>
      <c r="C1195" s="86">
        <v>0</v>
      </c>
      <c r="D1195">
        <f>IF(VLOOKUP(A1195,'상위 PV'!A:C,3,0)="기사임",1,"")</f>
        <v>1</v>
      </c>
      <c r="E1195">
        <f>COUNTIF(주간_5pg!$F$2:$F$800,'5pg 데이터'!B1195)</f>
        <v>1</v>
      </c>
      <c r="F1195" t="b">
        <f t="shared" si="18"/>
        <v>1</v>
      </c>
      <c r="G1195" t="str">
        <f>IF(F1195=FALSE,"",B1195&amp;"@"&amp;COUNTIFS($B$1:B1195,B1195,$F$1:F1195,TRUE))</f>
        <v>China@32</v>
      </c>
      <c r="H1195" t="str">
        <f>IFERROR(INDEX('기사 제목, 링크 정리시트'!B:B,MATCH(CONCATENATE("http://skinnonews.com"&amp;'5pg 데이터'!A1195),'기사 제목, 링크 정리시트'!C:C,0)),"")</f>
        <v>[Battery Explorer] ① The history of battery – From dream to reality</v>
      </c>
      <c r="M1195">
        <f>주간_5pg!F1195</f>
        <v>0</v>
      </c>
    </row>
    <row r="1196" spans="1:13">
      <c r="A1196" s="86" t="s">
        <v>1571</v>
      </c>
      <c r="B1196" s="86" t="s">
        <v>226</v>
      </c>
      <c r="C1196" s="86">
        <v>0</v>
      </c>
      <c r="D1196">
        <f>IF(VLOOKUP(A1196,'상위 PV'!A:C,3,0)="기사임",1,"")</f>
        <v>1</v>
      </c>
      <c r="E1196">
        <f>COUNTIF(주간_5pg!$F$2:$F$800,'5pg 데이터'!B1196)</f>
        <v>1</v>
      </c>
      <c r="F1196" t="b">
        <f t="shared" si="18"/>
        <v>1</v>
      </c>
      <c r="G1196" t="str">
        <f>IF(F1196=FALSE,"",B1196&amp;"@"&amp;COUNTIFS($B$1:B1196,B1196,$F$1:F1196,TRUE))</f>
        <v>South Korea@94</v>
      </c>
      <c r="H1196" t="str">
        <f>IFERROR(INDEX('기사 제목, 링크 정리시트'!B:B,MATCH(CONCATENATE("http://skinnonews.com"&amp;'5pg 데이터'!A1196),'기사 제목, 링크 정리시트'!C:C,0)),"")</f>
        <v>SK On develops polymer electrolytes for lithium metal batteries</v>
      </c>
      <c r="M1196">
        <f>주간_5pg!F1196</f>
        <v>0</v>
      </c>
    </row>
    <row r="1197" spans="1:13">
      <c r="A1197" s="86" t="s">
        <v>1607</v>
      </c>
      <c r="B1197" s="86" t="s">
        <v>249</v>
      </c>
      <c r="C1197" s="86">
        <v>0</v>
      </c>
      <c r="D1197">
        <f>IF(VLOOKUP(A1197,'상위 PV'!A:C,3,0)="기사임",1,"")</f>
        <v>1</v>
      </c>
      <c r="E1197">
        <f>COUNTIF(주간_5pg!$F$2:$F$800,'5pg 데이터'!B1197)</f>
        <v>1</v>
      </c>
      <c r="F1197" t="b">
        <f t="shared" si="18"/>
        <v>1</v>
      </c>
      <c r="G1197" t="str">
        <f>IF(F1197=FALSE,"",B1197&amp;"@"&amp;COUNTIFS($B$1:B1197,B1197,$F$1:F1197,TRUE))</f>
        <v>Australia@10</v>
      </c>
      <c r="H1197" t="str">
        <f>IFERROR(INDEX('기사 제목, 링크 정리시트'!B:B,MATCH(CONCATENATE("http://skinnonews.com"&amp;'5pg 데이터'!A1197),'기사 제목, 링크 정리시트'!C:C,0)),"")</f>
        <v>[Battery Explorer] ② The 4 key components of a secondary battery</v>
      </c>
      <c r="M1197">
        <f>주간_5pg!F1197</f>
        <v>0</v>
      </c>
    </row>
    <row r="1198" spans="1:13">
      <c r="A1198" s="86" t="s">
        <v>1672</v>
      </c>
      <c r="B1198" s="86" t="s">
        <v>1701</v>
      </c>
      <c r="C1198" s="86">
        <v>0</v>
      </c>
      <c r="D1198">
        <f>IF(VLOOKUP(A1198,'상위 PV'!A:C,3,0)="기사임",1,"")</f>
        <v>1</v>
      </c>
      <c r="E1198">
        <f>COUNTIF(주간_5pg!$F$2:$F$800,'5pg 데이터'!B1198)</f>
        <v>1</v>
      </c>
      <c r="F1198" t="b">
        <f t="shared" si="18"/>
        <v>1</v>
      </c>
      <c r="G1198" t="str">
        <f>IF(F1198=FALSE,"",B1198&amp;"@"&amp;COUNTIFS($B$1:B1198,B1198,$F$1:F1198,TRUE))</f>
        <v>Kuwait@5</v>
      </c>
      <c r="H1198" t="str">
        <f>IFERROR(INDEX('기사 제목, 링크 정리시트'!B:B,MATCH(CONCATENATE("http://skinnonews.com"&amp;'5pg 데이터'!A1198),'기사 제목, 링크 정리시트'!C:C,0)),"")</f>
        <v>SK Geo Centric establishes strategic partnership in Sustainable Packaging Materials value chain</v>
      </c>
      <c r="M1198">
        <f>주간_5pg!F1198</f>
        <v>0</v>
      </c>
    </row>
    <row r="1199" spans="1:13">
      <c r="A1199" s="86" t="s">
        <v>1177</v>
      </c>
      <c r="B1199" s="86" t="s">
        <v>225</v>
      </c>
      <c r="C1199" s="86">
        <v>0</v>
      </c>
      <c r="D1199">
        <f>IF(VLOOKUP(A1199,'상위 PV'!A:C,3,0)="기사임",1,"")</f>
        <v>1</v>
      </c>
      <c r="E1199">
        <f>COUNTIF(주간_5pg!$F$2:$F$800,'5pg 데이터'!B1199)</f>
        <v>1</v>
      </c>
      <c r="F1199" t="b">
        <f t="shared" si="18"/>
        <v>1</v>
      </c>
      <c r="G1199" t="str">
        <f>IF(F1199=FALSE,"",B1199&amp;"@"&amp;COUNTIFS($B$1:B1199,B1199,$F$1:F1199,TRUE))</f>
        <v>United States@110</v>
      </c>
      <c r="H1199" t="str">
        <f>IFERROR(INDEX('기사 제목, 링크 정리시트'!B:B,MATCH(CONCATENATE("http://skinnonews.com"&amp;'5pg 데이터'!A1199),'기사 제목, 링크 정리시트'!C:C,0)),"")</f>
        <v/>
      </c>
      <c r="M1199">
        <f>주간_5pg!F1199</f>
        <v>0</v>
      </c>
    </row>
    <row r="1200" spans="1:13">
      <c r="A1200" s="86" t="s">
        <v>1085</v>
      </c>
      <c r="B1200" s="86" t="s">
        <v>233</v>
      </c>
      <c r="C1200" s="86">
        <v>0</v>
      </c>
      <c r="D1200">
        <f>IF(VLOOKUP(A1200,'상위 PV'!A:C,3,0)="기사임",1,"")</f>
        <v>1</v>
      </c>
      <c r="E1200">
        <f>COUNTIF(주간_5pg!$F$2:$F$800,'5pg 데이터'!B1200)</f>
        <v>1</v>
      </c>
      <c r="F1200" t="b">
        <f t="shared" si="18"/>
        <v>1</v>
      </c>
      <c r="G1200" t="str">
        <f>IF(F1200=FALSE,"",B1200&amp;"@"&amp;COUNTIFS($B$1:B1200,B1200,$F$1:F1200,TRUE))</f>
        <v>Hong Kong@35</v>
      </c>
      <c r="H1200" t="str">
        <f>IFERROR(INDEX('기사 제목, 링크 정리시트'!B:B,MATCH(CONCATENATE("http://skinnonews.com"&amp;'5pg 데이터'!A1200),'기사 제목, 링크 정리시트'!C:C,0)),"")</f>
        <v/>
      </c>
      <c r="M1200">
        <f>주간_5pg!F1200</f>
        <v>0</v>
      </c>
    </row>
    <row r="1201" spans="1:13">
      <c r="A1201" s="86" t="s">
        <v>1828</v>
      </c>
      <c r="B1201" s="86" t="s">
        <v>232</v>
      </c>
      <c r="C1201" s="86">
        <v>0</v>
      </c>
      <c r="D1201" t="str">
        <f>IF(VLOOKUP(A1201,'상위 PV'!A:C,3,0)="기사임",1,"")</f>
        <v/>
      </c>
      <c r="E1201">
        <f>COUNTIF(주간_5pg!$F$2:$F$800,'5pg 데이터'!B1201)</f>
        <v>1</v>
      </c>
      <c r="F1201" t="b">
        <f t="shared" si="18"/>
        <v>0</v>
      </c>
      <c r="G1201" t="str">
        <f>IF(F1201=FALSE,"",B1201&amp;"@"&amp;COUNTIFS($B$1:B1201,B1201,$F$1:F1201,TRUE))</f>
        <v/>
      </c>
      <c r="H1201" t="str">
        <f>IFERROR(INDEX('기사 제목, 링크 정리시트'!B:B,MATCH(CONCATENATE("http://skinnonews.com"&amp;'5pg 데이터'!A1201),'기사 제목, 링크 정리시트'!C:C,0)),"")</f>
        <v/>
      </c>
      <c r="M1201">
        <f>주간_5pg!F1201</f>
        <v>0</v>
      </c>
    </row>
    <row r="1202" spans="1:13">
      <c r="A1202" s="86" t="s">
        <v>1956</v>
      </c>
      <c r="B1202" s="86" t="s">
        <v>230</v>
      </c>
      <c r="C1202" s="86">
        <v>0</v>
      </c>
      <c r="D1202" t="str">
        <f>IF(VLOOKUP(A1202,'상위 PV'!A:C,3,0)="기사임",1,"")</f>
        <v/>
      </c>
      <c r="E1202">
        <f>COUNTIF(주간_5pg!$F$2:$F$800,'5pg 데이터'!B1202)</f>
        <v>1</v>
      </c>
      <c r="F1202" t="b">
        <f t="shared" si="18"/>
        <v>0</v>
      </c>
      <c r="G1202" t="str">
        <f>IF(F1202=FALSE,"",B1202&amp;"@"&amp;COUNTIFS($B$1:B1202,B1202,$F$1:F1202,TRUE))</f>
        <v/>
      </c>
      <c r="H1202" t="str">
        <f>IFERROR(INDEX('기사 제목, 링크 정리시트'!B:B,MATCH(CONCATENATE("http://skinnonews.com"&amp;'5pg 데이터'!A1202),'기사 제목, 링크 정리시트'!C:C,0)),"")</f>
        <v/>
      </c>
      <c r="M1202">
        <f>주간_5pg!F1202</f>
        <v>0</v>
      </c>
    </row>
    <row r="1203" spans="1:13">
      <c r="A1203" s="86" t="s">
        <v>1268</v>
      </c>
      <c r="B1203" s="86" t="s">
        <v>238</v>
      </c>
      <c r="C1203" s="86">
        <v>1</v>
      </c>
      <c r="D1203">
        <f>IF(VLOOKUP(A1203,'상위 PV'!A:C,3,0)="기사임",1,"")</f>
        <v>1</v>
      </c>
      <c r="E1203">
        <f>COUNTIF(주간_5pg!$F$2:$F$800,'5pg 데이터'!B1203)</f>
        <v>1</v>
      </c>
      <c r="F1203" t="b">
        <f t="shared" si="18"/>
        <v>1</v>
      </c>
      <c r="G1203" t="str">
        <f>IF(F1203=FALSE,"",B1203&amp;"@"&amp;COUNTIFS($B$1:B1203,B1203,$F$1:F1203,TRUE))</f>
        <v>Sweden@5</v>
      </c>
      <c r="H1203" t="str">
        <f>IFERROR(INDEX('기사 제목, 링크 정리시트'!B:B,MATCH(CONCATENATE("http://skinnonews.com"&amp;'5pg 데이터'!A1203),'기사 제목, 링크 정리시트'!C:C,0)),"")</f>
        <v>Hyundai Motor, Kia and SK Innovation collaborate to develop HEV batteries</v>
      </c>
      <c r="M1203">
        <f>주간_5pg!F1203</f>
        <v>0</v>
      </c>
    </row>
    <row r="1204" spans="1:13">
      <c r="A1204" s="86" t="s">
        <v>289</v>
      </c>
      <c r="B1204" s="86" t="s">
        <v>1640</v>
      </c>
      <c r="C1204" s="86">
        <v>1</v>
      </c>
      <c r="D1204">
        <f>IF(VLOOKUP(A1204,'상위 PV'!A:C,3,0)="기사임",1,"")</f>
        <v>1</v>
      </c>
      <c r="E1204">
        <f>COUNTIF(주간_5pg!$F$2:$F$800,'5pg 데이터'!B1204)</f>
        <v>1</v>
      </c>
      <c r="F1204" t="b">
        <f t="shared" si="18"/>
        <v>1</v>
      </c>
      <c r="G1204" t="str">
        <f>IF(F1204=FALSE,"",B1204&amp;"@"&amp;COUNTIFS($B$1:B1204,B1204,$F$1:F1204,TRUE))</f>
        <v>Myanmar (Burma)@4</v>
      </c>
      <c r="H1204" t="str">
        <f>IFERROR(INDEX('기사 제목, 링크 정리시트'!B:B,MATCH(CONCATENATE("http://skinnonews.com"&amp;'5pg 데이터'!A1204),'기사 제목, 링크 정리시트'!C:C,0)),"")</f>
        <v>SK Acquires a Stake in Myanmar’s Second-largest Oil Distribution Company</v>
      </c>
      <c r="M1204">
        <f>주간_5pg!F1204</f>
        <v>0</v>
      </c>
    </row>
    <row r="1205" spans="1:13">
      <c r="A1205" s="86" t="s">
        <v>289</v>
      </c>
      <c r="B1205" s="86" t="s">
        <v>230</v>
      </c>
      <c r="C1205" s="86">
        <v>1</v>
      </c>
      <c r="D1205">
        <f>IF(VLOOKUP(A1205,'상위 PV'!A:C,3,0)="기사임",1,"")</f>
        <v>1</v>
      </c>
      <c r="E1205">
        <f>COUNTIF(주간_5pg!$F$2:$F$800,'5pg 데이터'!B1205)</f>
        <v>1</v>
      </c>
      <c r="F1205" t="b">
        <f t="shared" si="18"/>
        <v>1</v>
      </c>
      <c r="G1205" t="str">
        <f>IF(F1205=FALSE,"",B1205&amp;"@"&amp;COUNTIFS($B$1:B1205,B1205,$F$1:F1205,TRUE))</f>
        <v>Singapore@61</v>
      </c>
      <c r="H1205" t="str">
        <f>IFERROR(INDEX('기사 제목, 링크 정리시트'!B:B,MATCH(CONCATENATE("http://skinnonews.com"&amp;'5pg 데이터'!A1205),'기사 제목, 링크 정리시트'!C:C,0)),"")</f>
        <v>SK Acquires a Stake in Myanmar’s Second-largest Oil Distribution Company</v>
      </c>
      <c r="M1205">
        <f>주간_5pg!F1205</f>
        <v>0</v>
      </c>
    </row>
    <row r="1206" spans="1:13">
      <c r="A1206" s="86" t="s">
        <v>1748</v>
      </c>
      <c r="B1206" s="86" t="s">
        <v>229</v>
      </c>
      <c r="C1206" s="86">
        <v>1</v>
      </c>
      <c r="D1206" t="e">
        <f>IF(VLOOKUP(A1206,'상위 PV'!A:C,3,0)="기사임",1,"")</f>
        <v>#N/A</v>
      </c>
      <c r="E1206">
        <f>COUNTIF(주간_5pg!$F$2:$F$800,'5pg 데이터'!B1206)</f>
        <v>1</v>
      </c>
      <c r="F1206" t="e">
        <f t="shared" si="18"/>
        <v>#N/A</v>
      </c>
      <c r="G1206" t="e">
        <f>IF(F1206=FALSE,"",B1206&amp;"@"&amp;COUNTIFS($B$1:B1206,B1206,$F$1:F1206,TRUE))</f>
        <v>#N/A</v>
      </c>
      <c r="H1206" t="str">
        <f>IFERROR(INDEX('기사 제목, 링크 정리시트'!B:B,MATCH(CONCATENATE("http://skinnonews.com"&amp;'5pg 데이터'!A1206),'기사 제목, 링크 정리시트'!C:C,0)),"")</f>
        <v>SK Global Chemical, Maeil Dairies, Tetra Pak Korea, Jushin Trading signed an MOU to promote aseptic cartons recycling</v>
      </c>
      <c r="M1206">
        <f>주간_5pg!F1206</f>
        <v>0</v>
      </c>
    </row>
    <row r="1207" spans="1:13">
      <c r="A1207" s="86" t="s">
        <v>1070</v>
      </c>
      <c r="B1207" s="86" t="s">
        <v>1555</v>
      </c>
      <c r="C1207" s="86">
        <v>1</v>
      </c>
      <c r="D1207" t="e">
        <f>IF(VLOOKUP(A1207,'상위 PV'!A:C,3,0)="기사임",1,"")</f>
        <v>#N/A</v>
      </c>
      <c r="E1207">
        <f>COUNTIF(주간_5pg!$F$2:$F$800,'5pg 데이터'!B1207)</f>
        <v>1</v>
      </c>
      <c r="F1207" t="e">
        <f t="shared" si="18"/>
        <v>#N/A</v>
      </c>
      <c r="G1207" t="e">
        <f>IF(F1207=FALSE,"",B1207&amp;"@"&amp;COUNTIFS($B$1:B1207,B1207,$F$1:F1207,TRUE))</f>
        <v>#N/A</v>
      </c>
      <c r="H1207" t="str">
        <f>IFERROR(INDEX('기사 제목, 링크 정리시트'!B:B,MATCH(CONCATENATE("http://skinnonews.com"&amp;'5pg 데이터'!A1207),'기사 제목, 링크 정리시트'!C:C,0)),"")</f>
        <v/>
      </c>
      <c r="M1207">
        <f>주간_5pg!F1207</f>
        <v>0</v>
      </c>
    </row>
    <row r="1208" spans="1:13">
      <c r="A1208" s="86" t="s">
        <v>1070</v>
      </c>
      <c r="B1208" s="86" t="s">
        <v>240</v>
      </c>
      <c r="C1208" s="86">
        <v>1</v>
      </c>
      <c r="D1208" t="e">
        <f>IF(VLOOKUP(A1208,'상위 PV'!A:C,3,0)="기사임",1,"")</f>
        <v>#N/A</v>
      </c>
      <c r="E1208">
        <f>COUNTIF(주간_5pg!$F$2:$F$800,'5pg 데이터'!B1208)</f>
        <v>1</v>
      </c>
      <c r="F1208" t="e">
        <f t="shared" si="18"/>
        <v>#N/A</v>
      </c>
      <c r="G1208" t="e">
        <f>IF(F1208=FALSE,"",B1208&amp;"@"&amp;COUNTIFS($B$1:B1208,B1208,$F$1:F1208,TRUE))</f>
        <v>#N/A</v>
      </c>
      <c r="H1208" t="str">
        <f>IFERROR(INDEX('기사 제목, 링크 정리시트'!B:B,MATCH(CONCATENATE("http://skinnonews.com"&amp;'5pg 데이터'!A1208),'기사 제목, 링크 정리시트'!C:C,0)),"")</f>
        <v/>
      </c>
      <c r="M1208">
        <f>주간_5pg!F1208</f>
        <v>0</v>
      </c>
    </row>
    <row r="1209" spans="1:13">
      <c r="A1209" s="86" t="s">
        <v>1070</v>
      </c>
      <c r="B1209" s="86" t="s">
        <v>628</v>
      </c>
      <c r="C1209" s="86">
        <v>1</v>
      </c>
      <c r="D1209" t="e">
        <f>IF(VLOOKUP(A1209,'상위 PV'!A:C,3,0)="기사임",1,"")</f>
        <v>#N/A</v>
      </c>
      <c r="E1209">
        <f>COUNTIF(주간_5pg!$F$2:$F$800,'5pg 데이터'!B1209)</f>
        <v>1</v>
      </c>
      <c r="F1209" t="e">
        <f t="shared" si="18"/>
        <v>#N/A</v>
      </c>
      <c r="G1209" t="e">
        <f>IF(F1209=FALSE,"",B1209&amp;"@"&amp;COUNTIFS($B$1:B1209,B1209,$F$1:F1209,TRUE))</f>
        <v>#N/A</v>
      </c>
      <c r="H1209" t="str">
        <f>IFERROR(INDEX('기사 제목, 링크 정리시트'!B:B,MATCH(CONCATENATE("http://skinnonews.com"&amp;'5pg 데이터'!A1209),'기사 제목, 링크 정리시트'!C:C,0)),"")</f>
        <v/>
      </c>
      <c r="M1209">
        <f>주간_5pg!F1209</f>
        <v>0</v>
      </c>
    </row>
    <row r="1210" spans="1:13">
      <c r="A1210" s="86" t="s">
        <v>1803</v>
      </c>
      <c r="B1210" s="86" t="s">
        <v>230</v>
      </c>
      <c r="C1210" s="86">
        <v>1</v>
      </c>
      <c r="D1210" t="e">
        <f>IF(VLOOKUP(A1210,'상위 PV'!A:C,3,0)="기사임",1,"")</f>
        <v>#N/A</v>
      </c>
      <c r="E1210">
        <f>COUNTIF(주간_5pg!$F$2:$F$800,'5pg 데이터'!B1210)</f>
        <v>1</v>
      </c>
      <c r="F1210" t="e">
        <f t="shared" si="18"/>
        <v>#N/A</v>
      </c>
      <c r="G1210" t="e">
        <f>IF(F1210=FALSE,"",B1210&amp;"@"&amp;COUNTIFS($B$1:B1210,B1210,$F$1:F1210,TRUE))</f>
        <v>#N/A</v>
      </c>
      <c r="H1210" t="str">
        <f>IFERROR(INDEX('기사 제목, 링크 정리시트'!B:B,MATCH(CONCATENATE("http://skinnonews.com"&amp;'5pg 데이터'!A1210),'기사 제목, 링크 정리시트'!C:C,0)),"")</f>
        <v/>
      </c>
      <c r="M1210">
        <f>주간_5pg!F1210</f>
        <v>0</v>
      </c>
    </row>
    <row r="1211" spans="1:13">
      <c r="A1211" s="86" t="s">
        <v>1804</v>
      </c>
      <c r="B1211" s="86" t="s">
        <v>225</v>
      </c>
      <c r="C1211" s="86">
        <v>1</v>
      </c>
      <c r="D1211" t="e">
        <f>IF(VLOOKUP(A1211,'상위 PV'!A:C,3,0)="기사임",1,"")</f>
        <v>#N/A</v>
      </c>
      <c r="E1211">
        <f>COUNTIF(주간_5pg!$F$2:$F$800,'5pg 데이터'!B1211)</f>
        <v>1</v>
      </c>
      <c r="F1211" t="e">
        <f t="shared" si="18"/>
        <v>#N/A</v>
      </c>
      <c r="G1211" t="e">
        <f>IF(F1211=FALSE,"",B1211&amp;"@"&amp;COUNTIFS($B$1:B1211,B1211,$F$1:F1211,TRUE))</f>
        <v>#N/A</v>
      </c>
      <c r="H1211" t="str">
        <f>IFERROR(INDEX('기사 제목, 링크 정리시트'!B:B,MATCH(CONCATENATE("http://skinnonews.com"&amp;'5pg 데이터'!A1211),'기사 제목, 링크 정리시트'!C:C,0)),"")</f>
        <v/>
      </c>
      <c r="M1211">
        <f>주간_5pg!F1211</f>
        <v>0</v>
      </c>
    </row>
    <row r="1212" spans="1:13">
      <c r="A1212" s="86" t="s">
        <v>1805</v>
      </c>
      <c r="B1212" s="86" t="s">
        <v>234</v>
      </c>
      <c r="C1212" s="86">
        <v>1</v>
      </c>
      <c r="D1212" t="e">
        <f>IF(VLOOKUP(A1212,'상위 PV'!A:C,3,0)="기사임",1,"")</f>
        <v>#N/A</v>
      </c>
      <c r="E1212">
        <f>COUNTIF(주간_5pg!$F$2:$F$800,'5pg 데이터'!B1212)</f>
        <v>1</v>
      </c>
      <c r="F1212" t="e">
        <f t="shared" si="18"/>
        <v>#N/A</v>
      </c>
      <c r="G1212" t="e">
        <f>IF(F1212=FALSE,"",B1212&amp;"@"&amp;COUNTIFS($B$1:B1212,B1212,$F$1:F1212,TRUE))</f>
        <v>#N/A</v>
      </c>
      <c r="H1212" t="str">
        <f>IFERROR(INDEX('기사 제목, 링크 정리시트'!B:B,MATCH(CONCATENATE("http://skinnonews.com"&amp;'5pg 데이터'!A1212),'기사 제목, 링크 정리시트'!C:C,0)),"")</f>
        <v/>
      </c>
      <c r="M1212">
        <f>주간_5pg!F1212</f>
        <v>0</v>
      </c>
    </row>
    <row r="1213" spans="1:13">
      <c r="A1213" s="86" t="s">
        <v>1806</v>
      </c>
      <c r="B1213" s="86" t="s">
        <v>225</v>
      </c>
      <c r="C1213" s="86">
        <v>1</v>
      </c>
      <c r="D1213">
        <f>IF(VLOOKUP(A1213,'상위 PV'!A:C,3,0)="기사임",1,"")</f>
        <v>1</v>
      </c>
      <c r="E1213">
        <f>COUNTIF(주간_5pg!$F$2:$F$800,'5pg 데이터'!B1213)</f>
        <v>1</v>
      </c>
      <c r="F1213" t="b">
        <f t="shared" si="18"/>
        <v>1</v>
      </c>
      <c r="G1213" t="str">
        <f>IF(F1213=FALSE,"",B1213&amp;"@"&amp;COUNTIFS($B$1:B1213,B1213,$F$1:F1213,TRUE))</f>
        <v>United States@111</v>
      </c>
      <c r="H1213" t="str">
        <f>IFERROR(INDEX('기사 제목, 링크 정리시트'!B:B,MATCH(CONCATENATE("http://skinnonews.com"&amp;'5pg 데이터'!A1213),'기사 제목, 링크 정리시트'!C:C,0)),"")</f>
        <v/>
      </c>
      <c r="M1213">
        <f>주간_5pg!F1213</f>
        <v>0</v>
      </c>
    </row>
    <row r="1214" spans="1:13">
      <c r="A1214" s="86" t="s">
        <v>1255</v>
      </c>
      <c r="B1214" s="86" t="s">
        <v>229</v>
      </c>
      <c r="C1214" s="86">
        <v>1</v>
      </c>
      <c r="D1214">
        <f>IF(VLOOKUP(A1214,'상위 PV'!A:C,3,0)="기사임",1,"")</f>
        <v>1</v>
      </c>
      <c r="E1214">
        <f>COUNTIF(주간_5pg!$F$2:$F$800,'5pg 데이터'!B1214)</f>
        <v>1</v>
      </c>
      <c r="F1214" t="b">
        <f t="shared" si="18"/>
        <v>1</v>
      </c>
      <c r="G1214" t="str">
        <f>IF(F1214=FALSE,"",B1214&amp;"@"&amp;COUNTIFS($B$1:B1214,B1214,$F$1:F1214,TRUE))</f>
        <v>India@116</v>
      </c>
      <c r="H1214" t="str">
        <f>IFERROR(INDEX('기사 제목, 링크 정리시트'!B:B,MATCH(CONCATENATE("http://skinnonews.com"&amp;'5pg 데이터'!A1214),'기사 제목, 링크 정리시트'!C:C,0)),"")</f>
        <v/>
      </c>
      <c r="M1214">
        <f>주간_5pg!F1214</f>
        <v>0</v>
      </c>
    </row>
    <row r="1215" spans="1:13">
      <c r="A1215" s="86" t="s">
        <v>1255</v>
      </c>
      <c r="B1215" s="86" t="s">
        <v>225</v>
      </c>
      <c r="C1215" s="86">
        <v>1</v>
      </c>
      <c r="D1215">
        <f>IF(VLOOKUP(A1215,'상위 PV'!A:C,3,0)="기사임",1,"")</f>
        <v>1</v>
      </c>
      <c r="E1215">
        <f>COUNTIF(주간_5pg!$F$2:$F$800,'5pg 데이터'!B1215)</f>
        <v>1</v>
      </c>
      <c r="F1215" t="b">
        <f t="shared" si="18"/>
        <v>1</v>
      </c>
      <c r="G1215" t="str">
        <f>IF(F1215=FALSE,"",B1215&amp;"@"&amp;COUNTIFS($B$1:B1215,B1215,$F$1:F1215,TRUE))</f>
        <v>United States@112</v>
      </c>
      <c r="H1215" t="str">
        <f>IFERROR(INDEX('기사 제목, 링크 정리시트'!B:B,MATCH(CONCATENATE("http://skinnonews.com"&amp;'5pg 데이터'!A1215),'기사 제목, 링크 정리시트'!C:C,0)),"")</f>
        <v/>
      </c>
      <c r="M1215">
        <f>주간_5pg!F1215</f>
        <v>0</v>
      </c>
    </row>
    <row r="1216" spans="1:13">
      <c r="A1216" s="86" t="s">
        <v>285</v>
      </c>
      <c r="B1216" s="86" t="s">
        <v>1551</v>
      </c>
      <c r="C1216" s="86">
        <v>1</v>
      </c>
      <c r="D1216">
        <f>IF(VLOOKUP(A1216,'상위 PV'!A:C,3,0)="기사임",1,"")</f>
        <v>1</v>
      </c>
      <c r="E1216">
        <f>COUNTIF(주간_5pg!$F$2:$F$800,'5pg 데이터'!B1216)</f>
        <v>1</v>
      </c>
      <c r="F1216" t="b">
        <f t="shared" si="18"/>
        <v>1</v>
      </c>
      <c r="G1216" t="str">
        <f>IF(F1216=FALSE,"",B1216&amp;"@"&amp;COUNTIFS($B$1:B1216,B1216,$F$1:F1216,TRUE))</f>
        <v>Ireland@8</v>
      </c>
      <c r="H1216" t="str">
        <f>IFERROR(INDEX('기사 제목, 링크 정리시트'!B:B,MATCH(CONCATENATE("http://skinnonews.com"&amp;'5pg 데이터'!A1216),'기사 제목, 링크 정리시트'!C:C,0)),"")</f>
        <v>InterBattery 2021: SK Innovation shows safer, faster, longer EV batteries</v>
      </c>
      <c r="M1216">
        <f>주간_5pg!F1216</f>
        <v>0</v>
      </c>
    </row>
    <row r="1217" spans="1:13">
      <c r="A1217" s="86" t="s">
        <v>285</v>
      </c>
      <c r="B1217" s="86" t="s">
        <v>226</v>
      </c>
      <c r="C1217" s="86">
        <v>1</v>
      </c>
      <c r="D1217">
        <f>IF(VLOOKUP(A1217,'상위 PV'!A:C,3,0)="기사임",1,"")</f>
        <v>1</v>
      </c>
      <c r="E1217">
        <f>COUNTIF(주간_5pg!$F$2:$F$800,'5pg 데이터'!B1217)</f>
        <v>1</v>
      </c>
      <c r="F1217" t="b">
        <f t="shared" si="18"/>
        <v>1</v>
      </c>
      <c r="G1217" t="str">
        <f>IF(F1217=FALSE,"",B1217&amp;"@"&amp;COUNTIFS($B$1:B1217,B1217,$F$1:F1217,TRUE))</f>
        <v>South Korea@95</v>
      </c>
      <c r="H1217" t="str">
        <f>IFERROR(INDEX('기사 제목, 링크 정리시트'!B:B,MATCH(CONCATENATE("http://skinnonews.com"&amp;'5pg 데이터'!A1217),'기사 제목, 링크 정리시트'!C:C,0)),"")</f>
        <v>InterBattery 2021: SK Innovation shows safer, faster, longer EV batteries</v>
      </c>
      <c r="M1217">
        <f>주간_5pg!F1217</f>
        <v>0</v>
      </c>
    </row>
    <row r="1218" spans="1:13">
      <c r="A1218" s="86" t="s">
        <v>1138</v>
      </c>
      <c r="B1218" s="86" t="s">
        <v>1689</v>
      </c>
      <c r="C1218" s="86">
        <v>1</v>
      </c>
      <c r="D1218" t="e">
        <f>IF(VLOOKUP(A1218,'상위 PV'!A:C,3,0)="기사임",1,"")</f>
        <v>#N/A</v>
      </c>
      <c r="E1218">
        <f>COUNTIF(주간_5pg!$F$2:$F$800,'5pg 데이터'!B1218)</f>
        <v>0</v>
      </c>
      <c r="F1218" t="e">
        <f t="shared" ref="F1218:F1281" si="19">AND(D1218=1,E1218=1)</f>
        <v>#N/A</v>
      </c>
      <c r="G1218" t="e">
        <f>IF(F1218=FALSE,"",B1218&amp;"@"&amp;COUNTIFS($B$1:B1218,B1218,$F$1:F1218,TRUE))</f>
        <v>#N/A</v>
      </c>
      <c r="H1218" t="str">
        <f>IFERROR(INDEX('기사 제목, 링크 정리시트'!B:B,MATCH(CONCATENATE("http://skinnonews.com"&amp;'5pg 데이터'!A1218),'기사 제목, 링크 정리시트'!C:C,0)),"")</f>
        <v/>
      </c>
      <c r="M1218">
        <f>주간_5pg!F1218</f>
        <v>0</v>
      </c>
    </row>
    <row r="1219" spans="1:13">
      <c r="A1219" s="86" t="s">
        <v>652</v>
      </c>
      <c r="B1219" s="86" t="s">
        <v>236</v>
      </c>
      <c r="C1219" s="86">
        <v>1</v>
      </c>
      <c r="D1219">
        <f>IF(VLOOKUP(A1219,'상위 PV'!A:C,3,0)="기사임",1,"")</f>
        <v>1</v>
      </c>
      <c r="E1219">
        <f>COUNTIF(주간_5pg!$F$2:$F$800,'5pg 데이터'!B1219)</f>
        <v>1</v>
      </c>
      <c r="F1219" t="b">
        <f t="shared" si="19"/>
        <v>1</v>
      </c>
      <c r="G1219" t="str">
        <f>IF(F1219=FALSE,"",B1219&amp;"@"&amp;COUNTIFS($B$1:B1219,B1219,$F$1:F1219,TRUE))</f>
        <v>France@24</v>
      </c>
      <c r="H1219" t="str">
        <f>IFERROR(INDEX('기사 제목, 링크 정리시트'!B:B,MATCH(CONCATENATE("http://skinnonews.com"&amp;'5pg 데이터'!A1219),'기사 제목, 링크 정리시트'!C:C,0)),"")</f>
        <v/>
      </c>
      <c r="M1219">
        <f>주간_5pg!F1219</f>
        <v>0</v>
      </c>
    </row>
    <row r="1220" spans="1:13">
      <c r="A1220" s="86" t="s">
        <v>1807</v>
      </c>
      <c r="B1220" s="86" t="s">
        <v>1593</v>
      </c>
      <c r="C1220" s="86">
        <v>1</v>
      </c>
      <c r="D1220" t="e">
        <f>IF(VLOOKUP(A1220,'상위 PV'!A:C,3,0)="기사임",1,"")</f>
        <v>#N/A</v>
      </c>
      <c r="E1220">
        <f>COUNTIF(주간_5pg!$F$2:$F$800,'5pg 데이터'!B1220)</f>
        <v>0</v>
      </c>
      <c r="F1220" t="e">
        <f t="shared" si="19"/>
        <v>#N/A</v>
      </c>
      <c r="G1220" t="e">
        <f>IF(F1220=FALSE,"",B1220&amp;"@"&amp;COUNTIFS($B$1:B1220,B1220,$F$1:F1220,TRUE))</f>
        <v>#N/A</v>
      </c>
      <c r="H1220" t="str">
        <f>IFERROR(INDEX('기사 제목, 링크 정리시트'!B:B,MATCH(CONCATENATE("http://skinnonews.com"&amp;'5pg 데이터'!A1220),'기사 제목, 링크 정리시트'!C:C,0)),"")</f>
        <v/>
      </c>
      <c r="M1220">
        <f>주간_5pg!F1220</f>
        <v>0</v>
      </c>
    </row>
    <row r="1221" spans="1:13">
      <c r="A1221" s="86" t="s">
        <v>1749</v>
      </c>
      <c r="B1221" s="86" t="s">
        <v>226</v>
      </c>
      <c r="C1221" s="86">
        <v>1</v>
      </c>
      <c r="D1221" t="e">
        <f>IF(VLOOKUP(A1221,'상위 PV'!A:C,3,0)="기사임",1,"")</f>
        <v>#N/A</v>
      </c>
      <c r="E1221">
        <f>COUNTIF(주간_5pg!$F$2:$F$800,'5pg 데이터'!B1221)</f>
        <v>1</v>
      </c>
      <c r="F1221" t="e">
        <f t="shared" si="19"/>
        <v>#N/A</v>
      </c>
      <c r="G1221" t="e">
        <f>IF(F1221=FALSE,"",B1221&amp;"@"&amp;COUNTIFS($B$1:B1221,B1221,$F$1:F1221,TRUE))</f>
        <v>#N/A</v>
      </c>
      <c r="H1221" t="str">
        <f>IFERROR(INDEX('기사 제목, 링크 정리시트'!B:B,MATCH(CONCATENATE("http://skinnonews.com"&amp;'5pg 데이터'!A1221),'기사 제목, 링크 정리시트'!C:C,0)),"")</f>
        <v/>
      </c>
      <c r="M1221">
        <f>주간_5pg!F1221</f>
        <v>0</v>
      </c>
    </row>
    <row r="1222" spans="1:13">
      <c r="A1222" s="86" t="s">
        <v>1808</v>
      </c>
      <c r="B1222" s="86" t="s">
        <v>651</v>
      </c>
      <c r="C1222" s="86">
        <v>1</v>
      </c>
      <c r="D1222">
        <f>IF(VLOOKUP(A1222,'상위 PV'!A:C,3,0)="기사임",1,"")</f>
        <v>1</v>
      </c>
      <c r="E1222">
        <f>COUNTIF(주간_5pg!$F$2:$F$800,'5pg 데이터'!B1222)</f>
        <v>1</v>
      </c>
      <c r="F1222" t="b">
        <f t="shared" si="19"/>
        <v>1</v>
      </c>
      <c r="G1222" t="str">
        <f>IF(F1222=FALSE,"",B1222&amp;"@"&amp;COUNTIFS($B$1:B1222,B1222,$F$1:F1222,TRUE))</f>
        <v>Ukraine@8</v>
      </c>
      <c r="H1222" t="str">
        <f>IFERROR(INDEX('기사 제목, 링크 정리시트'!B:B,MATCH(CONCATENATE("http://skinnonews.com"&amp;'5pg 데이터'!A1222),'기사 제목, 링크 정리시트'!C:C,0)),"")</f>
        <v/>
      </c>
      <c r="M1222">
        <f>주간_5pg!F1222</f>
        <v>0</v>
      </c>
    </row>
    <row r="1223" spans="1:13">
      <c r="A1223" s="86" t="s">
        <v>268</v>
      </c>
      <c r="B1223" s="86" t="s">
        <v>239</v>
      </c>
      <c r="C1223" s="86">
        <v>1</v>
      </c>
      <c r="D1223">
        <f>IF(VLOOKUP(A1223,'상위 PV'!A:C,3,0)="기사임",1,"")</f>
        <v>1</v>
      </c>
      <c r="E1223">
        <f>COUNTIF(주간_5pg!$F$2:$F$800,'5pg 데이터'!B1223)</f>
        <v>1</v>
      </c>
      <c r="F1223" t="b">
        <f t="shared" si="19"/>
        <v>1</v>
      </c>
      <c r="G1223" t="str">
        <f>IF(F1223=FALSE,"",B1223&amp;"@"&amp;COUNTIFS($B$1:B1223,B1223,$F$1:F1223,TRUE))</f>
        <v>Austria@8</v>
      </c>
      <c r="H1223" t="str">
        <f>IFERROR(INDEX('기사 제목, 링크 정리시트'!B:B,MATCH(CONCATENATE("http://skinnonews.com"&amp;'5pg 데이터'!A1223),'기사 제목, 링크 정리시트'!C:C,0)),"")</f>
        <v>Z-folding, a technique that ensures the safety of SK Innovation’s batteries</v>
      </c>
      <c r="M1223">
        <f>주간_5pg!F1223</f>
        <v>0</v>
      </c>
    </row>
    <row r="1224" spans="1:13">
      <c r="A1224" s="86" t="s">
        <v>268</v>
      </c>
      <c r="B1224" s="86" t="s">
        <v>232</v>
      </c>
      <c r="C1224" s="86">
        <v>1</v>
      </c>
      <c r="D1224">
        <f>IF(VLOOKUP(A1224,'상위 PV'!A:C,3,0)="기사임",1,"")</f>
        <v>1</v>
      </c>
      <c r="E1224">
        <f>COUNTIF(주간_5pg!$F$2:$F$800,'5pg 데이터'!B1224)</f>
        <v>1</v>
      </c>
      <c r="F1224" t="b">
        <f t="shared" si="19"/>
        <v>1</v>
      </c>
      <c r="G1224" t="str">
        <f>IF(F1224=FALSE,"",B1224&amp;"@"&amp;COUNTIFS($B$1:B1224,B1224,$F$1:F1224,TRUE))</f>
        <v>Canada@20</v>
      </c>
      <c r="H1224" t="str">
        <f>IFERROR(INDEX('기사 제목, 링크 정리시트'!B:B,MATCH(CONCATENATE("http://skinnonews.com"&amp;'5pg 데이터'!A1224),'기사 제목, 링크 정리시트'!C:C,0)),"")</f>
        <v>Z-folding, a technique that ensures the safety of SK Innovation’s batteries</v>
      </c>
      <c r="M1224">
        <f>주간_5pg!F1224</f>
        <v>0</v>
      </c>
    </row>
    <row r="1225" spans="1:13">
      <c r="A1225" s="86" t="s">
        <v>268</v>
      </c>
      <c r="B1225" s="86" t="s">
        <v>230</v>
      </c>
      <c r="C1225" s="86">
        <v>1</v>
      </c>
      <c r="D1225">
        <f>IF(VLOOKUP(A1225,'상위 PV'!A:C,3,0)="기사임",1,"")</f>
        <v>1</v>
      </c>
      <c r="E1225">
        <f>COUNTIF(주간_5pg!$F$2:$F$800,'5pg 데이터'!B1225)</f>
        <v>1</v>
      </c>
      <c r="F1225" t="b">
        <f t="shared" si="19"/>
        <v>1</v>
      </c>
      <c r="G1225" t="str">
        <f>IF(F1225=FALSE,"",B1225&amp;"@"&amp;COUNTIFS($B$1:B1225,B1225,$F$1:F1225,TRUE))</f>
        <v>Singapore@62</v>
      </c>
      <c r="H1225" t="str">
        <f>IFERROR(INDEX('기사 제목, 링크 정리시트'!B:B,MATCH(CONCATENATE("http://skinnonews.com"&amp;'5pg 데이터'!A1225),'기사 제목, 링크 정리시트'!C:C,0)),"")</f>
        <v>Z-folding, a technique that ensures the safety of SK Innovation’s batteries</v>
      </c>
      <c r="M1225">
        <f>주간_5pg!F1225</f>
        <v>0</v>
      </c>
    </row>
    <row r="1226" spans="1:13">
      <c r="A1226" s="86" t="s">
        <v>268</v>
      </c>
      <c r="B1226" s="86" t="s">
        <v>1732</v>
      </c>
      <c r="C1226" s="86">
        <v>1</v>
      </c>
      <c r="D1226">
        <f>IF(VLOOKUP(A1226,'상위 PV'!A:C,3,0)="기사임",1,"")</f>
        <v>1</v>
      </c>
      <c r="E1226">
        <f>COUNTIF(주간_5pg!$F$2:$F$800,'5pg 데이터'!B1226)</f>
        <v>1</v>
      </c>
      <c r="F1226" t="b">
        <f t="shared" si="19"/>
        <v>1</v>
      </c>
      <c r="G1226" t="str">
        <f>IF(F1226=FALSE,"",B1226&amp;"@"&amp;COUNTIFS($B$1:B1226,B1226,$F$1:F1226,TRUE))</f>
        <v>Slovakia@2</v>
      </c>
      <c r="H1226" t="str">
        <f>IFERROR(INDEX('기사 제목, 링크 정리시트'!B:B,MATCH(CONCATENATE("http://skinnonews.com"&amp;'5pg 데이터'!A1226),'기사 제목, 링크 정리시트'!C:C,0)),"")</f>
        <v>Z-folding, a technique that ensures the safety of SK Innovation’s batteries</v>
      </c>
      <c r="M1226">
        <f>주간_5pg!F1226</f>
        <v>0</v>
      </c>
    </row>
    <row r="1227" spans="1:13">
      <c r="A1227" s="86" t="s">
        <v>268</v>
      </c>
      <c r="B1227" s="86" t="s">
        <v>240</v>
      </c>
      <c r="C1227" s="86">
        <v>1</v>
      </c>
      <c r="D1227">
        <f>IF(VLOOKUP(A1227,'상위 PV'!A:C,3,0)="기사임",1,"")</f>
        <v>1</v>
      </c>
      <c r="E1227">
        <f>COUNTIF(주간_5pg!$F$2:$F$800,'5pg 데이터'!B1227)</f>
        <v>1</v>
      </c>
      <c r="F1227" t="b">
        <f t="shared" si="19"/>
        <v>1</v>
      </c>
      <c r="G1227" t="str">
        <f>IF(F1227=FALSE,"",B1227&amp;"@"&amp;COUNTIFS($B$1:B1227,B1227,$F$1:F1227,TRUE))</f>
        <v>Spain@12</v>
      </c>
      <c r="H1227" t="str">
        <f>IFERROR(INDEX('기사 제목, 링크 정리시트'!B:B,MATCH(CONCATENATE("http://skinnonews.com"&amp;'5pg 데이터'!A1227),'기사 제목, 링크 정리시트'!C:C,0)),"")</f>
        <v>Z-folding, a technique that ensures the safety of SK Innovation’s batteries</v>
      </c>
      <c r="M1227">
        <f>주간_5pg!F1227</f>
        <v>0</v>
      </c>
    </row>
    <row r="1228" spans="1:13">
      <c r="A1228" s="86" t="s">
        <v>268</v>
      </c>
      <c r="B1228" s="86" t="s">
        <v>651</v>
      </c>
      <c r="C1228" s="86">
        <v>1</v>
      </c>
      <c r="D1228">
        <f>IF(VLOOKUP(A1228,'상위 PV'!A:C,3,0)="기사임",1,"")</f>
        <v>1</v>
      </c>
      <c r="E1228">
        <f>COUNTIF(주간_5pg!$F$2:$F$800,'5pg 데이터'!B1228)</f>
        <v>1</v>
      </c>
      <c r="F1228" t="b">
        <f t="shared" si="19"/>
        <v>1</v>
      </c>
      <c r="G1228" t="str">
        <f>IF(F1228=FALSE,"",B1228&amp;"@"&amp;COUNTIFS($B$1:B1228,B1228,$F$1:F1228,TRUE))</f>
        <v>Ukraine@9</v>
      </c>
      <c r="H1228" t="str">
        <f>IFERROR(INDEX('기사 제목, 링크 정리시트'!B:B,MATCH(CONCATENATE("http://skinnonews.com"&amp;'5pg 데이터'!A1228),'기사 제목, 링크 정리시트'!C:C,0)),"")</f>
        <v>Z-folding, a technique that ensures the safety of SK Innovation’s batteries</v>
      </c>
      <c r="M1228">
        <f>주간_5pg!F1228</f>
        <v>0</v>
      </c>
    </row>
    <row r="1229" spans="1:13">
      <c r="A1229" s="86" t="s">
        <v>268</v>
      </c>
      <c r="B1229" s="86" t="s">
        <v>234</v>
      </c>
      <c r="C1229" s="86">
        <v>1</v>
      </c>
      <c r="D1229">
        <f>IF(VLOOKUP(A1229,'상위 PV'!A:C,3,0)="기사임",1,"")</f>
        <v>1</v>
      </c>
      <c r="E1229">
        <f>COUNTIF(주간_5pg!$F$2:$F$800,'5pg 데이터'!B1229)</f>
        <v>1</v>
      </c>
      <c r="F1229" t="b">
        <f t="shared" si="19"/>
        <v>1</v>
      </c>
      <c r="G1229" t="str">
        <f>IF(F1229=FALSE,"",B1229&amp;"@"&amp;COUNTIFS($B$1:B1229,B1229,$F$1:F1229,TRUE))</f>
        <v>United Kingdom@43</v>
      </c>
      <c r="H1229" t="str">
        <f>IFERROR(INDEX('기사 제목, 링크 정리시트'!B:B,MATCH(CONCATENATE("http://skinnonews.com"&amp;'5pg 데이터'!A1229),'기사 제목, 링크 정리시트'!C:C,0)),"")</f>
        <v>Z-folding, a technique that ensures the safety of SK Innovation’s batteries</v>
      </c>
      <c r="M1229">
        <f>주간_5pg!F1229</f>
        <v>0</v>
      </c>
    </row>
    <row r="1230" spans="1:13">
      <c r="A1230" s="86" t="s">
        <v>1750</v>
      </c>
      <c r="B1230" s="86" t="s">
        <v>233</v>
      </c>
      <c r="C1230" s="86">
        <v>1</v>
      </c>
      <c r="D1230">
        <f>IF(VLOOKUP(A1230,'상위 PV'!A:C,3,0)="기사임",1,"")</f>
        <v>1</v>
      </c>
      <c r="E1230">
        <f>COUNTIF(주간_5pg!$F$2:$F$800,'5pg 데이터'!B1230)</f>
        <v>1</v>
      </c>
      <c r="F1230" t="b">
        <f t="shared" si="19"/>
        <v>1</v>
      </c>
      <c r="G1230" t="str">
        <f>IF(F1230=FALSE,"",B1230&amp;"@"&amp;COUNTIFS($B$1:B1230,B1230,$F$1:F1230,TRUE))</f>
        <v>Hong Kong@36</v>
      </c>
      <c r="H1230" t="str">
        <f>IFERROR(INDEX('기사 제목, 링크 정리시트'!B:B,MATCH(CONCATENATE("http://skinnonews.com"&amp;'5pg 데이터'!A1230),'기사 제목, 링크 정리시트'!C:C,0)),"")</f>
        <v/>
      </c>
      <c r="M1230">
        <f>주간_5pg!F1230</f>
        <v>0</v>
      </c>
    </row>
    <row r="1231" spans="1:13">
      <c r="A1231" s="86" t="s">
        <v>970</v>
      </c>
      <c r="B1231" s="86" t="s">
        <v>227</v>
      </c>
      <c r="C1231" s="86">
        <v>1</v>
      </c>
      <c r="D1231">
        <f>IF(VLOOKUP(A1231,'상위 PV'!A:C,3,0)="기사임",1,"")</f>
        <v>1</v>
      </c>
      <c r="E1231">
        <f>COUNTIF(주간_5pg!$F$2:$F$800,'5pg 데이터'!B1231)</f>
        <v>1</v>
      </c>
      <c r="F1231" t="b">
        <f t="shared" si="19"/>
        <v>1</v>
      </c>
      <c r="G1231" t="str">
        <f>IF(F1231=FALSE,"",B1231&amp;"@"&amp;COUNTIFS($B$1:B1231,B1231,$F$1:F1231,TRUE))</f>
        <v>Japan@43</v>
      </c>
      <c r="H1231" t="str">
        <f>IFERROR(INDEX('기사 제목, 링크 정리시트'!B:B,MATCH(CONCATENATE("http://skinnonews.com"&amp;'5pg 데이터'!A1231),'기사 제목, 링크 정리시트'!C:C,0)),"")</f>
        <v/>
      </c>
      <c r="M1231">
        <f>주간_5pg!F1231</f>
        <v>0</v>
      </c>
    </row>
    <row r="1232" spans="1:13">
      <c r="A1232" s="86" t="s">
        <v>501</v>
      </c>
      <c r="B1232" s="86" t="s">
        <v>230</v>
      </c>
      <c r="C1232" s="86">
        <v>1</v>
      </c>
      <c r="D1232">
        <f>IF(VLOOKUP(A1232,'상위 PV'!A:C,3,0)="기사임",1,"")</f>
        <v>1</v>
      </c>
      <c r="E1232">
        <f>COUNTIF(주간_5pg!$F$2:$F$800,'5pg 데이터'!B1232)</f>
        <v>1</v>
      </c>
      <c r="F1232" t="b">
        <f t="shared" si="19"/>
        <v>1</v>
      </c>
      <c r="G1232" t="str">
        <f>IF(F1232=FALSE,"",B1232&amp;"@"&amp;COUNTIFS($B$1:B1232,B1232,$F$1:F1232,TRUE))</f>
        <v>Singapore@63</v>
      </c>
      <c r="H1232" t="str">
        <f>IFERROR(INDEX('기사 제목, 링크 정리시트'!B:B,MATCH(CONCATENATE("http://skinnonews.com"&amp;'5pg 데이터'!A1232),'기사 제목, 링크 정리시트'!C:C,0)),"")</f>
        <v/>
      </c>
      <c r="M1232">
        <f>주간_5pg!F1232</f>
        <v>0</v>
      </c>
    </row>
    <row r="1233" spans="1:13">
      <c r="A1233" s="86" t="s">
        <v>501</v>
      </c>
      <c r="B1233" s="86" t="s">
        <v>247</v>
      </c>
      <c r="C1233" s="86">
        <v>1</v>
      </c>
      <c r="D1233">
        <f>IF(VLOOKUP(A1233,'상위 PV'!A:C,3,0)="기사임",1,"")</f>
        <v>1</v>
      </c>
      <c r="E1233">
        <f>COUNTIF(주간_5pg!$F$2:$F$800,'5pg 데이터'!B1233)</f>
        <v>1</v>
      </c>
      <c r="F1233" t="b">
        <f t="shared" si="19"/>
        <v>1</v>
      </c>
      <c r="G1233" t="str">
        <f>IF(F1233=FALSE,"",B1233&amp;"@"&amp;COUNTIFS($B$1:B1233,B1233,$F$1:F1233,TRUE))</f>
        <v>Vietnam@16</v>
      </c>
      <c r="H1233" t="str">
        <f>IFERROR(INDEX('기사 제목, 링크 정리시트'!B:B,MATCH(CONCATENATE("http://skinnonews.com"&amp;'5pg 데이터'!A1233),'기사 제목, 링크 정리시트'!C:C,0)),"")</f>
        <v/>
      </c>
      <c r="M1233">
        <f>주간_5pg!F1233</f>
        <v>0</v>
      </c>
    </row>
    <row r="1234" spans="1:13">
      <c r="A1234" s="86" t="s">
        <v>1738</v>
      </c>
      <c r="B1234" s="86" t="s">
        <v>1715</v>
      </c>
      <c r="C1234" s="86">
        <v>1</v>
      </c>
      <c r="D1234">
        <f>IF(VLOOKUP(A1234,'상위 PV'!A:C,3,0)="기사임",1,"")</f>
        <v>1</v>
      </c>
      <c r="E1234">
        <f>COUNTIF(주간_5pg!$F$2:$F$800,'5pg 데이터'!B1234)</f>
        <v>1</v>
      </c>
      <c r="F1234" t="b">
        <f t="shared" si="19"/>
        <v>1</v>
      </c>
      <c r="G1234" t="str">
        <f>IF(F1234=FALSE,"",B1234&amp;"@"&amp;COUNTIFS($B$1:B1234,B1234,$F$1:F1234,TRUE))</f>
        <v>Chile@2</v>
      </c>
      <c r="H1234" t="str">
        <f>IFERROR(INDEX('기사 제목, 링크 정리시트'!B:B,MATCH(CONCATENATE("http://skinnonews.com"&amp;'5pg 데이터'!A1234),'기사 제목, 링크 정리시트'!C:C,0)),"")</f>
        <v/>
      </c>
      <c r="M1234">
        <f>주간_5pg!F1234</f>
        <v>0</v>
      </c>
    </row>
    <row r="1235" spans="1:13">
      <c r="A1235" s="86" t="s">
        <v>1738</v>
      </c>
      <c r="B1235" s="86" t="s">
        <v>244</v>
      </c>
      <c r="C1235" s="86">
        <v>1</v>
      </c>
      <c r="D1235">
        <f>IF(VLOOKUP(A1235,'상위 PV'!A:C,3,0)="기사임",1,"")</f>
        <v>1</v>
      </c>
      <c r="E1235">
        <f>COUNTIF(주간_5pg!$F$2:$F$800,'5pg 데이터'!B1235)</f>
        <v>1</v>
      </c>
      <c r="F1235" t="b">
        <f t="shared" si="19"/>
        <v>1</v>
      </c>
      <c r="G1235" t="str">
        <f>IF(F1235=FALSE,"",B1235&amp;"@"&amp;COUNTIFS($B$1:B1235,B1235,$F$1:F1235,TRUE))</f>
        <v>Indonesia@15</v>
      </c>
      <c r="H1235" t="str">
        <f>IFERROR(INDEX('기사 제목, 링크 정리시트'!B:B,MATCH(CONCATENATE("http://skinnonews.com"&amp;'5pg 데이터'!A1235),'기사 제목, 링크 정리시트'!C:C,0)),"")</f>
        <v/>
      </c>
      <c r="M1235">
        <f>주간_5pg!F1235</f>
        <v>0</v>
      </c>
    </row>
    <row r="1236" spans="1:13">
      <c r="A1236" s="86" t="s">
        <v>1738</v>
      </c>
      <c r="B1236" s="86" t="s">
        <v>230</v>
      </c>
      <c r="C1236" s="86">
        <v>1</v>
      </c>
      <c r="D1236">
        <f>IF(VLOOKUP(A1236,'상위 PV'!A:C,3,0)="기사임",1,"")</f>
        <v>1</v>
      </c>
      <c r="E1236">
        <f>COUNTIF(주간_5pg!$F$2:$F$800,'5pg 데이터'!B1236)</f>
        <v>1</v>
      </c>
      <c r="F1236" t="b">
        <f t="shared" si="19"/>
        <v>1</v>
      </c>
      <c r="G1236" t="str">
        <f>IF(F1236=FALSE,"",B1236&amp;"@"&amp;COUNTIFS($B$1:B1236,B1236,$F$1:F1236,TRUE))</f>
        <v>Singapore@64</v>
      </c>
      <c r="H1236" t="str">
        <f>IFERROR(INDEX('기사 제목, 링크 정리시트'!B:B,MATCH(CONCATENATE("http://skinnonews.com"&amp;'5pg 데이터'!A1236),'기사 제목, 링크 정리시트'!C:C,0)),"")</f>
        <v/>
      </c>
      <c r="M1236">
        <f>주간_5pg!F1236</f>
        <v>0</v>
      </c>
    </row>
    <row r="1237" spans="1:13">
      <c r="A1237" s="86" t="s">
        <v>1738</v>
      </c>
      <c r="B1237" s="86" t="s">
        <v>226</v>
      </c>
      <c r="C1237" s="86">
        <v>1</v>
      </c>
      <c r="D1237">
        <f>IF(VLOOKUP(A1237,'상위 PV'!A:C,3,0)="기사임",1,"")</f>
        <v>1</v>
      </c>
      <c r="E1237">
        <f>COUNTIF(주간_5pg!$F$2:$F$800,'5pg 데이터'!B1237)</f>
        <v>1</v>
      </c>
      <c r="F1237" t="b">
        <f t="shared" si="19"/>
        <v>1</v>
      </c>
      <c r="G1237" t="str">
        <f>IF(F1237=FALSE,"",B1237&amp;"@"&amp;COUNTIFS($B$1:B1237,B1237,$F$1:F1237,TRUE))</f>
        <v>South Korea@96</v>
      </c>
      <c r="H1237" t="str">
        <f>IFERROR(INDEX('기사 제목, 링크 정리시트'!B:B,MATCH(CONCATENATE("http://skinnonews.com"&amp;'5pg 데이터'!A1237),'기사 제목, 링크 정리시트'!C:C,0)),"")</f>
        <v/>
      </c>
      <c r="M1237">
        <f>주간_5pg!F1237</f>
        <v>0</v>
      </c>
    </row>
    <row r="1238" spans="1:13">
      <c r="A1238" s="86" t="s">
        <v>1738</v>
      </c>
      <c r="B1238" s="86" t="s">
        <v>596</v>
      </c>
      <c r="C1238" s="86">
        <v>1</v>
      </c>
      <c r="D1238">
        <f>IF(VLOOKUP(A1238,'상위 PV'!A:C,3,0)="기사임",1,"")</f>
        <v>1</v>
      </c>
      <c r="E1238">
        <f>COUNTIF(주간_5pg!$F$2:$F$800,'5pg 데이터'!B1238)</f>
        <v>1</v>
      </c>
      <c r="F1238" t="b">
        <f t="shared" si="19"/>
        <v>1</v>
      </c>
      <c r="G1238" t="str">
        <f>IF(F1238=FALSE,"",B1238&amp;"@"&amp;COUNTIFS($B$1:B1238,B1238,$F$1:F1238,TRUE))</f>
        <v>Switzerland@3</v>
      </c>
      <c r="H1238" t="str">
        <f>IFERROR(INDEX('기사 제목, 링크 정리시트'!B:B,MATCH(CONCATENATE("http://skinnonews.com"&amp;'5pg 데이터'!A1238),'기사 제목, 링크 정리시트'!C:C,0)),"")</f>
        <v/>
      </c>
      <c r="M1238">
        <f>주간_5pg!F1238</f>
        <v>0</v>
      </c>
    </row>
    <row r="1239" spans="1:13">
      <c r="A1239" s="86" t="s">
        <v>1738</v>
      </c>
      <c r="B1239" s="86" t="s">
        <v>243</v>
      </c>
      <c r="C1239" s="86">
        <v>1</v>
      </c>
      <c r="D1239">
        <f>IF(VLOOKUP(A1239,'상위 PV'!A:C,3,0)="기사임",1,"")</f>
        <v>1</v>
      </c>
      <c r="E1239">
        <f>COUNTIF(주간_5pg!$F$2:$F$800,'5pg 데이터'!B1239)</f>
        <v>1</v>
      </c>
      <c r="F1239" t="b">
        <f t="shared" si="19"/>
        <v>1</v>
      </c>
      <c r="G1239" t="str">
        <f>IF(F1239=FALSE,"",B1239&amp;"@"&amp;COUNTIFS($B$1:B1239,B1239,$F$1:F1239,TRUE))</f>
        <v>Thailand@13</v>
      </c>
      <c r="H1239" t="str">
        <f>IFERROR(INDEX('기사 제목, 링크 정리시트'!B:B,MATCH(CONCATENATE("http://skinnonews.com"&amp;'5pg 데이터'!A1239),'기사 제목, 링크 정리시트'!C:C,0)),"")</f>
        <v/>
      </c>
      <c r="M1239">
        <f>주간_5pg!F1239</f>
        <v>0</v>
      </c>
    </row>
    <row r="1240" spans="1:13">
      <c r="A1240" s="86" t="s">
        <v>1738</v>
      </c>
      <c r="B1240" s="86" t="s">
        <v>1624</v>
      </c>
      <c r="C1240" s="86">
        <v>1</v>
      </c>
      <c r="D1240">
        <f>IF(VLOOKUP(A1240,'상위 PV'!A:C,3,0)="기사임",1,"")</f>
        <v>1</v>
      </c>
      <c r="E1240">
        <f>COUNTIF(주간_5pg!$F$2:$F$800,'5pg 데이터'!B1240)</f>
        <v>1</v>
      </c>
      <c r="F1240" t="b">
        <f t="shared" si="19"/>
        <v>1</v>
      </c>
      <c r="G1240" t="str">
        <f>IF(F1240=FALSE,"",B1240&amp;"@"&amp;COUNTIFS($B$1:B1240,B1240,$F$1:F1240,TRUE))</f>
        <v>Uganda@1</v>
      </c>
      <c r="H1240" t="str">
        <f>IFERROR(INDEX('기사 제목, 링크 정리시트'!B:B,MATCH(CONCATENATE("http://skinnonews.com"&amp;'5pg 데이터'!A1240),'기사 제목, 링크 정리시트'!C:C,0)),"")</f>
        <v/>
      </c>
      <c r="M1240">
        <f>주간_5pg!F1240</f>
        <v>0</v>
      </c>
    </row>
    <row r="1241" spans="1:13">
      <c r="A1241" s="86" t="s">
        <v>1738</v>
      </c>
      <c r="B1241" s="86" t="s">
        <v>247</v>
      </c>
      <c r="C1241" s="86">
        <v>1</v>
      </c>
      <c r="D1241">
        <f>IF(VLOOKUP(A1241,'상위 PV'!A:C,3,0)="기사임",1,"")</f>
        <v>1</v>
      </c>
      <c r="E1241">
        <f>COUNTIF(주간_5pg!$F$2:$F$800,'5pg 데이터'!B1241)</f>
        <v>1</v>
      </c>
      <c r="F1241" t="b">
        <f t="shared" si="19"/>
        <v>1</v>
      </c>
      <c r="G1241" t="str">
        <f>IF(F1241=FALSE,"",B1241&amp;"@"&amp;COUNTIFS($B$1:B1241,B1241,$F$1:F1241,TRUE))</f>
        <v>Vietnam@17</v>
      </c>
      <c r="H1241" t="str">
        <f>IFERROR(INDEX('기사 제목, 링크 정리시트'!B:B,MATCH(CONCATENATE("http://skinnonews.com"&amp;'5pg 데이터'!A1241),'기사 제목, 링크 정리시트'!C:C,0)),"")</f>
        <v/>
      </c>
      <c r="M1241">
        <f>주간_5pg!F1241</f>
        <v>0</v>
      </c>
    </row>
    <row r="1242" spans="1:13">
      <c r="A1242" s="86" t="s">
        <v>1189</v>
      </c>
      <c r="B1242" s="86" t="s">
        <v>1772</v>
      </c>
      <c r="C1242" s="86">
        <v>1</v>
      </c>
      <c r="D1242" t="e">
        <f>IF(VLOOKUP(A1242,'상위 PV'!A:C,3,0)="기사임",1,"")</f>
        <v>#N/A</v>
      </c>
      <c r="E1242">
        <f>COUNTIF(주간_5pg!$F$2:$F$800,'5pg 데이터'!B1242)</f>
        <v>0</v>
      </c>
      <c r="F1242" t="e">
        <f t="shared" si="19"/>
        <v>#N/A</v>
      </c>
      <c r="G1242" t="e">
        <f>IF(F1242=FALSE,"",B1242&amp;"@"&amp;COUNTIFS($B$1:B1242,B1242,$F$1:F1242,TRUE))</f>
        <v>#N/A</v>
      </c>
      <c r="H1242" t="str">
        <f>IFERROR(INDEX('기사 제목, 링크 정리시트'!B:B,MATCH(CONCATENATE("http://skinnonews.com"&amp;'5pg 데이터'!A1242),'기사 제목, 링크 정리시트'!C:C,0)),"")</f>
        <v>SK Innovation to spin off battery business and E&amp;P business</v>
      </c>
      <c r="M1242">
        <f>주간_5pg!F1242</f>
        <v>0</v>
      </c>
    </row>
    <row r="1243" spans="1:13">
      <c r="A1243" s="86" t="s">
        <v>1189</v>
      </c>
      <c r="B1243" s="86" t="s">
        <v>233</v>
      </c>
      <c r="C1243" s="86">
        <v>1</v>
      </c>
      <c r="D1243" t="e">
        <f>IF(VLOOKUP(A1243,'상위 PV'!A:C,3,0)="기사임",1,"")</f>
        <v>#N/A</v>
      </c>
      <c r="E1243">
        <f>COUNTIF(주간_5pg!$F$2:$F$800,'5pg 데이터'!B1243)</f>
        <v>1</v>
      </c>
      <c r="F1243" t="e">
        <f t="shared" si="19"/>
        <v>#N/A</v>
      </c>
      <c r="G1243" t="e">
        <f>IF(F1243=FALSE,"",B1243&amp;"@"&amp;COUNTIFS($B$1:B1243,B1243,$F$1:F1243,TRUE))</f>
        <v>#N/A</v>
      </c>
      <c r="H1243" t="str">
        <f>IFERROR(INDEX('기사 제목, 링크 정리시트'!B:B,MATCH(CONCATENATE("http://skinnonews.com"&amp;'5pg 데이터'!A1243),'기사 제목, 링크 정리시트'!C:C,0)),"")</f>
        <v>SK Innovation to spin off battery business and E&amp;P business</v>
      </c>
      <c r="M1243">
        <f>주간_5pg!F1243</f>
        <v>0</v>
      </c>
    </row>
    <row r="1244" spans="1:13">
      <c r="A1244" s="86" t="s">
        <v>1271</v>
      </c>
      <c r="B1244" s="86" t="s">
        <v>235</v>
      </c>
      <c r="C1244" s="86">
        <v>1</v>
      </c>
      <c r="D1244">
        <f>IF(VLOOKUP(A1244,'상위 PV'!A:C,3,0)="기사임",1,"")</f>
        <v>1</v>
      </c>
      <c r="E1244">
        <f>COUNTIF(주간_5pg!$F$2:$F$800,'5pg 데이터'!B1244)</f>
        <v>1</v>
      </c>
      <c r="F1244" t="b">
        <f t="shared" si="19"/>
        <v>1</v>
      </c>
      <c r="G1244" t="str">
        <f>IF(F1244=FALSE,"",B1244&amp;"@"&amp;COUNTIFS($B$1:B1244,B1244,$F$1:F1244,TRUE))</f>
        <v>Hungary@14</v>
      </c>
      <c r="H1244" t="str">
        <f>IFERROR(INDEX('기사 제목, 링크 정리시트'!B:B,MATCH(CONCATENATE("http://skinnonews.com"&amp;'5pg 데이터'!A1244),'기사 제목, 링크 정리시트'!C:C,0)),"")</f>
        <v/>
      </c>
      <c r="M1244">
        <f>주간_5pg!F1244</f>
        <v>0</v>
      </c>
    </row>
    <row r="1245" spans="1:13">
      <c r="A1245" s="86" t="s">
        <v>1256</v>
      </c>
      <c r="B1245" s="86" t="s">
        <v>248</v>
      </c>
      <c r="C1245" s="86">
        <v>1</v>
      </c>
      <c r="D1245" t="e">
        <f>IF(VLOOKUP(A1245,'상위 PV'!A:C,3,0)="기사임",1,"")</f>
        <v>#N/A</v>
      </c>
      <c r="E1245">
        <f>COUNTIF(주간_5pg!$F$2:$F$800,'5pg 데이터'!B1245)</f>
        <v>1</v>
      </c>
      <c r="F1245" t="e">
        <f t="shared" si="19"/>
        <v>#N/A</v>
      </c>
      <c r="G1245" t="e">
        <f>IF(F1245=FALSE,"",B1245&amp;"@"&amp;COUNTIFS($B$1:B1245,B1245,$F$1:F1245,TRUE))</f>
        <v>#N/A</v>
      </c>
      <c r="H1245" t="str">
        <f>IFERROR(INDEX('기사 제목, 링크 정리시트'!B:B,MATCH(CONCATENATE("http://skinnonews.com"&amp;'5pg 데이터'!A1245),'기사 제목, 링크 정리시트'!C:C,0)),"")</f>
        <v/>
      </c>
      <c r="M1245">
        <f>주간_5pg!F1245</f>
        <v>0</v>
      </c>
    </row>
    <row r="1246" spans="1:13">
      <c r="A1246" s="86" t="s">
        <v>1809</v>
      </c>
      <c r="B1246" s="86" t="s">
        <v>226</v>
      </c>
      <c r="C1246" s="86">
        <v>1</v>
      </c>
      <c r="D1246" t="e">
        <f>IF(VLOOKUP(A1246,'상위 PV'!A:C,3,0)="기사임",1,"")</f>
        <v>#N/A</v>
      </c>
      <c r="E1246">
        <f>COUNTIF(주간_5pg!$F$2:$F$800,'5pg 데이터'!B1246)</f>
        <v>1</v>
      </c>
      <c r="F1246" t="e">
        <f t="shared" si="19"/>
        <v>#N/A</v>
      </c>
      <c r="G1246" t="e">
        <f>IF(F1246=FALSE,"",B1246&amp;"@"&amp;COUNTIFS($B$1:B1246,B1246,$F$1:F1246,TRUE))</f>
        <v>#N/A</v>
      </c>
      <c r="H1246" t="str">
        <f>IFERROR(INDEX('기사 제목, 링크 정리시트'!B:B,MATCH(CONCATENATE("http://skinnonews.com"&amp;'5pg 데이터'!A1246),'기사 제목, 링크 정리시트'!C:C,0)),"")</f>
        <v/>
      </c>
      <c r="M1246">
        <f>주간_5pg!F1246</f>
        <v>0</v>
      </c>
    </row>
    <row r="1247" spans="1:13">
      <c r="A1247" s="86" t="s">
        <v>1610</v>
      </c>
      <c r="B1247" s="86" t="s">
        <v>245</v>
      </c>
      <c r="C1247" s="86">
        <v>1</v>
      </c>
      <c r="D1247">
        <f>IF(VLOOKUP(A1247,'상위 PV'!A:C,3,0)="기사임",1,"")</f>
        <v>1</v>
      </c>
      <c r="E1247">
        <f>COUNTIF(주간_5pg!$F$2:$F$800,'5pg 데이터'!B1247)</f>
        <v>1</v>
      </c>
      <c r="F1247" t="b">
        <f t="shared" si="19"/>
        <v>1</v>
      </c>
      <c r="G1247" t="str">
        <f>IF(F1247=FALSE,"",B1247&amp;"@"&amp;COUNTIFS($B$1:B1247,B1247,$F$1:F1247,TRUE))</f>
        <v>Belgium@4</v>
      </c>
      <c r="H1247" t="str">
        <f>IFERROR(INDEX('기사 제목, 링크 정리시트'!B:B,MATCH(CONCATENATE("http://skinnonews.com"&amp;'5pg 데이터'!A1247),'기사 제목, 링크 정리시트'!C:C,0)),"")</f>
        <v/>
      </c>
      <c r="M1247">
        <f>주간_5pg!F1247</f>
        <v>0</v>
      </c>
    </row>
    <row r="1248" spans="1:13">
      <c r="A1248" s="86" t="s">
        <v>1675</v>
      </c>
      <c r="B1248" s="86" t="s">
        <v>230</v>
      </c>
      <c r="C1248" s="86">
        <v>1</v>
      </c>
      <c r="D1248" t="e">
        <f>IF(VLOOKUP(A1248,'상위 PV'!A:C,3,0)="기사임",1,"")</f>
        <v>#N/A</v>
      </c>
      <c r="E1248">
        <f>COUNTIF(주간_5pg!$F$2:$F$800,'5pg 데이터'!B1248)</f>
        <v>1</v>
      </c>
      <c r="F1248" t="e">
        <f t="shared" si="19"/>
        <v>#N/A</v>
      </c>
      <c r="G1248" t="e">
        <f>IF(F1248=FALSE,"",B1248&amp;"@"&amp;COUNTIFS($B$1:B1248,B1248,$F$1:F1248,TRUE))</f>
        <v>#N/A</v>
      </c>
      <c r="H1248" t="str">
        <f>IFERROR(INDEX('기사 제목, 링크 정리시트'!B:B,MATCH(CONCATENATE("http://skinnonews.com"&amp;'5pg 데이터'!A1248),'기사 제목, 링크 정리시트'!C:C,0)),"")</f>
        <v/>
      </c>
      <c r="M1248">
        <f>주간_5pg!F1248</f>
        <v>0</v>
      </c>
    </row>
    <row r="1249" spans="1:13">
      <c r="A1249" s="86" t="s">
        <v>1326</v>
      </c>
      <c r="B1249" s="86" t="s">
        <v>226</v>
      </c>
      <c r="C1249" s="86">
        <v>1</v>
      </c>
      <c r="D1249">
        <f>IF(VLOOKUP(A1249,'상위 PV'!A:C,3,0)="기사임",1,"")</f>
        <v>1</v>
      </c>
      <c r="E1249">
        <f>COUNTIF(주간_5pg!$F$2:$F$800,'5pg 데이터'!B1249)</f>
        <v>1</v>
      </c>
      <c r="F1249" t="b">
        <f t="shared" si="19"/>
        <v>1</v>
      </c>
      <c r="G1249" t="str">
        <f>IF(F1249=FALSE,"",B1249&amp;"@"&amp;COUNTIFS($B$1:B1249,B1249,$F$1:F1249,TRUE))</f>
        <v>South Korea@97</v>
      </c>
      <c r="H1249" t="str">
        <f>IFERROR(INDEX('기사 제목, 링크 정리시트'!B:B,MATCH(CONCATENATE("http://skinnonews.com"&amp;'5pg 데이터'!A1249),'기사 제목, 링크 정리시트'!C:C,0)),"")</f>
        <v/>
      </c>
      <c r="M1249">
        <f>주간_5pg!F1249</f>
        <v>0</v>
      </c>
    </row>
    <row r="1250" spans="1:13">
      <c r="A1250" s="86" t="s">
        <v>1175</v>
      </c>
      <c r="B1250" s="86" t="s">
        <v>231</v>
      </c>
      <c r="C1250" s="86">
        <v>1</v>
      </c>
      <c r="D1250">
        <f>IF(VLOOKUP(A1250,'상위 PV'!A:C,3,0)="기사임",1,"")</f>
        <v>1</v>
      </c>
      <c r="E1250">
        <f>COUNTIF(주간_5pg!$F$2:$F$800,'5pg 데이터'!B1250)</f>
        <v>1</v>
      </c>
      <c r="F1250" t="b">
        <f t="shared" si="19"/>
        <v>1</v>
      </c>
      <c r="G1250" t="str">
        <f>IF(F1250=FALSE,"",B1250&amp;"@"&amp;COUNTIFS($B$1:B1250,B1250,$F$1:F1250,TRUE))</f>
        <v>China@33</v>
      </c>
      <c r="H1250" t="str">
        <f>IFERROR(INDEX('기사 제목, 링크 정리시트'!B:B,MATCH(CONCATENATE("http://skinnonews.com"&amp;'5pg 데이터'!A1250),'기사 제목, 링크 정리시트'!C:C,0)),"")</f>
        <v>SKGC 变更公司名称为 SK Geo Centric, 公布将发展成为“全球最佳废塑料回收利用城市油田企业”的目标</v>
      </c>
      <c r="M1250">
        <f>주간_5pg!F1250</f>
        <v>0</v>
      </c>
    </row>
    <row r="1251" spans="1:13">
      <c r="A1251" s="86" t="s">
        <v>1175</v>
      </c>
      <c r="B1251" s="86" t="s">
        <v>230</v>
      </c>
      <c r="C1251" s="86">
        <v>1</v>
      </c>
      <c r="D1251">
        <f>IF(VLOOKUP(A1251,'상위 PV'!A:C,3,0)="기사임",1,"")</f>
        <v>1</v>
      </c>
      <c r="E1251">
        <f>COUNTIF(주간_5pg!$F$2:$F$800,'5pg 데이터'!B1251)</f>
        <v>1</v>
      </c>
      <c r="F1251" t="b">
        <f t="shared" si="19"/>
        <v>1</v>
      </c>
      <c r="G1251" t="str">
        <f>IF(F1251=FALSE,"",B1251&amp;"@"&amp;COUNTIFS($B$1:B1251,B1251,$F$1:F1251,TRUE))</f>
        <v>Singapore@65</v>
      </c>
      <c r="H1251" t="str">
        <f>IFERROR(INDEX('기사 제목, 링크 정리시트'!B:B,MATCH(CONCATENATE("http://skinnonews.com"&amp;'5pg 데이터'!A1251),'기사 제목, 링크 정리시트'!C:C,0)),"")</f>
        <v>SKGC 变更公司名称为 SK Geo Centric, 公布将发展成为“全球最佳废塑料回收利用城市油田企业”的目标</v>
      </c>
      <c r="M1251">
        <f>주간_5pg!F1251</f>
        <v>0</v>
      </c>
    </row>
    <row r="1252" spans="1:13">
      <c r="A1252" s="86" t="s">
        <v>1139</v>
      </c>
      <c r="B1252" s="86" t="s">
        <v>226</v>
      </c>
      <c r="C1252" s="86">
        <v>1</v>
      </c>
      <c r="D1252">
        <f>IF(VLOOKUP(A1252,'상위 PV'!A:C,3,0)="기사임",1,"")</f>
        <v>1</v>
      </c>
      <c r="E1252">
        <f>COUNTIF(주간_5pg!$F$2:$F$800,'5pg 데이터'!B1252)</f>
        <v>1</v>
      </c>
      <c r="F1252" t="b">
        <f t="shared" si="19"/>
        <v>1</v>
      </c>
      <c r="G1252" t="str">
        <f>IF(F1252=FALSE,"",B1252&amp;"@"&amp;COUNTIFS($B$1:B1252,B1252,$F$1:F1252,TRUE))</f>
        <v>South Korea@98</v>
      </c>
      <c r="H1252" t="str">
        <f>IFERROR(INDEX('기사 제목, 링크 정리시트'!B:B,MATCH(CONCATENATE("http://skinnonews.com"&amp;'5pg 데이터'!A1252),'기사 제목, 링크 정리시트'!C:C,0)),"")</f>
        <v/>
      </c>
      <c r="M1252">
        <f>주간_5pg!F1252</f>
        <v>0</v>
      </c>
    </row>
    <row r="1253" spans="1:13">
      <c r="A1253" s="86" t="s">
        <v>1328</v>
      </c>
      <c r="B1253" s="86" t="s">
        <v>249</v>
      </c>
      <c r="C1253" s="86">
        <v>1</v>
      </c>
      <c r="D1253" t="e">
        <f>IF(VLOOKUP(A1253,'상위 PV'!A:C,3,0)="기사임",1,"")</f>
        <v>#N/A</v>
      </c>
      <c r="E1253">
        <f>COUNTIF(주간_5pg!$F$2:$F$800,'5pg 데이터'!B1253)</f>
        <v>1</v>
      </c>
      <c r="F1253" t="e">
        <f t="shared" si="19"/>
        <v>#N/A</v>
      </c>
      <c r="G1253" t="e">
        <f>IF(F1253=FALSE,"",B1253&amp;"@"&amp;COUNTIFS($B$1:B1253,B1253,$F$1:F1253,TRUE))</f>
        <v>#N/A</v>
      </c>
      <c r="H1253" t="str">
        <f>IFERROR(INDEX('기사 제목, 링크 정리시트'!B:B,MATCH(CONCATENATE("http://skinnonews.com"&amp;'5pg 데이터'!A1253),'기사 제목, 링크 정리시트'!C:C,0)),"")</f>
        <v/>
      </c>
      <c r="M1253">
        <f>주간_5pg!F1253</f>
        <v>0</v>
      </c>
    </row>
    <row r="1254" spans="1:13">
      <c r="A1254" s="86" t="s">
        <v>1787</v>
      </c>
      <c r="B1254" s="86" t="s">
        <v>1766</v>
      </c>
      <c r="C1254" s="86">
        <v>1</v>
      </c>
      <c r="D1254">
        <f>IF(VLOOKUP(A1254,'상위 PV'!A:C,3,0)="기사임",1,"")</f>
        <v>1</v>
      </c>
      <c r="E1254">
        <f>COUNTIF(주간_5pg!$F$2:$F$800,'5pg 데이터'!B1254)</f>
        <v>1</v>
      </c>
      <c r="F1254" t="b">
        <f t="shared" si="19"/>
        <v>1</v>
      </c>
      <c r="G1254" t="str">
        <f>IF(F1254=FALSE,"",B1254&amp;"@"&amp;COUNTIFS($B$1:B1254,B1254,$F$1:F1254,TRUE))</f>
        <v>Denmark@2</v>
      </c>
      <c r="H1254" t="str">
        <f>IFERROR(INDEX('기사 제목, 링크 정리시트'!B:B,MATCH(CONCATENATE("http://skinnonews.com"&amp;'5pg 데이터'!A1254),'기사 제목, 링크 정리시트'!C:C,0)),"")</f>
        <v/>
      </c>
      <c r="M1254">
        <f>주간_5pg!F1254</f>
        <v>0</v>
      </c>
    </row>
    <row r="1255" spans="1:13">
      <c r="A1255" s="86" t="s">
        <v>1787</v>
      </c>
      <c r="B1255" s="86" t="s">
        <v>235</v>
      </c>
      <c r="C1255" s="86">
        <v>1</v>
      </c>
      <c r="D1255">
        <f>IF(VLOOKUP(A1255,'상위 PV'!A:C,3,0)="기사임",1,"")</f>
        <v>1</v>
      </c>
      <c r="E1255">
        <f>COUNTIF(주간_5pg!$F$2:$F$800,'5pg 데이터'!B1255)</f>
        <v>1</v>
      </c>
      <c r="F1255" t="b">
        <f t="shared" si="19"/>
        <v>1</v>
      </c>
      <c r="G1255" t="str">
        <f>IF(F1255=FALSE,"",B1255&amp;"@"&amp;COUNTIFS($B$1:B1255,B1255,$F$1:F1255,TRUE))</f>
        <v>Hungary@15</v>
      </c>
      <c r="H1255" t="str">
        <f>IFERROR(INDEX('기사 제목, 링크 정리시트'!B:B,MATCH(CONCATENATE("http://skinnonews.com"&amp;'5pg 데이터'!A1255),'기사 제목, 링크 정리시트'!C:C,0)),"")</f>
        <v/>
      </c>
      <c r="M1255">
        <f>주간_5pg!F1255</f>
        <v>0</v>
      </c>
    </row>
    <row r="1256" spans="1:13">
      <c r="A1256" s="86" t="s">
        <v>257</v>
      </c>
      <c r="B1256" s="86" t="s">
        <v>233</v>
      </c>
      <c r="C1256" s="86">
        <v>1</v>
      </c>
      <c r="D1256">
        <f>IF(VLOOKUP(A1256,'상위 PV'!A:C,3,0)="기사임",1,"")</f>
        <v>1</v>
      </c>
      <c r="E1256">
        <f>COUNTIF(주간_5pg!$F$2:$F$800,'5pg 데이터'!B1256)</f>
        <v>1</v>
      </c>
      <c r="F1256" t="b">
        <f t="shared" si="19"/>
        <v>1</v>
      </c>
      <c r="G1256" t="str">
        <f>IF(F1256=FALSE,"",B1256&amp;"@"&amp;COUNTIFS($B$1:B1256,B1256,$F$1:F1256,TRUE))</f>
        <v>Hong Kong@37</v>
      </c>
      <c r="H1256" t="str">
        <f>IFERROR(INDEX('기사 제목, 링크 정리시트'!B:B,MATCH(CONCATENATE("http://skinnonews.com"&amp;'5pg 데이터'!A1256),'기사 제목, 링크 정리시트'!C:C,0)),"")</f>
        <v>SK Innovation and Ford invest $11.4 billion to seize the top position in U.S. battery market via BlueOvalSK</v>
      </c>
      <c r="M1256">
        <f>주간_5pg!F1256</f>
        <v>0</v>
      </c>
    </row>
    <row r="1257" spans="1:13">
      <c r="A1257" s="86" t="s">
        <v>1810</v>
      </c>
      <c r="B1257" s="86" t="s">
        <v>234</v>
      </c>
      <c r="C1257" s="86">
        <v>1</v>
      </c>
      <c r="D1257" t="e">
        <f>IF(VLOOKUP(A1257,'상위 PV'!A:C,3,0)="기사임",1,"")</f>
        <v>#N/A</v>
      </c>
      <c r="E1257">
        <f>COUNTIF(주간_5pg!$F$2:$F$800,'5pg 데이터'!B1257)</f>
        <v>1</v>
      </c>
      <c r="F1257" t="e">
        <f t="shared" si="19"/>
        <v>#N/A</v>
      </c>
      <c r="G1257" t="e">
        <f>IF(F1257=FALSE,"",B1257&amp;"@"&amp;COUNTIFS($B$1:B1257,B1257,$F$1:F1257,TRUE))</f>
        <v>#N/A</v>
      </c>
      <c r="H1257" t="str">
        <f>IFERROR(INDEX('기사 제목, 링크 정리시트'!B:B,MATCH(CONCATENATE("http://skinnonews.com"&amp;'5pg 데이터'!A1257),'기사 제목, 링크 정리시트'!C:C,0)),"")</f>
        <v/>
      </c>
      <c r="M1257">
        <f>주간_5pg!F1257</f>
        <v>0</v>
      </c>
    </row>
    <row r="1258" spans="1:13">
      <c r="A1258" s="86" t="s">
        <v>1442</v>
      </c>
      <c r="B1258" s="86" t="s">
        <v>236</v>
      </c>
      <c r="C1258" s="86">
        <v>1</v>
      </c>
      <c r="D1258">
        <f>IF(VLOOKUP(A1258,'상위 PV'!A:C,3,0)="기사임",1,"")</f>
        <v>1</v>
      </c>
      <c r="E1258">
        <f>COUNTIF(주간_5pg!$F$2:$F$800,'5pg 데이터'!B1258)</f>
        <v>1</v>
      </c>
      <c r="F1258" t="b">
        <f t="shared" si="19"/>
        <v>1</v>
      </c>
      <c r="G1258" t="str">
        <f>IF(F1258=FALSE,"",B1258&amp;"@"&amp;COUNTIFS($B$1:B1258,B1258,$F$1:F1258,TRUE))</f>
        <v>France@25</v>
      </c>
      <c r="H1258" t="str">
        <f>IFERROR(INDEX('기사 제목, 링크 정리시트'!B:B,MATCH(CONCATENATE("http://skinnonews.com"&amp;'5pg 데이터'!A1258),'기사 제목, 링크 정리시트'!C:C,0)),"")</f>
        <v/>
      </c>
      <c r="M1258">
        <f>주간_5pg!F1258</f>
        <v>0</v>
      </c>
    </row>
    <row r="1259" spans="1:13">
      <c r="A1259" s="86" t="s">
        <v>1442</v>
      </c>
      <c r="B1259" s="86" t="s">
        <v>237</v>
      </c>
      <c r="C1259" s="86">
        <v>1</v>
      </c>
      <c r="D1259">
        <f>IF(VLOOKUP(A1259,'상위 PV'!A:C,3,0)="기사임",1,"")</f>
        <v>1</v>
      </c>
      <c r="E1259">
        <f>COUNTIF(주간_5pg!$F$2:$F$800,'5pg 데이터'!B1259)</f>
        <v>1</v>
      </c>
      <c r="F1259" t="b">
        <f t="shared" si="19"/>
        <v>1</v>
      </c>
      <c r="G1259" t="str">
        <f>IF(F1259=FALSE,"",B1259&amp;"@"&amp;COUNTIFS($B$1:B1259,B1259,$F$1:F1259,TRUE))</f>
        <v>Malaysia@21</v>
      </c>
      <c r="H1259" t="str">
        <f>IFERROR(INDEX('기사 제목, 링크 정리시트'!B:B,MATCH(CONCATENATE("http://skinnonews.com"&amp;'5pg 데이터'!A1259),'기사 제목, 링크 정리시트'!C:C,0)),"")</f>
        <v/>
      </c>
      <c r="M1259">
        <f>주간_5pg!F1259</f>
        <v>0</v>
      </c>
    </row>
    <row r="1260" spans="1:13">
      <c r="A1260" s="86" t="s">
        <v>1442</v>
      </c>
      <c r="B1260" s="86" t="s">
        <v>226</v>
      </c>
      <c r="C1260" s="86">
        <v>1</v>
      </c>
      <c r="D1260">
        <f>IF(VLOOKUP(A1260,'상위 PV'!A:C,3,0)="기사임",1,"")</f>
        <v>1</v>
      </c>
      <c r="E1260">
        <f>COUNTIF(주간_5pg!$F$2:$F$800,'5pg 데이터'!B1260)</f>
        <v>1</v>
      </c>
      <c r="F1260" t="b">
        <f t="shared" si="19"/>
        <v>1</v>
      </c>
      <c r="G1260" t="str">
        <f>IF(F1260=FALSE,"",B1260&amp;"@"&amp;COUNTIFS($B$1:B1260,B1260,$F$1:F1260,TRUE))</f>
        <v>South Korea@99</v>
      </c>
      <c r="H1260" t="str">
        <f>IFERROR(INDEX('기사 제목, 링크 정리시트'!B:B,MATCH(CONCATENATE("http://skinnonews.com"&amp;'5pg 데이터'!A1260),'기사 제목, 링크 정리시트'!C:C,0)),"")</f>
        <v/>
      </c>
      <c r="M1260">
        <f>주간_5pg!F1260</f>
        <v>0</v>
      </c>
    </row>
    <row r="1261" spans="1:13">
      <c r="A1261" s="86" t="s">
        <v>1213</v>
      </c>
      <c r="B1261" s="86" t="s">
        <v>227</v>
      </c>
      <c r="C1261" s="86">
        <v>1</v>
      </c>
      <c r="D1261" t="e">
        <f>IF(VLOOKUP(A1261,'상위 PV'!A:C,3,0)="기사임",1,"")</f>
        <v>#N/A</v>
      </c>
      <c r="E1261">
        <f>COUNTIF(주간_5pg!$F$2:$F$800,'5pg 데이터'!B1261)</f>
        <v>1</v>
      </c>
      <c r="F1261" t="e">
        <f t="shared" si="19"/>
        <v>#N/A</v>
      </c>
      <c r="G1261" t="e">
        <f>IF(F1261=FALSE,"",B1261&amp;"@"&amp;COUNTIFS($B$1:B1261,B1261,$F$1:F1261,TRUE))</f>
        <v>#N/A</v>
      </c>
      <c r="H1261" t="str">
        <f>IFERROR(INDEX('기사 제목, 링크 정리시트'!B:B,MATCH(CONCATENATE("http://skinnonews.com"&amp;'5pg 데이터'!A1261),'기사 제목, 링크 정리시트'!C:C,0)),"")</f>
        <v>President of SK Innovation’s Battery Business Jee Dong-seob visits SK battery America, encouraging the company’s members</v>
      </c>
      <c r="M1261">
        <f>주간_5pg!F1261</f>
        <v>0</v>
      </c>
    </row>
    <row r="1262" spans="1:13">
      <c r="A1262" s="86" t="s">
        <v>944</v>
      </c>
      <c r="B1262" s="86" t="s">
        <v>226</v>
      </c>
      <c r="C1262" s="86">
        <v>1</v>
      </c>
      <c r="D1262" t="e">
        <f>IF(VLOOKUP(A1262,'상위 PV'!A:C,3,0)="기사임",1,"")</f>
        <v>#N/A</v>
      </c>
      <c r="E1262">
        <f>COUNTIF(주간_5pg!$F$2:$F$800,'5pg 데이터'!B1262)</f>
        <v>1</v>
      </c>
      <c r="F1262" t="e">
        <f t="shared" si="19"/>
        <v>#N/A</v>
      </c>
      <c r="G1262" t="e">
        <f>IF(F1262=FALSE,"",B1262&amp;"@"&amp;COUNTIFS($B$1:B1262,B1262,$F$1:F1262,TRUE))</f>
        <v>#N/A</v>
      </c>
      <c r="H1262" t="str">
        <f>IFERROR(INDEX('기사 제목, 링크 정리시트'!B:B,MATCH(CONCATENATE("http://skinnonews.com"&amp;'5pg 데이터'!A1262),'기사 제목, 링크 정리시트'!C:C,0)),"")</f>
        <v/>
      </c>
      <c r="M1262">
        <f>주간_5pg!F1262</f>
        <v>0</v>
      </c>
    </row>
    <row r="1263" spans="1:13">
      <c r="A1263" s="86" t="s">
        <v>1611</v>
      </c>
      <c r="B1263" s="86" t="s">
        <v>235</v>
      </c>
      <c r="C1263" s="86">
        <v>1</v>
      </c>
      <c r="D1263">
        <f>IF(VLOOKUP(A1263,'상위 PV'!A:C,3,0)="기사임",1,"")</f>
        <v>1</v>
      </c>
      <c r="E1263">
        <f>COUNTIF(주간_5pg!$F$2:$F$800,'5pg 데이터'!B1263)</f>
        <v>1</v>
      </c>
      <c r="F1263" t="b">
        <f t="shared" si="19"/>
        <v>1</v>
      </c>
      <c r="G1263" t="str">
        <f>IF(F1263=FALSE,"",B1263&amp;"@"&amp;COUNTIFS($B$1:B1263,B1263,$F$1:F1263,TRUE))</f>
        <v>Hungary@16</v>
      </c>
      <c r="H1263" t="str">
        <f>IFERROR(INDEX('기사 제목, 링크 정리시트'!B:B,MATCH(CONCATENATE("http://skinnonews.com"&amp;'5pg 데이터'!A1263),'기사 제목, 링크 정리시트'!C:C,0)),"")</f>
        <v/>
      </c>
      <c r="M1263">
        <f>주간_5pg!F1263</f>
        <v>0</v>
      </c>
    </row>
    <row r="1264" spans="1:13">
      <c r="A1264" s="86" t="s">
        <v>286</v>
      </c>
      <c r="B1264" s="86" t="s">
        <v>227</v>
      </c>
      <c r="C1264" s="86">
        <v>1</v>
      </c>
      <c r="D1264">
        <f>IF(VLOOKUP(A1264,'상위 PV'!A:C,3,0)="기사임",1,"")</f>
        <v>1</v>
      </c>
      <c r="E1264">
        <f>COUNTIF(주간_5pg!$F$2:$F$800,'5pg 데이터'!B1264)</f>
        <v>1</v>
      </c>
      <c r="F1264" t="b">
        <f t="shared" si="19"/>
        <v>1</v>
      </c>
      <c r="G1264" t="str">
        <f>IF(F1264=FALSE,"",B1264&amp;"@"&amp;COUNTIFS($B$1:B1264,B1264,$F$1:F1264,TRUE))</f>
        <v>Japan@44</v>
      </c>
      <c r="H1264" t="str">
        <f>IFERROR(INDEX('기사 제목, 링크 정리시트'!B:B,MATCH(CONCATENATE("http://skinnonews.com"&amp;'5pg 데이터'!A1264),'기사 제목, 링크 정리시트'!C:C,0)),"")</f>
        <v>SK IE Technology to start operating its first Lithium-ion battery separator plant in Poland</v>
      </c>
      <c r="M1264">
        <f>주간_5pg!F1264</f>
        <v>0</v>
      </c>
    </row>
    <row r="1265" spans="1:13">
      <c r="A1265" s="86" t="s">
        <v>286</v>
      </c>
      <c r="B1265" s="86" t="s">
        <v>241</v>
      </c>
      <c r="C1265" s="86">
        <v>1</v>
      </c>
      <c r="D1265">
        <f>IF(VLOOKUP(A1265,'상위 PV'!A:C,3,0)="기사임",1,"")</f>
        <v>1</v>
      </c>
      <c r="E1265">
        <f>COUNTIF(주간_5pg!$F$2:$F$800,'5pg 데이터'!B1265)</f>
        <v>1</v>
      </c>
      <c r="F1265" t="b">
        <f t="shared" si="19"/>
        <v>1</v>
      </c>
      <c r="G1265" t="str">
        <f>IF(F1265=FALSE,"",B1265&amp;"@"&amp;COUNTIFS($B$1:B1265,B1265,$F$1:F1265,TRUE))</f>
        <v>Netherlands@12</v>
      </c>
      <c r="H1265" t="str">
        <f>IFERROR(INDEX('기사 제목, 링크 정리시트'!B:B,MATCH(CONCATENATE("http://skinnonews.com"&amp;'5pg 데이터'!A1265),'기사 제목, 링크 정리시트'!C:C,0)),"")</f>
        <v>SK IE Technology to start operating its first Lithium-ion battery separator plant in Poland</v>
      </c>
      <c r="M1265">
        <f>주간_5pg!F1265</f>
        <v>0</v>
      </c>
    </row>
    <row r="1266" spans="1:13">
      <c r="A1266" s="86" t="s">
        <v>286</v>
      </c>
      <c r="B1266" s="86" t="s">
        <v>246</v>
      </c>
      <c r="C1266" s="86">
        <v>1</v>
      </c>
      <c r="D1266">
        <f>IF(VLOOKUP(A1266,'상위 PV'!A:C,3,0)="기사임",1,"")</f>
        <v>1</v>
      </c>
      <c r="E1266">
        <f>COUNTIF(주간_5pg!$F$2:$F$800,'5pg 데이터'!B1266)</f>
        <v>1</v>
      </c>
      <c r="F1266" t="b">
        <f t="shared" si="19"/>
        <v>1</v>
      </c>
      <c r="G1266" t="str">
        <f>IF(F1266=FALSE,"",B1266&amp;"@"&amp;COUNTIFS($B$1:B1266,B1266,$F$1:F1266,TRUE))</f>
        <v>Poland@15</v>
      </c>
      <c r="H1266" t="str">
        <f>IFERROR(INDEX('기사 제목, 링크 정리시트'!B:B,MATCH(CONCATENATE("http://skinnonews.com"&amp;'5pg 데이터'!A1266),'기사 제목, 링크 정리시트'!C:C,0)),"")</f>
        <v>SK IE Technology to start operating its first Lithium-ion battery separator plant in Poland</v>
      </c>
      <c r="M1266">
        <f>주간_5pg!F1266</f>
        <v>0</v>
      </c>
    </row>
    <row r="1267" spans="1:13">
      <c r="A1267" s="86" t="s">
        <v>1128</v>
      </c>
      <c r="B1267" s="86" t="s">
        <v>226</v>
      </c>
      <c r="C1267" s="86">
        <v>1</v>
      </c>
      <c r="D1267">
        <f>IF(VLOOKUP(A1267,'상위 PV'!A:C,3,0)="기사임",1,"")</f>
        <v>1</v>
      </c>
      <c r="E1267">
        <f>COUNTIF(주간_5pg!$F$2:$F$800,'5pg 데이터'!B1267)</f>
        <v>1</v>
      </c>
      <c r="F1267" t="b">
        <f t="shared" si="19"/>
        <v>1</v>
      </c>
      <c r="G1267" t="str">
        <f>IF(F1267=FALSE,"",B1267&amp;"@"&amp;COUNTIFS($B$1:B1267,B1267,$F$1:F1267,TRUE))</f>
        <v>South Korea@100</v>
      </c>
      <c r="H1267" t="str">
        <f>IFERROR(INDEX('기사 제목, 링크 정리시트'!B:B,MATCH(CONCATENATE("http://skinnonews.com"&amp;'5pg 데이터'!A1267),'기사 제목, 링크 정리시트'!C:C,0)),"")</f>
        <v>[Into the World of SK] SK Energy International, a subsidiary in Singapore of SK Trading International</v>
      </c>
      <c r="M1267">
        <f>주간_5pg!F1267</f>
        <v>0</v>
      </c>
    </row>
    <row r="1268" spans="1:13">
      <c r="A1268" s="86" t="s">
        <v>1751</v>
      </c>
      <c r="B1268" s="86" t="s">
        <v>250</v>
      </c>
      <c r="C1268" s="86">
        <v>1</v>
      </c>
      <c r="D1268" t="e">
        <f>IF(VLOOKUP(A1268,'상위 PV'!A:C,3,0)="기사임",1,"")</f>
        <v>#N/A</v>
      </c>
      <c r="E1268">
        <f>COUNTIF(주간_5pg!$F$2:$F$800,'5pg 데이터'!B1268)</f>
        <v>1</v>
      </c>
      <c r="F1268" t="e">
        <f t="shared" si="19"/>
        <v>#N/A</v>
      </c>
      <c r="G1268" t="e">
        <f>IF(F1268=FALSE,"",B1268&amp;"@"&amp;COUNTIFS($B$1:B1268,B1268,$F$1:F1268,TRUE))</f>
        <v>#N/A</v>
      </c>
      <c r="H1268" t="str">
        <f>IFERROR(INDEX('기사 제목, 링크 정리시트'!B:B,MATCH(CONCATENATE("http://skinnonews.com"&amp;'5pg 데이터'!A1268),'기사 제목, 링크 정리시트'!C:C,0)),"")</f>
        <v>SK Innovation’s endeavor to achieve Decarbonization by taking Green Transformation ⑤ SK Lubricants aims for “Zero environmental concerns” to make a green sustainable future.</v>
      </c>
      <c r="M1268">
        <f>주간_5pg!F1268</f>
        <v>0</v>
      </c>
    </row>
    <row r="1269" spans="1:13">
      <c r="A1269" s="86" t="s">
        <v>647</v>
      </c>
      <c r="B1269" s="86" t="s">
        <v>894</v>
      </c>
      <c r="C1269" s="86">
        <v>1</v>
      </c>
      <c r="D1269">
        <f>IF(VLOOKUP(A1269,'상위 PV'!A:C,3,0)="기사임",1,"")</f>
        <v>1</v>
      </c>
      <c r="E1269">
        <f>COUNTIF(주간_5pg!$F$2:$F$800,'5pg 데이터'!B1269)</f>
        <v>1</v>
      </c>
      <c r="F1269" t="b">
        <f t="shared" si="19"/>
        <v>1</v>
      </c>
      <c r="G1269" t="str">
        <f>IF(F1269=FALSE,"",B1269&amp;"@"&amp;COUNTIFS($B$1:B1269,B1269,$F$1:F1269,TRUE))</f>
        <v>Saudi Arabia@7</v>
      </c>
      <c r="H1269" t="str">
        <f>IFERROR(INDEX('기사 제목, 링크 정리시트'!B:B,MATCH(CONCATENATE("http://skinnonews.com"&amp;'5pg 데이터'!A1269),'기사 제목, 링크 정리시트'!C:C,0)),"")</f>
        <v/>
      </c>
      <c r="M1269">
        <f>주간_5pg!F1269</f>
        <v>0</v>
      </c>
    </row>
    <row r="1270" spans="1:13">
      <c r="A1270" s="86" t="s">
        <v>1248</v>
      </c>
      <c r="B1270" s="86" t="s">
        <v>234</v>
      </c>
      <c r="C1270" s="86">
        <v>1</v>
      </c>
      <c r="D1270">
        <f>IF(VLOOKUP(A1270,'상위 PV'!A:C,3,0)="기사임",1,"")</f>
        <v>1</v>
      </c>
      <c r="E1270">
        <f>COUNTIF(주간_5pg!$F$2:$F$800,'5pg 데이터'!B1270)</f>
        <v>1</v>
      </c>
      <c r="F1270" t="b">
        <f t="shared" si="19"/>
        <v>1</v>
      </c>
      <c r="G1270" t="str">
        <f>IF(F1270=FALSE,"",B1270&amp;"@"&amp;COUNTIFS($B$1:B1270,B1270,$F$1:F1270,TRUE))</f>
        <v>United Kingdom@44</v>
      </c>
      <c r="H1270" t="str">
        <f>IFERROR(INDEX('기사 제목, 링크 정리시트'!B:B,MATCH(CONCATENATE("http://skinnonews.com"&amp;'5pg 데이터'!A1270),'기사 제목, 링크 정리시트'!C:C,0)),"")</f>
        <v/>
      </c>
      <c r="M1270">
        <f>주간_5pg!F1270</f>
        <v>0</v>
      </c>
    </row>
    <row r="1271" spans="1:13">
      <c r="A1271" s="86" t="s">
        <v>505</v>
      </c>
      <c r="B1271" s="86" t="s">
        <v>249</v>
      </c>
      <c r="C1271" s="86">
        <v>1</v>
      </c>
      <c r="D1271">
        <f>IF(VLOOKUP(A1271,'상위 PV'!A:C,3,0)="기사임",1,"")</f>
        <v>1</v>
      </c>
      <c r="E1271">
        <f>COUNTIF(주간_5pg!$F$2:$F$800,'5pg 데이터'!B1271)</f>
        <v>1</v>
      </c>
      <c r="F1271" t="b">
        <f t="shared" si="19"/>
        <v>1</v>
      </c>
      <c r="G1271" t="str">
        <f>IF(F1271=FALSE,"",B1271&amp;"@"&amp;COUNTIFS($B$1:B1271,B1271,$F$1:F1271,TRUE))</f>
        <v>Australia@11</v>
      </c>
      <c r="H1271" t="str">
        <f>IFERROR(INDEX('기사 제목, 링크 정리시트'!B:B,MATCH(CONCATENATE("http://skinnonews.com"&amp;'5pg 데이터'!A1271),'기사 제목, 링크 정리시트'!C:C,0)),"")</f>
        <v/>
      </c>
      <c r="M1271">
        <f>주간_5pg!F1271</f>
        <v>0</v>
      </c>
    </row>
    <row r="1272" spans="1:13">
      <c r="A1272" s="86" t="s">
        <v>505</v>
      </c>
      <c r="B1272" s="86" t="s">
        <v>226</v>
      </c>
      <c r="C1272" s="86">
        <v>1</v>
      </c>
      <c r="D1272">
        <f>IF(VLOOKUP(A1272,'상위 PV'!A:C,3,0)="기사임",1,"")</f>
        <v>1</v>
      </c>
      <c r="E1272">
        <f>COUNTIF(주간_5pg!$F$2:$F$800,'5pg 데이터'!B1272)</f>
        <v>1</v>
      </c>
      <c r="F1272" t="b">
        <f t="shared" si="19"/>
        <v>1</v>
      </c>
      <c r="G1272" t="str">
        <f>IF(F1272=FALSE,"",B1272&amp;"@"&amp;COUNTIFS($B$1:B1272,B1272,$F$1:F1272,TRUE))</f>
        <v>South Korea@101</v>
      </c>
      <c r="H1272" t="str">
        <f>IFERROR(INDEX('기사 제목, 링크 정리시트'!B:B,MATCH(CONCATENATE("http://skinnonews.com"&amp;'5pg 데이터'!A1272),'기사 제목, 링크 정리시트'!C:C,0)),"")</f>
        <v/>
      </c>
      <c r="M1272">
        <f>주간_5pg!F1272</f>
        <v>0</v>
      </c>
    </row>
    <row r="1273" spans="1:13">
      <c r="A1273" s="86" t="s">
        <v>1071</v>
      </c>
      <c r="B1273" s="86" t="s">
        <v>227</v>
      </c>
      <c r="C1273" s="86">
        <v>1</v>
      </c>
      <c r="D1273">
        <f>IF(VLOOKUP(A1273,'상위 PV'!A:C,3,0)="기사임",1,"")</f>
        <v>1</v>
      </c>
      <c r="E1273">
        <f>COUNTIF(주간_5pg!$F$2:$F$800,'5pg 데이터'!B1273)</f>
        <v>1</v>
      </c>
      <c r="F1273" t="b">
        <f t="shared" si="19"/>
        <v>1</v>
      </c>
      <c r="G1273" t="str">
        <f>IF(F1273=FALSE,"",B1273&amp;"@"&amp;COUNTIFS($B$1:B1273,B1273,$F$1:F1273,TRUE))</f>
        <v>Japan@45</v>
      </c>
      <c r="H1273" t="str">
        <f>IFERROR(INDEX('기사 제목, 링크 정리시트'!B:B,MATCH(CONCATENATE("http://skinnonews.com"&amp;'5pg 데이터'!A1273),'기사 제목, 링크 정리시트'!C:C,0)),"")</f>
        <v/>
      </c>
      <c r="M1273">
        <f>주간_5pg!F1273</f>
        <v>0</v>
      </c>
    </row>
    <row r="1274" spans="1:13">
      <c r="A1274" s="86" t="s">
        <v>1071</v>
      </c>
      <c r="B1274" s="86" t="s">
        <v>226</v>
      </c>
      <c r="C1274" s="86">
        <v>1</v>
      </c>
      <c r="D1274">
        <f>IF(VLOOKUP(A1274,'상위 PV'!A:C,3,0)="기사임",1,"")</f>
        <v>1</v>
      </c>
      <c r="E1274">
        <f>COUNTIF(주간_5pg!$F$2:$F$800,'5pg 데이터'!B1274)</f>
        <v>1</v>
      </c>
      <c r="F1274" t="b">
        <f t="shared" si="19"/>
        <v>1</v>
      </c>
      <c r="G1274" t="str">
        <f>IF(F1274=FALSE,"",B1274&amp;"@"&amp;COUNTIFS($B$1:B1274,B1274,$F$1:F1274,TRUE))</f>
        <v>South Korea@102</v>
      </c>
      <c r="H1274" t="str">
        <f>IFERROR(INDEX('기사 제목, 링크 정리시트'!B:B,MATCH(CONCATENATE("http://skinnonews.com"&amp;'5pg 데이터'!A1274),'기사 제목, 링크 정리시트'!C:C,0)),"")</f>
        <v/>
      </c>
      <c r="M1274">
        <f>주간_5pg!F1274</f>
        <v>0</v>
      </c>
    </row>
    <row r="1275" spans="1:13">
      <c r="A1275" s="86" t="s">
        <v>1811</v>
      </c>
      <c r="B1275" s="86" t="s">
        <v>244</v>
      </c>
      <c r="C1275" s="86">
        <v>1</v>
      </c>
      <c r="D1275" t="e">
        <f>IF(VLOOKUP(A1275,'상위 PV'!A:C,3,0)="기사임",1,"")</f>
        <v>#N/A</v>
      </c>
      <c r="E1275">
        <f>COUNTIF(주간_5pg!$F$2:$F$800,'5pg 데이터'!B1275)</f>
        <v>1</v>
      </c>
      <c r="F1275" t="e">
        <f t="shared" si="19"/>
        <v>#N/A</v>
      </c>
      <c r="G1275" t="e">
        <f>IF(F1275=FALSE,"",B1275&amp;"@"&amp;COUNTIFS($B$1:B1275,B1275,$F$1:F1275,TRUE))</f>
        <v>#N/A</v>
      </c>
      <c r="H1275" t="str">
        <f>IFERROR(INDEX('기사 제목, 링크 정리시트'!B:B,MATCH(CONCATENATE("http://skinnonews.com"&amp;'5pg 데이터'!A1275),'기사 제목, 링크 정리시트'!C:C,0)),"")</f>
        <v/>
      </c>
      <c r="M1275">
        <f>주간_5pg!F1275</f>
        <v>0</v>
      </c>
    </row>
    <row r="1276" spans="1:13">
      <c r="A1276" s="86" t="s">
        <v>915</v>
      </c>
      <c r="B1276" s="86" t="s">
        <v>229</v>
      </c>
      <c r="C1276" s="86">
        <v>1</v>
      </c>
      <c r="D1276">
        <f>IF(VLOOKUP(A1276,'상위 PV'!A:C,3,0)="기사임",1,"")</f>
        <v>1</v>
      </c>
      <c r="E1276">
        <f>COUNTIF(주간_5pg!$F$2:$F$800,'5pg 데이터'!B1276)</f>
        <v>1</v>
      </c>
      <c r="F1276" t="b">
        <f t="shared" si="19"/>
        <v>1</v>
      </c>
      <c r="G1276" t="str">
        <f>IF(F1276=FALSE,"",B1276&amp;"@"&amp;COUNTIFS($B$1:B1276,B1276,$F$1:F1276,TRUE))</f>
        <v>India@117</v>
      </c>
      <c r="H1276" t="str">
        <f>IFERROR(INDEX('기사 제목, 링크 정리시트'!B:B,MATCH(CONCATENATE("http://skinnonews.com"&amp;'5pg 데이터'!A1276),'기사 제목, 링크 정리시트'!C:C,0)),"")</f>
        <v/>
      </c>
      <c r="M1276">
        <f>주간_5pg!F1276</f>
        <v>0</v>
      </c>
    </row>
    <row r="1277" spans="1:13">
      <c r="A1277" s="86" t="s">
        <v>1083</v>
      </c>
      <c r="B1277" s="86" t="s">
        <v>230</v>
      </c>
      <c r="C1277" s="86">
        <v>1</v>
      </c>
      <c r="D1277" t="e">
        <f>IF(VLOOKUP(A1277,'상위 PV'!A:C,3,0)="기사임",1,"")</f>
        <v>#N/A</v>
      </c>
      <c r="E1277">
        <f>COUNTIF(주간_5pg!$F$2:$F$800,'5pg 데이터'!B1277)</f>
        <v>1</v>
      </c>
      <c r="F1277" t="e">
        <f t="shared" si="19"/>
        <v>#N/A</v>
      </c>
      <c r="G1277" t="e">
        <f>IF(F1277=FALSE,"",B1277&amp;"@"&amp;COUNTIFS($B$1:B1277,B1277,$F$1:F1277,TRUE))</f>
        <v>#N/A</v>
      </c>
      <c r="H1277" t="str">
        <f>IFERROR(INDEX('기사 제목, 링크 정리시트'!B:B,MATCH(CONCATENATE("http://skinnonews.com"&amp;'5pg 데이터'!A1277),'기사 제목, 링크 정리시트'!C:C,0)),"")</f>
        <v>SK Innovation’s endeavor to achieve Decarbonization by taking Green Transformation ⑨ SK Energy to build eco-friendly energy stations using hydrogen-rechargeable fuel cells</v>
      </c>
      <c r="M1277">
        <f>주간_5pg!F1277</f>
        <v>0</v>
      </c>
    </row>
    <row r="1278" spans="1:13">
      <c r="A1278" s="86" t="s">
        <v>1125</v>
      </c>
      <c r="B1278" s="86" t="s">
        <v>250</v>
      </c>
      <c r="C1278" s="86">
        <v>1</v>
      </c>
      <c r="D1278">
        <f>IF(VLOOKUP(A1278,'상위 PV'!A:C,3,0)="기사임",1,"")</f>
        <v>1</v>
      </c>
      <c r="E1278">
        <f>COUNTIF(주간_5pg!$F$2:$F$800,'5pg 데이터'!B1278)</f>
        <v>1</v>
      </c>
      <c r="F1278" t="b">
        <f t="shared" si="19"/>
        <v>1</v>
      </c>
      <c r="G1278" t="str">
        <f>IF(F1278=FALSE,"",B1278&amp;"@"&amp;COUNTIFS($B$1:B1278,B1278,$F$1:F1278,TRUE))</f>
        <v>Philippines@8</v>
      </c>
      <c r="H1278" t="str">
        <f>IFERROR(INDEX('기사 제목, 링크 정리시트'!B:B,MATCH(CONCATENATE("http://skinnonews.com"&amp;'5pg 데이터'!A1278),'기사 제목, 링크 정리시트'!C:C,0)),"")</f>
        <v>From supercars leather to luxurious backpack material – The story behind Morethan’s CONTINEW premium products</v>
      </c>
      <c r="M1278">
        <f>주간_5pg!F1278</f>
        <v>0</v>
      </c>
    </row>
    <row r="1279" spans="1:13">
      <c r="A1279" s="86" t="s">
        <v>1141</v>
      </c>
      <c r="B1279" s="86" t="s">
        <v>225</v>
      </c>
      <c r="C1279" s="86">
        <v>1</v>
      </c>
      <c r="D1279">
        <f>IF(VLOOKUP(A1279,'상위 PV'!A:C,3,0)="기사임",1,"")</f>
        <v>1</v>
      </c>
      <c r="E1279">
        <f>COUNTIF(주간_5pg!$F$2:$F$800,'5pg 데이터'!B1279)</f>
        <v>1</v>
      </c>
      <c r="F1279" t="b">
        <f t="shared" si="19"/>
        <v>1</v>
      </c>
      <c r="G1279" t="str">
        <f>IF(F1279=FALSE,"",B1279&amp;"@"&amp;COUNTIFS($B$1:B1279,B1279,$F$1:F1279,TRUE))</f>
        <v>United States@113</v>
      </c>
      <c r="H1279" t="str">
        <f>IFERROR(INDEX('기사 제목, 링크 정리시트'!B:B,MATCH(CONCATENATE("http://skinnonews.com"&amp;'5pg 데이터'!A1279),'기사 제목, 링크 정리시트'!C:C,0)),"")</f>
        <v/>
      </c>
      <c r="M1279">
        <f>주간_5pg!F1279</f>
        <v>0</v>
      </c>
    </row>
    <row r="1280" spans="1:13">
      <c r="A1280" s="86" t="s">
        <v>904</v>
      </c>
      <c r="B1280" s="86" t="s">
        <v>241</v>
      </c>
      <c r="C1280" s="86">
        <v>1</v>
      </c>
      <c r="D1280">
        <f>IF(VLOOKUP(A1280,'상위 PV'!A:C,3,0)="기사임",1,"")</f>
        <v>1</v>
      </c>
      <c r="E1280">
        <f>COUNTIF(주간_5pg!$F$2:$F$800,'5pg 데이터'!B1280)</f>
        <v>1</v>
      </c>
      <c r="F1280" t="b">
        <f t="shared" si="19"/>
        <v>1</v>
      </c>
      <c r="G1280" t="str">
        <f>IF(F1280=FALSE,"",B1280&amp;"@"&amp;COUNTIFS($B$1:B1280,B1280,$F$1:F1280,TRUE))</f>
        <v>Netherlands@13</v>
      </c>
      <c r="H1280" t="str">
        <f>IFERROR(INDEX('기사 제목, 링크 정리시트'!B:B,MATCH(CONCATENATE("http://skinnonews.com"&amp;'5pg 데이터'!A1280),'기사 제목, 링크 정리시트'!C:C,0)),"")</f>
        <v/>
      </c>
      <c r="M1280">
        <f>주간_5pg!F1280</f>
        <v>0</v>
      </c>
    </row>
    <row r="1281" spans="1:13">
      <c r="A1281" s="86" t="s">
        <v>675</v>
      </c>
      <c r="B1281" s="86" t="s">
        <v>229</v>
      </c>
      <c r="C1281" s="86">
        <v>1</v>
      </c>
      <c r="D1281" t="e">
        <f>IF(VLOOKUP(A1281,'상위 PV'!A:C,3,0)="기사임",1,"")</f>
        <v>#N/A</v>
      </c>
      <c r="E1281">
        <f>COUNTIF(주간_5pg!$F$2:$F$800,'5pg 데이터'!B1281)</f>
        <v>1</v>
      </c>
      <c r="F1281" t="e">
        <f t="shared" si="19"/>
        <v>#N/A</v>
      </c>
      <c r="G1281" t="e">
        <f>IF(F1281=FALSE,"",B1281&amp;"@"&amp;COUNTIFS($B$1:B1281,B1281,$F$1:F1281,TRUE))</f>
        <v>#N/A</v>
      </c>
      <c r="H1281" t="str">
        <f>IFERROR(INDEX('기사 제목, 링크 정리시트'!B:B,MATCH(CONCATENATE("http://skinnonews.com"&amp;'5pg 데이터'!A1281),'기사 제목, 링크 정리시트'!C:C,0)),"")</f>
        <v/>
      </c>
      <c r="M1281">
        <f>주간_5pg!F1281</f>
        <v>0</v>
      </c>
    </row>
    <row r="1282" spans="1:13">
      <c r="A1282" s="86" t="s">
        <v>675</v>
      </c>
      <c r="B1282" s="86" t="s">
        <v>226</v>
      </c>
      <c r="C1282" s="86">
        <v>1</v>
      </c>
      <c r="D1282" t="e">
        <f>IF(VLOOKUP(A1282,'상위 PV'!A:C,3,0)="기사임",1,"")</f>
        <v>#N/A</v>
      </c>
      <c r="E1282">
        <f>COUNTIF(주간_5pg!$F$2:$F$800,'5pg 데이터'!B1282)</f>
        <v>1</v>
      </c>
      <c r="F1282" t="e">
        <f t="shared" ref="F1282:F1345" si="20">AND(D1282=1,E1282=1)</f>
        <v>#N/A</v>
      </c>
      <c r="G1282" t="e">
        <f>IF(F1282=FALSE,"",B1282&amp;"@"&amp;COUNTIFS($B$1:B1282,B1282,$F$1:F1282,TRUE))</f>
        <v>#N/A</v>
      </c>
      <c r="H1282" t="str">
        <f>IFERROR(INDEX('기사 제목, 링크 정리시트'!B:B,MATCH(CONCATENATE("http://skinnonews.com"&amp;'5pg 데이터'!A1282),'기사 제목, 링크 정리시트'!C:C,0)),"")</f>
        <v/>
      </c>
      <c r="M1282">
        <f>주간_5pg!F1282</f>
        <v>0</v>
      </c>
    </row>
    <row r="1283" spans="1:13">
      <c r="A1283" s="86" t="s">
        <v>1752</v>
      </c>
      <c r="B1283" s="86" t="s">
        <v>1640</v>
      </c>
      <c r="C1283" s="86">
        <v>1</v>
      </c>
      <c r="D1283">
        <f>IF(VLOOKUP(A1283,'상위 PV'!A:C,3,0)="기사임",1,"")</f>
        <v>1</v>
      </c>
      <c r="E1283">
        <f>COUNTIF(주간_5pg!$F$2:$F$800,'5pg 데이터'!B1283)</f>
        <v>1</v>
      </c>
      <c r="F1283" t="b">
        <f t="shared" si="20"/>
        <v>1</v>
      </c>
      <c r="G1283" t="str">
        <f>IF(F1283=FALSE,"",B1283&amp;"@"&amp;COUNTIFS($B$1:B1283,B1283,$F$1:F1283,TRUE))</f>
        <v>Myanmar (Burma)@5</v>
      </c>
      <c r="H1283" t="str">
        <f>IFERROR(INDEX('기사 제목, 링크 정리시트'!B:B,MATCH(CONCATENATE("http://skinnonews.com"&amp;'5pg 데이터'!A1283),'기사 제목, 링크 정리시트'!C:C,0)),"")</f>
        <v/>
      </c>
      <c r="M1283">
        <f>주간_5pg!F1283</f>
        <v>0</v>
      </c>
    </row>
    <row r="1284" spans="1:13">
      <c r="A1284" s="86" t="s">
        <v>1275</v>
      </c>
      <c r="B1284" s="86" t="s">
        <v>245</v>
      </c>
      <c r="C1284" s="86">
        <v>1</v>
      </c>
      <c r="D1284">
        <f>IF(VLOOKUP(A1284,'상위 PV'!A:C,3,0)="기사임",1,"")</f>
        <v>1</v>
      </c>
      <c r="E1284">
        <f>COUNTIF(주간_5pg!$F$2:$F$800,'5pg 데이터'!B1284)</f>
        <v>1</v>
      </c>
      <c r="F1284" t="b">
        <f t="shared" si="20"/>
        <v>1</v>
      </c>
      <c r="G1284" t="str">
        <f>IF(F1284=FALSE,"",B1284&amp;"@"&amp;COUNTIFS($B$1:B1284,B1284,$F$1:F1284,TRUE))</f>
        <v>Belgium@5</v>
      </c>
      <c r="H1284" t="str">
        <f>IFERROR(INDEX('기사 제목, 링크 정리시트'!B:B,MATCH(CONCATENATE("http://skinnonews.com"&amp;'5pg 데이터'!A1284),'기사 제목, 링크 정리시트'!C:C,0)),"")</f>
        <v/>
      </c>
      <c r="M1284">
        <f>주간_5pg!F1284</f>
        <v>0</v>
      </c>
    </row>
    <row r="1285" spans="1:13">
      <c r="A1285" s="86" t="s">
        <v>1645</v>
      </c>
      <c r="B1285" s="86" t="s">
        <v>226</v>
      </c>
      <c r="C1285" s="86">
        <v>1</v>
      </c>
      <c r="D1285">
        <f>IF(VLOOKUP(A1285,'상위 PV'!A:C,3,0)="기사임",1,"")</f>
        <v>1</v>
      </c>
      <c r="E1285">
        <f>COUNTIF(주간_5pg!$F$2:$F$800,'5pg 데이터'!B1285)</f>
        <v>1</v>
      </c>
      <c r="F1285" t="b">
        <f t="shared" si="20"/>
        <v>1</v>
      </c>
      <c r="G1285" t="str">
        <f>IF(F1285=FALSE,"",B1285&amp;"@"&amp;COUNTIFS($B$1:B1285,B1285,$F$1:F1285,TRUE))</f>
        <v>South Korea@103</v>
      </c>
      <c r="H1285" t="str">
        <f>IFERROR(INDEX('기사 제목, 링크 정리시트'!B:B,MATCH(CONCATENATE("http://skinnonews.com"&amp;'5pg 데이터'!A1285),'기사 제목, 링크 정리시트'!C:C,0)),"")</f>
        <v/>
      </c>
      <c r="M1285">
        <f>주간_5pg!F1285</f>
        <v>0</v>
      </c>
    </row>
    <row r="1286" spans="1:13">
      <c r="A1286" s="86" t="s">
        <v>1218</v>
      </c>
      <c r="B1286" s="86" t="s">
        <v>235</v>
      </c>
      <c r="C1286" s="86">
        <v>1</v>
      </c>
      <c r="D1286">
        <f>IF(VLOOKUP(A1286,'상위 PV'!A:C,3,0)="기사임",1,"")</f>
        <v>1</v>
      </c>
      <c r="E1286">
        <f>COUNTIF(주간_5pg!$F$2:$F$800,'5pg 데이터'!B1286)</f>
        <v>1</v>
      </c>
      <c r="F1286" t="b">
        <f t="shared" si="20"/>
        <v>1</v>
      </c>
      <c r="G1286" t="str">
        <f>IF(F1286=FALSE,"",B1286&amp;"@"&amp;COUNTIFS($B$1:B1286,B1286,$F$1:F1286,TRUE))</f>
        <v>Hungary@17</v>
      </c>
      <c r="H1286" t="str">
        <f>IFERROR(INDEX('기사 제목, 링크 정리시트'!B:B,MATCH(CONCATENATE("http://skinnonews.com"&amp;'5pg 데이터'!A1286),'기사 제목, 링크 정리시트'!C:C,0)),"")</f>
        <v/>
      </c>
      <c r="M1286">
        <f>주간_5pg!F1286</f>
        <v>0</v>
      </c>
    </row>
    <row r="1287" spans="1:13">
      <c r="A1287" s="86" t="s">
        <v>1218</v>
      </c>
      <c r="B1287" s="86" t="s">
        <v>229</v>
      </c>
      <c r="C1287" s="86">
        <v>1</v>
      </c>
      <c r="D1287">
        <f>IF(VLOOKUP(A1287,'상위 PV'!A:C,3,0)="기사임",1,"")</f>
        <v>1</v>
      </c>
      <c r="E1287">
        <f>COUNTIF(주간_5pg!$F$2:$F$800,'5pg 데이터'!B1287)</f>
        <v>1</v>
      </c>
      <c r="F1287" t="b">
        <f t="shared" si="20"/>
        <v>1</v>
      </c>
      <c r="G1287" t="str">
        <f>IF(F1287=FALSE,"",B1287&amp;"@"&amp;COUNTIFS($B$1:B1287,B1287,$F$1:F1287,TRUE))</f>
        <v>India@118</v>
      </c>
      <c r="H1287" t="str">
        <f>IFERROR(INDEX('기사 제목, 링크 정리시트'!B:B,MATCH(CONCATENATE("http://skinnonews.com"&amp;'5pg 데이터'!A1287),'기사 제목, 링크 정리시트'!C:C,0)),"")</f>
        <v/>
      </c>
      <c r="M1287">
        <f>주간_5pg!F1287</f>
        <v>0</v>
      </c>
    </row>
    <row r="1288" spans="1:13">
      <c r="A1288" s="86" t="s">
        <v>1218</v>
      </c>
      <c r="B1288" s="86" t="s">
        <v>226</v>
      </c>
      <c r="C1288" s="86">
        <v>1</v>
      </c>
      <c r="D1288">
        <f>IF(VLOOKUP(A1288,'상위 PV'!A:C,3,0)="기사임",1,"")</f>
        <v>1</v>
      </c>
      <c r="E1288">
        <f>COUNTIF(주간_5pg!$F$2:$F$800,'5pg 데이터'!B1288)</f>
        <v>1</v>
      </c>
      <c r="F1288" t="b">
        <f t="shared" si="20"/>
        <v>1</v>
      </c>
      <c r="G1288" t="str">
        <f>IF(F1288=FALSE,"",B1288&amp;"@"&amp;COUNTIFS($B$1:B1288,B1288,$F$1:F1288,TRUE))</f>
        <v>South Korea@104</v>
      </c>
      <c r="H1288" t="str">
        <f>IFERROR(INDEX('기사 제목, 링크 정리시트'!B:B,MATCH(CONCATENATE("http://skinnonews.com"&amp;'5pg 데이터'!A1288),'기사 제목, 링크 정리시트'!C:C,0)),"")</f>
        <v/>
      </c>
      <c r="M1288">
        <f>주간_5pg!F1288</f>
        <v>0</v>
      </c>
    </row>
    <row r="1289" spans="1:13">
      <c r="A1289" s="86" t="s">
        <v>310</v>
      </c>
      <c r="B1289" s="86" t="s">
        <v>243</v>
      </c>
      <c r="C1289" s="86">
        <v>1</v>
      </c>
      <c r="D1289">
        <f>IF(VLOOKUP(A1289,'상위 PV'!A:C,3,0)="기사임",1,"")</f>
        <v>1</v>
      </c>
      <c r="E1289">
        <f>COUNTIF(주간_5pg!$F$2:$F$800,'5pg 데이터'!B1289)</f>
        <v>1</v>
      </c>
      <c r="F1289" t="b">
        <f t="shared" si="20"/>
        <v>1</v>
      </c>
      <c r="G1289" t="str">
        <f>IF(F1289=FALSE,"",B1289&amp;"@"&amp;COUNTIFS($B$1:B1289,B1289,$F$1:F1289,TRUE))</f>
        <v>Thailand@14</v>
      </c>
      <c r="H1289" t="str">
        <f>IFERROR(INDEX('기사 제목, 링크 정리시트'!B:B,MATCH(CONCATENATE("http://skinnonews.com"&amp;'5pg 데이터'!A1289),'기사 제목, 링크 정리시트'!C:C,0)),"")</f>
        <v/>
      </c>
      <c r="M1289">
        <f>주간_5pg!F1289</f>
        <v>0</v>
      </c>
    </row>
    <row r="1290" spans="1:13">
      <c r="A1290" s="86" t="s">
        <v>310</v>
      </c>
      <c r="B1290" s="86" t="s">
        <v>225</v>
      </c>
      <c r="C1290" s="86">
        <v>1</v>
      </c>
      <c r="D1290">
        <f>IF(VLOOKUP(A1290,'상위 PV'!A:C,3,0)="기사임",1,"")</f>
        <v>1</v>
      </c>
      <c r="E1290">
        <f>COUNTIF(주간_5pg!$F$2:$F$800,'5pg 데이터'!B1290)</f>
        <v>1</v>
      </c>
      <c r="F1290" t="b">
        <f t="shared" si="20"/>
        <v>1</v>
      </c>
      <c r="G1290" t="str">
        <f>IF(F1290=FALSE,"",B1290&amp;"@"&amp;COUNTIFS($B$1:B1290,B1290,$F$1:F1290,TRUE))</f>
        <v>United States@114</v>
      </c>
      <c r="H1290" t="str">
        <f>IFERROR(INDEX('기사 제목, 링크 정리시트'!B:B,MATCH(CONCATENATE("http://skinnonews.com"&amp;'5pg 데이터'!A1290),'기사 제목, 링크 정리시트'!C:C,0)),"")</f>
        <v/>
      </c>
      <c r="M1290">
        <f>주간_5pg!F1290</f>
        <v>0</v>
      </c>
    </row>
    <row r="1291" spans="1:13">
      <c r="A1291" s="86" t="s">
        <v>1085</v>
      </c>
      <c r="B1291" s="86" t="s">
        <v>229</v>
      </c>
      <c r="C1291" s="86">
        <v>1</v>
      </c>
      <c r="D1291">
        <f>IF(VLOOKUP(A1291,'상위 PV'!A:C,3,0)="기사임",1,"")</f>
        <v>1</v>
      </c>
      <c r="E1291">
        <f>COUNTIF(주간_5pg!$F$2:$F$800,'5pg 데이터'!B1291)</f>
        <v>1</v>
      </c>
      <c r="F1291" t="b">
        <f t="shared" si="20"/>
        <v>1</v>
      </c>
      <c r="G1291" t="str">
        <f>IF(F1291=FALSE,"",B1291&amp;"@"&amp;COUNTIFS($B$1:B1291,B1291,$F$1:F1291,TRUE))</f>
        <v>India@119</v>
      </c>
      <c r="H1291" t="str">
        <f>IFERROR(INDEX('기사 제목, 링크 정리시트'!B:B,MATCH(CONCATENATE("http://skinnonews.com"&amp;'5pg 데이터'!A1291),'기사 제목, 링크 정리시트'!C:C,0)),"")</f>
        <v/>
      </c>
      <c r="M1291">
        <f>주간_5pg!F1291</f>
        <v>0</v>
      </c>
    </row>
    <row r="1292" spans="1:13">
      <c r="A1292" s="86" t="s">
        <v>1812</v>
      </c>
      <c r="B1292" s="86" t="s">
        <v>596</v>
      </c>
      <c r="C1292" s="86">
        <v>1</v>
      </c>
      <c r="D1292">
        <f>IF(VLOOKUP(A1292,'상위 PV'!A:C,3,0)="기사임",1,"")</f>
        <v>1</v>
      </c>
      <c r="E1292">
        <f>COUNTIF(주간_5pg!$F$2:$F$800,'5pg 데이터'!B1292)</f>
        <v>1</v>
      </c>
      <c r="F1292" t="b">
        <f t="shared" si="20"/>
        <v>1</v>
      </c>
      <c r="G1292" t="str">
        <f>IF(F1292=FALSE,"",B1292&amp;"@"&amp;COUNTIFS($B$1:B1292,B1292,$F$1:F1292,TRUE))</f>
        <v>Switzerland@4</v>
      </c>
      <c r="H1292" t="str">
        <f>IFERROR(INDEX('기사 제목, 링크 정리시트'!B:B,MATCH(CONCATENATE("http://skinnonews.com"&amp;'5pg 데이터'!A1292),'기사 제목, 링크 정리시트'!C:C,0)),"")</f>
        <v/>
      </c>
      <c r="M1292">
        <f>주간_5pg!F1292</f>
        <v>0</v>
      </c>
    </row>
    <row r="1293" spans="1:13">
      <c r="A1293" s="86" t="s">
        <v>1006</v>
      </c>
      <c r="B1293" s="86" t="s">
        <v>225</v>
      </c>
      <c r="C1293" s="86">
        <v>1</v>
      </c>
      <c r="D1293">
        <f>IF(VLOOKUP(A1293,'상위 PV'!A:C,3,0)="기사임",1,"")</f>
        <v>1</v>
      </c>
      <c r="E1293">
        <f>COUNTIF(주간_5pg!$F$2:$F$800,'5pg 데이터'!B1293)</f>
        <v>1</v>
      </c>
      <c r="F1293" t="b">
        <f t="shared" si="20"/>
        <v>1</v>
      </c>
      <c r="G1293" t="str">
        <f>IF(F1293=FALSE,"",B1293&amp;"@"&amp;COUNTIFS($B$1:B1293,B1293,$F$1:F1293,TRUE))</f>
        <v>United States@115</v>
      </c>
      <c r="H1293" t="str">
        <f>IFERROR(INDEX('기사 제목, 링크 정리시트'!B:B,MATCH(CONCATENATE("http://skinnonews.com"&amp;'5pg 데이터'!A1293),'기사 제목, 링크 정리시트'!C:C,0)),"")</f>
        <v/>
      </c>
      <c r="M1293">
        <f>주간_5pg!F1293</f>
        <v>0</v>
      </c>
    </row>
    <row r="1294" spans="1:13">
      <c r="A1294" s="86" t="s">
        <v>1753</v>
      </c>
      <c r="B1294" s="86" t="s">
        <v>226</v>
      </c>
      <c r="C1294" s="86">
        <v>1</v>
      </c>
      <c r="D1294" t="e">
        <f>IF(VLOOKUP(A1294,'상위 PV'!A:C,3,0)="기사임",1,"")</f>
        <v>#N/A</v>
      </c>
      <c r="E1294">
        <f>COUNTIF(주간_5pg!$F$2:$F$800,'5pg 데이터'!B1294)</f>
        <v>1</v>
      </c>
      <c r="F1294" t="e">
        <f t="shared" si="20"/>
        <v>#N/A</v>
      </c>
      <c r="G1294" t="e">
        <f>IF(F1294=FALSE,"",B1294&amp;"@"&amp;COUNTIFS($B$1:B1294,B1294,$F$1:F1294,TRUE))</f>
        <v>#N/A</v>
      </c>
      <c r="H1294" t="str">
        <f>IFERROR(INDEX('기사 제목, 링크 정리시트'!B:B,MATCH(CONCATENATE("http://skinnonews.com"&amp;'5pg 데이터'!A1294),'기사 제목, 링크 정리시트'!C:C,0)),"")</f>
        <v/>
      </c>
      <c r="M1294">
        <f>주간_5pg!F1294</f>
        <v>0</v>
      </c>
    </row>
    <row r="1295" spans="1:13">
      <c r="A1295" s="86" t="s">
        <v>1753</v>
      </c>
      <c r="B1295" s="86" t="s">
        <v>225</v>
      </c>
      <c r="C1295" s="86">
        <v>1</v>
      </c>
      <c r="D1295" t="e">
        <f>IF(VLOOKUP(A1295,'상위 PV'!A:C,3,0)="기사임",1,"")</f>
        <v>#N/A</v>
      </c>
      <c r="E1295">
        <f>COUNTIF(주간_5pg!$F$2:$F$800,'5pg 데이터'!B1295)</f>
        <v>1</v>
      </c>
      <c r="F1295" t="e">
        <f t="shared" si="20"/>
        <v>#N/A</v>
      </c>
      <c r="G1295" t="e">
        <f>IF(F1295=FALSE,"",B1295&amp;"@"&amp;COUNTIFS($B$1:B1295,B1295,$F$1:F1295,TRUE))</f>
        <v>#N/A</v>
      </c>
      <c r="H1295" t="str">
        <f>IFERROR(INDEX('기사 제목, 링크 정리시트'!B:B,MATCH(CONCATENATE("http://skinnonews.com"&amp;'5pg 데이터'!A1295),'기사 제목, 링크 정리시트'!C:C,0)),"")</f>
        <v/>
      </c>
      <c r="M1295">
        <f>주간_5pg!F1295</f>
        <v>0</v>
      </c>
    </row>
    <row r="1296" spans="1:13">
      <c r="A1296" s="86" t="s">
        <v>1813</v>
      </c>
      <c r="B1296" s="86" t="s">
        <v>226</v>
      </c>
      <c r="C1296" s="86">
        <v>1</v>
      </c>
      <c r="D1296" t="e">
        <f>IF(VLOOKUP(A1296,'상위 PV'!A:C,3,0)="기사임",1,"")</f>
        <v>#N/A</v>
      </c>
      <c r="E1296">
        <f>COUNTIF(주간_5pg!$F$2:$F$800,'5pg 데이터'!B1296)</f>
        <v>1</v>
      </c>
      <c r="F1296" t="e">
        <f t="shared" si="20"/>
        <v>#N/A</v>
      </c>
      <c r="G1296" t="e">
        <f>IF(F1296=FALSE,"",B1296&amp;"@"&amp;COUNTIFS($B$1:B1296,B1296,$F$1:F1296,TRUE))</f>
        <v>#N/A</v>
      </c>
      <c r="H1296" t="str">
        <f>IFERROR(INDEX('기사 제목, 링크 정리시트'!B:B,MATCH(CONCATENATE("http://skinnonews.com"&amp;'5pg 데이터'!A1296),'기사 제목, 링크 정리시트'!C:C,0)),"")</f>
        <v>Global EV sales to continue upward trend in 2022, and SK Innovation’s tactics to serve the market</v>
      </c>
      <c r="M1296">
        <f>주간_5pg!F1296</f>
        <v>0</v>
      </c>
    </row>
    <row r="1297" spans="1:13">
      <c r="A1297" s="86" t="s">
        <v>1788</v>
      </c>
      <c r="B1297" s="86" t="s">
        <v>234</v>
      </c>
      <c r="C1297" s="86">
        <v>1</v>
      </c>
      <c r="D1297" t="e">
        <f>IF(VLOOKUP(A1297,'상위 PV'!A:C,3,0)="기사임",1,"")</f>
        <v>#N/A</v>
      </c>
      <c r="E1297">
        <f>COUNTIF(주간_5pg!$F$2:$F$800,'5pg 데이터'!B1297)</f>
        <v>1</v>
      </c>
      <c r="F1297" t="e">
        <f t="shared" si="20"/>
        <v>#N/A</v>
      </c>
      <c r="G1297" t="e">
        <f>IF(F1297=FALSE,"",B1297&amp;"@"&amp;COUNTIFS($B$1:B1297,B1297,$F$1:F1297,TRUE))</f>
        <v>#N/A</v>
      </c>
      <c r="H1297" t="str">
        <f>IFERROR(INDEX('기사 제목, 링크 정리시트'!B:B,MATCH(CONCATENATE("http://skinnonews.com"&amp;'5pg 데이터'!A1297),'기사 제목, 링크 정리시트'!C:C,0)),"")</f>
        <v/>
      </c>
      <c r="M1297">
        <f>주간_5pg!F1297</f>
        <v>0</v>
      </c>
    </row>
    <row r="1298" spans="1:13">
      <c r="A1298" s="86" t="s">
        <v>1788</v>
      </c>
      <c r="B1298" s="86" t="s">
        <v>225</v>
      </c>
      <c r="C1298" s="86">
        <v>1</v>
      </c>
      <c r="D1298" t="e">
        <f>IF(VLOOKUP(A1298,'상위 PV'!A:C,3,0)="기사임",1,"")</f>
        <v>#N/A</v>
      </c>
      <c r="E1298">
        <f>COUNTIF(주간_5pg!$F$2:$F$800,'5pg 데이터'!B1298)</f>
        <v>1</v>
      </c>
      <c r="F1298" t="e">
        <f t="shared" si="20"/>
        <v>#N/A</v>
      </c>
      <c r="G1298" t="e">
        <f>IF(F1298=FALSE,"",B1298&amp;"@"&amp;COUNTIFS($B$1:B1298,B1298,$F$1:F1298,TRUE))</f>
        <v>#N/A</v>
      </c>
      <c r="H1298" t="str">
        <f>IFERROR(INDEX('기사 제목, 링크 정리시트'!B:B,MATCH(CONCATENATE("http://skinnonews.com"&amp;'5pg 데이터'!A1298),'기사 제목, 링크 정리시트'!C:C,0)),"")</f>
        <v/>
      </c>
      <c r="M1298">
        <f>주간_5pg!F1298</f>
        <v>0</v>
      </c>
    </row>
    <row r="1299" spans="1:13">
      <c r="A1299" s="86" t="s">
        <v>273</v>
      </c>
      <c r="B1299" s="86" t="s">
        <v>244</v>
      </c>
      <c r="C1299" s="86">
        <v>1</v>
      </c>
      <c r="D1299" t="e">
        <f>IF(VLOOKUP(A1299,'상위 PV'!A:C,3,0)="기사임",1,"")</f>
        <v>#N/A</v>
      </c>
      <c r="E1299">
        <f>COUNTIF(주간_5pg!$F$2:$F$800,'5pg 데이터'!B1299)</f>
        <v>1</v>
      </c>
      <c r="F1299" t="e">
        <f t="shared" si="20"/>
        <v>#N/A</v>
      </c>
      <c r="G1299" t="e">
        <f>IF(F1299=FALSE,"",B1299&amp;"@"&amp;COUNTIFS($B$1:B1299,B1299,$F$1:F1299,TRUE))</f>
        <v>#N/A</v>
      </c>
      <c r="H1299" t="str">
        <f>IFERROR(INDEX('기사 제목, 링크 정리시트'!B:B,MATCH(CONCATENATE("http://skinnonews.com"&amp;'5pg 데이터'!A1299),'기사 제목, 링크 정리시트'!C:C,0)),"")</f>
        <v>“It’s not waste, but valuable resource!” – How to reuse and recycle EV batteries</v>
      </c>
      <c r="M1299">
        <f>주간_5pg!F1299</f>
        <v>0</v>
      </c>
    </row>
    <row r="1300" spans="1:13">
      <c r="A1300" s="86" t="s">
        <v>1814</v>
      </c>
      <c r="B1300" s="86" t="s">
        <v>229</v>
      </c>
      <c r="C1300" s="86">
        <v>1</v>
      </c>
      <c r="D1300" t="e">
        <f>IF(VLOOKUP(A1300,'상위 PV'!A:C,3,0)="기사임",1,"")</f>
        <v>#N/A</v>
      </c>
      <c r="E1300">
        <f>COUNTIF(주간_5pg!$F$2:$F$800,'5pg 데이터'!B1300)</f>
        <v>1</v>
      </c>
      <c r="F1300" t="e">
        <f t="shared" si="20"/>
        <v>#N/A</v>
      </c>
      <c r="G1300" t="e">
        <f>IF(F1300=FALSE,"",B1300&amp;"@"&amp;COUNTIFS($B$1:B1300,B1300,$F$1:F1300,TRUE))</f>
        <v>#N/A</v>
      </c>
      <c r="H1300" t="str">
        <f>IFERROR(INDEX('기사 제목, 링크 정리시트'!B:B,MATCH(CONCATENATE("http://skinnonews.com"&amp;'5pg 데이터'!A1300),'기사 제목, 링크 정리시트'!C:C,0)),"")</f>
        <v/>
      </c>
      <c r="M1300">
        <f>주간_5pg!F1300</f>
        <v>0</v>
      </c>
    </row>
    <row r="1301" spans="1:13">
      <c r="A1301" s="86" t="s">
        <v>1220</v>
      </c>
      <c r="B1301" s="86" t="s">
        <v>227</v>
      </c>
      <c r="C1301" s="86">
        <v>1</v>
      </c>
      <c r="D1301" t="e">
        <f>IF(VLOOKUP(A1301,'상위 PV'!A:C,3,0)="기사임",1,"")</f>
        <v>#N/A</v>
      </c>
      <c r="E1301">
        <f>COUNTIF(주간_5pg!$F$2:$F$800,'5pg 데이터'!B1301)</f>
        <v>1</v>
      </c>
      <c r="F1301" t="e">
        <f t="shared" si="20"/>
        <v>#N/A</v>
      </c>
      <c r="G1301" t="e">
        <f>IF(F1301=FALSE,"",B1301&amp;"@"&amp;COUNTIFS($B$1:B1301,B1301,$F$1:F1301,TRUE))</f>
        <v>#N/A</v>
      </c>
      <c r="H1301" t="str">
        <f>IFERROR(INDEX('기사 제목, 링크 정리시트'!B:B,MATCH(CONCATENATE("http://skinnonews.com"&amp;'5pg 데이터'!A1301),'기사 제목, 링크 정리시트'!C:C,0)),"")</f>
        <v/>
      </c>
      <c r="M1301">
        <f>주간_5pg!F1301</f>
        <v>0</v>
      </c>
    </row>
    <row r="1302" spans="1:13">
      <c r="A1302" s="86" t="s">
        <v>969</v>
      </c>
      <c r="B1302" s="86" t="s">
        <v>227</v>
      </c>
      <c r="C1302" s="86">
        <v>1</v>
      </c>
      <c r="D1302">
        <f>IF(VLOOKUP(A1302,'상위 PV'!A:C,3,0)="기사임",1,"")</f>
        <v>1</v>
      </c>
      <c r="E1302">
        <f>COUNTIF(주간_5pg!$F$2:$F$800,'5pg 데이터'!B1302)</f>
        <v>1</v>
      </c>
      <c r="F1302" t="b">
        <f t="shared" si="20"/>
        <v>1</v>
      </c>
      <c r="G1302" t="str">
        <f>IF(F1302=FALSE,"",B1302&amp;"@"&amp;COUNTIFS($B$1:B1302,B1302,$F$1:F1302,TRUE))</f>
        <v>Japan@46</v>
      </c>
      <c r="H1302" t="str">
        <f>IFERROR(INDEX('기사 제목, 링크 정리시트'!B:B,MATCH(CONCATENATE("http://skinnonews.com"&amp;'5pg 데이터'!A1302),'기사 제목, 링크 정리시트'!C:C,0)),"")</f>
        <v>SK On, Ford and Koç signed an MOU to create a joint venture for battery production in Turkey</v>
      </c>
      <c r="M1302">
        <f>주간_5pg!F1302</f>
        <v>0</v>
      </c>
    </row>
    <row r="1303" spans="1:13">
      <c r="A1303" s="86" t="s">
        <v>969</v>
      </c>
      <c r="B1303" s="86" t="s">
        <v>234</v>
      </c>
      <c r="C1303" s="86">
        <v>1</v>
      </c>
      <c r="D1303">
        <f>IF(VLOOKUP(A1303,'상위 PV'!A:C,3,0)="기사임",1,"")</f>
        <v>1</v>
      </c>
      <c r="E1303">
        <f>COUNTIF(주간_5pg!$F$2:$F$800,'5pg 데이터'!B1303)</f>
        <v>1</v>
      </c>
      <c r="F1303" t="b">
        <f t="shared" si="20"/>
        <v>1</v>
      </c>
      <c r="G1303" t="str">
        <f>IF(F1303=FALSE,"",B1303&amp;"@"&amp;COUNTIFS($B$1:B1303,B1303,$F$1:F1303,TRUE))</f>
        <v>United Kingdom@45</v>
      </c>
      <c r="H1303" t="str">
        <f>IFERROR(INDEX('기사 제목, 링크 정리시트'!B:B,MATCH(CONCATENATE("http://skinnonews.com"&amp;'5pg 데이터'!A1303),'기사 제목, 링크 정리시트'!C:C,0)),"")</f>
        <v>SK On, Ford and Koç signed an MOU to create a joint venture for battery production in Turkey</v>
      </c>
      <c r="M1303">
        <f>주간_5pg!F1303</f>
        <v>0</v>
      </c>
    </row>
    <row r="1304" spans="1:13">
      <c r="A1304" s="86" t="s">
        <v>906</v>
      </c>
      <c r="B1304" s="86" t="s">
        <v>230</v>
      </c>
      <c r="C1304" s="86">
        <v>1</v>
      </c>
      <c r="D1304" t="e">
        <f>IF(VLOOKUP(A1304,'상위 PV'!A:C,3,0)="기사임",1,"")</f>
        <v>#N/A</v>
      </c>
      <c r="E1304">
        <f>COUNTIF(주간_5pg!$F$2:$F$800,'5pg 데이터'!B1304)</f>
        <v>1</v>
      </c>
      <c r="F1304" t="e">
        <f t="shared" si="20"/>
        <v>#N/A</v>
      </c>
      <c r="G1304" t="e">
        <f>IF(F1304=FALSE,"",B1304&amp;"@"&amp;COUNTIFS($B$1:B1304,B1304,$F$1:F1304,TRUE))</f>
        <v>#N/A</v>
      </c>
      <c r="H1304" t="str">
        <f>IFERROR(INDEX('기사 제목, 링크 정리시트'!B:B,MATCH(CONCATENATE("http://skinnonews.com"&amp;'5pg 데이터'!A1304),'기사 제목, 링크 정리시트'!C:C,0)),"")</f>
        <v>SK Geo Centric making equity investment into PureCycle Technologies to expand plastic recycling business</v>
      </c>
      <c r="M1304">
        <f>주간_5pg!F1304</f>
        <v>0</v>
      </c>
    </row>
    <row r="1305" spans="1:13">
      <c r="A1305" s="86" t="s">
        <v>906</v>
      </c>
      <c r="B1305" s="86" t="s">
        <v>596</v>
      </c>
      <c r="C1305" s="86">
        <v>1</v>
      </c>
      <c r="D1305" t="e">
        <f>IF(VLOOKUP(A1305,'상위 PV'!A:C,3,0)="기사임",1,"")</f>
        <v>#N/A</v>
      </c>
      <c r="E1305">
        <f>COUNTIF(주간_5pg!$F$2:$F$800,'5pg 데이터'!B1305)</f>
        <v>1</v>
      </c>
      <c r="F1305" t="e">
        <f t="shared" si="20"/>
        <v>#N/A</v>
      </c>
      <c r="G1305" t="e">
        <f>IF(F1305=FALSE,"",B1305&amp;"@"&amp;COUNTIFS($B$1:B1305,B1305,$F$1:F1305,TRUE))</f>
        <v>#N/A</v>
      </c>
      <c r="H1305" t="str">
        <f>IFERROR(INDEX('기사 제목, 링크 정리시트'!B:B,MATCH(CONCATENATE("http://skinnonews.com"&amp;'5pg 데이터'!A1305),'기사 제목, 링크 정리시트'!C:C,0)),"")</f>
        <v>SK Geo Centric making equity investment into PureCycle Technologies to expand plastic recycling business</v>
      </c>
      <c r="M1305">
        <f>주간_5pg!F1305</f>
        <v>0</v>
      </c>
    </row>
    <row r="1306" spans="1:13">
      <c r="A1306" s="86" t="s">
        <v>906</v>
      </c>
      <c r="B1306" s="86" t="s">
        <v>225</v>
      </c>
      <c r="C1306" s="86">
        <v>1</v>
      </c>
      <c r="D1306" t="e">
        <f>IF(VLOOKUP(A1306,'상위 PV'!A:C,3,0)="기사임",1,"")</f>
        <v>#N/A</v>
      </c>
      <c r="E1306">
        <f>COUNTIF(주간_5pg!$F$2:$F$800,'5pg 데이터'!B1306)</f>
        <v>1</v>
      </c>
      <c r="F1306" t="e">
        <f t="shared" si="20"/>
        <v>#N/A</v>
      </c>
      <c r="G1306" t="e">
        <f>IF(F1306=FALSE,"",B1306&amp;"@"&amp;COUNTIFS($B$1:B1306,B1306,$F$1:F1306,TRUE))</f>
        <v>#N/A</v>
      </c>
      <c r="H1306" t="str">
        <f>IFERROR(INDEX('기사 제목, 링크 정리시트'!B:B,MATCH(CONCATENATE("http://skinnonews.com"&amp;'5pg 데이터'!A1306),'기사 제목, 링크 정리시트'!C:C,0)),"")</f>
        <v>SK Geo Centric making equity investment into PureCycle Technologies to expand plastic recycling business</v>
      </c>
      <c r="M1306">
        <f>주간_5pg!F1306</f>
        <v>0</v>
      </c>
    </row>
    <row r="1307" spans="1:13">
      <c r="A1307" s="86" t="s">
        <v>276</v>
      </c>
      <c r="B1307" s="86" t="s">
        <v>226</v>
      </c>
      <c r="C1307" s="86">
        <v>1</v>
      </c>
      <c r="D1307">
        <f>IF(VLOOKUP(A1307,'상위 PV'!A:C,3,0)="기사임",1,"")</f>
        <v>1</v>
      </c>
      <c r="E1307">
        <f>COUNTIF(주간_5pg!$F$2:$F$800,'5pg 데이터'!B1307)</f>
        <v>1</v>
      </c>
      <c r="F1307" t="b">
        <f t="shared" si="20"/>
        <v>1</v>
      </c>
      <c r="G1307" t="str">
        <f>IF(F1307=FALSE,"",B1307&amp;"@"&amp;COUNTIFS($B$1:B1307,B1307,$F$1:F1307,TRUE))</f>
        <v>South Korea@105</v>
      </c>
      <c r="H1307" t="str">
        <f>IFERROR(INDEX('기사 제목, 링크 정리시트'!B:B,MATCH(CONCATENATE("http://skinnonews.com"&amp;'5pg 데이터'!A1307),'기사 제목, 링크 정리시트'!C:C,0)),"")</f>
        <v>SK On unveils production process and future vision of “Safe Batteries” at InterBattery 2022</v>
      </c>
      <c r="M1307">
        <f>주간_5pg!F1307</f>
        <v>0</v>
      </c>
    </row>
    <row r="1308" spans="1:13">
      <c r="A1308" s="86" t="s">
        <v>276</v>
      </c>
      <c r="B1308" s="86" t="s">
        <v>242</v>
      </c>
      <c r="C1308" s="86">
        <v>1</v>
      </c>
      <c r="D1308">
        <f>IF(VLOOKUP(A1308,'상위 PV'!A:C,3,0)="기사임",1,"")</f>
        <v>1</v>
      </c>
      <c r="E1308">
        <f>COUNTIF(주간_5pg!$F$2:$F$800,'5pg 데이터'!B1308)</f>
        <v>1</v>
      </c>
      <c r="F1308" t="b">
        <f t="shared" si="20"/>
        <v>1</v>
      </c>
      <c r="G1308" t="str">
        <f>IF(F1308=FALSE,"",B1308&amp;"@"&amp;COUNTIFS($B$1:B1308,B1308,$F$1:F1308,TRUE))</f>
        <v>Taiwan@16</v>
      </c>
      <c r="H1308" t="str">
        <f>IFERROR(INDEX('기사 제목, 링크 정리시트'!B:B,MATCH(CONCATENATE("http://skinnonews.com"&amp;'5pg 데이터'!A1308),'기사 제목, 링크 정리시트'!C:C,0)),"")</f>
        <v>SK On unveils production process and future vision of “Safe Batteries” at InterBattery 2022</v>
      </c>
      <c r="M1308">
        <f>주간_5pg!F1308</f>
        <v>0</v>
      </c>
    </row>
    <row r="1309" spans="1:13">
      <c r="A1309" s="86" t="s">
        <v>607</v>
      </c>
      <c r="B1309" s="86" t="s">
        <v>232</v>
      </c>
      <c r="C1309" s="86">
        <v>1</v>
      </c>
      <c r="D1309">
        <f>IF(VLOOKUP(A1309,'상위 PV'!A:C,3,0)="기사임",1,"")</f>
        <v>1</v>
      </c>
      <c r="E1309">
        <f>COUNTIF(주간_5pg!$F$2:$F$800,'5pg 데이터'!B1309)</f>
        <v>1</v>
      </c>
      <c r="F1309" t="b">
        <f t="shared" si="20"/>
        <v>1</v>
      </c>
      <c r="G1309" t="str">
        <f>IF(F1309=FALSE,"",B1309&amp;"@"&amp;COUNTIFS($B$1:B1309,B1309,$F$1:F1309,TRUE))</f>
        <v>Canada@21</v>
      </c>
      <c r="H1309" t="str">
        <f>IFERROR(INDEX('기사 제목, 링크 정리시트'!B:B,MATCH(CONCATENATE("http://skinnonews.com"&amp;'5pg 데이터'!A1309),'기사 제목, 링크 정리시트'!C:C,0)),"")</f>
        <v/>
      </c>
      <c r="M1309">
        <f>주간_5pg!F1309</f>
        <v>0</v>
      </c>
    </row>
    <row r="1310" spans="1:13">
      <c r="A1310" s="86" t="s">
        <v>607</v>
      </c>
      <c r="B1310" s="86" t="s">
        <v>225</v>
      </c>
      <c r="C1310" s="86">
        <v>1</v>
      </c>
      <c r="D1310">
        <f>IF(VLOOKUP(A1310,'상위 PV'!A:C,3,0)="기사임",1,"")</f>
        <v>1</v>
      </c>
      <c r="E1310">
        <f>COUNTIF(주간_5pg!$F$2:$F$800,'5pg 데이터'!B1310)</f>
        <v>1</v>
      </c>
      <c r="F1310" t="b">
        <f t="shared" si="20"/>
        <v>1</v>
      </c>
      <c r="G1310" t="str">
        <f>IF(F1310=FALSE,"",B1310&amp;"@"&amp;COUNTIFS($B$1:B1310,B1310,$F$1:F1310,TRUE))</f>
        <v>United States@116</v>
      </c>
      <c r="H1310" t="str">
        <f>IFERROR(INDEX('기사 제목, 링크 정리시트'!B:B,MATCH(CONCATENATE("http://skinnonews.com"&amp;'5pg 데이터'!A1310),'기사 제목, 링크 정리시트'!C:C,0)),"")</f>
        <v/>
      </c>
      <c r="M1310">
        <f>주간_5pg!F1310</f>
        <v>0</v>
      </c>
    </row>
    <row r="1311" spans="1:13">
      <c r="A1311" s="86" t="s">
        <v>311</v>
      </c>
      <c r="B1311" s="86" t="s">
        <v>226</v>
      </c>
      <c r="C1311" s="86">
        <v>1</v>
      </c>
      <c r="D1311" t="e">
        <f>IF(VLOOKUP(A1311,'상위 PV'!A:C,3,0)="기사임",1,"")</f>
        <v>#N/A</v>
      </c>
      <c r="E1311">
        <f>COUNTIF(주간_5pg!$F$2:$F$800,'5pg 데이터'!B1311)</f>
        <v>1</v>
      </c>
      <c r="F1311" t="e">
        <f t="shared" si="20"/>
        <v>#N/A</v>
      </c>
      <c r="G1311" t="e">
        <f>IF(F1311=FALSE,"",B1311&amp;"@"&amp;COUNTIFS($B$1:B1311,B1311,$F$1:F1311,TRUE))</f>
        <v>#N/A</v>
      </c>
      <c r="H1311" t="str">
        <f>IFERROR(INDEX('기사 제목, 링크 정리시트'!B:B,MATCH(CONCATENATE("http://skinnonews.com"&amp;'5pg 데이터'!A1311),'기사 제목, 링크 정리시트'!C:C,0)),"")</f>
        <v/>
      </c>
      <c r="M1311">
        <f>주간_5pg!F1311</f>
        <v>0</v>
      </c>
    </row>
    <row r="1312" spans="1:13">
      <c r="A1312" s="86" t="s">
        <v>311</v>
      </c>
      <c r="B1312" s="86" t="s">
        <v>242</v>
      </c>
      <c r="C1312" s="86">
        <v>1</v>
      </c>
      <c r="D1312" t="e">
        <f>IF(VLOOKUP(A1312,'상위 PV'!A:C,3,0)="기사임",1,"")</f>
        <v>#N/A</v>
      </c>
      <c r="E1312">
        <f>COUNTIF(주간_5pg!$F$2:$F$800,'5pg 데이터'!B1312)</f>
        <v>1</v>
      </c>
      <c r="F1312" t="e">
        <f t="shared" si="20"/>
        <v>#N/A</v>
      </c>
      <c r="G1312" t="e">
        <f>IF(F1312=FALSE,"",B1312&amp;"@"&amp;COUNTIFS($B$1:B1312,B1312,$F$1:F1312,TRUE))</f>
        <v>#N/A</v>
      </c>
      <c r="H1312" t="str">
        <f>IFERROR(INDEX('기사 제목, 링크 정리시트'!B:B,MATCH(CONCATENATE("http://skinnonews.com"&amp;'5pg 데이터'!A1312),'기사 제목, 링크 정리시트'!C:C,0)),"")</f>
        <v/>
      </c>
      <c r="M1312">
        <f>주간_5pg!F1312</f>
        <v>0</v>
      </c>
    </row>
    <row r="1313" spans="1:13">
      <c r="A1313" s="86" t="s">
        <v>617</v>
      </c>
      <c r="B1313" s="86" t="s">
        <v>231</v>
      </c>
      <c r="C1313" s="86">
        <v>1</v>
      </c>
      <c r="D1313">
        <f>IF(VLOOKUP(A1313,'상위 PV'!A:C,3,0)="기사임",1,"")</f>
        <v>1</v>
      </c>
      <c r="E1313">
        <f>COUNTIF(주간_5pg!$F$2:$F$800,'5pg 데이터'!B1313)</f>
        <v>1</v>
      </c>
      <c r="F1313" t="b">
        <f t="shared" si="20"/>
        <v>1</v>
      </c>
      <c r="G1313" t="str">
        <f>IF(F1313=FALSE,"",B1313&amp;"@"&amp;COUNTIFS($B$1:B1313,B1313,$F$1:F1313,TRUE))</f>
        <v>China@34</v>
      </c>
      <c r="H1313" t="str">
        <f>IFERROR(INDEX('기사 제목, 링크 정리시트'!B:B,MATCH(CONCATENATE("http://skinnonews.com"&amp;'5pg 데이터'!A1313),'기사 제목, 링크 정리시트'!C:C,0)),"")</f>
        <v>SK On announces successful joint development of Battery Monitoring Integrated Circuit</v>
      </c>
      <c r="M1313">
        <f>주간_5pg!F1313</f>
        <v>0</v>
      </c>
    </row>
    <row r="1314" spans="1:13">
      <c r="A1314" s="86" t="s">
        <v>617</v>
      </c>
      <c r="B1314" s="86" t="s">
        <v>237</v>
      </c>
      <c r="C1314" s="86">
        <v>1</v>
      </c>
      <c r="D1314">
        <f>IF(VLOOKUP(A1314,'상위 PV'!A:C,3,0)="기사임",1,"")</f>
        <v>1</v>
      </c>
      <c r="E1314">
        <f>COUNTIF(주간_5pg!$F$2:$F$800,'5pg 데이터'!B1314)</f>
        <v>1</v>
      </c>
      <c r="F1314" t="b">
        <f t="shared" si="20"/>
        <v>1</v>
      </c>
      <c r="G1314" t="str">
        <f>IF(F1314=FALSE,"",B1314&amp;"@"&amp;COUNTIFS($B$1:B1314,B1314,$F$1:F1314,TRUE))</f>
        <v>Malaysia@22</v>
      </c>
      <c r="H1314" t="str">
        <f>IFERROR(INDEX('기사 제목, 링크 정리시트'!B:B,MATCH(CONCATENATE("http://skinnonews.com"&amp;'5pg 데이터'!A1314),'기사 제목, 링크 정리시트'!C:C,0)),"")</f>
        <v>SK On announces successful joint development of Battery Monitoring Integrated Circuit</v>
      </c>
      <c r="M1314">
        <f>주간_5pg!F1314</f>
        <v>0</v>
      </c>
    </row>
    <row r="1315" spans="1:13">
      <c r="A1315" s="86" t="s">
        <v>617</v>
      </c>
      <c r="B1315" s="86" t="s">
        <v>226</v>
      </c>
      <c r="C1315" s="86">
        <v>1</v>
      </c>
      <c r="D1315">
        <f>IF(VLOOKUP(A1315,'상위 PV'!A:C,3,0)="기사임",1,"")</f>
        <v>1</v>
      </c>
      <c r="E1315">
        <f>COUNTIF(주간_5pg!$F$2:$F$800,'5pg 데이터'!B1315)</f>
        <v>1</v>
      </c>
      <c r="F1315" t="b">
        <f t="shared" si="20"/>
        <v>1</v>
      </c>
      <c r="G1315" t="str">
        <f>IF(F1315=FALSE,"",B1315&amp;"@"&amp;COUNTIFS($B$1:B1315,B1315,$F$1:F1315,TRUE))</f>
        <v>South Korea@106</v>
      </c>
      <c r="H1315" t="str">
        <f>IFERROR(INDEX('기사 제목, 링크 정리시트'!B:B,MATCH(CONCATENATE("http://skinnonews.com"&amp;'5pg 데이터'!A1315),'기사 제목, 링크 정리시트'!C:C,0)),"")</f>
        <v>SK On announces successful joint development of Battery Monitoring Integrated Circuit</v>
      </c>
      <c r="M1315">
        <f>주간_5pg!F1315</f>
        <v>0</v>
      </c>
    </row>
    <row r="1316" spans="1:13">
      <c r="A1316" s="86" t="s">
        <v>617</v>
      </c>
      <c r="B1316" s="86" t="s">
        <v>234</v>
      </c>
      <c r="C1316" s="86">
        <v>1</v>
      </c>
      <c r="D1316">
        <f>IF(VLOOKUP(A1316,'상위 PV'!A:C,3,0)="기사임",1,"")</f>
        <v>1</v>
      </c>
      <c r="E1316">
        <f>COUNTIF(주간_5pg!$F$2:$F$800,'5pg 데이터'!B1316)</f>
        <v>1</v>
      </c>
      <c r="F1316" t="b">
        <f t="shared" si="20"/>
        <v>1</v>
      </c>
      <c r="G1316" t="str">
        <f>IF(F1316=FALSE,"",B1316&amp;"@"&amp;COUNTIFS($B$1:B1316,B1316,$F$1:F1316,TRUE))</f>
        <v>United Kingdom@46</v>
      </c>
      <c r="H1316" t="str">
        <f>IFERROR(INDEX('기사 제목, 링크 정리시트'!B:B,MATCH(CONCATENATE("http://skinnonews.com"&amp;'5pg 데이터'!A1316),'기사 제목, 링크 정리시트'!C:C,0)),"")</f>
        <v>SK On announces successful joint development of Battery Monitoring Integrated Circuit</v>
      </c>
      <c r="M1316">
        <f>주간_5pg!F1316</f>
        <v>0</v>
      </c>
    </row>
    <row r="1317" spans="1:13">
      <c r="A1317" s="86" t="s">
        <v>1815</v>
      </c>
      <c r="B1317" s="86" t="s">
        <v>229</v>
      </c>
      <c r="C1317" s="86">
        <v>1</v>
      </c>
      <c r="D1317" t="e">
        <f>IF(VLOOKUP(A1317,'상위 PV'!A:C,3,0)="기사임",1,"")</f>
        <v>#N/A</v>
      </c>
      <c r="E1317">
        <f>COUNTIF(주간_5pg!$F$2:$F$800,'5pg 데이터'!B1317)</f>
        <v>1</v>
      </c>
      <c r="F1317" t="e">
        <f t="shared" si="20"/>
        <v>#N/A</v>
      </c>
      <c r="G1317" t="e">
        <f>IF(F1317=FALSE,"",B1317&amp;"@"&amp;COUNTIFS($B$1:B1317,B1317,$F$1:F1317,TRUE))</f>
        <v>#N/A</v>
      </c>
      <c r="H1317" t="str">
        <f>IFERROR(INDEX('기사 제목, 링크 정리시트'!B:B,MATCH(CONCATENATE("http://skinnonews.com"&amp;'5pg 데이터'!A1317),'기사 제목, 링크 정리시트'!C:C,0)),"")</f>
        <v>Why seamless fast charging is essential for Electric Vehicles (by James Carter)</v>
      </c>
      <c r="M1317">
        <f>주간_5pg!F1317</f>
        <v>0</v>
      </c>
    </row>
    <row r="1318" spans="1:13">
      <c r="A1318" s="86" t="s">
        <v>298</v>
      </c>
      <c r="B1318" s="86" t="s">
        <v>249</v>
      </c>
      <c r="C1318" s="86">
        <v>1</v>
      </c>
      <c r="D1318">
        <f>IF(VLOOKUP(A1318,'상위 PV'!A:C,3,0)="기사임",1,"")</f>
        <v>1</v>
      </c>
      <c r="E1318">
        <f>COUNTIF(주간_5pg!$F$2:$F$800,'5pg 데이터'!B1318)</f>
        <v>1</v>
      </c>
      <c r="F1318" t="b">
        <f t="shared" si="20"/>
        <v>1</v>
      </c>
      <c r="G1318" t="str">
        <f>IF(F1318=FALSE,"",B1318&amp;"@"&amp;COUNTIFS($B$1:B1318,B1318,$F$1:F1318,TRUE))</f>
        <v>Australia@12</v>
      </c>
      <c r="H1318" t="str">
        <f>IFERROR(INDEX('기사 제목, 링크 정리시트'!B:B,MATCH(CONCATENATE("http://skinnonews.com"&amp;'5pg 데이터'!A1318),'기사 제목, 링크 정리시트'!C:C,0)),"")</f>
        <v>SK Energy transforms traditional gas stations into eco-friendly Energy Super Stations</v>
      </c>
      <c r="M1318">
        <f>주간_5pg!F1318</f>
        <v>0</v>
      </c>
    </row>
    <row r="1319" spans="1:13">
      <c r="A1319" s="86" t="s">
        <v>298</v>
      </c>
      <c r="B1319" s="86" t="s">
        <v>1773</v>
      </c>
      <c r="C1319" s="86">
        <v>1</v>
      </c>
      <c r="D1319">
        <f>IF(VLOOKUP(A1319,'상위 PV'!A:C,3,0)="기사임",1,"")</f>
        <v>1</v>
      </c>
      <c r="E1319">
        <f>COUNTIF(주간_5pg!$F$2:$F$800,'5pg 데이터'!B1319)</f>
        <v>1</v>
      </c>
      <c r="F1319" t="b">
        <f t="shared" si="20"/>
        <v>1</v>
      </c>
      <c r="G1319" t="str">
        <f>IF(F1319=FALSE,"",B1319&amp;"@"&amp;COUNTIFS($B$1:B1319,B1319,$F$1:F1319,TRUE))</f>
        <v>Belarus@3</v>
      </c>
      <c r="H1319" t="str">
        <f>IFERROR(INDEX('기사 제목, 링크 정리시트'!B:B,MATCH(CONCATENATE("http://skinnonews.com"&amp;'5pg 데이터'!A1319),'기사 제목, 링크 정리시트'!C:C,0)),"")</f>
        <v>SK Energy transforms traditional gas stations into eco-friendly Energy Super Stations</v>
      </c>
      <c r="M1319">
        <f>주간_5pg!F1319</f>
        <v>0</v>
      </c>
    </row>
    <row r="1320" spans="1:13">
      <c r="A1320" s="86" t="s">
        <v>298</v>
      </c>
      <c r="B1320" s="86" t="s">
        <v>229</v>
      </c>
      <c r="C1320" s="86">
        <v>1</v>
      </c>
      <c r="D1320">
        <f>IF(VLOOKUP(A1320,'상위 PV'!A:C,3,0)="기사임",1,"")</f>
        <v>1</v>
      </c>
      <c r="E1320">
        <f>COUNTIF(주간_5pg!$F$2:$F$800,'5pg 데이터'!B1320)</f>
        <v>1</v>
      </c>
      <c r="F1320" t="b">
        <f t="shared" si="20"/>
        <v>1</v>
      </c>
      <c r="G1320" t="str">
        <f>IF(F1320=FALSE,"",B1320&amp;"@"&amp;COUNTIFS($B$1:B1320,B1320,$F$1:F1320,TRUE))</f>
        <v>India@120</v>
      </c>
      <c r="H1320" t="str">
        <f>IFERROR(INDEX('기사 제목, 링크 정리시트'!B:B,MATCH(CONCATENATE("http://skinnonews.com"&amp;'5pg 데이터'!A1320),'기사 제목, 링크 정리시트'!C:C,0)),"")</f>
        <v>SK Energy transforms traditional gas stations into eco-friendly Energy Super Stations</v>
      </c>
      <c r="M1320">
        <f>주간_5pg!F1320</f>
        <v>0</v>
      </c>
    </row>
    <row r="1321" spans="1:13">
      <c r="A1321" s="86" t="s">
        <v>1816</v>
      </c>
      <c r="B1321" s="86" t="s">
        <v>1563</v>
      </c>
      <c r="C1321" s="86">
        <v>1</v>
      </c>
      <c r="D1321" t="e">
        <f>IF(VLOOKUP(A1321,'상위 PV'!A:C,3,0)="기사임",1,"")</f>
        <v>#N/A</v>
      </c>
      <c r="E1321">
        <f>COUNTIF(주간_5pg!$F$2:$F$800,'5pg 데이터'!B1321)</f>
        <v>0</v>
      </c>
      <c r="F1321" t="e">
        <f t="shared" si="20"/>
        <v>#N/A</v>
      </c>
      <c r="G1321" t="e">
        <f>IF(F1321=FALSE,"",B1321&amp;"@"&amp;COUNTIFS($B$1:B1321,B1321,$F$1:F1321,TRUE))</f>
        <v>#N/A</v>
      </c>
      <c r="H1321" t="str">
        <f>IFERROR(INDEX('기사 제목, 링크 정리시트'!B:B,MATCH(CONCATENATE("http://skinnonews.com"&amp;'5pg 데이터'!A1321),'기사 제목, 링크 정리시트'!C:C,0)),"")</f>
        <v/>
      </c>
      <c r="M1321">
        <f>주간_5pg!F1321</f>
        <v>0</v>
      </c>
    </row>
    <row r="1322" spans="1:13">
      <c r="A1322" s="86" t="s">
        <v>1782</v>
      </c>
      <c r="B1322" s="86" t="s">
        <v>233</v>
      </c>
      <c r="C1322" s="86">
        <v>1</v>
      </c>
      <c r="D1322">
        <f>IF(VLOOKUP(A1322,'상위 PV'!A:C,3,0)="기사임",1,"")</f>
        <v>1</v>
      </c>
      <c r="E1322">
        <f>COUNTIF(주간_5pg!$F$2:$F$800,'5pg 데이터'!B1322)</f>
        <v>1</v>
      </c>
      <c r="F1322" t="b">
        <f t="shared" si="20"/>
        <v>1</v>
      </c>
      <c r="G1322" t="str">
        <f>IF(F1322=FALSE,"",B1322&amp;"@"&amp;COUNTIFS($B$1:B1322,B1322,$F$1:F1322,TRUE))</f>
        <v>Hong Kong@38</v>
      </c>
      <c r="H1322" t="str">
        <f>IFERROR(INDEX('기사 제목, 링크 정리시트'!B:B,MATCH(CONCATENATE("http://skinnonews.com"&amp;'5pg 데이터'!A1322),'기사 제목, 링크 정리시트'!C:C,0)),"")</f>
        <v>SK Energy, SK Networks, Daeho Industries partner to push forward with pyrolysis business by recycling waste tire</v>
      </c>
      <c r="M1322">
        <f>주간_5pg!F1322</f>
        <v>0</v>
      </c>
    </row>
    <row r="1323" spans="1:13">
      <c r="A1323" s="86" t="s">
        <v>1817</v>
      </c>
      <c r="B1323" s="86" t="s">
        <v>244</v>
      </c>
      <c r="C1323" s="86">
        <v>1</v>
      </c>
      <c r="D1323">
        <f>IF(VLOOKUP(A1323,'상위 PV'!A:C,3,0)="기사임",1,"")</f>
        <v>1</v>
      </c>
      <c r="E1323">
        <f>COUNTIF(주간_5pg!$F$2:$F$800,'5pg 데이터'!B1323)</f>
        <v>1</v>
      </c>
      <c r="F1323" t="b">
        <f t="shared" si="20"/>
        <v>1</v>
      </c>
      <c r="G1323" t="str">
        <f>IF(F1323=FALSE,"",B1323&amp;"@"&amp;COUNTIFS($B$1:B1323,B1323,$F$1:F1323,TRUE))</f>
        <v>Indonesia@16</v>
      </c>
      <c r="H1323" t="str">
        <f>IFERROR(INDEX('기사 제목, 링크 정리시트'!B:B,MATCH(CONCATENATE("http://skinnonews.com"&amp;'5pg 데이터'!A1323),'기사 제목, 링크 정리시트'!C:C,0)),"")</f>
        <v/>
      </c>
      <c r="M1323">
        <f>주간_5pg!F1323</f>
        <v>0</v>
      </c>
    </row>
    <row r="1324" spans="1:13">
      <c r="A1324" s="86" t="s">
        <v>1818</v>
      </c>
      <c r="B1324" s="86" t="s">
        <v>1563</v>
      </c>
      <c r="C1324" s="86">
        <v>1</v>
      </c>
      <c r="D1324" t="e">
        <f>IF(VLOOKUP(A1324,'상위 PV'!A:C,3,0)="기사임",1,"")</f>
        <v>#N/A</v>
      </c>
      <c r="E1324">
        <f>COUNTIF(주간_5pg!$F$2:$F$800,'5pg 데이터'!B1324)</f>
        <v>0</v>
      </c>
      <c r="F1324" t="e">
        <f t="shared" si="20"/>
        <v>#N/A</v>
      </c>
      <c r="G1324" t="e">
        <f>IF(F1324=FALSE,"",B1324&amp;"@"&amp;COUNTIFS($B$1:B1324,B1324,$F$1:F1324,TRUE))</f>
        <v>#N/A</v>
      </c>
      <c r="H1324" t="str">
        <f>IFERROR(INDEX('기사 제목, 링크 정리시트'!B:B,MATCH(CONCATENATE("http://skinnonews.com"&amp;'5pg 데이터'!A1324),'기사 제목, 링크 정리시트'!C:C,0)),"")</f>
        <v/>
      </c>
      <c r="M1324">
        <f>주간_5pg!F1324</f>
        <v>0</v>
      </c>
    </row>
    <row r="1325" spans="1:13">
      <c r="A1325" s="86" t="s">
        <v>302</v>
      </c>
      <c r="B1325" s="86" t="s">
        <v>1623</v>
      </c>
      <c r="C1325" s="86">
        <v>1</v>
      </c>
      <c r="D1325">
        <f>IF(VLOOKUP(A1325,'상위 PV'!A:C,3,0)="기사임",1,"")</f>
        <v>1</v>
      </c>
      <c r="E1325">
        <f>COUNTIF(주간_5pg!$F$2:$F$800,'5pg 데이터'!B1325)</f>
        <v>0</v>
      </c>
      <c r="F1325" t="b">
        <f t="shared" si="20"/>
        <v>0</v>
      </c>
      <c r="G1325" t="str">
        <f>IF(F1325=FALSE,"",B1325&amp;"@"&amp;COUNTIFS($B$1:B1325,B1325,$F$1:F1325,TRUE))</f>
        <v/>
      </c>
      <c r="H1325" t="str">
        <f>IFERROR(INDEX('기사 제목, 링크 정리시트'!B:B,MATCH(CONCATENATE("http://skinnonews.com"&amp;'5pg 데이터'!A1325),'기사 제목, 링크 정리시트'!C:C,0)),"")</f>
        <v>SK Earthon signs Production Sharing Contract for Block SK 427 offshore Malaysia with Petronas and PSEP</v>
      </c>
      <c r="M1325">
        <f>주간_5pg!F1325</f>
        <v>0</v>
      </c>
    </row>
    <row r="1326" spans="1:13">
      <c r="A1326" s="86" t="s">
        <v>302</v>
      </c>
      <c r="B1326" s="86" t="s">
        <v>1702</v>
      </c>
      <c r="C1326" s="86">
        <v>1</v>
      </c>
      <c r="D1326">
        <f>IF(VLOOKUP(A1326,'상위 PV'!A:C,3,0)="기사임",1,"")</f>
        <v>1</v>
      </c>
      <c r="E1326">
        <f>COUNTIF(주간_5pg!$F$2:$F$800,'5pg 데이터'!B1326)</f>
        <v>1</v>
      </c>
      <c r="F1326" t="b">
        <f t="shared" si="20"/>
        <v>1</v>
      </c>
      <c r="G1326" t="str">
        <f>IF(F1326=FALSE,"",B1326&amp;"@"&amp;COUNTIFS($B$1:B1326,B1326,$F$1:F1326,TRUE))</f>
        <v>Brunei@2</v>
      </c>
      <c r="H1326" t="str">
        <f>IFERROR(INDEX('기사 제목, 링크 정리시트'!B:B,MATCH(CONCATENATE("http://skinnonews.com"&amp;'5pg 데이터'!A1326),'기사 제목, 링크 정리시트'!C:C,0)),"")</f>
        <v>SK Earthon signs Production Sharing Contract for Block SK 427 offshore Malaysia with Petronas and PSEP</v>
      </c>
      <c r="M1326">
        <f>주간_5pg!F1326</f>
        <v>0</v>
      </c>
    </row>
    <row r="1327" spans="1:13">
      <c r="A1327" s="86" t="s">
        <v>302</v>
      </c>
      <c r="B1327" s="86" t="s">
        <v>1701</v>
      </c>
      <c r="C1327" s="86">
        <v>1</v>
      </c>
      <c r="D1327">
        <f>IF(VLOOKUP(A1327,'상위 PV'!A:C,3,0)="기사임",1,"")</f>
        <v>1</v>
      </c>
      <c r="E1327">
        <f>COUNTIF(주간_5pg!$F$2:$F$800,'5pg 데이터'!B1327)</f>
        <v>1</v>
      </c>
      <c r="F1327" t="b">
        <f t="shared" si="20"/>
        <v>1</v>
      </c>
      <c r="G1327" t="str">
        <f>IF(F1327=FALSE,"",B1327&amp;"@"&amp;COUNTIFS($B$1:B1327,B1327,$F$1:F1327,TRUE))</f>
        <v>Kuwait@6</v>
      </c>
      <c r="H1327" t="str">
        <f>IFERROR(INDEX('기사 제목, 링크 정리시트'!B:B,MATCH(CONCATENATE("http://skinnonews.com"&amp;'5pg 데이터'!A1327),'기사 제목, 링크 정리시트'!C:C,0)),"")</f>
        <v>SK Earthon signs Production Sharing Contract for Block SK 427 offshore Malaysia with Petronas and PSEP</v>
      </c>
      <c r="M1327">
        <f>주간_5pg!F1327</f>
        <v>0</v>
      </c>
    </row>
    <row r="1328" spans="1:13">
      <c r="A1328" s="86" t="s">
        <v>302</v>
      </c>
      <c r="B1328" s="86" t="s">
        <v>1769</v>
      </c>
      <c r="C1328" s="86">
        <v>1</v>
      </c>
      <c r="D1328">
        <f>IF(VLOOKUP(A1328,'상위 PV'!A:C,3,0)="기사임",1,"")</f>
        <v>1</v>
      </c>
      <c r="E1328">
        <f>COUNTIF(주간_5pg!$F$2:$F$800,'5pg 데이터'!B1328)</f>
        <v>0</v>
      </c>
      <c r="F1328" t="b">
        <f t="shared" si="20"/>
        <v>0</v>
      </c>
      <c r="G1328" t="str">
        <f>IF(F1328=FALSE,"",B1328&amp;"@"&amp;COUNTIFS($B$1:B1328,B1328,$F$1:F1328,TRUE))</f>
        <v/>
      </c>
      <c r="H1328" t="str">
        <f>IFERROR(INDEX('기사 제목, 링크 정리시트'!B:B,MATCH(CONCATENATE("http://skinnonews.com"&amp;'5pg 데이터'!A1328),'기사 제목, 링크 정리시트'!C:C,0)),"")</f>
        <v>SK Earthon signs Production Sharing Contract for Block SK 427 offshore Malaysia with Petronas and PSEP</v>
      </c>
      <c r="M1328">
        <f>주간_5pg!F1328</f>
        <v>0</v>
      </c>
    </row>
    <row r="1329" spans="1:13">
      <c r="A1329" s="86" t="s">
        <v>302</v>
      </c>
      <c r="B1329" s="86" t="s">
        <v>1481</v>
      </c>
      <c r="C1329" s="86">
        <v>1</v>
      </c>
      <c r="D1329">
        <f>IF(VLOOKUP(A1329,'상위 PV'!A:C,3,0)="기사임",1,"")</f>
        <v>1</v>
      </c>
      <c r="E1329">
        <f>COUNTIF(주간_5pg!$F$2:$F$800,'5pg 데이터'!B1329)</f>
        <v>1</v>
      </c>
      <c r="F1329" t="b">
        <f t="shared" si="20"/>
        <v>1</v>
      </c>
      <c r="G1329" t="str">
        <f>IF(F1329=FALSE,"",B1329&amp;"@"&amp;COUNTIFS($B$1:B1329,B1329,$F$1:F1329,TRUE))</f>
        <v>Norway@5</v>
      </c>
      <c r="H1329" t="str">
        <f>IFERROR(INDEX('기사 제목, 링크 정리시트'!B:B,MATCH(CONCATENATE("http://skinnonews.com"&amp;'5pg 데이터'!A1329),'기사 제목, 링크 정리시트'!C:C,0)),"")</f>
        <v>SK Earthon signs Production Sharing Contract for Block SK 427 offshore Malaysia with Petronas and PSEP</v>
      </c>
      <c r="M1329">
        <f>주간_5pg!F1329</f>
        <v>0</v>
      </c>
    </row>
    <row r="1330" spans="1:13">
      <c r="A1330" s="86" t="s">
        <v>302</v>
      </c>
      <c r="B1330" s="86" t="s">
        <v>628</v>
      </c>
      <c r="C1330" s="86">
        <v>1</v>
      </c>
      <c r="D1330">
        <f>IF(VLOOKUP(A1330,'상위 PV'!A:C,3,0)="기사임",1,"")</f>
        <v>1</v>
      </c>
      <c r="E1330">
        <f>COUNTIF(주간_5pg!$F$2:$F$800,'5pg 데이터'!B1330)</f>
        <v>1</v>
      </c>
      <c r="F1330" t="b">
        <f t="shared" si="20"/>
        <v>1</v>
      </c>
      <c r="G1330" t="str">
        <f>IF(F1330=FALSE,"",B1330&amp;"@"&amp;COUNTIFS($B$1:B1330,B1330,$F$1:F1330,TRUE))</f>
        <v>United Arab Emirates@12</v>
      </c>
      <c r="H1330" t="str">
        <f>IFERROR(INDEX('기사 제목, 링크 정리시트'!B:B,MATCH(CONCATENATE("http://skinnonews.com"&amp;'5pg 데이터'!A1330),'기사 제목, 링크 정리시트'!C:C,0)),"")</f>
        <v>SK Earthon signs Production Sharing Contract for Block SK 427 offshore Malaysia with Petronas and PSEP</v>
      </c>
      <c r="M1330">
        <f>주간_5pg!F1330</f>
        <v>0</v>
      </c>
    </row>
    <row r="1331" spans="1:13">
      <c r="A1331" s="86" t="s">
        <v>1819</v>
      </c>
      <c r="B1331" s="86" t="s">
        <v>227</v>
      </c>
      <c r="C1331" s="86">
        <v>1</v>
      </c>
      <c r="D1331" t="e">
        <f>IF(VLOOKUP(A1331,'상위 PV'!A:C,3,0)="기사임",1,"")</f>
        <v>#N/A</v>
      </c>
      <c r="E1331">
        <f>COUNTIF(주간_5pg!$F$2:$F$800,'5pg 데이터'!B1331)</f>
        <v>1</v>
      </c>
      <c r="F1331" t="e">
        <f t="shared" si="20"/>
        <v>#N/A</v>
      </c>
      <c r="G1331" t="e">
        <f>IF(F1331=FALSE,"",B1331&amp;"@"&amp;COUNTIFS($B$1:B1331,B1331,$F$1:F1331,TRUE))</f>
        <v>#N/A</v>
      </c>
      <c r="H1331" t="str">
        <f>IFERROR(INDEX('기사 제목, 링크 정리시트'!B:B,MATCH(CONCATENATE("http://skinnonews.com"&amp;'5pg 데이터'!A1331),'기사 제목, 링크 정리시트'!C:C,0)),"")</f>
        <v>[SK Innovation’s Q1 2022 Financial Results] Recording sales of KRW 16.26 trillion and operating profit of KRW 1.65 trillion</v>
      </c>
      <c r="M1331">
        <f>주간_5pg!F1331</f>
        <v>0</v>
      </c>
    </row>
    <row r="1332" spans="1:13">
      <c r="A1332" s="86" t="s">
        <v>284</v>
      </c>
      <c r="B1332" s="86" t="s">
        <v>239</v>
      </c>
      <c r="C1332" s="86">
        <v>1</v>
      </c>
      <c r="D1332" t="str">
        <f>IF(VLOOKUP(A1332,'상위 PV'!A:C,3,0)="기사임",1,"")</f>
        <v/>
      </c>
      <c r="E1332">
        <f>COUNTIF(주간_5pg!$F$2:$F$800,'5pg 데이터'!B1332)</f>
        <v>1</v>
      </c>
      <c r="F1332" t="b">
        <f t="shared" si="20"/>
        <v>0</v>
      </c>
      <c r="G1332" t="str">
        <f>IF(F1332=FALSE,"",B1332&amp;"@"&amp;COUNTIFS($B$1:B1332,B1332,$F$1:F1332,TRUE))</f>
        <v/>
      </c>
      <c r="H1332" t="str">
        <f>IFERROR(INDEX('기사 제목, 링크 정리시트'!B:B,MATCH(CONCATENATE("http://skinnonews.com"&amp;'5pg 데이터'!A1332),'기사 제목, 링크 정리시트'!C:C,0)),"")</f>
        <v/>
      </c>
      <c r="M1332">
        <f>주간_5pg!F1332</f>
        <v>0</v>
      </c>
    </row>
    <row r="1333" spans="1:13">
      <c r="A1333" s="86" t="s">
        <v>284</v>
      </c>
      <c r="B1333" s="86" t="s">
        <v>245</v>
      </c>
      <c r="C1333" s="86">
        <v>1</v>
      </c>
      <c r="D1333" t="str">
        <f>IF(VLOOKUP(A1333,'상위 PV'!A:C,3,0)="기사임",1,"")</f>
        <v/>
      </c>
      <c r="E1333">
        <f>COUNTIF(주간_5pg!$F$2:$F$800,'5pg 데이터'!B1333)</f>
        <v>1</v>
      </c>
      <c r="F1333" t="b">
        <f t="shared" si="20"/>
        <v>0</v>
      </c>
      <c r="G1333" t="str">
        <f>IF(F1333=FALSE,"",B1333&amp;"@"&amp;COUNTIFS($B$1:B1333,B1333,$F$1:F1333,TRUE))</f>
        <v/>
      </c>
      <c r="H1333" t="str">
        <f>IFERROR(INDEX('기사 제목, 링크 정리시트'!B:B,MATCH(CONCATENATE("http://skinnonews.com"&amp;'5pg 데이터'!A1333),'기사 제목, 링크 정리시트'!C:C,0)),"")</f>
        <v/>
      </c>
      <c r="M1333">
        <f>주간_5pg!F1333</f>
        <v>0</v>
      </c>
    </row>
    <row r="1334" spans="1:13">
      <c r="A1334" s="86" t="s">
        <v>284</v>
      </c>
      <c r="B1334" s="86" t="s">
        <v>232</v>
      </c>
      <c r="C1334" s="86">
        <v>1</v>
      </c>
      <c r="D1334" t="str">
        <f>IF(VLOOKUP(A1334,'상위 PV'!A:C,3,0)="기사임",1,"")</f>
        <v/>
      </c>
      <c r="E1334">
        <f>COUNTIF(주간_5pg!$F$2:$F$800,'5pg 데이터'!B1334)</f>
        <v>1</v>
      </c>
      <c r="F1334" t="b">
        <f t="shared" si="20"/>
        <v>0</v>
      </c>
      <c r="G1334" t="str">
        <f>IF(F1334=FALSE,"",B1334&amp;"@"&amp;COUNTIFS($B$1:B1334,B1334,$F$1:F1334,TRUE))</f>
        <v/>
      </c>
      <c r="H1334" t="str">
        <f>IFERROR(INDEX('기사 제목, 링크 정리시트'!B:B,MATCH(CONCATENATE("http://skinnonews.com"&amp;'5pg 데이터'!A1334),'기사 제목, 링크 정리시트'!C:C,0)),"")</f>
        <v/>
      </c>
      <c r="M1334">
        <f>주간_5pg!F1334</f>
        <v>0</v>
      </c>
    </row>
    <row r="1335" spans="1:13">
      <c r="A1335" s="86" t="s">
        <v>284</v>
      </c>
      <c r="B1335" s="86" t="s">
        <v>236</v>
      </c>
      <c r="C1335" s="86">
        <v>1</v>
      </c>
      <c r="D1335" t="str">
        <f>IF(VLOOKUP(A1335,'상위 PV'!A:C,3,0)="기사임",1,"")</f>
        <v/>
      </c>
      <c r="E1335">
        <f>COUNTIF(주간_5pg!$F$2:$F$800,'5pg 데이터'!B1335)</f>
        <v>1</v>
      </c>
      <c r="F1335" t="b">
        <f t="shared" si="20"/>
        <v>0</v>
      </c>
      <c r="G1335" t="str">
        <f>IF(F1335=FALSE,"",B1335&amp;"@"&amp;COUNTIFS($B$1:B1335,B1335,$F$1:F1335,TRUE))</f>
        <v/>
      </c>
      <c r="H1335" t="str">
        <f>IFERROR(INDEX('기사 제목, 링크 정리시트'!B:B,MATCH(CONCATENATE("http://skinnonews.com"&amp;'5pg 데이터'!A1335),'기사 제목, 링크 정리시트'!C:C,0)),"")</f>
        <v/>
      </c>
      <c r="M1335">
        <f>주간_5pg!F1335</f>
        <v>0</v>
      </c>
    </row>
    <row r="1336" spans="1:13">
      <c r="A1336" s="86" t="s">
        <v>284</v>
      </c>
      <c r="B1336" s="86" t="s">
        <v>229</v>
      </c>
      <c r="C1336" s="86">
        <v>1</v>
      </c>
      <c r="D1336" t="str">
        <f>IF(VLOOKUP(A1336,'상위 PV'!A:C,3,0)="기사임",1,"")</f>
        <v/>
      </c>
      <c r="E1336">
        <f>COUNTIF(주간_5pg!$F$2:$F$800,'5pg 데이터'!B1336)</f>
        <v>1</v>
      </c>
      <c r="F1336" t="b">
        <f t="shared" si="20"/>
        <v>0</v>
      </c>
      <c r="G1336" t="str">
        <f>IF(F1336=FALSE,"",B1336&amp;"@"&amp;COUNTIFS($B$1:B1336,B1336,$F$1:F1336,TRUE))</f>
        <v/>
      </c>
      <c r="H1336" t="str">
        <f>IFERROR(INDEX('기사 제목, 링크 정리시트'!B:B,MATCH(CONCATENATE("http://skinnonews.com"&amp;'5pg 데이터'!A1336),'기사 제목, 링크 정리시트'!C:C,0)),"")</f>
        <v/>
      </c>
      <c r="M1336">
        <f>주간_5pg!F1336</f>
        <v>0</v>
      </c>
    </row>
    <row r="1337" spans="1:13">
      <c r="A1337" s="86" t="s">
        <v>284</v>
      </c>
      <c r="B1337" s="86" t="s">
        <v>226</v>
      </c>
      <c r="C1337" s="86">
        <v>1</v>
      </c>
      <c r="D1337" t="str">
        <f>IF(VLOOKUP(A1337,'상위 PV'!A:C,3,0)="기사임",1,"")</f>
        <v/>
      </c>
      <c r="E1337">
        <f>COUNTIF(주간_5pg!$F$2:$F$800,'5pg 데이터'!B1337)</f>
        <v>1</v>
      </c>
      <c r="F1337" t="b">
        <f t="shared" si="20"/>
        <v>0</v>
      </c>
      <c r="G1337" t="str">
        <f>IF(F1337=FALSE,"",B1337&amp;"@"&amp;COUNTIFS($B$1:B1337,B1337,$F$1:F1337,TRUE))</f>
        <v/>
      </c>
      <c r="H1337" t="str">
        <f>IFERROR(INDEX('기사 제목, 링크 정리시트'!B:B,MATCH(CONCATENATE("http://skinnonews.com"&amp;'5pg 데이터'!A1337),'기사 제목, 링크 정리시트'!C:C,0)),"")</f>
        <v/>
      </c>
      <c r="M1337">
        <f>주간_5pg!F1337</f>
        <v>0</v>
      </c>
    </row>
    <row r="1338" spans="1:13">
      <c r="A1338" s="86" t="s">
        <v>284</v>
      </c>
      <c r="B1338" s="86" t="s">
        <v>628</v>
      </c>
      <c r="C1338" s="86">
        <v>1</v>
      </c>
      <c r="D1338" t="str">
        <f>IF(VLOOKUP(A1338,'상위 PV'!A:C,3,0)="기사임",1,"")</f>
        <v/>
      </c>
      <c r="E1338">
        <f>COUNTIF(주간_5pg!$F$2:$F$800,'5pg 데이터'!B1338)</f>
        <v>1</v>
      </c>
      <c r="F1338" t="b">
        <f t="shared" si="20"/>
        <v>0</v>
      </c>
      <c r="G1338" t="str">
        <f>IF(F1338=FALSE,"",B1338&amp;"@"&amp;COUNTIFS($B$1:B1338,B1338,$F$1:F1338,TRUE))</f>
        <v/>
      </c>
      <c r="H1338" t="str">
        <f>IFERROR(INDEX('기사 제목, 링크 정리시트'!B:B,MATCH(CONCATENATE("http://skinnonews.com"&amp;'5pg 데이터'!A1338),'기사 제목, 링크 정리시트'!C:C,0)),"")</f>
        <v/>
      </c>
      <c r="M1338">
        <f>주간_5pg!F1338</f>
        <v>0</v>
      </c>
    </row>
    <row r="1339" spans="1:13">
      <c r="A1339" s="86" t="s">
        <v>303</v>
      </c>
      <c r="B1339" s="86" t="s">
        <v>237</v>
      </c>
      <c r="C1339" s="86">
        <v>1</v>
      </c>
      <c r="D1339" t="str">
        <f>IF(VLOOKUP(A1339,'상위 PV'!A:C,3,0)="기사임",1,"")</f>
        <v/>
      </c>
      <c r="E1339">
        <f>COUNTIF(주간_5pg!$F$2:$F$800,'5pg 데이터'!B1339)</f>
        <v>1</v>
      </c>
      <c r="F1339" t="b">
        <f t="shared" si="20"/>
        <v>0</v>
      </c>
      <c r="G1339" t="str">
        <f>IF(F1339=FALSE,"",B1339&amp;"@"&amp;COUNTIFS($B$1:B1339,B1339,$F$1:F1339,TRUE))</f>
        <v/>
      </c>
      <c r="H1339" t="str">
        <f>IFERROR(INDEX('기사 제목, 링크 정리시트'!B:B,MATCH(CONCATENATE("http://skinnonews.com"&amp;'5pg 데이터'!A1339),'기사 제목, 링크 정리시트'!C:C,0)),"")</f>
        <v/>
      </c>
      <c r="M1339">
        <f>주간_5pg!F1339</f>
        <v>0</v>
      </c>
    </row>
    <row r="1340" spans="1:13">
      <c r="A1340" s="86" t="s">
        <v>303</v>
      </c>
      <c r="B1340" s="86" t="s">
        <v>250</v>
      </c>
      <c r="C1340" s="86">
        <v>1</v>
      </c>
      <c r="D1340" t="str">
        <f>IF(VLOOKUP(A1340,'상위 PV'!A:C,3,0)="기사임",1,"")</f>
        <v/>
      </c>
      <c r="E1340">
        <f>COUNTIF(주간_5pg!$F$2:$F$800,'5pg 데이터'!B1340)</f>
        <v>1</v>
      </c>
      <c r="F1340" t="b">
        <f t="shared" si="20"/>
        <v>0</v>
      </c>
      <c r="G1340" t="str">
        <f>IF(F1340=FALSE,"",B1340&amp;"@"&amp;COUNTIFS($B$1:B1340,B1340,$F$1:F1340,TRUE))</f>
        <v/>
      </c>
      <c r="H1340" t="str">
        <f>IFERROR(INDEX('기사 제목, 링크 정리시트'!B:B,MATCH(CONCATENATE("http://skinnonews.com"&amp;'5pg 데이터'!A1340),'기사 제목, 링크 정리시트'!C:C,0)),"")</f>
        <v/>
      </c>
      <c r="M1340">
        <f>주간_5pg!F1340</f>
        <v>0</v>
      </c>
    </row>
    <row r="1341" spans="1:13">
      <c r="A1341" s="86" t="s">
        <v>303</v>
      </c>
      <c r="B1341" s="86" t="s">
        <v>225</v>
      </c>
      <c r="C1341" s="86">
        <v>1</v>
      </c>
      <c r="D1341" t="str">
        <f>IF(VLOOKUP(A1341,'상위 PV'!A:C,3,0)="기사임",1,"")</f>
        <v/>
      </c>
      <c r="E1341">
        <f>COUNTIF(주간_5pg!$F$2:$F$800,'5pg 데이터'!B1341)</f>
        <v>1</v>
      </c>
      <c r="F1341" t="b">
        <f t="shared" si="20"/>
        <v>0</v>
      </c>
      <c r="G1341" t="str">
        <f>IF(F1341=FALSE,"",B1341&amp;"@"&amp;COUNTIFS($B$1:B1341,B1341,$F$1:F1341,TRUE))</f>
        <v/>
      </c>
      <c r="H1341" t="str">
        <f>IFERROR(INDEX('기사 제목, 링크 정리시트'!B:B,MATCH(CONCATENATE("http://skinnonews.com"&amp;'5pg 데이터'!A1341),'기사 제목, 링크 정리시트'!C:C,0)),"")</f>
        <v/>
      </c>
      <c r="M1341">
        <f>주간_5pg!F1341</f>
        <v>0</v>
      </c>
    </row>
    <row r="1342" spans="1:13">
      <c r="A1342" s="86" t="s">
        <v>277</v>
      </c>
      <c r="B1342" s="86" t="s">
        <v>226</v>
      </c>
      <c r="C1342" s="86">
        <v>1</v>
      </c>
      <c r="D1342" t="str">
        <f>IF(VLOOKUP(A1342,'상위 PV'!A:C,3,0)="기사임",1,"")</f>
        <v/>
      </c>
      <c r="E1342">
        <f>COUNTIF(주간_5pg!$F$2:$F$800,'5pg 데이터'!B1342)</f>
        <v>1</v>
      </c>
      <c r="F1342" t="b">
        <f t="shared" si="20"/>
        <v>0</v>
      </c>
      <c r="G1342" t="str">
        <f>IF(F1342=FALSE,"",B1342&amp;"@"&amp;COUNTIFS($B$1:B1342,B1342,$F$1:F1342,TRUE))</f>
        <v/>
      </c>
      <c r="H1342" t="str">
        <f>IFERROR(INDEX('기사 제목, 링크 정리시트'!B:B,MATCH(CONCATENATE("http://skinnonews.com"&amp;'5pg 데이터'!A1342),'기사 제목, 링크 정리시트'!C:C,0)),"")</f>
        <v/>
      </c>
      <c r="M1342">
        <f>주간_5pg!F1342</f>
        <v>0</v>
      </c>
    </row>
    <row r="1343" spans="1:13">
      <c r="A1343" s="86" t="s">
        <v>294</v>
      </c>
      <c r="B1343" s="86" t="s">
        <v>226</v>
      </c>
      <c r="C1343" s="86">
        <v>1</v>
      </c>
      <c r="D1343" t="e">
        <f>IF(VLOOKUP(A1343,'상위 PV'!A:C,3,0)="기사임",1,"")</f>
        <v>#N/A</v>
      </c>
      <c r="E1343">
        <f>COUNTIF(주간_5pg!$F$2:$F$800,'5pg 데이터'!B1343)</f>
        <v>1</v>
      </c>
      <c r="F1343" t="e">
        <f t="shared" si="20"/>
        <v>#N/A</v>
      </c>
      <c r="G1343" t="e">
        <f>IF(F1343=FALSE,"",B1343&amp;"@"&amp;COUNTIFS($B$1:B1343,B1343,$F$1:F1343,TRUE))</f>
        <v>#N/A</v>
      </c>
      <c r="H1343" t="str">
        <f>IFERROR(INDEX('기사 제목, 링크 정리시트'!B:B,MATCH(CONCATENATE("http://skinnonews.com"&amp;'5pg 데이터'!A1343),'기사 제목, 링크 정리시트'!C:C,0)),"")</f>
        <v/>
      </c>
      <c r="M1343">
        <f>주간_5pg!F1343</f>
        <v>0</v>
      </c>
    </row>
    <row r="1344" spans="1:13">
      <c r="A1344" s="86" t="s">
        <v>294</v>
      </c>
      <c r="B1344" s="86" t="s">
        <v>225</v>
      </c>
      <c r="C1344" s="86">
        <v>1</v>
      </c>
      <c r="D1344" t="e">
        <f>IF(VLOOKUP(A1344,'상위 PV'!A:C,3,0)="기사임",1,"")</f>
        <v>#N/A</v>
      </c>
      <c r="E1344">
        <f>COUNTIF(주간_5pg!$F$2:$F$800,'5pg 데이터'!B1344)</f>
        <v>1</v>
      </c>
      <c r="F1344" t="e">
        <f t="shared" si="20"/>
        <v>#N/A</v>
      </c>
      <c r="G1344" t="e">
        <f>IF(F1344=FALSE,"",B1344&amp;"@"&amp;COUNTIFS($B$1:B1344,B1344,$F$1:F1344,TRUE))</f>
        <v>#N/A</v>
      </c>
      <c r="H1344" t="str">
        <f>IFERROR(INDEX('기사 제목, 링크 정리시트'!B:B,MATCH(CONCATENATE("http://skinnonews.com"&amp;'5pg 데이터'!A1344),'기사 제목, 링크 정리시트'!C:C,0)),"")</f>
        <v/>
      </c>
      <c r="M1344">
        <f>주간_5pg!F1344</f>
        <v>0</v>
      </c>
    </row>
    <row r="1345" spans="1:13">
      <c r="A1345" s="86" t="s">
        <v>259</v>
      </c>
      <c r="B1345" s="86" t="s">
        <v>231</v>
      </c>
      <c r="C1345" s="86">
        <v>1</v>
      </c>
      <c r="D1345" t="str">
        <f>IF(VLOOKUP(A1345,'상위 PV'!A:C,3,0)="기사임",1,"")</f>
        <v/>
      </c>
      <c r="E1345">
        <f>COUNTIF(주간_5pg!$F$2:$F$800,'5pg 데이터'!B1345)</f>
        <v>1</v>
      </c>
      <c r="F1345" t="b">
        <f t="shared" si="20"/>
        <v>0</v>
      </c>
      <c r="G1345" t="str">
        <f>IF(F1345=FALSE,"",B1345&amp;"@"&amp;COUNTIFS($B$1:B1345,B1345,$F$1:F1345,TRUE))</f>
        <v/>
      </c>
      <c r="H1345" t="str">
        <f>IFERROR(INDEX('기사 제목, 링크 정리시트'!B:B,MATCH(CONCATENATE("http://skinnonews.com"&amp;'5pg 데이터'!A1345),'기사 제목, 링크 정리시트'!C:C,0)),"")</f>
        <v/>
      </c>
      <c r="M1345">
        <f>주간_5pg!F1345</f>
        <v>0</v>
      </c>
    </row>
    <row r="1346" spans="1:13">
      <c r="A1346" s="86" t="s">
        <v>259</v>
      </c>
      <c r="B1346" s="86" t="s">
        <v>236</v>
      </c>
      <c r="C1346" s="86">
        <v>1</v>
      </c>
      <c r="D1346" t="str">
        <f>IF(VLOOKUP(A1346,'상위 PV'!A:C,3,0)="기사임",1,"")</f>
        <v/>
      </c>
      <c r="E1346">
        <f>COUNTIF(주간_5pg!$F$2:$F$800,'5pg 데이터'!B1346)</f>
        <v>1</v>
      </c>
      <c r="F1346" t="b">
        <f t="shared" ref="F1346:F1409" si="21">AND(D1346=1,E1346=1)</f>
        <v>0</v>
      </c>
      <c r="G1346" t="str">
        <f>IF(F1346=FALSE,"",B1346&amp;"@"&amp;COUNTIFS($B$1:B1346,B1346,$F$1:F1346,TRUE))</f>
        <v/>
      </c>
      <c r="H1346" t="str">
        <f>IFERROR(INDEX('기사 제목, 링크 정리시트'!B:B,MATCH(CONCATENATE("http://skinnonews.com"&amp;'5pg 데이터'!A1346),'기사 제목, 링크 정리시트'!C:C,0)),"")</f>
        <v/>
      </c>
      <c r="M1346">
        <f>주간_5pg!F1346</f>
        <v>0</v>
      </c>
    </row>
    <row r="1347" spans="1:13">
      <c r="A1347" s="86" t="s">
        <v>1445</v>
      </c>
      <c r="B1347" s="86" t="s">
        <v>245</v>
      </c>
      <c r="C1347" s="86">
        <v>1</v>
      </c>
      <c r="D1347" t="str">
        <f>IF(VLOOKUP(A1347,'상위 PV'!A:C,3,0)="기사임",1,"")</f>
        <v/>
      </c>
      <c r="E1347">
        <f>COUNTIF(주간_5pg!$F$2:$F$800,'5pg 데이터'!B1347)</f>
        <v>1</v>
      </c>
      <c r="F1347" t="b">
        <f t="shared" si="21"/>
        <v>0</v>
      </c>
      <c r="G1347" t="str">
        <f>IF(F1347=FALSE,"",B1347&amp;"@"&amp;COUNTIFS($B$1:B1347,B1347,$F$1:F1347,TRUE))</f>
        <v/>
      </c>
      <c r="H1347" t="str">
        <f>IFERROR(INDEX('기사 제목, 링크 정리시트'!B:B,MATCH(CONCATENATE("http://skinnonews.com"&amp;'5pg 데이터'!A1347),'기사 제목, 링크 정리시트'!C:C,0)),"")</f>
        <v/>
      </c>
      <c r="M1347">
        <f>주간_5pg!F1347</f>
        <v>0</v>
      </c>
    </row>
    <row r="1348" spans="1:13">
      <c r="A1348" s="86" t="s">
        <v>1445</v>
      </c>
      <c r="B1348" s="86" t="s">
        <v>1715</v>
      </c>
      <c r="C1348" s="86">
        <v>1</v>
      </c>
      <c r="D1348" t="str">
        <f>IF(VLOOKUP(A1348,'상위 PV'!A:C,3,0)="기사임",1,"")</f>
        <v/>
      </c>
      <c r="E1348">
        <f>COUNTIF(주간_5pg!$F$2:$F$800,'5pg 데이터'!B1348)</f>
        <v>1</v>
      </c>
      <c r="F1348" t="b">
        <f t="shared" si="21"/>
        <v>0</v>
      </c>
      <c r="G1348" t="str">
        <f>IF(F1348=FALSE,"",B1348&amp;"@"&amp;COUNTIFS($B$1:B1348,B1348,$F$1:F1348,TRUE))</f>
        <v/>
      </c>
      <c r="H1348" t="str">
        <f>IFERROR(INDEX('기사 제목, 링크 정리시트'!B:B,MATCH(CONCATENATE("http://skinnonews.com"&amp;'5pg 데이터'!A1348),'기사 제목, 링크 정리시트'!C:C,0)),"")</f>
        <v/>
      </c>
      <c r="M1348">
        <f>주간_5pg!F1348</f>
        <v>0</v>
      </c>
    </row>
    <row r="1349" spans="1:13">
      <c r="A1349" s="86" t="s">
        <v>1445</v>
      </c>
      <c r="B1349" s="86" t="s">
        <v>231</v>
      </c>
      <c r="C1349" s="86">
        <v>1</v>
      </c>
      <c r="D1349" t="str">
        <f>IF(VLOOKUP(A1349,'상위 PV'!A:C,3,0)="기사임",1,"")</f>
        <v/>
      </c>
      <c r="E1349">
        <f>COUNTIF(주간_5pg!$F$2:$F$800,'5pg 데이터'!B1349)</f>
        <v>1</v>
      </c>
      <c r="F1349" t="b">
        <f t="shared" si="21"/>
        <v>0</v>
      </c>
      <c r="G1349" t="str">
        <f>IF(F1349=FALSE,"",B1349&amp;"@"&amp;COUNTIFS($B$1:B1349,B1349,$F$1:F1349,TRUE))</f>
        <v/>
      </c>
      <c r="H1349" t="str">
        <f>IFERROR(INDEX('기사 제목, 링크 정리시트'!B:B,MATCH(CONCATENATE("http://skinnonews.com"&amp;'5pg 데이터'!A1349),'기사 제목, 링크 정리시트'!C:C,0)),"")</f>
        <v/>
      </c>
      <c r="M1349">
        <f>주간_5pg!F1349</f>
        <v>0</v>
      </c>
    </row>
    <row r="1350" spans="1:13">
      <c r="A1350" s="86" t="s">
        <v>1445</v>
      </c>
      <c r="B1350" s="86" t="s">
        <v>237</v>
      </c>
      <c r="C1350" s="86">
        <v>1</v>
      </c>
      <c r="D1350" t="str">
        <f>IF(VLOOKUP(A1350,'상위 PV'!A:C,3,0)="기사임",1,"")</f>
        <v/>
      </c>
      <c r="E1350">
        <f>COUNTIF(주간_5pg!$F$2:$F$800,'5pg 데이터'!B1350)</f>
        <v>1</v>
      </c>
      <c r="F1350" t="b">
        <f t="shared" si="21"/>
        <v>0</v>
      </c>
      <c r="G1350" t="str">
        <f>IF(F1350=FALSE,"",B1350&amp;"@"&amp;COUNTIFS($B$1:B1350,B1350,$F$1:F1350,TRUE))</f>
        <v/>
      </c>
      <c r="H1350" t="str">
        <f>IFERROR(INDEX('기사 제목, 링크 정리시트'!B:B,MATCH(CONCATENATE("http://skinnonews.com"&amp;'5pg 데이터'!A1350),'기사 제목, 링크 정리시트'!C:C,0)),"")</f>
        <v/>
      </c>
      <c r="M1350">
        <f>주간_5pg!F1350</f>
        <v>0</v>
      </c>
    </row>
    <row r="1351" spans="1:13">
      <c r="A1351" s="86" t="s">
        <v>1445</v>
      </c>
      <c r="B1351" s="86" t="s">
        <v>243</v>
      </c>
      <c r="C1351" s="86">
        <v>1</v>
      </c>
      <c r="D1351" t="str">
        <f>IF(VLOOKUP(A1351,'상위 PV'!A:C,3,0)="기사임",1,"")</f>
        <v/>
      </c>
      <c r="E1351">
        <f>COUNTIF(주간_5pg!$F$2:$F$800,'5pg 데이터'!B1351)</f>
        <v>1</v>
      </c>
      <c r="F1351" t="b">
        <f t="shared" si="21"/>
        <v>0</v>
      </c>
      <c r="G1351" t="str">
        <f>IF(F1351=FALSE,"",B1351&amp;"@"&amp;COUNTIFS($B$1:B1351,B1351,$F$1:F1351,TRUE))</f>
        <v/>
      </c>
      <c r="H1351" t="str">
        <f>IFERROR(INDEX('기사 제목, 링크 정리시트'!B:B,MATCH(CONCATENATE("http://skinnonews.com"&amp;'5pg 데이터'!A1351),'기사 제목, 링크 정리시트'!C:C,0)),"")</f>
        <v/>
      </c>
      <c r="M1351">
        <f>주간_5pg!F1351</f>
        <v>0</v>
      </c>
    </row>
    <row r="1352" spans="1:13">
      <c r="A1352" s="86" t="s">
        <v>1448</v>
      </c>
      <c r="B1352" s="86" t="s">
        <v>231</v>
      </c>
      <c r="C1352" s="86">
        <v>1</v>
      </c>
      <c r="D1352" t="str">
        <f>IF(VLOOKUP(A1352,'상위 PV'!A:C,3,0)="기사임",1,"")</f>
        <v/>
      </c>
      <c r="E1352">
        <f>COUNTIF(주간_5pg!$F$2:$F$800,'5pg 데이터'!B1352)</f>
        <v>1</v>
      </c>
      <c r="F1352" t="b">
        <f t="shared" si="21"/>
        <v>0</v>
      </c>
      <c r="G1352" t="str">
        <f>IF(F1352=FALSE,"",B1352&amp;"@"&amp;COUNTIFS($B$1:B1352,B1352,$F$1:F1352,TRUE))</f>
        <v/>
      </c>
      <c r="H1352" t="str">
        <f>IFERROR(INDEX('기사 제목, 링크 정리시트'!B:B,MATCH(CONCATENATE("http://skinnonews.com"&amp;'5pg 데이터'!A1352),'기사 제목, 링크 정리시트'!C:C,0)),"")</f>
        <v/>
      </c>
      <c r="M1352">
        <f>주간_5pg!F1352</f>
        <v>0</v>
      </c>
    </row>
    <row r="1353" spans="1:13">
      <c r="A1353" s="86" t="s">
        <v>1447</v>
      </c>
      <c r="B1353" s="86" t="s">
        <v>249</v>
      </c>
      <c r="C1353" s="86">
        <v>1</v>
      </c>
      <c r="D1353" t="str">
        <f>IF(VLOOKUP(A1353,'상위 PV'!A:C,3,0)="기사임",1,"")</f>
        <v/>
      </c>
      <c r="E1353">
        <f>COUNTIF(주간_5pg!$F$2:$F$800,'5pg 데이터'!B1353)</f>
        <v>1</v>
      </c>
      <c r="F1353" t="b">
        <f t="shared" si="21"/>
        <v>0</v>
      </c>
      <c r="G1353" t="str">
        <f>IF(F1353=FALSE,"",B1353&amp;"@"&amp;COUNTIFS($B$1:B1353,B1353,$F$1:F1353,TRUE))</f>
        <v/>
      </c>
      <c r="H1353" t="str">
        <f>IFERROR(INDEX('기사 제목, 링크 정리시트'!B:B,MATCH(CONCATENATE("http://skinnonews.com"&amp;'5pg 데이터'!A1353),'기사 제목, 링크 정리시트'!C:C,0)),"")</f>
        <v/>
      </c>
      <c r="M1353">
        <f>주간_5pg!F1353</f>
        <v>0</v>
      </c>
    </row>
    <row r="1354" spans="1:13">
      <c r="A1354" s="86" t="s">
        <v>1447</v>
      </c>
      <c r="B1354" s="86" t="s">
        <v>965</v>
      </c>
      <c r="C1354" s="86">
        <v>1</v>
      </c>
      <c r="D1354" t="str">
        <f>IF(VLOOKUP(A1354,'상위 PV'!A:C,3,0)="기사임",1,"")</f>
        <v/>
      </c>
      <c r="E1354">
        <f>COUNTIF(주간_5pg!$F$2:$F$800,'5pg 데이터'!B1354)</f>
        <v>1</v>
      </c>
      <c r="F1354" t="b">
        <f t="shared" si="21"/>
        <v>0</v>
      </c>
      <c r="G1354" t="str">
        <f>IF(F1354=FALSE,"",B1354&amp;"@"&amp;COUNTIFS($B$1:B1354,B1354,$F$1:F1354,TRUE))</f>
        <v/>
      </c>
      <c r="H1354" t="str">
        <f>IFERROR(INDEX('기사 제목, 링크 정리시트'!B:B,MATCH(CONCATENATE("http://skinnonews.com"&amp;'5pg 데이터'!A1354),'기사 제목, 링크 정리시트'!C:C,0)),"")</f>
        <v/>
      </c>
      <c r="M1354">
        <f>주간_5pg!F1354</f>
        <v>0</v>
      </c>
    </row>
    <row r="1355" spans="1:13">
      <c r="A1355" s="86" t="s">
        <v>1447</v>
      </c>
      <c r="B1355" s="86" t="s">
        <v>233</v>
      </c>
      <c r="C1355" s="86">
        <v>1</v>
      </c>
      <c r="D1355" t="str">
        <f>IF(VLOOKUP(A1355,'상위 PV'!A:C,3,0)="기사임",1,"")</f>
        <v/>
      </c>
      <c r="E1355">
        <f>COUNTIF(주간_5pg!$F$2:$F$800,'5pg 데이터'!B1355)</f>
        <v>1</v>
      </c>
      <c r="F1355" t="b">
        <f t="shared" si="21"/>
        <v>0</v>
      </c>
      <c r="G1355" t="str">
        <f>IF(F1355=FALSE,"",B1355&amp;"@"&amp;COUNTIFS($B$1:B1355,B1355,$F$1:F1355,TRUE))</f>
        <v/>
      </c>
      <c r="H1355" t="str">
        <f>IFERROR(INDEX('기사 제목, 링크 정리시트'!B:B,MATCH(CONCATENATE("http://skinnonews.com"&amp;'5pg 데이터'!A1355),'기사 제목, 링크 정리시트'!C:C,0)),"")</f>
        <v/>
      </c>
      <c r="M1355">
        <f>주간_5pg!F1355</f>
        <v>0</v>
      </c>
    </row>
    <row r="1356" spans="1:13">
      <c r="A1356" s="86" t="s">
        <v>1447</v>
      </c>
      <c r="B1356" s="86" t="s">
        <v>237</v>
      </c>
      <c r="C1356" s="86">
        <v>1</v>
      </c>
      <c r="D1356" t="str">
        <f>IF(VLOOKUP(A1356,'상위 PV'!A:C,3,0)="기사임",1,"")</f>
        <v/>
      </c>
      <c r="E1356">
        <f>COUNTIF(주간_5pg!$F$2:$F$800,'5pg 데이터'!B1356)</f>
        <v>1</v>
      </c>
      <c r="F1356" t="b">
        <f t="shared" si="21"/>
        <v>0</v>
      </c>
      <c r="G1356" t="str">
        <f>IF(F1356=FALSE,"",B1356&amp;"@"&amp;COUNTIFS($B$1:B1356,B1356,$F$1:F1356,TRUE))</f>
        <v/>
      </c>
      <c r="H1356" t="str">
        <f>IFERROR(INDEX('기사 제목, 링크 정리시트'!B:B,MATCH(CONCATENATE("http://skinnonews.com"&amp;'5pg 데이터'!A1356),'기사 제목, 링크 정리시트'!C:C,0)),"")</f>
        <v/>
      </c>
      <c r="M1356">
        <f>주간_5pg!F1356</f>
        <v>0</v>
      </c>
    </row>
    <row r="1357" spans="1:13">
      <c r="A1357" s="86" t="s">
        <v>1447</v>
      </c>
      <c r="B1357" s="86" t="s">
        <v>234</v>
      </c>
      <c r="C1357" s="86">
        <v>1</v>
      </c>
      <c r="D1357" t="str">
        <f>IF(VLOOKUP(A1357,'상위 PV'!A:C,3,0)="기사임",1,"")</f>
        <v/>
      </c>
      <c r="E1357">
        <f>COUNTIF(주간_5pg!$F$2:$F$800,'5pg 데이터'!B1357)</f>
        <v>1</v>
      </c>
      <c r="F1357" t="b">
        <f t="shared" si="21"/>
        <v>0</v>
      </c>
      <c r="G1357" t="str">
        <f>IF(F1357=FALSE,"",B1357&amp;"@"&amp;COUNTIFS($B$1:B1357,B1357,$F$1:F1357,TRUE))</f>
        <v/>
      </c>
      <c r="H1357" t="str">
        <f>IFERROR(INDEX('기사 제목, 링크 정리시트'!B:B,MATCH(CONCATENATE("http://skinnonews.com"&amp;'5pg 데이터'!A1357),'기사 제목, 링크 정리시트'!C:C,0)),"")</f>
        <v/>
      </c>
      <c r="M1357">
        <f>주간_5pg!F1357</f>
        <v>0</v>
      </c>
    </row>
    <row r="1358" spans="1:13">
      <c r="A1358" s="86" t="s">
        <v>1447</v>
      </c>
      <c r="B1358" s="86" t="s">
        <v>225</v>
      </c>
      <c r="C1358" s="86">
        <v>1</v>
      </c>
      <c r="D1358" t="str">
        <f>IF(VLOOKUP(A1358,'상위 PV'!A:C,3,0)="기사임",1,"")</f>
        <v/>
      </c>
      <c r="E1358">
        <f>COUNTIF(주간_5pg!$F$2:$F$800,'5pg 데이터'!B1358)</f>
        <v>1</v>
      </c>
      <c r="F1358" t="b">
        <f t="shared" si="21"/>
        <v>0</v>
      </c>
      <c r="G1358" t="str">
        <f>IF(F1358=FALSE,"",B1358&amp;"@"&amp;COUNTIFS($B$1:B1358,B1358,$F$1:F1358,TRUE))</f>
        <v/>
      </c>
      <c r="H1358" t="str">
        <f>IFERROR(INDEX('기사 제목, 링크 정리시트'!B:B,MATCH(CONCATENATE("http://skinnonews.com"&amp;'5pg 데이터'!A1358),'기사 제목, 링크 정리시트'!C:C,0)),"")</f>
        <v/>
      </c>
      <c r="M1358">
        <f>주간_5pg!F1358</f>
        <v>0</v>
      </c>
    </row>
    <row r="1359" spans="1:13">
      <c r="A1359" s="86" t="s">
        <v>1541</v>
      </c>
      <c r="B1359" s="86" t="s">
        <v>241</v>
      </c>
      <c r="C1359" s="86">
        <v>1</v>
      </c>
      <c r="D1359" t="str">
        <f>IF(VLOOKUP(A1359,'상위 PV'!A:C,3,0)="기사임",1,"")</f>
        <v/>
      </c>
      <c r="E1359">
        <f>COUNTIF(주간_5pg!$F$2:$F$800,'5pg 데이터'!B1359)</f>
        <v>1</v>
      </c>
      <c r="F1359" t="b">
        <f t="shared" si="21"/>
        <v>0</v>
      </c>
      <c r="G1359" t="str">
        <f>IF(F1359=FALSE,"",B1359&amp;"@"&amp;COUNTIFS($B$1:B1359,B1359,$F$1:F1359,TRUE))</f>
        <v/>
      </c>
      <c r="H1359" t="str">
        <f>IFERROR(INDEX('기사 제목, 링크 정리시트'!B:B,MATCH(CONCATENATE("http://skinnonews.com"&amp;'5pg 데이터'!A1359),'기사 제목, 링크 정리시트'!C:C,0)),"")</f>
        <v/>
      </c>
      <c r="M1359">
        <f>주간_5pg!F1359</f>
        <v>0</v>
      </c>
    </row>
    <row r="1360" spans="1:13">
      <c r="A1360" s="86" t="s">
        <v>1451</v>
      </c>
      <c r="B1360" s="86" t="s">
        <v>225</v>
      </c>
      <c r="C1360" s="86">
        <v>1</v>
      </c>
      <c r="D1360" t="str">
        <f>IF(VLOOKUP(A1360,'상위 PV'!A:C,3,0)="기사임",1,"")</f>
        <v/>
      </c>
      <c r="E1360">
        <f>COUNTIF(주간_5pg!$F$2:$F$800,'5pg 데이터'!B1360)</f>
        <v>1</v>
      </c>
      <c r="F1360" t="b">
        <f t="shared" si="21"/>
        <v>0</v>
      </c>
      <c r="G1360" t="str">
        <f>IF(F1360=FALSE,"",B1360&amp;"@"&amp;COUNTIFS($B$1:B1360,B1360,$F$1:F1360,TRUE))</f>
        <v/>
      </c>
      <c r="H1360" t="str">
        <f>IFERROR(INDEX('기사 제목, 링크 정리시트'!B:B,MATCH(CONCATENATE("http://skinnonews.com"&amp;'5pg 데이터'!A1360),'기사 제목, 링크 정리시트'!C:C,0)),"")</f>
        <v/>
      </c>
      <c r="M1360">
        <f>주간_5pg!F1360</f>
        <v>0</v>
      </c>
    </row>
    <row r="1361" spans="1:13">
      <c r="A1361" s="86" t="s">
        <v>1450</v>
      </c>
      <c r="B1361" s="86" t="s">
        <v>231</v>
      </c>
      <c r="C1361" s="86">
        <v>1</v>
      </c>
      <c r="D1361" t="str">
        <f>IF(VLOOKUP(A1361,'상위 PV'!A:C,3,0)="기사임",1,"")</f>
        <v/>
      </c>
      <c r="E1361">
        <f>COUNTIF(주간_5pg!$F$2:$F$800,'5pg 데이터'!B1361)</f>
        <v>1</v>
      </c>
      <c r="F1361" t="b">
        <f t="shared" si="21"/>
        <v>0</v>
      </c>
      <c r="G1361" t="str">
        <f>IF(F1361=FALSE,"",B1361&amp;"@"&amp;COUNTIFS($B$1:B1361,B1361,$F$1:F1361,TRUE))</f>
        <v/>
      </c>
      <c r="H1361" t="str">
        <f>IFERROR(INDEX('기사 제목, 링크 정리시트'!B:B,MATCH(CONCATENATE("http://skinnonews.com"&amp;'5pg 데이터'!A1361),'기사 제목, 링크 정리시트'!C:C,0)),"")</f>
        <v/>
      </c>
      <c r="M1361">
        <f>주간_5pg!F1361</f>
        <v>0</v>
      </c>
    </row>
    <row r="1362" spans="1:13">
      <c r="A1362" s="86" t="s">
        <v>1450</v>
      </c>
      <c r="B1362" s="86" t="s">
        <v>230</v>
      </c>
      <c r="C1362" s="86">
        <v>1</v>
      </c>
      <c r="D1362" t="str">
        <f>IF(VLOOKUP(A1362,'상위 PV'!A:C,3,0)="기사임",1,"")</f>
        <v/>
      </c>
      <c r="E1362">
        <f>COUNTIF(주간_5pg!$F$2:$F$800,'5pg 데이터'!B1362)</f>
        <v>1</v>
      </c>
      <c r="F1362" t="b">
        <f t="shared" si="21"/>
        <v>0</v>
      </c>
      <c r="G1362" t="str">
        <f>IF(F1362=FALSE,"",B1362&amp;"@"&amp;COUNTIFS($B$1:B1362,B1362,$F$1:F1362,TRUE))</f>
        <v/>
      </c>
      <c r="H1362" t="str">
        <f>IFERROR(INDEX('기사 제목, 링크 정리시트'!B:B,MATCH(CONCATENATE("http://skinnonews.com"&amp;'5pg 데이터'!A1362),'기사 제목, 링크 정리시트'!C:C,0)),"")</f>
        <v/>
      </c>
      <c r="M1362">
        <f>주간_5pg!F1362</f>
        <v>0</v>
      </c>
    </row>
    <row r="1363" spans="1:13">
      <c r="A1363" s="86" t="s">
        <v>1450</v>
      </c>
      <c r="B1363" s="86" t="s">
        <v>226</v>
      </c>
      <c r="C1363" s="86">
        <v>1</v>
      </c>
      <c r="D1363" t="str">
        <f>IF(VLOOKUP(A1363,'상위 PV'!A:C,3,0)="기사임",1,"")</f>
        <v/>
      </c>
      <c r="E1363">
        <f>COUNTIF(주간_5pg!$F$2:$F$800,'5pg 데이터'!B1363)</f>
        <v>1</v>
      </c>
      <c r="F1363" t="b">
        <f t="shared" si="21"/>
        <v>0</v>
      </c>
      <c r="G1363" t="str">
        <f>IF(F1363=FALSE,"",B1363&amp;"@"&amp;COUNTIFS($B$1:B1363,B1363,$F$1:F1363,TRUE))</f>
        <v/>
      </c>
      <c r="H1363" t="str">
        <f>IFERROR(INDEX('기사 제목, 링크 정리시트'!B:B,MATCH(CONCATENATE("http://skinnonews.com"&amp;'5pg 데이터'!A1363),'기사 제목, 링크 정리시트'!C:C,0)),"")</f>
        <v/>
      </c>
      <c r="M1363">
        <f>주간_5pg!F1363</f>
        <v>0</v>
      </c>
    </row>
    <row r="1364" spans="1:13">
      <c r="A1364" s="86" t="s">
        <v>1450</v>
      </c>
      <c r="B1364" s="86" t="s">
        <v>234</v>
      </c>
      <c r="C1364" s="86">
        <v>1</v>
      </c>
      <c r="D1364" t="str">
        <f>IF(VLOOKUP(A1364,'상위 PV'!A:C,3,0)="기사임",1,"")</f>
        <v/>
      </c>
      <c r="E1364">
        <f>COUNTIF(주간_5pg!$F$2:$F$800,'5pg 데이터'!B1364)</f>
        <v>1</v>
      </c>
      <c r="F1364" t="b">
        <f t="shared" si="21"/>
        <v>0</v>
      </c>
      <c r="G1364" t="str">
        <f>IF(F1364=FALSE,"",B1364&amp;"@"&amp;COUNTIFS($B$1:B1364,B1364,$F$1:F1364,TRUE))</f>
        <v/>
      </c>
      <c r="H1364" t="str">
        <f>IFERROR(INDEX('기사 제목, 링크 정리시트'!B:B,MATCH(CONCATENATE("http://skinnonews.com"&amp;'5pg 데이터'!A1364),'기사 제목, 링크 정리시트'!C:C,0)),"")</f>
        <v/>
      </c>
      <c r="M1364">
        <f>주간_5pg!F1364</f>
        <v>0</v>
      </c>
    </row>
    <row r="1365" spans="1:13">
      <c r="A1365" s="86" t="s">
        <v>1564</v>
      </c>
      <c r="B1365" s="86" t="s">
        <v>241</v>
      </c>
      <c r="C1365" s="86">
        <v>1</v>
      </c>
      <c r="D1365" t="str">
        <f>IF(VLOOKUP(A1365,'상위 PV'!A:C,3,0)="기사임",1,"")</f>
        <v/>
      </c>
      <c r="E1365">
        <f>COUNTIF(주간_5pg!$F$2:$F$800,'5pg 데이터'!B1365)</f>
        <v>1</v>
      </c>
      <c r="F1365" t="b">
        <f t="shared" si="21"/>
        <v>0</v>
      </c>
      <c r="G1365" t="str">
        <f>IF(F1365=FALSE,"",B1365&amp;"@"&amp;COUNTIFS($B$1:B1365,B1365,$F$1:F1365,TRUE))</f>
        <v/>
      </c>
      <c r="H1365" t="str">
        <f>IFERROR(INDEX('기사 제목, 링크 정리시트'!B:B,MATCH(CONCATENATE("http://skinnonews.com"&amp;'5pg 데이터'!A1365),'기사 제목, 링크 정리시트'!C:C,0)),"")</f>
        <v/>
      </c>
      <c r="M1365">
        <f>주간_5pg!F1365</f>
        <v>0</v>
      </c>
    </row>
    <row r="1366" spans="1:13">
      <c r="A1366" s="86" t="s">
        <v>1564</v>
      </c>
      <c r="B1366" s="86" t="s">
        <v>240</v>
      </c>
      <c r="C1366" s="86">
        <v>1</v>
      </c>
      <c r="D1366" t="str">
        <f>IF(VLOOKUP(A1366,'상위 PV'!A:C,3,0)="기사임",1,"")</f>
        <v/>
      </c>
      <c r="E1366">
        <f>COUNTIF(주간_5pg!$F$2:$F$800,'5pg 데이터'!B1366)</f>
        <v>1</v>
      </c>
      <c r="F1366" t="b">
        <f t="shared" si="21"/>
        <v>0</v>
      </c>
      <c r="G1366" t="str">
        <f>IF(F1366=FALSE,"",B1366&amp;"@"&amp;COUNTIFS($B$1:B1366,B1366,$F$1:F1366,TRUE))</f>
        <v/>
      </c>
      <c r="H1366" t="str">
        <f>IFERROR(INDEX('기사 제목, 링크 정리시트'!B:B,MATCH(CONCATENATE("http://skinnonews.com"&amp;'5pg 데이터'!A1366),'기사 제목, 링크 정리시트'!C:C,0)),"")</f>
        <v/>
      </c>
      <c r="M1366">
        <f>주간_5pg!F1366</f>
        <v>0</v>
      </c>
    </row>
    <row r="1367" spans="1:13">
      <c r="A1367" s="86" t="s">
        <v>1446</v>
      </c>
      <c r="B1367" s="86" t="s">
        <v>232</v>
      </c>
      <c r="C1367" s="86">
        <v>1</v>
      </c>
      <c r="D1367" t="str">
        <f>IF(VLOOKUP(A1367,'상위 PV'!A:C,3,0)="기사임",1,"")</f>
        <v/>
      </c>
      <c r="E1367">
        <f>COUNTIF(주간_5pg!$F$2:$F$800,'5pg 데이터'!B1367)</f>
        <v>1</v>
      </c>
      <c r="F1367" t="b">
        <f t="shared" si="21"/>
        <v>0</v>
      </c>
      <c r="G1367" t="str">
        <f>IF(F1367=FALSE,"",B1367&amp;"@"&amp;COUNTIFS($B$1:B1367,B1367,$F$1:F1367,TRUE))</f>
        <v/>
      </c>
      <c r="H1367" t="str">
        <f>IFERROR(INDEX('기사 제목, 링크 정리시트'!B:B,MATCH(CONCATENATE("http://skinnonews.com"&amp;'5pg 데이터'!A1367),'기사 제목, 링크 정리시트'!C:C,0)),"")</f>
        <v/>
      </c>
      <c r="M1367">
        <f>주간_5pg!F1367</f>
        <v>0</v>
      </c>
    </row>
    <row r="1368" spans="1:13">
      <c r="A1368" s="86" t="s">
        <v>1446</v>
      </c>
      <c r="B1368" s="86" t="s">
        <v>1540</v>
      </c>
      <c r="C1368" s="86">
        <v>1</v>
      </c>
      <c r="D1368" t="str">
        <f>IF(VLOOKUP(A1368,'상위 PV'!A:C,3,0)="기사임",1,"")</f>
        <v/>
      </c>
      <c r="E1368">
        <f>COUNTIF(주간_5pg!$F$2:$F$800,'5pg 데이터'!B1368)</f>
        <v>1</v>
      </c>
      <c r="F1368" t="b">
        <f t="shared" si="21"/>
        <v>0</v>
      </c>
      <c r="G1368" t="str">
        <f>IF(F1368=FALSE,"",B1368&amp;"@"&amp;COUNTIFS($B$1:B1368,B1368,$F$1:F1368,TRUE))</f>
        <v/>
      </c>
      <c r="H1368" t="str">
        <f>IFERROR(INDEX('기사 제목, 링크 정리시트'!B:B,MATCH(CONCATENATE("http://skinnonews.com"&amp;'5pg 데이터'!A1368),'기사 제목, 링크 정리시트'!C:C,0)),"")</f>
        <v/>
      </c>
      <c r="M1368">
        <f>주간_5pg!F1368</f>
        <v>0</v>
      </c>
    </row>
    <row r="1369" spans="1:13">
      <c r="A1369" s="86" t="s">
        <v>1446</v>
      </c>
      <c r="B1369" s="86" t="s">
        <v>965</v>
      </c>
      <c r="C1369" s="86">
        <v>1</v>
      </c>
      <c r="D1369" t="str">
        <f>IF(VLOOKUP(A1369,'상위 PV'!A:C,3,0)="기사임",1,"")</f>
        <v/>
      </c>
      <c r="E1369">
        <f>COUNTIF(주간_5pg!$F$2:$F$800,'5pg 데이터'!B1369)</f>
        <v>1</v>
      </c>
      <c r="F1369" t="b">
        <f t="shared" si="21"/>
        <v>0</v>
      </c>
      <c r="G1369" t="str">
        <f>IF(F1369=FALSE,"",B1369&amp;"@"&amp;COUNTIFS($B$1:B1369,B1369,$F$1:F1369,TRUE))</f>
        <v/>
      </c>
      <c r="H1369" t="str">
        <f>IFERROR(INDEX('기사 제목, 링크 정리시트'!B:B,MATCH(CONCATENATE("http://skinnonews.com"&amp;'5pg 데이터'!A1369),'기사 제목, 링크 정리시트'!C:C,0)),"")</f>
        <v/>
      </c>
      <c r="M1369">
        <f>주간_5pg!F1369</f>
        <v>0</v>
      </c>
    </row>
    <row r="1370" spans="1:13">
      <c r="A1370" s="86" t="s">
        <v>1446</v>
      </c>
      <c r="B1370" s="86" t="s">
        <v>228</v>
      </c>
      <c r="C1370" s="86">
        <v>1</v>
      </c>
      <c r="D1370" t="str">
        <f>IF(VLOOKUP(A1370,'상위 PV'!A:C,3,0)="기사임",1,"")</f>
        <v/>
      </c>
      <c r="E1370">
        <f>COUNTIF(주간_5pg!$F$2:$F$800,'5pg 데이터'!B1370)</f>
        <v>1</v>
      </c>
      <c r="F1370" t="b">
        <f t="shared" si="21"/>
        <v>0</v>
      </c>
      <c r="G1370" t="str">
        <f>IF(F1370=FALSE,"",B1370&amp;"@"&amp;COUNTIFS($B$1:B1370,B1370,$F$1:F1370,TRUE))</f>
        <v/>
      </c>
      <c r="H1370" t="str">
        <f>IFERROR(INDEX('기사 제목, 링크 정리시트'!B:B,MATCH(CONCATENATE("http://skinnonews.com"&amp;'5pg 데이터'!A1370),'기사 제목, 링크 정리시트'!C:C,0)),"")</f>
        <v/>
      </c>
      <c r="M1370">
        <f>주간_5pg!F1370</f>
        <v>0</v>
      </c>
    </row>
    <row r="1371" spans="1:13">
      <c r="A1371" s="86" t="s">
        <v>1446</v>
      </c>
      <c r="B1371" s="86" t="s">
        <v>241</v>
      </c>
      <c r="C1371" s="86">
        <v>1</v>
      </c>
      <c r="D1371" t="str">
        <f>IF(VLOOKUP(A1371,'상위 PV'!A:C,3,0)="기사임",1,"")</f>
        <v/>
      </c>
      <c r="E1371">
        <f>COUNTIF(주간_5pg!$F$2:$F$800,'5pg 데이터'!B1371)</f>
        <v>1</v>
      </c>
      <c r="F1371" t="b">
        <f t="shared" si="21"/>
        <v>0</v>
      </c>
      <c r="G1371" t="str">
        <f>IF(F1371=FALSE,"",B1371&amp;"@"&amp;COUNTIFS($B$1:B1371,B1371,$F$1:F1371,TRUE))</f>
        <v/>
      </c>
      <c r="H1371" t="str">
        <f>IFERROR(INDEX('기사 제목, 링크 정리시트'!B:B,MATCH(CONCATENATE("http://skinnonews.com"&amp;'5pg 데이터'!A1371),'기사 제목, 링크 정리시트'!C:C,0)),"")</f>
        <v/>
      </c>
      <c r="M1371">
        <f>주간_5pg!F1371</f>
        <v>0</v>
      </c>
    </row>
    <row r="1372" spans="1:13">
      <c r="A1372" s="86" t="s">
        <v>1446</v>
      </c>
      <c r="B1372" s="86" t="s">
        <v>242</v>
      </c>
      <c r="C1372" s="86">
        <v>1</v>
      </c>
      <c r="D1372" t="str">
        <f>IF(VLOOKUP(A1372,'상위 PV'!A:C,3,0)="기사임",1,"")</f>
        <v/>
      </c>
      <c r="E1372">
        <f>COUNTIF(주간_5pg!$F$2:$F$800,'5pg 데이터'!B1372)</f>
        <v>1</v>
      </c>
      <c r="F1372" t="b">
        <f t="shared" si="21"/>
        <v>0</v>
      </c>
      <c r="G1372" t="str">
        <f>IF(F1372=FALSE,"",B1372&amp;"@"&amp;COUNTIFS($B$1:B1372,B1372,$F$1:F1372,TRUE))</f>
        <v/>
      </c>
      <c r="H1372" t="str">
        <f>IFERROR(INDEX('기사 제목, 링크 정리시트'!B:B,MATCH(CONCATENATE("http://skinnonews.com"&amp;'5pg 데이터'!A1372),'기사 제목, 링크 정리시트'!C:C,0)),"")</f>
        <v/>
      </c>
      <c r="M1372">
        <f>주간_5pg!F1372</f>
        <v>0</v>
      </c>
    </row>
    <row r="1373" spans="1:13">
      <c r="A1373" s="86" t="s">
        <v>1446</v>
      </c>
      <c r="B1373" s="86" t="s">
        <v>650</v>
      </c>
      <c r="C1373" s="86">
        <v>1</v>
      </c>
      <c r="D1373" t="str">
        <f>IF(VLOOKUP(A1373,'상위 PV'!A:C,3,0)="기사임",1,"")</f>
        <v/>
      </c>
      <c r="E1373">
        <f>COUNTIF(주간_5pg!$F$2:$F$800,'5pg 데이터'!B1373)</f>
        <v>1</v>
      </c>
      <c r="F1373" t="b">
        <f t="shared" si="21"/>
        <v>0</v>
      </c>
      <c r="G1373" t="str">
        <f>IF(F1373=FALSE,"",B1373&amp;"@"&amp;COUNTIFS($B$1:B1373,B1373,$F$1:F1373,TRUE))</f>
        <v/>
      </c>
      <c r="H1373" t="str">
        <f>IFERROR(INDEX('기사 제목, 링크 정리시트'!B:B,MATCH(CONCATENATE("http://skinnonews.com"&amp;'5pg 데이터'!A1373),'기사 제목, 링크 정리시트'!C:C,0)),"")</f>
        <v/>
      </c>
      <c r="M1373">
        <f>주간_5pg!F1373</f>
        <v>0</v>
      </c>
    </row>
    <row r="1374" spans="1:13">
      <c r="A1374" s="86" t="s">
        <v>1446</v>
      </c>
      <c r="B1374" s="86" t="s">
        <v>628</v>
      </c>
      <c r="C1374" s="86">
        <v>1</v>
      </c>
      <c r="D1374" t="str">
        <f>IF(VLOOKUP(A1374,'상위 PV'!A:C,3,0)="기사임",1,"")</f>
        <v/>
      </c>
      <c r="E1374">
        <f>COUNTIF(주간_5pg!$F$2:$F$800,'5pg 데이터'!B1374)</f>
        <v>1</v>
      </c>
      <c r="F1374" t="b">
        <f t="shared" si="21"/>
        <v>0</v>
      </c>
      <c r="G1374" t="str">
        <f>IF(F1374=FALSE,"",B1374&amp;"@"&amp;COUNTIFS($B$1:B1374,B1374,$F$1:F1374,TRUE))</f>
        <v/>
      </c>
      <c r="H1374" t="str">
        <f>IFERROR(INDEX('기사 제목, 링크 정리시트'!B:B,MATCH(CONCATENATE("http://skinnonews.com"&amp;'5pg 데이터'!A1374),'기사 제목, 링크 정리시트'!C:C,0)),"")</f>
        <v/>
      </c>
      <c r="M1374">
        <f>주간_5pg!F1374</f>
        <v>0</v>
      </c>
    </row>
    <row r="1375" spans="1:13">
      <c r="A1375" s="86" t="s">
        <v>1446</v>
      </c>
      <c r="B1375" s="86" t="s">
        <v>225</v>
      </c>
      <c r="C1375" s="86">
        <v>1</v>
      </c>
      <c r="D1375" t="str">
        <f>IF(VLOOKUP(A1375,'상위 PV'!A:C,3,0)="기사임",1,"")</f>
        <v/>
      </c>
      <c r="E1375">
        <f>COUNTIF(주간_5pg!$F$2:$F$800,'5pg 데이터'!B1375)</f>
        <v>1</v>
      </c>
      <c r="F1375" t="b">
        <f t="shared" si="21"/>
        <v>0</v>
      </c>
      <c r="G1375" t="str">
        <f>IF(F1375=FALSE,"",B1375&amp;"@"&amp;COUNTIFS($B$1:B1375,B1375,$F$1:F1375,TRUE))</f>
        <v/>
      </c>
      <c r="H1375" t="str">
        <f>IFERROR(INDEX('기사 제목, 링크 정리시트'!B:B,MATCH(CONCATENATE("http://skinnonews.com"&amp;'5pg 데이터'!A1375),'기사 제목, 링크 정리시트'!C:C,0)),"")</f>
        <v/>
      </c>
      <c r="M1375">
        <f>주간_5pg!F1375</f>
        <v>0</v>
      </c>
    </row>
    <row r="1376" spans="1:13">
      <c r="A1376" s="86" t="s">
        <v>1446</v>
      </c>
      <c r="B1376" s="86" t="s">
        <v>247</v>
      </c>
      <c r="C1376" s="86">
        <v>1</v>
      </c>
      <c r="D1376" t="str">
        <f>IF(VLOOKUP(A1376,'상위 PV'!A:C,3,0)="기사임",1,"")</f>
        <v/>
      </c>
      <c r="E1376">
        <f>COUNTIF(주간_5pg!$F$2:$F$800,'5pg 데이터'!B1376)</f>
        <v>1</v>
      </c>
      <c r="F1376" t="b">
        <f t="shared" si="21"/>
        <v>0</v>
      </c>
      <c r="G1376" t="str">
        <f>IF(F1376=FALSE,"",B1376&amp;"@"&amp;COUNTIFS($B$1:B1376,B1376,$F$1:F1376,TRUE))</f>
        <v/>
      </c>
      <c r="H1376" t="str">
        <f>IFERROR(INDEX('기사 제목, 링크 정리시트'!B:B,MATCH(CONCATENATE("http://skinnonews.com"&amp;'5pg 데이터'!A1376),'기사 제목, 링크 정리시트'!C:C,0)),"")</f>
        <v/>
      </c>
      <c r="M1376">
        <f>주간_5pg!F1376</f>
        <v>0</v>
      </c>
    </row>
    <row r="1377" spans="1:13">
      <c r="A1377" s="86" t="s">
        <v>1449</v>
      </c>
      <c r="B1377" s="86" t="s">
        <v>232</v>
      </c>
      <c r="C1377" s="86">
        <v>1</v>
      </c>
      <c r="D1377" t="str">
        <f>IF(VLOOKUP(A1377,'상위 PV'!A:C,3,0)="기사임",1,"")</f>
        <v/>
      </c>
      <c r="E1377">
        <f>COUNTIF(주간_5pg!$F$2:$F$800,'5pg 데이터'!B1377)</f>
        <v>1</v>
      </c>
      <c r="F1377" t="b">
        <f t="shared" si="21"/>
        <v>0</v>
      </c>
      <c r="G1377" t="str">
        <f>IF(F1377=FALSE,"",B1377&amp;"@"&amp;COUNTIFS($B$1:B1377,B1377,$F$1:F1377,TRUE))</f>
        <v/>
      </c>
      <c r="H1377" t="str">
        <f>IFERROR(INDEX('기사 제목, 링크 정리시트'!B:B,MATCH(CONCATENATE("http://skinnonews.com"&amp;'5pg 데이터'!A1377),'기사 제목, 링크 정리시트'!C:C,0)),"")</f>
        <v/>
      </c>
      <c r="M1377">
        <f>주간_5pg!F1377</f>
        <v>0</v>
      </c>
    </row>
    <row r="1378" spans="1:13">
      <c r="A1378" s="86" t="s">
        <v>1449</v>
      </c>
      <c r="B1378" s="86" t="s">
        <v>228</v>
      </c>
      <c r="C1378" s="86">
        <v>1</v>
      </c>
      <c r="D1378" t="str">
        <f>IF(VLOOKUP(A1378,'상위 PV'!A:C,3,0)="기사임",1,"")</f>
        <v/>
      </c>
      <c r="E1378">
        <f>COUNTIF(주간_5pg!$F$2:$F$800,'5pg 데이터'!B1378)</f>
        <v>1</v>
      </c>
      <c r="F1378" t="b">
        <f t="shared" si="21"/>
        <v>0</v>
      </c>
      <c r="G1378" t="str">
        <f>IF(F1378=FALSE,"",B1378&amp;"@"&amp;COUNTIFS($B$1:B1378,B1378,$F$1:F1378,TRUE))</f>
        <v/>
      </c>
      <c r="H1378" t="str">
        <f>IFERROR(INDEX('기사 제목, 링크 정리시트'!B:B,MATCH(CONCATENATE("http://skinnonews.com"&amp;'5pg 데이터'!A1378),'기사 제목, 링크 정리시트'!C:C,0)),"")</f>
        <v/>
      </c>
      <c r="M1378">
        <f>주간_5pg!F1378</f>
        <v>0</v>
      </c>
    </row>
    <row r="1379" spans="1:13">
      <c r="A1379" s="86" t="s">
        <v>1449</v>
      </c>
      <c r="B1379" s="86" t="s">
        <v>235</v>
      </c>
      <c r="C1379" s="86">
        <v>1</v>
      </c>
      <c r="D1379" t="str">
        <f>IF(VLOOKUP(A1379,'상위 PV'!A:C,3,0)="기사임",1,"")</f>
        <v/>
      </c>
      <c r="E1379">
        <f>COUNTIF(주간_5pg!$F$2:$F$800,'5pg 데이터'!B1379)</f>
        <v>1</v>
      </c>
      <c r="F1379" t="b">
        <f t="shared" si="21"/>
        <v>0</v>
      </c>
      <c r="G1379" t="str">
        <f>IF(F1379=FALSE,"",B1379&amp;"@"&amp;COUNTIFS($B$1:B1379,B1379,$F$1:F1379,TRUE))</f>
        <v/>
      </c>
      <c r="H1379" t="str">
        <f>IFERROR(INDEX('기사 제목, 링크 정리시트'!B:B,MATCH(CONCATENATE("http://skinnonews.com"&amp;'5pg 데이터'!A1379),'기사 제목, 링크 정리시트'!C:C,0)),"")</f>
        <v/>
      </c>
      <c r="M1379">
        <f>주간_5pg!F1379</f>
        <v>0</v>
      </c>
    </row>
    <row r="1380" spans="1:13">
      <c r="A1380" s="86" t="s">
        <v>1449</v>
      </c>
      <c r="B1380" s="86" t="s">
        <v>234</v>
      </c>
      <c r="C1380" s="86">
        <v>1</v>
      </c>
      <c r="D1380" t="str">
        <f>IF(VLOOKUP(A1380,'상위 PV'!A:C,3,0)="기사임",1,"")</f>
        <v/>
      </c>
      <c r="E1380">
        <f>COUNTIF(주간_5pg!$F$2:$F$800,'5pg 데이터'!B1380)</f>
        <v>1</v>
      </c>
      <c r="F1380" t="b">
        <f t="shared" si="21"/>
        <v>0</v>
      </c>
      <c r="G1380" t="str">
        <f>IF(F1380=FALSE,"",B1380&amp;"@"&amp;COUNTIFS($B$1:B1380,B1380,$F$1:F1380,TRUE))</f>
        <v/>
      </c>
      <c r="H1380" t="str">
        <f>IFERROR(INDEX('기사 제목, 링크 정리시트'!B:B,MATCH(CONCATENATE("http://skinnonews.com"&amp;'5pg 데이터'!A1380),'기사 제목, 링크 정리시트'!C:C,0)),"")</f>
        <v/>
      </c>
      <c r="M1380">
        <f>주간_5pg!F1380</f>
        <v>0</v>
      </c>
    </row>
    <row r="1381" spans="1:13">
      <c r="A1381" s="86" t="s">
        <v>1449</v>
      </c>
      <c r="B1381" s="86" t="s">
        <v>247</v>
      </c>
      <c r="C1381" s="86">
        <v>1</v>
      </c>
      <c r="D1381" t="str">
        <f>IF(VLOOKUP(A1381,'상위 PV'!A:C,3,0)="기사임",1,"")</f>
        <v/>
      </c>
      <c r="E1381">
        <f>COUNTIF(주간_5pg!$F$2:$F$800,'5pg 데이터'!B1381)</f>
        <v>1</v>
      </c>
      <c r="F1381" t="b">
        <f t="shared" si="21"/>
        <v>0</v>
      </c>
      <c r="G1381" t="str">
        <f>IF(F1381=FALSE,"",B1381&amp;"@"&amp;COUNTIFS($B$1:B1381,B1381,$F$1:F1381,TRUE))</f>
        <v/>
      </c>
      <c r="H1381" t="str">
        <f>IFERROR(INDEX('기사 제목, 링크 정리시트'!B:B,MATCH(CONCATENATE("http://skinnonews.com"&amp;'5pg 데이터'!A1381),'기사 제목, 링크 정리시트'!C:C,0)),"")</f>
        <v/>
      </c>
      <c r="M1381">
        <f>주간_5pg!F1381</f>
        <v>0</v>
      </c>
    </row>
    <row r="1382" spans="1:13">
      <c r="A1382" s="86" t="s">
        <v>1565</v>
      </c>
      <c r="B1382" s="86" t="s">
        <v>237</v>
      </c>
      <c r="C1382" s="86">
        <v>1</v>
      </c>
      <c r="D1382" t="str">
        <f>IF(VLOOKUP(A1382,'상위 PV'!A:C,3,0)="기사임",1,"")</f>
        <v/>
      </c>
      <c r="E1382">
        <f>COUNTIF(주간_5pg!$F$2:$F$800,'5pg 데이터'!B1382)</f>
        <v>1</v>
      </c>
      <c r="F1382" t="b">
        <f t="shared" si="21"/>
        <v>0</v>
      </c>
      <c r="G1382" t="str">
        <f>IF(F1382=FALSE,"",B1382&amp;"@"&amp;COUNTIFS($B$1:B1382,B1382,$F$1:F1382,TRUE))</f>
        <v/>
      </c>
      <c r="H1382" t="str">
        <f>IFERROR(INDEX('기사 제목, 링크 정리시트'!B:B,MATCH(CONCATENATE("http://skinnonews.com"&amp;'5pg 데이터'!A1382),'기사 제목, 링크 정리시트'!C:C,0)),"")</f>
        <v/>
      </c>
      <c r="M1382">
        <f>주간_5pg!F1382</f>
        <v>0</v>
      </c>
    </row>
    <row r="1383" spans="1:13">
      <c r="A1383" s="86" t="s">
        <v>1565</v>
      </c>
      <c r="B1383" s="86" t="s">
        <v>651</v>
      </c>
      <c r="C1383" s="86">
        <v>1</v>
      </c>
      <c r="D1383" t="str">
        <f>IF(VLOOKUP(A1383,'상위 PV'!A:C,3,0)="기사임",1,"")</f>
        <v/>
      </c>
      <c r="E1383">
        <f>COUNTIF(주간_5pg!$F$2:$F$800,'5pg 데이터'!B1383)</f>
        <v>1</v>
      </c>
      <c r="F1383" t="b">
        <f t="shared" si="21"/>
        <v>0</v>
      </c>
      <c r="G1383" t="str">
        <f>IF(F1383=FALSE,"",B1383&amp;"@"&amp;COUNTIFS($B$1:B1383,B1383,$F$1:F1383,TRUE))</f>
        <v/>
      </c>
      <c r="H1383" t="str">
        <f>IFERROR(INDEX('기사 제목, 링크 정리시트'!B:B,MATCH(CONCATENATE("http://skinnonews.com"&amp;'5pg 데이터'!A1383),'기사 제목, 링크 정리시트'!C:C,0)),"")</f>
        <v/>
      </c>
      <c r="M1383">
        <f>주간_5pg!F1383</f>
        <v>0</v>
      </c>
    </row>
    <row r="1384" spans="1:13">
      <c r="A1384" s="86" t="s">
        <v>1565</v>
      </c>
      <c r="B1384" s="86" t="s">
        <v>234</v>
      </c>
      <c r="C1384" s="86">
        <v>1</v>
      </c>
      <c r="D1384" t="str">
        <f>IF(VLOOKUP(A1384,'상위 PV'!A:C,3,0)="기사임",1,"")</f>
        <v/>
      </c>
      <c r="E1384">
        <f>COUNTIF(주간_5pg!$F$2:$F$800,'5pg 데이터'!B1384)</f>
        <v>1</v>
      </c>
      <c r="F1384" t="b">
        <f t="shared" si="21"/>
        <v>0</v>
      </c>
      <c r="G1384" t="str">
        <f>IF(F1384=FALSE,"",B1384&amp;"@"&amp;COUNTIFS($B$1:B1384,B1384,$F$1:F1384,TRUE))</f>
        <v/>
      </c>
      <c r="H1384" t="str">
        <f>IFERROR(INDEX('기사 제목, 링크 정리시트'!B:B,MATCH(CONCATENATE("http://skinnonews.com"&amp;'5pg 데이터'!A1384),'기사 제목, 링크 정리시트'!C:C,0)),"")</f>
        <v/>
      </c>
      <c r="M1384">
        <f>주간_5pg!F1384</f>
        <v>0</v>
      </c>
    </row>
    <row r="1385" spans="1:13">
      <c r="A1385" s="86" t="s">
        <v>914</v>
      </c>
      <c r="B1385" s="86" t="s">
        <v>244</v>
      </c>
      <c r="C1385" s="86">
        <v>1</v>
      </c>
      <c r="D1385" t="str">
        <f>IF(VLOOKUP(A1385,'상위 PV'!A:C,3,0)="기사임",1,"")</f>
        <v/>
      </c>
      <c r="E1385">
        <f>COUNTIF(주간_5pg!$F$2:$F$800,'5pg 데이터'!B1385)</f>
        <v>1</v>
      </c>
      <c r="F1385" t="b">
        <f t="shared" si="21"/>
        <v>0</v>
      </c>
      <c r="G1385" t="str">
        <f>IF(F1385=FALSE,"",B1385&amp;"@"&amp;COUNTIFS($B$1:B1385,B1385,$F$1:F1385,TRUE))</f>
        <v/>
      </c>
      <c r="H1385" t="str">
        <f>IFERROR(INDEX('기사 제목, 링크 정리시트'!B:B,MATCH(CONCATENATE("http://skinnonews.com"&amp;'5pg 데이터'!A1385),'기사 제목, 링크 정리시트'!C:C,0)),"")</f>
        <v/>
      </c>
      <c r="M1385">
        <f>주간_5pg!F1385</f>
        <v>0</v>
      </c>
    </row>
    <row r="1386" spans="1:13">
      <c r="A1386" s="86" t="s">
        <v>914</v>
      </c>
      <c r="B1386" s="86" t="s">
        <v>241</v>
      </c>
      <c r="C1386" s="86">
        <v>1</v>
      </c>
      <c r="D1386" t="str">
        <f>IF(VLOOKUP(A1386,'상위 PV'!A:C,3,0)="기사임",1,"")</f>
        <v/>
      </c>
      <c r="E1386">
        <f>COUNTIF(주간_5pg!$F$2:$F$800,'5pg 데이터'!B1386)</f>
        <v>1</v>
      </c>
      <c r="F1386" t="b">
        <f t="shared" si="21"/>
        <v>0</v>
      </c>
      <c r="G1386" t="str">
        <f>IF(F1386=FALSE,"",B1386&amp;"@"&amp;COUNTIFS($B$1:B1386,B1386,$F$1:F1386,TRUE))</f>
        <v/>
      </c>
      <c r="H1386" t="str">
        <f>IFERROR(INDEX('기사 제목, 링크 정리시트'!B:B,MATCH(CONCATENATE("http://skinnonews.com"&amp;'5pg 데이터'!A1386),'기사 제목, 링크 정리시트'!C:C,0)),"")</f>
        <v/>
      </c>
      <c r="M1386">
        <f>주간_5pg!F1386</f>
        <v>0</v>
      </c>
    </row>
    <row r="1387" spans="1:13">
      <c r="A1387" s="86" t="s">
        <v>917</v>
      </c>
      <c r="B1387" s="86" t="s">
        <v>242</v>
      </c>
      <c r="C1387" s="86">
        <v>1</v>
      </c>
      <c r="D1387" t="str">
        <f>IF(VLOOKUP(A1387,'상위 PV'!A:C,3,0)="기사임",1,"")</f>
        <v/>
      </c>
      <c r="E1387">
        <f>COUNTIF(주간_5pg!$F$2:$F$800,'5pg 데이터'!B1387)</f>
        <v>1</v>
      </c>
      <c r="F1387" t="b">
        <f t="shared" si="21"/>
        <v>0</v>
      </c>
      <c r="G1387" t="str">
        <f>IF(F1387=FALSE,"",B1387&amp;"@"&amp;COUNTIFS($B$1:B1387,B1387,$F$1:F1387,TRUE))</f>
        <v/>
      </c>
      <c r="H1387" t="str">
        <f>IFERROR(INDEX('기사 제목, 링크 정리시트'!B:B,MATCH(CONCATENATE("http://skinnonews.com"&amp;'5pg 데이터'!A1387),'기사 제목, 링크 정리시트'!C:C,0)),"")</f>
        <v/>
      </c>
      <c r="M1387">
        <f>주간_5pg!F1387</f>
        <v>0</v>
      </c>
    </row>
    <row r="1388" spans="1:13">
      <c r="A1388" s="86" t="s">
        <v>916</v>
      </c>
      <c r="B1388" s="86" t="s">
        <v>244</v>
      </c>
      <c r="C1388" s="86">
        <v>1</v>
      </c>
      <c r="D1388" t="str">
        <f>IF(VLOOKUP(A1388,'상위 PV'!A:C,3,0)="기사임",1,"")</f>
        <v/>
      </c>
      <c r="E1388">
        <f>COUNTIF(주간_5pg!$F$2:$F$800,'5pg 데이터'!B1388)</f>
        <v>1</v>
      </c>
      <c r="F1388" t="b">
        <f t="shared" si="21"/>
        <v>0</v>
      </c>
      <c r="G1388" t="str">
        <f>IF(F1388=FALSE,"",B1388&amp;"@"&amp;COUNTIFS($B$1:B1388,B1388,$F$1:F1388,TRUE))</f>
        <v/>
      </c>
      <c r="H1388" t="str">
        <f>IFERROR(INDEX('기사 제목, 링크 정리시트'!B:B,MATCH(CONCATENATE("http://skinnonews.com"&amp;'5pg 데이터'!A1388),'기사 제목, 링크 정리시트'!C:C,0)),"")</f>
        <v/>
      </c>
      <c r="M1388">
        <f>주간_5pg!F1388</f>
        <v>0</v>
      </c>
    </row>
    <row r="1389" spans="1:13">
      <c r="A1389" s="86" t="s">
        <v>306</v>
      </c>
      <c r="B1389" s="86" t="s">
        <v>1715</v>
      </c>
      <c r="C1389" s="86">
        <v>1</v>
      </c>
      <c r="D1389" t="str">
        <f>IF(VLOOKUP(A1389,'상위 PV'!A:C,3,0)="기사임",1,"")</f>
        <v/>
      </c>
      <c r="E1389">
        <f>COUNTIF(주간_5pg!$F$2:$F$800,'5pg 데이터'!B1389)</f>
        <v>1</v>
      </c>
      <c r="F1389" t="b">
        <f t="shared" si="21"/>
        <v>0</v>
      </c>
      <c r="G1389" t="str">
        <f>IF(F1389=FALSE,"",B1389&amp;"@"&amp;COUNTIFS($B$1:B1389,B1389,$F$1:F1389,TRUE))</f>
        <v/>
      </c>
      <c r="H1389" t="str">
        <f>IFERROR(INDEX('기사 제목, 링크 정리시트'!B:B,MATCH(CONCATENATE("http://skinnonews.com"&amp;'5pg 데이터'!A1389),'기사 제목, 링크 정리시트'!C:C,0)),"")</f>
        <v/>
      </c>
      <c r="M1389">
        <f>주간_5pg!F1389</f>
        <v>0</v>
      </c>
    </row>
    <row r="1390" spans="1:13">
      <c r="A1390" s="86" t="s">
        <v>306</v>
      </c>
      <c r="B1390" s="86" t="s">
        <v>235</v>
      </c>
      <c r="C1390" s="86">
        <v>1</v>
      </c>
      <c r="D1390" t="str">
        <f>IF(VLOOKUP(A1390,'상위 PV'!A:C,3,0)="기사임",1,"")</f>
        <v/>
      </c>
      <c r="E1390">
        <f>COUNTIF(주간_5pg!$F$2:$F$800,'5pg 데이터'!B1390)</f>
        <v>1</v>
      </c>
      <c r="F1390" t="b">
        <f t="shared" si="21"/>
        <v>0</v>
      </c>
      <c r="G1390" t="str">
        <f>IF(F1390=FALSE,"",B1390&amp;"@"&amp;COUNTIFS($B$1:B1390,B1390,$F$1:F1390,TRUE))</f>
        <v/>
      </c>
      <c r="H1390" t="str">
        <f>IFERROR(INDEX('기사 제목, 링크 정리시트'!B:B,MATCH(CONCATENATE("http://skinnonews.com"&amp;'5pg 데이터'!A1390),'기사 제목, 링크 정리시트'!C:C,0)),"")</f>
        <v/>
      </c>
      <c r="M1390">
        <f>주간_5pg!F1390</f>
        <v>0</v>
      </c>
    </row>
    <row r="1391" spans="1:13">
      <c r="A1391" s="86" t="s">
        <v>306</v>
      </c>
      <c r="B1391" s="86" t="s">
        <v>241</v>
      </c>
      <c r="C1391" s="86">
        <v>1</v>
      </c>
      <c r="D1391" t="str">
        <f>IF(VLOOKUP(A1391,'상위 PV'!A:C,3,0)="기사임",1,"")</f>
        <v/>
      </c>
      <c r="E1391">
        <f>COUNTIF(주간_5pg!$F$2:$F$800,'5pg 데이터'!B1391)</f>
        <v>1</v>
      </c>
      <c r="F1391" t="b">
        <f t="shared" si="21"/>
        <v>0</v>
      </c>
      <c r="G1391" t="str">
        <f>IF(F1391=FALSE,"",B1391&amp;"@"&amp;COUNTIFS($B$1:B1391,B1391,$F$1:F1391,TRUE))</f>
        <v/>
      </c>
      <c r="H1391" t="str">
        <f>IFERROR(INDEX('기사 제목, 링크 정리시트'!B:B,MATCH(CONCATENATE("http://skinnonews.com"&amp;'5pg 데이터'!A1391),'기사 제목, 링크 정리시트'!C:C,0)),"")</f>
        <v/>
      </c>
      <c r="M1391">
        <f>주간_5pg!F1391</f>
        <v>0</v>
      </c>
    </row>
    <row r="1392" spans="1:13">
      <c r="A1392" s="86" t="s">
        <v>306</v>
      </c>
      <c r="B1392" s="86" t="s">
        <v>1605</v>
      </c>
      <c r="C1392" s="86">
        <v>1</v>
      </c>
      <c r="D1392" t="str">
        <f>IF(VLOOKUP(A1392,'상위 PV'!A:C,3,0)="기사임",1,"")</f>
        <v/>
      </c>
      <c r="E1392">
        <f>COUNTIF(주간_5pg!$F$2:$F$800,'5pg 데이터'!B1392)</f>
        <v>1</v>
      </c>
      <c r="F1392" t="b">
        <f t="shared" si="21"/>
        <v>0</v>
      </c>
      <c r="G1392" t="str">
        <f>IF(F1392=FALSE,"",B1392&amp;"@"&amp;COUNTIFS($B$1:B1392,B1392,$F$1:F1392,TRUE))</f>
        <v/>
      </c>
      <c r="H1392" t="str">
        <f>IFERROR(INDEX('기사 제목, 링크 정리시트'!B:B,MATCH(CONCATENATE("http://skinnonews.com"&amp;'5pg 데이터'!A1392),'기사 제목, 링크 정리시트'!C:C,0)),"")</f>
        <v/>
      </c>
      <c r="M1392">
        <f>주간_5pg!F1392</f>
        <v>0</v>
      </c>
    </row>
    <row r="1393" spans="1:13">
      <c r="A1393" s="86" t="s">
        <v>306</v>
      </c>
      <c r="B1393" s="86" t="s">
        <v>240</v>
      </c>
      <c r="C1393" s="86">
        <v>1</v>
      </c>
      <c r="D1393" t="str">
        <f>IF(VLOOKUP(A1393,'상위 PV'!A:C,3,0)="기사임",1,"")</f>
        <v/>
      </c>
      <c r="E1393">
        <f>COUNTIF(주간_5pg!$F$2:$F$800,'5pg 데이터'!B1393)</f>
        <v>1</v>
      </c>
      <c r="F1393" t="b">
        <f t="shared" si="21"/>
        <v>0</v>
      </c>
      <c r="G1393" t="str">
        <f>IF(F1393=FALSE,"",B1393&amp;"@"&amp;COUNTIFS($B$1:B1393,B1393,$F$1:F1393,TRUE))</f>
        <v/>
      </c>
      <c r="H1393" t="str">
        <f>IFERROR(INDEX('기사 제목, 링크 정리시트'!B:B,MATCH(CONCATENATE("http://skinnonews.com"&amp;'5pg 데이터'!A1393),'기사 제목, 링크 정리시트'!C:C,0)),"")</f>
        <v/>
      </c>
      <c r="M1393">
        <f>주간_5pg!F1393</f>
        <v>0</v>
      </c>
    </row>
    <row r="1394" spans="1:13">
      <c r="A1394" s="86" t="s">
        <v>306</v>
      </c>
      <c r="B1394" s="86" t="s">
        <v>628</v>
      </c>
      <c r="C1394" s="86">
        <v>1</v>
      </c>
      <c r="D1394" t="str">
        <f>IF(VLOOKUP(A1394,'상위 PV'!A:C,3,0)="기사임",1,"")</f>
        <v/>
      </c>
      <c r="E1394">
        <f>COUNTIF(주간_5pg!$F$2:$F$800,'5pg 데이터'!B1394)</f>
        <v>1</v>
      </c>
      <c r="F1394" t="b">
        <f t="shared" si="21"/>
        <v>0</v>
      </c>
      <c r="G1394" t="str">
        <f>IF(F1394=FALSE,"",B1394&amp;"@"&amp;COUNTIFS($B$1:B1394,B1394,$F$1:F1394,TRUE))</f>
        <v/>
      </c>
      <c r="H1394" t="str">
        <f>IFERROR(INDEX('기사 제목, 링크 정리시트'!B:B,MATCH(CONCATENATE("http://skinnonews.com"&amp;'5pg 데이터'!A1394),'기사 제목, 링크 정리시트'!C:C,0)),"")</f>
        <v/>
      </c>
      <c r="M1394">
        <f>주간_5pg!F1394</f>
        <v>0</v>
      </c>
    </row>
    <row r="1395" spans="1:13">
      <c r="A1395" s="86" t="s">
        <v>278</v>
      </c>
      <c r="B1395" s="86" t="s">
        <v>225</v>
      </c>
      <c r="C1395" s="86">
        <v>1</v>
      </c>
      <c r="D1395" t="e">
        <f>IF(VLOOKUP(A1395,'상위 PV'!A:C,3,0)="기사임",1,"")</f>
        <v>#N/A</v>
      </c>
      <c r="E1395">
        <f>COUNTIF(주간_5pg!$F$2:$F$800,'5pg 데이터'!B1395)</f>
        <v>1</v>
      </c>
      <c r="F1395" t="e">
        <f t="shared" si="21"/>
        <v>#N/A</v>
      </c>
      <c r="G1395" t="e">
        <f>IF(F1395=FALSE,"",B1395&amp;"@"&amp;COUNTIFS($B$1:B1395,B1395,$F$1:F1395,TRUE))</f>
        <v>#N/A</v>
      </c>
      <c r="H1395" t="str">
        <f>IFERROR(INDEX('기사 제목, 링크 정리시트'!B:B,MATCH(CONCATENATE("http://skinnonews.com"&amp;'5pg 데이터'!A1395),'기사 제목, 링크 정리시트'!C:C,0)),"")</f>
        <v/>
      </c>
      <c r="M1395">
        <f>주간_5pg!F1395</f>
        <v>0</v>
      </c>
    </row>
    <row r="1396" spans="1:13">
      <c r="A1396" s="86" t="s">
        <v>1031</v>
      </c>
      <c r="B1396" s="86" t="s">
        <v>229</v>
      </c>
      <c r="C1396" s="86">
        <v>1</v>
      </c>
      <c r="D1396" t="str">
        <f>IF(VLOOKUP(A1396,'상위 PV'!A:C,3,0)="기사임",1,"")</f>
        <v/>
      </c>
      <c r="E1396">
        <f>COUNTIF(주간_5pg!$F$2:$F$800,'5pg 데이터'!B1396)</f>
        <v>1</v>
      </c>
      <c r="F1396" t="b">
        <f t="shared" si="21"/>
        <v>0</v>
      </c>
      <c r="G1396" t="str">
        <f>IF(F1396=FALSE,"",B1396&amp;"@"&amp;COUNTIFS($B$1:B1396,B1396,$F$1:F1396,TRUE))</f>
        <v/>
      </c>
      <c r="H1396" t="str">
        <f>IFERROR(INDEX('기사 제목, 링크 정리시트'!B:B,MATCH(CONCATENATE("http://skinnonews.com"&amp;'5pg 데이터'!A1396),'기사 제목, 링크 정리시트'!C:C,0)),"")</f>
        <v/>
      </c>
      <c r="M1396">
        <f>주간_5pg!F1396</f>
        <v>0</v>
      </c>
    </row>
    <row r="1397" spans="1:13">
      <c r="A1397" s="86" t="s">
        <v>1031</v>
      </c>
      <c r="B1397" s="86" t="s">
        <v>227</v>
      </c>
      <c r="C1397" s="86">
        <v>1</v>
      </c>
      <c r="D1397" t="str">
        <f>IF(VLOOKUP(A1397,'상위 PV'!A:C,3,0)="기사임",1,"")</f>
        <v/>
      </c>
      <c r="E1397">
        <f>COUNTIF(주간_5pg!$F$2:$F$800,'5pg 데이터'!B1397)</f>
        <v>1</v>
      </c>
      <c r="F1397" t="b">
        <f t="shared" si="21"/>
        <v>0</v>
      </c>
      <c r="G1397" t="str">
        <f>IF(F1397=FALSE,"",B1397&amp;"@"&amp;COUNTIFS($B$1:B1397,B1397,$F$1:F1397,TRUE))</f>
        <v/>
      </c>
      <c r="H1397" t="str">
        <f>IFERROR(INDEX('기사 제목, 링크 정리시트'!B:B,MATCH(CONCATENATE("http://skinnonews.com"&amp;'5pg 데이터'!A1397),'기사 제목, 링크 정리시트'!C:C,0)),"")</f>
        <v/>
      </c>
      <c r="M1397">
        <f>주간_5pg!F1397</f>
        <v>0</v>
      </c>
    </row>
    <row r="1398" spans="1:13">
      <c r="A1398" s="86" t="s">
        <v>1031</v>
      </c>
      <c r="B1398" s="86" t="s">
        <v>230</v>
      </c>
      <c r="C1398" s="86">
        <v>1</v>
      </c>
      <c r="D1398" t="str">
        <f>IF(VLOOKUP(A1398,'상위 PV'!A:C,3,0)="기사임",1,"")</f>
        <v/>
      </c>
      <c r="E1398">
        <f>COUNTIF(주간_5pg!$F$2:$F$800,'5pg 데이터'!B1398)</f>
        <v>1</v>
      </c>
      <c r="F1398" t="b">
        <f t="shared" si="21"/>
        <v>0</v>
      </c>
      <c r="G1398" t="str">
        <f>IF(F1398=FALSE,"",B1398&amp;"@"&amp;COUNTIFS($B$1:B1398,B1398,$F$1:F1398,TRUE))</f>
        <v/>
      </c>
      <c r="H1398" t="str">
        <f>IFERROR(INDEX('기사 제목, 링크 정리시트'!B:B,MATCH(CONCATENATE("http://skinnonews.com"&amp;'5pg 데이터'!A1398),'기사 제목, 링크 정리시트'!C:C,0)),"")</f>
        <v/>
      </c>
      <c r="M1398">
        <f>주간_5pg!F1398</f>
        <v>0</v>
      </c>
    </row>
    <row r="1399" spans="1:13">
      <c r="A1399" s="86" t="s">
        <v>1031</v>
      </c>
      <c r="B1399" s="86" t="s">
        <v>243</v>
      </c>
      <c r="C1399" s="86">
        <v>1</v>
      </c>
      <c r="D1399" t="str">
        <f>IF(VLOOKUP(A1399,'상위 PV'!A:C,3,0)="기사임",1,"")</f>
        <v/>
      </c>
      <c r="E1399">
        <f>COUNTIF(주간_5pg!$F$2:$F$800,'5pg 데이터'!B1399)</f>
        <v>1</v>
      </c>
      <c r="F1399" t="b">
        <f t="shared" si="21"/>
        <v>0</v>
      </c>
      <c r="G1399" t="str">
        <f>IF(F1399=FALSE,"",B1399&amp;"@"&amp;COUNTIFS($B$1:B1399,B1399,$F$1:F1399,TRUE))</f>
        <v/>
      </c>
      <c r="H1399" t="str">
        <f>IFERROR(INDEX('기사 제목, 링크 정리시트'!B:B,MATCH(CONCATENATE("http://skinnonews.com"&amp;'5pg 데이터'!A1399),'기사 제목, 링크 정리시트'!C:C,0)),"")</f>
        <v/>
      </c>
      <c r="M1399">
        <f>주간_5pg!F1399</f>
        <v>0</v>
      </c>
    </row>
    <row r="1400" spans="1:13">
      <c r="A1400" s="86" t="s">
        <v>1031</v>
      </c>
      <c r="B1400" s="86" t="s">
        <v>225</v>
      </c>
      <c r="C1400" s="86">
        <v>1</v>
      </c>
      <c r="D1400" t="str">
        <f>IF(VLOOKUP(A1400,'상위 PV'!A:C,3,0)="기사임",1,"")</f>
        <v/>
      </c>
      <c r="E1400">
        <f>COUNTIF(주간_5pg!$F$2:$F$800,'5pg 데이터'!B1400)</f>
        <v>1</v>
      </c>
      <c r="F1400" t="b">
        <f t="shared" si="21"/>
        <v>0</v>
      </c>
      <c r="G1400" t="str">
        <f>IF(F1400=FALSE,"",B1400&amp;"@"&amp;COUNTIFS($B$1:B1400,B1400,$F$1:F1400,TRUE))</f>
        <v/>
      </c>
      <c r="H1400" t="str">
        <f>IFERROR(INDEX('기사 제목, 링크 정리시트'!B:B,MATCH(CONCATENATE("http://skinnonews.com"&amp;'5pg 데이터'!A1400),'기사 제목, 링크 정리시트'!C:C,0)),"")</f>
        <v/>
      </c>
      <c r="M1400">
        <f>주간_5pg!F1400</f>
        <v>0</v>
      </c>
    </row>
    <row r="1401" spans="1:13">
      <c r="A1401" s="86" t="s">
        <v>1243</v>
      </c>
      <c r="B1401" s="86" t="s">
        <v>240</v>
      </c>
      <c r="C1401" s="86">
        <v>1</v>
      </c>
      <c r="D1401" t="str">
        <f>IF(VLOOKUP(A1401,'상위 PV'!A:C,3,0)="기사임",1,"")</f>
        <v/>
      </c>
      <c r="E1401">
        <f>COUNTIF(주간_5pg!$F$2:$F$800,'5pg 데이터'!B1401)</f>
        <v>1</v>
      </c>
      <c r="F1401" t="b">
        <f t="shared" si="21"/>
        <v>0</v>
      </c>
      <c r="G1401" t="str">
        <f>IF(F1401=FALSE,"",B1401&amp;"@"&amp;COUNTIFS($B$1:B1401,B1401,$F$1:F1401,TRUE))</f>
        <v/>
      </c>
      <c r="H1401" t="str">
        <f>IFERROR(INDEX('기사 제목, 링크 정리시트'!B:B,MATCH(CONCATENATE("http://skinnonews.com"&amp;'5pg 데이터'!A1401),'기사 제목, 링크 정리시트'!C:C,0)),"")</f>
        <v/>
      </c>
      <c r="M1401">
        <f>주간_5pg!F1401</f>
        <v>0</v>
      </c>
    </row>
    <row r="1402" spans="1:13">
      <c r="A1402" s="86" t="s">
        <v>274</v>
      </c>
      <c r="B1402" s="86" t="s">
        <v>245</v>
      </c>
      <c r="C1402" s="86">
        <v>1</v>
      </c>
      <c r="D1402" t="str">
        <f>IF(VLOOKUP(A1402,'상위 PV'!A:C,3,0)="기사임",1,"")</f>
        <v/>
      </c>
      <c r="E1402">
        <f>COUNTIF(주간_5pg!$F$2:$F$800,'5pg 데이터'!B1402)</f>
        <v>1</v>
      </c>
      <c r="F1402" t="b">
        <f t="shared" si="21"/>
        <v>0</v>
      </c>
      <c r="G1402" t="str">
        <f>IF(F1402=FALSE,"",B1402&amp;"@"&amp;COUNTIFS($B$1:B1402,B1402,$F$1:F1402,TRUE))</f>
        <v/>
      </c>
      <c r="H1402" t="str">
        <f>IFERROR(INDEX('기사 제목, 링크 정리시트'!B:B,MATCH(CONCATENATE("http://skinnonews.com"&amp;'5pg 데이터'!A1402),'기사 제목, 링크 정리시트'!C:C,0)),"")</f>
        <v/>
      </c>
      <c r="M1402">
        <f>주간_5pg!F1402</f>
        <v>0</v>
      </c>
    </row>
    <row r="1403" spans="1:13">
      <c r="A1403" s="86" t="s">
        <v>274</v>
      </c>
      <c r="B1403" s="86" t="s">
        <v>237</v>
      </c>
      <c r="C1403" s="86">
        <v>1</v>
      </c>
      <c r="D1403" t="str">
        <f>IF(VLOOKUP(A1403,'상위 PV'!A:C,3,0)="기사임",1,"")</f>
        <v/>
      </c>
      <c r="E1403">
        <f>COUNTIF(주간_5pg!$F$2:$F$800,'5pg 데이터'!B1403)</f>
        <v>1</v>
      </c>
      <c r="F1403" t="b">
        <f t="shared" si="21"/>
        <v>0</v>
      </c>
      <c r="G1403" t="str">
        <f>IF(F1403=FALSE,"",B1403&amp;"@"&amp;COUNTIFS($B$1:B1403,B1403,$F$1:F1403,TRUE))</f>
        <v/>
      </c>
      <c r="H1403" t="str">
        <f>IFERROR(INDEX('기사 제목, 링크 정리시트'!B:B,MATCH(CONCATENATE("http://skinnonews.com"&amp;'5pg 데이터'!A1403),'기사 제목, 링크 정리시트'!C:C,0)),"")</f>
        <v/>
      </c>
      <c r="M1403">
        <f>주간_5pg!F1403</f>
        <v>0</v>
      </c>
    </row>
    <row r="1404" spans="1:13">
      <c r="A1404" s="86" t="s">
        <v>274</v>
      </c>
      <c r="B1404" s="86" t="s">
        <v>234</v>
      </c>
      <c r="C1404" s="86">
        <v>1</v>
      </c>
      <c r="D1404" t="str">
        <f>IF(VLOOKUP(A1404,'상위 PV'!A:C,3,0)="기사임",1,"")</f>
        <v/>
      </c>
      <c r="E1404">
        <f>COUNTIF(주간_5pg!$F$2:$F$800,'5pg 데이터'!B1404)</f>
        <v>1</v>
      </c>
      <c r="F1404" t="b">
        <f t="shared" si="21"/>
        <v>0</v>
      </c>
      <c r="G1404" t="str">
        <f>IF(F1404=FALSE,"",B1404&amp;"@"&amp;COUNTIFS($B$1:B1404,B1404,$F$1:F1404,TRUE))</f>
        <v/>
      </c>
      <c r="H1404" t="str">
        <f>IFERROR(INDEX('기사 제목, 링크 정리시트'!B:B,MATCH(CONCATENATE("http://skinnonews.com"&amp;'5pg 데이터'!A1404),'기사 제목, 링크 정리시트'!C:C,0)),"")</f>
        <v/>
      </c>
      <c r="M1404">
        <f>주간_5pg!F1404</f>
        <v>0</v>
      </c>
    </row>
    <row r="1405" spans="1:13">
      <c r="A1405" s="86" t="s">
        <v>261</v>
      </c>
      <c r="B1405" s="86" t="s">
        <v>231</v>
      </c>
      <c r="C1405" s="86">
        <v>1</v>
      </c>
      <c r="D1405" t="str">
        <f>IF(VLOOKUP(A1405,'상위 PV'!A:C,3,0)="기사임",1,"")</f>
        <v/>
      </c>
      <c r="E1405">
        <f>COUNTIF(주간_5pg!$F$2:$F$800,'5pg 데이터'!B1405)</f>
        <v>1</v>
      </c>
      <c r="F1405" t="b">
        <f t="shared" si="21"/>
        <v>0</v>
      </c>
      <c r="G1405" t="str">
        <f>IF(F1405=FALSE,"",B1405&amp;"@"&amp;COUNTIFS($B$1:B1405,B1405,$F$1:F1405,TRUE))</f>
        <v/>
      </c>
      <c r="H1405" t="str">
        <f>IFERROR(INDEX('기사 제목, 링크 정리시트'!B:B,MATCH(CONCATENATE("http://skinnonews.com"&amp;'5pg 데이터'!A1405),'기사 제목, 링크 정리시트'!C:C,0)),"")</f>
        <v/>
      </c>
      <c r="M1405">
        <f>주간_5pg!F1405</f>
        <v>0</v>
      </c>
    </row>
    <row r="1406" spans="1:13">
      <c r="A1406" s="86" t="s">
        <v>1437</v>
      </c>
      <c r="B1406" s="86" t="s">
        <v>229</v>
      </c>
      <c r="C1406" s="86">
        <v>1</v>
      </c>
      <c r="D1406" t="str">
        <f>IF(VLOOKUP(A1406,'상위 PV'!A:C,3,0)="기사임",1,"")</f>
        <v/>
      </c>
      <c r="E1406">
        <f>COUNTIF(주간_5pg!$F$2:$F$800,'5pg 데이터'!B1406)</f>
        <v>1</v>
      </c>
      <c r="F1406" t="b">
        <f t="shared" si="21"/>
        <v>0</v>
      </c>
      <c r="G1406" t="str">
        <f>IF(F1406=FALSE,"",B1406&amp;"@"&amp;COUNTIFS($B$1:B1406,B1406,$F$1:F1406,TRUE))</f>
        <v/>
      </c>
      <c r="H1406" t="str">
        <f>IFERROR(INDEX('기사 제목, 링크 정리시트'!B:B,MATCH(CONCATENATE("http://skinnonews.com"&amp;'5pg 데이터'!A1406),'기사 제목, 링크 정리시트'!C:C,0)),"")</f>
        <v/>
      </c>
      <c r="M1406">
        <f>주간_5pg!F1406</f>
        <v>0</v>
      </c>
    </row>
    <row r="1407" spans="1:13">
      <c r="A1407" s="86" t="s">
        <v>1437</v>
      </c>
      <c r="B1407" s="86" t="s">
        <v>244</v>
      </c>
      <c r="C1407" s="86">
        <v>1</v>
      </c>
      <c r="D1407" t="str">
        <f>IF(VLOOKUP(A1407,'상위 PV'!A:C,3,0)="기사임",1,"")</f>
        <v/>
      </c>
      <c r="E1407">
        <f>COUNTIF(주간_5pg!$F$2:$F$800,'5pg 데이터'!B1407)</f>
        <v>1</v>
      </c>
      <c r="F1407" t="b">
        <f t="shared" si="21"/>
        <v>0</v>
      </c>
      <c r="G1407" t="str">
        <f>IF(F1407=FALSE,"",B1407&amp;"@"&amp;COUNTIFS($B$1:B1407,B1407,$F$1:F1407,TRUE))</f>
        <v/>
      </c>
      <c r="H1407" t="str">
        <f>IFERROR(INDEX('기사 제목, 링크 정리시트'!B:B,MATCH(CONCATENATE("http://skinnonews.com"&amp;'5pg 데이터'!A1407),'기사 제목, 링크 정리시트'!C:C,0)),"")</f>
        <v/>
      </c>
      <c r="M1407">
        <f>주간_5pg!F1407</f>
        <v>0</v>
      </c>
    </row>
    <row r="1408" spans="1:13">
      <c r="A1408" s="86" t="s">
        <v>1437</v>
      </c>
      <c r="B1408" s="86" t="s">
        <v>1701</v>
      </c>
      <c r="C1408" s="86">
        <v>1</v>
      </c>
      <c r="D1408" t="str">
        <f>IF(VLOOKUP(A1408,'상위 PV'!A:C,3,0)="기사임",1,"")</f>
        <v/>
      </c>
      <c r="E1408">
        <f>COUNTIF(주간_5pg!$F$2:$F$800,'5pg 데이터'!B1408)</f>
        <v>1</v>
      </c>
      <c r="F1408" t="b">
        <f t="shared" si="21"/>
        <v>0</v>
      </c>
      <c r="G1408" t="str">
        <f>IF(F1408=FALSE,"",B1408&amp;"@"&amp;COUNTIFS($B$1:B1408,B1408,$F$1:F1408,TRUE))</f>
        <v/>
      </c>
      <c r="H1408" t="str">
        <f>IFERROR(INDEX('기사 제목, 링크 정리시트'!B:B,MATCH(CONCATENATE("http://skinnonews.com"&amp;'5pg 데이터'!A1408),'기사 제목, 링크 정리시트'!C:C,0)),"")</f>
        <v/>
      </c>
      <c r="M1408">
        <f>주간_5pg!F1408</f>
        <v>0</v>
      </c>
    </row>
    <row r="1409" spans="1:13">
      <c r="A1409" s="86" t="s">
        <v>260</v>
      </c>
      <c r="B1409" s="86" t="s">
        <v>1583</v>
      </c>
      <c r="C1409" s="86">
        <v>1</v>
      </c>
      <c r="D1409" t="str">
        <f>IF(VLOOKUP(A1409,'상위 PV'!A:C,3,0)="기사임",1,"")</f>
        <v/>
      </c>
      <c r="E1409">
        <f>COUNTIF(주간_5pg!$F$2:$F$800,'5pg 데이터'!B1409)</f>
        <v>1</v>
      </c>
      <c r="F1409" t="b">
        <f t="shared" si="21"/>
        <v>0</v>
      </c>
      <c r="G1409" t="str">
        <f>IF(F1409=FALSE,"",B1409&amp;"@"&amp;COUNTIFS($B$1:B1409,B1409,$F$1:F1409,TRUE))</f>
        <v/>
      </c>
      <c r="H1409" t="str">
        <f>IFERROR(INDEX('기사 제목, 링크 정리시트'!B:B,MATCH(CONCATENATE("http://skinnonews.com"&amp;'5pg 데이터'!A1409),'기사 제목, 링크 정리시트'!C:C,0)),"")</f>
        <v/>
      </c>
      <c r="M1409">
        <f>주간_5pg!F1409</f>
        <v>0</v>
      </c>
    </row>
    <row r="1410" spans="1:13">
      <c r="A1410" s="86" t="s">
        <v>260</v>
      </c>
      <c r="B1410" s="86" t="s">
        <v>228</v>
      </c>
      <c r="C1410" s="86">
        <v>1</v>
      </c>
      <c r="D1410" t="str">
        <f>IF(VLOOKUP(A1410,'상위 PV'!A:C,3,0)="기사임",1,"")</f>
        <v/>
      </c>
      <c r="E1410">
        <f>COUNTIF(주간_5pg!$F$2:$F$800,'5pg 데이터'!B1410)</f>
        <v>1</v>
      </c>
      <c r="F1410" t="b">
        <f t="shared" ref="F1410:F1473" si="22">AND(D1410=1,E1410=1)</f>
        <v>0</v>
      </c>
      <c r="G1410" t="str">
        <f>IF(F1410=FALSE,"",B1410&amp;"@"&amp;COUNTIFS($B$1:B1410,B1410,$F$1:F1410,TRUE))</f>
        <v/>
      </c>
      <c r="H1410" t="str">
        <f>IFERROR(INDEX('기사 제목, 링크 정리시트'!B:B,MATCH(CONCATENATE("http://skinnonews.com"&amp;'5pg 데이터'!A1410),'기사 제목, 링크 정리시트'!C:C,0)),"")</f>
        <v/>
      </c>
      <c r="M1410">
        <f>주간_5pg!F1410</f>
        <v>0</v>
      </c>
    </row>
    <row r="1411" spans="1:13">
      <c r="A1411" s="86" t="s">
        <v>260</v>
      </c>
      <c r="B1411" s="86" t="s">
        <v>233</v>
      </c>
      <c r="C1411" s="86">
        <v>1</v>
      </c>
      <c r="D1411" t="str">
        <f>IF(VLOOKUP(A1411,'상위 PV'!A:C,3,0)="기사임",1,"")</f>
        <v/>
      </c>
      <c r="E1411">
        <f>COUNTIF(주간_5pg!$F$2:$F$800,'5pg 데이터'!B1411)</f>
        <v>1</v>
      </c>
      <c r="F1411" t="b">
        <f t="shared" si="22"/>
        <v>0</v>
      </c>
      <c r="G1411" t="str">
        <f>IF(F1411=FALSE,"",B1411&amp;"@"&amp;COUNTIFS($B$1:B1411,B1411,$F$1:F1411,TRUE))</f>
        <v/>
      </c>
      <c r="H1411" t="str">
        <f>IFERROR(INDEX('기사 제목, 링크 정리시트'!B:B,MATCH(CONCATENATE("http://skinnonews.com"&amp;'5pg 데이터'!A1411),'기사 제목, 링크 정리시트'!C:C,0)),"")</f>
        <v/>
      </c>
      <c r="M1411">
        <f>주간_5pg!F1411</f>
        <v>0</v>
      </c>
    </row>
    <row r="1412" spans="1:13">
      <c r="A1412" s="86" t="s">
        <v>260</v>
      </c>
      <c r="B1412" s="86" t="s">
        <v>241</v>
      </c>
      <c r="C1412" s="86">
        <v>1</v>
      </c>
      <c r="D1412" t="str">
        <f>IF(VLOOKUP(A1412,'상위 PV'!A:C,3,0)="기사임",1,"")</f>
        <v/>
      </c>
      <c r="E1412">
        <f>COUNTIF(주간_5pg!$F$2:$F$800,'5pg 데이터'!B1412)</f>
        <v>1</v>
      </c>
      <c r="F1412" t="b">
        <f t="shared" si="22"/>
        <v>0</v>
      </c>
      <c r="G1412" t="str">
        <f>IF(F1412=FALSE,"",B1412&amp;"@"&amp;COUNTIFS($B$1:B1412,B1412,$F$1:F1412,TRUE))</f>
        <v/>
      </c>
      <c r="H1412" t="str">
        <f>IFERROR(INDEX('기사 제목, 링크 정리시트'!B:B,MATCH(CONCATENATE("http://skinnonews.com"&amp;'5pg 데이터'!A1412),'기사 제목, 링크 정리시트'!C:C,0)),"")</f>
        <v/>
      </c>
      <c r="M1412">
        <f>주간_5pg!F1412</f>
        <v>0</v>
      </c>
    </row>
    <row r="1413" spans="1:13">
      <c r="A1413" s="86" t="s">
        <v>260</v>
      </c>
      <c r="B1413" s="86" t="s">
        <v>250</v>
      </c>
      <c r="C1413" s="86">
        <v>1</v>
      </c>
      <c r="D1413" t="str">
        <f>IF(VLOOKUP(A1413,'상위 PV'!A:C,3,0)="기사임",1,"")</f>
        <v/>
      </c>
      <c r="E1413">
        <f>COUNTIF(주간_5pg!$F$2:$F$800,'5pg 데이터'!B1413)</f>
        <v>1</v>
      </c>
      <c r="F1413" t="b">
        <f t="shared" si="22"/>
        <v>0</v>
      </c>
      <c r="G1413" t="str">
        <f>IF(F1413=FALSE,"",B1413&amp;"@"&amp;COUNTIFS($B$1:B1413,B1413,$F$1:F1413,TRUE))</f>
        <v/>
      </c>
      <c r="H1413" t="str">
        <f>IFERROR(INDEX('기사 제목, 링크 정리시트'!B:B,MATCH(CONCATENATE("http://skinnonews.com"&amp;'5pg 데이터'!A1413),'기사 제목, 링크 정리시트'!C:C,0)),"")</f>
        <v/>
      </c>
      <c r="M1413">
        <f>주간_5pg!F1413</f>
        <v>0</v>
      </c>
    </row>
    <row r="1414" spans="1:13">
      <c r="A1414" s="86" t="s">
        <v>1779</v>
      </c>
      <c r="B1414" s="86" t="s">
        <v>226</v>
      </c>
      <c r="C1414" s="86">
        <v>1</v>
      </c>
      <c r="D1414" t="str">
        <f>IF(VLOOKUP(A1414,'상위 PV'!A:C,3,0)="기사임",1,"")</f>
        <v/>
      </c>
      <c r="E1414">
        <f>COUNTIF(주간_5pg!$F$2:$F$800,'5pg 데이터'!B1414)</f>
        <v>1</v>
      </c>
      <c r="F1414" t="b">
        <f t="shared" si="22"/>
        <v>0</v>
      </c>
      <c r="G1414" t="str">
        <f>IF(F1414=FALSE,"",B1414&amp;"@"&amp;COUNTIFS($B$1:B1414,B1414,$F$1:F1414,TRUE))</f>
        <v/>
      </c>
      <c r="H1414" t="str">
        <f>IFERROR(INDEX('기사 제목, 링크 정리시트'!B:B,MATCH(CONCATENATE("http://skinnonews.com"&amp;'5pg 데이터'!A1414),'기사 제목, 링크 정리시트'!C:C,0)),"")</f>
        <v/>
      </c>
      <c r="M1414">
        <f>주간_5pg!F1414</f>
        <v>0</v>
      </c>
    </row>
    <row r="1415" spans="1:13">
      <c r="A1415" s="86" t="s">
        <v>1820</v>
      </c>
      <c r="B1415" s="86" t="s">
        <v>225</v>
      </c>
      <c r="C1415" s="86">
        <v>1</v>
      </c>
      <c r="D1415" t="e">
        <f>IF(VLOOKUP(A1415,'상위 PV'!A:C,3,0)="기사임",1,"")</f>
        <v>#N/A</v>
      </c>
      <c r="E1415">
        <f>COUNTIF(주간_5pg!$F$2:$F$800,'5pg 데이터'!B1415)</f>
        <v>1</v>
      </c>
      <c r="F1415" t="e">
        <f t="shared" si="22"/>
        <v>#N/A</v>
      </c>
      <c r="G1415" t="e">
        <f>IF(F1415=FALSE,"",B1415&amp;"@"&amp;COUNTIFS($B$1:B1415,B1415,$F$1:F1415,TRUE))</f>
        <v>#N/A</v>
      </c>
      <c r="H1415" t="str">
        <f>IFERROR(INDEX('기사 제목, 링크 정리시트'!B:B,MATCH(CONCATENATE("http://skinnonews.com"&amp;'5pg 데이터'!A1415),'기사 제목, 링크 정리시트'!C:C,0)),"")</f>
        <v/>
      </c>
      <c r="M1415">
        <f>주간_5pg!F1415</f>
        <v>0</v>
      </c>
    </row>
    <row r="1416" spans="1:13">
      <c r="A1416" s="86" t="s">
        <v>1735</v>
      </c>
      <c r="B1416" s="86" t="s">
        <v>230</v>
      </c>
      <c r="C1416" s="86">
        <v>1</v>
      </c>
      <c r="D1416" t="str">
        <f>IF(VLOOKUP(A1416,'상위 PV'!A:C,3,0)="기사임",1,"")</f>
        <v/>
      </c>
      <c r="E1416">
        <f>COUNTIF(주간_5pg!$F$2:$F$800,'5pg 데이터'!B1416)</f>
        <v>1</v>
      </c>
      <c r="F1416" t="b">
        <f t="shared" si="22"/>
        <v>0</v>
      </c>
      <c r="G1416" t="str">
        <f>IF(F1416=FALSE,"",B1416&amp;"@"&amp;COUNTIFS($B$1:B1416,B1416,$F$1:F1416,TRUE))</f>
        <v/>
      </c>
      <c r="H1416" t="str">
        <f>IFERROR(INDEX('기사 제목, 링크 정리시트'!B:B,MATCH(CONCATENATE("http://skinnonews.com"&amp;'5pg 데이터'!A1416),'기사 제목, 링크 정리시트'!C:C,0)),"")</f>
        <v/>
      </c>
      <c r="M1416">
        <f>주간_5pg!F1416</f>
        <v>0</v>
      </c>
    </row>
    <row r="1417" spans="1:13">
      <c r="A1417" s="86" t="s">
        <v>1342</v>
      </c>
      <c r="B1417" s="86" t="s">
        <v>1555</v>
      </c>
      <c r="C1417" s="86">
        <v>1</v>
      </c>
      <c r="D1417" t="e">
        <f>IF(VLOOKUP(A1417,'상위 PV'!A:C,3,0)="기사임",1,"")</f>
        <v>#N/A</v>
      </c>
      <c r="E1417">
        <f>COUNTIF(주간_5pg!$F$2:$F$800,'5pg 데이터'!B1417)</f>
        <v>1</v>
      </c>
      <c r="F1417" t="e">
        <f t="shared" si="22"/>
        <v>#N/A</v>
      </c>
      <c r="G1417" t="e">
        <f>IF(F1417=FALSE,"",B1417&amp;"@"&amp;COUNTIFS($B$1:B1417,B1417,$F$1:F1417,TRUE))</f>
        <v>#N/A</v>
      </c>
      <c r="H1417" t="str">
        <f>IFERROR(INDEX('기사 제목, 링크 정리시트'!B:B,MATCH(CONCATENATE("http://skinnonews.com"&amp;'5pg 데이터'!A1417),'기사 제목, 링크 정리시트'!C:C,0)),"")</f>
        <v/>
      </c>
      <c r="M1417">
        <f>주간_5pg!F1417</f>
        <v>0</v>
      </c>
    </row>
    <row r="1418" spans="1:13">
      <c r="A1418" s="86" t="s">
        <v>1821</v>
      </c>
      <c r="B1418" s="86" t="s">
        <v>228</v>
      </c>
      <c r="C1418" s="86">
        <v>1</v>
      </c>
      <c r="D1418" t="e">
        <f>IF(VLOOKUP(A1418,'상위 PV'!A:C,3,0)="기사임",1,"")</f>
        <v>#N/A</v>
      </c>
      <c r="E1418">
        <f>COUNTIF(주간_5pg!$F$2:$F$800,'5pg 데이터'!B1418)</f>
        <v>1</v>
      </c>
      <c r="F1418" t="e">
        <f t="shared" si="22"/>
        <v>#N/A</v>
      </c>
      <c r="G1418" t="e">
        <f>IF(F1418=FALSE,"",B1418&amp;"@"&amp;COUNTIFS($B$1:B1418,B1418,$F$1:F1418,TRUE))</f>
        <v>#N/A</v>
      </c>
      <c r="H1418" t="str">
        <f>IFERROR(INDEX('기사 제목, 링크 정리시트'!B:B,MATCH(CONCATENATE("http://skinnonews.com"&amp;'5pg 데이터'!A1418),'기사 제목, 링크 정리시트'!C:C,0)),"")</f>
        <v/>
      </c>
      <c r="M1418">
        <f>주간_5pg!F1418</f>
        <v>0</v>
      </c>
    </row>
    <row r="1419" spans="1:13">
      <c r="A1419" s="86" t="s">
        <v>1822</v>
      </c>
      <c r="B1419" s="86" t="s">
        <v>242</v>
      </c>
      <c r="C1419" s="86">
        <v>1</v>
      </c>
      <c r="D1419" t="e">
        <f>IF(VLOOKUP(A1419,'상위 PV'!A:C,3,0)="기사임",1,"")</f>
        <v>#N/A</v>
      </c>
      <c r="E1419">
        <f>COUNTIF(주간_5pg!$F$2:$F$800,'5pg 데이터'!B1419)</f>
        <v>1</v>
      </c>
      <c r="F1419" t="e">
        <f t="shared" si="22"/>
        <v>#N/A</v>
      </c>
      <c r="G1419" t="e">
        <f>IF(F1419=FALSE,"",B1419&amp;"@"&amp;COUNTIFS($B$1:B1419,B1419,$F$1:F1419,TRUE))</f>
        <v>#N/A</v>
      </c>
      <c r="H1419" t="str">
        <f>IFERROR(INDEX('기사 제목, 링크 정리시트'!B:B,MATCH(CONCATENATE("http://skinnonews.com"&amp;'5pg 데이터'!A1419),'기사 제목, 링크 정리시트'!C:C,0)),"")</f>
        <v/>
      </c>
      <c r="M1419">
        <f>주간_5pg!F1419</f>
        <v>0</v>
      </c>
    </row>
    <row r="1420" spans="1:13">
      <c r="A1420" s="86" t="s">
        <v>1823</v>
      </c>
      <c r="B1420" s="86" t="s">
        <v>234</v>
      </c>
      <c r="C1420" s="86">
        <v>1</v>
      </c>
      <c r="D1420" t="e">
        <f>IF(VLOOKUP(A1420,'상위 PV'!A:C,3,0)="기사임",1,"")</f>
        <v>#N/A</v>
      </c>
      <c r="E1420">
        <f>COUNTIF(주간_5pg!$F$2:$F$800,'5pg 데이터'!B1420)</f>
        <v>1</v>
      </c>
      <c r="F1420" t="e">
        <f t="shared" si="22"/>
        <v>#N/A</v>
      </c>
      <c r="G1420" t="e">
        <f>IF(F1420=FALSE,"",B1420&amp;"@"&amp;COUNTIFS($B$1:B1420,B1420,$F$1:F1420,TRUE))</f>
        <v>#N/A</v>
      </c>
      <c r="H1420" t="str">
        <f>IFERROR(INDEX('기사 제목, 링크 정리시트'!B:B,MATCH(CONCATENATE("http://skinnonews.com"&amp;'5pg 데이터'!A1420),'기사 제목, 링크 정리시트'!C:C,0)),"")</f>
        <v/>
      </c>
      <c r="M1420">
        <f>주간_5pg!F1420</f>
        <v>0</v>
      </c>
    </row>
    <row r="1421" spans="1:13">
      <c r="A1421" s="86" t="s">
        <v>1824</v>
      </c>
      <c r="B1421" s="86" t="s">
        <v>249</v>
      </c>
      <c r="C1421" s="86">
        <v>1</v>
      </c>
      <c r="D1421" t="str">
        <f>IF(VLOOKUP(A1421,'상위 PV'!A:C,3,0)="기사임",1,"")</f>
        <v/>
      </c>
      <c r="E1421">
        <f>COUNTIF(주간_5pg!$F$2:$F$800,'5pg 데이터'!B1421)</f>
        <v>1</v>
      </c>
      <c r="F1421" t="b">
        <f t="shared" si="22"/>
        <v>0</v>
      </c>
      <c r="G1421" t="str">
        <f>IF(F1421=FALSE,"",B1421&amp;"@"&amp;COUNTIFS($B$1:B1421,B1421,$F$1:F1421,TRUE))</f>
        <v/>
      </c>
      <c r="H1421" t="str">
        <f>IFERROR(INDEX('기사 제목, 링크 정리시트'!B:B,MATCH(CONCATENATE("http://skinnonews.com"&amp;'5pg 데이터'!A1421),'기사 제목, 링크 정리시트'!C:C,0)),"")</f>
        <v/>
      </c>
      <c r="M1421">
        <f>주간_5pg!F1421</f>
        <v>0</v>
      </c>
    </row>
    <row r="1422" spans="1:13">
      <c r="A1422" s="86" t="s">
        <v>1825</v>
      </c>
      <c r="B1422" s="86" t="s">
        <v>227</v>
      </c>
      <c r="C1422" s="86">
        <v>1</v>
      </c>
      <c r="D1422" t="str">
        <f>IF(VLOOKUP(A1422,'상위 PV'!A:C,3,0)="기사임",1,"")</f>
        <v/>
      </c>
      <c r="E1422">
        <f>COUNTIF(주간_5pg!$F$2:$F$800,'5pg 데이터'!B1422)</f>
        <v>1</v>
      </c>
      <c r="F1422" t="b">
        <f t="shared" si="22"/>
        <v>0</v>
      </c>
      <c r="G1422" t="str">
        <f>IF(F1422=FALSE,"",B1422&amp;"@"&amp;COUNTIFS($B$1:B1422,B1422,$F$1:F1422,TRUE))</f>
        <v/>
      </c>
      <c r="H1422" t="str">
        <f>IFERROR(INDEX('기사 제목, 링크 정리시트'!B:B,MATCH(CONCATENATE("http://skinnonews.com"&amp;'5pg 데이터'!A1422),'기사 제목, 링크 정리시트'!C:C,0)),"")</f>
        <v/>
      </c>
      <c r="M1422">
        <f>주간_5pg!F1422</f>
        <v>0</v>
      </c>
    </row>
    <row r="1423" spans="1:13">
      <c r="A1423" s="86" t="s">
        <v>1790</v>
      </c>
      <c r="B1423" s="86" t="s">
        <v>236</v>
      </c>
      <c r="C1423" s="86">
        <v>1</v>
      </c>
      <c r="D1423" t="str">
        <f>IF(VLOOKUP(A1423,'상위 PV'!A:C,3,0)="기사임",1,"")</f>
        <v/>
      </c>
      <c r="E1423">
        <f>COUNTIF(주간_5pg!$F$2:$F$800,'5pg 데이터'!B1423)</f>
        <v>1</v>
      </c>
      <c r="F1423" t="b">
        <f t="shared" si="22"/>
        <v>0</v>
      </c>
      <c r="G1423" t="str">
        <f>IF(F1423=FALSE,"",B1423&amp;"@"&amp;COUNTIFS($B$1:B1423,B1423,$F$1:F1423,TRUE))</f>
        <v/>
      </c>
      <c r="H1423" t="str">
        <f>IFERROR(INDEX('기사 제목, 링크 정리시트'!B:B,MATCH(CONCATENATE("http://skinnonews.com"&amp;'5pg 데이터'!A1423),'기사 제목, 링크 정리시트'!C:C,0)),"")</f>
        <v/>
      </c>
      <c r="M1423">
        <f>주간_5pg!F1423</f>
        <v>0</v>
      </c>
    </row>
    <row r="1424" spans="1:13">
      <c r="A1424" s="86" t="s">
        <v>1790</v>
      </c>
      <c r="B1424" s="86" t="s">
        <v>651</v>
      </c>
      <c r="C1424" s="86">
        <v>1</v>
      </c>
      <c r="D1424" t="str">
        <f>IF(VLOOKUP(A1424,'상위 PV'!A:C,3,0)="기사임",1,"")</f>
        <v/>
      </c>
      <c r="E1424">
        <f>COUNTIF(주간_5pg!$F$2:$F$800,'5pg 데이터'!B1424)</f>
        <v>1</v>
      </c>
      <c r="F1424" t="b">
        <f t="shared" si="22"/>
        <v>0</v>
      </c>
      <c r="G1424" t="str">
        <f>IF(F1424=FALSE,"",B1424&amp;"@"&amp;COUNTIFS($B$1:B1424,B1424,$F$1:F1424,TRUE))</f>
        <v/>
      </c>
      <c r="H1424" t="str">
        <f>IFERROR(INDEX('기사 제목, 링크 정리시트'!B:B,MATCH(CONCATENATE("http://skinnonews.com"&amp;'5pg 데이터'!A1424),'기사 제목, 링크 정리시트'!C:C,0)),"")</f>
        <v/>
      </c>
      <c r="M1424">
        <f>주간_5pg!F1424</f>
        <v>0</v>
      </c>
    </row>
    <row r="1425" spans="1:13">
      <c r="A1425" s="86" t="s">
        <v>1723</v>
      </c>
      <c r="B1425" s="86" t="s">
        <v>226</v>
      </c>
      <c r="C1425" s="86">
        <v>1</v>
      </c>
      <c r="D1425" t="str">
        <f>IF(VLOOKUP(A1425,'상위 PV'!A:C,3,0)="기사임",1,"")</f>
        <v/>
      </c>
      <c r="E1425">
        <f>COUNTIF(주간_5pg!$F$2:$F$800,'5pg 데이터'!B1425)</f>
        <v>1</v>
      </c>
      <c r="F1425" t="b">
        <f t="shared" si="22"/>
        <v>0</v>
      </c>
      <c r="G1425" t="str">
        <f>IF(F1425=FALSE,"",B1425&amp;"@"&amp;COUNTIFS($B$1:B1425,B1425,$F$1:F1425,TRUE))</f>
        <v/>
      </c>
      <c r="H1425" t="str">
        <f>IFERROR(INDEX('기사 제목, 링크 정리시트'!B:B,MATCH(CONCATENATE("http://skinnonews.com"&amp;'5pg 데이터'!A1425),'기사 제목, 링크 정리시트'!C:C,0)),"")</f>
        <v/>
      </c>
      <c r="M1425">
        <f>주간_5pg!F1425</f>
        <v>0</v>
      </c>
    </row>
    <row r="1426" spans="1:13">
      <c r="A1426" s="86" t="s">
        <v>1725</v>
      </c>
      <c r="B1426" s="86" t="s">
        <v>229</v>
      </c>
      <c r="C1426" s="86">
        <v>1</v>
      </c>
      <c r="D1426" t="e">
        <f>IF(VLOOKUP(A1426,'상위 PV'!A:C,3,0)="기사임",1,"")</f>
        <v>#N/A</v>
      </c>
      <c r="E1426">
        <f>COUNTIF(주간_5pg!$F$2:$F$800,'5pg 데이터'!B1426)</f>
        <v>1</v>
      </c>
      <c r="F1426" t="e">
        <f t="shared" si="22"/>
        <v>#N/A</v>
      </c>
      <c r="G1426" t="e">
        <f>IF(F1426=FALSE,"",B1426&amp;"@"&amp;COUNTIFS($B$1:B1426,B1426,$F$1:F1426,TRUE))</f>
        <v>#N/A</v>
      </c>
      <c r="H1426" t="str">
        <f>IFERROR(INDEX('기사 제목, 링크 정리시트'!B:B,MATCH(CONCATENATE("http://skinnonews.com"&amp;'5pg 데이터'!A1426),'기사 제목, 링크 정리시트'!C:C,0)),"")</f>
        <v/>
      </c>
      <c r="M1426">
        <f>주간_5pg!F1426</f>
        <v>0</v>
      </c>
    </row>
    <row r="1427" spans="1:13">
      <c r="A1427" s="86" t="s">
        <v>1826</v>
      </c>
      <c r="B1427" s="86" t="s">
        <v>238</v>
      </c>
      <c r="C1427" s="86">
        <v>1</v>
      </c>
      <c r="D1427" t="str">
        <f>IF(VLOOKUP(A1427,'상위 PV'!A:C,3,0)="기사임",1,"")</f>
        <v/>
      </c>
      <c r="E1427">
        <f>COUNTIF(주간_5pg!$F$2:$F$800,'5pg 데이터'!B1427)</f>
        <v>1</v>
      </c>
      <c r="F1427" t="b">
        <f t="shared" si="22"/>
        <v>0</v>
      </c>
      <c r="G1427" t="str">
        <f>IF(F1427=FALSE,"",B1427&amp;"@"&amp;COUNTIFS($B$1:B1427,B1427,$F$1:F1427,TRUE))</f>
        <v/>
      </c>
      <c r="H1427" t="str">
        <f>IFERROR(INDEX('기사 제목, 링크 정리시트'!B:B,MATCH(CONCATENATE("http://skinnonews.com"&amp;'5pg 데이터'!A1427),'기사 제목, 링크 정리시트'!C:C,0)),"")</f>
        <v/>
      </c>
      <c r="M1427">
        <f>주간_5pg!F1427</f>
        <v>0</v>
      </c>
    </row>
    <row r="1428" spans="1:13">
      <c r="A1428" s="86" t="s">
        <v>1827</v>
      </c>
      <c r="B1428" s="86" t="s">
        <v>225</v>
      </c>
      <c r="C1428" s="86">
        <v>1</v>
      </c>
      <c r="D1428" t="str">
        <f>IF(VLOOKUP(A1428,'상위 PV'!A:C,3,0)="기사임",1,"")</f>
        <v/>
      </c>
      <c r="E1428">
        <f>COUNTIF(주간_5pg!$F$2:$F$800,'5pg 데이터'!B1428)</f>
        <v>1</v>
      </c>
      <c r="F1428" t="b">
        <f t="shared" si="22"/>
        <v>0</v>
      </c>
      <c r="G1428" t="str">
        <f>IF(F1428=FALSE,"",B1428&amp;"@"&amp;COUNTIFS($B$1:B1428,B1428,$F$1:F1428,TRUE))</f>
        <v/>
      </c>
      <c r="H1428" t="str">
        <f>IFERROR(INDEX('기사 제목, 링크 정리시트'!B:B,MATCH(CONCATENATE("http://skinnonews.com"&amp;'5pg 데이터'!A1428),'기사 제목, 링크 정리시트'!C:C,0)),"")</f>
        <v/>
      </c>
      <c r="M1428">
        <f>주간_5pg!F1428</f>
        <v>0</v>
      </c>
    </row>
    <row r="1429" spans="1:13">
      <c r="A1429" s="86" t="s">
        <v>1828</v>
      </c>
      <c r="B1429" s="86" t="s">
        <v>232</v>
      </c>
      <c r="C1429" s="86">
        <v>1</v>
      </c>
      <c r="D1429" t="str">
        <f>IF(VLOOKUP(A1429,'상위 PV'!A:C,3,0)="기사임",1,"")</f>
        <v/>
      </c>
      <c r="E1429">
        <f>COUNTIF(주간_5pg!$F$2:$F$800,'5pg 데이터'!B1429)</f>
        <v>1</v>
      </c>
      <c r="F1429" t="b">
        <f t="shared" si="22"/>
        <v>0</v>
      </c>
      <c r="G1429" t="str">
        <f>IF(F1429=FALSE,"",B1429&amp;"@"&amp;COUNTIFS($B$1:B1429,B1429,$F$1:F1429,TRUE))</f>
        <v/>
      </c>
      <c r="H1429" t="str">
        <f>IFERROR(INDEX('기사 제목, 링크 정리시트'!B:B,MATCH(CONCATENATE("http://skinnonews.com"&amp;'5pg 데이터'!A1429),'기사 제목, 링크 정리시트'!C:C,0)),"")</f>
        <v/>
      </c>
      <c r="M1429">
        <f>주간_5pg!F1429</f>
        <v>0</v>
      </c>
    </row>
    <row r="1430" spans="1:13">
      <c r="A1430" s="86" t="s">
        <v>1143</v>
      </c>
      <c r="B1430" s="86" t="s">
        <v>238</v>
      </c>
      <c r="C1430" s="86">
        <v>1</v>
      </c>
      <c r="D1430" t="e">
        <f>IF(VLOOKUP(A1430,'상위 PV'!A:C,3,0)="기사임",1,"")</f>
        <v>#N/A</v>
      </c>
      <c r="E1430">
        <f>COUNTIF(주간_5pg!$F$2:$F$800,'5pg 데이터'!B1430)</f>
        <v>1</v>
      </c>
      <c r="F1430" t="e">
        <f t="shared" si="22"/>
        <v>#N/A</v>
      </c>
      <c r="G1430" t="e">
        <f>IF(F1430=FALSE,"",B1430&amp;"@"&amp;COUNTIFS($B$1:B1430,B1430,$F$1:F1430,TRUE))</f>
        <v>#N/A</v>
      </c>
      <c r="H1430" t="str">
        <f>IFERROR(INDEX('기사 제목, 링크 정리시트'!B:B,MATCH(CONCATENATE("http://skinnonews.com"&amp;'5pg 데이터'!A1430),'기사 제목, 링크 정리시트'!C:C,0)),"")</f>
        <v/>
      </c>
      <c r="M1430">
        <f>주간_5pg!F1430</f>
        <v>0</v>
      </c>
    </row>
    <row r="1431" spans="1:13">
      <c r="A1431" s="86" t="s">
        <v>1281</v>
      </c>
      <c r="B1431" s="86" t="s">
        <v>237</v>
      </c>
      <c r="C1431" s="86">
        <v>1</v>
      </c>
      <c r="D1431" t="str">
        <f>IF(VLOOKUP(A1431,'상위 PV'!A:C,3,0)="기사임",1,"")</f>
        <v/>
      </c>
      <c r="E1431">
        <f>COUNTIF(주간_5pg!$F$2:$F$800,'5pg 데이터'!B1431)</f>
        <v>1</v>
      </c>
      <c r="F1431" t="b">
        <f t="shared" si="22"/>
        <v>0</v>
      </c>
      <c r="G1431" t="str">
        <f>IF(F1431=FALSE,"",B1431&amp;"@"&amp;COUNTIFS($B$1:B1431,B1431,$F$1:F1431,TRUE))</f>
        <v/>
      </c>
      <c r="H1431" t="str">
        <f>IFERROR(INDEX('기사 제목, 링크 정리시트'!B:B,MATCH(CONCATENATE("http://skinnonews.com"&amp;'5pg 데이터'!A1431),'기사 제목, 링크 정리시트'!C:C,0)),"")</f>
        <v/>
      </c>
      <c r="M1431">
        <f>주간_5pg!F1431</f>
        <v>0</v>
      </c>
    </row>
    <row r="1432" spans="1:13">
      <c r="A1432" s="86" t="s">
        <v>1087</v>
      </c>
      <c r="B1432" s="86" t="s">
        <v>238</v>
      </c>
      <c r="C1432" s="86">
        <v>1</v>
      </c>
      <c r="D1432" t="str">
        <f>IF(VLOOKUP(A1432,'상위 PV'!A:C,3,0)="기사임",1,"")</f>
        <v/>
      </c>
      <c r="E1432">
        <f>COUNTIF(주간_5pg!$F$2:$F$800,'5pg 데이터'!B1432)</f>
        <v>1</v>
      </c>
      <c r="F1432" t="b">
        <f t="shared" si="22"/>
        <v>0</v>
      </c>
      <c r="G1432" t="str">
        <f>IF(F1432=FALSE,"",B1432&amp;"@"&amp;COUNTIFS($B$1:B1432,B1432,$F$1:F1432,TRUE))</f>
        <v/>
      </c>
      <c r="H1432" t="str">
        <f>IFERROR(INDEX('기사 제목, 링크 정리시트'!B:B,MATCH(CONCATENATE("http://skinnonews.com"&amp;'5pg 데이터'!A1432),'기사 제목, 링크 정리시트'!C:C,0)),"")</f>
        <v/>
      </c>
      <c r="M1432">
        <f>주간_5pg!F1432</f>
        <v>0</v>
      </c>
    </row>
    <row r="1433" spans="1:13">
      <c r="A1433" s="86" t="s">
        <v>1791</v>
      </c>
      <c r="B1433" s="86" t="s">
        <v>227</v>
      </c>
      <c r="C1433" s="86">
        <v>1</v>
      </c>
      <c r="D1433" t="e">
        <f>IF(VLOOKUP(A1433,'상위 PV'!A:C,3,0)="기사임",1,"")</f>
        <v>#N/A</v>
      </c>
      <c r="E1433">
        <f>COUNTIF(주간_5pg!$F$2:$F$800,'5pg 데이터'!B1433)</f>
        <v>1</v>
      </c>
      <c r="F1433" t="e">
        <f t="shared" si="22"/>
        <v>#N/A</v>
      </c>
      <c r="G1433" t="e">
        <f>IF(F1433=FALSE,"",B1433&amp;"@"&amp;COUNTIFS($B$1:B1433,B1433,$F$1:F1433,TRUE))</f>
        <v>#N/A</v>
      </c>
      <c r="H1433" t="str">
        <f>IFERROR(INDEX('기사 제목, 링크 정리시트'!B:B,MATCH(CONCATENATE("http://skinnonews.com"&amp;'5pg 데이터'!A1433),'기사 제목, 링크 정리시트'!C:C,0)),"")</f>
        <v/>
      </c>
      <c r="M1433">
        <f>주간_5pg!F1433</f>
        <v>0</v>
      </c>
    </row>
    <row r="1434" spans="1:13">
      <c r="A1434" s="86" t="s">
        <v>1791</v>
      </c>
      <c r="B1434" s="86" t="s">
        <v>234</v>
      </c>
      <c r="C1434" s="86">
        <v>1</v>
      </c>
      <c r="D1434" t="e">
        <f>IF(VLOOKUP(A1434,'상위 PV'!A:C,3,0)="기사임",1,"")</f>
        <v>#N/A</v>
      </c>
      <c r="E1434">
        <f>COUNTIF(주간_5pg!$F$2:$F$800,'5pg 데이터'!B1434)</f>
        <v>1</v>
      </c>
      <c r="F1434" t="e">
        <f t="shared" si="22"/>
        <v>#N/A</v>
      </c>
      <c r="G1434" t="e">
        <f>IF(F1434=FALSE,"",B1434&amp;"@"&amp;COUNTIFS($B$1:B1434,B1434,$F$1:F1434,TRUE))</f>
        <v>#N/A</v>
      </c>
      <c r="H1434" t="str">
        <f>IFERROR(INDEX('기사 제목, 링크 정리시트'!B:B,MATCH(CONCATENATE("http://skinnonews.com"&amp;'5pg 데이터'!A1434),'기사 제목, 링크 정리시트'!C:C,0)),"")</f>
        <v/>
      </c>
      <c r="M1434">
        <f>주간_5pg!F1434</f>
        <v>0</v>
      </c>
    </row>
    <row r="1435" spans="1:13">
      <c r="A1435" s="86" t="s">
        <v>1346</v>
      </c>
      <c r="B1435" s="86" t="s">
        <v>237</v>
      </c>
      <c r="C1435" s="86">
        <v>1</v>
      </c>
      <c r="D1435" t="str">
        <f>IF(VLOOKUP(A1435,'상위 PV'!A:C,3,0)="기사임",1,"")</f>
        <v/>
      </c>
      <c r="E1435">
        <f>COUNTIF(주간_5pg!$F$2:$F$800,'5pg 데이터'!B1435)</f>
        <v>1</v>
      </c>
      <c r="F1435" t="b">
        <f t="shared" si="22"/>
        <v>0</v>
      </c>
      <c r="G1435" t="str">
        <f>IF(F1435=FALSE,"",B1435&amp;"@"&amp;COUNTIFS($B$1:B1435,B1435,$F$1:F1435,TRUE))</f>
        <v/>
      </c>
      <c r="H1435" t="str">
        <f>IFERROR(INDEX('기사 제목, 링크 정리시트'!B:B,MATCH(CONCATENATE("http://skinnonews.com"&amp;'5pg 데이터'!A1435),'기사 제목, 링크 정리시트'!C:C,0)),"")</f>
        <v/>
      </c>
      <c r="M1435">
        <f>주간_5pg!F1435</f>
        <v>0</v>
      </c>
    </row>
    <row r="1436" spans="1:13">
      <c r="A1436" s="86" t="s">
        <v>1829</v>
      </c>
      <c r="B1436" s="86" t="s">
        <v>235</v>
      </c>
      <c r="C1436" s="86">
        <v>1</v>
      </c>
      <c r="D1436" t="str">
        <f>IF(VLOOKUP(A1436,'상위 PV'!A:C,3,0)="기사임",1,"")</f>
        <v/>
      </c>
      <c r="E1436">
        <f>COUNTIF(주간_5pg!$F$2:$F$800,'5pg 데이터'!B1436)</f>
        <v>1</v>
      </c>
      <c r="F1436" t="b">
        <f t="shared" si="22"/>
        <v>0</v>
      </c>
      <c r="G1436" t="str">
        <f>IF(F1436=FALSE,"",B1436&amp;"@"&amp;COUNTIFS($B$1:B1436,B1436,$F$1:F1436,TRUE))</f>
        <v/>
      </c>
      <c r="H1436" t="str">
        <f>IFERROR(INDEX('기사 제목, 링크 정리시트'!B:B,MATCH(CONCATENATE("http://skinnonews.com"&amp;'5pg 데이터'!A1436),'기사 제목, 링크 정리시트'!C:C,0)),"")</f>
        <v/>
      </c>
      <c r="M1436">
        <f>주간_5pg!F1436</f>
        <v>0</v>
      </c>
    </row>
    <row r="1437" spans="1:13">
      <c r="A1437" s="86" t="s">
        <v>1830</v>
      </c>
      <c r="B1437" s="86" t="s">
        <v>247</v>
      </c>
      <c r="C1437" s="86">
        <v>1</v>
      </c>
      <c r="D1437" t="str">
        <f>IF(VLOOKUP(A1437,'상위 PV'!A:C,3,0)="기사임",1,"")</f>
        <v/>
      </c>
      <c r="E1437">
        <f>COUNTIF(주간_5pg!$F$2:$F$800,'5pg 데이터'!B1437)</f>
        <v>1</v>
      </c>
      <c r="F1437" t="b">
        <f t="shared" si="22"/>
        <v>0</v>
      </c>
      <c r="G1437" t="str">
        <f>IF(F1437=FALSE,"",B1437&amp;"@"&amp;COUNTIFS($B$1:B1437,B1437,$F$1:F1437,TRUE))</f>
        <v/>
      </c>
      <c r="H1437" t="str">
        <f>IFERROR(INDEX('기사 제목, 링크 정리시트'!B:B,MATCH(CONCATENATE("http://skinnonews.com"&amp;'5pg 데이터'!A1437),'기사 제목, 링크 정리시트'!C:C,0)),"")</f>
        <v/>
      </c>
      <c r="M1437">
        <f>주간_5pg!F1437</f>
        <v>0</v>
      </c>
    </row>
    <row r="1438" spans="1:13">
      <c r="A1438" s="86" t="s">
        <v>1831</v>
      </c>
      <c r="B1438" s="86" t="s">
        <v>1768</v>
      </c>
      <c r="C1438" s="86">
        <v>1</v>
      </c>
      <c r="D1438" t="str">
        <f>IF(VLOOKUP(A1438,'상위 PV'!A:C,3,0)="기사임",1,"")</f>
        <v/>
      </c>
      <c r="E1438">
        <f>COUNTIF(주간_5pg!$F$2:$F$800,'5pg 데이터'!B1438)</f>
        <v>1</v>
      </c>
      <c r="F1438" t="b">
        <f t="shared" si="22"/>
        <v>0</v>
      </c>
      <c r="G1438" t="str">
        <f>IF(F1438=FALSE,"",B1438&amp;"@"&amp;COUNTIFS($B$1:B1438,B1438,$F$1:F1438,TRUE))</f>
        <v/>
      </c>
      <c r="H1438" t="str">
        <f>IFERROR(INDEX('기사 제목, 링크 정리시트'!B:B,MATCH(CONCATENATE("http://skinnonews.com"&amp;'5pg 데이터'!A1438),'기사 제목, 링크 정리시트'!C:C,0)),"")</f>
        <v/>
      </c>
      <c r="M1438">
        <f>주간_5pg!F1438</f>
        <v>0</v>
      </c>
    </row>
    <row r="1439" spans="1:13">
      <c r="A1439" s="86" t="s">
        <v>1088</v>
      </c>
      <c r="B1439" s="86" t="s">
        <v>225</v>
      </c>
      <c r="C1439" s="86">
        <v>1</v>
      </c>
      <c r="D1439" t="str">
        <f>IF(VLOOKUP(A1439,'상위 PV'!A:C,3,0)="기사임",1,"")</f>
        <v/>
      </c>
      <c r="E1439">
        <f>COUNTIF(주간_5pg!$F$2:$F$800,'5pg 데이터'!B1439)</f>
        <v>1</v>
      </c>
      <c r="F1439" t="b">
        <f t="shared" si="22"/>
        <v>0</v>
      </c>
      <c r="G1439" t="str">
        <f>IF(F1439=FALSE,"",B1439&amp;"@"&amp;COUNTIFS($B$1:B1439,B1439,$F$1:F1439,TRUE))</f>
        <v/>
      </c>
      <c r="H1439" t="str">
        <f>IFERROR(INDEX('기사 제목, 링크 정리시트'!B:B,MATCH(CONCATENATE("http://skinnonews.com"&amp;'5pg 데이터'!A1439),'기사 제목, 링크 정리시트'!C:C,0)),"")</f>
        <v/>
      </c>
      <c r="M1439">
        <f>주간_5pg!F1439</f>
        <v>0</v>
      </c>
    </row>
    <row r="1440" spans="1:13">
      <c r="A1440" s="86" t="s">
        <v>1832</v>
      </c>
      <c r="B1440" s="86" t="s">
        <v>234</v>
      </c>
      <c r="C1440" s="86">
        <v>1</v>
      </c>
      <c r="D1440" t="str">
        <f>IF(VLOOKUP(A1440,'상위 PV'!A:C,3,0)="기사임",1,"")</f>
        <v/>
      </c>
      <c r="E1440">
        <f>COUNTIF(주간_5pg!$F$2:$F$800,'5pg 데이터'!B1440)</f>
        <v>1</v>
      </c>
      <c r="F1440" t="b">
        <f t="shared" si="22"/>
        <v>0</v>
      </c>
      <c r="G1440" t="str">
        <f>IF(F1440=FALSE,"",B1440&amp;"@"&amp;COUNTIFS($B$1:B1440,B1440,$F$1:F1440,TRUE))</f>
        <v/>
      </c>
      <c r="H1440" t="str">
        <f>IFERROR(INDEX('기사 제목, 링크 정리시트'!B:B,MATCH(CONCATENATE("http://skinnonews.com"&amp;'5pg 데이터'!A1440),'기사 제목, 링크 정리시트'!C:C,0)),"")</f>
        <v/>
      </c>
      <c r="M1440">
        <f>주간_5pg!F1440</f>
        <v>0</v>
      </c>
    </row>
    <row r="1441" spans="1:13">
      <c r="A1441" s="86" t="s">
        <v>1707</v>
      </c>
      <c r="B1441" s="86" t="s">
        <v>226</v>
      </c>
      <c r="C1441" s="86">
        <v>1</v>
      </c>
      <c r="D1441" t="str">
        <f>IF(VLOOKUP(A1441,'상위 PV'!A:C,3,0)="기사임",1,"")</f>
        <v/>
      </c>
      <c r="E1441">
        <f>COUNTIF(주간_5pg!$F$2:$F$800,'5pg 데이터'!B1441)</f>
        <v>1</v>
      </c>
      <c r="F1441" t="b">
        <f t="shared" si="22"/>
        <v>0</v>
      </c>
      <c r="G1441" t="str">
        <f>IF(F1441=FALSE,"",B1441&amp;"@"&amp;COUNTIFS($B$1:B1441,B1441,$F$1:F1441,TRUE))</f>
        <v/>
      </c>
      <c r="H1441" t="str">
        <f>IFERROR(INDEX('기사 제목, 링크 정리시트'!B:B,MATCH(CONCATENATE("http://skinnonews.com"&amp;'5pg 데이터'!A1441),'기사 제목, 링크 정리시트'!C:C,0)),"")</f>
        <v/>
      </c>
      <c r="M1441">
        <f>주간_5pg!F1441</f>
        <v>0</v>
      </c>
    </row>
    <row r="1442" spans="1:13">
      <c r="A1442" s="86" t="s">
        <v>1780</v>
      </c>
      <c r="B1442" s="86" t="s">
        <v>237</v>
      </c>
      <c r="C1442" s="86">
        <v>1</v>
      </c>
      <c r="D1442" t="e">
        <f>IF(VLOOKUP(A1442,'상위 PV'!A:C,3,0)="기사임",1,"")</f>
        <v>#N/A</v>
      </c>
      <c r="E1442">
        <f>COUNTIF(주간_5pg!$F$2:$F$800,'5pg 데이터'!B1442)</f>
        <v>1</v>
      </c>
      <c r="F1442" t="e">
        <f t="shared" si="22"/>
        <v>#N/A</v>
      </c>
      <c r="G1442" t="e">
        <f>IF(F1442=FALSE,"",B1442&amp;"@"&amp;COUNTIFS($B$1:B1442,B1442,$F$1:F1442,TRUE))</f>
        <v>#N/A</v>
      </c>
      <c r="H1442" t="str">
        <f>IFERROR(INDEX('기사 제목, 링크 정리시트'!B:B,MATCH(CONCATENATE("http://skinnonews.com"&amp;'5pg 데이터'!A1442),'기사 제목, 링크 정리시트'!C:C,0)),"")</f>
        <v/>
      </c>
      <c r="M1442">
        <f>주간_5pg!F1442</f>
        <v>0</v>
      </c>
    </row>
    <row r="1443" spans="1:13">
      <c r="A1443" s="86" t="s">
        <v>881</v>
      </c>
      <c r="B1443" s="86" t="s">
        <v>226</v>
      </c>
      <c r="C1443" s="86">
        <v>1</v>
      </c>
      <c r="D1443" t="str">
        <f>IF(VLOOKUP(A1443,'상위 PV'!A:C,3,0)="기사임",1,"")</f>
        <v/>
      </c>
      <c r="E1443">
        <f>COUNTIF(주간_5pg!$F$2:$F$800,'5pg 데이터'!B1443)</f>
        <v>1</v>
      </c>
      <c r="F1443" t="b">
        <f t="shared" si="22"/>
        <v>0</v>
      </c>
      <c r="G1443" t="str">
        <f>IF(F1443=FALSE,"",B1443&amp;"@"&amp;COUNTIFS($B$1:B1443,B1443,$F$1:F1443,TRUE))</f>
        <v/>
      </c>
      <c r="H1443" t="str">
        <f>IFERROR(INDEX('기사 제목, 링크 정리시트'!B:B,MATCH(CONCATENATE("http://skinnonews.com"&amp;'5pg 데이터'!A1443),'기사 제목, 링크 정리시트'!C:C,0)),"")</f>
        <v/>
      </c>
      <c r="M1443">
        <f>주간_5pg!F1443</f>
        <v>0</v>
      </c>
    </row>
    <row r="1444" spans="1:13">
      <c r="A1444" s="86" t="s">
        <v>1090</v>
      </c>
      <c r="B1444" s="86" t="s">
        <v>231</v>
      </c>
      <c r="C1444" s="86">
        <v>1</v>
      </c>
      <c r="D1444" t="str">
        <f>IF(VLOOKUP(A1444,'상위 PV'!A:C,3,0)="기사임",1,"")</f>
        <v/>
      </c>
      <c r="E1444">
        <f>COUNTIF(주간_5pg!$F$2:$F$800,'5pg 데이터'!B1444)</f>
        <v>1</v>
      </c>
      <c r="F1444" t="b">
        <f t="shared" si="22"/>
        <v>0</v>
      </c>
      <c r="G1444" t="str">
        <f>IF(F1444=FALSE,"",B1444&amp;"@"&amp;COUNTIFS($B$1:B1444,B1444,$F$1:F1444,TRUE))</f>
        <v/>
      </c>
      <c r="H1444" t="str">
        <f>IFERROR(INDEX('기사 제목, 링크 정리시트'!B:B,MATCH(CONCATENATE("http://skinnonews.com"&amp;'5pg 데이터'!A1444),'기사 제목, 링크 정리시트'!C:C,0)),"")</f>
        <v/>
      </c>
      <c r="M1444">
        <f>주간_5pg!F1444</f>
        <v>0</v>
      </c>
    </row>
    <row r="1445" spans="1:13">
      <c r="A1445" s="86" t="s">
        <v>1833</v>
      </c>
      <c r="B1445" s="86" t="s">
        <v>225</v>
      </c>
      <c r="C1445" s="86">
        <v>1</v>
      </c>
      <c r="D1445" t="str">
        <f>IF(VLOOKUP(A1445,'상위 PV'!A:C,3,0)="기사임",1,"")</f>
        <v/>
      </c>
      <c r="E1445">
        <f>COUNTIF(주간_5pg!$F$2:$F$800,'5pg 데이터'!B1445)</f>
        <v>1</v>
      </c>
      <c r="F1445" t="b">
        <f t="shared" si="22"/>
        <v>0</v>
      </c>
      <c r="G1445" t="str">
        <f>IF(F1445=FALSE,"",B1445&amp;"@"&amp;COUNTIFS($B$1:B1445,B1445,$F$1:F1445,TRUE))</f>
        <v/>
      </c>
      <c r="H1445" t="str">
        <f>IFERROR(INDEX('기사 제목, 링크 정리시트'!B:B,MATCH(CONCATENATE("http://skinnonews.com"&amp;'5pg 데이터'!A1445),'기사 제목, 링크 정리시트'!C:C,0)),"")</f>
        <v/>
      </c>
      <c r="M1445">
        <f>주간_5pg!F1445</f>
        <v>0</v>
      </c>
    </row>
    <row r="1446" spans="1:13">
      <c r="A1446" s="86" t="s">
        <v>1834</v>
      </c>
      <c r="B1446" s="86" t="s">
        <v>230</v>
      </c>
      <c r="C1446" s="86">
        <v>1</v>
      </c>
      <c r="D1446" t="str">
        <f>IF(VLOOKUP(A1446,'상위 PV'!A:C,3,0)="기사임",1,"")</f>
        <v/>
      </c>
      <c r="E1446">
        <f>COUNTIF(주간_5pg!$F$2:$F$800,'5pg 데이터'!B1446)</f>
        <v>1</v>
      </c>
      <c r="F1446" t="b">
        <f t="shared" si="22"/>
        <v>0</v>
      </c>
      <c r="G1446" t="str">
        <f>IF(F1446=FALSE,"",B1446&amp;"@"&amp;COUNTIFS($B$1:B1446,B1446,$F$1:F1446,TRUE))</f>
        <v/>
      </c>
      <c r="H1446" t="str">
        <f>IFERROR(INDEX('기사 제목, 링크 정리시트'!B:B,MATCH(CONCATENATE("http://skinnonews.com"&amp;'5pg 데이터'!A1446),'기사 제목, 링크 정리시트'!C:C,0)),"")</f>
        <v/>
      </c>
      <c r="M1446">
        <f>주간_5pg!F1446</f>
        <v>0</v>
      </c>
    </row>
    <row r="1447" spans="1:13">
      <c r="A1447" s="86" t="s">
        <v>974</v>
      </c>
      <c r="B1447" s="86" t="s">
        <v>1701</v>
      </c>
      <c r="C1447" s="86">
        <v>1</v>
      </c>
      <c r="D1447" t="str">
        <f>IF(VLOOKUP(A1447,'상위 PV'!A:C,3,0)="기사임",1,"")</f>
        <v/>
      </c>
      <c r="E1447">
        <f>COUNTIF(주간_5pg!$F$2:$F$800,'5pg 데이터'!B1447)</f>
        <v>1</v>
      </c>
      <c r="F1447" t="b">
        <f t="shared" si="22"/>
        <v>0</v>
      </c>
      <c r="G1447" t="str">
        <f>IF(F1447=FALSE,"",B1447&amp;"@"&amp;COUNTIFS($B$1:B1447,B1447,$F$1:F1447,TRUE))</f>
        <v/>
      </c>
      <c r="H1447" t="str">
        <f>IFERROR(INDEX('기사 제목, 링크 정리시트'!B:B,MATCH(CONCATENATE("http://skinnonews.com"&amp;'5pg 데이터'!A1447),'기사 제목, 링크 정리시트'!C:C,0)),"")</f>
        <v/>
      </c>
      <c r="M1447">
        <f>주간_5pg!F1447</f>
        <v>0</v>
      </c>
    </row>
    <row r="1448" spans="1:13">
      <c r="A1448" s="86" t="s">
        <v>974</v>
      </c>
      <c r="B1448" s="86" t="s">
        <v>225</v>
      </c>
      <c r="C1448" s="86">
        <v>1</v>
      </c>
      <c r="D1448" t="str">
        <f>IF(VLOOKUP(A1448,'상위 PV'!A:C,3,0)="기사임",1,"")</f>
        <v/>
      </c>
      <c r="E1448">
        <f>COUNTIF(주간_5pg!$F$2:$F$800,'5pg 데이터'!B1448)</f>
        <v>1</v>
      </c>
      <c r="F1448" t="b">
        <f t="shared" si="22"/>
        <v>0</v>
      </c>
      <c r="G1448" t="str">
        <f>IF(F1448=FALSE,"",B1448&amp;"@"&amp;COUNTIFS($B$1:B1448,B1448,$F$1:F1448,TRUE))</f>
        <v/>
      </c>
      <c r="H1448" t="str">
        <f>IFERROR(INDEX('기사 제목, 링크 정리시트'!B:B,MATCH(CONCATENATE("http://skinnonews.com"&amp;'5pg 데이터'!A1448),'기사 제목, 링크 정리시트'!C:C,0)),"")</f>
        <v/>
      </c>
      <c r="M1448">
        <f>주간_5pg!F1448</f>
        <v>0</v>
      </c>
    </row>
    <row r="1449" spans="1:13">
      <c r="A1449" s="86" t="s">
        <v>1835</v>
      </c>
      <c r="B1449" s="86" t="s">
        <v>226</v>
      </c>
      <c r="C1449" s="86">
        <v>1</v>
      </c>
      <c r="D1449" t="str">
        <f>IF(VLOOKUP(A1449,'상위 PV'!A:C,3,0)="기사임",1,"")</f>
        <v/>
      </c>
      <c r="E1449">
        <f>COUNTIF(주간_5pg!$F$2:$F$800,'5pg 데이터'!B1449)</f>
        <v>1</v>
      </c>
      <c r="F1449" t="b">
        <f t="shared" si="22"/>
        <v>0</v>
      </c>
      <c r="G1449" t="str">
        <f>IF(F1449=FALSE,"",B1449&amp;"@"&amp;COUNTIFS($B$1:B1449,B1449,$F$1:F1449,TRUE))</f>
        <v/>
      </c>
      <c r="H1449" t="str">
        <f>IFERROR(INDEX('기사 제목, 링크 정리시트'!B:B,MATCH(CONCATENATE("http://skinnonews.com"&amp;'5pg 데이터'!A1449),'기사 제목, 링크 정리시트'!C:C,0)),"")</f>
        <v/>
      </c>
      <c r="M1449">
        <f>주간_5pg!F1449</f>
        <v>0</v>
      </c>
    </row>
    <row r="1450" spans="1:13">
      <c r="A1450" s="86" t="s">
        <v>1693</v>
      </c>
      <c r="B1450" s="86" t="s">
        <v>234</v>
      </c>
      <c r="C1450" s="86">
        <v>1</v>
      </c>
      <c r="D1450" t="str">
        <f>IF(VLOOKUP(A1450,'상위 PV'!A:C,3,0)="기사임",1,"")</f>
        <v/>
      </c>
      <c r="E1450">
        <f>COUNTIF(주간_5pg!$F$2:$F$800,'5pg 데이터'!B1450)</f>
        <v>1</v>
      </c>
      <c r="F1450" t="b">
        <f t="shared" si="22"/>
        <v>0</v>
      </c>
      <c r="G1450" t="str">
        <f>IF(F1450=FALSE,"",B1450&amp;"@"&amp;COUNTIFS($B$1:B1450,B1450,$F$1:F1450,TRUE))</f>
        <v/>
      </c>
      <c r="H1450" t="str">
        <f>IFERROR(INDEX('기사 제목, 링크 정리시트'!B:B,MATCH(CONCATENATE("http://skinnonews.com"&amp;'5pg 데이터'!A1450),'기사 제목, 링크 정리시트'!C:C,0)),"")</f>
        <v/>
      </c>
      <c r="M1450">
        <f>주간_5pg!F1450</f>
        <v>0</v>
      </c>
    </row>
    <row r="1451" spans="1:13">
      <c r="A1451" s="86" t="s">
        <v>1781</v>
      </c>
      <c r="B1451" s="86" t="s">
        <v>226</v>
      </c>
      <c r="C1451" s="86">
        <v>1</v>
      </c>
      <c r="D1451" t="str">
        <f>IF(VLOOKUP(A1451,'상위 PV'!A:C,3,0)="기사임",1,"")</f>
        <v/>
      </c>
      <c r="E1451">
        <f>COUNTIF(주간_5pg!$F$2:$F$800,'5pg 데이터'!B1451)</f>
        <v>1</v>
      </c>
      <c r="F1451" t="b">
        <f t="shared" si="22"/>
        <v>0</v>
      </c>
      <c r="G1451" t="str">
        <f>IF(F1451=FALSE,"",B1451&amp;"@"&amp;COUNTIFS($B$1:B1451,B1451,$F$1:F1451,TRUE))</f>
        <v/>
      </c>
      <c r="H1451" t="str">
        <f>IFERROR(INDEX('기사 제목, 링크 정리시트'!B:B,MATCH(CONCATENATE("http://skinnonews.com"&amp;'5pg 데이터'!A1451),'기사 제목, 링크 정리시트'!C:C,0)),"")</f>
        <v/>
      </c>
      <c r="M1451">
        <f>주간_5pg!F1451</f>
        <v>0</v>
      </c>
    </row>
    <row r="1452" spans="1:13">
      <c r="A1452" s="86" t="s">
        <v>1781</v>
      </c>
      <c r="B1452" s="86" t="s">
        <v>225</v>
      </c>
      <c r="C1452" s="86">
        <v>1</v>
      </c>
      <c r="D1452" t="str">
        <f>IF(VLOOKUP(A1452,'상위 PV'!A:C,3,0)="기사임",1,"")</f>
        <v/>
      </c>
      <c r="E1452">
        <f>COUNTIF(주간_5pg!$F$2:$F$800,'5pg 데이터'!B1452)</f>
        <v>1</v>
      </c>
      <c r="F1452" t="b">
        <f t="shared" si="22"/>
        <v>0</v>
      </c>
      <c r="G1452" t="str">
        <f>IF(F1452=FALSE,"",B1452&amp;"@"&amp;COUNTIFS($B$1:B1452,B1452,$F$1:F1452,TRUE))</f>
        <v/>
      </c>
      <c r="H1452" t="str">
        <f>IFERROR(INDEX('기사 제목, 링크 정리시트'!B:B,MATCH(CONCATENATE("http://skinnonews.com"&amp;'5pg 데이터'!A1452),'기사 제목, 링크 정리시트'!C:C,0)),"")</f>
        <v/>
      </c>
      <c r="M1452">
        <f>주간_5pg!F1452</f>
        <v>0</v>
      </c>
    </row>
    <row r="1453" spans="1:13">
      <c r="A1453" s="86" t="s">
        <v>1556</v>
      </c>
      <c r="B1453" s="86" t="s">
        <v>228</v>
      </c>
      <c r="C1453" s="86">
        <v>1</v>
      </c>
      <c r="D1453" t="str">
        <f>IF(VLOOKUP(A1453,'상위 PV'!A:C,3,0)="기사임",1,"")</f>
        <v/>
      </c>
      <c r="E1453">
        <f>COUNTIF(주간_5pg!$F$2:$F$800,'5pg 데이터'!B1453)</f>
        <v>1</v>
      </c>
      <c r="F1453" t="b">
        <f t="shared" si="22"/>
        <v>0</v>
      </c>
      <c r="G1453" t="str">
        <f>IF(F1453=FALSE,"",B1453&amp;"@"&amp;COUNTIFS($B$1:B1453,B1453,$F$1:F1453,TRUE))</f>
        <v/>
      </c>
      <c r="H1453" t="str">
        <f>IFERROR(INDEX('기사 제목, 링크 정리시트'!B:B,MATCH(CONCATENATE("http://skinnonews.com"&amp;'5pg 데이터'!A1453),'기사 제목, 링크 정리시트'!C:C,0)),"")</f>
        <v/>
      </c>
      <c r="M1453">
        <f>주간_5pg!F1453</f>
        <v>0</v>
      </c>
    </row>
    <row r="1454" spans="1:13">
      <c r="A1454" s="86" t="s">
        <v>1836</v>
      </c>
      <c r="B1454" s="86" t="s">
        <v>226</v>
      </c>
      <c r="C1454" s="86">
        <v>1</v>
      </c>
      <c r="D1454" t="str">
        <f>IF(VLOOKUP(A1454,'상위 PV'!A:C,3,0)="기사임",1,"")</f>
        <v/>
      </c>
      <c r="E1454">
        <f>COUNTIF(주간_5pg!$F$2:$F$800,'5pg 데이터'!B1454)</f>
        <v>1</v>
      </c>
      <c r="F1454" t="b">
        <f t="shared" si="22"/>
        <v>0</v>
      </c>
      <c r="G1454" t="str">
        <f>IF(F1454=FALSE,"",B1454&amp;"@"&amp;COUNTIFS($B$1:B1454,B1454,$F$1:F1454,TRUE))</f>
        <v/>
      </c>
      <c r="H1454" t="str">
        <f>IFERROR(INDEX('기사 제목, 링크 정리시트'!B:B,MATCH(CONCATENATE("http://skinnonews.com"&amp;'5pg 데이터'!A1454),'기사 제목, 링크 정리시트'!C:C,0)),"")</f>
        <v/>
      </c>
      <c r="M1454">
        <f>주간_5pg!F1454</f>
        <v>0</v>
      </c>
    </row>
    <row r="1455" spans="1:13">
      <c r="A1455" s="86" t="s">
        <v>1742</v>
      </c>
      <c r="B1455" s="86" t="s">
        <v>229</v>
      </c>
      <c r="C1455" s="86">
        <v>1</v>
      </c>
      <c r="D1455" t="str">
        <f>IF(VLOOKUP(A1455,'상위 PV'!A:C,3,0)="기사임",1,"")</f>
        <v/>
      </c>
      <c r="E1455">
        <f>COUNTIF(주간_5pg!$F$2:$F$800,'5pg 데이터'!B1455)</f>
        <v>1</v>
      </c>
      <c r="F1455" t="b">
        <f t="shared" si="22"/>
        <v>0</v>
      </c>
      <c r="G1455" t="str">
        <f>IF(F1455=FALSE,"",B1455&amp;"@"&amp;COUNTIFS($B$1:B1455,B1455,$F$1:F1455,TRUE))</f>
        <v/>
      </c>
      <c r="H1455" t="str">
        <f>IFERROR(INDEX('기사 제목, 링크 정리시트'!B:B,MATCH(CONCATENATE("http://skinnonews.com"&amp;'5pg 데이터'!A1455),'기사 제목, 링크 정리시트'!C:C,0)),"")</f>
        <v/>
      </c>
      <c r="M1455">
        <f>주간_5pg!F1455</f>
        <v>0</v>
      </c>
    </row>
    <row r="1456" spans="1:13">
      <c r="A1456" s="86" t="s">
        <v>1352</v>
      </c>
      <c r="B1456" s="86" t="s">
        <v>225</v>
      </c>
      <c r="C1456" s="86">
        <v>1</v>
      </c>
      <c r="D1456" t="str">
        <f>IF(VLOOKUP(A1456,'상위 PV'!A:C,3,0)="기사임",1,"")</f>
        <v/>
      </c>
      <c r="E1456">
        <f>COUNTIF(주간_5pg!$F$2:$F$800,'5pg 데이터'!B1456)</f>
        <v>1</v>
      </c>
      <c r="F1456" t="b">
        <f t="shared" si="22"/>
        <v>0</v>
      </c>
      <c r="G1456" t="str">
        <f>IF(F1456=FALSE,"",B1456&amp;"@"&amp;COUNTIFS($B$1:B1456,B1456,$F$1:F1456,TRUE))</f>
        <v/>
      </c>
      <c r="H1456" t="str">
        <f>IFERROR(INDEX('기사 제목, 링크 정리시트'!B:B,MATCH(CONCATENATE("http://skinnonews.com"&amp;'5pg 데이터'!A1456),'기사 제목, 링크 정리시트'!C:C,0)),"")</f>
        <v/>
      </c>
      <c r="M1456">
        <f>주간_5pg!F1456</f>
        <v>0</v>
      </c>
    </row>
    <row r="1457" spans="1:13">
      <c r="A1457" s="86" t="s">
        <v>1709</v>
      </c>
      <c r="B1457" s="86" t="s">
        <v>227</v>
      </c>
      <c r="C1457" s="86">
        <v>1</v>
      </c>
      <c r="D1457" t="str">
        <f>IF(VLOOKUP(A1457,'상위 PV'!A:C,3,0)="기사임",1,"")</f>
        <v/>
      </c>
      <c r="E1457">
        <f>COUNTIF(주간_5pg!$F$2:$F$800,'5pg 데이터'!B1457)</f>
        <v>1</v>
      </c>
      <c r="F1457" t="b">
        <f t="shared" si="22"/>
        <v>0</v>
      </c>
      <c r="G1457" t="str">
        <f>IF(F1457=FALSE,"",B1457&amp;"@"&amp;COUNTIFS($B$1:B1457,B1457,$F$1:F1457,TRUE))</f>
        <v/>
      </c>
      <c r="H1457" t="str">
        <f>IFERROR(INDEX('기사 제목, 링크 정리시트'!B:B,MATCH(CONCATENATE("http://skinnonews.com"&amp;'5pg 데이터'!A1457),'기사 제목, 링크 정리시트'!C:C,0)),"")</f>
        <v/>
      </c>
      <c r="M1457">
        <f>주간_5pg!F1457</f>
        <v>0</v>
      </c>
    </row>
    <row r="1458" spans="1:13">
      <c r="A1458" s="86" t="s">
        <v>1629</v>
      </c>
      <c r="B1458" s="86" t="s">
        <v>965</v>
      </c>
      <c r="C1458" s="86">
        <v>1</v>
      </c>
      <c r="D1458" t="e">
        <f>IF(VLOOKUP(A1458,'상위 PV'!A:C,3,0)="기사임",1,"")</f>
        <v>#N/A</v>
      </c>
      <c r="E1458">
        <f>COUNTIF(주간_5pg!$F$2:$F$800,'5pg 데이터'!B1458)</f>
        <v>1</v>
      </c>
      <c r="F1458" t="e">
        <f t="shared" si="22"/>
        <v>#N/A</v>
      </c>
      <c r="G1458" t="e">
        <f>IF(F1458=FALSE,"",B1458&amp;"@"&amp;COUNTIFS($B$1:B1458,B1458,$F$1:F1458,TRUE))</f>
        <v>#N/A</v>
      </c>
      <c r="H1458" t="str">
        <f>IFERROR(INDEX('기사 제목, 링크 정리시트'!B:B,MATCH(CONCATENATE("http://skinnonews.com"&amp;'5pg 데이터'!A1458),'기사 제목, 링크 정리시트'!C:C,0)),"")</f>
        <v/>
      </c>
      <c r="M1458">
        <f>주간_5pg!F1458</f>
        <v>0</v>
      </c>
    </row>
    <row r="1459" spans="1:13">
      <c r="A1459" s="86" t="s">
        <v>1778</v>
      </c>
      <c r="B1459" s="86" t="s">
        <v>249</v>
      </c>
      <c r="C1459" s="86">
        <v>1</v>
      </c>
      <c r="D1459" t="str">
        <f>IF(VLOOKUP(A1459,'상위 PV'!A:C,3,0)="기사임",1,"")</f>
        <v/>
      </c>
      <c r="E1459">
        <f>COUNTIF(주간_5pg!$F$2:$F$800,'5pg 데이터'!B1459)</f>
        <v>1</v>
      </c>
      <c r="F1459" t="b">
        <f t="shared" si="22"/>
        <v>0</v>
      </c>
      <c r="G1459" t="str">
        <f>IF(F1459=FALSE,"",B1459&amp;"@"&amp;COUNTIFS($B$1:B1459,B1459,$F$1:F1459,TRUE))</f>
        <v/>
      </c>
      <c r="H1459" t="str">
        <f>IFERROR(INDEX('기사 제목, 링크 정리시트'!B:B,MATCH(CONCATENATE("http://skinnonews.com"&amp;'5pg 데이터'!A1459),'기사 제목, 링크 정리시트'!C:C,0)),"")</f>
        <v/>
      </c>
      <c r="M1459">
        <f>주간_5pg!F1459</f>
        <v>0</v>
      </c>
    </row>
    <row r="1460" spans="1:13">
      <c r="A1460" s="86" t="s">
        <v>1778</v>
      </c>
      <c r="B1460" s="86" t="s">
        <v>237</v>
      </c>
      <c r="C1460" s="86">
        <v>1</v>
      </c>
      <c r="D1460" t="str">
        <f>IF(VLOOKUP(A1460,'상위 PV'!A:C,3,0)="기사임",1,"")</f>
        <v/>
      </c>
      <c r="E1460">
        <f>COUNTIF(주간_5pg!$F$2:$F$800,'5pg 데이터'!B1460)</f>
        <v>1</v>
      </c>
      <c r="F1460" t="b">
        <f t="shared" si="22"/>
        <v>0</v>
      </c>
      <c r="G1460" t="str">
        <f>IF(F1460=FALSE,"",B1460&amp;"@"&amp;COUNTIFS($B$1:B1460,B1460,$F$1:F1460,TRUE))</f>
        <v/>
      </c>
      <c r="H1460" t="str">
        <f>IFERROR(INDEX('기사 제목, 링크 정리시트'!B:B,MATCH(CONCATENATE("http://skinnonews.com"&amp;'5pg 데이터'!A1460),'기사 제목, 링크 정리시트'!C:C,0)),"")</f>
        <v/>
      </c>
      <c r="M1460">
        <f>주간_5pg!F1460</f>
        <v>0</v>
      </c>
    </row>
    <row r="1461" spans="1:13">
      <c r="A1461" s="86" t="s">
        <v>1778</v>
      </c>
      <c r="B1461" s="86" t="s">
        <v>225</v>
      </c>
      <c r="C1461" s="86">
        <v>1</v>
      </c>
      <c r="D1461" t="str">
        <f>IF(VLOOKUP(A1461,'상위 PV'!A:C,3,0)="기사임",1,"")</f>
        <v/>
      </c>
      <c r="E1461">
        <f>COUNTIF(주간_5pg!$F$2:$F$800,'5pg 데이터'!B1461)</f>
        <v>1</v>
      </c>
      <c r="F1461" t="b">
        <f t="shared" si="22"/>
        <v>0</v>
      </c>
      <c r="G1461" t="str">
        <f>IF(F1461=FALSE,"",B1461&amp;"@"&amp;COUNTIFS($B$1:B1461,B1461,$F$1:F1461,TRUE))</f>
        <v/>
      </c>
      <c r="H1461" t="str">
        <f>IFERROR(INDEX('기사 제목, 링크 정리시트'!B:B,MATCH(CONCATENATE("http://skinnonews.com"&amp;'5pg 데이터'!A1461),'기사 제목, 링크 정리시트'!C:C,0)),"")</f>
        <v/>
      </c>
      <c r="M1461">
        <f>주간_5pg!F1461</f>
        <v>0</v>
      </c>
    </row>
    <row r="1462" spans="1:13">
      <c r="A1462" s="86" t="s">
        <v>1646</v>
      </c>
      <c r="B1462" s="86" t="s">
        <v>227</v>
      </c>
      <c r="C1462" s="86">
        <v>1</v>
      </c>
      <c r="D1462" t="str">
        <f>IF(VLOOKUP(A1462,'상위 PV'!A:C,3,0)="기사임",1,"")</f>
        <v/>
      </c>
      <c r="E1462">
        <f>COUNTIF(주간_5pg!$F$2:$F$800,'5pg 데이터'!B1462)</f>
        <v>1</v>
      </c>
      <c r="F1462" t="b">
        <f t="shared" si="22"/>
        <v>0</v>
      </c>
      <c r="G1462" t="str">
        <f>IF(F1462=FALSE,"",B1462&amp;"@"&amp;COUNTIFS($B$1:B1462,B1462,$F$1:F1462,TRUE))</f>
        <v/>
      </c>
      <c r="H1462" t="str">
        <f>IFERROR(INDEX('기사 제목, 링크 정리시트'!B:B,MATCH(CONCATENATE("http://skinnonews.com"&amp;'5pg 데이터'!A1462),'기사 제목, 링크 정리시트'!C:C,0)),"")</f>
        <v/>
      </c>
      <c r="M1462">
        <f>주간_5pg!F1462</f>
        <v>0</v>
      </c>
    </row>
    <row r="1463" spans="1:13">
      <c r="A1463" s="86" t="s">
        <v>1837</v>
      </c>
      <c r="B1463" s="86" t="s">
        <v>230</v>
      </c>
      <c r="C1463" s="86">
        <v>1</v>
      </c>
      <c r="D1463" t="str">
        <f>IF(VLOOKUP(A1463,'상위 PV'!A:C,3,0)="기사임",1,"")</f>
        <v/>
      </c>
      <c r="E1463">
        <f>COUNTIF(주간_5pg!$F$2:$F$800,'5pg 데이터'!B1463)</f>
        <v>1</v>
      </c>
      <c r="F1463" t="b">
        <f t="shared" si="22"/>
        <v>0</v>
      </c>
      <c r="G1463" t="str">
        <f>IF(F1463=FALSE,"",B1463&amp;"@"&amp;COUNTIFS($B$1:B1463,B1463,$F$1:F1463,TRUE))</f>
        <v/>
      </c>
      <c r="H1463" t="str">
        <f>IFERROR(INDEX('기사 제목, 링크 정리시트'!B:B,MATCH(CONCATENATE("http://skinnonews.com"&amp;'5pg 데이터'!A1463),'기사 제목, 링크 정리시트'!C:C,0)),"")</f>
        <v/>
      </c>
      <c r="M1463">
        <f>주간_5pg!F1463</f>
        <v>0</v>
      </c>
    </row>
    <row r="1464" spans="1:13">
      <c r="A1464" s="86" t="s">
        <v>295</v>
      </c>
      <c r="B1464" s="86" t="s">
        <v>233</v>
      </c>
      <c r="C1464" s="86">
        <v>1</v>
      </c>
      <c r="D1464" t="str">
        <f>IF(VLOOKUP(A1464,'상위 PV'!A:C,3,0)="기사임",1,"")</f>
        <v/>
      </c>
      <c r="E1464">
        <f>COUNTIF(주간_5pg!$F$2:$F$800,'5pg 데이터'!B1464)</f>
        <v>1</v>
      </c>
      <c r="F1464" t="b">
        <f t="shared" si="22"/>
        <v>0</v>
      </c>
      <c r="G1464" t="str">
        <f>IF(F1464=FALSE,"",B1464&amp;"@"&amp;COUNTIFS($B$1:B1464,B1464,$F$1:F1464,TRUE))</f>
        <v/>
      </c>
      <c r="H1464" t="str">
        <f>IFERROR(INDEX('기사 제목, 링크 정리시트'!B:B,MATCH(CONCATENATE("http://skinnonews.com"&amp;'5pg 데이터'!A1464),'기사 제목, 링크 정리시트'!C:C,0)),"")</f>
        <v/>
      </c>
      <c r="M1464">
        <f>주간_5pg!F1464</f>
        <v>0</v>
      </c>
    </row>
    <row r="1465" spans="1:13">
      <c r="A1465" s="86" t="s">
        <v>1359</v>
      </c>
      <c r="B1465" s="86" t="s">
        <v>226</v>
      </c>
      <c r="C1465" s="86">
        <v>1</v>
      </c>
      <c r="D1465" t="str">
        <f>IF(VLOOKUP(A1465,'상위 PV'!A:C,3,0)="기사임",1,"")</f>
        <v/>
      </c>
      <c r="E1465">
        <f>COUNTIF(주간_5pg!$F$2:$F$800,'5pg 데이터'!B1465)</f>
        <v>1</v>
      </c>
      <c r="F1465" t="b">
        <f t="shared" si="22"/>
        <v>0</v>
      </c>
      <c r="G1465" t="str">
        <f>IF(F1465=FALSE,"",B1465&amp;"@"&amp;COUNTIFS($B$1:B1465,B1465,$F$1:F1465,TRUE))</f>
        <v/>
      </c>
      <c r="H1465" t="str">
        <f>IFERROR(INDEX('기사 제목, 링크 정리시트'!B:B,MATCH(CONCATENATE("http://skinnonews.com"&amp;'5pg 데이터'!A1465),'기사 제목, 링크 정리시트'!C:C,0)),"")</f>
        <v/>
      </c>
      <c r="M1465">
        <f>주간_5pg!F1465</f>
        <v>0</v>
      </c>
    </row>
    <row r="1466" spans="1:13">
      <c r="A1466" s="86" t="s">
        <v>1838</v>
      </c>
      <c r="B1466" s="86" t="s">
        <v>233</v>
      </c>
      <c r="C1466" s="86">
        <v>1</v>
      </c>
      <c r="D1466" t="str">
        <f>IF(VLOOKUP(A1466,'상위 PV'!A:C,3,0)="기사임",1,"")</f>
        <v/>
      </c>
      <c r="E1466">
        <f>COUNTIF(주간_5pg!$F$2:$F$800,'5pg 데이터'!B1466)</f>
        <v>1</v>
      </c>
      <c r="F1466" t="b">
        <f t="shared" si="22"/>
        <v>0</v>
      </c>
      <c r="G1466" t="str">
        <f>IF(F1466=FALSE,"",B1466&amp;"@"&amp;COUNTIFS($B$1:B1466,B1466,$F$1:F1466,TRUE))</f>
        <v/>
      </c>
      <c r="H1466" t="str">
        <f>IFERROR(INDEX('기사 제목, 링크 정리시트'!B:B,MATCH(CONCATENATE("http://skinnonews.com"&amp;'5pg 데이터'!A1466),'기사 제목, 링크 정리시트'!C:C,0)),"")</f>
        <v/>
      </c>
      <c r="M1466">
        <f>주간_5pg!F1466</f>
        <v>0</v>
      </c>
    </row>
    <row r="1467" spans="1:13">
      <c r="A1467" s="86" t="s">
        <v>1679</v>
      </c>
      <c r="B1467" s="86" t="s">
        <v>235</v>
      </c>
      <c r="C1467" s="86">
        <v>1</v>
      </c>
      <c r="D1467" t="str">
        <f>IF(VLOOKUP(A1467,'상위 PV'!A:C,3,0)="기사임",1,"")</f>
        <v/>
      </c>
      <c r="E1467">
        <f>COUNTIF(주간_5pg!$F$2:$F$800,'5pg 데이터'!B1467)</f>
        <v>1</v>
      </c>
      <c r="F1467" t="b">
        <f t="shared" si="22"/>
        <v>0</v>
      </c>
      <c r="G1467" t="str">
        <f>IF(F1467=FALSE,"",B1467&amp;"@"&amp;COUNTIFS($B$1:B1467,B1467,$F$1:F1467,TRUE))</f>
        <v/>
      </c>
      <c r="H1467" t="str">
        <f>IFERROR(INDEX('기사 제목, 링크 정리시트'!B:B,MATCH(CONCATENATE("http://skinnonews.com"&amp;'5pg 데이터'!A1467),'기사 제목, 링크 정리시트'!C:C,0)),"")</f>
        <v/>
      </c>
      <c r="M1467">
        <f>주간_5pg!F1467</f>
        <v>0</v>
      </c>
    </row>
    <row r="1468" spans="1:13">
      <c r="A1468" s="86" t="s">
        <v>1596</v>
      </c>
      <c r="B1468" s="86" t="s">
        <v>651</v>
      </c>
      <c r="C1468" s="86">
        <v>1</v>
      </c>
      <c r="D1468" t="str">
        <f>IF(VLOOKUP(A1468,'상위 PV'!A:C,3,0)="기사임",1,"")</f>
        <v/>
      </c>
      <c r="E1468">
        <f>COUNTIF(주간_5pg!$F$2:$F$800,'5pg 데이터'!B1468)</f>
        <v>1</v>
      </c>
      <c r="F1468" t="b">
        <f t="shared" si="22"/>
        <v>0</v>
      </c>
      <c r="G1468" t="str">
        <f>IF(F1468=FALSE,"",B1468&amp;"@"&amp;COUNTIFS($B$1:B1468,B1468,$F$1:F1468,TRUE))</f>
        <v/>
      </c>
      <c r="H1468" t="str">
        <f>IFERROR(INDEX('기사 제목, 링크 정리시트'!B:B,MATCH(CONCATENATE("http://skinnonews.com"&amp;'5pg 데이터'!A1468),'기사 제목, 링크 정리시트'!C:C,0)),"")</f>
        <v/>
      </c>
      <c r="M1468">
        <f>주간_5pg!F1468</f>
        <v>0</v>
      </c>
    </row>
    <row r="1469" spans="1:13">
      <c r="A1469" s="86" t="s">
        <v>1694</v>
      </c>
      <c r="B1469" s="86" t="s">
        <v>225</v>
      </c>
      <c r="C1469" s="86">
        <v>1</v>
      </c>
      <c r="D1469" t="str">
        <f>IF(VLOOKUP(A1469,'상위 PV'!A:C,3,0)="기사임",1,"")</f>
        <v/>
      </c>
      <c r="E1469">
        <f>COUNTIF(주간_5pg!$F$2:$F$800,'5pg 데이터'!B1469)</f>
        <v>1</v>
      </c>
      <c r="F1469" t="b">
        <f t="shared" si="22"/>
        <v>0</v>
      </c>
      <c r="G1469" t="str">
        <f>IF(F1469=FALSE,"",B1469&amp;"@"&amp;COUNTIFS($B$1:B1469,B1469,$F$1:F1469,TRUE))</f>
        <v/>
      </c>
      <c r="H1469" t="str">
        <f>IFERROR(INDEX('기사 제목, 링크 정리시트'!B:B,MATCH(CONCATENATE("http://skinnonews.com"&amp;'5pg 데이터'!A1469),'기사 제목, 링크 정리시트'!C:C,0)),"")</f>
        <v/>
      </c>
      <c r="M1469">
        <f>주간_5pg!F1469</f>
        <v>0</v>
      </c>
    </row>
    <row r="1470" spans="1:13">
      <c r="A1470" s="86" t="s">
        <v>1839</v>
      </c>
      <c r="B1470" s="86" t="s">
        <v>226</v>
      </c>
      <c r="C1470" s="86">
        <v>1</v>
      </c>
      <c r="D1470" t="str">
        <f>IF(VLOOKUP(A1470,'상위 PV'!A:C,3,0)="기사임",1,"")</f>
        <v/>
      </c>
      <c r="E1470">
        <f>COUNTIF(주간_5pg!$F$2:$F$800,'5pg 데이터'!B1470)</f>
        <v>1</v>
      </c>
      <c r="F1470" t="b">
        <f t="shared" si="22"/>
        <v>0</v>
      </c>
      <c r="G1470" t="str">
        <f>IF(F1470=FALSE,"",B1470&amp;"@"&amp;COUNTIFS($B$1:B1470,B1470,$F$1:F1470,TRUE))</f>
        <v/>
      </c>
      <c r="H1470" t="str">
        <f>IFERROR(INDEX('기사 제목, 링크 정리시트'!B:B,MATCH(CONCATENATE("http://skinnonews.com"&amp;'5pg 데이터'!A1470),'기사 제목, 링크 정리시트'!C:C,0)),"")</f>
        <v/>
      </c>
      <c r="M1470">
        <f>주간_5pg!F1470</f>
        <v>0</v>
      </c>
    </row>
    <row r="1471" spans="1:13">
      <c r="A1471" s="86" t="s">
        <v>1840</v>
      </c>
      <c r="B1471" s="86" t="s">
        <v>226</v>
      </c>
      <c r="C1471" s="86">
        <v>1</v>
      </c>
      <c r="D1471" t="str">
        <f>IF(VLOOKUP(A1471,'상위 PV'!A:C,3,0)="기사임",1,"")</f>
        <v/>
      </c>
      <c r="E1471">
        <f>COUNTIF(주간_5pg!$F$2:$F$800,'5pg 데이터'!B1471)</f>
        <v>1</v>
      </c>
      <c r="F1471" t="b">
        <f t="shared" si="22"/>
        <v>0</v>
      </c>
      <c r="G1471" t="str">
        <f>IF(F1471=FALSE,"",B1471&amp;"@"&amp;COUNTIFS($B$1:B1471,B1471,$F$1:F1471,TRUE))</f>
        <v/>
      </c>
      <c r="H1471" t="str">
        <f>IFERROR(INDEX('기사 제목, 링크 정리시트'!B:B,MATCH(CONCATENATE("http://skinnonews.com"&amp;'5pg 데이터'!A1471),'기사 제목, 링크 정리시트'!C:C,0)),"")</f>
        <v/>
      </c>
      <c r="M1471">
        <f>주간_5pg!F1471</f>
        <v>0</v>
      </c>
    </row>
    <row r="1472" spans="1:13">
      <c r="A1472" s="86" t="s">
        <v>1680</v>
      </c>
      <c r="B1472" s="86" t="s">
        <v>238</v>
      </c>
      <c r="C1472" s="86">
        <v>1</v>
      </c>
      <c r="D1472" t="str">
        <f>IF(VLOOKUP(A1472,'상위 PV'!A:C,3,0)="기사임",1,"")</f>
        <v/>
      </c>
      <c r="E1472">
        <f>COUNTIF(주간_5pg!$F$2:$F$800,'5pg 데이터'!B1472)</f>
        <v>1</v>
      </c>
      <c r="F1472" t="b">
        <f t="shared" si="22"/>
        <v>0</v>
      </c>
      <c r="G1472" t="str">
        <f>IF(F1472=FALSE,"",B1472&amp;"@"&amp;COUNTIFS($B$1:B1472,B1472,$F$1:F1472,TRUE))</f>
        <v/>
      </c>
      <c r="H1472" t="str">
        <f>IFERROR(INDEX('기사 제목, 링크 정리시트'!B:B,MATCH(CONCATENATE("http://skinnonews.com"&amp;'5pg 데이터'!A1472),'기사 제목, 링크 정리시트'!C:C,0)),"")</f>
        <v/>
      </c>
      <c r="M1472">
        <f>주간_5pg!F1472</f>
        <v>0</v>
      </c>
    </row>
    <row r="1473" spans="1:13">
      <c r="A1473" s="86" t="s">
        <v>1647</v>
      </c>
      <c r="B1473" s="86" t="s">
        <v>1563</v>
      </c>
      <c r="C1473" s="86">
        <v>1</v>
      </c>
      <c r="D1473" t="str">
        <f>IF(VLOOKUP(A1473,'상위 PV'!A:C,3,0)="기사임",1,"")</f>
        <v/>
      </c>
      <c r="E1473">
        <f>COUNTIF(주간_5pg!$F$2:$F$800,'5pg 데이터'!B1473)</f>
        <v>0</v>
      </c>
      <c r="F1473" t="b">
        <f t="shared" si="22"/>
        <v>0</v>
      </c>
      <c r="G1473" t="str">
        <f>IF(F1473=FALSE,"",B1473&amp;"@"&amp;COUNTIFS($B$1:B1473,B1473,$F$1:F1473,TRUE))</f>
        <v/>
      </c>
      <c r="H1473" t="str">
        <f>IFERROR(INDEX('기사 제목, 링크 정리시트'!B:B,MATCH(CONCATENATE("http://skinnonews.com"&amp;'5pg 데이터'!A1473),'기사 제목, 링크 정리시트'!C:C,0)),"")</f>
        <v/>
      </c>
      <c r="M1473">
        <f>주간_5pg!F1473</f>
        <v>0</v>
      </c>
    </row>
    <row r="1474" spans="1:13">
      <c r="A1474" s="86" t="s">
        <v>1678</v>
      </c>
      <c r="B1474" s="86" t="s">
        <v>650</v>
      </c>
      <c r="C1474" s="86">
        <v>1</v>
      </c>
      <c r="D1474" t="str">
        <f>IF(VLOOKUP(A1474,'상위 PV'!A:C,3,0)="기사임",1,"")</f>
        <v/>
      </c>
      <c r="E1474">
        <f>COUNTIF(주간_5pg!$F$2:$F$800,'5pg 데이터'!B1474)</f>
        <v>1</v>
      </c>
      <c r="F1474" t="b">
        <f t="shared" ref="F1474:F1537" si="23">AND(D1474=1,E1474=1)</f>
        <v>0</v>
      </c>
      <c r="G1474" t="str">
        <f>IF(F1474=FALSE,"",B1474&amp;"@"&amp;COUNTIFS($B$1:B1474,B1474,$F$1:F1474,TRUE))</f>
        <v/>
      </c>
      <c r="H1474" t="str">
        <f>IFERROR(INDEX('기사 제목, 링크 정리시트'!B:B,MATCH(CONCATENATE("http://skinnonews.com"&amp;'5pg 데이터'!A1474),'기사 제목, 링크 정리시트'!C:C,0)),"")</f>
        <v/>
      </c>
      <c r="M1474">
        <f>주간_5pg!F1474</f>
        <v>0</v>
      </c>
    </row>
    <row r="1475" spans="1:13">
      <c r="A1475" s="86" t="s">
        <v>678</v>
      </c>
      <c r="B1475" s="86" t="s">
        <v>249</v>
      </c>
      <c r="C1475" s="86">
        <v>1</v>
      </c>
      <c r="D1475" t="str">
        <f>IF(VLOOKUP(A1475,'상위 PV'!A:C,3,0)="기사임",1,"")</f>
        <v/>
      </c>
      <c r="E1475">
        <f>COUNTIF(주간_5pg!$F$2:$F$800,'5pg 데이터'!B1475)</f>
        <v>1</v>
      </c>
      <c r="F1475" t="b">
        <f t="shared" si="23"/>
        <v>0</v>
      </c>
      <c r="G1475" t="str">
        <f>IF(F1475=FALSE,"",B1475&amp;"@"&amp;COUNTIFS($B$1:B1475,B1475,$F$1:F1475,TRUE))</f>
        <v/>
      </c>
      <c r="H1475" t="str">
        <f>IFERROR(INDEX('기사 제목, 링크 정리시트'!B:B,MATCH(CONCATENATE("http://skinnonews.com"&amp;'5pg 데이터'!A1475),'기사 제목, 링크 정리시트'!C:C,0)),"")</f>
        <v/>
      </c>
      <c r="M1475">
        <f>주간_5pg!F1475</f>
        <v>0</v>
      </c>
    </row>
    <row r="1476" spans="1:13">
      <c r="A1476" s="86" t="s">
        <v>1841</v>
      </c>
      <c r="B1476" s="86" t="s">
        <v>229</v>
      </c>
      <c r="C1476" s="86">
        <v>1</v>
      </c>
      <c r="D1476" t="str">
        <f>IF(VLOOKUP(A1476,'상위 PV'!A:C,3,0)="기사임",1,"")</f>
        <v/>
      </c>
      <c r="E1476">
        <f>COUNTIF(주간_5pg!$F$2:$F$800,'5pg 데이터'!B1476)</f>
        <v>1</v>
      </c>
      <c r="F1476" t="b">
        <f t="shared" si="23"/>
        <v>0</v>
      </c>
      <c r="G1476" t="str">
        <f>IF(F1476=FALSE,"",B1476&amp;"@"&amp;COUNTIFS($B$1:B1476,B1476,$F$1:F1476,TRUE))</f>
        <v/>
      </c>
      <c r="H1476" t="str">
        <f>IFERROR(INDEX('기사 제목, 링크 정리시트'!B:B,MATCH(CONCATENATE("http://skinnonews.com"&amp;'5pg 데이터'!A1476),'기사 제목, 링크 정리시트'!C:C,0)),"")</f>
        <v/>
      </c>
      <c r="M1476">
        <f>주간_5pg!F1476</f>
        <v>0</v>
      </c>
    </row>
    <row r="1477" spans="1:13">
      <c r="A1477" s="86" t="s">
        <v>1091</v>
      </c>
      <c r="B1477" s="86" t="s">
        <v>236</v>
      </c>
      <c r="C1477" s="86">
        <v>1</v>
      </c>
      <c r="D1477" t="e">
        <f>IF(VLOOKUP(A1477,'상위 PV'!A:C,3,0)="기사임",1,"")</f>
        <v>#N/A</v>
      </c>
      <c r="E1477">
        <f>COUNTIF(주간_5pg!$F$2:$F$800,'5pg 데이터'!B1477)</f>
        <v>1</v>
      </c>
      <c r="F1477" t="e">
        <f t="shared" si="23"/>
        <v>#N/A</v>
      </c>
      <c r="G1477" t="e">
        <f>IF(F1477=FALSE,"",B1477&amp;"@"&amp;COUNTIFS($B$1:B1477,B1477,$F$1:F1477,TRUE))</f>
        <v>#N/A</v>
      </c>
      <c r="H1477" t="str">
        <f>IFERROR(INDEX('기사 제목, 링크 정리시트'!B:B,MATCH(CONCATENATE("http://skinnonews.com"&amp;'5pg 데이터'!A1477),'기사 제목, 링크 정리시트'!C:C,0)),"")</f>
        <v/>
      </c>
      <c r="M1477">
        <f>주간_5pg!F1477</f>
        <v>0</v>
      </c>
    </row>
    <row r="1478" spans="1:13">
      <c r="A1478" s="86" t="s">
        <v>1842</v>
      </c>
      <c r="B1478" s="86" t="s">
        <v>225</v>
      </c>
      <c r="C1478" s="86">
        <v>1</v>
      </c>
      <c r="D1478" t="str">
        <f>IF(VLOOKUP(A1478,'상위 PV'!A:C,3,0)="기사임",1,"")</f>
        <v/>
      </c>
      <c r="E1478">
        <f>COUNTIF(주간_5pg!$F$2:$F$800,'5pg 데이터'!B1478)</f>
        <v>1</v>
      </c>
      <c r="F1478" t="b">
        <f t="shared" si="23"/>
        <v>0</v>
      </c>
      <c r="G1478" t="str">
        <f>IF(F1478=FALSE,"",B1478&amp;"@"&amp;COUNTIFS($B$1:B1478,B1478,$F$1:F1478,TRUE))</f>
        <v/>
      </c>
      <c r="H1478" t="str">
        <f>IFERROR(INDEX('기사 제목, 링크 정리시트'!B:B,MATCH(CONCATENATE("http://skinnonews.com"&amp;'5pg 데이터'!A1478),'기사 제목, 링크 정리시트'!C:C,0)),"")</f>
        <v/>
      </c>
      <c r="M1478">
        <f>주간_5pg!F1478</f>
        <v>0</v>
      </c>
    </row>
    <row r="1479" spans="1:13">
      <c r="A1479" s="86" t="s">
        <v>1793</v>
      </c>
      <c r="B1479" s="86" t="s">
        <v>227</v>
      </c>
      <c r="C1479" s="86">
        <v>1</v>
      </c>
      <c r="D1479" t="e">
        <f>IF(VLOOKUP(A1479,'상위 PV'!A:C,3,0)="기사임",1,"")</f>
        <v>#N/A</v>
      </c>
      <c r="E1479">
        <f>COUNTIF(주간_5pg!$F$2:$F$800,'5pg 데이터'!B1479)</f>
        <v>1</v>
      </c>
      <c r="F1479" t="e">
        <f t="shared" si="23"/>
        <v>#N/A</v>
      </c>
      <c r="G1479" t="e">
        <f>IF(F1479=FALSE,"",B1479&amp;"@"&amp;COUNTIFS($B$1:B1479,B1479,$F$1:F1479,TRUE))</f>
        <v>#N/A</v>
      </c>
      <c r="H1479" t="str">
        <f>IFERROR(INDEX('기사 제목, 링크 정리시트'!B:B,MATCH(CONCATENATE("http://skinnonews.com"&amp;'5pg 데이터'!A1479),'기사 제목, 링크 정리시트'!C:C,0)),"")</f>
        <v/>
      </c>
      <c r="M1479">
        <f>주간_5pg!F1479</f>
        <v>0</v>
      </c>
    </row>
    <row r="1480" spans="1:13">
      <c r="A1480" s="86" t="s">
        <v>1793</v>
      </c>
      <c r="B1480" s="86" t="s">
        <v>225</v>
      </c>
      <c r="C1480" s="86">
        <v>1</v>
      </c>
      <c r="D1480" t="e">
        <f>IF(VLOOKUP(A1480,'상위 PV'!A:C,3,0)="기사임",1,"")</f>
        <v>#N/A</v>
      </c>
      <c r="E1480">
        <f>COUNTIF(주간_5pg!$F$2:$F$800,'5pg 데이터'!B1480)</f>
        <v>1</v>
      </c>
      <c r="F1480" t="e">
        <f t="shared" si="23"/>
        <v>#N/A</v>
      </c>
      <c r="G1480" t="e">
        <f>IF(F1480=FALSE,"",B1480&amp;"@"&amp;COUNTIFS($B$1:B1480,B1480,$F$1:F1480,TRUE))</f>
        <v>#N/A</v>
      </c>
      <c r="H1480" t="str">
        <f>IFERROR(INDEX('기사 제목, 링크 정리시트'!B:B,MATCH(CONCATENATE("http://skinnonews.com"&amp;'5pg 데이터'!A1480),'기사 제목, 링크 정리시트'!C:C,0)),"")</f>
        <v/>
      </c>
      <c r="M1480">
        <f>주간_5pg!F1480</f>
        <v>0</v>
      </c>
    </row>
    <row r="1481" spans="1:13">
      <c r="A1481" s="86" t="s">
        <v>1784</v>
      </c>
      <c r="B1481" s="86" t="s">
        <v>237</v>
      </c>
      <c r="C1481" s="86">
        <v>1</v>
      </c>
      <c r="D1481" t="e">
        <f>IF(VLOOKUP(A1481,'상위 PV'!A:C,3,0)="기사임",1,"")</f>
        <v>#N/A</v>
      </c>
      <c r="E1481">
        <f>COUNTIF(주간_5pg!$F$2:$F$800,'5pg 데이터'!B1481)</f>
        <v>1</v>
      </c>
      <c r="F1481" t="e">
        <f t="shared" si="23"/>
        <v>#N/A</v>
      </c>
      <c r="G1481" t="e">
        <f>IF(F1481=FALSE,"",B1481&amp;"@"&amp;COUNTIFS($B$1:B1481,B1481,$F$1:F1481,TRUE))</f>
        <v>#N/A</v>
      </c>
      <c r="H1481" t="str">
        <f>IFERROR(INDEX('기사 제목, 링크 정리시트'!B:B,MATCH(CONCATENATE("http://skinnonews.com"&amp;'5pg 데이터'!A1481),'기사 제목, 링크 정리시트'!C:C,0)),"")</f>
        <v/>
      </c>
      <c r="M1481">
        <f>주간_5pg!F1481</f>
        <v>0</v>
      </c>
    </row>
    <row r="1482" spans="1:13">
      <c r="A1482" s="86" t="s">
        <v>1843</v>
      </c>
      <c r="B1482" s="86" t="s">
        <v>250</v>
      </c>
      <c r="C1482" s="86">
        <v>1</v>
      </c>
      <c r="D1482" t="str">
        <f>IF(VLOOKUP(A1482,'상위 PV'!A:C,3,0)="기사임",1,"")</f>
        <v/>
      </c>
      <c r="E1482">
        <f>COUNTIF(주간_5pg!$F$2:$F$800,'5pg 데이터'!B1482)</f>
        <v>1</v>
      </c>
      <c r="F1482" t="b">
        <f t="shared" si="23"/>
        <v>0</v>
      </c>
      <c r="G1482" t="str">
        <f>IF(F1482=FALSE,"",B1482&amp;"@"&amp;COUNTIFS($B$1:B1482,B1482,$F$1:F1482,TRUE))</f>
        <v/>
      </c>
      <c r="H1482" t="str">
        <f>IFERROR(INDEX('기사 제목, 링크 정리시트'!B:B,MATCH(CONCATENATE("http://skinnonews.com"&amp;'5pg 데이터'!A1482),'기사 제목, 링크 정리시트'!C:C,0)),"")</f>
        <v/>
      </c>
      <c r="M1482">
        <f>주간_5pg!F1482</f>
        <v>0</v>
      </c>
    </row>
    <row r="1483" spans="1:13">
      <c r="A1483" s="86" t="s">
        <v>1000</v>
      </c>
      <c r="B1483" s="86" t="s">
        <v>226</v>
      </c>
      <c r="C1483" s="86">
        <v>1</v>
      </c>
      <c r="D1483" t="str">
        <f>IF(VLOOKUP(A1483,'상위 PV'!A:C,3,0)="기사임",1,"")</f>
        <v/>
      </c>
      <c r="E1483">
        <f>COUNTIF(주간_5pg!$F$2:$F$800,'5pg 데이터'!B1483)</f>
        <v>1</v>
      </c>
      <c r="F1483" t="b">
        <f t="shared" si="23"/>
        <v>0</v>
      </c>
      <c r="G1483" t="str">
        <f>IF(F1483=FALSE,"",B1483&amp;"@"&amp;COUNTIFS($B$1:B1483,B1483,$F$1:F1483,TRUE))</f>
        <v/>
      </c>
      <c r="H1483" t="str">
        <f>IFERROR(INDEX('기사 제목, 링크 정리시트'!B:B,MATCH(CONCATENATE("http://skinnonews.com"&amp;'5pg 데이터'!A1483),'기사 제목, 링크 정리시트'!C:C,0)),"")</f>
        <v/>
      </c>
      <c r="M1483">
        <f>주간_5pg!F1483</f>
        <v>0</v>
      </c>
    </row>
    <row r="1484" spans="1:13">
      <c r="A1484" s="86" t="s">
        <v>1844</v>
      </c>
      <c r="B1484" s="86" t="s">
        <v>241</v>
      </c>
      <c r="C1484" s="86">
        <v>1</v>
      </c>
      <c r="D1484" t="str">
        <f>IF(VLOOKUP(A1484,'상위 PV'!A:C,3,0)="기사임",1,"")</f>
        <v/>
      </c>
      <c r="E1484">
        <f>COUNTIF(주간_5pg!$F$2:$F$800,'5pg 데이터'!B1484)</f>
        <v>1</v>
      </c>
      <c r="F1484" t="b">
        <f t="shared" si="23"/>
        <v>0</v>
      </c>
      <c r="G1484" t="str">
        <f>IF(F1484=FALSE,"",B1484&amp;"@"&amp;COUNTIFS($B$1:B1484,B1484,$F$1:F1484,TRUE))</f>
        <v/>
      </c>
      <c r="H1484" t="str">
        <f>IFERROR(INDEX('기사 제목, 링크 정리시트'!B:B,MATCH(CONCATENATE("http://skinnonews.com"&amp;'5pg 데이터'!A1484),'기사 제목, 링크 정리시트'!C:C,0)),"")</f>
        <v/>
      </c>
      <c r="M1484">
        <f>주간_5pg!F1484</f>
        <v>0</v>
      </c>
    </row>
    <row r="1485" spans="1:13">
      <c r="A1485" s="86" t="s">
        <v>290</v>
      </c>
      <c r="B1485" s="86" t="s">
        <v>232</v>
      </c>
      <c r="C1485" s="86">
        <v>1</v>
      </c>
      <c r="D1485" t="str">
        <f>IF(VLOOKUP(A1485,'상위 PV'!A:C,3,0)="기사임",1,"")</f>
        <v/>
      </c>
      <c r="E1485">
        <f>COUNTIF(주간_5pg!$F$2:$F$800,'5pg 데이터'!B1485)</f>
        <v>1</v>
      </c>
      <c r="F1485" t="b">
        <f t="shared" si="23"/>
        <v>0</v>
      </c>
      <c r="G1485" t="str">
        <f>IF(F1485=FALSE,"",B1485&amp;"@"&amp;COUNTIFS($B$1:B1485,B1485,$F$1:F1485,TRUE))</f>
        <v/>
      </c>
      <c r="H1485" t="str">
        <f>IFERROR(INDEX('기사 제목, 링크 정리시트'!B:B,MATCH(CONCATENATE("http://skinnonews.com"&amp;'5pg 데이터'!A1485),'기사 제목, 링크 정리시트'!C:C,0)),"")</f>
        <v/>
      </c>
      <c r="M1485">
        <f>주간_5pg!F1485</f>
        <v>0</v>
      </c>
    </row>
    <row r="1486" spans="1:13">
      <c r="A1486" s="86" t="s">
        <v>290</v>
      </c>
      <c r="B1486" s="86" t="s">
        <v>1550</v>
      </c>
      <c r="C1486" s="86">
        <v>1</v>
      </c>
      <c r="D1486" t="str">
        <f>IF(VLOOKUP(A1486,'상위 PV'!A:C,3,0)="기사임",1,"")</f>
        <v/>
      </c>
      <c r="E1486">
        <f>COUNTIF(주간_5pg!$F$2:$F$800,'5pg 데이터'!B1486)</f>
        <v>1</v>
      </c>
      <c r="F1486" t="b">
        <f t="shared" si="23"/>
        <v>0</v>
      </c>
      <c r="G1486" t="str">
        <f>IF(F1486=FALSE,"",B1486&amp;"@"&amp;COUNTIFS($B$1:B1486,B1486,$F$1:F1486,TRUE))</f>
        <v/>
      </c>
      <c r="H1486" t="str">
        <f>IFERROR(INDEX('기사 제목, 링크 정리시트'!B:B,MATCH(CONCATENATE("http://skinnonews.com"&amp;'5pg 데이터'!A1486),'기사 제목, 링크 정리시트'!C:C,0)),"")</f>
        <v/>
      </c>
      <c r="M1486">
        <f>주간_5pg!F1486</f>
        <v>0</v>
      </c>
    </row>
    <row r="1487" spans="1:13">
      <c r="A1487" s="86" t="s">
        <v>1092</v>
      </c>
      <c r="B1487" s="86" t="s">
        <v>1623</v>
      </c>
      <c r="C1487" s="86">
        <v>1</v>
      </c>
      <c r="D1487" t="str">
        <f>IF(VLOOKUP(A1487,'상위 PV'!A:C,3,0)="기사임",1,"")</f>
        <v/>
      </c>
      <c r="E1487">
        <f>COUNTIF(주간_5pg!$F$2:$F$800,'5pg 데이터'!B1487)</f>
        <v>0</v>
      </c>
      <c r="F1487" t="b">
        <f t="shared" si="23"/>
        <v>0</v>
      </c>
      <c r="G1487" t="str">
        <f>IF(F1487=FALSE,"",B1487&amp;"@"&amp;COUNTIFS($B$1:B1487,B1487,$F$1:F1487,TRUE))</f>
        <v/>
      </c>
      <c r="H1487" t="str">
        <f>IFERROR(INDEX('기사 제목, 링크 정리시트'!B:B,MATCH(CONCATENATE("http://skinnonews.com"&amp;'5pg 데이터'!A1487),'기사 제목, 링크 정리시트'!C:C,0)),"")</f>
        <v/>
      </c>
      <c r="M1487">
        <f>주간_5pg!F1487</f>
        <v>0</v>
      </c>
    </row>
    <row r="1488" spans="1:13">
      <c r="A1488" s="86" t="s">
        <v>1695</v>
      </c>
      <c r="B1488" s="86" t="s">
        <v>229</v>
      </c>
      <c r="C1488" s="86">
        <v>1</v>
      </c>
      <c r="D1488" t="str">
        <f>IF(VLOOKUP(A1488,'상위 PV'!A:C,3,0)="기사임",1,"")</f>
        <v/>
      </c>
      <c r="E1488">
        <f>COUNTIF(주간_5pg!$F$2:$F$800,'5pg 데이터'!B1488)</f>
        <v>1</v>
      </c>
      <c r="F1488" t="b">
        <f t="shared" si="23"/>
        <v>0</v>
      </c>
      <c r="G1488" t="str">
        <f>IF(F1488=FALSE,"",B1488&amp;"@"&amp;COUNTIFS($B$1:B1488,B1488,$F$1:F1488,TRUE))</f>
        <v/>
      </c>
      <c r="H1488" t="str">
        <f>IFERROR(INDEX('기사 제목, 링크 정리시트'!B:B,MATCH(CONCATENATE("http://skinnonews.com"&amp;'5pg 데이터'!A1488),'기사 제목, 링크 정리시트'!C:C,0)),"")</f>
        <v/>
      </c>
      <c r="M1488">
        <f>주간_5pg!F1488</f>
        <v>0</v>
      </c>
    </row>
    <row r="1489" spans="1:13">
      <c r="A1489" s="86" t="s">
        <v>1681</v>
      </c>
      <c r="B1489" s="86" t="s">
        <v>226</v>
      </c>
      <c r="C1489" s="86">
        <v>1</v>
      </c>
      <c r="D1489" t="str">
        <f>IF(VLOOKUP(A1489,'상위 PV'!A:C,3,0)="기사임",1,"")</f>
        <v/>
      </c>
      <c r="E1489">
        <f>COUNTIF(주간_5pg!$F$2:$F$800,'5pg 데이터'!B1489)</f>
        <v>1</v>
      </c>
      <c r="F1489" t="b">
        <f t="shared" si="23"/>
        <v>0</v>
      </c>
      <c r="G1489" t="str">
        <f>IF(F1489=FALSE,"",B1489&amp;"@"&amp;COUNTIFS($B$1:B1489,B1489,$F$1:F1489,TRUE))</f>
        <v/>
      </c>
      <c r="H1489" t="str">
        <f>IFERROR(INDEX('기사 제목, 링크 정리시트'!B:B,MATCH(CONCATENATE("http://skinnonews.com"&amp;'5pg 데이터'!A1489),'기사 제목, 링크 정리시트'!C:C,0)),"")</f>
        <v/>
      </c>
      <c r="M1489">
        <f>주간_5pg!F1489</f>
        <v>0</v>
      </c>
    </row>
    <row r="1490" spans="1:13">
      <c r="A1490" s="86" t="s">
        <v>1009</v>
      </c>
      <c r="B1490" s="86" t="s">
        <v>226</v>
      </c>
      <c r="C1490" s="86">
        <v>1</v>
      </c>
      <c r="D1490" t="e">
        <f>IF(VLOOKUP(A1490,'상위 PV'!A:C,3,0)="기사임",1,"")</f>
        <v>#N/A</v>
      </c>
      <c r="E1490">
        <f>COUNTIF(주간_5pg!$F$2:$F$800,'5pg 데이터'!B1490)</f>
        <v>1</v>
      </c>
      <c r="F1490" t="e">
        <f t="shared" si="23"/>
        <v>#N/A</v>
      </c>
      <c r="G1490" t="e">
        <f>IF(F1490=FALSE,"",B1490&amp;"@"&amp;COUNTIFS($B$1:B1490,B1490,$F$1:F1490,TRUE))</f>
        <v>#N/A</v>
      </c>
      <c r="H1490" t="str">
        <f>IFERROR(INDEX('기사 제목, 링크 정리시트'!B:B,MATCH(CONCATENATE("http://skinnonews.com"&amp;'5pg 데이터'!A1490),'기사 제목, 링크 정리시트'!C:C,0)),"")</f>
        <v/>
      </c>
      <c r="M1490">
        <f>주간_5pg!F1490</f>
        <v>0</v>
      </c>
    </row>
    <row r="1491" spans="1:13">
      <c r="A1491" s="86" t="s">
        <v>1009</v>
      </c>
      <c r="B1491" s="86" t="s">
        <v>243</v>
      </c>
      <c r="C1491" s="86">
        <v>1</v>
      </c>
      <c r="D1491" t="e">
        <f>IF(VLOOKUP(A1491,'상위 PV'!A:C,3,0)="기사임",1,"")</f>
        <v>#N/A</v>
      </c>
      <c r="E1491">
        <f>COUNTIF(주간_5pg!$F$2:$F$800,'5pg 데이터'!B1491)</f>
        <v>1</v>
      </c>
      <c r="F1491" t="e">
        <f t="shared" si="23"/>
        <v>#N/A</v>
      </c>
      <c r="G1491" t="e">
        <f>IF(F1491=FALSE,"",B1491&amp;"@"&amp;COUNTIFS($B$1:B1491,B1491,$F$1:F1491,TRUE))</f>
        <v>#N/A</v>
      </c>
      <c r="H1491" t="str">
        <f>IFERROR(INDEX('기사 제목, 링크 정리시트'!B:B,MATCH(CONCATENATE("http://skinnonews.com"&amp;'5pg 데이터'!A1491),'기사 제목, 링크 정리시트'!C:C,0)),"")</f>
        <v/>
      </c>
      <c r="M1491">
        <f>주간_5pg!F1491</f>
        <v>0</v>
      </c>
    </row>
    <row r="1492" spans="1:13">
      <c r="A1492" s="86" t="s">
        <v>1845</v>
      </c>
      <c r="B1492" s="86" t="s">
        <v>233</v>
      </c>
      <c r="C1492" s="86">
        <v>1</v>
      </c>
      <c r="D1492" t="str">
        <f>IF(VLOOKUP(A1492,'상위 PV'!A:C,3,0)="기사임",1,"")</f>
        <v/>
      </c>
      <c r="E1492">
        <f>COUNTIF(주간_5pg!$F$2:$F$800,'5pg 데이터'!B1492)</f>
        <v>1</v>
      </c>
      <c r="F1492" t="b">
        <f t="shared" si="23"/>
        <v>0</v>
      </c>
      <c r="G1492" t="str">
        <f>IF(F1492=FALSE,"",B1492&amp;"@"&amp;COUNTIFS($B$1:B1492,B1492,$F$1:F1492,TRUE))</f>
        <v/>
      </c>
      <c r="H1492" t="str">
        <f>IFERROR(INDEX('기사 제목, 링크 정리시트'!B:B,MATCH(CONCATENATE("http://skinnonews.com"&amp;'5pg 데이터'!A1492),'기사 제목, 링크 정리시트'!C:C,0)),"")</f>
        <v/>
      </c>
      <c r="M1492">
        <f>주간_5pg!F1492</f>
        <v>0</v>
      </c>
    </row>
    <row r="1493" spans="1:13">
      <c r="A1493" s="86" t="s">
        <v>1846</v>
      </c>
      <c r="B1493" s="86" t="s">
        <v>225</v>
      </c>
      <c r="C1493" s="86">
        <v>1</v>
      </c>
      <c r="D1493" t="str">
        <f>IF(VLOOKUP(A1493,'상위 PV'!A:C,3,0)="기사임",1,"")</f>
        <v/>
      </c>
      <c r="E1493">
        <f>COUNTIF(주간_5pg!$F$2:$F$800,'5pg 데이터'!B1493)</f>
        <v>1</v>
      </c>
      <c r="F1493" t="b">
        <f t="shared" si="23"/>
        <v>0</v>
      </c>
      <c r="G1493" t="str">
        <f>IF(F1493=FALSE,"",B1493&amp;"@"&amp;COUNTIFS($B$1:B1493,B1493,$F$1:F1493,TRUE))</f>
        <v/>
      </c>
      <c r="H1493" t="str">
        <f>IFERROR(INDEX('기사 제목, 링크 정리시트'!B:B,MATCH(CONCATENATE("http://skinnonews.com"&amp;'5pg 데이터'!A1493),'기사 제목, 링크 정리시트'!C:C,0)),"")</f>
        <v/>
      </c>
      <c r="M1493">
        <f>주간_5pg!F1493</f>
        <v>0</v>
      </c>
    </row>
    <row r="1494" spans="1:13">
      <c r="A1494" s="86" t="s">
        <v>1127</v>
      </c>
      <c r="B1494" s="86" t="s">
        <v>231</v>
      </c>
      <c r="C1494" s="86">
        <v>1</v>
      </c>
      <c r="D1494" t="str">
        <f>IF(VLOOKUP(A1494,'상위 PV'!A:C,3,0)="기사임",1,"")</f>
        <v/>
      </c>
      <c r="E1494">
        <f>COUNTIF(주간_5pg!$F$2:$F$800,'5pg 데이터'!B1494)</f>
        <v>1</v>
      </c>
      <c r="F1494" t="b">
        <f t="shared" si="23"/>
        <v>0</v>
      </c>
      <c r="G1494" t="str">
        <f>IF(F1494=FALSE,"",B1494&amp;"@"&amp;COUNTIFS($B$1:B1494,B1494,$F$1:F1494,TRUE))</f>
        <v/>
      </c>
      <c r="H1494" t="str">
        <f>IFERROR(INDEX('기사 제목, 링크 정리시트'!B:B,MATCH(CONCATENATE("http://skinnonews.com"&amp;'5pg 데이터'!A1494),'기사 제목, 링크 정리시트'!C:C,0)),"")</f>
        <v/>
      </c>
      <c r="M1494">
        <f>주간_5pg!F1494</f>
        <v>0</v>
      </c>
    </row>
    <row r="1495" spans="1:13">
      <c r="A1495" s="86" t="s">
        <v>998</v>
      </c>
      <c r="B1495" s="86" t="s">
        <v>225</v>
      </c>
      <c r="C1495" s="86">
        <v>1</v>
      </c>
      <c r="D1495" t="str">
        <f>IF(VLOOKUP(A1495,'상위 PV'!A:C,3,0)="기사임",1,"")</f>
        <v/>
      </c>
      <c r="E1495">
        <f>COUNTIF(주간_5pg!$F$2:$F$800,'5pg 데이터'!B1495)</f>
        <v>1</v>
      </c>
      <c r="F1495" t="b">
        <f t="shared" si="23"/>
        <v>0</v>
      </c>
      <c r="G1495" t="str">
        <f>IF(F1495=FALSE,"",B1495&amp;"@"&amp;COUNTIFS($B$1:B1495,B1495,$F$1:F1495,TRUE))</f>
        <v/>
      </c>
      <c r="H1495" t="str">
        <f>IFERROR(INDEX('기사 제목, 링크 정리시트'!B:B,MATCH(CONCATENATE("http://skinnonews.com"&amp;'5pg 데이터'!A1495),'기사 제목, 링크 정리시트'!C:C,0)),"")</f>
        <v/>
      </c>
      <c r="M1495">
        <f>주간_5pg!F1495</f>
        <v>0</v>
      </c>
    </row>
    <row r="1496" spans="1:13">
      <c r="A1496" s="86" t="s">
        <v>1648</v>
      </c>
      <c r="B1496" s="86" t="s">
        <v>1731</v>
      </c>
      <c r="C1496" s="86">
        <v>1</v>
      </c>
      <c r="D1496" t="str">
        <f>IF(VLOOKUP(A1496,'상위 PV'!A:C,3,0)="기사임",1,"")</f>
        <v/>
      </c>
      <c r="E1496">
        <f>COUNTIF(주간_5pg!$F$2:$F$800,'5pg 데이터'!B1496)</f>
        <v>0</v>
      </c>
      <c r="F1496" t="b">
        <f t="shared" si="23"/>
        <v>0</v>
      </c>
      <c r="G1496" t="str">
        <f>IF(F1496=FALSE,"",B1496&amp;"@"&amp;COUNTIFS($B$1:B1496,B1496,$F$1:F1496,TRUE))</f>
        <v/>
      </c>
      <c r="H1496" t="str">
        <f>IFERROR(INDEX('기사 제목, 링크 정리시트'!B:B,MATCH(CONCATENATE("http://skinnonews.com"&amp;'5pg 데이터'!A1496),'기사 제목, 링크 정리시트'!C:C,0)),"")</f>
        <v/>
      </c>
      <c r="M1496">
        <f>주간_5pg!F1496</f>
        <v>0</v>
      </c>
    </row>
    <row r="1497" spans="1:13">
      <c r="A1497" s="86" t="s">
        <v>1068</v>
      </c>
      <c r="B1497" s="86" t="s">
        <v>246</v>
      </c>
      <c r="C1497" s="86">
        <v>1</v>
      </c>
      <c r="D1497" t="str">
        <f>IF(VLOOKUP(A1497,'상위 PV'!A:C,3,0)="기사임",1,"")</f>
        <v/>
      </c>
      <c r="E1497">
        <f>COUNTIF(주간_5pg!$F$2:$F$800,'5pg 데이터'!B1497)</f>
        <v>1</v>
      </c>
      <c r="F1497" t="b">
        <f t="shared" si="23"/>
        <v>0</v>
      </c>
      <c r="G1497" t="str">
        <f>IF(F1497=FALSE,"",B1497&amp;"@"&amp;COUNTIFS($B$1:B1497,B1497,$F$1:F1497,TRUE))</f>
        <v/>
      </c>
      <c r="H1497" t="str">
        <f>IFERROR(INDEX('기사 제목, 링크 정리시트'!B:B,MATCH(CONCATENATE("http://skinnonews.com"&amp;'5pg 데이터'!A1497),'기사 제목, 링크 정리시트'!C:C,0)),"")</f>
        <v/>
      </c>
      <c r="M1497">
        <f>주간_5pg!F1497</f>
        <v>0</v>
      </c>
    </row>
    <row r="1498" spans="1:13">
      <c r="A1498" s="86" t="s">
        <v>1068</v>
      </c>
      <c r="B1498" s="86" t="s">
        <v>596</v>
      </c>
      <c r="C1498" s="86">
        <v>1</v>
      </c>
      <c r="D1498" t="str">
        <f>IF(VLOOKUP(A1498,'상위 PV'!A:C,3,0)="기사임",1,"")</f>
        <v/>
      </c>
      <c r="E1498">
        <f>COUNTIF(주간_5pg!$F$2:$F$800,'5pg 데이터'!B1498)</f>
        <v>1</v>
      </c>
      <c r="F1498" t="b">
        <f t="shared" si="23"/>
        <v>0</v>
      </c>
      <c r="G1498" t="str">
        <f>IF(F1498=FALSE,"",B1498&amp;"@"&amp;COUNTIFS($B$1:B1498,B1498,$F$1:F1498,TRUE))</f>
        <v/>
      </c>
      <c r="H1498" t="str">
        <f>IFERROR(INDEX('기사 제목, 링크 정리시트'!B:B,MATCH(CONCATENATE("http://skinnonews.com"&amp;'5pg 데이터'!A1498),'기사 제목, 링크 정리시트'!C:C,0)),"")</f>
        <v/>
      </c>
      <c r="M1498">
        <f>주간_5pg!F1498</f>
        <v>0</v>
      </c>
    </row>
    <row r="1499" spans="1:13">
      <c r="A1499" s="86" t="s">
        <v>1847</v>
      </c>
      <c r="B1499" s="86" t="s">
        <v>225</v>
      </c>
      <c r="C1499" s="86">
        <v>1</v>
      </c>
      <c r="D1499" t="str">
        <f>IF(VLOOKUP(A1499,'상위 PV'!A:C,3,0)="기사임",1,"")</f>
        <v/>
      </c>
      <c r="E1499">
        <f>COUNTIF(주간_5pg!$F$2:$F$800,'5pg 데이터'!B1499)</f>
        <v>1</v>
      </c>
      <c r="F1499" t="b">
        <f t="shared" si="23"/>
        <v>0</v>
      </c>
      <c r="G1499" t="str">
        <f>IF(F1499=FALSE,"",B1499&amp;"@"&amp;COUNTIFS($B$1:B1499,B1499,$F$1:F1499,TRUE))</f>
        <v/>
      </c>
      <c r="H1499" t="str">
        <f>IFERROR(INDEX('기사 제목, 링크 정리시트'!B:B,MATCH(CONCATENATE("http://skinnonews.com"&amp;'5pg 데이터'!A1499),'기사 제목, 링크 정리시트'!C:C,0)),"")</f>
        <v/>
      </c>
      <c r="M1499">
        <f>주간_5pg!F1499</f>
        <v>0</v>
      </c>
    </row>
    <row r="1500" spans="1:13">
      <c r="A1500" s="86" t="s">
        <v>1682</v>
      </c>
      <c r="B1500" s="86" t="s">
        <v>229</v>
      </c>
      <c r="C1500" s="86">
        <v>1</v>
      </c>
      <c r="D1500" t="e">
        <f>IF(VLOOKUP(A1500,'상위 PV'!A:C,3,0)="기사임",1,"")</f>
        <v>#N/A</v>
      </c>
      <c r="E1500">
        <f>COUNTIF(주간_5pg!$F$2:$F$800,'5pg 데이터'!B1500)</f>
        <v>1</v>
      </c>
      <c r="F1500" t="e">
        <f t="shared" si="23"/>
        <v>#N/A</v>
      </c>
      <c r="G1500" t="e">
        <f>IF(F1500=FALSE,"",B1500&amp;"@"&amp;COUNTIFS($B$1:B1500,B1500,$F$1:F1500,TRUE))</f>
        <v>#N/A</v>
      </c>
      <c r="H1500" t="str">
        <f>IFERROR(INDEX('기사 제목, 링크 정리시트'!B:B,MATCH(CONCATENATE("http://skinnonews.com"&amp;'5pg 데이터'!A1500),'기사 제목, 링크 정리시트'!C:C,0)),"")</f>
        <v/>
      </c>
      <c r="M1500">
        <f>주간_5pg!F1500</f>
        <v>0</v>
      </c>
    </row>
    <row r="1501" spans="1:13">
      <c r="A1501" s="86" t="s">
        <v>1229</v>
      </c>
      <c r="B1501" s="86" t="s">
        <v>226</v>
      </c>
      <c r="C1501" s="86">
        <v>1</v>
      </c>
      <c r="D1501" t="str">
        <f>IF(VLOOKUP(A1501,'상위 PV'!A:C,3,0)="기사임",1,"")</f>
        <v/>
      </c>
      <c r="E1501">
        <f>COUNTIF(주간_5pg!$F$2:$F$800,'5pg 데이터'!B1501)</f>
        <v>1</v>
      </c>
      <c r="F1501" t="b">
        <f t="shared" si="23"/>
        <v>0</v>
      </c>
      <c r="G1501" t="str">
        <f>IF(F1501=FALSE,"",B1501&amp;"@"&amp;COUNTIFS($B$1:B1501,B1501,$F$1:F1501,TRUE))</f>
        <v/>
      </c>
      <c r="H1501" t="str">
        <f>IFERROR(INDEX('기사 제목, 링크 정리시트'!B:B,MATCH(CONCATENATE("http://skinnonews.com"&amp;'5pg 데이터'!A1501),'기사 제목, 링크 정리시트'!C:C,0)),"")</f>
        <v/>
      </c>
      <c r="M1501">
        <f>주간_5pg!F1501</f>
        <v>0</v>
      </c>
    </row>
    <row r="1502" spans="1:13">
      <c r="A1502" s="86" t="s">
        <v>1848</v>
      </c>
      <c r="B1502" s="86" t="s">
        <v>1770</v>
      </c>
      <c r="C1502" s="86">
        <v>1</v>
      </c>
      <c r="D1502" t="str">
        <f>IF(VLOOKUP(A1502,'상위 PV'!A:C,3,0)="기사임",1,"")</f>
        <v/>
      </c>
      <c r="E1502">
        <f>COUNTIF(주간_5pg!$F$2:$F$800,'5pg 데이터'!B1502)</f>
        <v>0</v>
      </c>
      <c r="F1502" t="b">
        <f t="shared" si="23"/>
        <v>0</v>
      </c>
      <c r="G1502" t="str">
        <f>IF(F1502=FALSE,"",B1502&amp;"@"&amp;COUNTIFS($B$1:B1502,B1502,$F$1:F1502,TRUE))</f>
        <v/>
      </c>
      <c r="H1502" t="str">
        <f>IFERROR(INDEX('기사 제목, 링크 정리시트'!B:B,MATCH(CONCATENATE("http://skinnonews.com"&amp;'5pg 데이터'!A1502),'기사 제목, 링크 정리시트'!C:C,0)),"")</f>
        <v/>
      </c>
      <c r="M1502">
        <f>주간_5pg!F1502</f>
        <v>0</v>
      </c>
    </row>
    <row r="1503" spans="1:13">
      <c r="A1503" s="86" t="s">
        <v>1676</v>
      </c>
      <c r="B1503" s="86" t="s">
        <v>241</v>
      </c>
      <c r="C1503" s="86">
        <v>1</v>
      </c>
      <c r="D1503" t="e">
        <f>IF(VLOOKUP(A1503,'상위 PV'!A:C,3,0)="기사임",1,"")</f>
        <v>#N/A</v>
      </c>
      <c r="E1503">
        <f>COUNTIF(주간_5pg!$F$2:$F$800,'5pg 데이터'!B1503)</f>
        <v>1</v>
      </c>
      <c r="F1503" t="e">
        <f t="shared" si="23"/>
        <v>#N/A</v>
      </c>
      <c r="G1503" t="e">
        <f>IF(F1503=FALSE,"",B1503&amp;"@"&amp;COUNTIFS($B$1:B1503,B1503,$F$1:F1503,TRUE))</f>
        <v>#N/A</v>
      </c>
      <c r="H1503" t="str">
        <f>IFERROR(INDEX('기사 제목, 링크 정리시트'!B:B,MATCH(CONCATENATE("http://skinnonews.com"&amp;'5pg 데이터'!A1503),'기사 제목, 링크 정리시트'!C:C,0)),"")</f>
        <v/>
      </c>
      <c r="M1503">
        <f>주간_5pg!F1503</f>
        <v>0</v>
      </c>
    </row>
    <row r="1504" spans="1:13">
      <c r="A1504" s="86" t="s">
        <v>1676</v>
      </c>
      <c r="B1504" s="86" t="s">
        <v>251</v>
      </c>
      <c r="C1504" s="86">
        <v>1</v>
      </c>
      <c r="D1504" t="e">
        <f>IF(VLOOKUP(A1504,'상위 PV'!A:C,3,0)="기사임",1,"")</f>
        <v>#N/A</v>
      </c>
      <c r="E1504">
        <f>COUNTIF(주간_5pg!$F$2:$F$800,'5pg 데이터'!B1504)</f>
        <v>1</v>
      </c>
      <c r="F1504" t="e">
        <f t="shared" si="23"/>
        <v>#N/A</v>
      </c>
      <c r="G1504" t="e">
        <f>IF(F1504=FALSE,"",B1504&amp;"@"&amp;COUNTIFS($B$1:B1504,B1504,$F$1:F1504,TRUE))</f>
        <v>#N/A</v>
      </c>
      <c r="H1504" t="str">
        <f>IFERROR(INDEX('기사 제목, 링크 정리시트'!B:B,MATCH(CONCATENATE("http://skinnonews.com"&amp;'5pg 데이터'!A1504),'기사 제목, 링크 정리시트'!C:C,0)),"")</f>
        <v/>
      </c>
      <c r="M1504">
        <f>주간_5pg!F1504</f>
        <v>0</v>
      </c>
    </row>
    <row r="1505" spans="1:13">
      <c r="A1505" s="86" t="s">
        <v>1364</v>
      </c>
      <c r="B1505" s="86" t="s">
        <v>233</v>
      </c>
      <c r="C1505" s="86">
        <v>1</v>
      </c>
      <c r="D1505" t="str">
        <f>IF(VLOOKUP(A1505,'상위 PV'!A:C,3,0)="기사임",1,"")</f>
        <v/>
      </c>
      <c r="E1505">
        <f>COUNTIF(주간_5pg!$F$2:$F$800,'5pg 데이터'!B1505)</f>
        <v>1</v>
      </c>
      <c r="F1505" t="b">
        <f t="shared" si="23"/>
        <v>0</v>
      </c>
      <c r="G1505" t="str">
        <f>IF(F1505=FALSE,"",B1505&amp;"@"&amp;COUNTIFS($B$1:B1505,B1505,$F$1:F1505,TRUE))</f>
        <v/>
      </c>
      <c r="H1505" t="str">
        <f>IFERROR(INDEX('기사 제목, 링크 정리시트'!B:B,MATCH(CONCATENATE("http://skinnonews.com"&amp;'5pg 데이터'!A1505),'기사 제목, 링크 정리시트'!C:C,0)),"")</f>
        <v/>
      </c>
      <c r="M1505">
        <f>주간_5pg!F1505</f>
        <v>0</v>
      </c>
    </row>
    <row r="1506" spans="1:13">
      <c r="A1506" s="86" t="s">
        <v>291</v>
      </c>
      <c r="B1506" s="86" t="s">
        <v>229</v>
      </c>
      <c r="C1506" s="86">
        <v>1</v>
      </c>
      <c r="D1506" t="e">
        <f>IF(VLOOKUP(A1506,'상위 PV'!A:C,3,0)="기사임",1,"")</f>
        <v>#N/A</v>
      </c>
      <c r="E1506">
        <f>COUNTIF(주간_5pg!$F$2:$F$800,'5pg 데이터'!B1506)</f>
        <v>1</v>
      </c>
      <c r="F1506" t="e">
        <f t="shared" si="23"/>
        <v>#N/A</v>
      </c>
      <c r="G1506" t="e">
        <f>IF(F1506=FALSE,"",B1506&amp;"@"&amp;COUNTIFS($B$1:B1506,B1506,$F$1:F1506,TRUE))</f>
        <v>#N/A</v>
      </c>
      <c r="H1506" t="str">
        <f>IFERROR(INDEX('기사 제목, 링크 정리시트'!B:B,MATCH(CONCATENATE("http://skinnonews.com"&amp;'5pg 데이터'!A1506),'기사 제목, 링크 정리시트'!C:C,0)),"")</f>
        <v/>
      </c>
      <c r="M1506">
        <f>주간_5pg!F1506</f>
        <v>0</v>
      </c>
    </row>
    <row r="1507" spans="1:13">
      <c r="A1507" s="86" t="s">
        <v>1542</v>
      </c>
      <c r="B1507" s="86" t="s">
        <v>226</v>
      </c>
      <c r="C1507" s="86">
        <v>1</v>
      </c>
      <c r="D1507" t="str">
        <f>IF(VLOOKUP(A1507,'상위 PV'!A:C,3,0)="기사임",1,"")</f>
        <v/>
      </c>
      <c r="E1507">
        <f>COUNTIF(주간_5pg!$F$2:$F$800,'5pg 데이터'!B1507)</f>
        <v>1</v>
      </c>
      <c r="F1507" t="b">
        <f t="shared" si="23"/>
        <v>0</v>
      </c>
      <c r="G1507" t="str">
        <f>IF(F1507=FALSE,"",B1507&amp;"@"&amp;COUNTIFS($B$1:B1507,B1507,$F$1:F1507,TRUE))</f>
        <v/>
      </c>
      <c r="H1507" t="str">
        <f>IFERROR(INDEX('기사 제목, 링크 정리시트'!B:B,MATCH(CONCATENATE("http://skinnonews.com"&amp;'5pg 데이터'!A1507),'기사 제목, 링크 정리시트'!C:C,0)),"")</f>
        <v/>
      </c>
      <c r="M1507">
        <f>주간_5pg!F1507</f>
        <v>0</v>
      </c>
    </row>
    <row r="1508" spans="1:13">
      <c r="A1508" s="86" t="s">
        <v>1098</v>
      </c>
      <c r="B1508" s="86" t="s">
        <v>232</v>
      </c>
      <c r="C1508" s="86">
        <v>1</v>
      </c>
      <c r="D1508" t="str">
        <f>IF(VLOOKUP(A1508,'상위 PV'!A:C,3,0)="기사임",1,"")</f>
        <v/>
      </c>
      <c r="E1508">
        <f>COUNTIF(주간_5pg!$F$2:$F$800,'5pg 데이터'!B1508)</f>
        <v>1</v>
      </c>
      <c r="F1508" t="b">
        <f t="shared" si="23"/>
        <v>0</v>
      </c>
      <c r="G1508" t="str">
        <f>IF(F1508=FALSE,"",B1508&amp;"@"&amp;COUNTIFS($B$1:B1508,B1508,$F$1:F1508,TRUE))</f>
        <v/>
      </c>
      <c r="H1508" t="str">
        <f>IFERROR(INDEX('기사 제목, 링크 정리시트'!B:B,MATCH(CONCATENATE("http://skinnonews.com"&amp;'5pg 데이터'!A1508),'기사 제목, 링크 정리시트'!C:C,0)),"")</f>
        <v/>
      </c>
      <c r="M1508">
        <f>주간_5pg!F1508</f>
        <v>0</v>
      </c>
    </row>
    <row r="1509" spans="1:13">
      <c r="A1509" s="86" t="s">
        <v>1631</v>
      </c>
      <c r="B1509" s="86" t="s">
        <v>226</v>
      </c>
      <c r="C1509" s="86">
        <v>1</v>
      </c>
      <c r="D1509" t="str">
        <f>IF(VLOOKUP(A1509,'상위 PV'!A:C,3,0)="기사임",1,"")</f>
        <v/>
      </c>
      <c r="E1509">
        <f>COUNTIF(주간_5pg!$F$2:$F$800,'5pg 데이터'!B1509)</f>
        <v>1</v>
      </c>
      <c r="F1509" t="b">
        <f t="shared" si="23"/>
        <v>0</v>
      </c>
      <c r="G1509" t="str">
        <f>IF(F1509=FALSE,"",B1509&amp;"@"&amp;COUNTIFS($B$1:B1509,B1509,$F$1:F1509,TRUE))</f>
        <v/>
      </c>
      <c r="H1509" t="str">
        <f>IFERROR(INDEX('기사 제목, 링크 정리시트'!B:B,MATCH(CONCATENATE("http://skinnonews.com"&amp;'5pg 데이터'!A1509),'기사 제목, 링크 정리시트'!C:C,0)),"")</f>
        <v/>
      </c>
      <c r="M1509">
        <f>주간_5pg!F1509</f>
        <v>0</v>
      </c>
    </row>
    <row r="1510" spans="1:13">
      <c r="A1510" s="86" t="s">
        <v>1849</v>
      </c>
      <c r="B1510" s="86" t="s">
        <v>229</v>
      </c>
      <c r="C1510" s="86">
        <v>1</v>
      </c>
      <c r="D1510" t="str">
        <f>IF(VLOOKUP(A1510,'상위 PV'!A:C,3,0)="기사임",1,"")</f>
        <v/>
      </c>
      <c r="E1510">
        <f>COUNTIF(주간_5pg!$F$2:$F$800,'5pg 데이터'!B1510)</f>
        <v>1</v>
      </c>
      <c r="F1510" t="b">
        <f t="shared" si="23"/>
        <v>0</v>
      </c>
      <c r="G1510" t="str">
        <f>IF(F1510=FALSE,"",B1510&amp;"@"&amp;COUNTIFS($B$1:B1510,B1510,$F$1:F1510,TRUE))</f>
        <v/>
      </c>
      <c r="H1510" t="str">
        <f>IFERROR(INDEX('기사 제목, 링크 정리시트'!B:B,MATCH(CONCATENATE("http://skinnonews.com"&amp;'5pg 데이터'!A1510),'기사 제목, 링크 정리시트'!C:C,0)),"")</f>
        <v/>
      </c>
      <c r="M1510">
        <f>주간_5pg!F1510</f>
        <v>0</v>
      </c>
    </row>
    <row r="1511" spans="1:13">
      <c r="A1511" s="86" t="s">
        <v>1051</v>
      </c>
      <c r="B1511" s="86" t="s">
        <v>225</v>
      </c>
      <c r="C1511" s="86">
        <v>1</v>
      </c>
      <c r="D1511" t="e">
        <f>IF(VLOOKUP(A1511,'상위 PV'!A:C,3,0)="기사임",1,"")</f>
        <v>#N/A</v>
      </c>
      <c r="E1511">
        <f>COUNTIF(주간_5pg!$F$2:$F$800,'5pg 데이터'!B1511)</f>
        <v>1</v>
      </c>
      <c r="F1511" t="e">
        <f t="shared" si="23"/>
        <v>#N/A</v>
      </c>
      <c r="G1511" t="e">
        <f>IF(F1511=FALSE,"",B1511&amp;"@"&amp;COUNTIFS($B$1:B1511,B1511,$F$1:F1511,TRUE))</f>
        <v>#N/A</v>
      </c>
      <c r="H1511" t="str">
        <f>IFERROR(INDEX('기사 제목, 링크 정리시트'!B:B,MATCH(CONCATENATE("http://skinnonews.com"&amp;'5pg 데이터'!A1511),'기사 제목, 링크 정리시트'!C:C,0)),"")</f>
        <v/>
      </c>
      <c r="M1511">
        <f>주간_5pg!F1511</f>
        <v>0</v>
      </c>
    </row>
    <row r="1512" spans="1:13">
      <c r="A1512" s="86" t="s">
        <v>1683</v>
      </c>
      <c r="B1512" s="86" t="s">
        <v>227</v>
      </c>
      <c r="C1512" s="86">
        <v>1</v>
      </c>
      <c r="D1512" t="str">
        <f>IF(VLOOKUP(A1512,'상위 PV'!A:C,3,0)="기사임",1,"")</f>
        <v/>
      </c>
      <c r="E1512">
        <f>COUNTIF(주간_5pg!$F$2:$F$800,'5pg 데이터'!B1512)</f>
        <v>1</v>
      </c>
      <c r="F1512" t="b">
        <f t="shared" si="23"/>
        <v>0</v>
      </c>
      <c r="G1512" t="str">
        <f>IF(F1512=FALSE,"",B1512&amp;"@"&amp;COUNTIFS($B$1:B1512,B1512,$F$1:F1512,TRUE))</f>
        <v/>
      </c>
      <c r="H1512" t="str">
        <f>IFERROR(INDEX('기사 제목, 링크 정리시트'!B:B,MATCH(CONCATENATE("http://skinnonews.com"&amp;'5pg 데이터'!A1512),'기사 제목, 링크 정리시트'!C:C,0)),"")</f>
        <v/>
      </c>
      <c r="M1512">
        <f>주간_5pg!F1512</f>
        <v>0</v>
      </c>
    </row>
    <row r="1513" spans="1:13">
      <c r="A1513" s="86" t="s">
        <v>1613</v>
      </c>
      <c r="B1513" s="86" t="s">
        <v>235</v>
      </c>
      <c r="C1513" s="86">
        <v>1</v>
      </c>
      <c r="D1513" t="str">
        <f>IF(VLOOKUP(A1513,'상위 PV'!A:C,3,0)="기사임",1,"")</f>
        <v/>
      </c>
      <c r="E1513">
        <f>COUNTIF(주간_5pg!$F$2:$F$800,'5pg 데이터'!B1513)</f>
        <v>1</v>
      </c>
      <c r="F1513" t="b">
        <f t="shared" si="23"/>
        <v>0</v>
      </c>
      <c r="G1513" t="str">
        <f>IF(F1513=FALSE,"",B1513&amp;"@"&amp;COUNTIFS($B$1:B1513,B1513,$F$1:F1513,TRUE))</f>
        <v/>
      </c>
      <c r="H1513" t="str">
        <f>IFERROR(INDEX('기사 제목, 링크 정리시트'!B:B,MATCH(CONCATENATE("http://skinnonews.com"&amp;'5pg 데이터'!A1513),'기사 제목, 링크 정리시트'!C:C,0)),"")</f>
        <v/>
      </c>
      <c r="M1513">
        <f>주간_5pg!F1513</f>
        <v>0</v>
      </c>
    </row>
    <row r="1514" spans="1:13">
      <c r="A1514" s="86" t="s">
        <v>1613</v>
      </c>
      <c r="B1514" s="86" t="s">
        <v>1550</v>
      </c>
      <c r="C1514" s="86">
        <v>1</v>
      </c>
      <c r="D1514" t="str">
        <f>IF(VLOOKUP(A1514,'상위 PV'!A:C,3,0)="기사임",1,"")</f>
        <v/>
      </c>
      <c r="E1514">
        <f>COUNTIF(주간_5pg!$F$2:$F$800,'5pg 데이터'!B1514)</f>
        <v>1</v>
      </c>
      <c r="F1514" t="b">
        <f t="shared" si="23"/>
        <v>0</v>
      </c>
      <c r="G1514" t="str">
        <f>IF(F1514=FALSE,"",B1514&amp;"@"&amp;COUNTIFS($B$1:B1514,B1514,$F$1:F1514,TRUE))</f>
        <v/>
      </c>
      <c r="H1514" t="str">
        <f>IFERROR(INDEX('기사 제목, 링크 정리시트'!B:B,MATCH(CONCATENATE("http://skinnonews.com"&amp;'5pg 데이터'!A1514),'기사 제목, 링크 정리시트'!C:C,0)),"")</f>
        <v/>
      </c>
      <c r="M1514">
        <f>주간_5pg!F1514</f>
        <v>0</v>
      </c>
    </row>
    <row r="1515" spans="1:13">
      <c r="A1515" s="86" t="s">
        <v>1613</v>
      </c>
      <c r="B1515" s="86" t="s">
        <v>225</v>
      </c>
      <c r="C1515" s="86">
        <v>1</v>
      </c>
      <c r="D1515" t="str">
        <f>IF(VLOOKUP(A1515,'상위 PV'!A:C,3,0)="기사임",1,"")</f>
        <v/>
      </c>
      <c r="E1515">
        <f>COUNTIF(주간_5pg!$F$2:$F$800,'5pg 데이터'!B1515)</f>
        <v>1</v>
      </c>
      <c r="F1515" t="b">
        <f t="shared" si="23"/>
        <v>0</v>
      </c>
      <c r="G1515" t="str">
        <f>IF(F1515=FALSE,"",B1515&amp;"@"&amp;COUNTIFS($B$1:B1515,B1515,$F$1:F1515,TRUE))</f>
        <v/>
      </c>
      <c r="H1515" t="str">
        <f>IFERROR(INDEX('기사 제목, 링크 정리시트'!B:B,MATCH(CONCATENATE("http://skinnonews.com"&amp;'5pg 데이터'!A1515),'기사 제목, 링크 정리시트'!C:C,0)),"")</f>
        <v/>
      </c>
      <c r="M1515">
        <f>주간_5pg!F1515</f>
        <v>0</v>
      </c>
    </row>
    <row r="1516" spans="1:13">
      <c r="A1516" s="86" t="s">
        <v>1102</v>
      </c>
      <c r="B1516" s="86" t="s">
        <v>1774</v>
      </c>
      <c r="C1516" s="86">
        <v>1</v>
      </c>
      <c r="D1516" t="e">
        <f>IF(VLOOKUP(A1516,'상위 PV'!A:C,3,0)="기사임",1,"")</f>
        <v>#N/A</v>
      </c>
      <c r="E1516">
        <f>COUNTIF(주간_5pg!$F$2:$F$800,'5pg 데이터'!B1516)</f>
        <v>1</v>
      </c>
      <c r="F1516" t="e">
        <f t="shared" si="23"/>
        <v>#N/A</v>
      </c>
      <c r="G1516" t="e">
        <f>IF(F1516=FALSE,"",B1516&amp;"@"&amp;COUNTIFS($B$1:B1516,B1516,$F$1:F1516,TRUE))</f>
        <v>#N/A</v>
      </c>
      <c r="H1516" t="str">
        <f>IFERROR(INDEX('기사 제목, 링크 정리시트'!B:B,MATCH(CONCATENATE("http://skinnonews.com"&amp;'5pg 데이터'!A1516),'기사 제목, 링크 정리시트'!C:C,0)),"")</f>
        <v/>
      </c>
      <c r="M1516">
        <f>주간_5pg!F1516</f>
        <v>0</v>
      </c>
    </row>
    <row r="1517" spans="1:13">
      <c r="A1517" s="86" t="s">
        <v>1658</v>
      </c>
      <c r="B1517" s="86" t="s">
        <v>226</v>
      </c>
      <c r="C1517" s="86">
        <v>1</v>
      </c>
      <c r="D1517" t="str">
        <f>IF(VLOOKUP(A1517,'상위 PV'!A:C,3,0)="기사임",1,"")</f>
        <v/>
      </c>
      <c r="E1517">
        <f>COUNTIF(주간_5pg!$F$2:$F$800,'5pg 데이터'!B1517)</f>
        <v>1</v>
      </c>
      <c r="F1517" t="b">
        <f t="shared" si="23"/>
        <v>0</v>
      </c>
      <c r="G1517" t="str">
        <f>IF(F1517=FALSE,"",B1517&amp;"@"&amp;COUNTIFS($B$1:B1517,B1517,$F$1:F1517,TRUE))</f>
        <v/>
      </c>
      <c r="H1517" t="str">
        <f>IFERROR(INDEX('기사 제목, 링크 정리시트'!B:B,MATCH(CONCATENATE("http://skinnonews.com"&amp;'5pg 데이터'!A1517),'기사 제목, 링크 정리시트'!C:C,0)),"")</f>
        <v/>
      </c>
      <c r="M1517">
        <f>주간_5pg!F1517</f>
        <v>0</v>
      </c>
    </row>
    <row r="1518" spans="1:13">
      <c r="A1518" s="86" t="s">
        <v>1574</v>
      </c>
      <c r="B1518" s="86" t="s">
        <v>231</v>
      </c>
      <c r="C1518" s="86">
        <v>1</v>
      </c>
      <c r="D1518" t="str">
        <f>IF(VLOOKUP(A1518,'상위 PV'!A:C,3,0)="기사임",1,"")</f>
        <v/>
      </c>
      <c r="E1518">
        <f>COUNTIF(주간_5pg!$F$2:$F$800,'5pg 데이터'!B1518)</f>
        <v>1</v>
      </c>
      <c r="F1518" t="b">
        <f t="shared" si="23"/>
        <v>0</v>
      </c>
      <c r="G1518" t="str">
        <f>IF(F1518=FALSE,"",B1518&amp;"@"&amp;COUNTIFS($B$1:B1518,B1518,$F$1:F1518,TRUE))</f>
        <v/>
      </c>
      <c r="H1518" t="str">
        <f>IFERROR(INDEX('기사 제목, 링크 정리시트'!B:B,MATCH(CONCATENATE("http://skinnonews.com"&amp;'5pg 데이터'!A1518),'기사 제목, 링크 정리시트'!C:C,0)),"")</f>
        <v/>
      </c>
      <c r="M1518">
        <f>주간_5pg!F1518</f>
        <v>0</v>
      </c>
    </row>
    <row r="1519" spans="1:13">
      <c r="A1519" s="86" t="s">
        <v>1574</v>
      </c>
      <c r="B1519" s="86" t="s">
        <v>226</v>
      </c>
      <c r="C1519" s="86">
        <v>1</v>
      </c>
      <c r="D1519" t="str">
        <f>IF(VLOOKUP(A1519,'상위 PV'!A:C,3,0)="기사임",1,"")</f>
        <v/>
      </c>
      <c r="E1519">
        <f>COUNTIF(주간_5pg!$F$2:$F$800,'5pg 데이터'!B1519)</f>
        <v>1</v>
      </c>
      <c r="F1519" t="b">
        <f t="shared" si="23"/>
        <v>0</v>
      </c>
      <c r="G1519" t="str">
        <f>IF(F1519=FALSE,"",B1519&amp;"@"&amp;COUNTIFS($B$1:B1519,B1519,$F$1:F1519,TRUE))</f>
        <v/>
      </c>
      <c r="H1519" t="str">
        <f>IFERROR(INDEX('기사 제목, 링크 정리시트'!B:B,MATCH(CONCATENATE("http://skinnonews.com"&amp;'5pg 데이터'!A1519),'기사 제목, 링크 정리시트'!C:C,0)),"")</f>
        <v/>
      </c>
      <c r="M1519">
        <f>주간_5pg!F1519</f>
        <v>0</v>
      </c>
    </row>
    <row r="1520" spans="1:13">
      <c r="A1520" s="86" t="s">
        <v>1850</v>
      </c>
      <c r="B1520" s="86" t="s">
        <v>227</v>
      </c>
      <c r="C1520" s="86">
        <v>1</v>
      </c>
      <c r="D1520" t="str">
        <f>IF(VLOOKUP(A1520,'상위 PV'!A:C,3,0)="기사임",1,"")</f>
        <v/>
      </c>
      <c r="E1520">
        <f>COUNTIF(주간_5pg!$F$2:$F$800,'5pg 데이터'!B1520)</f>
        <v>1</v>
      </c>
      <c r="F1520" t="b">
        <f t="shared" si="23"/>
        <v>0</v>
      </c>
      <c r="G1520" t="str">
        <f>IF(F1520=FALSE,"",B1520&amp;"@"&amp;COUNTIFS($B$1:B1520,B1520,$F$1:F1520,TRUE))</f>
        <v/>
      </c>
      <c r="H1520" t="str">
        <f>IFERROR(INDEX('기사 제목, 링크 정리시트'!B:B,MATCH(CONCATENATE("http://skinnonews.com"&amp;'5pg 데이터'!A1520),'기사 제목, 링크 정리시트'!C:C,0)),"")</f>
        <v/>
      </c>
      <c r="M1520">
        <f>주간_5pg!F1520</f>
        <v>0</v>
      </c>
    </row>
    <row r="1521" spans="1:13">
      <c r="A1521" s="86" t="s">
        <v>312</v>
      </c>
      <c r="B1521" s="86" t="s">
        <v>631</v>
      </c>
      <c r="C1521" s="86">
        <v>1</v>
      </c>
      <c r="D1521" t="str">
        <f>IF(VLOOKUP(A1521,'상위 PV'!A:C,3,0)="기사임",1,"")</f>
        <v/>
      </c>
      <c r="E1521">
        <f>COUNTIF(주간_5pg!$F$2:$F$800,'5pg 데이터'!B1521)</f>
        <v>1</v>
      </c>
      <c r="F1521" t="b">
        <f t="shared" si="23"/>
        <v>0</v>
      </c>
      <c r="G1521" t="str">
        <f>IF(F1521=FALSE,"",B1521&amp;"@"&amp;COUNTIFS($B$1:B1521,B1521,$F$1:F1521,TRUE))</f>
        <v/>
      </c>
      <c r="H1521" t="str">
        <f>IFERROR(INDEX('기사 제목, 링크 정리시트'!B:B,MATCH(CONCATENATE("http://skinnonews.com"&amp;'5pg 데이터'!A1521),'기사 제목, 링크 정리시트'!C:C,0)),"")</f>
        <v/>
      </c>
      <c r="M1521">
        <f>주간_5pg!F1521</f>
        <v>0</v>
      </c>
    </row>
    <row r="1522" spans="1:13">
      <c r="A1522" s="86" t="s">
        <v>263</v>
      </c>
      <c r="B1522" s="86" t="s">
        <v>232</v>
      </c>
      <c r="C1522" s="86">
        <v>1</v>
      </c>
      <c r="D1522" t="str">
        <f>IF(VLOOKUP(A1522,'상위 PV'!A:C,3,0)="기사임",1,"")</f>
        <v/>
      </c>
      <c r="E1522">
        <f>COUNTIF(주간_5pg!$F$2:$F$800,'5pg 데이터'!B1522)</f>
        <v>1</v>
      </c>
      <c r="F1522" t="b">
        <f t="shared" si="23"/>
        <v>0</v>
      </c>
      <c r="G1522" t="str">
        <f>IF(F1522=FALSE,"",B1522&amp;"@"&amp;COUNTIFS($B$1:B1522,B1522,$F$1:F1522,TRUE))</f>
        <v/>
      </c>
      <c r="H1522" t="str">
        <f>IFERROR(INDEX('기사 제목, 링크 정리시트'!B:B,MATCH(CONCATENATE("http://skinnonews.com"&amp;'5pg 데이터'!A1522),'기사 제목, 링크 정리시트'!C:C,0)),"")</f>
        <v/>
      </c>
      <c r="M1522">
        <f>주간_5pg!F1522</f>
        <v>0</v>
      </c>
    </row>
    <row r="1523" spans="1:13">
      <c r="A1523" s="86" t="s">
        <v>263</v>
      </c>
      <c r="B1523" s="86" t="s">
        <v>235</v>
      </c>
      <c r="C1523" s="86">
        <v>1</v>
      </c>
      <c r="D1523" t="str">
        <f>IF(VLOOKUP(A1523,'상위 PV'!A:C,3,0)="기사임",1,"")</f>
        <v/>
      </c>
      <c r="E1523">
        <f>COUNTIF(주간_5pg!$F$2:$F$800,'5pg 데이터'!B1523)</f>
        <v>1</v>
      </c>
      <c r="F1523" t="b">
        <f t="shared" si="23"/>
        <v>0</v>
      </c>
      <c r="G1523" t="str">
        <f>IF(F1523=FALSE,"",B1523&amp;"@"&amp;COUNTIFS($B$1:B1523,B1523,$F$1:F1523,TRUE))</f>
        <v/>
      </c>
      <c r="H1523" t="str">
        <f>IFERROR(INDEX('기사 제목, 링크 정리시트'!B:B,MATCH(CONCATENATE("http://skinnonews.com"&amp;'5pg 데이터'!A1523),'기사 제목, 링크 정리시트'!C:C,0)),"")</f>
        <v/>
      </c>
      <c r="M1523">
        <f>주간_5pg!F1523</f>
        <v>0</v>
      </c>
    </row>
    <row r="1524" spans="1:13">
      <c r="A1524" s="86" t="s">
        <v>263</v>
      </c>
      <c r="B1524" s="86" t="s">
        <v>227</v>
      </c>
      <c r="C1524" s="86">
        <v>1</v>
      </c>
      <c r="D1524" t="str">
        <f>IF(VLOOKUP(A1524,'상위 PV'!A:C,3,0)="기사임",1,"")</f>
        <v/>
      </c>
      <c r="E1524">
        <f>COUNTIF(주간_5pg!$F$2:$F$800,'5pg 데이터'!B1524)</f>
        <v>1</v>
      </c>
      <c r="F1524" t="b">
        <f t="shared" si="23"/>
        <v>0</v>
      </c>
      <c r="G1524" t="str">
        <f>IF(F1524=FALSE,"",B1524&amp;"@"&amp;COUNTIFS($B$1:B1524,B1524,$F$1:F1524,TRUE))</f>
        <v/>
      </c>
      <c r="H1524" t="str">
        <f>IFERROR(INDEX('기사 제목, 링크 정리시트'!B:B,MATCH(CONCATENATE("http://skinnonews.com"&amp;'5pg 데이터'!A1524),'기사 제목, 링크 정리시트'!C:C,0)),"")</f>
        <v/>
      </c>
      <c r="M1524">
        <f>주간_5pg!F1524</f>
        <v>0</v>
      </c>
    </row>
    <row r="1525" spans="1:13">
      <c r="A1525" s="86" t="s">
        <v>263</v>
      </c>
      <c r="B1525" s="86" t="s">
        <v>241</v>
      </c>
      <c r="C1525" s="86">
        <v>1</v>
      </c>
      <c r="D1525" t="str">
        <f>IF(VLOOKUP(A1525,'상위 PV'!A:C,3,0)="기사임",1,"")</f>
        <v/>
      </c>
      <c r="E1525">
        <f>COUNTIF(주간_5pg!$F$2:$F$800,'5pg 데이터'!B1525)</f>
        <v>1</v>
      </c>
      <c r="F1525" t="b">
        <f t="shared" si="23"/>
        <v>0</v>
      </c>
      <c r="G1525" t="str">
        <f>IF(F1525=FALSE,"",B1525&amp;"@"&amp;COUNTIFS($B$1:B1525,B1525,$F$1:F1525,TRUE))</f>
        <v/>
      </c>
      <c r="H1525" t="str">
        <f>IFERROR(INDEX('기사 제목, 링크 정리시트'!B:B,MATCH(CONCATENATE("http://skinnonews.com"&amp;'5pg 데이터'!A1525),'기사 제목, 링크 정리시트'!C:C,0)),"")</f>
        <v/>
      </c>
      <c r="M1525">
        <f>주간_5pg!F1525</f>
        <v>0</v>
      </c>
    </row>
    <row r="1526" spans="1:13">
      <c r="A1526" s="86" t="s">
        <v>263</v>
      </c>
      <c r="B1526" s="86" t="s">
        <v>251</v>
      </c>
      <c r="C1526" s="86">
        <v>1</v>
      </c>
      <c r="D1526" t="str">
        <f>IF(VLOOKUP(A1526,'상위 PV'!A:C,3,0)="기사임",1,"")</f>
        <v/>
      </c>
      <c r="E1526">
        <f>COUNTIF(주간_5pg!$F$2:$F$800,'5pg 데이터'!B1526)</f>
        <v>1</v>
      </c>
      <c r="F1526" t="b">
        <f t="shared" si="23"/>
        <v>0</v>
      </c>
      <c r="G1526" t="str">
        <f>IF(F1526=FALSE,"",B1526&amp;"@"&amp;COUNTIFS($B$1:B1526,B1526,$F$1:F1526,TRUE))</f>
        <v/>
      </c>
      <c r="H1526" t="str">
        <f>IFERROR(INDEX('기사 제목, 링크 정리시트'!B:B,MATCH(CONCATENATE("http://skinnonews.com"&amp;'5pg 데이터'!A1526),'기사 제목, 링크 정리시트'!C:C,0)),"")</f>
        <v/>
      </c>
      <c r="M1526">
        <f>주간_5pg!F1526</f>
        <v>0</v>
      </c>
    </row>
    <row r="1527" spans="1:13">
      <c r="A1527" s="86" t="s">
        <v>263</v>
      </c>
      <c r="B1527" s="86" t="s">
        <v>628</v>
      </c>
      <c r="C1527" s="86">
        <v>1</v>
      </c>
      <c r="D1527" t="str">
        <f>IF(VLOOKUP(A1527,'상위 PV'!A:C,3,0)="기사임",1,"")</f>
        <v/>
      </c>
      <c r="E1527">
        <f>COUNTIF(주간_5pg!$F$2:$F$800,'5pg 데이터'!B1527)</f>
        <v>1</v>
      </c>
      <c r="F1527" t="b">
        <f t="shared" si="23"/>
        <v>0</v>
      </c>
      <c r="G1527" t="str">
        <f>IF(F1527=FALSE,"",B1527&amp;"@"&amp;COUNTIFS($B$1:B1527,B1527,$F$1:F1527,TRUE))</f>
        <v/>
      </c>
      <c r="H1527" t="str">
        <f>IFERROR(INDEX('기사 제목, 링크 정리시트'!B:B,MATCH(CONCATENATE("http://skinnonews.com"&amp;'5pg 데이터'!A1527),'기사 제목, 링크 정리시트'!C:C,0)),"")</f>
        <v/>
      </c>
      <c r="M1527">
        <f>주간_5pg!F1527</f>
        <v>0</v>
      </c>
    </row>
    <row r="1528" spans="1:13">
      <c r="A1528" s="86" t="s">
        <v>1734</v>
      </c>
      <c r="B1528" s="86" t="s">
        <v>231</v>
      </c>
      <c r="C1528" s="86">
        <v>1</v>
      </c>
      <c r="D1528" t="str">
        <f>IF(VLOOKUP(A1528,'상위 PV'!A:C,3,0)="기사임",1,"")</f>
        <v/>
      </c>
      <c r="E1528">
        <f>COUNTIF(주간_5pg!$F$2:$F$800,'5pg 데이터'!B1528)</f>
        <v>1</v>
      </c>
      <c r="F1528" t="b">
        <f t="shared" si="23"/>
        <v>0</v>
      </c>
      <c r="G1528" t="str">
        <f>IF(F1528=FALSE,"",B1528&amp;"@"&amp;COUNTIFS($B$1:B1528,B1528,$F$1:F1528,TRUE))</f>
        <v/>
      </c>
      <c r="H1528" t="str">
        <f>IFERROR(INDEX('기사 제목, 링크 정리시트'!B:B,MATCH(CONCATENATE("http://skinnonews.com"&amp;'5pg 데이터'!A1528),'기사 제목, 링크 정리시트'!C:C,0)),"")</f>
        <v/>
      </c>
      <c r="M1528">
        <f>주간_5pg!F1528</f>
        <v>0</v>
      </c>
    </row>
    <row r="1529" spans="1:13">
      <c r="A1529" s="86" t="s">
        <v>1734</v>
      </c>
      <c r="B1529" s="86" t="s">
        <v>242</v>
      </c>
      <c r="C1529" s="86">
        <v>1</v>
      </c>
      <c r="D1529" t="str">
        <f>IF(VLOOKUP(A1529,'상위 PV'!A:C,3,0)="기사임",1,"")</f>
        <v/>
      </c>
      <c r="E1529">
        <f>COUNTIF(주간_5pg!$F$2:$F$800,'5pg 데이터'!B1529)</f>
        <v>1</v>
      </c>
      <c r="F1529" t="b">
        <f t="shared" si="23"/>
        <v>0</v>
      </c>
      <c r="G1529" t="str">
        <f>IF(F1529=FALSE,"",B1529&amp;"@"&amp;COUNTIFS($B$1:B1529,B1529,$F$1:F1529,TRUE))</f>
        <v/>
      </c>
      <c r="H1529" t="str">
        <f>IFERROR(INDEX('기사 제목, 링크 정리시트'!B:B,MATCH(CONCATENATE("http://skinnonews.com"&amp;'5pg 데이터'!A1529),'기사 제목, 링크 정리시트'!C:C,0)),"")</f>
        <v/>
      </c>
      <c r="M1529">
        <f>주간_5pg!F1529</f>
        <v>0</v>
      </c>
    </row>
    <row r="1530" spans="1:13">
      <c r="A1530" s="86" t="s">
        <v>1032</v>
      </c>
      <c r="B1530" s="86" t="s">
        <v>233</v>
      </c>
      <c r="C1530" s="86">
        <v>1</v>
      </c>
      <c r="D1530" t="str">
        <f>IF(VLOOKUP(A1530,'상위 PV'!A:C,3,0)="기사임",1,"")</f>
        <v/>
      </c>
      <c r="E1530">
        <f>COUNTIF(주간_5pg!$F$2:$F$800,'5pg 데이터'!B1530)</f>
        <v>1</v>
      </c>
      <c r="F1530" t="b">
        <f t="shared" si="23"/>
        <v>0</v>
      </c>
      <c r="G1530" t="str">
        <f>IF(F1530=FALSE,"",B1530&amp;"@"&amp;COUNTIFS($B$1:B1530,B1530,$F$1:F1530,TRUE))</f>
        <v/>
      </c>
      <c r="H1530" t="str">
        <f>IFERROR(INDEX('기사 제목, 링크 정리시트'!B:B,MATCH(CONCATENATE("http://skinnonews.com"&amp;'5pg 데이터'!A1530),'기사 제목, 링크 정리시트'!C:C,0)),"")</f>
        <v/>
      </c>
      <c r="M1530">
        <f>주간_5pg!F1530</f>
        <v>0</v>
      </c>
    </row>
    <row r="1531" spans="1:13">
      <c r="A1531" s="86" t="s">
        <v>1032</v>
      </c>
      <c r="B1531" s="86" t="s">
        <v>229</v>
      </c>
      <c r="C1531" s="86">
        <v>1</v>
      </c>
      <c r="D1531" t="str">
        <f>IF(VLOOKUP(A1531,'상위 PV'!A:C,3,0)="기사임",1,"")</f>
        <v/>
      </c>
      <c r="E1531">
        <f>COUNTIF(주간_5pg!$F$2:$F$800,'5pg 데이터'!B1531)</f>
        <v>1</v>
      </c>
      <c r="F1531" t="b">
        <f t="shared" si="23"/>
        <v>0</v>
      </c>
      <c r="G1531" t="str">
        <f>IF(F1531=FALSE,"",B1531&amp;"@"&amp;COUNTIFS($B$1:B1531,B1531,$F$1:F1531,TRUE))</f>
        <v/>
      </c>
      <c r="H1531" t="str">
        <f>IFERROR(INDEX('기사 제목, 링크 정리시트'!B:B,MATCH(CONCATENATE("http://skinnonews.com"&amp;'5pg 데이터'!A1531),'기사 제목, 링크 정리시트'!C:C,0)),"")</f>
        <v/>
      </c>
      <c r="M1531">
        <f>주간_5pg!F1531</f>
        <v>0</v>
      </c>
    </row>
    <row r="1532" spans="1:13">
      <c r="A1532" s="86" t="s">
        <v>270</v>
      </c>
      <c r="B1532" s="86" t="s">
        <v>232</v>
      </c>
      <c r="C1532" s="86">
        <v>1</v>
      </c>
      <c r="D1532" t="str">
        <f>IF(VLOOKUP(A1532,'상위 PV'!A:C,3,0)="기사임",1,"")</f>
        <v/>
      </c>
      <c r="E1532">
        <f>COUNTIF(주간_5pg!$F$2:$F$800,'5pg 데이터'!B1532)</f>
        <v>1</v>
      </c>
      <c r="F1532" t="b">
        <f t="shared" si="23"/>
        <v>0</v>
      </c>
      <c r="G1532" t="str">
        <f>IF(F1532=FALSE,"",B1532&amp;"@"&amp;COUNTIFS($B$1:B1532,B1532,$F$1:F1532,TRUE))</f>
        <v/>
      </c>
      <c r="H1532" t="str">
        <f>IFERROR(INDEX('기사 제목, 링크 정리시트'!B:B,MATCH(CONCATENATE("http://skinnonews.com"&amp;'5pg 데이터'!A1532),'기사 제목, 링크 정리시트'!C:C,0)),"")</f>
        <v/>
      </c>
      <c r="M1532">
        <f>주간_5pg!F1532</f>
        <v>0</v>
      </c>
    </row>
    <row r="1533" spans="1:13">
      <c r="A1533" s="86" t="s">
        <v>270</v>
      </c>
      <c r="B1533" s="86" t="s">
        <v>1670</v>
      </c>
      <c r="C1533" s="86">
        <v>1</v>
      </c>
      <c r="D1533" t="str">
        <f>IF(VLOOKUP(A1533,'상위 PV'!A:C,3,0)="기사임",1,"")</f>
        <v/>
      </c>
      <c r="E1533">
        <f>COUNTIF(주간_5pg!$F$2:$F$800,'5pg 데이터'!B1533)</f>
        <v>1</v>
      </c>
      <c r="F1533" t="b">
        <f t="shared" si="23"/>
        <v>0</v>
      </c>
      <c r="G1533" t="str">
        <f>IF(F1533=FALSE,"",B1533&amp;"@"&amp;COUNTIFS($B$1:B1533,B1533,$F$1:F1533,TRUE))</f>
        <v/>
      </c>
      <c r="H1533" t="str">
        <f>IFERROR(INDEX('기사 제목, 링크 정리시트'!B:B,MATCH(CONCATENATE("http://skinnonews.com"&amp;'5pg 데이터'!A1533),'기사 제목, 링크 정리시트'!C:C,0)),"")</f>
        <v/>
      </c>
      <c r="M1533">
        <f>주간_5pg!F1533</f>
        <v>0</v>
      </c>
    </row>
    <row r="1534" spans="1:13">
      <c r="A1534" s="86" t="s">
        <v>270</v>
      </c>
      <c r="B1534" s="86" t="s">
        <v>235</v>
      </c>
      <c r="C1534" s="86">
        <v>1</v>
      </c>
      <c r="D1534" t="str">
        <f>IF(VLOOKUP(A1534,'상위 PV'!A:C,3,0)="기사임",1,"")</f>
        <v/>
      </c>
      <c r="E1534">
        <f>COUNTIF(주간_5pg!$F$2:$F$800,'5pg 데이터'!B1534)</f>
        <v>1</v>
      </c>
      <c r="F1534" t="b">
        <f t="shared" si="23"/>
        <v>0</v>
      </c>
      <c r="G1534" t="str">
        <f>IF(F1534=FALSE,"",B1534&amp;"@"&amp;COUNTIFS($B$1:B1534,B1534,$F$1:F1534,TRUE))</f>
        <v/>
      </c>
      <c r="H1534" t="str">
        <f>IFERROR(INDEX('기사 제목, 링크 정리시트'!B:B,MATCH(CONCATENATE("http://skinnonews.com"&amp;'5pg 데이터'!A1534),'기사 제목, 링크 정리시트'!C:C,0)),"")</f>
        <v/>
      </c>
      <c r="M1534">
        <f>주간_5pg!F1534</f>
        <v>0</v>
      </c>
    </row>
    <row r="1535" spans="1:13">
      <c r="A1535" s="86" t="s">
        <v>280</v>
      </c>
      <c r="B1535" s="86" t="s">
        <v>249</v>
      </c>
      <c r="C1535" s="86">
        <v>1</v>
      </c>
      <c r="D1535" t="str">
        <f>IF(VLOOKUP(A1535,'상위 PV'!A:C,3,0)="기사임",1,"")</f>
        <v/>
      </c>
      <c r="E1535">
        <f>COUNTIF(주간_5pg!$F$2:$F$800,'5pg 데이터'!B1535)</f>
        <v>1</v>
      </c>
      <c r="F1535" t="b">
        <f t="shared" si="23"/>
        <v>0</v>
      </c>
      <c r="G1535" t="str">
        <f>IF(F1535=FALSE,"",B1535&amp;"@"&amp;COUNTIFS($B$1:B1535,B1535,$F$1:F1535,TRUE))</f>
        <v/>
      </c>
      <c r="H1535" t="str">
        <f>IFERROR(INDEX('기사 제목, 링크 정리시트'!B:B,MATCH(CONCATENATE("http://skinnonews.com"&amp;'5pg 데이터'!A1535),'기사 제목, 링크 정리시트'!C:C,0)),"")</f>
        <v/>
      </c>
      <c r="M1535">
        <f>주간_5pg!F1535</f>
        <v>0</v>
      </c>
    </row>
    <row r="1536" spans="1:13">
      <c r="A1536" s="86" t="s">
        <v>280</v>
      </c>
      <c r="B1536" s="86" t="s">
        <v>241</v>
      </c>
      <c r="C1536" s="86">
        <v>1</v>
      </c>
      <c r="D1536" t="str">
        <f>IF(VLOOKUP(A1536,'상위 PV'!A:C,3,0)="기사임",1,"")</f>
        <v/>
      </c>
      <c r="E1536">
        <f>COUNTIF(주간_5pg!$F$2:$F$800,'5pg 데이터'!B1536)</f>
        <v>1</v>
      </c>
      <c r="F1536" t="b">
        <f t="shared" si="23"/>
        <v>0</v>
      </c>
      <c r="G1536" t="str">
        <f>IF(F1536=FALSE,"",B1536&amp;"@"&amp;COUNTIFS($B$1:B1536,B1536,$F$1:F1536,TRUE))</f>
        <v/>
      </c>
      <c r="H1536" t="str">
        <f>IFERROR(INDEX('기사 제목, 링크 정리시트'!B:B,MATCH(CONCATENATE("http://skinnonews.com"&amp;'5pg 데이터'!A1536),'기사 제목, 링크 정리시트'!C:C,0)),"")</f>
        <v/>
      </c>
      <c r="M1536">
        <f>주간_5pg!F1536</f>
        <v>0</v>
      </c>
    </row>
    <row r="1537" spans="1:13">
      <c r="A1537" s="86" t="s">
        <v>280</v>
      </c>
      <c r="B1537" s="86" t="s">
        <v>230</v>
      </c>
      <c r="C1537" s="86">
        <v>1</v>
      </c>
      <c r="D1537" t="str">
        <f>IF(VLOOKUP(A1537,'상위 PV'!A:C,3,0)="기사임",1,"")</f>
        <v/>
      </c>
      <c r="E1537">
        <f>COUNTIF(주간_5pg!$F$2:$F$800,'5pg 데이터'!B1537)</f>
        <v>1</v>
      </c>
      <c r="F1537" t="b">
        <f t="shared" si="23"/>
        <v>0</v>
      </c>
      <c r="G1537" t="str">
        <f>IF(F1537=FALSE,"",B1537&amp;"@"&amp;COUNTIFS($B$1:B1537,B1537,$F$1:F1537,TRUE))</f>
        <v/>
      </c>
      <c r="H1537" t="str">
        <f>IFERROR(INDEX('기사 제목, 링크 정리시트'!B:B,MATCH(CONCATENATE("http://skinnonews.com"&amp;'5pg 데이터'!A1537),'기사 제목, 링크 정리시트'!C:C,0)),"")</f>
        <v/>
      </c>
      <c r="M1537">
        <f>주간_5pg!F1537</f>
        <v>0</v>
      </c>
    </row>
    <row r="1538" spans="1:13">
      <c r="A1538" s="86" t="s">
        <v>280</v>
      </c>
      <c r="B1538" s="86" t="s">
        <v>651</v>
      </c>
      <c r="C1538" s="86">
        <v>1</v>
      </c>
      <c r="D1538" t="str">
        <f>IF(VLOOKUP(A1538,'상위 PV'!A:C,3,0)="기사임",1,"")</f>
        <v/>
      </c>
      <c r="E1538">
        <f>COUNTIF(주간_5pg!$F$2:$F$800,'5pg 데이터'!B1538)</f>
        <v>1</v>
      </c>
      <c r="F1538" t="b">
        <f t="shared" ref="F1538:F1601" si="24">AND(D1538=1,E1538=1)</f>
        <v>0</v>
      </c>
      <c r="G1538" t="str">
        <f>IF(F1538=FALSE,"",B1538&amp;"@"&amp;COUNTIFS($B$1:B1538,B1538,$F$1:F1538,TRUE))</f>
        <v/>
      </c>
      <c r="H1538" t="str">
        <f>IFERROR(INDEX('기사 제목, 링크 정리시트'!B:B,MATCH(CONCATENATE("http://skinnonews.com"&amp;'5pg 데이터'!A1538),'기사 제목, 링크 정리시트'!C:C,0)),"")</f>
        <v/>
      </c>
      <c r="M1538">
        <f>주간_5pg!F1538</f>
        <v>0</v>
      </c>
    </row>
    <row r="1539" spans="1:13">
      <c r="A1539" s="86" t="s">
        <v>1776</v>
      </c>
      <c r="B1539" s="86" t="s">
        <v>237</v>
      </c>
      <c r="C1539" s="86">
        <v>1</v>
      </c>
      <c r="D1539" t="str">
        <f>IF(VLOOKUP(A1539,'상위 PV'!A:C,3,0)="기사임",1,"")</f>
        <v/>
      </c>
      <c r="E1539">
        <f>COUNTIF(주간_5pg!$F$2:$F$800,'5pg 데이터'!B1539)</f>
        <v>1</v>
      </c>
      <c r="F1539" t="b">
        <f t="shared" si="24"/>
        <v>0</v>
      </c>
      <c r="G1539" t="str">
        <f>IF(F1539=FALSE,"",B1539&amp;"@"&amp;COUNTIFS($B$1:B1539,B1539,$F$1:F1539,TRUE))</f>
        <v/>
      </c>
      <c r="H1539" t="str">
        <f>IFERROR(INDEX('기사 제목, 링크 정리시트'!B:B,MATCH(CONCATENATE("http://skinnonews.com"&amp;'5pg 데이터'!A1539),'기사 제목, 링크 정리시트'!C:C,0)),"")</f>
        <v/>
      </c>
      <c r="M1539">
        <f>주간_5pg!F1539</f>
        <v>0</v>
      </c>
    </row>
    <row r="1540" spans="1:13">
      <c r="A1540" s="86" t="s">
        <v>1739</v>
      </c>
      <c r="B1540" s="86" t="s">
        <v>225</v>
      </c>
      <c r="C1540" s="86">
        <v>0</v>
      </c>
      <c r="D1540">
        <f>IF(VLOOKUP(A1540,'상위 PV'!A:C,3,0)="기사임",1,"")</f>
        <v>1</v>
      </c>
      <c r="E1540">
        <f>COUNTIF(주간_5pg!$F$2:$F$800,'5pg 데이터'!B1540)</f>
        <v>1</v>
      </c>
      <c r="F1540" t="b">
        <f t="shared" si="24"/>
        <v>1</v>
      </c>
      <c r="G1540" t="str">
        <f>IF(F1540=FALSE,"",B1540&amp;"@"&amp;COUNTIFS($B$1:B1540,B1540,$F$1:F1540,TRUE))</f>
        <v>United States@117</v>
      </c>
      <c r="H1540" t="str">
        <f>IFERROR(INDEX('기사 제목, 링크 정리시트'!B:B,MATCH(CONCATENATE("http://skinnonews.com"&amp;'5pg 데이터'!A1540),'기사 제목, 링크 정리시트'!C:C,0)),"")</f>
        <v>[SK Innovation’s Q2 2022 Financial Results] Recording sales of KRW 19.91 trillion, operating profit hit KRW 2.33 trillion with improvements in the core businesses, including large increase in refining product exports</v>
      </c>
      <c r="M1540">
        <f>주간_5pg!F1540</f>
        <v>0</v>
      </c>
    </row>
    <row r="1541" spans="1:13">
      <c r="A1541" s="86" t="s">
        <v>973</v>
      </c>
      <c r="B1541" s="86" t="s">
        <v>238</v>
      </c>
      <c r="C1541" s="86">
        <v>0</v>
      </c>
      <c r="D1541">
        <f>IF(VLOOKUP(A1541,'상위 PV'!A:C,3,0)="기사임",1,"")</f>
        <v>1</v>
      </c>
      <c r="E1541">
        <f>COUNTIF(주간_5pg!$F$2:$F$800,'5pg 데이터'!B1541)</f>
        <v>1</v>
      </c>
      <c r="F1541" t="b">
        <f t="shared" si="24"/>
        <v>1</v>
      </c>
      <c r="G1541" t="str">
        <f>IF(F1541=FALSE,"",B1541&amp;"@"&amp;COUNTIFS($B$1:B1541,B1541,$F$1:F1541,TRUE))</f>
        <v>Sweden@6</v>
      </c>
      <c r="H1541" t="str">
        <f>IFERROR(INDEX('기사 제목, 링크 정리시트'!B:B,MATCH(CONCATENATE("http://skinnonews.com"&amp;'5pg 데이터'!A1541),'기사 제목, 링크 정리시트'!C:C,0)),"")</f>
        <v>SK On’s Super Fast Battery surprises the world with 80% charged in just 18 minutes</v>
      </c>
      <c r="M1541">
        <f>주간_5pg!F1541</f>
        <v>0</v>
      </c>
    </row>
    <row r="1542" spans="1:13">
      <c r="A1542" s="86" t="s">
        <v>255</v>
      </c>
      <c r="B1542" s="86" t="s">
        <v>238</v>
      </c>
      <c r="C1542" s="86">
        <v>0</v>
      </c>
      <c r="D1542">
        <f>IF(VLOOKUP(A1542,'상위 PV'!A:C,3,0)="기사임",1,"")</f>
        <v>1</v>
      </c>
      <c r="E1542">
        <f>COUNTIF(주간_5pg!$F$2:$F$800,'5pg 데이터'!B1542)</f>
        <v>1</v>
      </c>
      <c r="F1542" t="b">
        <f t="shared" si="24"/>
        <v>1</v>
      </c>
      <c r="G1542" t="str">
        <f>IF(F1542=FALSE,"",B1542&amp;"@"&amp;COUNTIFS($B$1:B1542,B1542,$F$1:F1542,TRUE))</f>
        <v>Sweden@7</v>
      </c>
      <c r="H1542" t="str">
        <f>IFERROR(INDEX('기사 제목, 링크 정리시트'!B:B,MATCH(CONCATENATE("http://skinnonews.com"&amp;'5pg 데이터'!A1542),'기사 제목, 링크 정리시트'!C:C,0)),"")</f>
        <v>SK On to unveil prismatic battery cell model at InterBattery 2023</v>
      </c>
      <c r="M1542">
        <f>주간_5pg!F1542</f>
        <v>0</v>
      </c>
    </row>
    <row r="1543" spans="1:13">
      <c r="A1543" s="86" t="s">
        <v>1299</v>
      </c>
      <c r="B1543" s="86" t="s">
        <v>225</v>
      </c>
      <c r="C1543" s="86">
        <v>0</v>
      </c>
      <c r="D1543" t="e">
        <f>IF(VLOOKUP(A1543,'상위 PV'!A:C,3,0)="기사임",1,"")</f>
        <v>#N/A</v>
      </c>
      <c r="E1543">
        <f>COUNTIF(주간_5pg!$F$2:$F$800,'5pg 데이터'!B1543)</f>
        <v>1</v>
      </c>
      <c r="F1543" t="e">
        <f t="shared" si="24"/>
        <v>#N/A</v>
      </c>
      <c r="G1543" t="e">
        <f>IF(F1543=FALSE,"",B1543&amp;"@"&amp;COUNTIFS($B$1:B1543,B1543,$F$1:F1543,TRUE))</f>
        <v>#N/A</v>
      </c>
      <c r="H1543" t="str">
        <f>IFERROR(INDEX('기사 제목, 링크 정리시트'!B:B,MATCH(CONCATENATE("http://skinnonews.com"&amp;'5pg 데이터'!A1543),'기사 제목, 링크 정리시트'!C:C,0)),"")</f>
        <v/>
      </c>
      <c r="M1543">
        <f>주간_5pg!F1543</f>
        <v>0</v>
      </c>
    </row>
    <row r="1544" spans="1:13">
      <c r="A1544" s="86" t="s">
        <v>644</v>
      </c>
      <c r="B1544" s="86" t="s">
        <v>231</v>
      </c>
      <c r="C1544" s="86">
        <v>0</v>
      </c>
      <c r="D1544">
        <f>IF(VLOOKUP(A1544,'상위 PV'!A:C,3,0)="기사임",1,"")</f>
        <v>1</v>
      </c>
      <c r="E1544">
        <f>COUNTIF(주간_5pg!$F$2:$F$800,'5pg 데이터'!B1544)</f>
        <v>1</v>
      </c>
      <c r="F1544" t="b">
        <f t="shared" si="24"/>
        <v>1</v>
      </c>
      <c r="G1544" t="str">
        <f>IF(F1544=FALSE,"",B1544&amp;"@"&amp;COUNTIFS($B$1:B1544,B1544,$F$1:F1544,TRUE))</f>
        <v>China@35</v>
      </c>
      <c r="H1544" t="str">
        <f>IFERROR(INDEX('기사 제목, 링크 정리시트'!B:B,MATCH(CONCATENATE("http://skinnonews.com"&amp;'5pg 데이터'!A1544),'기사 제목, 링크 정리시트'!C:C,0)),"")</f>
        <v>SK On opens Battery Safety Evaluation Center</v>
      </c>
      <c r="M1544">
        <f>주간_5pg!F1544</f>
        <v>0</v>
      </c>
    </row>
    <row r="1545" spans="1:13">
      <c r="A1545" s="86" t="s">
        <v>1426</v>
      </c>
      <c r="B1545" s="86" t="s">
        <v>1715</v>
      </c>
      <c r="C1545" s="86">
        <v>0</v>
      </c>
      <c r="D1545">
        <f>IF(VLOOKUP(A1545,'상위 PV'!A:C,3,0)="기사임",1,"")</f>
        <v>1</v>
      </c>
      <c r="E1545">
        <f>COUNTIF(주간_5pg!$F$2:$F$800,'5pg 데이터'!B1545)</f>
        <v>1</v>
      </c>
      <c r="F1545" t="b">
        <f t="shared" si="24"/>
        <v>1</v>
      </c>
      <c r="G1545" t="str">
        <f>IF(F1545=FALSE,"",B1545&amp;"@"&amp;COUNTIFS($B$1:B1545,B1545,$F$1:F1545,TRUE))</f>
        <v>Chile@3</v>
      </c>
      <c r="H1545" t="str">
        <f>IFERROR(INDEX('기사 제목, 링크 정리시트'!B:B,MATCH(CONCATENATE("http://skinnonews.com"&amp;'5pg 데이터'!A1545),'기사 제목, 링크 정리시트'!C:C,0)),"")</f>
        <v>SK On strengthens partnership with Solid Power to accelerate all-solid-state battery development</v>
      </c>
      <c r="M1545">
        <f>주간_5pg!F1545</f>
        <v>0</v>
      </c>
    </row>
    <row r="1546" spans="1:13">
      <c r="A1546" s="86" t="s">
        <v>1571</v>
      </c>
      <c r="B1546" s="86" t="s">
        <v>1481</v>
      </c>
      <c r="C1546" s="86">
        <v>0</v>
      </c>
      <c r="D1546">
        <f>IF(VLOOKUP(A1546,'상위 PV'!A:C,3,0)="기사임",1,"")</f>
        <v>1</v>
      </c>
      <c r="E1546">
        <f>COUNTIF(주간_5pg!$F$2:$F$800,'5pg 데이터'!B1546)</f>
        <v>1</v>
      </c>
      <c r="F1546" t="b">
        <f t="shared" si="24"/>
        <v>1</v>
      </c>
      <c r="G1546" t="str">
        <f>IF(F1546=FALSE,"",B1546&amp;"@"&amp;COUNTIFS($B$1:B1546,B1546,$F$1:F1546,TRUE))</f>
        <v>Norway@6</v>
      </c>
      <c r="H1546" t="str">
        <f>IFERROR(INDEX('기사 제목, 링크 정리시트'!B:B,MATCH(CONCATENATE("http://skinnonews.com"&amp;'5pg 데이터'!A1546),'기사 제목, 링크 정리시트'!C:C,0)),"")</f>
        <v>SK On develops polymer electrolytes for lithium metal batteries</v>
      </c>
      <c r="M1546">
        <f>주간_5pg!F1546</f>
        <v>0</v>
      </c>
    </row>
    <row r="1547" spans="1:13">
      <c r="A1547" s="86" t="s">
        <v>1720</v>
      </c>
      <c r="B1547" s="86" t="s">
        <v>245</v>
      </c>
      <c r="C1547" s="86">
        <v>0</v>
      </c>
      <c r="D1547">
        <f>IF(VLOOKUP(A1547,'상위 PV'!A:C,3,0)="기사임",1,"")</f>
        <v>1</v>
      </c>
      <c r="E1547">
        <f>COUNTIF(주간_5pg!$F$2:$F$800,'5pg 데이터'!B1547)</f>
        <v>1</v>
      </c>
      <c r="F1547" t="b">
        <f t="shared" si="24"/>
        <v>1</v>
      </c>
      <c r="G1547" t="str">
        <f>IF(F1547=FALSE,"",B1547&amp;"@"&amp;COUNTIFS($B$1:B1547,B1547,$F$1:F1547,TRUE))</f>
        <v>Belgium@6</v>
      </c>
      <c r="H1547" t="str">
        <f>IFERROR(INDEX('기사 제목, 링크 정리시트'!B:B,MATCH(CONCATENATE("http://skinnonews.com"&amp;'5pg 데이터'!A1547),'기사 제목, 링크 정리시트'!C:C,0)),"")</f>
        <v>SK Innovation and SK E&amp;S merger approved with resounding support, launching Asia-Pacific's largest private energy firm at KRW 100 trillion</v>
      </c>
      <c r="M1547">
        <f>주간_5pg!F1547</f>
        <v>0</v>
      </c>
    </row>
    <row r="1548" spans="1:13">
      <c r="A1548" s="86" t="s">
        <v>1204</v>
      </c>
      <c r="B1548" s="86" t="s">
        <v>225</v>
      </c>
      <c r="C1548" s="86">
        <v>0</v>
      </c>
      <c r="D1548">
        <f>IF(VLOOKUP(A1548,'상위 PV'!A:C,3,0)="기사임",1,"")</f>
        <v>1</v>
      </c>
      <c r="E1548">
        <f>COUNTIF(주간_5pg!$F$2:$F$800,'5pg 데이터'!B1548)</f>
        <v>1</v>
      </c>
      <c r="F1548" t="b">
        <f t="shared" si="24"/>
        <v>1</v>
      </c>
      <c r="G1548" t="str">
        <f>IF(F1548=FALSE,"",B1548&amp;"@"&amp;COUNTIFS($B$1:B1548,B1548,$F$1:F1548,TRUE))</f>
        <v>United States@118</v>
      </c>
      <c r="H1548" t="str">
        <f>IFERROR(INDEX('기사 제목, 링크 정리시트'!B:B,MATCH(CONCATENATE("http://skinnonews.com"&amp;'5pg 데이터'!A1548),'기사 제목, 링크 정리시트'!C:C,0)),"")</f>
        <v/>
      </c>
      <c r="M1548">
        <f>주간_5pg!F1548</f>
        <v>0</v>
      </c>
    </row>
    <row r="1549" spans="1:13">
      <c r="A1549" s="86" t="s">
        <v>1746</v>
      </c>
      <c r="B1549" s="86" t="s">
        <v>225</v>
      </c>
      <c r="C1549" s="86">
        <v>0</v>
      </c>
      <c r="D1549">
        <f>IF(VLOOKUP(A1549,'상위 PV'!A:C,3,0)="기사임",1,"")</f>
        <v>1</v>
      </c>
      <c r="E1549">
        <f>COUNTIF(주간_5pg!$F$2:$F$800,'5pg 데이터'!B1549)</f>
        <v>1</v>
      </c>
      <c r="F1549" t="b">
        <f t="shared" si="24"/>
        <v>1</v>
      </c>
      <c r="G1549" t="str">
        <f>IF(F1549=FALSE,"",B1549&amp;"@"&amp;COUNTIFS($B$1:B1549,B1549,$F$1:F1549,TRUE))</f>
        <v>United States@119</v>
      </c>
      <c r="H1549" t="str">
        <f>IFERROR(INDEX('기사 제목, 링크 정리시트'!B:B,MATCH(CONCATENATE("http://skinnonews.com"&amp;'5pg 데이터'!A1549),'기사 제목, 링크 정리시트'!C:C,0)),"")</f>
        <v/>
      </c>
      <c r="M1549">
        <f>주간_5pg!F1549</f>
        <v>0</v>
      </c>
    </row>
    <row r="1550" spans="1:13">
      <c r="A1550" s="86" t="s">
        <v>1675</v>
      </c>
      <c r="B1550" s="86" t="s">
        <v>237</v>
      </c>
      <c r="C1550" s="86">
        <v>0</v>
      </c>
      <c r="D1550" t="e">
        <f>IF(VLOOKUP(A1550,'상위 PV'!A:C,3,0)="기사임",1,"")</f>
        <v>#N/A</v>
      </c>
      <c r="E1550">
        <f>COUNTIF(주간_5pg!$F$2:$F$800,'5pg 데이터'!B1550)</f>
        <v>1</v>
      </c>
      <c r="F1550" t="e">
        <f t="shared" si="24"/>
        <v>#N/A</v>
      </c>
      <c r="G1550" t="e">
        <f>IF(F1550=FALSE,"",B1550&amp;"@"&amp;COUNTIFS($B$1:B1550,B1550,$F$1:F1550,TRUE))</f>
        <v>#N/A</v>
      </c>
      <c r="H1550" t="str">
        <f>IFERROR(INDEX('기사 제목, 링크 정리시트'!B:B,MATCH(CONCATENATE("http://skinnonews.com"&amp;'5pg 데이터'!A1550),'기사 제목, 링크 정리시트'!C:C,0)),"")</f>
        <v/>
      </c>
      <c r="M1550">
        <f>주간_5pg!F1550</f>
        <v>0</v>
      </c>
    </row>
    <row r="1551" spans="1:13">
      <c r="A1551" s="86" t="s">
        <v>916</v>
      </c>
      <c r="B1551" s="86" t="s">
        <v>225</v>
      </c>
      <c r="C1551" s="86">
        <v>0</v>
      </c>
      <c r="D1551" t="str">
        <f>IF(VLOOKUP(A1551,'상위 PV'!A:C,3,0)="기사임",1,"")</f>
        <v/>
      </c>
      <c r="E1551">
        <f>COUNTIF(주간_5pg!$F$2:$F$800,'5pg 데이터'!B1551)</f>
        <v>1</v>
      </c>
      <c r="F1551" t="b">
        <f t="shared" si="24"/>
        <v>0</v>
      </c>
      <c r="G1551" t="str">
        <f>IF(F1551=FALSE,"",B1551&amp;"@"&amp;COUNTIFS($B$1:B1551,B1551,$F$1:F1551,TRUE))</f>
        <v/>
      </c>
      <c r="H1551" t="str">
        <f>IFERROR(INDEX('기사 제목, 링크 정리시트'!B:B,MATCH(CONCATENATE("http://skinnonews.com"&amp;'5pg 데이터'!A1551),'기사 제목, 링크 정리시트'!C:C,0)),"")</f>
        <v/>
      </c>
      <c r="M1551">
        <f>주간_5pg!F1551</f>
        <v>0</v>
      </c>
    </row>
    <row r="1552" spans="1:13">
      <c r="A1552" s="86" t="s">
        <v>278</v>
      </c>
      <c r="B1552" s="86" t="s">
        <v>233</v>
      </c>
      <c r="C1552" s="86">
        <v>0</v>
      </c>
      <c r="D1552" t="e">
        <f>IF(VLOOKUP(A1552,'상위 PV'!A:C,3,0)="기사임",1,"")</f>
        <v>#N/A</v>
      </c>
      <c r="E1552">
        <f>COUNTIF(주간_5pg!$F$2:$F$800,'5pg 데이터'!B1552)</f>
        <v>1</v>
      </c>
      <c r="F1552" t="e">
        <f t="shared" si="24"/>
        <v>#N/A</v>
      </c>
      <c r="G1552" t="e">
        <f>IF(F1552=FALSE,"",B1552&amp;"@"&amp;COUNTIFS($B$1:B1552,B1552,$F$1:F1552,TRUE))</f>
        <v>#N/A</v>
      </c>
      <c r="H1552" t="str">
        <f>IFERROR(INDEX('기사 제목, 링크 정리시트'!B:B,MATCH(CONCATENATE("http://skinnonews.com"&amp;'5pg 데이터'!A1552),'기사 제목, 링크 정리시트'!C:C,0)),"")</f>
        <v/>
      </c>
      <c r="M1552">
        <f>주간_5pg!F1552</f>
        <v>0</v>
      </c>
    </row>
    <row r="1553" spans="1:13">
      <c r="A1553" s="86" t="s">
        <v>1437</v>
      </c>
      <c r="B1553" s="86" t="s">
        <v>225</v>
      </c>
      <c r="C1553" s="86">
        <v>0</v>
      </c>
      <c r="D1553" t="str">
        <f>IF(VLOOKUP(A1553,'상위 PV'!A:C,3,0)="기사임",1,"")</f>
        <v/>
      </c>
      <c r="E1553">
        <f>COUNTIF(주간_5pg!$F$2:$F$800,'5pg 데이터'!B1553)</f>
        <v>1</v>
      </c>
      <c r="F1553" t="b">
        <f t="shared" si="24"/>
        <v>0</v>
      </c>
      <c r="G1553" t="str">
        <f>IF(F1553=FALSE,"",B1553&amp;"@"&amp;COUNTIFS($B$1:B1553,B1553,$F$1:F1553,TRUE))</f>
        <v/>
      </c>
      <c r="H1553" t="str">
        <f>IFERROR(INDEX('기사 제목, 링크 정리시트'!B:B,MATCH(CONCATENATE("http://skinnonews.com"&amp;'5pg 데이터'!A1553),'기사 제목, 링크 정리시트'!C:C,0)),"")</f>
        <v/>
      </c>
      <c r="M1553">
        <f>주간_5pg!F1553</f>
        <v>0</v>
      </c>
    </row>
    <row r="1554" spans="1:13">
      <c r="A1554" s="86" t="s">
        <v>1291</v>
      </c>
      <c r="B1554" s="86" t="s">
        <v>231</v>
      </c>
      <c r="C1554" s="86">
        <v>0</v>
      </c>
      <c r="D1554" t="str">
        <f>IF(VLOOKUP(A1554,'상위 PV'!A:C,3,0)="기사임",1,"")</f>
        <v/>
      </c>
      <c r="E1554">
        <f>COUNTIF(주간_5pg!$F$2:$F$800,'5pg 데이터'!B1554)</f>
        <v>1</v>
      </c>
      <c r="F1554" t="b">
        <f t="shared" si="24"/>
        <v>0</v>
      </c>
      <c r="G1554" t="str">
        <f>IF(F1554=FALSE,"",B1554&amp;"@"&amp;COUNTIFS($B$1:B1554,B1554,$F$1:F1554,TRUE))</f>
        <v/>
      </c>
      <c r="H1554" t="str">
        <f>IFERROR(INDEX('기사 제목, 링크 정리시트'!B:B,MATCH(CONCATENATE("http://skinnonews.com"&amp;'5pg 데이터'!A1554),'기사 제목, 링크 정리시트'!C:C,0)),"")</f>
        <v/>
      </c>
      <c r="M1554">
        <f>주간_5pg!F1554</f>
        <v>0</v>
      </c>
    </row>
    <row r="1555" spans="1:13">
      <c r="D1555" t="e">
        <f>IF(VLOOKUP(A1555,'상위 PV'!A:C,3,0)="기사임",1,"")</f>
        <v>#N/A</v>
      </c>
      <c r="E1555">
        <f>COUNTIF(주간_5pg!$F$2:$F$800,'5pg 데이터'!B1555)</f>
        <v>52</v>
      </c>
      <c r="F1555" t="e">
        <f t="shared" si="24"/>
        <v>#N/A</v>
      </c>
      <c r="G1555" t="e">
        <f>IF(F1555=FALSE,"",B1555&amp;"@"&amp;COUNTIFS($B$1:B1555,B1555,$F$1:F1555,TRUE))</f>
        <v>#N/A</v>
      </c>
      <c r="H1555" t="str">
        <f>IFERROR(INDEX('기사 제목, 링크 정리시트'!B:B,MATCH(CONCATENATE("http://skinnonews.com"&amp;'5pg 데이터'!A1555),'기사 제목, 링크 정리시트'!C:C,0)),"")</f>
        <v/>
      </c>
      <c r="M1555">
        <f>주간_5pg!F1555</f>
        <v>0</v>
      </c>
    </row>
    <row r="1556" spans="1:13">
      <c r="D1556" t="e">
        <f>IF(VLOOKUP(A1556,'상위 PV'!A:C,3,0)="기사임",1,"")</f>
        <v>#N/A</v>
      </c>
      <c r="E1556">
        <f>COUNTIF(주간_5pg!$F$2:$F$800,'5pg 데이터'!B1556)</f>
        <v>52</v>
      </c>
      <c r="F1556" t="e">
        <f t="shared" si="24"/>
        <v>#N/A</v>
      </c>
      <c r="G1556" t="e">
        <f>IF(F1556=FALSE,"",B1556&amp;"@"&amp;COUNTIFS($B$1:B1556,B1556,$F$1:F1556,TRUE))</f>
        <v>#N/A</v>
      </c>
      <c r="H1556" t="str">
        <f>IFERROR(INDEX('기사 제목, 링크 정리시트'!B:B,MATCH(CONCATENATE("http://skinnonews.com"&amp;'5pg 데이터'!A1556),'기사 제목, 링크 정리시트'!C:C,0)),"")</f>
        <v/>
      </c>
      <c r="M1556">
        <f>주간_5pg!F1556</f>
        <v>0</v>
      </c>
    </row>
    <row r="1557" spans="1:13">
      <c r="D1557" t="e">
        <f>IF(VLOOKUP(A1557,'상위 PV'!A:C,3,0)="기사임",1,"")</f>
        <v>#N/A</v>
      </c>
      <c r="E1557">
        <f>COUNTIF(주간_5pg!$F$2:$F$800,'5pg 데이터'!B1557)</f>
        <v>52</v>
      </c>
      <c r="F1557" t="e">
        <f t="shared" si="24"/>
        <v>#N/A</v>
      </c>
      <c r="G1557" t="e">
        <f>IF(F1557=FALSE,"",B1557&amp;"@"&amp;COUNTIFS($B$1:B1557,B1557,$F$1:F1557,TRUE))</f>
        <v>#N/A</v>
      </c>
      <c r="H1557" t="str">
        <f>IFERROR(INDEX('기사 제목, 링크 정리시트'!B:B,MATCH(CONCATENATE("http://skinnonews.com"&amp;'5pg 데이터'!A1557),'기사 제목, 링크 정리시트'!C:C,0)),"")</f>
        <v/>
      </c>
      <c r="M1557">
        <f>주간_5pg!F1557</f>
        <v>0</v>
      </c>
    </row>
    <row r="1558" spans="1:13">
      <c r="D1558" t="e">
        <f>IF(VLOOKUP(A1558,'상위 PV'!A:C,3,0)="기사임",1,"")</f>
        <v>#N/A</v>
      </c>
      <c r="E1558">
        <f>COUNTIF(주간_5pg!$F$2:$F$800,'5pg 데이터'!B1558)</f>
        <v>52</v>
      </c>
      <c r="F1558" t="e">
        <f t="shared" si="24"/>
        <v>#N/A</v>
      </c>
      <c r="G1558" t="e">
        <f>IF(F1558=FALSE,"",B1558&amp;"@"&amp;COUNTIFS($B$1:B1558,B1558,$F$1:F1558,TRUE))</f>
        <v>#N/A</v>
      </c>
      <c r="H1558" t="str">
        <f>IFERROR(INDEX('기사 제목, 링크 정리시트'!B:B,MATCH(CONCATENATE("http://skinnonews.com"&amp;'5pg 데이터'!A1558),'기사 제목, 링크 정리시트'!C:C,0)),"")</f>
        <v/>
      </c>
      <c r="M1558">
        <f>주간_5pg!F1558</f>
        <v>0</v>
      </c>
    </row>
    <row r="1559" spans="1:13">
      <c r="D1559" t="e">
        <f>IF(VLOOKUP(A1559,'상위 PV'!A:C,3,0)="기사임",1,"")</f>
        <v>#N/A</v>
      </c>
      <c r="E1559">
        <f>COUNTIF(주간_5pg!$F$2:$F$800,'5pg 데이터'!B1559)</f>
        <v>52</v>
      </c>
      <c r="F1559" t="e">
        <f t="shared" si="24"/>
        <v>#N/A</v>
      </c>
      <c r="G1559" t="e">
        <f>IF(F1559=FALSE,"",B1559&amp;"@"&amp;COUNTIFS($B$1:B1559,B1559,$F$1:F1559,TRUE))</f>
        <v>#N/A</v>
      </c>
      <c r="H1559" t="str">
        <f>IFERROR(INDEX('기사 제목, 링크 정리시트'!B:B,MATCH(CONCATENATE("http://skinnonews.com"&amp;'5pg 데이터'!A1559),'기사 제목, 링크 정리시트'!C:C,0)),"")</f>
        <v/>
      </c>
      <c r="M1559">
        <f>주간_5pg!F1559</f>
        <v>0</v>
      </c>
    </row>
    <row r="1560" spans="1:13">
      <c r="D1560" t="e">
        <f>IF(VLOOKUP(A1560,'상위 PV'!A:C,3,0)="기사임",1,"")</f>
        <v>#N/A</v>
      </c>
      <c r="E1560">
        <f>COUNTIF(주간_5pg!$F$2:$F$800,'5pg 데이터'!B1560)</f>
        <v>52</v>
      </c>
      <c r="F1560" t="e">
        <f t="shared" si="24"/>
        <v>#N/A</v>
      </c>
      <c r="G1560" t="e">
        <f>IF(F1560=FALSE,"",B1560&amp;"@"&amp;COUNTIFS($B$1:B1560,B1560,$F$1:F1560,TRUE))</f>
        <v>#N/A</v>
      </c>
      <c r="H1560" t="str">
        <f>IFERROR(INDEX('기사 제목, 링크 정리시트'!B:B,MATCH(CONCATENATE("http://skinnonews.com"&amp;'5pg 데이터'!A1560),'기사 제목, 링크 정리시트'!C:C,0)),"")</f>
        <v/>
      </c>
      <c r="M1560">
        <f>주간_5pg!F1560</f>
        <v>0</v>
      </c>
    </row>
    <row r="1561" spans="1:13">
      <c r="D1561" t="e">
        <f>IF(VLOOKUP(A1561,'상위 PV'!A:C,3,0)="기사임",1,"")</f>
        <v>#N/A</v>
      </c>
      <c r="E1561">
        <f>COUNTIF(주간_5pg!$F$2:$F$800,'5pg 데이터'!B1561)</f>
        <v>52</v>
      </c>
      <c r="F1561" t="e">
        <f t="shared" si="24"/>
        <v>#N/A</v>
      </c>
      <c r="G1561" t="e">
        <f>IF(F1561=FALSE,"",B1561&amp;"@"&amp;COUNTIFS($B$1:B1561,B1561,$F$1:F1561,TRUE))</f>
        <v>#N/A</v>
      </c>
      <c r="H1561" t="str">
        <f>IFERROR(INDEX('기사 제목, 링크 정리시트'!B:B,MATCH(CONCATENATE("http://skinnonews.com"&amp;'5pg 데이터'!A1561),'기사 제목, 링크 정리시트'!C:C,0)),"")</f>
        <v/>
      </c>
      <c r="M1561">
        <f>주간_5pg!F1561</f>
        <v>0</v>
      </c>
    </row>
    <row r="1562" spans="1:13">
      <c r="D1562" t="e">
        <f>IF(VLOOKUP(A1562,'상위 PV'!A:C,3,0)="기사임",1,"")</f>
        <v>#N/A</v>
      </c>
      <c r="E1562">
        <f>COUNTIF(주간_5pg!$F$2:$F$800,'5pg 데이터'!B1562)</f>
        <v>52</v>
      </c>
      <c r="F1562" t="e">
        <f t="shared" si="24"/>
        <v>#N/A</v>
      </c>
      <c r="G1562" t="e">
        <f>IF(F1562=FALSE,"",B1562&amp;"@"&amp;COUNTIFS($B$1:B1562,B1562,$F$1:F1562,TRUE))</f>
        <v>#N/A</v>
      </c>
      <c r="H1562" t="str">
        <f>IFERROR(INDEX('기사 제목, 링크 정리시트'!B:B,MATCH(CONCATENATE("http://skinnonews.com"&amp;'5pg 데이터'!A1562),'기사 제목, 링크 정리시트'!C:C,0)),"")</f>
        <v/>
      </c>
      <c r="M1562">
        <f>주간_5pg!F1562</f>
        <v>0</v>
      </c>
    </row>
    <row r="1563" spans="1:13">
      <c r="D1563" t="e">
        <f>IF(VLOOKUP(A1563,'상위 PV'!A:C,3,0)="기사임",1,"")</f>
        <v>#N/A</v>
      </c>
      <c r="E1563">
        <f>COUNTIF(주간_5pg!$F$2:$F$800,'5pg 데이터'!B1563)</f>
        <v>52</v>
      </c>
      <c r="F1563" t="e">
        <f t="shared" si="24"/>
        <v>#N/A</v>
      </c>
      <c r="G1563" t="e">
        <f>IF(F1563=FALSE,"",B1563&amp;"@"&amp;COUNTIFS($B$1:B1563,B1563,$F$1:F1563,TRUE))</f>
        <v>#N/A</v>
      </c>
      <c r="H1563" t="str">
        <f>IFERROR(INDEX('기사 제목, 링크 정리시트'!B:B,MATCH(CONCATENATE("http://skinnonews.com"&amp;'5pg 데이터'!A1563),'기사 제목, 링크 정리시트'!C:C,0)),"")</f>
        <v/>
      </c>
      <c r="M1563">
        <f>주간_5pg!F1563</f>
        <v>0</v>
      </c>
    </row>
    <row r="1564" spans="1:13">
      <c r="D1564" t="e">
        <f>IF(VLOOKUP(A1564,'상위 PV'!A:C,3,0)="기사임",1,"")</f>
        <v>#N/A</v>
      </c>
      <c r="E1564">
        <f>COUNTIF(주간_5pg!$F$2:$F$800,'5pg 데이터'!B1564)</f>
        <v>52</v>
      </c>
      <c r="F1564" t="e">
        <f t="shared" si="24"/>
        <v>#N/A</v>
      </c>
      <c r="G1564" t="e">
        <f>IF(F1564=FALSE,"",B1564&amp;"@"&amp;COUNTIFS($B$1:B1564,B1564,$F$1:F1564,TRUE))</f>
        <v>#N/A</v>
      </c>
      <c r="H1564" t="str">
        <f>IFERROR(INDEX('기사 제목, 링크 정리시트'!B:B,MATCH(CONCATENATE("http://skinnonews.com"&amp;'5pg 데이터'!A1564),'기사 제목, 링크 정리시트'!C:C,0)),"")</f>
        <v/>
      </c>
      <c r="M1564">
        <f>주간_5pg!F1564</f>
        <v>0</v>
      </c>
    </row>
    <row r="1565" spans="1:13">
      <c r="D1565" t="e">
        <f>IF(VLOOKUP(A1565,'상위 PV'!A:C,3,0)="기사임",1,"")</f>
        <v>#N/A</v>
      </c>
      <c r="E1565">
        <f>COUNTIF(주간_5pg!$F$2:$F$800,'5pg 데이터'!B1565)</f>
        <v>52</v>
      </c>
      <c r="F1565" t="e">
        <f t="shared" si="24"/>
        <v>#N/A</v>
      </c>
      <c r="G1565" t="e">
        <f>IF(F1565=FALSE,"",B1565&amp;"@"&amp;COUNTIFS($B$1:B1565,B1565,$F$1:F1565,TRUE))</f>
        <v>#N/A</v>
      </c>
      <c r="H1565" t="str">
        <f>IFERROR(INDEX('기사 제목, 링크 정리시트'!B:B,MATCH(CONCATENATE("http://skinnonews.com"&amp;'5pg 데이터'!A1565),'기사 제목, 링크 정리시트'!C:C,0)),"")</f>
        <v/>
      </c>
      <c r="M1565">
        <f>주간_5pg!F1565</f>
        <v>0</v>
      </c>
    </row>
    <row r="1566" spans="1:13">
      <c r="D1566" t="e">
        <f>IF(VLOOKUP(A1566,'상위 PV'!A:C,3,0)="기사임",1,"")</f>
        <v>#N/A</v>
      </c>
      <c r="E1566">
        <f>COUNTIF(주간_5pg!$F$2:$F$800,'5pg 데이터'!B1566)</f>
        <v>52</v>
      </c>
      <c r="F1566" t="e">
        <f t="shared" si="24"/>
        <v>#N/A</v>
      </c>
      <c r="G1566" t="e">
        <f>IF(F1566=FALSE,"",B1566&amp;"@"&amp;COUNTIFS($B$1:B1566,B1566,$F$1:F1566,TRUE))</f>
        <v>#N/A</v>
      </c>
      <c r="H1566" t="str">
        <f>IFERROR(INDEX('기사 제목, 링크 정리시트'!B:B,MATCH(CONCATENATE("http://skinnonews.com"&amp;'5pg 데이터'!A1566),'기사 제목, 링크 정리시트'!C:C,0)),"")</f>
        <v/>
      </c>
      <c r="M1566">
        <f>주간_5pg!F1566</f>
        <v>0</v>
      </c>
    </row>
    <row r="1567" spans="1:13">
      <c r="D1567" t="e">
        <f>IF(VLOOKUP(A1567,'상위 PV'!A:C,3,0)="기사임",1,"")</f>
        <v>#N/A</v>
      </c>
      <c r="E1567">
        <f>COUNTIF(주간_5pg!$F$2:$F$800,'5pg 데이터'!B1567)</f>
        <v>52</v>
      </c>
      <c r="F1567" t="e">
        <f t="shared" si="24"/>
        <v>#N/A</v>
      </c>
      <c r="G1567" t="e">
        <f>IF(F1567=FALSE,"",B1567&amp;"@"&amp;COUNTIFS($B$1:B1567,B1567,$F$1:F1567,TRUE))</f>
        <v>#N/A</v>
      </c>
      <c r="H1567" t="str">
        <f>IFERROR(INDEX('기사 제목, 링크 정리시트'!B:B,MATCH(CONCATENATE("http://skinnonews.com"&amp;'5pg 데이터'!A1567),'기사 제목, 링크 정리시트'!C:C,0)),"")</f>
        <v/>
      </c>
      <c r="M1567">
        <f>주간_5pg!F1567</f>
        <v>0</v>
      </c>
    </row>
    <row r="1568" spans="1:13">
      <c r="D1568" t="e">
        <f>IF(VLOOKUP(A1568,'상위 PV'!A:C,3,0)="기사임",1,"")</f>
        <v>#N/A</v>
      </c>
      <c r="E1568">
        <f>COUNTIF(주간_5pg!$F$2:$F$800,'5pg 데이터'!B1568)</f>
        <v>52</v>
      </c>
      <c r="F1568" t="e">
        <f t="shared" si="24"/>
        <v>#N/A</v>
      </c>
      <c r="G1568" t="e">
        <f>IF(F1568=FALSE,"",B1568&amp;"@"&amp;COUNTIFS($B$1:B1568,B1568,$F$1:F1568,TRUE))</f>
        <v>#N/A</v>
      </c>
      <c r="H1568" t="str">
        <f>IFERROR(INDEX('기사 제목, 링크 정리시트'!B:B,MATCH(CONCATENATE("http://skinnonews.com"&amp;'5pg 데이터'!A1568),'기사 제목, 링크 정리시트'!C:C,0)),"")</f>
        <v/>
      </c>
      <c r="M1568">
        <f>주간_5pg!F1568</f>
        <v>0</v>
      </c>
    </row>
    <row r="1569" spans="4:13">
      <c r="D1569" t="e">
        <f>IF(VLOOKUP(A1569,'상위 PV'!A:C,3,0)="기사임",1,"")</f>
        <v>#N/A</v>
      </c>
      <c r="E1569">
        <f>COUNTIF(주간_5pg!$F$2:$F$800,'5pg 데이터'!B1569)</f>
        <v>52</v>
      </c>
      <c r="F1569" t="e">
        <f t="shared" si="24"/>
        <v>#N/A</v>
      </c>
      <c r="G1569" t="e">
        <f>IF(F1569=FALSE,"",B1569&amp;"@"&amp;COUNTIFS($B$1:B1569,B1569,$F$1:F1569,TRUE))</f>
        <v>#N/A</v>
      </c>
      <c r="H1569" t="str">
        <f>IFERROR(INDEX('기사 제목, 링크 정리시트'!B:B,MATCH(CONCATENATE("http://skinnonews.com"&amp;'5pg 데이터'!A1569),'기사 제목, 링크 정리시트'!C:C,0)),"")</f>
        <v/>
      </c>
      <c r="M1569">
        <f>주간_5pg!F1569</f>
        <v>0</v>
      </c>
    </row>
    <row r="1570" spans="4:13">
      <c r="D1570" t="e">
        <f>IF(VLOOKUP(A1570,'상위 PV'!A:C,3,0)="기사임",1,"")</f>
        <v>#N/A</v>
      </c>
      <c r="E1570">
        <f>COUNTIF(주간_5pg!$F$2:$F$800,'5pg 데이터'!B1570)</f>
        <v>52</v>
      </c>
      <c r="F1570" t="e">
        <f t="shared" si="24"/>
        <v>#N/A</v>
      </c>
      <c r="G1570" t="e">
        <f>IF(F1570=FALSE,"",B1570&amp;"@"&amp;COUNTIFS($B$1:B1570,B1570,$F$1:F1570,TRUE))</f>
        <v>#N/A</v>
      </c>
      <c r="H1570" t="str">
        <f>IFERROR(INDEX('기사 제목, 링크 정리시트'!B:B,MATCH(CONCATENATE("http://skinnonews.com"&amp;'5pg 데이터'!A1570),'기사 제목, 링크 정리시트'!C:C,0)),"")</f>
        <v/>
      </c>
      <c r="M1570">
        <f>주간_5pg!F1570</f>
        <v>0</v>
      </c>
    </row>
    <row r="1571" spans="4:13">
      <c r="D1571" t="e">
        <f>IF(VLOOKUP(A1571,'상위 PV'!A:C,3,0)="기사임",1,"")</f>
        <v>#N/A</v>
      </c>
      <c r="E1571">
        <f>COUNTIF(주간_5pg!$F$2:$F$800,'5pg 데이터'!B1571)</f>
        <v>52</v>
      </c>
      <c r="F1571" t="e">
        <f t="shared" si="24"/>
        <v>#N/A</v>
      </c>
      <c r="G1571" t="e">
        <f>IF(F1571=FALSE,"",B1571&amp;"@"&amp;COUNTIFS($B$1:B1571,B1571,$F$1:F1571,TRUE))</f>
        <v>#N/A</v>
      </c>
      <c r="H1571" t="str">
        <f>IFERROR(INDEX('기사 제목, 링크 정리시트'!B:B,MATCH(CONCATENATE("http://skinnonews.com"&amp;'5pg 데이터'!A1571),'기사 제목, 링크 정리시트'!C:C,0)),"")</f>
        <v/>
      </c>
      <c r="M1571">
        <f>주간_5pg!F1571</f>
        <v>0</v>
      </c>
    </row>
    <row r="1572" spans="4:13">
      <c r="D1572" t="e">
        <f>IF(VLOOKUP(A1572,'상위 PV'!A:C,3,0)="기사임",1,"")</f>
        <v>#N/A</v>
      </c>
      <c r="E1572">
        <f>COUNTIF(주간_5pg!$F$2:$F$800,'5pg 데이터'!B1572)</f>
        <v>52</v>
      </c>
      <c r="F1572" t="e">
        <f t="shared" si="24"/>
        <v>#N/A</v>
      </c>
      <c r="G1572" t="e">
        <f>IF(F1572=FALSE,"",B1572&amp;"@"&amp;COUNTIFS($B$1:B1572,B1572,$F$1:F1572,TRUE))</f>
        <v>#N/A</v>
      </c>
      <c r="H1572" t="str">
        <f>IFERROR(INDEX('기사 제목, 링크 정리시트'!B:B,MATCH(CONCATENATE("http://skinnonews.com"&amp;'5pg 데이터'!A1572),'기사 제목, 링크 정리시트'!C:C,0)),"")</f>
        <v/>
      </c>
      <c r="M1572">
        <f>주간_5pg!F1572</f>
        <v>0</v>
      </c>
    </row>
    <row r="1573" spans="4:13">
      <c r="D1573" t="e">
        <f>IF(VLOOKUP(A1573,'상위 PV'!A:C,3,0)="기사임",1,"")</f>
        <v>#N/A</v>
      </c>
      <c r="E1573">
        <f>COUNTIF(주간_5pg!$F$2:$F$800,'5pg 데이터'!B1573)</f>
        <v>52</v>
      </c>
      <c r="F1573" t="e">
        <f t="shared" si="24"/>
        <v>#N/A</v>
      </c>
      <c r="G1573" t="e">
        <f>IF(F1573=FALSE,"",B1573&amp;"@"&amp;COUNTIFS($B$1:B1573,B1573,$F$1:F1573,TRUE))</f>
        <v>#N/A</v>
      </c>
      <c r="H1573" t="str">
        <f>IFERROR(INDEX('기사 제목, 링크 정리시트'!B:B,MATCH(CONCATENATE("http://skinnonews.com"&amp;'5pg 데이터'!A1573),'기사 제목, 링크 정리시트'!C:C,0)),"")</f>
        <v/>
      </c>
      <c r="M1573">
        <f>주간_5pg!F1573</f>
        <v>0</v>
      </c>
    </row>
    <row r="1574" spans="4:13">
      <c r="D1574" t="e">
        <f>IF(VLOOKUP(A1574,'상위 PV'!A:C,3,0)="기사임",1,"")</f>
        <v>#N/A</v>
      </c>
      <c r="E1574">
        <f>COUNTIF(주간_5pg!$F$2:$F$800,'5pg 데이터'!B1574)</f>
        <v>52</v>
      </c>
      <c r="F1574" t="e">
        <f t="shared" si="24"/>
        <v>#N/A</v>
      </c>
      <c r="G1574" t="e">
        <f>IF(F1574=FALSE,"",B1574&amp;"@"&amp;COUNTIFS($B$1:B1574,B1574,$F$1:F1574,TRUE))</f>
        <v>#N/A</v>
      </c>
      <c r="H1574" t="str">
        <f>IFERROR(INDEX('기사 제목, 링크 정리시트'!B:B,MATCH(CONCATENATE("http://skinnonews.com"&amp;'5pg 데이터'!A1574),'기사 제목, 링크 정리시트'!C:C,0)),"")</f>
        <v/>
      </c>
      <c r="M1574">
        <f>주간_5pg!F1574</f>
        <v>0</v>
      </c>
    </row>
    <row r="1575" spans="4:13">
      <c r="D1575" t="e">
        <f>IF(VLOOKUP(A1575,'상위 PV'!A:C,3,0)="기사임",1,"")</f>
        <v>#N/A</v>
      </c>
      <c r="E1575">
        <f>COUNTIF(주간_5pg!$F$2:$F$800,'5pg 데이터'!B1575)</f>
        <v>52</v>
      </c>
      <c r="F1575" t="e">
        <f t="shared" si="24"/>
        <v>#N/A</v>
      </c>
      <c r="G1575" t="e">
        <f>IF(F1575=FALSE,"",B1575&amp;"@"&amp;COUNTIFS($B$1:B1575,B1575,$F$1:F1575,TRUE))</f>
        <v>#N/A</v>
      </c>
      <c r="H1575" t="str">
        <f>IFERROR(INDEX('기사 제목, 링크 정리시트'!B:B,MATCH(CONCATENATE("http://skinnonews.com"&amp;'5pg 데이터'!A1575),'기사 제목, 링크 정리시트'!C:C,0)),"")</f>
        <v/>
      </c>
      <c r="M1575">
        <f>주간_5pg!F1575</f>
        <v>0</v>
      </c>
    </row>
    <row r="1576" spans="4:13">
      <c r="D1576" t="e">
        <f>IF(VLOOKUP(A1576,'상위 PV'!A:C,3,0)="기사임",1,"")</f>
        <v>#N/A</v>
      </c>
      <c r="E1576">
        <f>COUNTIF(주간_5pg!$F$2:$F$800,'5pg 데이터'!B1576)</f>
        <v>52</v>
      </c>
      <c r="F1576" t="e">
        <f t="shared" si="24"/>
        <v>#N/A</v>
      </c>
      <c r="G1576" t="e">
        <f>IF(F1576=FALSE,"",B1576&amp;"@"&amp;COUNTIFS($B$1:B1576,B1576,$F$1:F1576,TRUE))</f>
        <v>#N/A</v>
      </c>
      <c r="H1576" t="str">
        <f>IFERROR(INDEX('기사 제목, 링크 정리시트'!B:B,MATCH(CONCATENATE("http://skinnonews.com"&amp;'5pg 데이터'!A1576),'기사 제목, 링크 정리시트'!C:C,0)),"")</f>
        <v/>
      </c>
      <c r="M1576">
        <f>주간_5pg!F1576</f>
        <v>0</v>
      </c>
    </row>
    <row r="1577" spans="4:13">
      <c r="D1577" t="e">
        <f>IF(VLOOKUP(A1577,'상위 PV'!A:C,3,0)="기사임",1,"")</f>
        <v>#N/A</v>
      </c>
      <c r="E1577">
        <f>COUNTIF(주간_5pg!$F$2:$F$800,'5pg 데이터'!B1577)</f>
        <v>52</v>
      </c>
      <c r="F1577" t="e">
        <f t="shared" si="24"/>
        <v>#N/A</v>
      </c>
      <c r="G1577" t="e">
        <f>IF(F1577=FALSE,"",B1577&amp;"@"&amp;COUNTIFS($B$1:B1577,B1577,$F$1:F1577,TRUE))</f>
        <v>#N/A</v>
      </c>
      <c r="H1577" t="str">
        <f>IFERROR(INDEX('기사 제목, 링크 정리시트'!B:B,MATCH(CONCATENATE("http://skinnonews.com"&amp;'5pg 데이터'!A1577),'기사 제목, 링크 정리시트'!C:C,0)),"")</f>
        <v/>
      </c>
      <c r="M1577">
        <f>주간_5pg!F1577</f>
        <v>0</v>
      </c>
    </row>
    <row r="1578" spans="4:13">
      <c r="D1578" t="e">
        <f>IF(VLOOKUP(A1578,'상위 PV'!A:C,3,0)="기사임",1,"")</f>
        <v>#N/A</v>
      </c>
      <c r="E1578">
        <f>COUNTIF(주간_5pg!$F$2:$F$800,'5pg 데이터'!B1578)</f>
        <v>52</v>
      </c>
      <c r="F1578" t="e">
        <f t="shared" si="24"/>
        <v>#N/A</v>
      </c>
      <c r="G1578" t="e">
        <f>IF(F1578=FALSE,"",B1578&amp;"@"&amp;COUNTIFS($B$1:B1578,B1578,$F$1:F1578,TRUE))</f>
        <v>#N/A</v>
      </c>
      <c r="H1578" t="str">
        <f>IFERROR(INDEX('기사 제목, 링크 정리시트'!B:B,MATCH(CONCATENATE("http://skinnonews.com"&amp;'5pg 데이터'!A1578),'기사 제목, 링크 정리시트'!C:C,0)),"")</f>
        <v/>
      </c>
      <c r="M1578">
        <f>주간_5pg!F1578</f>
        <v>0</v>
      </c>
    </row>
    <row r="1579" spans="4:13">
      <c r="D1579" t="e">
        <f>IF(VLOOKUP(A1579,'상위 PV'!A:C,3,0)="기사임",1,"")</f>
        <v>#N/A</v>
      </c>
      <c r="E1579">
        <f>COUNTIF(주간_5pg!$F$2:$F$800,'5pg 데이터'!B1579)</f>
        <v>52</v>
      </c>
      <c r="F1579" t="e">
        <f t="shared" si="24"/>
        <v>#N/A</v>
      </c>
      <c r="G1579" t="e">
        <f>IF(F1579=FALSE,"",B1579&amp;"@"&amp;COUNTIFS($B$1:B1579,B1579,$F$1:F1579,TRUE))</f>
        <v>#N/A</v>
      </c>
      <c r="H1579" t="str">
        <f>IFERROR(INDEX('기사 제목, 링크 정리시트'!B:B,MATCH(CONCATENATE("http://skinnonews.com"&amp;'5pg 데이터'!A1579),'기사 제목, 링크 정리시트'!C:C,0)),"")</f>
        <v/>
      </c>
      <c r="M1579">
        <f>주간_5pg!F1579</f>
        <v>0</v>
      </c>
    </row>
    <row r="1580" spans="4:13">
      <c r="D1580" t="e">
        <f>IF(VLOOKUP(A1580,'상위 PV'!A:C,3,0)="기사임",1,"")</f>
        <v>#N/A</v>
      </c>
      <c r="E1580">
        <f>COUNTIF(주간_5pg!$F$2:$F$800,'5pg 데이터'!B1580)</f>
        <v>52</v>
      </c>
      <c r="F1580" t="e">
        <f t="shared" si="24"/>
        <v>#N/A</v>
      </c>
      <c r="G1580" t="e">
        <f>IF(F1580=FALSE,"",B1580&amp;"@"&amp;COUNTIFS($B$1:B1580,B1580,$F$1:F1580,TRUE))</f>
        <v>#N/A</v>
      </c>
      <c r="H1580" t="str">
        <f>IFERROR(INDEX('기사 제목, 링크 정리시트'!B:B,MATCH(CONCATENATE("http://skinnonews.com"&amp;'5pg 데이터'!A1580),'기사 제목, 링크 정리시트'!C:C,0)),"")</f>
        <v/>
      </c>
      <c r="M1580">
        <f>주간_5pg!F1580</f>
        <v>0</v>
      </c>
    </row>
    <row r="1581" spans="4:13">
      <c r="D1581" t="e">
        <f>IF(VLOOKUP(A1581,'상위 PV'!A:C,3,0)="기사임",1,"")</f>
        <v>#N/A</v>
      </c>
      <c r="E1581">
        <f>COUNTIF(주간_5pg!$F$2:$F$800,'5pg 데이터'!B1581)</f>
        <v>52</v>
      </c>
      <c r="F1581" t="e">
        <f t="shared" si="24"/>
        <v>#N/A</v>
      </c>
      <c r="G1581" t="e">
        <f>IF(F1581=FALSE,"",B1581&amp;"@"&amp;COUNTIFS($B$1:B1581,B1581,$F$1:F1581,TRUE))</f>
        <v>#N/A</v>
      </c>
      <c r="H1581" t="str">
        <f>IFERROR(INDEX('기사 제목, 링크 정리시트'!B:B,MATCH(CONCATENATE("http://skinnonews.com"&amp;'5pg 데이터'!A1581),'기사 제목, 링크 정리시트'!C:C,0)),"")</f>
        <v/>
      </c>
      <c r="M1581">
        <f>주간_5pg!F1581</f>
        <v>0</v>
      </c>
    </row>
    <row r="1582" spans="4:13">
      <c r="D1582" t="e">
        <f>IF(VLOOKUP(A1582,'상위 PV'!A:C,3,0)="기사임",1,"")</f>
        <v>#N/A</v>
      </c>
      <c r="E1582">
        <f>COUNTIF(주간_5pg!$F$2:$F$800,'5pg 데이터'!B1582)</f>
        <v>52</v>
      </c>
      <c r="F1582" t="e">
        <f t="shared" si="24"/>
        <v>#N/A</v>
      </c>
      <c r="G1582" t="e">
        <f>IF(F1582=FALSE,"",B1582&amp;"@"&amp;COUNTIFS($B$1:B1582,B1582,$F$1:F1582,TRUE))</f>
        <v>#N/A</v>
      </c>
      <c r="H1582" t="str">
        <f>IFERROR(INDEX('기사 제목, 링크 정리시트'!B:B,MATCH(CONCATENATE("http://skinnonews.com"&amp;'5pg 데이터'!A1582),'기사 제목, 링크 정리시트'!C:C,0)),"")</f>
        <v/>
      </c>
      <c r="M1582">
        <f>주간_5pg!F1582</f>
        <v>0</v>
      </c>
    </row>
    <row r="1583" spans="4:13">
      <c r="D1583" t="e">
        <f>IF(VLOOKUP(A1583,'상위 PV'!A:C,3,0)="기사임",1,"")</f>
        <v>#N/A</v>
      </c>
      <c r="E1583">
        <f>COUNTIF(주간_5pg!$F$2:$F$800,'5pg 데이터'!B1583)</f>
        <v>52</v>
      </c>
      <c r="F1583" t="e">
        <f t="shared" si="24"/>
        <v>#N/A</v>
      </c>
      <c r="G1583" t="e">
        <f>IF(F1583=FALSE,"",B1583&amp;"@"&amp;COUNTIFS($B$1:B1583,B1583,$F$1:F1583,TRUE))</f>
        <v>#N/A</v>
      </c>
      <c r="H1583" t="str">
        <f>IFERROR(INDEX('기사 제목, 링크 정리시트'!B:B,MATCH(CONCATENATE("http://skinnonews.com"&amp;'5pg 데이터'!A1583),'기사 제목, 링크 정리시트'!C:C,0)),"")</f>
        <v/>
      </c>
      <c r="M1583">
        <f>주간_5pg!F1583</f>
        <v>0</v>
      </c>
    </row>
    <row r="1584" spans="4:13">
      <c r="D1584" t="e">
        <f>IF(VLOOKUP(A1584,'상위 PV'!A:C,3,0)="기사임",1,"")</f>
        <v>#N/A</v>
      </c>
      <c r="E1584">
        <f>COUNTIF(주간_5pg!$F$2:$F$800,'5pg 데이터'!B1584)</f>
        <v>52</v>
      </c>
      <c r="F1584" t="e">
        <f t="shared" si="24"/>
        <v>#N/A</v>
      </c>
      <c r="G1584" t="e">
        <f>IF(F1584=FALSE,"",B1584&amp;"@"&amp;COUNTIFS($B$1:B1584,B1584,$F$1:F1584,TRUE))</f>
        <v>#N/A</v>
      </c>
      <c r="H1584" t="str">
        <f>IFERROR(INDEX('기사 제목, 링크 정리시트'!B:B,MATCH(CONCATENATE("http://skinnonews.com"&amp;'5pg 데이터'!A1584),'기사 제목, 링크 정리시트'!C:C,0)),"")</f>
        <v/>
      </c>
      <c r="M1584">
        <f>주간_5pg!F1584</f>
        <v>0</v>
      </c>
    </row>
    <row r="1585" spans="4:13">
      <c r="D1585" t="e">
        <f>IF(VLOOKUP(A1585,'상위 PV'!A:C,3,0)="기사임",1,"")</f>
        <v>#N/A</v>
      </c>
      <c r="E1585">
        <f>COUNTIF(주간_5pg!$F$2:$F$800,'5pg 데이터'!B1585)</f>
        <v>52</v>
      </c>
      <c r="F1585" t="e">
        <f t="shared" si="24"/>
        <v>#N/A</v>
      </c>
      <c r="G1585" t="e">
        <f>IF(F1585=FALSE,"",B1585&amp;"@"&amp;COUNTIFS($B$1:B1585,B1585,$F$1:F1585,TRUE))</f>
        <v>#N/A</v>
      </c>
      <c r="H1585" t="str">
        <f>IFERROR(INDEX('기사 제목, 링크 정리시트'!B:B,MATCH(CONCATENATE("http://skinnonews.com"&amp;'5pg 데이터'!A1585),'기사 제목, 링크 정리시트'!C:C,0)),"")</f>
        <v/>
      </c>
      <c r="M1585">
        <f>주간_5pg!F1585</f>
        <v>0</v>
      </c>
    </row>
    <row r="1586" spans="4:13">
      <c r="D1586" t="e">
        <f>IF(VLOOKUP(A1586,'상위 PV'!A:C,3,0)="기사임",1,"")</f>
        <v>#N/A</v>
      </c>
      <c r="E1586">
        <f>COUNTIF(주간_5pg!$F$2:$F$800,'5pg 데이터'!B1586)</f>
        <v>52</v>
      </c>
      <c r="F1586" t="e">
        <f t="shared" si="24"/>
        <v>#N/A</v>
      </c>
      <c r="G1586" t="e">
        <f>IF(F1586=FALSE,"",B1586&amp;"@"&amp;COUNTIFS($B$1:B1586,B1586,$F$1:F1586,TRUE))</f>
        <v>#N/A</v>
      </c>
      <c r="H1586" t="str">
        <f>IFERROR(INDEX('기사 제목, 링크 정리시트'!B:B,MATCH(CONCATENATE("http://skinnonews.com"&amp;'5pg 데이터'!A1586),'기사 제목, 링크 정리시트'!C:C,0)),"")</f>
        <v/>
      </c>
      <c r="M1586">
        <f>주간_5pg!F1586</f>
        <v>0</v>
      </c>
    </row>
    <row r="1587" spans="4:13">
      <c r="D1587" t="e">
        <f>IF(VLOOKUP(A1587,'상위 PV'!A:C,3,0)="기사임",1,"")</f>
        <v>#N/A</v>
      </c>
      <c r="E1587">
        <f>COUNTIF(주간_5pg!$F$2:$F$800,'5pg 데이터'!B1587)</f>
        <v>52</v>
      </c>
      <c r="F1587" t="e">
        <f t="shared" si="24"/>
        <v>#N/A</v>
      </c>
      <c r="G1587" t="e">
        <f>IF(F1587=FALSE,"",B1587&amp;"@"&amp;COUNTIFS($B$1:B1587,B1587,$F$1:F1587,TRUE))</f>
        <v>#N/A</v>
      </c>
      <c r="H1587" t="str">
        <f>IFERROR(INDEX('기사 제목, 링크 정리시트'!B:B,MATCH(CONCATENATE("http://skinnonews.com"&amp;'5pg 데이터'!A1587),'기사 제목, 링크 정리시트'!C:C,0)),"")</f>
        <v/>
      </c>
      <c r="M1587">
        <f>주간_5pg!F1587</f>
        <v>0</v>
      </c>
    </row>
    <row r="1588" spans="4:13">
      <c r="D1588" t="e">
        <f>IF(VLOOKUP(A1588,'상위 PV'!A:C,3,0)="기사임",1,"")</f>
        <v>#N/A</v>
      </c>
      <c r="E1588">
        <f>COUNTIF(주간_5pg!$F$2:$F$800,'5pg 데이터'!B1588)</f>
        <v>52</v>
      </c>
      <c r="F1588" t="e">
        <f t="shared" si="24"/>
        <v>#N/A</v>
      </c>
      <c r="G1588" t="e">
        <f>IF(F1588=FALSE,"",B1588&amp;"@"&amp;COUNTIFS($B$1:B1588,B1588,$F$1:F1588,TRUE))</f>
        <v>#N/A</v>
      </c>
      <c r="H1588" t="str">
        <f>IFERROR(INDEX('기사 제목, 링크 정리시트'!B:B,MATCH(CONCATENATE("http://skinnonews.com"&amp;'5pg 데이터'!A1588),'기사 제목, 링크 정리시트'!C:C,0)),"")</f>
        <v/>
      </c>
      <c r="M1588">
        <f>주간_5pg!F1588</f>
        <v>0</v>
      </c>
    </row>
    <row r="1589" spans="4:13">
      <c r="D1589" t="e">
        <f>IF(VLOOKUP(A1589,'상위 PV'!A:C,3,0)="기사임",1,"")</f>
        <v>#N/A</v>
      </c>
      <c r="E1589">
        <f>COUNTIF(주간_5pg!$F$2:$F$800,'5pg 데이터'!B1589)</f>
        <v>52</v>
      </c>
      <c r="F1589" t="e">
        <f t="shared" si="24"/>
        <v>#N/A</v>
      </c>
      <c r="G1589" t="e">
        <f>IF(F1589=FALSE,"",B1589&amp;"@"&amp;COUNTIFS($B$1:B1589,B1589,$F$1:F1589,TRUE))</f>
        <v>#N/A</v>
      </c>
      <c r="H1589" t="str">
        <f>IFERROR(INDEX('기사 제목, 링크 정리시트'!B:B,MATCH(CONCATENATE("http://skinnonews.com"&amp;'5pg 데이터'!A1589),'기사 제목, 링크 정리시트'!C:C,0)),"")</f>
        <v/>
      </c>
      <c r="M1589">
        <f>주간_5pg!F1589</f>
        <v>0</v>
      </c>
    </row>
    <row r="1590" spans="4:13">
      <c r="D1590" t="e">
        <f>IF(VLOOKUP(A1590,'상위 PV'!A:C,3,0)="기사임",1,"")</f>
        <v>#N/A</v>
      </c>
      <c r="E1590">
        <f>COUNTIF(주간_5pg!$F$2:$F$800,'5pg 데이터'!B1590)</f>
        <v>52</v>
      </c>
      <c r="F1590" t="e">
        <f t="shared" si="24"/>
        <v>#N/A</v>
      </c>
      <c r="G1590" t="e">
        <f>IF(F1590=FALSE,"",B1590&amp;"@"&amp;COUNTIFS($B$1:B1590,B1590,$F$1:F1590,TRUE))</f>
        <v>#N/A</v>
      </c>
      <c r="H1590" t="str">
        <f>IFERROR(INDEX('기사 제목, 링크 정리시트'!B:B,MATCH(CONCATENATE("http://skinnonews.com"&amp;'5pg 데이터'!A1590),'기사 제목, 링크 정리시트'!C:C,0)),"")</f>
        <v/>
      </c>
      <c r="M1590">
        <f>주간_5pg!F1590</f>
        <v>0</v>
      </c>
    </row>
    <row r="1591" spans="4:13">
      <c r="D1591" t="e">
        <f>IF(VLOOKUP(A1591,'상위 PV'!A:C,3,0)="기사임",1,"")</f>
        <v>#N/A</v>
      </c>
      <c r="E1591">
        <f>COUNTIF(주간_5pg!$F$2:$F$800,'5pg 데이터'!B1591)</f>
        <v>52</v>
      </c>
      <c r="F1591" t="e">
        <f t="shared" si="24"/>
        <v>#N/A</v>
      </c>
      <c r="G1591" t="e">
        <f>IF(F1591=FALSE,"",B1591&amp;"@"&amp;COUNTIFS($B$1:B1591,B1591,$F$1:F1591,TRUE))</f>
        <v>#N/A</v>
      </c>
      <c r="H1591" t="str">
        <f>IFERROR(INDEX('기사 제목, 링크 정리시트'!B:B,MATCH(CONCATENATE("http://skinnonews.com"&amp;'5pg 데이터'!A1591),'기사 제목, 링크 정리시트'!C:C,0)),"")</f>
        <v/>
      </c>
      <c r="M1591">
        <f>주간_5pg!F1591</f>
        <v>0</v>
      </c>
    </row>
    <row r="1592" spans="4:13">
      <c r="D1592" t="e">
        <f>IF(VLOOKUP(A1592,'상위 PV'!A:C,3,0)="기사임",1,"")</f>
        <v>#N/A</v>
      </c>
      <c r="E1592">
        <f>COUNTIF(주간_5pg!$F$2:$F$800,'5pg 데이터'!B1592)</f>
        <v>52</v>
      </c>
      <c r="F1592" t="e">
        <f t="shared" si="24"/>
        <v>#N/A</v>
      </c>
      <c r="G1592" t="e">
        <f>IF(F1592=FALSE,"",B1592&amp;"@"&amp;COUNTIFS($B$1:B1592,B1592,$F$1:F1592,TRUE))</f>
        <v>#N/A</v>
      </c>
      <c r="H1592" t="str">
        <f>IFERROR(INDEX('기사 제목, 링크 정리시트'!B:B,MATCH(CONCATENATE("http://skinnonews.com"&amp;'5pg 데이터'!A1592),'기사 제목, 링크 정리시트'!C:C,0)),"")</f>
        <v/>
      </c>
      <c r="M1592">
        <f>주간_5pg!F1592</f>
        <v>0</v>
      </c>
    </row>
    <row r="1593" spans="4:13">
      <c r="D1593" t="e">
        <f>IF(VLOOKUP(A1593,'상위 PV'!A:C,3,0)="기사임",1,"")</f>
        <v>#N/A</v>
      </c>
      <c r="E1593">
        <f>COUNTIF(주간_5pg!$F$2:$F$800,'5pg 데이터'!B1593)</f>
        <v>52</v>
      </c>
      <c r="F1593" t="e">
        <f t="shared" si="24"/>
        <v>#N/A</v>
      </c>
      <c r="G1593" t="e">
        <f>IF(F1593=FALSE,"",B1593&amp;"@"&amp;COUNTIFS($B$1:B1593,B1593,$F$1:F1593,TRUE))</f>
        <v>#N/A</v>
      </c>
      <c r="H1593" t="str">
        <f>IFERROR(INDEX('기사 제목, 링크 정리시트'!B:B,MATCH(CONCATENATE("http://skinnonews.com"&amp;'5pg 데이터'!A1593),'기사 제목, 링크 정리시트'!C:C,0)),"")</f>
        <v/>
      </c>
      <c r="M1593">
        <f>주간_5pg!F1593</f>
        <v>0</v>
      </c>
    </row>
    <row r="1594" spans="4:13">
      <c r="D1594" t="e">
        <f>IF(VLOOKUP(A1594,'상위 PV'!A:C,3,0)="기사임",1,"")</f>
        <v>#N/A</v>
      </c>
      <c r="E1594">
        <f>COUNTIF(주간_5pg!$F$2:$F$800,'5pg 데이터'!B1594)</f>
        <v>52</v>
      </c>
      <c r="F1594" t="e">
        <f t="shared" si="24"/>
        <v>#N/A</v>
      </c>
      <c r="G1594" t="e">
        <f>IF(F1594=FALSE,"",B1594&amp;"@"&amp;COUNTIFS($B$1:B1594,B1594,$F$1:F1594,TRUE))</f>
        <v>#N/A</v>
      </c>
      <c r="H1594" t="str">
        <f>IFERROR(INDEX('기사 제목, 링크 정리시트'!B:B,MATCH(CONCATENATE("http://skinnonews.com"&amp;'5pg 데이터'!A1594),'기사 제목, 링크 정리시트'!C:C,0)),"")</f>
        <v/>
      </c>
      <c r="M1594">
        <f>주간_5pg!F1594</f>
        <v>0</v>
      </c>
    </row>
    <row r="1595" spans="4:13">
      <c r="D1595" t="e">
        <f>IF(VLOOKUP(A1595,'상위 PV'!A:C,3,0)="기사임",1,"")</f>
        <v>#N/A</v>
      </c>
      <c r="E1595">
        <f>COUNTIF(주간_5pg!$F$2:$F$800,'5pg 데이터'!B1595)</f>
        <v>52</v>
      </c>
      <c r="F1595" t="e">
        <f t="shared" si="24"/>
        <v>#N/A</v>
      </c>
      <c r="G1595" t="e">
        <f>IF(F1595=FALSE,"",B1595&amp;"@"&amp;COUNTIFS($B$1:B1595,B1595,$F$1:F1595,TRUE))</f>
        <v>#N/A</v>
      </c>
      <c r="H1595" t="str">
        <f>IFERROR(INDEX('기사 제목, 링크 정리시트'!B:B,MATCH(CONCATENATE("http://skinnonews.com"&amp;'5pg 데이터'!A1595),'기사 제목, 링크 정리시트'!C:C,0)),"")</f>
        <v/>
      </c>
      <c r="M1595">
        <f>주간_5pg!F1595</f>
        <v>0</v>
      </c>
    </row>
    <row r="1596" spans="4:13">
      <c r="D1596" t="e">
        <f>IF(VLOOKUP(A1596,'상위 PV'!A:C,3,0)="기사임",1,"")</f>
        <v>#N/A</v>
      </c>
      <c r="E1596">
        <f>COUNTIF(주간_5pg!$F$2:$F$800,'5pg 데이터'!B1596)</f>
        <v>52</v>
      </c>
      <c r="F1596" t="e">
        <f t="shared" si="24"/>
        <v>#N/A</v>
      </c>
      <c r="G1596" t="e">
        <f>IF(F1596=FALSE,"",B1596&amp;"@"&amp;COUNTIFS($B$1:B1596,B1596,$F$1:F1596,TRUE))</f>
        <v>#N/A</v>
      </c>
      <c r="H1596" t="str">
        <f>IFERROR(INDEX('기사 제목, 링크 정리시트'!B:B,MATCH(CONCATENATE("http://skinnonews.com"&amp;'5pg 데이터'!A1596),'기사 제목, 링크 정리시트'!C:C,0)),"")</f>
        <v/>
      </c>
      <c r="M1596">
        <f>주간_5pg!F1596</f>
        <v>0</v>
      </c>
    </row>
    <row r="1597" spans="4:13">
      <c r="D1597" t="e">
        <f>IF(VLOOKUP(A1597,'상위 PV'!A:C,3,0)="기사임",1,"")</f>
        <v>#N/A</v>
      </c>
      <c r="E1597">
        <f>COUNTIF(주간_5pg!$F$2:$F$800,'5pg 데이터'!B1597)</f>
        <v>52</v>
      </c>
      <c r="F1597" t="e">
        <f t="shared" si="24"/>
        <v>#N/A</v>
      </c>
      <c r="G1597" t="e">
        <f>IF(F1597=FALSE,"",B1597&amp;"@"&amp;COUNTIFS($B$1:B1597,B1597,$F$1:F1597,TRUE))</f>
        <v>#N/A</v>
      </c>
      <c r="H1597" t="str">
        <f>IFERROR(INDEX('기사 제목, 링크 정리시트'!B:B,MATCH(CONCATENATE("http://skinnonews.com"&amp;'5pg 데이터'!A1597),'기사 제목, 링크 정리시트'!C:C,0)),"")</f>
        <v/>
      </c>
      <c r="M1597">
        <f>주간_5pg!F1597</f>
        <v>0</v>
      </c>
    </row>
    <row r="1598" spans="4:13">
      <c r="D1598" t="e">
        <f>IF(VLOOKUP(A1598,'상위 PV'!A:C,3,0)="기사임",1,"")</f>
        <v>#N/A</v>
      </c>
      <c r="E1598">
        <f>COUNTIF(주간_5pg!$F$2:$F$800,'5pg 데이터'!B1598)</f>
        <v>52</v>
      </c>
      <c r="F1598" t="e">
        <f t="shared" si="24"/>
        <v>#N/A</v>
      </c>
      <c r="G1598" t="e">
        <f>IF(F1598=FALSE,"",B1598&amp;"@"&amp;COUNTIFS($B$1:B1598,B1598,$F$1:F1598,TRUE))</f>
        <v>#N/A</v>
      </c>
      <c r="H1598" t="str">
        <f>IFERROR(INDEX('기사 제목, 링크 정리시트'!B:B,MATCH(CONCATENATE("http://skinnonews.com"&amp;'5pg 데이터'!A1598),'기사 제목, 링크 정리시트'!C:C,0)),"")</f>
        <v/>
      </c>
      <c r="M1598">
        <f>주간_5pg!F1598</f>
        <v>0</v>
      </c>
    </row>
    <row r="1599" spans="4:13">
      <c r="D1599" t="e">
        <f>IF(VLOOKUP(A1599,'상위 PV'!A:C,3,0)="기사임",1,"")</f>
        <v>#N/A</v>
      </c>
      <c r="E1599">
        <f>COUNTIF(주간_5pg!$F$2:$F$800,'5pg 데이터'!B1599)</f>
        <v>52</v>
      </c>
      <c r="F1599" t="e">
        <f t="shared" si="24"/>
        <v>#N/A</v>
      </c>
      <c r="G1599" t="e">
        <f>IF(F1599=FALSE,"",B1599&amp;"@"&amp;COUNTIFS($B$1:B1599,B1599,$F$1:F1599,TRUE))</f>
        <v>#N/A</v>
      </c>
      <c r="H1599" t="str">
        <f>IFERROR(INDEX('기사 제목, 링크 정리시트'!B:B,MATCH(CONCATENATE("http://skinnonews.com"&amp;'5pg 데이터'!A1599),'기사 제목, 링크 정리시트'!C:C,0)),"")</f>
        <v/>
      </c>
      <c r="M1599">
        <f>주간_5pg!F1599</f>
        <v>0</v>
      </c>
    </row>
    <row r="1600" spans="4:13">
      <c r="D1600" t="e">
        <f>IF(VLOOKUP(A1600,'상위 PV'!A:C,3,0)="기사임",1,"")</f>
        <v>#N/A</v>
      </c>
      <c r="E1600">
        <f>COUNTIF(주간_5pg!$F$2:$F$800,'5pg 데이터'!B1600)</f>
        <v>52</v>
      </c>
      <c r="F1600" t="e">
        <f t="shared" si="24"/>
        <v>#N/A</v>
      </c>
      <c r="G1600" t="e">
        <f>IF(F1600=FALSE,"",B1600&amp;"@"&amp;COUNTIFS($B$1:B1600,B1600,$F$1:F1600,TRUE))</f>
        <v>#N/A</v>
      </c>
      <c r="H1600" t="str">
        <f>IFERROR(INDEX('기사 제목, 링크 정리시트'!B:B,MATCH(CONCATENATE("http://skinnonews.com"&amp;'5pg 데이터'!A1600),'기사 제목, 링크 정리시트'!C:C,0)),"")</f>
        <v/>
      </c>
      <c r="M1600">
        <f>주간_5pg!F1600</f>
        <v>0</v>
      </c>
    </row>
    <row r="1601" spans="4:13">
      <c r="D1601" t="e">
        <f>IF(VLOOKUP(A1601,'상위 PV'!A:C,3,0)="기사임",1,"")</f>
        <v>#N/A</v>
      </c>
      <c r="E1601">
        <f>COUNTIF(주간_5pg!$F$2:$F$800,'5pg 데이터'!B1601)</f>
        <v>52</v>
      </c>
      <c r="F1601" t="e">
        <f t="shared" si="24"/>
        <v>#N/A</v>
      </c>
      <c r="G1601" t="e">
        <f>IF(F1601=FALSE,"",B1601&amp;"@"&amp;COUNTIFS($B$1:B1601,B1601,$F$1:F1601,TRUE))</f>
        <v>#N/A</v>
      </c>
      <c r="H1601" t="str">
        <f>IFERROR(INDEX('기사 제목, 링크 정리시트'!B:B,MATCH(CONCATENATE("http://skinnonews.com"&amp;'5pg 데이터'!A1601),'기사 제목, 링크 정리시트'!C:C,0)),"")</f>
        <v/>
      </c>
      <c r="M1601">
        <f>주간_5pg!F1601</f>
        <v>0</v>
      </c>
    </row>
    <row r="1602" spans="4:13">
      <c r="D1602" t="e">
        <f>IF(VLOOKUP(A1602,'상위 PV'!A:C,3,0)="기사임",1,"")</f>
        <v>#N/A</v>
      </c>
      <c r="E1602">
        <f>COUNTIF(주간_5pg!$F$2:$F$800,'5pg 데이터'!B1602)</f>
        <v>52</v>
      </c>
      <c r="F1602" t="e">
        <f t="shared" ref="F1602:F1665" si="25">AND(D1602=1,E1602=1)</f>
        <v>#N/A</v>
      </c>
      <c r="G1602" t="e">
        <f>IF(F1602=FALSE,"",B1602&amp;"@"&amp;COUNTIFS($B$1:B1602,B1602,$F$1:F1602,TRUE))</f>
        <v>#N/A</v>
      </c>
      <c r="H1602" t="str">
        <f>IFERROR(INDEX('기사 제목, 링크 정리시트'!B:B,MATCH(CONCATENATE("http://skinnonews.com"&amp;'5pg 데이터'!A1602),'기사 제목, 링크 정리시트'!C:C,0)),"")</f>
        <v/>
      </c>
      <c r="M1602">
        <f>주간_5pg!F1602</f>
        <v>0</v>
      </c>
    </row>
    <row r="1603" spans="4:13">
      <c r="D1603" t="e">
        <f>IF(VLOOKUP(A1603,'상위 PV'!A:C,3,0)="기사임",1,"")</f>
        <v>#N/A</v>
      </c>
      <c r="E1603">
        <f>COUNTIF(주간_5pg!$F$2:$F$800,'5pg 데이터'!B1603)</f>
        <v>52</v>
      </c>
      <c r="F1603" t="e">
        <f t="shared" si="25"/>
        <v>#N/A</v>
      </c>
      <c r="G1603" t="e">
        <f>IF(F1603=FALSE,"",B1603&amp;"@"&amp;COUNTIFS($B$1:B1603,B1603,$F$1:F1603,TRUE))</f>
        <v>#N/A</v>
      </c>
      <c r="H1603" t="str">
        <f>IFERROR(INDEX('기사 제목, 링크 정리시트'!B:B,MATCH(CONCATENATE("http://skinnonews.com"&amp;'5pg 데이터'!A1603),'기사 제목, 링크 정리시트'!C:C,0)),"")</f>
        <v/>
      </c>
      <c r="M1603">
        <f>주간_5pg!F1603</f>
        <v>0</v>
      </c>
    </row>
    <row r="1604" spans="4:13">
      <c r="D1604" t="e">
        <f>IF(VLOOKUP(A1604,'상위 PV'!A:C,3,0)="기사임",1,"")</f>
        <v>#N/A</v>
      </c>
      <c r="E1604">
        <f>COUNTIF(주간_5pg!$F$2:$F$800,'5pg 데이터'!B1604)</f>
        <v>52</v>
      </c>
      <c r="F1604" t="e">
        <f t="shared" si="25"/>
        <v>#N/A</v>
      </c>
      <c r="G1604" t="e">
        <f>IF(F1604=FALSE,"",B1604&amp;"@"&amp;COUNTIFS($B$1:B1604,B1604,$F$1:F1604,TRUE))</f>
        <v>#N/A</v>
      </c>
      <c r="H1604" t="str">
        <f>IFERROR(INDEX('기사 제목, 링크 정리시트'!B:B,MATCH(CONCATENATE("http://skinnonews.com"&amp;'5pg 데이터'!A1604),'기사 제목, 링크 정리시트'!C:C,0)),"")</f>
        <v/>
      </c>
      <c r="M1604">
        <f>주간_5pg!F1604</f>
        <v>0</v>
      </c>
    </row>
    <row r="1605" spans="4:13">
      <c r="D1605" t="e">
        <f>IF(VLOOKUP(A1605,'상위 PV'!A:C,3,0)="기사임",1,"")</f>
        <v>#N/A</v>
      </c>
      <c r="E1605">
        <f>COUNTIF(주간_5pg!$F$2:$F$800,'5pg 데이터'!B1605)</f>
        <v>52</v>
      </c>
      <c r="F1605" t="e">
        <f t="shared" si="25"/>
        <v>#N/A</v>
      </c>
      <c r="G1605" t="e">
        <f>IF(F1605=FALSE,"",B1605&amp;"@"&amp;COUNTIFS($B$1:B1605,B1605,$F$1:F1605,TRUE))</f>
        <v>#N/A</v>
      </c>
      <c r="H1605" t="str">
        <f>IFERROR(INDEX('기사 제목, 링크 정리시트'!B:B,MATCH(CONCATENATE("http://skinnonews.com"&amp;'5pg 데이터'!A1605),'기사 제목, 링크 정리시트'!C:C,0)),"")</f>
        <v/>
      </c>
      <c r="M1605">
        <f>주간_5pg!F1605</f>
        <v>0</v>
      </c>
    </row>
    <row r="1606" spans="4:13">
      <c r="D1606" t="e">
        <f>IF(VLOOKUP(A1606,'상위 PV'!A:C,3,0)="기사임",1,"")</f>
        <v>#N/A</v>
      </c>
      <c r="E1606">
        <f>COUNTIF(주간_5pg!$F$2:$F$800,'5pg 데이터'!B1606)</f>
        <v>52</v>
      </c>
      <c r="F1606" t="e">
        <f t="shared" si="25"/>
        <v>#N/A</v>
      </c>
      <c r="G1606" t="e">
        <f>IF(F1606=FALSE,"",B1606&amp;"@"&amp;COUNTIFS($B$1:B1606,B1606,$F$1:F1606,TRUE))</f>
        <v>#N/A</v>
      </c>
      <c r="H1606" t="str">
        <f>IFERROR(INDEX('기사 제목, 링크 정리시트'!B:B,MATCH(CONCATENATE("http://skinnonews.com"&amp;'5pg 데이터'!A1606),'기사 제목, 링크 정리시트'!C:C,0)),"")</f>
        <v/>
      </c>
      <c r="M1606">
        <f>주간_5pg!F1606</f>
        <v>0</v>
      </c>
    </row>
    <row r="1607" spans="4:13">
      <c r="D1607" t="e">
        <f>IF(VLOOKUP(A1607,'상위 PV'!A:C,3,0)="기사임",1,"")</f>
        <v>#N/A</v>
      </c>
      <c r="E1607">
        <f>COUNTIF(주간_5pg!$F$2:$F$800,'5pg 데이터'!B1607)</f>
        <v>52</v>
      </c>
      <c r="F1607" t="e">
        <f t="shared" si="25"/>
        <v>#N/A</v>
      </c>
      <c r="G1607" t="e">
        <f>IF(F1607=FALSE,"",B1607&amp;"@"&amp;COUNTIFS($B$1:B1607,B1607,$F$1:F1607,TRUE))</f>
        <v>#N/A</v>
      </c>
      <c r="H1607" t="str">
        <f>IFERROR(INDEX('기사 제목, 링크 정리시트'!B:B,MATCH(CONCATENATE("http://skinnonews.com"&amp;'5pg 데이터'!A1607),'기사 제목, 링크 정리시트'!C:C,0)),"")</f>
        <v/>
      </c>
      <c r="M1607">
        <f>주간_5pg!F1607</f>
        <v>0</v>
      </c>
    </row>
    <row r="1608" spans="4:13">
      <c r="D1608" t="e">
        <f>IF(VLOOKUP(A1608,'상위 PV'!A:C,3,0)="기사임",1,"")</f>
        <v>#N/A</v>
      </c>
      <c r="E1608">
        <f>COUNTIF(주간_5pg!$F$2:$F$800,'5pg 데이터'!B1608)</f>
        <v>52</v>
      </c>
      <c r="F1608" t="e">
        <f t="shared" si="25"/>
        <v>#N/A</v>
      </c>
      <c r="G1608" t="e">
        <f>IF(F1608=FALSE,"",B1608&amp;"@"&amp;COUNTIFS($B$1:B1608,B1608,$F$1:F1608,TRUE))</f>
        <v>#N/A</v>
      </c>
      <c r="H1608" t="str">
        <f>IFERROR(INDEX('기사 제목, 링크 정리시트'!B:B,MATCH(CONCATENATE("http://skinnonews.com"&amp;'5pg 데이터'!A1608),'기사 제목, 링크 정리시트'!C:C,0)),"")</f>
        <v/>
      </c>
      <c r="M1608">
        <f>주간_5pg!F1608</f>
        <v>0</v>
      </c>
    </row>
    <row r="1609" spans="4:13">
      <c r="D1609" t="e">
        <f>IF(VLOOKUP(A1609,'상위 PV'!A:C,3,0)="기사임",1,"")</f>
        <v>#N/A</v>
      </c>
      <c r="E1609">
        <f>COUNTIF(주간_5pg!$F$2:$F$800,'5pg 데이터'!B1609)</f>
        <v>52</v>
      </c>
      <c r="F1609" t="e">
        <f t="shared" si="25"/>
        <v>#N/A</v>
      </c>
      <c r="G1609" t="e">
        <f>IF(F1609=FALSE,"",B1609&amp;"@"&amp;COUNTIFS($B$1:B1609,B1609,$F$1:F1609,TRUE))</f>
        <v>#N/A</v>
      </c>
      <c r="H1609" t="str">
        <f>IFERROR(INDEX('기사 제목, 링크 정리시트'!B:B,MATCH(CONCATENATE("http://skinnonews.com"&amp;'5pg 데이터'!A1609),'기사 제목, 링크 정리시트'!C:C,0)),"")</f>
        <v/>
      </c>
      <c r="M1609">
        <f>주간_5pg!F1609</f>
        <v>0</v>
      </c>
    </row>
    <row r="1610" spans="4:13">
      <c r="D1610" t="e">
        <f>IF(VLOOKUP(A1610,'상위 PV'!A:C,3,0)="기사임",1,"")</f>
        <v>#N/A</v>
      </c>
      <c r="E1610">
        <f>COUNTIF(주간_5pg!$F$2:$F$800,'5pg 데이터'!B1610)</f>
        <v>52</v>
      </c>
      <c r="F1610" t="e">
        <f t="shared" si="25"/>
        <v>#N/A</v>
      </c>
      <c r="G1610" t="e">
        <f>IF(F1610=FALSE,"",B1610&amp;"@"&amp;COUNTIFS($B$1:B1610,B1610,$F$1:F1610,TRUE))</f>
        <v>#N/A</v>
      </c>
      <c r="H1610" t="str">
        <f>IFERROR(INDEX('기사 제목, 링크 정리시트'!B:B,MATCH(CONCATENATE("http://skinnonews.com"&amp;'5pg 데이터'!A1610),'기사 제목, 링크 정리시트'!C:C,0)),"")</f>
        <v/>
      </c>
      <c r="M1610">
        <f>주간_5pg!F1610</f>
        <v>0</v>
      </c>
    </row>
    <row r="1611" spans="4:13">
      <c r="D1611" t="e">
        <f>IF(VLOOKUP(A1611,'상위 PV'!A:C,3,0)="기사임",1,"")</f>
        <v>#N/A</v>
      </c>
      <c r="E1611">
        <f>COUNTIF(주간_5pg!$F$2:$F$800,'5pg 데이터'!B1611)</f>
        <v>52</v>
      </c>
      <c r="F1611" t="e">
        <f t="shared" si="25"/>
        <v>#N/A</v>
      </c>
      <c r="G1611" t="e">
        <f>IF(F1611=FALSE,"",B1611&amp;"@"&amp;COUNTIFS($B$1:B1611,B1611,$F$1:F1611,TRUE))</f>
        <v>#N/A</v>
      </c>
      <c r="H1611" t="str">
        <f>IFERROR(INDEX('기사 제목, 링크 정리시트'!B:B,MATCH(CONCATENATE("http://skinnonews.com"&amp;'5pg 데이터'!A1611),'기사 제목, 링크 정리시트'!C:C,0)),"")</f>
        <v/>
      </c>
      <c r="M1611">
        <f>주간_5pg!F1611</f>
        <v>0</v>
      </c>
    </row>
    <row r="1612" spans="4:13">
      <c r="D1612" t="e">
        <f>IF(VLOOKUP(A1612,'상위 PV'!A:C,3,0)="기사임",1,"")</f>
        <v>#N/A</v>
      </c>
      <c r="E1612">
        <f>COUNTIF(주간_5pg!$F$2:$F$800,'5pg 데이터'!B1612)</f>
        <v>52</v>
      </c>
      <c r="F1612" t="e">
        <f t="shared" si="25"/>
        <v>#N/A</v>
      </c>
      <c r="G1612" t="e">
        <f>IF(F1612=FALSE,"",B1612&amp;"@"&amp;COUNTIFS($B$1:B1612,B1612,$F$1:F1612,TRUE))</f>
        <v>#N/A</v>
      </c>
      <c r="H1612" t="str">
        <f>IFERROR(INDEX('기사 제목, 링크 정리시트'!B:B,MATCH(CONCATENATE("http://skinnonews.com"&amp;'5pg 데이터'!A1612),'기사 제목, 링크 정리시트'!C:C,0)),"")</f>
        <v/>
      </c>
      <c r="M1612">
        <f>주간_5pg!F1612</f>
        <v>0</v>
      </c>
    </row>
    <row r="1613" spans="4:13">
      <c r="D1613" t="e">
        <f>IF(VLOOKUP(A1613,'상위 PV'!A:C,3,0)="기사임",1,"")</f>
        <v>#N/A</v>
      </c>
      <c r="E1613">
        <f>COUNTIF(주간_5pg!$F$2:$F$800,'5pg 데이터'!B1613)</f>
        <v>52</v>
      </c>
      <c r="F1613" t="e">
        <f t="shared" si="25"/>
        <v>#N/A</v>
      </c>
      <c r="G1613" t="e">
        <f>IF(F1613=FALSE,"",B1613&amp;"@"&amp;COUNTIFS($B$1:B1613,B1613,$F$1:F1613,TRUE))</f>
        <v>#N/A</v>
      </c>
      <c r="H1613" t="str">
        <f>IFERROR(INDEX('기사 제목, 링크 정리시트'!B:B,MATCH(CONCATENATE("http://skinnonews.com"&amp;'5pg 데이터'!A1613),'기사 제목, 링크 정리시트'!C:C,0)),"")</f>
        <v/>
      </c>
      <c r="M1613">
        <f>주간_5pg!F1613</f>
        <v>0</v>
      </c>
    </row>
    <row r="1614" spans="4:13">
      <c r="D1614" t="e">
        <f>IF(VLOOKUP(A1614,'상위 PV'!A:C,3,0)="기사임",1,"")</f>
        <v>#N/A</v>
      </c>
      <c r="E1614">
        <f>COUNTIF(주간_5pg!$F$2:$F$800,'5pg 데이터'!B1614)</f>
        <v>52</v>
      </c>
      <c r="F1614" t="e">
        <f t="shared" si="25"/>
        <v>#N/A</v>
      </c>
      <c r="G1614" t="e">
        <f>IF(F1614=FALSE,"",B1614&amp;"@"&amp;COUNTIFS($B$1:B1614,B1614,$F$1:F1614,TRUE))</f>
        <v>#N/A</v>
      </c>
      <c r="H1614" t="str">
        <f>IFERROR(INDEX('기사 제목, 링크 정리시트'!B:B,MATCH(CONCATENATE("http://skinnonews.com"&amp;'5pg 데이터'!A1614),'기사 제목, 링크 정리시트'!C:C,0)),"")</f>
        <v/>
      </c>
      <c r="M1614">
        <f>주간_5pg!F1614</f>
        <v>0</v>
      </c>
    </row>
    <row r="1615" spans="4:13">
      <c r="D1615" t="e">
        <f>IF(VLOOKUP(A1615,'상위 PV'!A:C,3,0)="기사임",1,"")</f>
        <v>#N/A</v>
      </c>
      <c r="E1615">
        <f>COUNTIF(주간_5pg!$F$2:$F$800,'5pg 데이터'!B1615)</f>
        <v>52</v>
      </c>
      <c r="F1615" t="e">
        <f t="shared" si="25"/>
        <v>#N/A</v>
      </c>
      <c r="G1615" t="e">
        <f>IF(F1615=FALSE,"",B1615&amp;"@"&amp;COUNTIFS($B$1:B1615,B1615,$F$1:F1615,TRUE))</f>
        <v>#N/A</v>
      </c>
      <c r="H1615" t="str">
        <f>IFERROR(INDEX('기사 제목, 링크 정리시트'!B:B,MATCH(CONCATENATE("http://skinnonews.com"&amp;'5pg 데이터'!A1615),'기사 제목, 링크 정리시트'!C:C,0)),"")</f>
        <v/>
      </c>
      <c r="M1615">
        <f>주간_5pg!F1615</f>
        <v>0</v>
      </c>
    </row>
    <row r="1616" spans="4:13">
      <c r="D1616" t="e">
        <f>IF(VLOOKUP(A1616,'상위 PV'!A:C,3,0)="기사임",1,"")</f>
        <v>#N/A</v>
      </c>
      <c r="E1616">
        <f>COUNTIF(주간_5pg!$F$2:$F$800,'5pg 데이터'!B1616)</f>
        <v>52</v>
      </c>
      <c r="F1616" t="e">
        <f t="shared" si="25"/>
        <v>#N/A</v>
      </c>
      <c r="G1616" t="e">
        <f>IF(F1616=FALSE,"",B1616&amp;"@"&amp;COUNTIFS($B$1:B1616,B1616,$F$1:F1616,TRUE))</f>
        <v>#N/A</v>
      </c>
      <c r="H1616" t="str">
        <f>IFERROR(INDEX('기사 제목, 링크 정리시트'!B:B,MATCH(CONCATENATE("http://skinnonews.com"&amp;'5pg 데이터'!A1616),'기사 제목, 링크 정리시트'!C:C,0)),"")</f>
        <v/>
      </c>
      <c r="M1616">
        <f>주간_5pg!F1616</f>
        <v>0</v>
      </c>
    </row>
    <row r="1617" spans="4:13">
      <c r="D1617" t="e">
        <f>IF(VLOOKUP(A1617,'상위 PV'!A:C,3,0)="기사임",1,"")</f>
        <v>#N/A</v>
      </c>
      <c r="E1617">
        <f>COUNTIF(주간_5pg!$F$2:$F$800,'5pg 데이터'!B1617)</f>
        <v>52</v>
      </c>
      <c r="F1617" t="e">
        <f t="shared" si="25"/>
        <v>#N/A</v>
      </c>
      <c r="G1617" t="e">
        <f>IF(F1617=FALSE,"",B1617&amp;"@"&amp;COUNTIFS($B$1:B1617,B1617,$F$1:F1617,TRUE))</f>
        <v>#N/A</v>
      </c>
      <c r="H1617" t="str">
        <f>IFERROR(INDEX('기사 제목, 링크 정리시트'!B:B,MATCH(CONCATENATE("http://skinnonews.com"&amp;'5pg 데이터'!A1617),'기사 제목, 링크 정리시트'!C:C,0)),"")</f>
        <v/>
      </c>
      <c r="M1617">
        <f>주간_5pg!F1617</f>
        <v>0</v>
      </c>
    </row>
    <row r="1618" spans="4:13">
      <c r="D1618" t="e">
        <f>IF(VLOOKUP(A1618,'상위 PV'!A:C,3,0)="기사임",1,"")</f>
        <v>#N/A</v>
      </c>
      <c r="E1618">
        <f>COUNTIF(주간_5pg!$F$2:$F$800,'5pg 데이터'!B1618)</f>
        <v>52</v>
      </c>
      <c r="F1618" t="e">
        <f t="shared" si="25"/>
        <v>#N/A</v>
      </c>
      <c r="G1618" t="e">
        <f>IF(F1618=FALSE,"",B1618&amp;"@"&amp;COUNTIFS($B$1:B1618,B1618,$F$1:F1618,TRUE))</f>
        <v>#N/A</v>
      </c>
      <c r="H1618" t="str">
        <f>IFERROR(INDEX('기사 제목, 링크 정리시트'!B:B,MATCH(CONCATENATE("http://skinnonews.com"&amp;'5pg 데이터'!A1618),'기사 제목, 링크 정리시트'!C:C,0)),"")</f>
        <v/>
      </c>
      <c r="M1618">
        <f>주간_5pg!F1618</f>
        <v>0</v>
      </c>
    </row>
    <row r="1619" spans="4:13">
      <c r="D1619" t="e">
        <f>IF(VLOOKUP(A1619,'상위 PV'!A:C,3,0)="기사임",1,"")</f>
        <v>#N/A</v>
      </c>
      <c r="E1619">
        <f>COUNTIF(주간_5pg!$F$2:$F$800,'5pg 데이터'!B1619)</f>
        <v>52</v>
      </c>
      <c r="F1619" t="e">
        <f t="shared" si="25"/>
        <v>#N/A</v>
      </c>
      <c r="G1619" t="e">
        <f>IF(F1619=FALSE,"",B1619&amp;"@"&amp;COUNTIFS($B$1:B1619,B1619,$F$1:F1619,TRUE))</f>
        <v>#N/A</v>
      </c>
      <c r="H1619" t="str">
        <f>IFERROR(INDEX('기사 제목, 링크 정리시트'!B:B,MATCH(CONCATENATE("http://skinnonews.com"&amp;'5pg 데이터'!A1619),'기사 제목, 링크 정리시트'!C:C,0)),"")</f>
        <v/>
      </c>
      <c r="M1619">
        <f>주간_5pg!F1619</f>
        <v>0</v>
      </c>
    </row>
    <row r="1620" spans="4:13">
      <c r="D1620" t="e">
        <f>IF(VLOOKUP(A1620,'상위 PV'!A:C,3,0)="기사임",1,"")</f>
        <v>#N/A</v>
      </c>
      <c r="E1620">
        <f>COUNTIF(주간_5pg!$F$2:$F$800,'5pg 데이터'!B1620)</f>
        <v>52</v>
      </c>
      <c r="F1620" t="e">
        <f t="shared" si="25"/>
        <v>#N/A</v>
      </c>
      <c r="G1620" t="e">
        <f>IF(F1620=FALSE,"",B1620&amp;"@"&amp;COUNTIFS($B$1:B1620,B1620,$F$1:F1620,TRUE))</f>
        <v>#N/A</v>
      </c>
      <c r="H1620" t="str">
        <f>IFERROR(INDEX('기사 제목, 링크 정리시트'!B:B,MATCH(CONCATENATE("http://skinnonews.com"&amp;'5pg 데이터'!A1620),'기사 제목, 링크 정리시트'!C:C,0)),"")</f>
        <v/>
      </c>
      <c r="M1620">
        <f>주간_5pg!F1620</f>
        <v>0</v>
      </c>
    </row>
    <row r="1621" spans="4:13">
      <c r="D1621" t="e">
        <f>IF(VLOOKUP(A1621,'상위 PV'!A:C,3,0)="기사임",1,"")</f>
        <v>#N/A</v>
      </c>
      <c r="E1621">
        <f>COUNTIF(주간_5pg!$F$2:$F$800,'5pg 데이터'!B1621)</f>
        <v>52</v>
      </c>
      <c r="F1621" t="e">
        <f t="shared" si="25"/>
        <v>#N/A</v>
      </c>
      <c r="G1621" t="e">
        <f>IF(F1621=FALSE,"",B1621&amp;"@"&amp;COUNTIFS($B$1:B1621,B1621,$F$1:F1621,TRUE))</f>
        <v>#N/A</v>
      </c>
      <c r="H1621" t="str">
        <f>IFERROR(INDEX('기사 제목, 링크 정리시트'!B:B,MATCH(CONCATENATE("http://skinnonews.com"&amp;'5pg 데이터'!A1621),'기사 제목, 링크 정리시트'!C:C,0)),"")</f>
        <v/>
      </c>
      <c r="M1621">
        <f>주간_5pg!F1621</f>
        <v>0</v>
      </c>
    </row>
    <row r="1622" spans="4:13">
      <c r="D1622" t="e">
        <f>IF(VLOOKUP(A1622,'상위 PV'!A:C,3,0)="기사임",1,"")</f>
        <v>#N/A</v>
      </c>
      <c r="E1622">
        <f>COUNTIF(주간_5pg!$F$2:$F$800,'5pg 데이터'!B1622)</f>
        <v>52</v>
      </c>
      <c r="F1622" t="e">
        <f t="shared" si="25"/>
        <v>#N/A</v>
      </c>
      <c r="G1622" t="e">
        <f>IF(F1622=FALSE,"",B1622&amp;"@"&amp;COUNTIFS($B$1:B1622,B1622,$F$1:F1622,TRUE))</f>
        <v>#N/A</v>
      </c>
      <c r="H1622" t="str">
        <f>IFERROR(INDEX('기사 제목, 링크 정리시트'!B:B,MATCH(CONCATENATE("http://skinnonews.com"&amp;'5pg 데이터'!A1622),'기사 제목, 링크 정리시트'!C:C,0)),"")</f>
        <v/>
      </c>
      <c r="M1622">
        <f>주간_5pg!F1622</f>
        <v>0</v>
      </c>
    </row>
    <row r="1623" spans="4:13">
      <c r="D1623" t="e">
        <f>IF(VLOOKUP(A1623,'상위 PV'!A:C,3,0)="기사임",1,"")</f>
        <v>#N/A</v>
      </c>
      <c r="E1623">
        <f>COUNTIF(주간_5pg!$F$2:$F$800,'5pg 데이터'!B1623)</f>
        <v>52</v>
      </c>
      <c r="F1623" t="e">
        <f t="shared" si="25"/>
        <v>#N/A</v>
      </c>
      <c r="G1623" t="e">
        <f>IF(F1623=FALSE,"",B1623&amp;"@"&amp;COUNTIFS($B$1:B1623,B1623,$F$1:F1623,TRUE))</f>
        <v>#N/A</v>
      </c>
      <c r="H1623" t="str">
        <f>IFERROR(INDEX('기사 제목, 링크 정리시트'!B:B,MATCH(CONCATENATE("http://skinnonews.com"&amp;'5pg 데이터'!A1623),'기사 제목, 링크 정리시트'!C:C,0)),"")</f>
        <v/>
      </c>
      <c r="M1623">
        <f>주간_5pg!F1623</f>
        <v>0</v>
      </c>
    </row>
    <row r="1624" spans="4:13">
      <c r="D1624" t="e">
        <f>IF(VLOOKUP(A1624,'상위 PV'!A:C,3,0)="기사임",1,"")</f>
        <v>#N/A</v>
      </c>
      <c r="E1624">
        <f>COUNTIF(주간_5pg!$F$2:$F$800,'5pg 데이터'!B1624)</f>
        <v>52</v>
      </c>
      <c r="F1624" t="e">
        <f t="shared" si="25"/>
        <v>#N/A</v>
      </c>
      <c r="G1624" t="e">
        <f>IF(F1624=FALSE,"",B1624&amp;"@"&amp;COUNTIFS($B$1:B1624,B1624,$F$1:F1624,TRUE))</f>
        <v>#N/A</v>
      </c>
      <c r="H1624" t="str">
        <f>IFERROR(INDEX('기사 제목, 링크 정리시트'!B:B,MATCH(CONCATENATE("http://skinnonews.com"&amp;'5pg 데이터'!A1624),'기사 제목, 링크 정리시트'!C:C,0)),"")</f>
        <v/>
      </c>
      <c r="M1624">
        <f>주간_5pg!F1624</f>
        <v>0</v>
      </c>
    </row>
    <row r="1625" spans="4:13">
      <c r="D1625" t="e">
        <f>IF(VLOOKUP(A1625,'상위 PV'!A:C,3,0)="기사임",1,"")</f>
        <v>#N/A</v>
      </c>
      <c r="E1625">
        <f>COUNTIF(주간_5pg!$F$2:$F$800,'5pg 데이터'!B1625)</f>
        <v>52</v>
      </c>
      <c r="F1625" t="e">
        <f t="shared" si="25"/>
        <v>#N/A</v>
      </c>
      <c r="G1625" t="e">
        <f>IF(F1625=FALSE,"",B1625&amp;"@"&amp;COUNTIFS($B$1:B1625,B1625,$F$1:F1625,TRUE))</f>
        <v>#N/A</v>
      </c>
      <c r="H1625" t="str">
        <f>IFERROR(INDEX('기사 제목, 링크 정리시트'!B:B,MATCH(CONCATENATE("http://skinnonews.com"&amp;'5pg 데이터'!A1625),'기사 제목, 링크 정리시트'!C:C,0)),"")</f>
        <v/>
      </c>
      <c r="M1625">
        <f>주간_5pg!F1625</f>
        <v>0</v>
      </c>
    </row>
    <row r="1626" spans="4:13">
      <c r="D1626" t="e">
        <f>IF(VLOOKUP(A1626,'상위 PV'!A:C,3,0)="기사임",1,"")</f>
        <v>#N/A</v>
      </c>
      <c r="E1626">
        <f>COUNTIF(주간_5pg!$F$2:$F$800,'5pg 데이터'!B1626)</f>
        <v>52</v>
      </c>
      <c r="F1626" t="e">
        <f t="shared" si="25"/>
        <v>#N/A</v>
      </c>
      <c r="G1626" t="e">
        <f>IF(F1626=FALSE,"",B1626&amp;"@"&amp;COUNTIFS($B$1:B1626,B1626,$F$1:F1626,TRUE))</f>
        <v>#N/A</v>
      </c>
      <c r="H1626" t="str">
        <f>IFERROR(INDEX('기사 제목, 링크 정리시트'!B:B,MATCH(CONCATENATE("http://skinnonews.com"&amp;'5pg 데이터'!A1626),'기사 제목, 링크 정리시트'!C:C,0)),"")</f>
        <v/>
      </c>
      <c r="M1626">
        <f>주간_5pg!F1626</f>
        <v>0</v>
      </c>
    </row>
    <row r="1627" spans="4:13">
      <c r="D1627" t="e">
        <f>IF(VLOOKUP(A1627,'상위 PV'!A:C,3,0)="기사임",1,"")</f>
        <v>#N/A</v>
      </c>
      <c r="E1627">
        <f>COUNTIF(주간_5pg!$F$2:$F$800,'5pg 데이터'!B1627)</f>
        <v>52</v>
      </c>
      <c r="F1627" t="e">
        <f t="shared" si="25"/>
        <v>#N/A</v>
      </c>
      <c r="G1627" t="e">
        <f>IF(F1627=FALSE,"",B1627&amp;"@"&amp;COUNTIFS($B$1:B1627,B1627,$F$1:F1627,TRUE))</f>
        <v>#N/A</v>
      </c>
      <c r="H1627" t="str">
        <f>IFERROR(INDEX('기사 제목, 링크 정리시트'!B:B,MATCH(CONCATENATE("http://skinnonews.com"&amp;'5pg 데이터'!A1627),'기사 제목, 링크 정리시트'!C:C,0)),"")</f>
        <v/>
      </c>
      <c r="M1627">
        <f>주간_5pg!F1627</f>
        <v>0</v>
      </c>
    </row>
    <row r="1628" spans="4:13">
      <c r="D1628" t="e">
        <f>IF(VLOOKUP(A1628,'상위 PV'!A:C,3,0)="기사임",1,"")</f>
        <v>#N/A</v>
      </c>
      <c r="E1628">
        <f>COUNTIF(주간_5pg!$F$2:$F$800,'5pg 데이터'!B1628)</f>
        <v>52</v>
      </c>
      <c r="F1628" t="e">
        <f t="shared" si="25"/>
        <v>#N/A</v>
      </c>
      <c r="G1628" t="e">
        <f>IF(F1628=FALSE,"",B1628&amp;"@"&amp;COUNTIFS($B$1:B1628,B1628,$F$1:F1628,TRUE))</f>
        <v>#N/A</v>
      </c>
      <c r="H1628" t="str">
        <f>IFERROR(INDEX('기사 제목, 링크 정리시트'!B:B,MATCH(CONCATENATE("http://skinnonews.com"&amp;'5pg 데이터'!A1628),'기사 제목, 링크 정리시트'!C:C,0)),"")</f>
        <v/>
      </c>
      <c r="M1628">
        <f>주간_5pg!F1628</f>
        <v>0</v>
      </c>
    </row>
    <row r="1629" spans="4:13">
      <c r="D1629" t="e">
        <f>IF(VLOOKUP(A1629,'상위 PV'!A:C,3,0)="기사임",1,"")</f>
        <v>#N/A</v>
      </c>
      <c r="E1629">
        <f>COUNTIF(주간_5pg!$F$2:$F$800,'5pg 데이터'!B1629)</f>
        <v>52</v>
      </c>
      <c r="F1629" t="e">
        <f t="shared" si="25"/>
        <v>#N/A</v>
      </c>
      <c r="G1629" t="e">
        <f>IF(F1629=FALSE,"",B1629&amp;"@"&amp;COUNTIFS($B$1:B1629,B1629,$F$1:F1629,TRUE))</f>
        <v>#N/A</v>
      </c>
      <c r="H1629" t="str">
        <f>IFERROR(INDEX('기사 제목, 링크 정리시트'!B:B,MATCH(CONCATENATE("http://skinnonews.com"&amp;'5pg 데이터'!A1629),'기사 제목, 링크 정리시트'!C:C,0)),"")</f>
        <v/>
      </c>
      <c r="M1629">
        <f>주간_5pg!F1629</f>
        <v>0</v>
      </c>
    </row>
    <row r="1630" spans="4:13">
      <c r="D1630" t="e">
        <f>IF(VLOOKUP(A1630,'상위 PV'!A:C,3,0)="기사임",1,"")</f>
        <v>#N/A</v>
      </c>
      <c r="E1630">
        <f>COUNTIF(주간_5pg!$F$2:$F$800,'5pg 데이터'!B1630)</f>
        <v>52</v>
      </c>
      <c r="F1630" t="e">
        <f t="shared" si="25"/>
        <v>#N/A</v>
      </c>
      <c r="G1630" t="e">
        <f>IF(F1630=FALSE,"",B1630&amp;"@"&amp;COUNTIFS($B$1:B1630,B1630,$F$1:F1630,TRUE))</f>
        <v>#N/A</v>
      </c>
      <c r="H1630" t="str">
        <f>IFERROR(INDEX('기사 제목, 링크 정리시트'!B:B,MATCH(CONCATENATE("http://skinnonews.com"&amp;'5pg 데이터'!A1630),'기사 제목, 링크 정리시트'!C:C,0)),"")</f>
        <v/>
      </c>
      <c r="M1630">
        <f>주간_5pg!F1630</f>
        <v>0</v>
      </c>
    </row>
    <row r="1631" spans="4:13">
      <c r="D1631" t="e">
        <f>IF(VLOOKUP(A1631,'상위 PV'!A:C,3,0)="기사임",1,"")</f>
        <v>#N/A</v>
      </c>
      <c r="E1631">
        <f>COUNTIF(주간_5pg!$F$2:$F$800,'5pg 데이터'!B1631)</f>
        <v>52</v>
      </c>
      <c r="F1631" t="e">
        <f t="shared" si="25"/>
        <v>#N/A</v>
      </c>
      <c r="G1631" t="e">
        <f>IF(F1631=FALSE,"",B1631&amp;"@"&amp;COUNTIFS($B$1:B1631,B1631,$F$1:F1631,TRUE))</f>
        <v>#N/A</v>
      </c>
      <c r="H1631" t="str">
        <f>IFERROR(INDEX('기사 제목, 링크 정리시트'!B:B,MATCH(CONCATENATE("http://skinnonews.com"&amp;'5pg 데이터'!A1631),'기사 제목, 링크 정리시트'!C:C,0)),"")</f>
        <v/>
      </c>
      <c r="M1631">
        <f>주간_5pg!F1631</f>
        <v>0</v>
      </c>
    </row>
    <row r="1632" spans="4:13">
      <c r="D1632" t="e">
        <f>IF(VLOOKUP(A1632,'상위 PV'!A:C,3,0)="기사임",1,"")</f>
        <v>#N/A</v>
      </c>
      <c r="E1632">
        <f>COUNTIF(주간_5pg!$F$2:$F$800,'5pg 데이터'!B1632)</f>
        <v>52</v>
      </c>
      <c r="F1632" t="e">
        <f t="shared" si="25"/>
        <v>#N/A</v>
      </c>
      <c r="G1632" t="e">
        <f>IF(F1632=FALSE,"",B1632&amp;"@"&amp;COUNTIFS($B$1:B1632,B1632,$F$1:F1632,TRUE))</f>
        <v>#N/A</v>
      </c>
      <c r="H1632" t="str">
        <f>IFERROR(INDEX('기사 제목, 링크 정리시트'!B:B,MATCH(CONCATENATE("http://skinnonews.com"&amp;'5pg 데이터'!A1632),'기사 제목, 링크 정리시트'!C:C,0)),"")</f>
        <v/>
      </c>
      <c r="M1632">
        <f>주간_5pg!F1632</f>
        <v>0</v>
      </c>
    </row>
    <row r="1633" spans="4:13">
      <c r="D1633" t="e">
        <f>IF(VLOOKUP(A1633,'상위 PV'!A:C,3,0)="기사임",1,"")</f>
        <v>#N/A</v>
      </c>
      <c r="E1633">
        <f>COUNTIF(주간_5pg!$F$2:$F$800,'5pg 데이터'!B1633)</f>
        <v>52</v>
      </c>
      <c r="F1633" t="e">
        <f t="shared" si="25"/>
        <v>#N/A</v>
      </c>
      <c r="G1633" t="e">
        <f>IF(F1633=FALSE,"",B1633&amp;"@"&amp;COUNTIFS($B$1:B1633,B1633,$F$1:F1633,TRUE))</f>
        <v>#N/A</v>
      </c>
      <c r="H1633" t="str">
        <f>IFERROR(INDEX('기사 제목, 링크 정리시트'!B:B,MATCH(CONCATENATE("http://skinnonews.com"&amp;'5pg 데이터'!A1633),'기사 제목, 링크 정리시트'!C:C,0)),"")</f>
        <v/>
      </c>
      <c r="M1633">
        <f>주간_5pg!F1633</f>
        <v>0</v>
      </c>
    </row>
    <row r="1634" spans="4:13">
      <c r="D1634" t="e">
        <f>IF(VLOOKUP(A1634,'상위 PV'!A:C,3,0)="기사임",1,"")</f>
        <v>#N/A</v>
      </c>
      <c r="E1634">
        <f>COUNTIF(주간_5pg!$F$2:$F$800,'5pg 데이터'!B1634)</f>
        <v>52</v>
      </c>
      <c r="F1634" t="e">
        <f t="shared" si="25"/>
        <v>#N/A</v>
      </c>
      <c r="G1634" t="e">
        <f>IF(F1634=FALSE,"",B1634&amp;"@"&amp;COUNTIFS($B$1:B1634,B1634,$F$1:F1634,TRUE))</f>
        <v>#N/A</v>
      </c>
      <c r="H1634" t="str">
        <f>IFERROR(INDEX('기사 제목, 링크 정리시트'!B:B,MATCH(CONCATENATE("http://skinnonews.com"&amp;'5pg 데이터'!A1634),'기사 제목, 링크 정리시트'!C:C,0)),"")</f>
        <v/>
      </c>
      <c r="M1634">
        <f>주간_5pg!F1634</f>
        <v>0</v>
      </c>
    </row>
    <row r="1635" spans="4:13">
      <c r="D1635" t="e">
        <f>IF(VLOOKUP(A1635,'상위 PV'!A:C,3,0)="기사임",1,"")</f>
        <v>#N/A</v>
      </c>
      <c r="E1635">
        <f>COUNTIF(주간_5pg!$F$2:$F$800,'5pg 데이터'!B1635)</f>
        <v>52</v>
      </c>
      <c r="F1635" t="e">
        <f t="shared" si="25"/>
        <v>#N/A</v>
      </c>
      <c r="G1635" t="e">
        <f>IF(F1635=FALSE,"",B1635&amp;"@"&amp;COUNTIFS($B$1:B1635,B1635,$F$1:F1635,TRUE))</f>
        <v>#N/A</v>
      </c>
      <c r="H1635" t="str">
        <f>IFERROR(INDEX('기사 제목, 링크 정리시트'!B:B,MATCH(CONCATENATE("http://skinnonews.com"&amp;'5pg 데이터'!A1635),'기사 제목, 링크 정리시트'!C:C,0)),"")</f>
        <v/>
      </c>
      <c r="M1635">
        <f>주간_5pg!F1635</f>
        <v>0</v>
      </c>
    </row>
    <row r="1636" spans="4:13">
      <c r="D1636" t="e">
        <f>IF(VLOOKUP(A1636,'상위 PV'!A:C,3,0)="기사임",1,"")</f>
        <v>#N/A</v>
      </c>
      <c r="E1636">
        <f>COUNTIF(주간_5pg!$F$2:$F$800,'5pg 데이터'!B1636)</f>
        <v>52</v>
      </c>
      <c r="F1636" t="e">
        <f t="shared" si="25"/>
        <v>#N/A</v>
      </c>
      <c r="G1636" t="e">
        <f>IF(F1636=FALSE,"",B1636&amp;"@"&amp;COUNTIFS($B$1:B1636,B1636,$F$1:F1636,TRUE))</f>
        <v>#N/A</v>
      </c>
      <c r="H1636" t="str">
        <f>IFERROR(INDEX('기사 제목, 링크 정리시트'!B:B,MATCH(CONCATENATE("http://skinnonews.com"&amp;'5pg 데이터'!A1636),'기사 제목, 링크 정리시트'!C:C,0)),"")</f>
        <v/>
      </c>
      <c r="M1636">
        <f>주간_5pg!F1636</f>
        <v>0</v>
      </c>
    </row>
    <row r="1637" spans="4:13">
      <c r="D1637" t="e">
        <f>IF(VLOOKUP(A1637,'상위 PV'!A:C,3,0)="기사임",1,"")</f>
        <v>#N/A</v>
      </c>
      <c r="E1637">
        <f>COUNTIF(주간_5pg!$F$2:$F$800,'5pg 데이터'!B1637)</f>
        <v>52</v>
      </c>
      <c r="F1637" t="e">
        <f t="shared" si="25"/>
        <v>#N/A</v>
      </c>
      <c r="G1637" t="e">
        <f>IF(F1637=FALSE,"",B1637&amp;"@"&amp;COUNTIFS($B$1:B1637,B1637,$F$1:F1637,TRUE))</f>
        <v>#N/A</v>
      </c>
      <c r="H1637" t="str">
        <f>IFERROR(INDEX('기사 제목, 링크 정리시트'!B:B,MATCH(CONCATENATE("http://skinnonews.com"&amp;'5pg 데이터'!A1637),'기사 제목, 링크 정리시트'!C:C,0)),"")</f>
        <v/>
      </c>
      <c r="M1637">
        <f>주간_5pg!F1637</f>
        <v>0</v>
      </c>
    </row>
    <row r="1638" spans="4:13">
      <c r="D1638" t="e">
        <f>IF(VLOOKUP(A1638,'상위 PV'!A:C,3,0)="기사임",1,"")</f>
        <v>#N/A</v>
      </c>
      <c r="E1638">
        <f>COUNTIF(주간_5pg!$F$2:$F$800,'5pg 데이터'!B1638)</f>
        <v>52</v>
      </c>
      <c r="F1638" t="e">
        <f t="shared" si="25"/>
        <v>#N/A</v>
      </c>
      <c r="G1638" t="e">
        <f>IF(F1638=FALSE,"",B1638&amp;"@"&amp;COUNTIFS($B$1:B1638,B1638,$F$1:F1638,TRUE))</f>
        <v>#N/A</v>
      </c>
      <c r="H1638" t="str">
        <f>IFERROR(INDEX('기사 제목, 링크 정리시트'!B:B,MATCH(CONCATENATE("http://skinnonews.com"&amp;'5pg 데이터'!A1638),'기사 제목, 링크 정리시트'!C:C,0)),"")</f>
        <v/>
      </c>
      <c r="M1638">
        <f>주간_5pg!F1638</f>
        <v>0</v>
      </c>
    </row>
    <row r="1639" spans="4:13">
      <c r="D1639" t="e">
        <f>IF(VLOOKUP(A1639,'상위 PV'!A:C,3,0)="기사임",1,"")</f>
        <v>#N/A</v>
      </c>
      <c r="E1639">
        <f>COUNTIF(주간_5pg!$F$2:$F$800,'5pg 데이터'!B1639)</f>
        <v>52</v>
      </c>
      <c r="F1639" t="e">
        <f t="shared" si="25"/>
        <v>#N/A</v>
      </c>
      <c r="G1639" t="e">
        <f>IF(F1639=FALSE,"",B1639&amp;"@"&amp;COUNTIFS($B$1:B1639,B1639,$F$1:F1639,TRUE))</f>
        <v>#N/A</v>
      </c>
      <c r="H1639" t="str">
        <f>IFERROR(INDEX('기사 제목, 링크 정리시트'!B:B,MATCH(CONCATENATE("http://skinnonews.com"&amp;'5pg 데이터'!A1639),'기사 제목, 링크 정리시트'!C:C,0)),"")</f>
        <v/>
      </c>
      <c r="M1639">
        <f>주간_5pg!F1639</f>
        <v>0</v>
      </c>
    </row>
    <row r="1640" spans="4:13">
      <c r="D1640" t="e">
        <f>IF(VLOOKUP(A1640,'상위 PV'!A:C,3,0)="기사임",1,"")</f>
        <v>#N/A</v>
      </c>
      <c r="E1640">
        <f>COUNTIF(주간_5pg!$F$2:$F$800,'5pg 데이터'!B1640)</f>
        <v>52</v>
      </c>
      <c r="F1640" t="e">
        <f t="shared" si="25"/>
        <v>#N/A</v>
      </c>
      <c r="G1640" t="e">
        <f>IF(F1640=FALSE,"",B1640&amp;"@"&amp;COUNTIFS($B$1:B1640,B1640,$F$1:F1640,TRUE))</f>
        <v>#N/A</v>
      </c>
      <c r="H1640" t="str">
        <f>IFERROR(INDEX('기사 제목, 링크 정리시트'!B:B,MATCH(CONCATENATE("http://skinnonews.com"&amp;'5pg 데이터'!A1640),'기사 제목, 링크 정리시트'!C:C,0)),"")</f>
        <v/>
      </c>
      <c r="M1640">
        <f>주간_5pg!F1640</f>
        <v>0</v>
      </c>
    </row>
    <row r="1641" spans="4:13">
      <c r="D1641" t="e">
        <f>IF(VLOOKUP(A1641,'상위 PV'!A:C,3,0)="기사임",1,"")</f>
        <v>#N/A</v>
      </c>
      <c r="E1641">
        <f>COUNTIF(주간_5pg!$F$2:$F$800,'5pg 데이터'!B1641)</f>
        <v>52</v>
      </c>
      <c r="F1641" t="e">
        <f t="shared" si="25"/>
        <v>#N/A</v>
      </c>
      <c r="G1641" t="e">
        <f>IF(F1641=FALSE,"",B1641&amp;"@"&amp;COUNTIFS($B$1:B1641,B1641,$F$1:F1641,TRUE))</f>
        <v>#N/A</v>
      </c>
      <c r="H1641" t="str">
        <f>IFERROR(INDEX('기사 제목, 링크 정리시트'!B:B,MATCH(CONCATENATE("http://skinnonews.com"&amp;'5pg 데이터'!A1641),'기사 제목, 링크 정리시트'!C:C,0)),"")</f>
        <v/>
      </c>
      <c r="M1641">
        <f>주간_5pg!F1641</f>
        <v>0</v>
      </c>
    </row>
    <row r="1642" spans="4:13">
      <c r="D1642" t="e">
        <f>IF(VLOOKUP(A1642,'상위 PV'!A:C,3,0)="기사임",1,"")</f>
        <v>#N/A</v>
      </c>
      <c r="E1642">
        <f>COUNTIF(주간_5pg!$F$2:$F$800,'5pg 데이터'!B1642)</f>
        <v>52</v>
      </c>
      <c r="F1642" t="e">
        <f t="shared" si="25"/>
        <v>#N/A</v>
      </c>
      <c r="G1642" t="e">
        <f>IF(F1642=FALSE,"",B1642&amp;"@"&amp;COUNTIFS($B$1:B1642,B1642,$F$1:F1642,TRUE))</f>
        <v>#N/A</v>
      </c>
      <c r="H1642" t="str">
        <f>IFERROR(INDEX('기사 제목, 링크 정리시트'!B:B,MATCH(CONCATENATE("http://skinnonews.com"&amp;'5pg 데이터'!A1642),'기사 제목, 링크 정리시트'!C:C,0)),"")</f>
        <v/>
      </c>
      <c r="M1642">
        <f>주간_5pg!F1642</f>
        <v>0</v>
      </c>
    </row>
    <row r="1643" spans="4:13">
      <c r="D1643" t="e">
        <f>IF(VLOOKUP(A1643,'상위 PV'!A:C,3,0)="기사임",1,"")</f>
        <v>#N/A</v>
      </c>
      <c r="E1643">
        <f>COUNTIF(주간_5pg!$F$2:$F$800,'5pg 데이터'!B1643)</f>
        <v>52</v>
      </c>
      <c r="F1643" t="e">
        <f t="shared" si="25"/>
        <v>#N/A</v>
      </c>
      <c r="G1643" t="e">
        <f>IF(F1643=FALSE,"",B1643&amp;"@"&amp;COUNTIFS($B$1:B1643,B1643,$F$1:F1643,TRUE))</f>
        <v>#N/A</v>
      </c>
      <c r="H1643" t="str">
        <f>IFERROR(INDEX('기사 제목, 링크 정리시트'!B:B,MATCH(CONCATENATE("http://skinnonews.com"&amp;'5pg 데이터'!A1643),'기사 제목, 링크 정리시트'!C:C,0)),"")</f>
        <v/>
      </c>
      <c r="M1643">
        <f>주간_5pg!F1643</f>
        <v>0</v>
      </c>
    </row>
    <row r="1644" spans="4:13">
      <c r="D1644" t="e">
        <f>IF(VLOOKUP(A1644,'상위 PV'!A:C,3,0)="기사임",1,"")</f>
        <v>#N/A</v>
      </c>
      <c r="E1644">
        <f>COUNTIF(주간_5pg!$F$2:$F$800,'5pg 데이터'!B1644)</f>
        <v>52</v>
      </c>
      <c r="F1644" t="e">
        <f t="shared" si="25"/>
        <v>#N/A</v>
      </c>
      <c r="G1644" t="e">
        <f>IF(F1644=FALSE,"",B1644&amp;"@"&amp;COUNTIFS($B$1:B1644,B1644,$F$1:F1644,TRUE))</f>
        <v>#N/A</v>
      </c>
      <c r="H1644" t="str">
        <f>IFERROR(INDEX('기사 제목, 링크 정리시트'!B:B,MATCH(CONCATENATE("http://skinnonews.com"&amp;'5pg 데이터'!A1644),'기사 제목, 링크 정리시트'!C:C,0)),"")</f>
        <v/>
      </c>
      <c r="M1644">
        <f>주간_5pg!F1644</f>
        <v>0</v>
      </c>
    </row>
    <row r="1645" spans="4:13">
      <c r="D1645" t="e">
        <f>IF(VLOOKUP(A1645,'상위 PV'!A:C,3,0)="기사임",1,"")</f>
        <v>#N/A</v>
      </c>
      <c r="E1645">
        <f>COUNTIF(주간_5pg!$F$2:$F$800,'5pg 데이터'!B1645)</f>
        <v>52</v>
      </c>
      <c r="F1645" t="e">
        <f t="shared" si="25"/>
        <v>#N/A</v>
      </c>
      <c r="G1645" t="e">
        <f>IF(F1645=FALSE,"",B1645&amp;"@"&amp;COUNTIFS($B$1:B1645,B1645,$F$1:F1645,TRUE))</f>
        <v>#N/A</v>
      </c>
      <c r="H1645" t="str">
        <f>IFERROR(INDEX('기사 제목, 링크 정리시트'!B:B,MATCH(CONCATENATE("http://skinnonews.com"&amp;'5pg 데이터'!A1645),'기사 제목, 링크 정리시트'!C:C,0)),"")</f>
        <v/>
      </c>
      <c r="M1645">
        <f>주간_5pg!F1645</f>
        <v>0</v>
      </c>
    </row>
    <row r="1646" spans="4:13">
      <c r="D1646" t="e">
        <f>IF(VLOOKUP(A1646,'상위 PV'!A:C,3,0)="기사임",1,"")</f>
        <v>#N/A</v>
      </c>
      <c r="E1646">
        <f>COUNTIF(주간_5pg!$F$2:$F$800,'5pg 데이터'!B1646)</f>
        <v>52</v>
      </c>
      <c r="F1646" t="e">
        <f t="shared" si="25"/>
        <v>#N/A</v>
      </c>
      <c r="G1646" t="e">
        <f>IF(F1646=FALSE,"",B1646&amp;"@"&amp;COUNTIFS($B$1:B1646,B1646,$F$1:F1646,TRUE))</f>
        <v>#N/A</v>
      </c>
      <c r="H1646" t="str">
        <f>IFERROR(INDEX('기사 제목, 링크 정리시트'!B:B,MATCH(CONCATENATE("http://skinnonews.com"&amp;'5pg 데이터'!A1646),'기사 제목, 링크 정리시트'!C:C,0)),"")</f>
        <v/>
      </c>
      <c r="M1646">
        <f>주간_5pg!F1646</f>
        <v>0</v>
      </c>
    </row>
    <row r="1647" spans="4:13">
      <c r="D1647" t="e">
        <f>IF(VLOOKUP(A1647,'상위 PV'!A:C,3,0)="기사임",1,"")</f>
        <v>#N/A</v>
      </c>
      <c r="E1647">
        <f>COUNTIF(주간_5pg!$F$2:$F$800,'5pg 데이터'!B1647)</f>
        <v>52</v>
      </c>
      <c r="F1647" t="e">
        <f t="shared" si="25"/>
        <v>#N/A</v>
      </c>
      <c r="G1647" t="e">
        <f>IF(F1647=FALSE,"",B1647&amp;"@"&amp;COUNTIFS($B$1:B1647,B1647,$F$1:F1647,TRUE))</f>
        <v>#N/A</v>
      </c>
      <c r="H1647" t="str">
        <f>IFERROR(INDEX('기사 제목, 링크 정리시트'!B:B,MATCH(CONCATENATE("http://skinnonews.com"&amp;'5pg 데이터'!A1647),'기사 제목, 링크 정리시트'!C:C,0)),"")</f>
        <v/>
      </c>
      <c r="M1647">
        <f>주간_5pg!F1647</f>
        <v>0</v>
      </c>
    </row>
    <row r="1648" spans="4:13">
      <c r="D1648" t="e">
        <f>IF(VLOOKUP(A1648,'상위 PV'!A:C,3,0)="기사임",1,"")</f>
        <v>#N/A</v>
      </c>
      <c r="E1648">
        <f>COUNTIF(주간_5pg!$F$2:$F$800,'5pg 데이터'!B1648)</f>
        <v>52</v>
      </c>
      <c r="F1648" t="e">
        <f t="shared" si="25"/>
        <v>#N/A</v>
      </c>
      <c r="G1648" t="e">
        <f>IF(F1648=FALSE,"",B1648&amp;"@"&amp;COUNTIFS($B$1:B1648,B1648,$F$1:F1648,TRUE))</f>
        <v>#N/A</v>
      </c>
      <c r="H1648" t="str">
        <f>IFERROR(INDEX('기사 제목, 링크 정리시트'!B:B,MATCH(CONCATENATE("http://skinnonews.com"&amp;'5pg 데이터'!A1648),'기사 제목, 링크 정리시트'!C:C,0)),"")</f>
        <v/>
      </c>
      <c r="M1648">
        <f>주간_5pg!F1648</f>
        <v>0</v>
      </c>
    </row>
    <row r="1649" spans="4:13">
      <c r="D1649" t="e">
        <f>IF(VLOOKUP(A1649,'상위 PV'!A:C,3,0)="기사임",1,"")</f>
        <v>#N/A</v>
      </c>
      <c r="E1649">
        <f>COUNTIF(주간_5pg!$F$2:$F$800,'5pg 데이터'!B1649)</f>
        <v>52</v>
      </c>
      <c r="F1649" t="e">
        <f t="shared" si="25"/>
        <v>#N/A</v>
      </c>
      <c r="G1649" t="e">
        <f>IF(F1649=FALSE,"",B1649&amp;"@"&amp;COUNTIFS($B$1:B1649,B1649,$F$1:F1649,TRUE))</f>
        <v>#N/A</v>
      </c>
      <c r="H1649" t="str">
        <f>IFERROR(INDEX('기사 제목, 링크 정리시트'!B:B,MATCH(CONCATENATE("http://skinnonews.com"&amp;'5pg 데이터'!A1649),'기사 제목, 링크 정리시트'!C:C,0)),"")</f>
        <v/>
      </c>
      <c r="M1649">
        <f>주간_5pg!F1649</f>
        <v>0</v>
      </c>
    </row>
    <row r="1650" spans="4:13">
      <c r="D1650" t="e">
        <f>IF(VLOOKUP(A1650,'상위 PV'!A:C,3,0)="기사임",1,"")</f>
        <v>#N/A</v>
      </c>
      <c r="E1650">
        <f>COUNTIF(주간_5pg!$F$2:$F$800,'5pg 데이터'!B1650)</f>
        <v>52</v>
      </c>
      <c r="F1650" t="e">
        <f t="shared" si="25"/>
        <v>#N/A</v>
      </c>
      <c r="G1650" t="e">
        <f>IF(F1650=FALSE,"",B1650&amp;"@"&amp;COUNTIFS($B$1:B1650,B1650,$F$1:F1650,TRUE))</f>
        <v>#N/A</v>
      </c>
      <c r="H1650" t="str">
        <f>IFERROR(INDEX('기사 제목, 링크 정리시트'!B:B,MATCH(CONCATENATE("http://skinnonews.com"&amp;'5pg 데이터'!A1650),'기사 제목, 링크 정리시트'!C:C,0)),"")</f>
        <v/>
      </c>
      <c r="M1650">
        <f>주간_5pg!F1650</f>
        <v>0</v>
      </c>
    </row>
    <row r="1651" spans="4:13">
      <c r="D1651" t="e">
        <f>IF(VLOOKUP(A1651,'상위 PV'!A:C,3,0)="기사임",1,"")</f>
        <v>#N/A</v>
      </c>
      <c r="E1651">
        <f>COUNTIF(주간_5pg!$F$2:$F$800,'5pg 데이터'!B1651)</f>
        <v>52</v>
      </c>
      <c r="F1651" t="e">
        <f t="shared" si="25"/>
        <v>#N/A</v>
      </c>
      <c r="G1651" t="e">
        <f>IF(F1651=FALSE,"",B1651&amp;"@"&amp;COUNTIFS($B$1:B1651,B1651,$F$1:F1651,TRUE))</f>
        <v>#N/A</v>
      </c>
      <c r="H1651" t="str">
        <f>IFERROR(INDEX('기사 제목, 링크 정리시트'!B:B,MATCH(CONCATENATE("http://skinnonews.com"&amp;'5pg 데이터'!A1651),'기사 제목, 링크 정리시트'!C:C,0)),"")</f>
        <v/>
      </c>
      <c r="M1651">
        <f>주간_5pg!F1651</f>
        <v>0</v>
      </c>
    </row>
    <row r="1652" spans="4:13">
      <c r="D1652" t="e">
        <f>IF(VLOOKUP(A1652,'상위 PV'!A:C,3,0)="기사임",1,"")</f>
        <v>#N/A</v>
      </c>
      <c r="E1652">
        <f>COUNTIF(주간_5pg!$F$2:$F$800,'5pg 데이터'!B1652)</f>
        <v>52</v>
      </c>
      <c r="F1652" t="e">
        <f t="shared" si="25"/>
        <v>#N/A</v>
      </c>
      <c r="G1652" t="e">
        <f>IF(F1652=FALSE,"",B1652&amp;"@"&amp;COUNTIFS($B$1:B1652,B1652,$F$1:F1652,TRUE))</f>
        <v>#N/A</v>
      </c>
      <c r="H1652" t="str">
        <f>IFERROR(INDEX('기사 제목, 링크 정리시트'!B:B,MATCH(CONCATENATE("http://skinnonews.com"&amp;'5pg 데이터'!A1652),'기사 제목, 링크 정리시트'!C:C,0)),"")</f>
        <v/>
      </c>
      <c r="M1652">
        <f>주간_5pg!F1652</f>
        <v>0</v>
      </c>
    </row>
    <row r="1653" spans="4:13">
      <c r="D1653" t="e">
        <f>IF(VLOOKUP(A1653,'상위 PV'!A:C,3,0)="기사임",1,"")</f>
        <v>#N/A</v>
      </c>
      <c r="E1653">
        <f>COUNTIF(주간_5pg!$F$2:$F$800,'5pg 데이터'!B1653)</f>
        <v>52</v>
      </c>
      <c r="F1653" t="e">
        <f t="shared" si="25"/>
        <v>#N/A</v>
      </c>
      <c r="G1653" t="e">
        <f>IF(F1653=FALSE,"",B1653&amp;"@"&amp;COUNTIFS($B$1:B1653,B1653,$F$1:F1653,TRUE))</f>
        <v>#N/A</v>
      </c>
      <c r="H1653" t="str">
        <f>IFERROR(INDEX('기사 제목, 링크 정리시트'!B:B,MATCH(CONCATENATE("http://skinnonews.com"&amp;'5pg 데이터'!A1653),'기사 제목, 링크 정리시트'!C:C,0)),"")</f>
        <v/>
      </c>
      <c r="M1653">
        <f>주간_5pg!F1653</f>
        <v>0</v>
      </c>
    </row>
    <row r="1654" spans="4:13">
      <c r="D1654" t="e">
        <f>IF(VLOOKUP(A1654,'상위 PV'!A:C,3,0)="기사임",1,"")</f>
        <v>#N/A</v>
      </c>
      <c r="E1654">
        <f>COUNTIF(주간_5pg!$F$2:$F$800,'5pg 데이터'!B1654)</f>
        <v>52</v>
      </c>
      <c r="F1654" t="e">
        <f t="shared" si="25"/>
        <v>#N/A</v>
      </c>
      <c r="G1654" t="e">
        <f>IF(F1654=FALSE,"",B1654&amp;"@"&amp;COUNTIFS($B$1:B1654,B1654,$F$1:F1654,TRUE))</f>
        <v>#N/A</v>
      </c>
      <c r="H1654" t="str">
        <f>IFERROR(INDEX('기사 제목, 링크 정리시트'!B:B,MATCH(CONCATENATE("http://skinnonews.com"&amp;'5pg 데이터'!A1654),'기사 제목, 링크 정리시트'!C:C,0)),"")</f>
        <v/>
      </c>
      <c r="M1654">
        <f>주간_5pg!F1654</f>
        <v>0</v>
      </c>
    </row>
    <row r="1655" spans="4:13">
      <c r="D1655" t="e">
        <f>IF(VLOOKUP(A1655,'상위 PV'!A:C,3,0)="기사임",1,"")</f>
        <v>#N/A</v>
      </c>
      <c r="E1655">
        <f>COUNTIF(주간_5pg!$F$2:$F$800,'5pg 데이터'!B1655)</f>
        <v>52</v>
      </c>
      <c r="F1655" t="e">
        <f t="shared" si="25"/>
        <v>#N/A</v>
      </c>
      <c r="G1655" t="e">
        <f>IF(F1655=FALSE,"",B1655&amp;"@"&amp;COUNTIFS($B$1:B1655,B1655,$F$1:F1655,TRUE))</f>
        <v>#N/A</v>
      </c>
      <c r="H1655" t="str">
        <f>IFERROR(INDEX('기사 제목, 링크 정리시트'!B:B,MATCH(CONCATENATE("http://skinnonews.com"&amp;'5pg 데이터'!A1655),'기사 제목, 링크 정리시트'!C:C,0)),"")</f>
        <v/>
      </c>
      <c r="M1655">
        <f>주간_5pg!F1655</f>
        <v>0</v>
      </c>
    </row>
    <row r="1656" spans="4:13">
      <c r="D1656" t="e">
        <f>IF(VLOOKUP(A1656,'상위 PV'!A:C,3,0)="기사임",1,"")</f>
        <v>#N/A</v>
      </c>
      <c r="E1656">
        <f>COUNTIF(주간_5pg!$F$2:$F$800,'5pg 데이터'!B1656)</f>
        <v>52</v>
      </c>
      <c r="F1656" t="e">
        <f t="shared" si="25"/>
        <v>#N/A</v>
      </c>
      <c r="G1656" t="e">
        <f>IF(F1656=FALSE,"",B1656&amp;"@"&amp;COUNTIFS($B$1:B1656,B1656,$F$1:F1656,TRUE))</f>
        <v>#N/A</v>
      </c>
      <c r="H1656" t="str">
        <f>IFERROR(INDEX('기사 제목, 링크 정리시트'!B:B,MATCH(CONCATENATE("http://skinnonews.com"&amp;'5pg 데이터'!A1656),'기사 제목, 링크 정리시트'!C:C,0)),"")</f>
        <v/>
      </c>
      <c r="M1656">
        <f>주간_5pg!F1656</f>
        <v>0</v>
      </c>
    </row>
    <row r="1657" spans="4:13">
      <c r="D1657" t="e">
        <f>IF(VLOOKUP(A1657,'상위 PV'!A:C,3,0)="기사임",1,"")</f>
        <v>#N/A</v>
      </c>
      <c r="E1657">
        <f>COUNTIF(주간_5pg!$F$2:$F$800,'5pg 데이터'!B1657)</f>
        <v>52</v>
      </c>
      <c r="F1657" t="e">
        <f t="shared" si="25"/>
        <v>#N/A</v>
      </c>
      <c r="G1657" t="e">
        <f>IF(F1657=FALSE,"",B1657&amp;"@"&amp;COUNTIFS($B$1:B1657,B1657,$F$1:F1657,TRUE))</f>
        <v>#N/A</v>
      </c>
      <c r="H1657" t="str">
        <f>IFERROR(INDEX('기사 제목, 링크 정리시트'!B:B,MATCH(CONCATENATE("http://skinnonews.com"&amp;'5pg 데이터'!A1657),'기사 제목, 링크 정리시트'!C:C,0)),"")</f>
        <v/>
      </c>
      <c r="M1657">
        <f>주간_5pg!F1657</f>
        <v>0</v>
      </c>
    </row>
    <row r="1658" spans="4:13">
      <c r="D1658" t="e">
        <f>IF(VLOOKUP(A1658,'상위 PV'!A:C,3,0)="기사임",1,"")</f>
        <v>#N/A</v>
      </c>
      <c r="E1658">
        <f>COUNTIF(주간_5pg!$F$2:$F$800,'5pg 데이터'!B1658)</f>
        <v>52</v>
      </c>
      <c r="F1658" t="e">
        <f t="shared" si="25"/>
        <v>#N/A</v>
      </c>
      <c r="G1658" t="e">
        <f>IF(F1658=FALSE,"",B1658&amp;"@"&amp;COUNTIFS($B$1:B1658,B1658,$F$1:F1658,TRUE))</f>
        <v>#N/A</v>
      </c>
      <c r="H1658" t="str">
        <f>IFERROR(INDEX('기사 제목, 링크 정리시트'!B:B,MATCH(CONCATENATE("http://skinnonews.com"&amp;'5pg 데이터'!A1658),'기사 제목, 링크 정리시트'!C:C,0)),"")</f>
        <v/>
      </c>
      <c r="M1658">
        <f>주간_5pg!F1658</f>
        <v>0</v>
      </c>
    </row>
    <row r="1659" spans="4:13">
      <c r="D1659" t="e">
        <f>IF(VLOOKUP(A1659,'상위 PV'!A:C,3,0)="기사임",1,"")</f>
        <v>#N/A</v>
      </c>
      <c r="E1659">
        <f>COUNTIF(주간_5pg!$F$2:$F$800,'5pg 데이터'!B1659)</f>
        <v>52</v>
      </c>
      <c r="F1659" t="e">
        <f t="shared" si="25"/>
        <v>#N/A</v>
      </c>
      <c r="G1659" t="e">
        <f>IF(F1659=FALSE,"",B1659&amp;"@"&amp;COUNTIFS($B$1:B1659,B1659,$F$1:F1659,TRUE))</f>
        <v>#N/A</v>
      </c>
      <c r="H1659" t="str">
        <f>IFERROR(INDEX('기사 제목, 링크 정리시트'!B:B,MATCH(CONCATENATE("http://skinnonews.com"&amp;'5pg 데이터'!A1659),'기사 제목, 링크 정리시트'!C:C,0)),"")</f>
        <v/>
      </c>
      <c r="M1659">
        <f>주간_5pg!F1659</f>
        <v>0</v>
      </c>
    </row>
    <row r="1660" spans="4:13">
      <c r="D1660" t="e">
        <f>IF(VLOOKUP(A1660,'상위 PV'!A:C,3,0)="기사임",1,"")</f>
        <v>#N/A</v>
      </c>
      <c r="E1660">
        <f>COUNTIF(주간_5pg!$F$2:$F$800,'5pg 데이터'!B1660)</f>
        <v>52</v>
      </c>
      <c r="F1660" t="e">
        <f t="shared" si="25"/>
        <v>#N/A</v>
      </c>
      <c r="G1660" t="e">
        <f>IF(F1660=FALSE,"",B1660&amp;"@"&amp;COUNTIFS($B$1:B1660,B1660,$F$1:F1660,TRUE))</f>
        <v>#N/A</v>
      </c>
      <c r="H1660" t="str">
        <f>IFERROR(INDEX('기사 제목, 링크 정리시트'!B:B,MATCH(CONCATENATE("http://skinnonews.com"&amp;'5pg 데이터'!A1660),'기사 제목, 링크 정리시트'!C:C,0)),"")</f>
        <v/>
      </c>
      <c r="M1660">
        <f>주간_5pg!F1660</f>
        <v>0</v>
      </c>
    </row>
    <row r="1661" spans="4:13">
      <c r="D1661" t="e">
        <f>IF(VLOOKUP(A1661,'상위 PV'!A:C,3,0)="기사임",1,"")</f>
        <v>#N/A</v>
      </c>
      <c r="E1661">
        <f>COUNTIF(주간_5pg!$F$2:$F$800,'5pg 데이터'!B1661)</f>
        <v>52</v>
      </c>
      <c r="F1661" t="e">
        <f t="shared" si="25"/>
        <v>#N/A</v>
      </c>
      <c r="G1661" t="e">
        <f>IF(F1661=FALSE,"",B1661&amp;"@"&amp;COUNTIFS($B$1:B1661,B1661,$F$1:F1661,TRUE))</f>
        <v>#N/A</v>
      </c>
      <c r="H1661" t="str">
        <f>IFERROR(INDEX('기사 제목, 링크 정리시트'!B:B,MATCH(CONCATENATE("http://skinnonews.com"&amp;'5pg 데이터'!A1661),'기사 제목, 링크 정리시트'!C:C,0)),"")</f>
        <v/>
      </c>
      <c r="M1661">
        <f>주간_5pg!F1661</f>
        <v>0</v>
      </c>
    </row>
    <row r="1662" spans="4:13">
      <c r="D1662" t="e">
        <f>IF(VLOOKUP(A1662,'상위 PV'!A:C,3,0)="기사임",1,"")</f>
        <v>#N/A</v>
      </c>
      <c r="E1662">
        <f>COUNTIF(주간_5pg!$F$2:$F$800,'5pg 데이터'!B1662)</f>
        <v>52</v>
      </c>
      <c r="F1662" t="e">
        <f t="shared" si="25"/>
        <v>#N/A</v>
      </c>
      <c r="G1662" t="e">
        <f>IF(F1662=FALSE,"",B1662&amp;"@"&amp;COUNTIFS($B$1:B1662,B1662,$F$1:F1662,TRUE))</f>
        <v>#N/A</v>
      </c>
      <c r="H1662" t="str">
        <f>IFERROR(INDEX('기사 제목, 링크 정리시트'!B:B,MATCH(CONCATENATE("http://skinnonews.com"&amp;'5pg 데이터'!A1662),'기사 제목, 링크 정리시트'!C:C,0)),"")</f>
        <v/>
      </c>
      <c r="M1662">
        <f>주간_5pg!F1662</f>
        <v>0</v>
      </c>
    </row>
    <row r="1663" spans="4:13">
      <c r="D1663" t="e">
        <f>IF(VLOOKUP(A1663,'상위 PV'!A:C,3,0)="기사임",1,"")</f>
        <v>#N/A</v>
      </c>
      <c r="E1663">
        <f>COUNTIF(주간_5pg!$F$2:$F$800,'5pg 데이터'!B1663)</f>
        <v>52</v>
      </c>
      <c r="F1663" t="e">
        <f t="shared" si="25"/>
        <v>#N/A</v>
      </c>
      <c r="G1663" t="e">
        <f>IF(F1663=FALSE,"",B1663&amp;"@"&amp;COUNTIFS($B$1:B1663,B1663,$F$1:F1663,TRUE))</f>
        <v>#N/A</v>
      </c>
      <c r="H1663" t="str">
        <f>IFERROR(INDEX('기사 제목, 링크 정리시트'!B:B,MATCH(CONCATENATE("http://skinnonews.com"&amp;'5pg 데이터'!A1663),'기사 제목, 링크 정리시트'!C:C,0)),"")</f>
        <v/>
      </c>
      <c r="M1663">
        <f>주간_5pg!F1663</f>
        <v>0</v>
      </c>
    </row>
    <row r="1664" spans="4:13">
      <c r="D1664" t="e">
        <f>IF(VLOOKUP(A1664,'상위 PV'!A:C,3,0)="기사임",1,"")</f>
        <v>#N/A</v>
      </c>
      <c r="E1664">
        <f>COUNTIF(주간_5pg!$F$2:$F$800,'5pg 데이터'!B1664)</f>
        <v>52</v>
      </c>
      <c r="F1664" t="e">
        <f t="shared" si="25"/>
        <v>#N/A</v>
      </c>
      <c r="G1664" t="e">
        <f>IF(F1664=FALSE,"",B1664&amp;"@"&amp;COUNTIFS($B$1:B1664,B1664,$F$1:F1664,TRUE))</f>
        <v>#N/A</v>
      </c>
      <c r="H1664" t="str">
        <f>IFERROR(INDEX('기사 제목, 링크 정리시트'!B:B,MATCH(CONCATENATE("http://skinnonews.com"&amp;'5pg 데이터'!A1664),'기사 제목, 링크 정리시트'!C:C,0)),"")</f>
        <v/>
      </c>
      <c r="M1664">
        <f>주간_5pg!F1664</f>
        <v>0</v>
      </c>
    </row>
    <row r="1665" spans="4:13">
      <c r="D1665" t="e">
        <f>IF(VLOOKUP(A1665,'상위 PV'!A:C,3,0)="기사임",1,"")</f>
        <v>#N/A</v>
      </c>
      <c r="E1665">
        <f>COUNTIF(주간_5pg!$F$2:$F$800,'5pg 데이터'!B1665)</f>
        <v>52</v>
      </c>
      <c r="F1665" t="e">
        <f t="shared" si="25"/>
        <v>#N/A</v>
      </c>
      <c r="G1665" t="e">
        <f>IF(F1665=FALSE,"",B1665&amp;"@"&amp;COUNTIFS($B$1:B1665,B1665,$F$1:F1665,TRUE))</f>
        <v>#N/A</v>
      </c>
      <c r="H1665" t="str">
        <f>IFERROR(INDEX('기사 제목, 링크 정리시트'!B:B,MATCH(CONCATENATE("http://skinnonews.com"&amp;'5pg 데이터'!A1665),'기사 제목, 링크 정리시트'!C:C,0)),"")</f>
        <v/>
      </c>
      <c r="M1665">
        <f>주간_5pg!F1665</f>
        <v>0</v>
      </c>
    </row>
    <row r="1666" spans="4:13">
      <c r="D1666" t="e">
        <f>IF(VLOOKUP(A1666,'상위 PV'!A:C,3,0)="기사임",1,"")</f>
        <v>#N/A</v>
      </c>
      <c r="E1666">
        <f>COUNTIF(주간_5pg!$F$2:$F$800,'5pg 데이터'!B1666)</f>
        <v>52</v>
      </c>
      <c r="F1666" t="e">
        <f t="shared" ref="F1666:F1729" si="26">AND(D1666=1,E1666=1)</f>
        <v>#N/A</v>
      </c>
      <c r="G1666" t="e">
        <f>IF(F1666=FALSE,"",B1666&amp;"@"&amp;COUNTIFS($B$1:B1666,B1666,$F$1:F1666,TRUE))</f>
        <v>#N/A</v>
      </c>
      <c r="H1666" t="str">
        <f>IFERROR(INDEX('기사 제목, 링크 정리시트'!B:B,MATCH(CONCATENATE("http://skinnonews.com"&amp;'5pg 데이터'!A1666),'기사 제목, 링크 정리시트'!C:C,0)),"")</f>
        <v/>
      </c>
      <c r="M1666">
        <f>주간_5pg!F1666</f>
        <v>0</v>
      </c>
    </row>
    <row r="1667" spans="4:13">
      <c r="D1667" t="e">
        <f>IF(VLOOKUP(A1667,'상위 PV'!A:C,3,0)="기사임",1,"")</f>
        <v>#N/A</v>
      </c>
      <c r="E1667">
        <f>COUNTIF(주간_5pg!$F$2:$F$800,'5pg 데이터'!B1667)</f>
        <v>52</v>
      </c>
      <c r="F1667" t="e">
        <f t="shared" si="26"/>
        <v>#N/A</v>
      </c>
      <c r="G1667" t="e">
        <f>IF(F1667=FALSE,"",B1667&amp;"@"&amp;COUNTIFS($B$1:B1667,B1667,$F$1:F1667,TRUE))</f>
        <v>#N/A</v>
      </c>
      <c r="H1667" t="str">
        <f>IFERROR(INDEX('기사 제목, 링크 정리시트'!B:B,MATCH(CONCATENATE("http://skinnonews.com"&amp;'5pg 데이터'!A1667),'기사 제목, 링크 정리시트'!C:C,0)),"")</f>
        <v/>
      </c>
      <c r="M1667">
        <f>주간_5pg!F1667</f>
        <v>0</v>
      </c>
    </row>
    <row r="1668" spans="4:13">
      <c r="D1668" t="e">
        <f>IF(VLOOKUP(A1668,'상위 PV'!A:C,3,0)="기사임",1,"")</f>
        <v>#N/A</v>
      </c>
      <c r="E1668">
        <f>COUNTIF(주간_5pg!$F$2:$F$800,'5pg 데이터'!B1668)</f>
        <v>52</v>
      </c>
      <c r="F1668" t="e">
        <f t="shared" si="26"/>
        <v>#N/A</v>
      </c>
      <c r="G1668" t="e">
        <f>IF(F1668=FALSE,"",B1668&amp;"@"&amp;COUNTIFS($B$1:B1668,B1668,$F$1:F1668,TRUE))</f>
        <v>#N/A</v>
      </c>
      <c r="H1668" t="str">
        <f>IFERROR(INDEX('기사 제목, 링크 정리시트'!B:B,MATCH(CONCATENATE("http://skinnonews.com"&amp;'5pg 데이터'!A1668),'기사 제목, 링크 정리시트'!C:C,0)),"")</f>
        <v/>
      </c>
      <c r="M1668">
        <f>주간_5pg!F1668</f>
        <v>0</v>
      </c>
    </row>
    <row r="1669" spans="4:13">
      <c r="D1669" t="e">
        <f>IF(VLOOKUP(A1669,'상위 PV'!A:C,3,0)="기사임",1,"")</f>
        <v>#N/A</v>
      </c>
      <c r="E1669">
        <f>COUNTIF(주간_5pg!$F$2:$F$800,'5pg 데이터'!B1669)</f>
        <v>52</v>
      </c>
      <c r="F1669" t="e">
        <f t="shared" si="26"/>
        <v>#N/A</v>
      </c>
      <c r="G1669" t="e">
        <f>IF(F1669=FALSE,"",B1669&amp;"@"&amp;COUNTIFS($B$1:B1669,B1669,$F$1:F1669,TRUE))</f>
        <v>#N/A</v>
      </c>
      <c r="H1669" t="str">
        <f>IFERROR(INDEX('기사 제목, 링크 정리시트'!B:B,MATCH(CONCATENATE("http://skinnonews.com"&amp;'5pg 데이터'!A1669),'기사 제목, 링크 정리시트'!C:C,0)),"")</f>
        <v/>
      </c>
      <c r="M1669">
        <f>주간_5pg!F1669</f>
        <v>0</v>
      </c>
    </row>
    <row r="1670" spans="4:13">
      <c r="D1670" t="e">
        <f>IF(VLOOKUP(A1670,'상위 PV'!A:C,3,0)="기사임",1,"")</f>
        <v>#N/A</v>
      </c>
      <c r="E1670">
        <f>COUNTIF(주간_5pg!$F$2:$F$800,'5pg 데이터'!B1670)</f>
        <v>52</v>
      </c>
      <c r="F1670" t="e">
        <f t="shared" si="26"/>
        <v>#N/A</v>
      </c>
      <c r="G1670" t="e">
        <f>IF(F1670=FALSE,"",B1670&amp;"@"&amp;COUNTIFS($B$1:B1670,B1670,$F$1:F1670,TRUE))</f>
        <v>#N/A</v>
      </c>
      <c r="H1670" t="str">
        <f>IFERROR(INDEX('기사 제목, 링크 정리시트'!B:B,MATCH(CONCATENATE("http://skinnonews.com"&amp;'5pg 데이터'!A1670),'기사 제목, 링크 정리시트'!C:C,0)),"")</f>
        <v/>
      </c>
      <c r="M1670">
        <f>주간_5pg!F1670</f>
        <v>0</v>
      </c>
    </row>
    <row r="1671" spans="4:13">
      <c r="D1671" t="e">
        <f>IF(VLOOKUP(A1671,'상위 PV'!A:C,3,0)="기사임",1,"")</f>
        <v>#N/A</v>
      </c>
      <c r="E1671">
        <f>COUNTIF(주간_5pg!$F$2:$F$800,'5pg 데이터'!B1671)</f>
        <v>52</v>
      </c>
      <c r="F1671" t="e">
        <f t="shared" si="26"/>
        <v>#N/A</v>
      </c>
      <c r="G1671" t="e">
        <f>IF(F1671=FALSE,"",B1671&amp;"@"&amp;COUNTIFS($B$1:B1671,B1671,$F$1:F1671,TRUE))</f>
        <v>#N/A</v>
      </c>
      <c r="H1671" t="str">
        <f>IFERROR(INDEX('기사 제목, 링크 정리시트'!B:B,MATCH(CONCATENATE("http://skinnonews.com"&amp;'5pg 데이터'!A1671),'기사 제목, 링크 정리시트'!C:C,0)),"")</f>
        <v/>
      </c>
      <c r="M1671">
        <f>주간_5pg!F1671</f>
        <v>0</v>
      </c>
    </row>
    <row r="1672" spans="4:13">
      <c r="D1672" t="e">
        <f>IF(VLOOKUP(A1672,'상위 PV'!A:C,3,0)="기사임",1,"")</f>
        <v>#N/A</v>
      </c>
      <c r="E1672">
        <f>COUNTIF(주간_5pg!$F$2:$F$800,'5pg 데이터'!B1672)</f>
        <v>52</v>
      </c>
      <c r="F1672" t="e">
        <f t="shared" si="26"/>
        <v>#N/A</v>
      </c>
      <c r="G1672" t="e">
        <f>IF(F1672=FALSE,"",B1672&amp;"@"&amp;COUNTIFS($B$1:B1672,B1672,$F$1:F1672,TRUE))</f>
        <v>#N/A</v>
      </c>
      <c r="H1672" t="str">
        <f>IFERROR(INDEX('기사 제목, 링크 정리시트'!B:B,MATCH(CONCATENATE("http://skinnonews.com"&amp;'5pg 데이터'!A1672),'기사 제목, 링크 정리시트'!C:C,0)),"")</f>
        <v/>
      </c>
      <c r="M1672">
        <f>주간_5pg!F1672</f>
        <v>0</v>
      </c>
    </row>
    <row r="1673" spans="4:13">
      <c r="D1673" t="e">
        <f>IF(VLOOKUP(A1673,'상위 PV'!A:C,3,0)="기사임",1,"")</f>
        <v>#N/A</v>
      </c>
      <c r="E1673">
        <f>COUNTIF(주간_5pg!$F$2:$F$800,'5pg 데이터'!B1673)</f>
        <v>52</v>
      </c>
      <c r="F1673" t="e">
        <f t="shared" si="26"/>
        <v>#N/A</v>
      </c>
      <c r="G1673" t="e">
        <f>IF(F1673=FALSE,"",B1673&amp;"@"&amp;COUNTIFS($B$1:B1673,B1673,$F$1:F1673,TRUE))</f>
        <v>#N/A</v>
      </c>
      <c r="H1673" t="str">
        <f>IFERROR(INDEX('기사 제목, 링크 정리시트'!B:B,MATCH(CONCATENATE("http://skinnonews.com"&amp;'5pg 데이터'!A1673),'기사 제목, 링크 정리시트'!C:C,0)),"")</f>
        <v/>
      </c>
      <c r="M1673">
        <f>주간_5pg!F1673</f>
        <v>0</v>
      </c>
    </row>
    <row r="1674" spans="4:13">
      <c r="D1674" t="e">
        <f>IF(VLOOKUP(A1674,'상위 PV'!A:C,3,0)="기사임",1,"")</f>
        <v>#N/A</v>
      </c>
      <c r="E1674">
        <f>COUNTIF(주간_5pg!$F$2:$F$800,'5pg 데이터'!B1674)</f>
        <v>52</v>
      </c>
      <c r="F1674" t="e">
        <f t="shared" si="26"/>
        <v>#N/A</v>
      </c>
      <c r="G1674" t="e">
        <f>IF(F1674=FALSE,"",B1674&amp;"@"&amp;COUNTIFS($B$1:B1674,B1674,$F$1:F1674,TRUE))</f>
        <v>#N/A</v>
      </c>
      <c r="H1674" t="str">
        <f>IFERROR(INDEX('기사 제목, 링크 정리시트'!B:B,MATCH(CONCATENATE("http://skinnonews.com"&amp;'5pg 데이터'!A1674),'기사 제목, 링크 정리시트'!C:C,0)),"")</f>
        <v/>
      </c>
      <c r="M1674">
        <f>주간_5pg!F1674</f>
        <v>0</v>
      </c>
    </row>
    <row r="1675" spans="4:13">
      <c r="D1675" t="e">
        <f>IF(VLOOKUP(A1675,'상위 PV'!A:C,3,0)="기사임",1,"")</f>
        <v>#N/A</v>
      </c>
      <c r="E1675">
        <f>COUNTIF(주간_5pg!$F$2:$F$800,'5pg 데이터'!B1675)</f>
        <v>52</v>
      </c>
      <c r="F1675" t="e">
        <f t="shared" si="26"/>
        <v>#N/A</v>
      </c>
      <c r="G1675" t="e">
        <f>IF(F1675=FALSE,"",B1675&amp;"@"&amp;COUNTIFS($B$1:B1675,B1675,$F$1:F1675,TRUE))</f>
        <v>#N/A</v>
      </c>
      <c r="H1675" t="str">
        <f>IFERROR(INDEX('기사 제목, 링크 정리시트'!B:B,MATCH(CONCATENATE("http://skinnonews.com"&amp;'5pg 데이터'!A1675),'기사 제목, 링크 정리시트'!C:C,0)),"")</f>
        <v/>
      </c>
      <c r="M1675">
        <f>주간_5pg!F1675</f>
        <v>0</v>
      </c>
    </row>
    <row r="1676" spans="4:13">
      <c r="D1676" t="e">
        <f>IF(VLOOKUP(A1676,'상위 PV'!A:C,3,0)="기사임",1,"")</f>
        <v>#N/A</v>
      </c>
      <c r="E1676">
        <f>COUNTIF(주간_5pg!$F$2:$F$800,'5pg 데이터'!B1676)</f>
        <v>52</v>
      </c>
      <c r="F1676" t="e">
        <f t="shared" si="26"/>
        <v>#N/A</v>
      </c>
      <c r="G1676" t="e">
        <f>IF(F1676=FALSE,"",B1676&amp;"@"&amp;COUNTIFS($B$1:B1676,B1676,$F$1:F1676,TRUE))</f>
        <v>#N/A</v>
      </c>
      <c r="H1676" t="str">
        <f>IFERROR(INDEX('기사 제목, 링크 정리시트'!B:B,MATCH(CONCATENATE("http://skinnonews.com"&amp;'5pg 데이터'!A1676),'기사 제목, 링크 정리시트'!C:C,0)),"")</f>
        <v/>
      </c>
      <c r="M1676">
        <f>주간_5pg!F1676</f>
        <v>0</v>
      </c>
    </row>
    <row r="1677" spans="4:13">
      <c r="D1677" t="e">
        <f>IF(VLOOKUP(A1677,'상위 PV'!A:C,3,0)="기사임",1,"")</f>
        <v>#N/A</v>
      </c>
      <c r="E1677">
        <f>COUNTIF(주간_5pg!$F$2:$F$800,'5pg 데이터'!B1677)</f>
        <v>52</v>
      </c>
      <c r="F1677" t="e">
        <f t="shared" si="26"/>
        <v>#N/A</v>
      </c>
      <c r="G1677" t="e">
        <f>IF(F1677=FALSE,"",B1677&amp;"@"&amp;COUNTIFS($B$1:B1677,B1677,$F$1:F1677,TRUE))</f>
        <v>#N/A</v>
      </c>
      <c r="H1677" t="str">
        <f>IFERROR(INDEX('기사 제목, 링크 정리시트'!B:B,MATCH(CONCATENATE("http://skinnonews.com"&amp;'5pg 데이터'!A1677),'기사 제목, 링크 정리시트'!C:C,0)),"")</f>
        <v/>
      </c>
      <c r="M1677">
        <f>주간_5pg!F1677</f>
        <v>0</v>
      </c>
    </row>
    <row r="1678" spans="4:13">
      <c r="D1678" t="e">
        <f>IF(VLOOKUP(A1678,'상위 PV'!A:C,3,0)="기사임",1,"")</f>
        <v>#N/A</v>
      </c>
      <c r="E1678">
        <f>COUNTIF(주간_5pg!$F$2:$F$800,'5pg 데이터'!B1678)</f>
        <v>52</v>
      </c>
      <c r="F1678" t="e">
        <f t="shared" si="26"/>
        <v>#N/A</v>
      </c>
      <c r="G1678" t="e">
        <f>IF(F1678=FALSE,"",B1678&amp;"@"&amp;COUNTIFS($B$1:B1678,B1678,$F$1:F1678,TRUE))</f>
        <v>#N/A</v>
      </c>
      <c r="H1678" t="str">
        <f>IFERROR(INDEX('기사 제목, 링크 정리시트'!B:B,MATCH(CONCATENATE("http://skinnonews.com"&amp;'5pg 데이터'!A1678),'기사 제목, 링크 정리시트'!C:C,0)),"")</f>
        <v/>
      </c>
      <c r="M1678">
        <f>주간_5pg!F1678</f>
        <v>0</v>
      </c>
    </row>
    <row r="1679" spans="4:13">
      <c r="D1679" t="e">
        <f>IF(VLOOKUP(A1679,'상위 PV'!A:C,3,0)="기사임",1,"")</f>
        <v>#N/A</v>
      </c>
      <c r="E1679">
        <f>COUNTIF(주간_5pg!$F$2:$F$800,'5pg 데이터'!B1679)</f>
        <v>52</v>
      </c>
      <c r="F1679" t="e">
        <f t="shared" si="26"/>
        <v>#N/A</v>
      </c>
      <c r="G1679" t="e">
        <f>IF(F1679=FALSE,"",B1679&amp;"@"&amp;COUNTIFS($B$1:B1679,B1679,$F$1:F1679,TRUE))</f>
        <v>#N/A</v>
      </c>
      <c r="H1679" t="str">
        <f>IFERROR(INDEX('기사 제목, 링크 정리시트'!B:B,MATCH(CONCATENATE("http://skinnonews.com"&amp;'5pg 데이터'!A1679),'기사 제목, 링크 정리시트'!C:C,0)),"")</f>
        <v/>
      </c>
      <c r="M1679">
        <f>주간_5pg!F1679</f>
        <v>0</v>
      </c>
    </row>
    <row r="1680" spans="4:13">
      <c r="D1680" t="e">
        <f>IF(VLOOKUP(A1680,'상위 PV'!A:C,3,0)="기사임",1,"")</f>
        <v>#N/A</v>
      </c>
      <c r="E1680">
        <f>COUNTIF(주간_5pg!$F$2:$F$800,'5pg 데이터'!B1680)</f>
        <v>52</v>
      </c>
      <c r="F1680" t="e">
        <f t="shared" si="26"/>
        <v>#N/A</v>
      </c>
      <c r="G1680" t="e">
        <f>IF(F1680=FALSE,"",B1680&amp;"@"&amp;COUNTIFS($B$1:B1680,B1680,$F$1:F1680,TRUE))</f>
        <v>#N/A</v>
      </c>
      <c r="H1680" t="str">
        <f>IFERROR(INDEX('기사 제목, 링크 정리시트'!B:B,MATCH(CONCATENATE("http://skinnonews.com"&amp;'5pg 데이터'!A1680),'기사 제목, 링크 정리시트'!C:C,0)),"")</f>
        <v/>
      </c>
      <c r="M1680">
        <f>주간_5pg!F1680</f>
        <v>0</v>
      </c>
    </row>
    <row r="1681" spans="4:13">
      <c r="D1681" t="e">
        <f>IF(VLOOKUP(A1681,'상위 PV'!A:C,3,0)="기사임",1,"")</f>
        <v>#N/A</v>
      </c>
      <c r="E1681">
        <f>COUNTIF(주간_5pg!$F$2:$F$800,'5pg 데이터'!B1681)</f>
        <v>52</v>
      </c>
      <c r="F1681" t="e">
        <f t="shared" si="26"/>
        <v>#N/A</v>
      </c>
      <c r="G1681" t="e">
        <f>IF(F1681=FALSE,"",B1681&amp;"@"&amp;COUNTIFS($B$1:B1681,B1681,$F$1:F1681,TRUE))</f>
        <v>#N/A</v>
      </c>
      <c r="H1681" t="str">
        <f>IFERROR(INDEX('기사 제목, 링크 정리시트'!B:B,MATCH(CONCATENATE("http://skinnonews.com"&amp;'5pg 데이터'!A1681),'기사 제목, 링크 정리시트'!C:C,0)),"")</f>
        <v/>
      </c>
      <c r="M1681">
        <f>주간_5pg!F1681</f>
        <v>0</v>
      </c>
    </row>
    <row r="1682" spans="4:13">
      <c r="D1682" t="e">
        <f>IF(VLOOKUP(A1682,'상위 PV'!A:C,3,0)="기사임",1,"")</f>
        <v>#N/A</v>
      </c>
      <c r="E1682">
        <f>COUNTIF(주간_5pg!$F$2:$F$800,'5pg 데이터'!B1682)</f>
        <v>52</v>
      </c>
      <c r="F1682" t="e">
        <f t="shared" si="26"/>
        <v>#N/A</v>
      </c>
      <c r="G1682" t="e">
        <f>IF(F1682=FALSE,"",B1682&amp;"@"&amp;COUNTIFS($B$1:B1682,B1682,$F$1:F1682,TRUE))</f>
        <v>#N/A</v>
      </c>
      <c r="H1682" t="str">
        <f>IFERROR(INDEX('기사 제목, 링크 정리시트'!B:B,MATCH(CONCATENATE("http://skinnonews.com"&amp;'5pg 데이터'!A1682),'기사 제목, 링크 정리시트'!C:C,0)),"")</f>
        <v/>
      </c>
      <c r="M1682">
        <f>주간_5pg!F1682</f>
        <v>0</v>
      </c>
    </row>
    <row r="1683" spans="4:13">
      <c r="D1683" t="e">
        <f>IF(VLOOKUP(A1683,'상위 PV'!A:C,3,0)="기사임",1,"")</f>
        <v>#N/A</v>
      </c>
      <c r="E1683">
        <f>COUNTIF(주간_5pg!$F$2:$F$800,'5pg 데이터'!B1683)</f>
        <v>52</v>
      </c>
      <c r="F1683" t="e">
        <f t="shared" si="26"/>
        <v>#N/A</v>
      </c>
      <c r="G1683" t="e">
        <f>IF(F1683=FALSE,"",B1683&amp;"@"&amp;COUNTIFS($B$1:B1683,B1683,$F$1:F1683,TRUE))</f>
        <v>#N/A</v>
      </c>
      <c r="H1683" t="str">
        <f>IFERROR(INDEX('기사 제목, 링크 정리시트'!B:B,MATCH(CONCATENATE("http://skinnonews.com"&amp;'5pg 데이터'!A1683),'기사 제목, 링크 정리시트'!C:C,0)),"")</f>
        <v/>
      </c>
      <c r="M1683">
        <f>주간_5pg!F1683</f>
        <v>0</v>
      </c>
    </row>
    <row r="1684" spans="4:13">
      <c r="D1684" t="e">
        <f>IF(VLOOKUP(A1684,'상위 PV'!A:C,3,0)="기사임",1,"")</f>
        <v>#N/A</v>
      </c>
      <c r="E1684">
        <f>COUNTIF(주간_5pg!$F$2:$F$800,'5pg 데이터'!B1684)</f>
        <v>52</v>
      </c>
      <c r="F1684" t="e">
        <f t="shared" si="26"/>
        <v>#N/A</v>
      </c>
      <c r="G1684" t="e">
        <f>IF(F1684=FALSE,"",B1684&amp;"@"&amp;COUNTIFS($B$1:B1684,B1684,$F$1:F1684,TRUE))</f>
        <v>#N/A</v>
      </c>
      <c r="H1684" t="str">
        <f>IFERROR(INDEX('기사 제목, 링크 정리시트'!B:B,MATCH(CONCATENATE("http://skinnonews.com"&amp;'5pg 데이터'!A1684),'기사 제목, 링크 정리시트'!C:C,0)),"")</f>
        <v/>
      </c>
      <c r="M1684">
        <f>주간_5pg!F1684</f>
        <v>0</v>
      </c>
    </row>
    <row r="1685" spans="4:13">
      <c r="D1685" t="e">
        <f>IF(VLOOKUP(A1685,'상위 PV'!A:C,3,0)="기사임",1,"")</f>
        <v>#N/A</v>
      </c>
      <c r="E1685">
        <f>COUNTIF(주간_5pg!$F$2:$F$800,'5pg 데이터'!B1685)</f>
        <v>52</v>
      </c>
      <c r="F1685" t="e">
        <f t="shared" si="26"/>
        <v>#N/A</v>
      </c>
      <c r="G1685" t="e">
        <f>IF(F1685=FALSE,"",B1685&amp;"@"&amp;COUNTIFS($B$1:B1685,B1685,$F$1:F1685,TRUE))</f>
        <v>#N/A</v>
      </c>
      <c r="H1685" t="str">
        <f>IFERROR(INDEX('기사 제목, 링크 정리시트'!B:B,MATCH(CONCATENATE("http://skinnonews.com"&amp;'5pg 데이터'!A1685),'기사 제목, 링크 정리시트'!C:C,0)),"")</f>
        <v/>
      </c>
      <c r="M1685">
        <f>주간_5pg!F1685</f>
        <v>0</v>
      </c>
    </row>
    <row r="1686" spans="4:13">
      <c r="D1686" t="e">
        <f>IF(VLOOKUP(A1686,'상위 PV'!A:C,3,0)="기사임",1,"")</f>
        <v>#N/A</v>
      </c>
      <c r="E1686">
        <f>COUNTIF(주간_5pg!$F$2:$F$800,'5pg 데이터'!B1686)</f>
        <v>52</v>
      </c>
      <c r="F1686" t="e">
        <f t="shared" si="26"/>
        <v>#N/A</v>
      </c>
      <c r="G1686" t="e">
        <f>IF(F1686=FALSE,"",B1686&amp;"@"&amp;COUNTIFS($B$1:B1686,B1686,$F$1:F1686,TRUE))</f>
        <v>#N/A</v>
      </c>
      <c r="H1686" t="str">
        <f>IFERROR(INDEX('기사 제목, 링크 정리시트'!B:B,MATCH(CONCATENATE("http://skinnonews.com"&amp;'5pg 데이터'!A1686),'기사 제목, 링크 정리시트'!C:C,0)),"")</f>
        <v/>
      </c>
      <c r="M1686">
        <f>주간_5pg!F1686</f>
        <v>0</v>
      </c>
    </row>
    <row r="1687" spans="4:13">
      <c r="D1687" t="e">
        <f>IF(VLOOKUP(A1687,'상위 PV'!A:C,3,0)="기사임",1,"")</f>
        <v>#N/A</v>
      </c>
      <c r="E1687">
        <f>COUNTIF(주간_5pg!$F$2:$F$800,'5pg 데이터'!B1687)</f>
        <v>52</v>
      </c>
      <c r="F1687" t="e">
        <f t="shared" si="26"/>
        <v>#N/A</v>
      </c>
      <c r="G1687" t="e">
        <f>IF(F1687=FALSE,"",B1687&amp;"@"&amp;COUNTIFS($B$1:B1687,B1687,$F$1:F1687,TRUE))</f>
        <v>#N/A</v>
      </c>
      <c r="H1687" t="str">
        <f>IFERROR(INDEX('기사 제목, 링크 정리시트'!B:B,MATCH(CONCATENATE("http://skinnonews.com"&amp;'5pg 데이터'!A1687),'기사 제목, 링크 정리시트'!C:C,0)),"")</f>
        <v/>
      </c>
      <c r="M1687">
        <f>주간_5pg!F1687</f>
        <v>0</v>
      </c>
    </row>
    <row r="1688" spans="4:13">
      <c r="D1688" t="e">
        <f>IF(VLOOKUP(A1688,'상위 PV'!A:C,3,0)="기사임",1,"")</f>
        <v>#N/A</v>
      </c>
      <c r="E1688">
        <f>COUNTIF(주간_5pg!$F$2:$F$800,'5pg 데이터'!B1688)</f>
        <v>52</v>
      </c>
      <c r="F1688" t="e">
        <f t="shared" si="26"/>
        <v>#N/A</v>
      </c>
      <c r="G1688" t="e">
        <f>IF(F1688=FALSE,"",B1688&amp;"@"&amp;COUNTIFS($B$1:B1688,B1688,$F$1:F1688,TRUE))</f>
        <v>#N/A</v>
      </c>
      <c r="H1688" t="str">
        <f>IFERROR(INDEX('기사 제목, 링크 정리시트'!B:B,MATCH(CONCATENATE("http://skinnonews.com"&amp;'5pg 데이터'!A1688),'기사 제목, 링크 정리시트'!C:C,0)),"")</f>
        <v/>
      </c>
      <c r="M1688">
        <f>주간_5pg!F1688</f>
        <v>0</v>
      </c>
    </row>
    <row r="1689" spans="4:13">
      <c r="D1689" t="e">
        <f>IF(VLOOKUP(A1689,'상위 PV'!A:C,3,0)="기사임",1,"")</f>
        <v>#N/A</v>
      </c>
      <c r="E1689">
        <f>COUNTIF(주간_5pg!$F$2:$F$800,'5pg 데이터'!B1689)</f>
        <v>52</v>
      </c>
      <c r="F1689" t="e">
        <f t="shared" si="26"/>
        <v>#N/A</v>
      </c>
      <c r="G1689" t="e">
        <f>IF(F1689=FALSE,"",B1689&amp;"@"&amp;COUNTIFS($B$1:B1689,B1689,$F$1:F1689,TRUE))</f>
        <v>#N/A</v>
      </c>
      <c r="H1689" t="str">
        <f>IFERROR(INDEX('기사 제목, 링크 정리시트'!B:B,MATCH(CONCATENATE("http://skinnonews.com"&amp;'5pg 데이터'!A1689),'기사 제목, 링크 정리시트'!C:C,0)),"")</f>
        <v/>
      </c>
      <c r="M1689">
        <f>주간_5pg!F1689</f>
        <v>0</v>
      </c>
    </row>
    <row r="1690" spans="4:13">
      <c r="D1690" t="e">
        <f>IF(VLOOKUP(A1690,'상위 PV'!A:C,3,0)="기사임",1,"")</f>
        <v>#N/A</v>
      </c>
      <c r="E1690">
        <f>COUNTIF(주간_5pg!$F$2:$F$800,'5pg 데이터'!B1690)</f>
        <v>52</v>
      </c>
      <c r="F1690" t="e">
        <f t="shared" si="26"/>
        <v>#N/A</v>
      </c>
      <c r="G1690" t="e">
        <f>IF(F1690=FALSE,"",B1690&amp;"@"&amp;COUNTIFS($B$1:B1690,B1690,$F$1:F1690,TRUE))</f>
        <v>#N/A</v>
      </c>
      <c r="H1690" t="str">
        <f>IFERROR(INDEX('기사 제목, 링크 정리시트'!B:B,MATCH(CONCATENATE("http://skinnonews.com"&amp;'5pg 데이터'!A1690),'기사 제목, 링크 정리시트'!C:C,0)),"")</f>
        <v/>
      </c>
      <c r="M1690">
        <f>주간_5pg!F1690</f>
        <v>0</v>
      </c>
    </row>
    <row r="1691" spans="4:13">
      <c r="D1691" t="e">
        <f>IF(VLOOKUP(A1691,'상위 PV'!A:C,3,0)="기사임",1,"")</f>
        <v>#N/A</v>
      </c>
      <c r="E1691">
        <f>COUNTIF(주간_5pg!$F$2:$F$800,'5pg 데이터'!B1691)</f>
        <v>52</v>
      </c>
      <c r="F1691" t="e">
        <f t="shared" si="26"/>
        <v>#N/A</v>
      </c>
      <c r="G1691" t="e">
        <f>IF(F1691=FALSE,"",B1691&amp;"@"&amp;COUNTIFS($B$1:B1691,B1691,$F$1:F1691,TRUE))</f>
        <v>#N/A</v>
      </c>
      <c r="H1691" t="str">
        <f>IFERROR(INDEX('기사 제목, 링크 정리시트'!B:B,MATCH(CONCATENATE("http://skinnonews.com"&amp;'5pg 데이터'!A1691),'기사 제목, 링크 정리시트'!C:C,0)),"")</f>
        <v/>
      </c>
      <c r="M1691">
        <f>주간_5pg!F1691</f>
        <v>0</v>
      </c>
    </row>
    <row r="1692" spans="4:13">
      <c r="D1692" t="e">
        <f>IF(VLOOKUP(A1692,'상위 PV'!A:C,3,0)="기사임",1,"")</f>
        <v>#N/A</v>
      </c>
      <c r="E1692">
        <f>COUNTIF(주간_5pg!$F$2:$F$800,'5pg 데이터'!B1692)</f>
        <v>52</v>
      </c>
      <c r="F1692" t="e">
        <f t="shared" si="26"/>
        <v>#N/A</v>
      </c>
      <c r="G1692" t="e">
        <f>IF(F1692=FALSE,"",B1692&amp;"@"&amp;COUNTIFS($B$1:B1692,B1692,$F$1:F1692,TRUE))</f>
        <v>#N/A</v>
      </c>
      <c r="H1692" t="str">
        <f>IFERROR(INDEX('기사 제목, 링크 정리시트'!B:B,MATCH(CONCATENATE("http://skinnonews.com"&amp;'5pg 데이터'!A1692),'기사 제목, 링크 정리시트'!C:C,0)),"")</f>
        <v/>
      </c>
      <c r="M1692">
        <f>주간_5pg!F1692</f>
        <v>0</v>
      </c>
    </row>
    <row r="1693" spans="4:13">
      <c r="D1693" t="e">
        <f>IF(VLOOKUP(A1693,'상위 PV'!A:C,3,0)="기사임",1,"")</f>
        <v>#N/A</v>
      </c>
      <c r="E1693">
        <f>COUNTIF(주간_5pg!$F$2:$F$800,'5pg 데이터'!B1693)</f>
        <v>52</v>
      </c>
      <c r="F1693" t="e">
        <f t="shared" si="26"/>
        <v>#N/A</v>
      </c>
      <c r="G1693" t="e">
        <f>IF(F1693=FALSE,"",B1693&amp;"@"&amp;COUNTIFS($B$1:B1693,B1693,$F$1:F1693,TRUE))</f>
        <v>#N/A</v>
      </c>
      <c r="H1693" t="str">
        <f>IFERROR(INDEX('기사 제목, 링크 정리시트'!B:B,MATCH(CONCATENATE("http://skinnonews.com"&amp;'5pg 데이터'!A1693),'기사 제목, 링크 정리시트'!C:C,0)),"")</f>
        <v/>
      </c>
      <c r="M1693">
        <f>주간_5pg!F1693</f>
        <v>0</v>
      </c>
    </row>
    <row r="1694" spans="4:13">
      <c r="D1694" t="e">
        <f>IF(VLOOKUP(A1694,'상위 PV'!A:C,3,0)="기사임",1,"")</f>
        <v>#N/A</v>
      </c>
      <c r="E1694">
        <f>COUNTIF(주간_5pg!$F$2:$F$800,'5pg 데이터'!B1694)</f>
        <v>52</v>
      </c>
      <c r="F1694" t="e">
        <f t="shared" si="26"/>
        <v>#N/A</v>
      </c>
      <c r="G1694" t="e">
        <f>IF(F1694=FALSE,"",B1694&amp;"@"&amp;COUNTIFS($B$1:B1694,B1694,$F$1:F1694,TRUE))</f>
        <v>#N/A</v>
      </c>
      <c r="H1694" t="str">
        <f>IFERROR(INDEX('기사 제목, 링크 정리시트'!B:B,MATCH(CONCATENATE("http://skinnonews.com"&amp;'5pg 데이터'!A1694),'기사 제목, 링크 정리시트'!C:C,0)),"")</f>
        <v/>
      </c>
      <c r="M1694">
        <f>주간_5pg!F1694</f>
        <v>0</v>
      </c>
    </row>
    <row r="1695" spans="4:13">
      <c r="D1695" t="e">
        <f>IF(VLOOKUP(A1695,'상위 PV'!A:C,3,0)="기사임",1,"")</f>
        <v>#N/A</v>
      </c>
      <c r="E1695">
        <f>COUNTIF(주간_5pg!$F$2:$F$800,'5pg 데이터'!B1695)</f>
        <v>52</v>
      </c>
      <c r="F1695" t="e">
        <f t="shared" si="26"/>
        <v>#N/A</v>
      </c>
      <c r="G1695" t="e">
        <f>IF(F1695=FALSE,"",B1695&amp;"@"&amp;COUNTIFS($B$1:B1695,B1695,$F$1:F1695,TRUE))</f>
        <v>#N/A</v>
      </c>
      <c r="H1695" t="str">
        <f>IFERROR(INDEX('기사 제목, 링크 정리시트'!B:B,MATCH(CONCATENATE("http://skinnonews.com"&amp;'5pg 데이터'!A1695),'기사 제목, 링크 정리시트'!C:C,0)),"")</f>
        <v/>
      </c>
      <c r="M1695">
        <f>주간_5pg!F1695</f>
        <v>0</v>
      </c>
    </row>
    <row r="1696" spans="4:13">
      <c r="D1696" t="e">
        <f>IF(VLOOKUP(A1696,'상위 PV'!A:C,3,0)="기사임",1,"")</f>
        <v>#N/A</v>
      </c>
      <c r="E1696">
        <f>COUNTIF(주간_5pg!$F$2:$F$800,'5pg 데이터'!B1696)</f>
        <v>52</v>
      </c>
      <c r="F1696" t="e">
        <f t="shared" si="26"/>
        <v>#N/A</v>
      </c>
      <c r="G1696" t="e">
        <f>IF(F1696=FALSE,"",B1696&amp;"@"&amp;COUNTIFS($B$1:B1696,B1696,$F$1:F1696,TRUE))</f>
        <v>#N/A</v>
      </c>
      <c r="H1696" t="str">
        <f>IFERROR(INDEX('기사 제목, 링크 정리시트'!B:B,MATCH(CONCATENATE("http://skinnonews.com"&amp;'5pg 데이터'!A1696),'기사 제목, 링크 정리시트'!C:C,0)),"")</f>
        <v/>
      </c>
      <c r="M1696">
        <f>주간_5pg!F1696</f>
        <v>0</v>
      </c>
    </row>
    <row r="1697" spans="4:13">
      <c r="D1697" t="e">
        <f>IF(VLOOKUP(A1697,'상위 PV'!A:C,3,0)="기사임",1,"")</f>
        <v>#N/A</v>
      </c>
      <c r="E1697">
        <f>COUNTIF(주간_5pg!$F$2:$F$800,'5pg 데이터'!B1697)</f>
        <v>52</v>
      </c>
      <c r="F1697" t="e">
        <f t="shared" si="26"/>
        <v>#N/A</v>
      </c>
      <c r="G1697" t="e">
        <f>IF(F1697=FALSE,"",B1697&amp;"@"&amp;COUNTIFS($B$1:B1697,B1697,$F$1:F1697,TRUE))</f>
        <v>#N/A</v>
      </c>
      <c r="H1697" t="str">
        <f>IFERROR(INDEX('기사 제목, 링크 정리시트'!B:B,MATCH(CONCATENATE("http://skinnonews.com"&amp;'5pg 데이터'!A1697),'기사 제목, 링크 정리시트'!C:C,0)),"")</f>
        <v/>
      </c>
      <c r="M1697">
        <f>주간_5pg!F1697</f>
        <v>0</v>
      </c>
    </row>
    <row r="1698" spans="4:13">
      <c r="D1698" t="e">
        <f>IF(VLOOKUP(A1698,'상위 PV'!A:C,3,0)="기사임",1,"")</f>
        <v>#N/A</v>
      </c>
      <c r="E1698">
        <f>COUNTIF(주간_5pg!$F$2:$F$800,'5pg 데이터'!B1698)</f>
        <v>52</v>
      </c>
      <c r="F1698" t="e">
        <f t="shared" si="26"/>
        <v>#N/A</v>
      </c>
      <c r="G1698" t="e">
        <f>IF(F1698=FALSE,"",B1698&amp;"@"&amp;COUNTIFS($B$1:B1698,B1698,$F$1:F1698,TRUE))</f>
        <v>#N/A</v>
      </c>
      <c r="H1698" t="str">
        <f>IFERROR(INDEX('기사 제목, 링크 정리시트'!B:B,MATCH(CONCATENATE("http://skinnonews.com"&amp;'5pg 데이터'!A1698),'기사 제목, 링크 정리시트'!C:C,0)),"")</f>
        <v/>
      </c>
      <c r="M1698">
        <f>주간_5pg!F1698</f>
        <v>0</v>
      </c>
    </row>
    <row r="1699" spans="4:13">
      <c r="D1699" t="e">
        <f>IF(VLOOKUP(A1699,'상위 PV'!A:C,3,0)="기사임",1,"")</f>
        <v>#N/A</v>
      </c>
      <c r="E1699">
        <f>COUNTIF(주간_5pg!$F$2:$F$800,'5pg 데이터'!B1699)</f>
        <v>52</v>
      </c>
      <c r="F1699" t="e">
        <f t="shared" si="26"/>
        <v>#N/A</v>
      </c>
      <c r="G1699" t="e">
        <f>IF(F1699=FALSE,"",B1699&amp;"@"&amp;COUNTIFS($B$1:B1699,B1699,$F$1:F1699,TRUE))</f>
        <v>#N/A</v>
      </c>
      <c r="H1699" t="str">
        <f>IFERROR(INDEX('기사 제목, 링크 정리시트'!B:B,MATCH(CONCATENATE("http://skinnonews.com"&amp;'5pg 데이터'!A1699),'기사 제목, 링크 정리시트'!C:C,0)),"")</f>
        <v/>
      </c>
      <c r="M1699">
        <f>주간_5pg!F1699</f>
        <v>0</v>
      </c>
    </row>
    <row r="1700" spans="4:13">
      <c r="D1700" t="e">
        <f>IF(VLOOKUP(A1700,'상위 PV'!A:C,3,0)="기사임",1,"")</f>
        <v>#N/A</v>
      </c>
      <c r="E1700">
        <f>COUNTIF(주간_5pg!$F$2:$F$800,'5pg 데이터'!B1700)</f>
        <v>52</v>
      </c>
      <c r="F1700" t="e">
        <f t="shared" si="26"/>
        <v>#N/A</v>
      </c>
      <c r="G1700" t="e">
        <f>IF(F1700=FALSE,"",B1700&amp;"@"&amp;COUNTIFS($B$1:B1700,B1700,$F$1:F1700,TRUE))</f>
        <v>#N/A</v>
      </c>
      <c r="H1700" t="str">
        <f>IFERROR(INDEX('기사 제목, 링크 정리시트'!B:B,MATCH(CONCATENATE("http://skinnonews.com"&amp;'5pg 데이터'!A1700),'기사 제목, 링크 정리시트'!C:C,0)),"")</f>
        <v/>
      </c>
      <c r="M1700">
        <f>주간_5pg!F1700</f>
        <v>0</v>
      </c>
    </row>
    <row r="1701" spans="4:13">
      <c r="D1701" t="e">
        <f>IF(VLOOKUP(A1701,'상위 PV'!A:C,3,0)="기사임",1,"")</f>
        <v>#N/A</v>
      </c>
      <c r="E1701">
        <f>COUNTIF(주간_5pg!$F$2:$F$800,'5pg 데이터'!B1701)</f>
        <v>52</v>
      </c>
      <c r="F1701" t="e">
        <f t="shared" si="26"/>
        <v>#N/A</v>
      </c>
      <c r="G1701" t="e">
        <f>IF(F1701=FALSE,"",B1701&amp;"@"&amp;COUNTIFS($B$1:B1701,B1701,$F$1:F1701,TRUE))</f>
        <v>#N/A</v>
      </c>
      <c r="H1701" t="str">
        <f>IFERROR(INDEX('기사 제목, 링크 정리시트'!B:B,MATCH(CONCATENATE("http://skinnonews.com"&amp;'5pg 데이터'!A1701),'기사 제목, 링크 정리시트'!C:C,0)),"")</f>
        <v/>
      </c>
      <c r="M1701">
        <f>주간_5pg!F1701</f>
        <v>0</v>
      </c>
    </row>
    <row r="1702" spans="4:13">
      <c r="D1702" t="e">
        <f>IF(VLOOKUP(A1702,'상위 PV'!A:C,3,0)="기사임",1,"")</f>
        <v>#N/A</v>
      </c>
      <c r="E1702">
        <f>COUNTIF(주간_5pg!$F$2:$F$800,'5pg 데이터'!B1702)</f>
        <v>52</v>
      </c>
      <c r="F1702" t="e">
        <f t="shared" si="26"/>
        <v>#N/A</v>
      </c>
      <c r="G1702" t="e">
        <f>IF(F1702=FALSE,"",B1702&amp;"@"&amp;COUNTIFS($B$1:B1702,B1702,$F$1:F1702,TRUE))</f>
        <v>#N/A</v>
      </c>
      <c r="H1702" t="str">
        <f>IFERROR(INDEX('기사 제목, 링크 정리시트'!B:B,MATCH(CONCATENATE("http://skinnonews.com"&amp;'5pg 데이터'!A1702),'기사 제목, 링크 정리시트'!C:C,0)),"")</f>
        <v/>
      </c>
      <c r="M1702">
        <f>주간_5pg!F1702</f>
        <v>0</v>
      </c>
    </row>
    <row r="1703" spans="4:13">
      <c r="D1703" t="e">
        <f>IF(VLOOKUP(A1703,'상위 PV'!A:C,3,0)="기사임",1,"")</f>
        <v>#N/A</v>
      </c>
      <c r="E1703">
        <f>COUNTIF(주간_5pg!$F$2:$F$800,'5pg 데이터'!B1703)</f>
        <v>52</v>
      </c>
      <c r="F1703" t="e">
        <f t="shared" si="26"/>
        <v>#N/A</v>
      </c>
      <c r="G1703" t="e">
        <f>IF(F1703=FALSE,"",B1703&amp;"@"&amp;COUNTIFS($B$1:B1703,B1703,$F$1:F1703,TRUE))</f>
        <v>#N/A</v>
      </c>
      <c r="H1703" t="str">
        <f>IFERROR(INDEX('기사 제목, 링크 정리시트'!B:B,MATCH(CONCATENATE("http://skinnonews.com"&amp;'5pg 데이터'!A1703),'기사 제목, 링크 정리시트'!C:C,0)),"")</f>
        <v/>
      </c>
      <c r="M1703">
        <f>주간_5pg!F1703</f>
        <v>0</v>
      </c>
    </row>
    <row r="1704" spans="4:13">
      <c r="D1704" t="e">
        <f>IF(VLOOKUP(A1704,'상위 PV'!A:C,3,0)="기사임",1,"")</f>
        <v>#N/A</v>
      </c>
      <c r="E1704">
        <f>COUNTIF(주간_5pg!$F$2:$F$800,'5pg 데이터'!B1704)</f>
        <v>52</v>
      </c>
      <c r="F1704" t="e">
        <f t="shared" si="26"/>
        <v>#N/A</v>
      </c>
      <c r="G1704" t="e">
        <f>IF(F1704=FALSE,"",B1704&amp;"@"&amp;COUNTIFS($B$1:B1704,B1704,$F$1:F1704,TRUE))</f>
        <v>#N/A</v>
      </c>
      <c r="H1704" t="str">
        <f>IFERROR(INDEX('기사 제목, 링크 정리시트'!B:B,MATCH(CONCATENATE("http://skinnonews.com"&amp;'5pg 데이터'!A1704),'기사 제목, 링크 정리시트'!C:C,0)),"")</f>
        <v/>
      </c>
      <c r="M1704">
        <f>주간_5pg!F1704</f>
        <v>0</v>
      </c>
    </row>
    <row r="1705" spans="4:13">
      <c r="D1705" t="e">
        <f>IF(VLOOKUP(A1705,'상위 PV'!A:C,3,0)="기사임",1,"")</f>
        <v>#N/A</v>
      </c>
      <c r="E1705">
        <f>COUNTIF(주간_5pg!$F$2:$F$800,'5pg 데이터'!B1705)</f>
        <v>52</v>
      </c>
      <c r="F1705" t="e">
        <f t="shared" si="26"/>
        <v>#N/A</v>
      </c>
      <c r="G1705" t="e">
        <f>IF(F1705=FALSE,"",B1705&amp;"@"&amp;COUNTIFS($B$1:B1705,B1705,$F$1:F1705,TRUE))</f>
        <v>#N/A</v>
      </c>
      <c r="H1705" t="str">
        <f>IFERROR(INDEX('기사 제목, 링크 정리시트'!B:B,MATCH(CONCATENATE("http://skinnonews.com"&amp;'5pg 데이터'!A1705),'기사 제목, 링크 정리시트'!C:C,0)),"")</f>
        <v/>
      </c>
      <c r="M1705">
        <f>주간_5pg!F1705</f>
        <v>0</v>
      </c>
    </row>
    <row r="1706" spans="4:13">
      <c r="D1706" t="e">
        <f>IF(VLOOKUP(A1706,'상위 PV'!A:C,3,0)="기사임",1,"")</f>
        <v>#N/A</v>
      </c>
      <c r="E1706">
        <f>COUNTIF(주간_5pg!$F$2:$F$800,'5pg 데이터'!B1706)</f>
        <v>52</v>
      </c>
      <c r="F1706" t="e">
        <f t="shared" si="26"/>
        <v>#N/A</v>
      </c>
      <c r="G1706" t="e">
        <f>IF(F1706=FALSE,"",B1706&amp;"@"&amp;COUNTIFS($B$1:B1706,B1706,$F$1:F1706,TRUE))</f>
        <v>#N/A</v>
      </c>
      <c r="H1706" t="str">
        <f>IFERROR(INDEX('기사 제목, 링크 정리시트'!B:B,MATCH(CONCATENATE("http://skinnonews.com"&amp;'5pg 데이터'!A1706),'기사 제목, 링크 정리시트'!C:C,0)),"")</f>
        <v/>
      </c>
      <c r="M1706">
        <f>주간_5pg!F1706</f>
        <v>0</v>
      </c>
    </row>
    <row r="1707" spans="4:13">
      <c r="D1707" t="e">
        <f>IF(VLOOKUP(A1707,'상위 PV'!A:C,3,0)="기사임",1,"")</f>
        <v>#N/A</v>
      </c>
      <c r="E1707">
        <f>COUNTIF(주간_5pg!$F$2:$F$800,'5pg 데이터'!B1707)</f>
        <v>52</v>
      </c>
      <c r="F1707" t="e">
        <f t="shared" si="26"/>
        <v>#N/A</v>
      </c>
      <c r="G1707" t="e">
        <f>IF(F1707=FALSE,"",B1707&amp;"@"&amp;COUNTIFS($B$1:B1707,B1707,$F$1:F1707,TRUE))</f>
        <v>#N/A</v>
      </c>
      <c r="H1707" t="str">
        <f>IFERROR(INDEX('기사 제목, 링크 정리시트'!B:B,MATCH(CONCATENATE("http://skinnonews.com"&amp;'5pg 데이터'!A1707),'기사 제목, 링크 정리시트'!C:C,0)),"")</f>
        <v/>
      </c>
      <c r="M1707">
        <f>주간_5pg!F1707</f>
        <v>0</v>
      </c>
    </row>
    <row r="1708" spans="4:13">
      <c r="D1708" t="e">
        <f>IF(VLOOKUP(A1708,'상위 PV'!A:C,3,0)="기사임",1,"")</f>
        <v>#N/A</v>
      </c>
      <c r="E1708">
        <f>COUNTIF(주간_5pg!$F$2:$F$800,'5pg 데이터'!B1708)</f>
        <v>52</v>
      </c>
      <c r="F1708" t="e">
        <f t="shared" si="26"/>
        <v>#N/A</v>
      </c>
      <c r="G1708" t="e">
        <f>IF(F1708=FALSE,"",B1708&amp;"@"&amp;COUNTIFS($B$1:B1708,B1708,$F$1:F1708,TRUE))</f>
        <v>#N/A</v>
      </c>
      <c r="H1708" t="str">
        <f>IFERROR(INDEX('기사 제목, 링크 정리시트'!B:B,MATCH(CONCATENATE("http://skinnonews.com"&amp;'5pg 데이터'!A1708),'기사 제목, 링크 정리시트'!C:C,0)),"")</f>
        <v/>
      </c>
      <c r="M1708">
        <f>주간_5pg!F1708</f>
        <v>0</v>
      </c>
    </row>
    <row r="1709" spans="4:13">
      <c r="D1709" t="e">
        <f>IF(VLOOKUP(A1709,'상위 PV'!A:C,3,0)="기사임",1,"")</f>
        <v>#N/A</v>
      </c>
      <c r="E1709">
        <f>COUNTIF(주간_5pg!$F$2:$F$800,'5pg 데이터'!B1709)</f>
        <v>52</v>
      </c>
      <c r="F1709" t="e">
        <f t="shared" si="26"/>
        <v>#N/A</v>
      </c>
      <c r="G1709" t="e">
        <f>IF(F1709=FALSE,"",B1709&amp;"@"&amp;COUNTIFS($B$1:B1709,B1709,$F$1:F1709,TRUE))</f>
        <v>#N/A</v>
      </c>
      <c r="H1709" t="str">
        <f>IFERROR(INDEX('기사 제목, 링크 정리시트'!B:B,MATCH(CONCATENATE("http://skinnonews.com"&amp;'5pg 데이터'!A1709),'기사 제목, 링크 정리시트'!C:C,0)),"")</f>
        <v/>
      </c>
      <c r="M1709">
        <f>주간_5pg!F1709</f>
        <v>0</v>
      </c>
    </row>
    <row r="1710" spans="4:13">
      <c r="D1710" t="e">
        <f>IF(VLOOKUP(A1710,'상위 PV'!A:C,3,0)="기사임",1,"")</f>
        <v>#N/A</v>
      </c>
      <c r="E1710">
        <f>COUNTIF(주간_5pg!$F$2:$F$800,'5pg 데이터'!B1710)</f>
        <v>52</v>
      </c>
      <c r="F1710" t="e">
        <f t="shared" si="26"/>
        <v>#N/A</v>
      </c>
      <c r="G1710" t="e">
        <f>IF(F1710=FALSE,"",B1710&amp;"@"&amp;COUNTIFS($B$1:B1710,B1710,$F$1:F1710,TRUE))</f>
        <v>#N/A</v>
      </c>
      <c r="H1710" t="str">
        <f>IFERROR(INDEX('기사 제목, 링크 정리시트'!B:B,MATCH(CONCATENATE("http://skinnonews.com"&amp;'5pg 데이터'!A1710),'기사 제목, 링크 정리시트'!C:C,0)),"")</f>
        <v/>
      </c>
      <c r="M1710">
        <f>주간_5pg!F1710</f>
        <v>0</v>
      </c>
    </row>
    <row r="1711" spans="4:13">
      <c r="D1711" t="e">
        <f>IF(VLOOKUP(A1711,'상위 PV'!A:C,3,0)="기사임",1,"")</f>
        <v>#N/A</v>
      </c>
      <c r="E1711">
        <f>COUNTIF(주간_5pg!$F$2:$F$800,'5pg 데이터'!B1711)</f>
        <v>52</v>
      </c>
      <c r="F1711" t="e">
        <f t="shared" si="26"/>
        <v>#N/A</v>
      </c>
      <c r="G1711" t="e">
        <f>IF(F1711=FALSE,"",B1711&amp;"@"&amp;COUNTIFS($B$1:B1711,B1711,$F$1:F1711,TRUE))</f>
        <v>#N/A</v>
      </c>
      <c r="H1711" t="str">
        <f>IFERROR(INDEX('기사 제목, 링크 정리시트'!B:B,MATCH(CONCATENATE("http://skinnonews.com"&amp;'5pg 데이터'!A1711),'기사 제목, 링크 정리시트'!C:C,0)),"")</f>
        <v/>
      </c>
      <c r="M1711">
        <f>주간_5pg!F1711</f>
        <v>0</v>
      </c>
    </row>
    <row r="1712" spans="4:13">
      <c r="D1712" t="e">
        <f>IF(VLOOKUP(A1712,'상위 PV'!A:C,3,0)="기사임",1,"")</f>
        <v>#N/A</v>
      </c>
      <c r="E1712">
        <f>COUNTIF(주간_5pg!$F$2:$F$800,'5pg 데이터'!B1712)</f>
        <v>52</v>
      </c>
      <c r="F1712" t="e">
        <f t="shared" si="26"/>
        <v>#N/A</v>
      </c>
      <c r="G1712" t="e">
        <f>IF(F1712=FALSE,"",B1712&amp;"@"&amp;COUNTIFS($B$1:B1712,B1712,$F$1:F1712,TRUE))</f>
        <v>#N/A</v>
      </c>
      <c r="H1712" t="str">
        <f>IFERROR(INDEX('기사 제목, 링크 정리시트'!B:B,MATCH(CONCATENATE("http://skinnonews.com"&amp;'5pg 데이터'!A1712),'기사 제목, 링크 정리시트'!C:C,0)),"")</f>
        <v/>
      </c>
      <c r="M1712">
        <f>주간_5pg!F1712</f>
        <v>0</v>
      </c>
    </row>
    <row r="1713" spans="4:13">
      <c r="D1713" t="e">
        <f>IF(VLOOKUP(A1713,'상위 PV'!A:C,3,0)="기사임",1,"")</f>
        <v>#N/A</v>
      </c>
      <c r="E1713">
        <f>COUNTIF(주간_5pg!$F$2:$F$800,'5pg 데이터'!B1713)</f>
        <v>52</v>
      </c>
      <c r="F1713" t="e">
        <f t="shared" si="26"/>
        <v>#N/A</v>
      </c>
      <c r="G1713" t="e">
        <f>IF(F1713=FALSE,"",B1713&amp;"@"&amp;COUNTIFS($B$1:B1713,B1713,$F$1:F1713,TRUE))</f>
        <v>#N/A</v>
      </c>
      <c r="H1713" t="str">
        <f>IFERROR(INDEX('기사 제목, 링크 정리시트'!B:B,MATCH(CONCATENATE("http://skinnonews.com"&amp;'5pg 데이터'!A1713),'기사 제목, 링크 정리시트'!C:C,0)),"")</f>
        <v/>
      </c>
      <c r="M1713">
        <f>주간_5pg!F1713</f>
        <v>0</v>
      </c>
    </row>
    <row r="1714" spans="4:13">
      <c r="D1714" t="e">
        <f>IF(VLOOKUP(A1714,'상위 PV'!A:C,3,0)="기사임",1,"")</f>
        <v>#N/A</v>
      </c>
      <c r="E1714">
        <f>COUNTIF(주간_5pg!$F$2:$F$800,'5pg 데이터'!B1714)</f>
        <v>52</v>
      </c>
      <c r="F1714" t="e">
        <f t="shared" si="26"/>
        <v>#N/A</v>
      </c>
      <c r="G1714" t="e">
        <f>IF(F1714=FALSE,"",B1714&amp;"@"&amp;COUNTIFS($B$1:B1714,B1714,$F$1:F1714,TRUE))</f>
        <v>#N/A</v>
      </c>
      <c r="H1714" t="str">
        <f>IFERROR(INDEX('기사 제목, 링크 정리시트'!B:B,MATCH(CONCATENATE("http://skinnonews.com"&amp;'5pg 데이터'!A1714),'기사 제목, 링크 정리시트'!C:C,0)),"")</f>
        <v/>
      </c>
      <c r="M1714">
        <f>주간_5pg!F1714</f>
        <v>0</v>
      </c>
    </row>
    <row r="1715" spans="4:13">
      <c r="D1715" t="e">
        <f>IF(VLOOKUP(A1715,'상위 PV'!A:C,3,0)="기사임",1,"")</f>
        <v>#N/A</v>
      </c>
      <c r="E1715">
        <f>COUNTIF(주간_5pg!$F$2:$F$800,'5pg 데이터'!B1715)</f>
        <v>52</v>
      </c>
      <c r="F1715" t="e">
        <f t="shared" si="26"/>
        <v>#N/A</v>
      </c>
      <c r="G1715" t="e">
        <f>IF(F1715=FALSE,"",B1715&amp;"@"&amp;COUNTIFS($B$1:B1715,B1715,$F$1:F1715,TRUE))</f>
        <v>#N/A</v>
      </c>
      <c r="H1715" t="str">
        <f>IFERROR(INDEX('기사 제목, 링크 정리시트'!B:B,MATCH(CONCATENATE("http://skinnonews.com"&amp;'5pg 데이터'!A1715),'기사 제목, 링크 정리시트'!C:C,0)),"")</f>
        <v/>
      </c>
      <c r="M1715">
        <f>주간_5pg!F1715</f>
        <v>0</v>
      </c>
    </row>
    <row r="1716" spans="4:13">
      <c r="D1716" t="e">
        <f>IF(VLOOKUP(A1716,'상위 PV'!A:C,3,0)="기사임",1,"")</f>
        <v>#N/A</v>
      </c>
      <c r="E1716">
        <f>COUNTIF(주간_5pg!$F$2:$F$800,'5pg 데이터'!B1716)</f>
        <v>52</v>
      </c>
      <c r="F1716" t="e">
        <f t="shared" si="26"/>
        <v>#N/A</v>
      </c>
      <c r="G1716" t="e">
        <f>IF(F1716=FALSE,"",B1716&amp;"@"&amp;COUNTIFS($B$1:B1716,B1716,$F$1:F1716,TRUE))</f>
        <v>#N/A</v>
      </c>
      <c r="H1716" t="str">
        <f>IFERROR(INDEX('기사 제목, 링크 정리시트'!B:B,MATCH(CONCATENATE("http://skinnonews.com"&amp;'5pg 데이터'!A1716),'기사 제목, 링크 정리시트'!C:C,0)),"")</f>
        <v/>
      </c>
      <c r="M1716">
        <f>주간_5pg!F1716</f>
        <v>0</v>
      </c>
    </row>
    <row r="1717" spans="4:13">
      <c r="D1717" t="e">
        <f>IF(VLOOKUP(A1717,'상위 PV'!A:C,3,0)="기사임",1,"")</f>
        <v>#N/A</v>
      </c>
      <c r="E1717">
        <f>COUNTIF(주간_5pg!$F$2:$F$800,'5pg 데이터'!B1717)</f>
        <v>52</v>
      </c>
      <c r="F1717" t="e">
        <f t="shared" si="26"/>
        <v>#N/A</v>
      </c>
      <c r="G1717" t="e">
        <f>IF(F1717=FALSE,"",B1717&amp;"@"&amp;COUNTIFS($B$1:B1717,B1717,$F$1:F1717,TRUE))</f>
        <v>#N/A</v>
      </c>
      <c r="H1717" t="str">
        <f>IFERROR(INDEX('기사 제목, 링크 정리시트'!B:B,MATCH(CONCATENATE("http://skinnonews.com"&amp;'5pg 데이터'!A1717),'기사 제목, 링크 정리시트'!C:C,0)),"")</f>
        <v/>
      </c>
      <c r="M1717">
        <f>주간_5pg!F1717</f>
        <v>0</v>
      </c>
    </row>
    <row r="1718" spans="4:13">
      <c r="D1718" t="e">
        <f>IF(VLOOKUP(A1718,'상위 PV'!A:C,3,0)="기사임",1,"")</f>
        <v>#N/A</v>
      </c>
      <c r="E1718">
        <f>COUNTIF(주간_5pg!$F$2:$F$800,'5pg 데이터'!B1718)</f>
        <v>52</v>
      </c>
      <c r="F1718" t="e">
        <f t="shared" si="26"/>
        <v>#N/A</v>
      </c>
      <c r="G1718" t="e">
        <f>IF(F1718=FALSE,"",B1718&amp;"@"&amp;COUNTIFS($B$1:B1718,B1718,$F$1:F1718,TRUE))</f>
        <v>#N/A</v>
      </c>
      <c r="H1718" t="str">
        <f>IFERROR(INDEX('기사 제목, 링크 정리시트'!B:B,MATCH(CONCATENATE("http://skinnonews.com"&amp;'5pg 데이터'!A1718),'기사 제목, 링크 정리시트'!C:C,0)),"")</f>
        <v/>
      </c>
      <c r="M1718">
        <f>주간_5pg!F1718</f>
        <v>0</v>
      </c>
    </row>
    <row r="1719" spans="4:13">
      <c r="D1719" t="e">
        <f>IF(VLOOKUP(A1719,'상위 PV'!A:C,3,0)="기사임",1,"")</f>
        <v>#N/A</v>
      </c>
      <c r="E1719">
        <f>COUNTIF(주간_5pg!$F$2:$F$800,'5pg 데이터'!B1719)</f>
        <v>52</v>
      </c>
      <c r="F1719" t="e">
        <f t="shared" si="26"/>
        <v>#N/A</v>
      </c>
      <c r="G1719" t="e">
        <f>IF(F1719=FALSE,"",B1719&amp;"@"&amp;COUNTIFS($B$1:B1719,B1719,$F$1:F1719,TRUE))</f>
        <v>#N/A</v>
      </c>
      <c r="H1719" t="str">
        <f>IFERROR(INDEX('기사 제목, 링크 정리시트'!B:B,MATCH(CONCATENATE("http://skinnonews.com"&amp;'5pg 데이터'!A1719),'기사 제목, 링크 정리시트'!C:C,0)),"")</f>
        <v/>
      </c>
      <c r="M1719">
        <f>주간_5pg!F1719</f>
        <v>0</v>
      </c>
    </row>
    <row r="1720" spans="4:13">
      <c r="D1720" t="e">
        <f>IF(VLOOKUP(A1720,'상위 PV'!A:C,3,0)="기사임",1,"")</f>
        <v>#N/A</v>
      </c>
      <c r="E1720">
        <f>COUNTIF(주간_5pg!$F$2:$F$800,'5pg 데이터'!B1720)</f>
        <v>52</v>
      </c>
      <c r="F1720" t="e">
        <f t="shared" si="26"/>
        <v>#N/A</v>
      </c>
      <c r="G1720" t="e">
        <f>IF(F1720=FALSE,"",B1720&amp;"@"&amp;COUNTIFS($B$1:B1720,B1720,$F$1:F1720,TRUE))</f>
        <v>#N/A</v>
      </c>
      <c r="H1720" t="str">
        <f>IFERROR(INDEX('기사 제목, 링크 정리시트'!B:B,MATCH(CONCATENATE("http://skinnonews.com"&amp;'5pg 데이터'!A1720),'기사 제목, 링크 정리시트'!C:C,0)),"")</f>
        <v/>
      </c>
      <c r="M1720">
        <f>주간_5pg!F1720</f>
        <v>0</v>
      </c>
    </row>
    <row r="1721" spans="4:13">
      <c r="D1721" t="e">
        <f>IF(VLOOKUP(A1721,'상위 PV'!A:C,3,0)="기사임",1,"")</f>
        <v>#N/A</v>
      </c>
      <c r="E1721">
        <f>COUNTIF(주간_5pg!$F$2:$F$800,'5pg 데이터'!B1721)</f>
        <v>52</v>
      </c>
      <c r="F1721" t="e">
        <f t="shared" si="26"/>
        <v>#N/A</v>
      </c>
      <c r="G1721" t="e">
        <f>IF(F1721=FALSE,"",B1721&amp;"@"&amp;COUNTIFS($B$1:B1721,B1721,$F$1:F1721,TRUE))</f>
        <v>#N/A</v>
      </c>
      <c r="H1721" t="str">
        <f>IFERROR(INDEX('기사 제목, 링크 정리시트'!B:B,MATCH(CONCATENATE("http://skinnonews.com"&amp;'5pg 데이터'!A1721),'기사 제목, 링크 정리시트'!C:C,0)),"")</f>
        <v/>
      </c>
      <c r="M1721">
        <f>주간_5pg!F1721</f>
        <v>0</v>
      </c>
    </row>
    <row r="1722" spans="4:13">
      <c r="D1722" t="e">
        <f>IF(VLOOKUP(A1722,'상위 PV'!A:C,3,0)="기사임",1,"")</f>
        <v>#N/A</v>
      </c>
      <c r="E1722">
        <f>COUNTIF(주간_5pg!$F$2:$F$800,'5pg 데이터'!B1722)</f>
        <v>52</v>
      </c>
      <c r="F1722" t="e">
        <f t="shared" si="26"/>
        <v>#N/A</v>
      </c>
      <c r="G1722" t="e">
        <f>IF(F1722=FALSE,"",B1722&amp;"@"&amp;COUNTIFS($B$1:B1722,B1722,$F$1:F1722,TRUE))</f>
        <v>#N/A</v>
      </c>
      <c r="H1722" t="str">
        <f>IFERROR(INDEX('기사 제목, 링크 정리시트'!B:B,MATCH(CONCATENATE("http://skinnonews.com"&amp;'5pg 데이터'!A1722),'기사 제목, 링크 정리시트'!C:C,0)),"")</f>
        <v/>
      </c>
      <c r="M1722">
        <f>주간_5pg!F1722</f>
        <v>0</v>
      </c>
    </row>
    <row r="1723" spans="4:13">
      <c r="D1723" t="e">
        <f>IF(VLOOKUP(A1723,'상위 PV'!A:C,3,0)="기사임",1,"")</f>
        <v>#N/A</v>
      </c>
      <c r="E1723">
        <f>COUNTIF(주간_5pg!$F$2:$F$800,'5pg 데이터'!B1723)</f>
        <v>52</v>
      </c>
      <c r="F1723" t="e">
        <f t="shared" si="26"/>
        <v>#N/A</v>
      </c>
      <c r="G1723" t="e">
        <f>IF(F1723=FALSE,"",B1723&amp;"@"&amp;COUNTIFS($B$1:B1723,B1723,$F$1:F1723,TRUE))</f>
        <v>#N/A</v>
      </c>
      <c r="H1723" t="str">
        <f>IFERROR(INDEX('기사 제목, 링크 정리시트'!B:B,MATCH(CONCATENATE("http://skinnonews.com"&amp;'5pg 데이터'!A1723),'기사 제목, 링크 정리시트'!C:C,0)),"")</f>
        <v/>
      </c>
      <c r="M1723">
        <f>주간_5pg!F1723</f>
        <v>0</v>
      </c>
    </row>
    <row r="1724" spans="4:13">
      <c r="D1724" t="e">
        <f>IF(VLOOKUP(A1724,'상위 PV'!A:C,3,0)="기사임",1,"")</f>
        <v>#N/A</v>
      </c>
      <c r="E1724">
        <f>COUNTIF(주간_5pg!$F$2:$F$800,'5pg 데이터'!B1724)</f>
        <v>52</v>
      </c>
      <c r="F1724" t="e">
        <f t="shared" si="26"/>
        <v>#N/A</v>
      </c>
      <c r="G1724" t="e">
        <f>IF(F1724=FALSE,"",B1724&amp;"@"&amp;COUNTIFS($B$1:B1724,B1724,$F$1:F1724,TRUE))</f>
        <v>#N/A</v>
      </c>
      <c r="H1724" t="str">
        <f>IFERROR(INDEX('기사 제목, 링크 정리시트'!B:B,MATCH(CONCATENATE("http://skinnonews.com"&amp;'5pg 데이터'!A1724),'기사 제목, 링크 정리시트'!C:C,0)),"")</f>
        <v/>
      </c>
      <c r="M1724">
        <f>주간_5pg!F1724</f>
        <v>0</v>
      </c>
    </row>
    <row r="1725" spans="4:13">
      <c r="D1725" t="e">
        <f>IF(VLOOKUP(A1725,'상위 PV'!A:C,3,0)="기사임",1,"")</f>
        <v>#N/A</v>
      </c>
      <c r="E1725">
        <f>COUNTIF(주간_5pg!$F$2:$F$800,'5pg 데이터'!B1725)</f>
        <v>52</v>
      </c>
      <c r="F1725" t="e">
        <f t="shared" si="26"/>
        <v>#N/A</v>
      </c>
      <c r="G1725" t="e">
        <f>IF(F1725=FALSE,"",B1725&amp;"@"&amp;COUNTIFS($B$1:B1725,B1725,$F$1:F1725,TRUE))</f>
        <v>#N/A</v>
      </c>
      <c r="H1725" t="str">
        <f>IFERROR(INDEX('기사 제목, 링크 정리시트'!B:B,MATCH(CONCATENATE("http://skinnonews.com"&amp;'5pg 데이터'!A1725),'기사 제목, 링크 정리시트'!C:C,0)),"")</f>
        <v/>
      </c>
      <c r="M1725">
        <f>주간_5pg!F1725</f>
        <v>0</v>
      </c>
    </row>
    <row r="1726" spans="4:13">
      <c r="D1726" t="e">
        <f>IF(VLOOKUP(A1726,'상위 PV'!A:C,3,0)="기사임",1,"")</f>
        <v>#N/A</v>
      </c>
      <c r="E1726">
        <f>COUNTIF(주간_5pg!$F$2:$F$800,'5pg 데이터'!B1726)</f>
        <v>52</v>
      </c>
      <c r="F1726" t="e">
        <f t="shared" si="26"/>
        <v>#N/A</v>
      </c>
      <c r="G1726" t="e">
        <f>IF(F1726=FALSE,"",B1726&amp;"@"&amp;COUNTIFS($B$1:B1726,B1726,$F$1:F1726,TRUE))</f>
        <v>#N/A</v>
      </c>
      <c r="H1726" t="str">
        <f>IFERROR(INDEX('기사 제목, 링크 정리시트'!B:B,MATCH(CONCATENATE("http://skinnonews.com"&amp;'5pg 데이터'!A1726),'기사 제목, 링크 정리시트'!C:C,0)),"")</f>
        <v/>
      </c>
      <c r="M1726">
        <f>주간_5pg!F1726</f>
        <v>0</v>
      </c>
    </row>
    <row r="1727" spans="4:13">
      <c r="D1727" t="e">
        <f>IF(VLOOKUP(A1727,'상위 PV'!A:C,3,0)="기사임",1,"")</f>
        <v>#N/A</v>
      </c>
      <c r="E1727">
        <f>COUNTIF(주간_5pg!$F$2:$F$800,'5pg 데이터'!B1727)</f>
        <v>52</v>
      </c>
      <c r="F1727" t="e">
        <f t="shared" si="26"/>
        <v>#N/A</v>
      </c>
      <c r="G1727" t="e">
        <f>IF(F1727=FALSE,"",B1727&amp;"@"&amp;COUNTIFS($B$1:B1727,B1727,$F$1:F1727,TRUE))</f>
        <v>#N/A</v>
      </c>
      <c r="H1727" t="str">
        <f>IFERROR(INDEX('기사 제목, 링크 정리시트'!B:B,MATCH(CONCATENATE("http://skinnonews.com"&amp;'5pg 데이터'!A1727),'기사 제목, 링크 정리시트'!C:C,0)),"")</f>
        <v/>
      </c>
      <c r="M1727">
        <f>주간_5pg!F1727</f>
        <v>0</v>
      </c>
    </row>
    <row r="1728" spans="4:13">
      <c r="D1728" t="e">
        <f>IF(VLOOKUP(A1728,'상위 PV'!A:C,3,0)="기사임",1,"")</f>
        <v>#N/A</v>
      </c>
      <c r="E1728">
        <f>COUNTIF(주간_5pg!$F$2:$F$800,'5pg 데이터'!B1728)</f>
        <v>52</v>
      </c>
      <c r="F1728" t="e">
        <f t="shared" si="26"/>
        <v>#N/A</v>
      </c>
      <c r="G1728" t="e">
        <f>IF(F1728=FALSE,"",B1728&amp;"@"&amp;COUNTIFS($B$1:B1728,B1728,$F$1:F1728,TRUE))</f>
        <v>#N/A</v>
      </c>
      <c r="H1728" t="str">
        <f>IFERROR(INDEX('기사 제목, 링크 정리시트'!B:B,MATCH(CONCATENATE("http://skinnonews.com"&amp;'5pg 데이터'!A1728),'기사 제목, 링크 정리시트'!C:C,0)),"")</f>
        <v/>
      </c>
      <c r="M1728">
        <f>주간_5pg!F1728</f>
        <v>0</v>
      </c>
    </row>
    <row r="1729" spans="4:13">
      <c r="D1729" t="e">
        <f>IF(VLOOKUP(A1729,'상위 PV'!A:C,3,0)="기사임",1,"")</f>
        <v>#N/A</v>
      </c>
      <c r="E1729">
        <f>COUNTIF(주간_5pg!$F$2:$F$800,'5pg 데이터'!B1729)</f>
        <v>52</v>
      </c>
      <c r="F1729" t="e">
        <f t="shared" si="26"/>
        <v>#N/A</v>
      </c>
      <c r="G1729" t="e">
        <f>IF(F1729=FALSE,"",B1729&amp;"@"&amp;COUNTIFS($B$1:B1729,B1729,$F$1:F1729,TRUE))</f>
        <v>#N/A</v>
      </c>
      <c r="H1729" t="str">
        <f>IFERROR(INDEX('기사 제목, 링크 정리시트'!B:B,MATCH(CONCATENATE("http://skinnonews.com"&amp;'5pg 데이터'!A1729),'기사 제목, 링크 정리시트'!C:C,0)),"")</f>
        <v/>
      </c>
      <c r="M1729">
        <f>주간_5pg!F1729</f>
        <v>0</v>
      </c>
    </row>
    <row r="1730" spans="4:13">
      <c r="D1730" t="e">
        <f>IF(VLOOKUP(A1730,'상위 PV'!A:C,3,0)="기사임",1,"")</f>
        <v>#N/A</v>
      </c>
      <c r="E1730">
        <f>COUNTIF(주간_5pg!$F$2:$F$800,'5pg 데이터'!B1730)</f>
        <v>52</v>
      </c>
      <c r="F1730" t="e">
        <f t="shared" ref="F1730:F1793" si="27">AND(D1730=1,E1730=1)</f>
        <v>#N/A</v>
      </c>
      <c r="G1730" t="e">
        <f>IF(F1730=FALSE,"",B1730&amp;"@"&amp;COUNTIFS($B$1:B1730,B1730,$F$1:F1730,TRUE))</f>
        <v>#N/A</v>
      </c>
      <c r="H1730" t="str">
        <f>IFERROR(INDEX('기사 제목, 링크 정리시트'!B:B,MATCH(CONCATENATE("http://skinnonews.com"&amp;'5pg 데이터'!A1730),'기사 제목, 링크 정리시트'!C:C,0)),"")</f>
        <v/>
      </c>
      <c r="M1730">
        <f>주간_5pg!F1730</f>
        <v>0</v>
      </c>
    </row>
    <row r="1731" spans="4:13">
      <c r="D1731" t="e">
        <f>IF(VLOOKUP(A1731,'상위 PV'!A:C,3,0)="기사임",1,"")</f>
        <v>#N/A</v>
      </c>
      <c r="E1731">
        <f>COUNTIF(주간_5pg!$F$2:$F$800,'5pg 데이터'!B1731)</f>
        <v>52</v>
      </c>
      <c r="F1731" t="e">
        <f t="shared" si="27"/>
        <v>#N/A</v>
      </c>
      <c r="G1731" t="e">
        <f>IF(F1731=FALSE,"",B1731&amp;"@"&amp;COUNTIFS($B$1:B1731,B1731,$F$1:F1731,TRUE))</f>
        <v>#N/A</v>
      </c>
      <c r="H1731" t="str">
        <f>IFERROR(INDEX('기사 제목, 링크 정리시트'!B:B,MATCH(CONCATENATE("http://skinnonews.com"&amp;'5pg 데이터'!A1731),'기사 제목, 링크 정리시트'!C:C,0)),"")</f>
        <v/>
      </c>
      <c r="M1731">
        <f>주간_5pg!F1731</f>
        <v>0</v>
      </c>
    </row>
    <row r="1732" spans="4:13">
      <c r="D1732" t="e">
        <f>IF(VLOOKUP(A1732,'상위 PV'!A:C,3,0)="기사임",1,"")</f>
        <v>#N/A</v>
      </c>
      <c r="E1732">
        <f>COUNTIF(주간_5pg!$F$2:$F$800,'5pg 데이터'!B1732)</f>
        <v>52</v>
      </c>
      <c r="F1732" t="e">
        <f t="shared" si="27"/>
        <v>#N/A</v>
      </c>
      <c r="G1732" t="e">
        <f>IF(F1732=FALSE,"",B1732&amp;"@"&amp;COUNTIFS($B$1:B1732,B1732,$F$1:F1732,TRUE))</f>
        <v>#N/A</v>
      </c>
      <c r="H1732" t="str">
        <f>IFERROR(INDEX('기사 제목, 링크 정리시트'!B:B,MATCH(CONCATENATE("http://skinnonews.com"&amp;'5pg 데이터'!A1732),'기사 제목, 링크 정리시트'!C:C,0)),"")</f>
        <v/>
      </c>
      <c r="M1732">
        <f>주간_5pg!F1732</f>
        <v>0</v>
      </c>
    </row>
    <row r="1733" spans="4:13">
      <c r="D1733" t="e">
        <f>IF(VLOOKUP(A1733,'상위 PV'!A:C,3,0)="기사임",1,"")</f>
        <v>#N/A</v>
      </c>
      <c r="E1733">
        <f>COUNTIF(주간_5pg!$F$2:$F$800,'5pg 데이터'!B1733)</f>
        <v>52</v>
      </c>
      <c r="F1733" t="e">
        <f t="shared" si="27"/>
        <v>#N/A</v>
      </c>
      <c r="G1733" t="e">
        <f>IF(F1733=FALSE,"",B1733&amp;"@"&amp;COUNTIFS($B$1:B1733,B1733,$F$1:F1733,TRUE))</f>
        <v>#N/A</v>
      </c>
      <c r="H1733" t="str">
        <f>IFERROR(INDEX('기사 제목, 링크 정리시트'!B:B,MATCH(CONCATENATE("http://skinnonews.com"&amp;'5pg 데이터'!A1733),'기사 제목, 링크 정리시트'!C:C,0)),"")</f>
        <v/>
      </c>
      <c r="M1733">
        <f>주간_5pg!F1733</f>
        <v>0</v>
      </c>
    </row>
    <row r="1734" spans="4:13">
      <c r="D1734" t="e">
        <f>IF(VLOOKUP(A1734,'상위 PV'!A:C,3,0)="기사임",1,"")</f>
        <v>#N/A</v>
      </c>
      <c r="E1734">
        <f>COUNTIF(주간_5pg!$F$2:$F$800,'5pg 데이터'!B1734)</f>
        <v>52</v>
      </c>
      <c r="F1734" t="e">
        <f t="shared" si="27"/>
        <v>#N/A</v>
      </c>
      <c r="G1734" t="e">
        <f>IF(F1734=FALSE,"",B1734&amp;"@"&amp;COUNTIFS($B$1:B1734,B1734,$F$1:F1734,TRUE))</f>
        <v>#N/A</v>
      </c>
      <c r="H1734" t="str">
        <f>IFERROR(INDEX('기사 제목, 링크 정리시트'!B:B,MATCH(CONCATENATE("http://skinnonews.com"&amp;'5pg 데이터'!A1734),'기사 제목, 링크 정리시트'!C:C,0)),"")</f>
        <v/>
      </c>
      <c r="M1734">
        <f>주간_5pg!F1734</f>
        <v>0</v>
      </c>
    </row>
    <row r="1735" spans="4:13">
      <c r="D1735" t="e">
        <f>IF(VLOOKUP(A1735,'상위 PV'!A:C,3,0)="기사임",1,"")</f>
        <v>#N/A</v>
      </c>
      <c r="E1735">
        <f>COUNTIF(주간_5pg!$F$2:$F$800,'5pg 데이터'!B1735)</f>
        <v>52</v>
      </c>
      <c r="F1735" t="e">
        <f t="shared" si="27"/>
        <v>#N/A</v>
      </c>
      <c r="G1735" t="e">
        <f>IF(F1735=FALSE,"",B1735&amp;"@"&amp;COUNTIFS($B$1:B1735,B1735,$F$1:F1735,TRUE))</f>
        <v>#N/A</v>
      </c>
      <c r="H1735" t="str">
        <f>IFERROR(INDEX('기사 제목, 링크 정리시트'!B:B,MATCH(CONCATENATE("http://skinnonews.com"&amp;'5pg 데이터'!A1735),'기사 제목, 링크 정리시트'!C:C,0)),"")</f>
        <v/>
      </c>
      <c r="M1735">
        <f>주간_5pg!F1735</f>
        <v>0</v>
      </c>
    </row>
    <row r="1736" spans="4:13">
      <c r="D1736" t="e">
        <f>IF(VLOOKUP(A1736,'상위 PV'!A:C,3,0)="기사임",1,"")</f>
        <v>#N/A</v>
      </c>
      <c r="E1736">
        <f>COUNTIF(주간_5pg!$F$2:$F$800,'5pg 데이터'!B1736)</f>
        <v>52</v>
      </c>
      <c r="F1736" t="e">
        <f t="shared" si="27"/>
        <v>#N/A</v>
      </c>
      <c r="G1736" t="e">
        <f>IF(F1736=FALSE,"",B1736&amp;"@"&amp;COUNTIFS($B$1:B1736,B1736,$F$1:F1736,TRUE))</f>
        <v>#N/A</v>
      </c>
      <c r="H1736" t="str">
        <f>IFERROR(INDEX('기사 제목, 링크 정리시트'!B:B,MATCH(CONCATENATE("http://skinnonews.com"&amp;'5pg 데이터'!A1736),'기사 제목, 링크 정리시트'!C:C,0)),"")</f>
        <v/>
      </c>
      <c r="M1736">
        <f>주간_5pg!F1736</f>
        <v>0</v>
      </c>
    </row>
    <row r="1737" spans="4:13">
      <c r="D1737" t="e">
        <f>IF(VLOOKUP(A1737,'상위 PV'!A:C,3,0)="기사임",1,"")</f>
        <v>#N/A</v>
      </c>
      <c r="E1737">
        <f>COUNTIF(주간_5pg!$F$2:$F$800,'5pg 데이터'!B1737)</f>
        <v>52</v>
      </c>
      <c r="F1737" t="e">
        <f t="shared" si="27"/>
        <v>#N/A</v>
      </c>
      <c r="G1737" t="e">
        <f>IF(F1737=FALSE,"",B1737&amp;"@"&amp;COUNTIFS($B$1:B1737,B1737,$F$1:F1737,TRUE))</f>
        <v>#N/A</v>
      </c>
      <c r="H1737" t="str">
        <f>IFERROR(INDEX('기사 제목, 링크 정리시트'!B:B,MATCH(CONCATENATE("http://skinnonews.com"&amp;'5pg 데이터'!A1737),'기사 제목, 링크 정리시트'!C:C,0)),"")</f>
        <v/>
      </c>
      <c r="M1737">
        <f>주간_5pg!F1737</f>
        <v>0</v>
      </c>
    </row>
    <row r="1738" spans="4:13">
      <c r="D1738" t="e">
        <f>IF(VLOOKUP(A1738,'상위 PV'!A:C,3,0)="기사임",1,"")</f>
        <v>#N/A</v>
      </c>
      <c r="E1738">
        <f>COUNTIF(주간_5pg!$F$2:$F$800,'5pg 데이터'!B1738)</f>
        <v>52</v>
      </c>
      <c r="F1738" t="e">
        <f t="shared" si="27"/>
        <v>#N/A</v>
      </c>
      <c r="G1738" t="e">
        <f>IF(F1738=FALSE,"",B1738&amp;"@"&amp;COUNTIFS($B$1:B1738,B1738,$F$1:F1738,TRUE))</f>
        <v>#N/A</v>
      </c>
      <c r="H1738" t="str">
        <f>IFERROR(INDEX('기사 제목, 링크 정리시트'!B:B,MATCH(CONCATENATE("http://skinnonews.com"&amp;'5pg 데이터'!A1738),'기사 제목, 링크 정리시트'!C:C,0)),"")</f>
        <v/>
      </c>
      <c r="M1738">
        <f>주간_5pg!F1738</f>
        <v>0</v>
      </c>
    </row>
    <row r="1739" spans="4:13">
      <c r="D1739" t="e">
        <f>IF(VLOOKUP(A1739,'상위 PV'!A:C,3,0)="기사임",1,"")</f>
        <v>#N/A</v>
      </c>
      <c r="E1739">
        <f>COUNTIF(주간_5pg!$F$2:$F$800,'5pg 데이터'!B1739)</f>
        <v>52</v>
      </c>
      <c r="F1739" t="e">
        <f t="shared" si="27"/>
        <v>#N/A</v>
      </c>
      <c r="G1739" t="e">
        <f>IF(F1739=FALSE,"",B1739&amp;"@"&amp;COUNTIFS($B$1:B1739,B1739,$F$1:F1739,TRUE))</f>
        <v>#N/A</v>
      </c>
      <c r="H1739" t="str">
        <f>IFERROR(INDEX('기사 제목, 링크 정리시트'!B:B,MATCH(CONCATENATE("http://skinnonews.com"&amp;'5pg 데이터'!A1739),'기사 제목, 링크 정리시트'!C:C,0)),"")</f>
        <v/>
      </c>
      <c r="M1739">
        <f>주간_5pg!F1739</f>
        <v>0</v>
      </c>
    </row>
    <row r="1740" spans="4:13">
      <c r="D1740" t="e">
        <f>IF(VLOOKUP(A1740,'상위 PV'!A:C,3,0)="기사임",1,"")</f>
        <v>#N/A</v>
      </c>
      <c r="E1740">
        <f>COUNTIF(주간_5pg!$F$2:$F$800,'5pg 데이터'!B1740)</f>
        <v>52</v>
      </c>
      <c r="F1740" t="e">
        <f t="shared" si="27"/>
        <v>#N/A</v>
      </c>
      <c r="G1740" t="e">
        <f>IF(F1740=FALSE,"",B1740&amp;"@"&amp;COUNTIFS($B$1:B1740,B1740,$F$1:F1740,TRUE))</f>
        <v>#N/A</v>
      </c>
      <c r="H1740" t="str">
        <f>IFERROR(INDEX('기사 제목, 링크 정리시트'!B:B,MATCH(CONCATENATE("http://skinnonews.com"&amp;'5pg 데이터'!A1740),'기사 제목, 링크 정리시트'!C:C,0)),"")</f>
        <v/>
      </c>
      <c r="M1740">
        <f>주간_5pg!F1740</f>
        <v>0</v>
      </c>
    </row>
    <row r="1741" spans="4:13">
      <c r="D1741" t="e">
        <f>IF(VLOOKUP(A1741,'상위 PV'!A:C,3,0)="기사임",1,"")</f>
        <v>#N/A</v>
      </c>
      <c r="E1741">
        <f>COUNTIF(주간_5pg!$F$2:$F$800,'5pg 데이터'!B1741)</f>
        <v>52</v>
      </c>
      <c r="F1741" t="e">
        <f t="shared" si="27"/>
        <v>#N/A</v>
      </c>
      <c r="G1741" t="e">
        <f>IF(F1741=FALSE,"",B1741&amp;"@"&amp;COUNTIFS($B$1:B1741,B1741,$F$1:F1741,TRUE))</f>
        <v>#N/A</v>
      </c>
      <c r="H1741" t="str">
        <f>IFERROR(INDEX('기사 제목, 링크 정리시트'!B:B,MATCH(CONCATENATE("http://skinnonews.com"&amp;'5pg 데이터'!A1741),'기사 제목, 링크 정리시트'!C:C,0)),"")</f>
        <v/>
      </c>
      <c r="M1741">
        <f>주간_5pg!F1741</f>
        <v>0</v>
      </c>
    </row>
    <row r="1742" spans="4:13">
      <c r="D1742" t="e">
        <f>IF(VLOOKUP(A1742,'상위 PV'!A:C,3,0)="기사임",1,"")</f>
        <v>#N/A</v>
      </c>
      <c r="E1742">
        <f>COUNTIF(주간_5pg!$F$2:$F$800,'5pg 데이터'!B1742)</f>
        <v>52</v>
      </c>
      <c r="F1742" t="e">
        <f t="shared" si="27"/>
        <v>#N/A</v>
      </c>
      <c r="G1742" t="e">
        <f>IF(F1742=FALSE,"",B1742&amp;"@"&amp;COUNTIFS($B$1:B1742,B1742,$F$1:F1742,TRUE))</f>
        <v>#N/A</v>
      </c>
      <c r="H1742" t="str">
        <f>IFERROR(INDEX('기사 제목, 링크 정리시트'!B:B,MATCH(CONCATENATE("http://skinnonews.com"&amp;'5pg 데이터'!A1742),'기사 제목, 링크 정리시트'!C:C,0)),"")</f>
        <v/>
      </c>
      <c r="M1742">
        <f>주간_5pg!F1742</f>
        <v>0</v>
      </c>
    </row>
    <row r="1743" spans="4:13">
      <c r="D1743" t="e">
        <f>IF(VLOOKUP(A1743,'상위 PV'!A:C,3,0)="기사임",1,"")</f>
        <v>#N/A</v>
      </c>
      <c r="E1743">
        <f>COUNTIF(주간_5pg!$F$2:$F$800,'5pg 데이터'!B1743)</f>
        <v>52</v>
      </c>
      <c r="F1743" t="e">
        <f t="shared" si="27"/>
        <v>#N/A</v>
      </c>
      <c r="G1743" t="e">
        <f>IF(F1743=FALSE,"",B1743&amp;"@"&amp;COUNTIFS($B$1:B1743,B1743,$F$1:F1743,TRUE))</f>
        <v>#N/A</v>
      </c>
      <c r="H1743" t="str">
        <f>IFERROR(INDEX('기사 제목, 링크 정리시트'!B:B,MATCH(CONCATENATE("http://skinnonews.com"&amp;'5pg 데이터'!A1743),'기사 제목, 링크 정리시트'!C:C,0)),"")</f>
        <v/>
      </c>
      <c r="M1743">
        <f>주간_5pg!F1743</f>
        <v>0</v>
      </c>
    </row>
    <row r="1744" spans="4:13">
      <c r="D1744" t="e">
        <f>IF(VLOOKUP(A1744,'상위 PV'!A:C,3,0)="기사임",1,"")</f>
        <v>#N/A</v>
      </c>
      <c r="E1744">
        <f>COUNTIF(주간_5pg!$F$2:$F$800,'5pg 데이터'!B1744)</f>
        <v>52</v>
      </c>
      <c r="F1744" t="e">
        <f t="shared" si="27"/>
        <v>#N/A</v>
      </c>
      <c r="G1744" t="e">
        <f>IF(F1744=FALSE,"",B1744&amp;"@"&amp;COUNTIFS($B$1:B1744,B1744,$F$1:F1744,TRUE))</f>
        <v>#N/A</v>
      </c>
      <c r="H1744" t="str">
        <f>IFERROR(INDEX('기사 제목, 링크 정리시트'!B:B,MATCH(CONCATENATE("http://skinnonews.com"&amp;'5pg 데이터'!A1744),'기사 제목, 링크 정리시트'!C:C,0)),"")</f>
        <v/>
      </c>
      <c r="M1744">
        <f>주간_5pg!F1744</f>
        <v>0</v>
      </c>
    </row>
    <row r="1745" spans="4:13">
      <c r="D1745" t="e">
        <f>IF(VLOOKUP(A1745,'상위 PV'!A:C,3,0)="기사임",1,"")</f>
        <v>#N/A</v>
      </c>
      <c r="E1745">
        <f>COUNTIF(주간_5pg!$F$2:$F$800,'5pg 데이터'!B1745)</f>
        <v>52</v>
      </c>
      <c r="F1745" t="e">
        <f t="shared" si="27"/>
        <v>#N/A</v>
      </c>
      <c r="G1745" t="e">
        <f>IF(F1745=FALSE,"",B1745&amp;"@"&amp;COUNTIFS($B$1:B1745,B1745,$F$1:F1745,TRUE))</f>
        <v>#N/A</v>
      </c>
      <c r="H1745" t="str">
        <f>IFERROR(INDEX('기사 제목, 링크 정리시트'!B:B,MATCH(CONCATENATE("http://skinnonews.com"&amp;'5pg 데이터'!A1745),'기사 제목, 링크 정리시트'!C:C,0)),"")</f>
        <v/>
      </c>
      <c r="M1745">
        <f>주간_5pg!F1745</f>
        <v>0</v>
      </c>
    </row>
    <row r="1746" spans="4:13">
      <c r="D1746" t="e">
        <f>IF(VLOOKUP(A1746,'상위 PV'!A:C,3,0)="기사임",1,"")</f>
        <v>#N/A</v>
      </c>
      <c r="E1746">
        <f>COUNTIF(주간_5pg!$F$2:$F$800,'5pg 데이터'!B1746)</f>
        <v>52</v>
      </c>
      <c r="F1746" t="e">
        <f t="shared" si="27"/>
        <v>#N/A</v>
      </c>
      <c r="G1746" t="e">
        <f>IF(F1746=FALSE,"",B1746&amp;"@"&amp;COUNTIFS($B$1:B1746,B1746,$F$1:F1746,TRUE))</f>
        <v>#N/A</v>
      </c>
      <c r="H1746" t="str">
        <f>IFERROR(INDEX('기사 제목, 링크 정리시트'!B:B,MATCH(CONCATENATE("http://skinnonews.com"&amp;'5pg 데이터'!A1746),'기사 제목, 링크 정리시트'!C:C,0)),"")</f>
        <v/>
      </c>
      <c r="M1746">
        <f>주간_5pg!F1746</f>
        <v>0</v>
      </c>
    </row>
    <row r="1747" spans="4:13">
      <c r="D1747" t="e">
        <f>IF(VLOOKUP(A1747,'상위 PV'!A:C,3,0)="기사임",1,"")</f>
        <v>#N/A</v>
      </c>
      <c r="E1747">
        <f>COUNTIF(주간_5pg!$F$2:$F$800,'5pg 데이터'!B1747)</f>
        <v>52</v>
      </c>
      <c r="F1747" t="e">
        <f t="shared" si="27"/>
        <v>#N/A</v>
      </c>
      <c r="G1747" t="e">
        <f>IF(F1747=FALSE,"",B1747&amp;"@"&amp;COUNTIFS($B$1:B1747,B1747,$F$1:F1747,TRUE))</f>
        <v>#N/A</v>
      </c>
      <c r="H1747" t="str">
        <f>IFERROR(INDEX('기사 제목, 링크 정리시트'!B:B,MATCH(CONCATENATE("http://skinnonews.com"&amp;'5pg 데이터'!A1747),'기사 제목, 링크 정리시트'!C:C,0)),"")</f>
        <v/>
      </c>
      <c r="M1747">
        <f>주간_5pg!F1747</f>
        <v>0</v>
      </c>
    </row>
    <row r="1748" spans="4:13">
      <c r="D1748" t="e">
        <f>IF(VLOOKUP(A1748,'상위 PV'!A:C,3,0)="기사임",1,"")</f>
        <v>#N/A</v>
      </c>
      <c r="E1748">
        <f>COUNTIF(주간_5pg!$F$2:$F$800,'5pg 데이터'!B1748)</f>
        <v>52</v>
      </c>
      <c r="F1748" t="e">
        <f t="shared" si="27"/>
        <v>#N/A</v>
      </c>
      <c r="G1748" t="e">
        <f>IF(F1748=FALSE,"",B1748&amp;"@"&amp;COUNTIFS($B$1:B1748,B1748,$F$1:F1748,TRUE))</f>
        <v>#N/A</v>
      </c>
      <c r="H1748" t="str">
        <f>IFERROR(INDEX('기사 제목, 링크 정리시트'!B:B,MATCH(CONCATENATE("http://skinnonews.com"&amp;'5pg 데이터'!A1748),'기사 제목, 링크 정리시트'!C:C,0)),"")</f>
        <v/>
      </c>
      <c r="M1748">
        <f>주간_5pg!F1748</f>
        <v>0</v>
      </c>
    </row>
    <row r="1749" spans="4:13">
      <c r="D1749" t="e">
        <f>IF(VLOOKUP(A1749,'상위 PV'!A:C,3,0)="기사임",1,"")</f>
        <v>#N/A</v>
      </c>
      <c r="E1749">
        <f>COUNTIF(주간_5pg!$F$2:$F$800,'5pg 데이터'!B1749)</f>
        <v>52</v>
      </c>
      <c r="F1749" t="e">
        <f t="shared" si="27"/>
        <v>#N/A</v>
      </c>
      <c r="G1749" t="e">
        <f>IF(F1749=FALSE,"",B1749&amp;"@"&amp;COUNTIFS($B$1:B1749,B1749,$F$1:F1749,TRUE))</f>
        <v>#N/A</v>
      </c>
      <c r="H1749" t="str">
        <f>IFERROR(INDEX('기사 제목, 링크 정리시트'!B:B,MATCH(CONCATENATE("http://skinnonews.com"&amp;'5pg 데이터'!A1749),'기사 제목, 링크 정리시트'!C:C,0)),"")</f>
        <v/>
      </c>
      <c r="M1749">
        <f>주간_5pg!F1749</f>
        <v>0</v>
      </c>
    </row>
    <row r="1750" spans="4:13">
      <c r="D1750" t="e">
        <f>IF(VLOOKUP(A1750,'상위 PV'!A:C,3,0)="기사임",1,"")</f>
        <v>#N/A</v>
      </c>
      <c r="E1750">
        <f>COUNTIF(주간_5pg!$F$2:$F$800,'5pg 데이터'!B1750)</f>
        <v>52</v>
      </c>
      <c r="F1750" t="e">
        <f t="shared" si="27"/>
        <v>#N/A</v>
      </c>
      <c r="G1750" t="e">
        <f>IF(F1750=FALSE,"",B1750&amp;"@"&amp;COUNTIFS($B$1:B1750,B1750,$F$1:F1750,TRUE))</f>
        <v>#N/A</v>
      </c>
      <c r="H1750" t="str">
        <f>IFERROR(INDEX('기사 제목, 링크 정리시트'!B:B,MATCH(CONCATENATE("http://skinnonews.com"&amp;'5pg 데이터'!A1750),'기사 제목, 링크 정리시트'!C:C,0)),"")</f>
        <v/>
      </c>
      <c r="M1750">
        <f>주간_5pg!F1750</f>
        <v>0</v>
      </c>
    </row>
    <row r="1751" spans="4:13">
      <c r="D1751" t="e">
        <f>IF(VLOOKUP(A1751,'상위 PV'!A:C,3,0)="기사임",1,"")</f>
        <v>#N/A</v>
      </c>
      <c r="E1751">
        <f>COUNTIF(주간_5pg!$F$2:$F$800,'5pg 데이터'!B1751)</f>
        <v>52</v>
      </c>
      <c r="F1751" t="e">
        <f t="shared" si="27"/>
        <v>#N/A</v>
      </c>
      <c r="G1751" t="e">
        <f>IF(F1751=FALSE,"",B1751&amp;"@"&amp;COUNTIFS($B$1:B1751,B1751,$F$1:F1751,TRUE))</f>
        <v>#N/A</v>
      </c>
      <c r="H1751" t="str">
        <f>IFERROR(INDEX('기사 제목, 링크 정리시트'!B:B,MATCH(CONCATENATE("http://skinnonews.com"&amp;'5pg 데이터'!A1751),'기사 제목, 링크 정리시트'!C:C,0)),"")</f>
        <v/>
      </c>
      <c r="M1751">
        <f>주간_5pg!F1751</f>
        <v>0</v>
      </c>
    </row>
    <row r="1752" spans="4:13">
      <c r="D1752" t="e">
        <f>IF(VLOOKUP(A1752,'상위 PV'!A:C,3,0)="기사임",1,"")</f>
        <v>#N/A</v>
      </c>
      <c r="E1752">
        <f>COUNTIF(주간_5pg!$F$2:$F$800,'5pg 데이터'!B1752)</f>
        <v>52</v>
      </c>
      <c r="F1752" t="e">
        <f t="shared" si="27"/>
        <v>#N/A</v>
      </c>
      <c r="G1752" t="e">
        <f>IF(F1752=FALSE,"",B1752&amp;"@"&amp;COUNTIFS($B$1:B1752,B1752,$F$1:F1752,TRUE))</f>
        <v>#N/A</v>
      </c>
      <c r="H1752" t="str">
        <f>IFERROR(INDEX('기사 제목, 링크 정리시트'!B:B,MATCH(CONCATENATE("http://skinnonews.com"&amp;'5pg 데이터'!A1752),'기사 제목, 링크 정리시트'!C:C,0)),"")</f>
        <v/>
      </c>
      <c r="M1752">
        <f>주간_5pg!F1752</f>
        <v>0</v>
      </c>
    </row>
    <row r="1753" spans="4:13">
      <c r="D1753" t="e">
        <f>IF(VLOOKUP(A1753,'상위 PV'!A:C,3,0)="기사임",1,"")</f>
        <v>#N/A</v>
      </c>
      <c r="E1753">
        <f>COUNTIF(주간_5pg!$F$2:$F$800,'5pg 데이터'!B1753)</f>
        <v>52</v>
      </c>
      <c r="F1753" t="e">
        <f t="shared" si="27"/>
        <v>#N/A</v>
      </c>
      <c r="G1753" t="e">
        <f>IF(F1753=FALSE,"",B1753&amp;"@"&amp;COUNTIFS($B$1:B1753,B1753,$F$1:F1753,TRUE))</f>
        <v>#N/A</v>
      </c>
      <c r="H1753" t="str">
        <f>IFERROR(INDEX('기사 제목, 링크 정리시트'!B:B,MATCH(CONCATENATE("http://skinnonews.com"&amp;'5pg 데이터'!A1753),'기사 제목, 링크 정리시트'!C:C,0)),"")</f>
        <v/>
      </c>
      <c r="M1753">
        <f>주간_5pg!F1753</f>
        <v>0</v>
      </c>
    </row>
    <row r="1754" spans="4:13">
      <c r="D1754" t="e">
        <f>IF(VLOOKUP(A1754,'상위 PV'!A:C,3,0)="기사임",1,"")</f>
        <v>#N/A</v>
      </c>
      <c r="E1754">
        <f>COUNTIF(주간_5pg!$F$2:$F$800,'5pg 데이터'!B1754)</f>
        <v>52</v>
      </c>
      <c r="F1754" t="e">
        <f t="shared" si="27"/>
        <v>#N/A</v>
      </c>
      <c r="G1754" t="e">
        <f>IF(F1754=FALSE,"",B1754&amp;"@"&amp;COUNTIFS($B$1:B1754,B1754,$F$1:F1754,TRUE))</f>
        <v>#N/A</v>
      </c>
      <c r="H1754" t="str">
        <f>IFERROR(INDEX('기사 제목, 링크 정리시트'!B:B,MATCH(CONCATENATE("http://skinnonews.com"&amp;'5pg 데이터'!A1754),'기사 제목, 링크 정리시트'!C:C,0)),"")</f>
        <v/>
      </c>
      <c r="M1754">
        <f>주간_5pg!F1754</f>
        <v>0</v>
      </c>
    </row>
    <row r="1755" spans="4:13">
      <c r="D1755" t="e">
        <f>IF(VLOOKUP(A1755,'상위 PV'!A:C,3,0)="기사임",1,"")</f>
        <v>#N/A</v>
      </c>
      <c r="E1755">
        <f>COUNTIF(주간_5pg!$F$2:$F$800,'5pg 데이터'!B1755)</f>
        <v>52</v>
      </c>
      <c r="F1755" t="e">
        <f t="shared" si="27"/>
        <v>#N/A</v>
      </c>
      <c r="G1755" t="e">
        <f>IF(F1755=FALSE,"",B1755&amp;"@"&amp;COUNTIFS($B$1:B1755,B1755,$F$1:F1755,TRUE))</f>
        <v>#N/A</v>
      </c>
      <c r="H1755" t="str">
        <f>IFERROR(INDEX('기사 제목, 링크 정리시트'!B:B,MATCH(CONCATENATE("http://skinnonews.com"&amp;'5pg 데이터'!A1755),'기사 제목, 링크 정리시트'!C:C,0)),"")</f>
        <v/>
      </c>
      <c r="M1755">
        <f>주간_5pg!F1755</f>
        <v>0</v>
      </c>
    </row>
    <row r="1756" spans="4:13">
      <c r="D1756" t="e">
        <f>IF(VLOOKUP(A1756,'상위 PV'!A:C,3,0)="기사임",1,"")</f>
        <v>#N/A</v>
      </c>
      <c r="E1756">
        <f>COUNTIF(주간_5pg!$F$2:$F$800,'5pg 데이터'!B1756)</f>
        <v>52</v>
      </c>
      <c r="F1756" t="e">
        <f t="shared" si="27"/>
        <v>#N/A</v>
      </c>
      <c r="G1756" t="e">
        <f>IF(F1756=FALSE,"",B1756&amp;"@"&amp;COUNTIFS($B$1:B1756,B1756,$F$1:F1756,TRUE))</f>
        <v>#N/A</v>
      </c>
      <c r="H1756" t="str">
        <f>IFERROR(INDEX('기사 제목, 링크 정리시트'!B:B,MATCH(CONCATENATE("http://skinnonews.com"&amp;'5pg 데이터'!A1756),'기사 제목, 링크 정리시트'!C:C,0)),"")</f>
        <v/>
      </c>
      <c r="M1756">
        <f>주간_5pg!F1756</f>
        <v>0</v>
      </c>
    </row>
    <row r="1757" spans="4:13">
      <c r="D1757" t="e">
        <f>IF(VLOOKUP(A1757,'상위 PV'!A:C,3,0)="기사임",1,"")</f>
        <v>#N/A</v>
      </c>
      <c r="E1757">
        <f>COUNTIF(주간_5pg!$F$2:$F$800,'5pg 데이터'!B1757)</f>
        <v>52</v>
      </c>
      <c r="F1757" t="e">
        <f t="shared" si="27"/>
        <v>#N/A</v>
      </c>
      <c r="G1757" t="e">
        <f>IF(F1757=FALSE,"",B1757&amp;"@"&amp;COUNTIFS($B$1:B1757,B1757,$F$1:F1757,TRUE))</f>
        <v>#N/A</v>
      </c>
      <c r="H1757" t="str">
        <f>IFERROR(INDEX('기사 제목, 링크 정리시트'!B:B,MATCH(CONCATENATE("http://skinnonews.com"&amp;'5pg 데이터'!A1757),'기사 제목, 링크 정리시트'!C:C,0)),"")</f>
        <v/>
      </c>
      <c r="M1757">
        <f>주간_5pg!F1757</f>
        <v>0</v>
      </c>
    </row>
    <row r="1758" spans="4:13">
      <c r="D1758" t="e">
        <f>IF(VLOOKUP(A1758,'상위 PV'!A:C,3,0)="기사임",1,"")</f>
        <v>#N/A</v>
      </c>
      <c r="E1758">
        <f>COUNTIF(주간_5pg!$F$2:$F$800,'5pg 데이터'!B1758)</f>
        <v>52</v>
      </c>
      <c r="F1758" t="e">
        <f t="shared" si="27"/>
        <v>#N/A</v>
      </c>
      <c r="G1758" t="e">
        <f>IF(F1758=FALSE,"",B1758&amp;"@"&amp;COUNTIFS($B$1:B1758,B1758,$F$1:F1758,TRUE))</f>
        <v>#N/A</v>
      </c>
      <c r="H1758" t="str">
        <f>IFERROR(INDEX('기사 제목, 링크 정리시트'!B:B,MATCH(CONCATENATE("http://skinnonews.com"&amp;'5pg 데이터'!A1758),'기사 제목, 링크 정리시트'!C:C,0)),"")</f>
        <v/>
      </c>
      <c r="M1758">
        <f>주간_5pg!F1758</f>
        <v>0</v>
      </c>
    </row>
    <row r="1759" spans="4:13">
      <c r="D1759" t="e">
        <f>IF(VLOOKUP(A1759,'상위 PV'!A:C,3,0)="기사임",1,"")</f>
        <v>#N/A</v>
      </c>
      <c r="E1759">
        <f>COUNTIF(주간_5pg!$F$2:$F$800,'5pg 데이터'!B1759)</f>
        <v>52</v>
      </c>
      <c r="F1759" t="e">
        <f t="shared" si="27"/>
        <v>#N/A</v>
      </c>
      <c r="G1759" t="e">
        <f>IF(F1759=FALSE,"",B1759&amp;"@"&amp;COUNTIFS($B$1:B1759,B1759,$F$1:F1759,TRUE))</f>
        <v>#N/A</v>
      </c>
      <c r="H1759" t="str">
        <f>IFERROR(INDEX('기사 제목, 링크 정리시트'!B:B,MATCH(CONCATENATE("http://skinnonews.com"&amp;'5pg 데이터'!A1759),'기사 제목, 링크 정리시트'!C:C,0)),"")</f>
        <v/>
      </c>
      <c r="M1759">
        <f>주간_5pg!F1759</f>
        <v>0</v>
      </c>
    </row>
    <row r="1760" spans="4:13">
      <c r="D1760" t="e">
        <f>IF(VLOOKUP(A1760,'상위 PV'!A:C,3,0)="기사임",1,"")</f>
        <v>#N/A</v>
      </c>
      <c r="E1760">
        <f>COUNTIF(주간_5pg!$F$2:$F$800,'5pg 데이터'!B1760)</f>
        <v>52</v>
      </c>
      <c r="F1760" t="e">
        <f t="shared" si="27"/>
        <v>#N/A</v>
      </c>
      <c r="G1760" t="e">
        <f>IF(F1760=FALSE,"",B1760&amp;"@"&amp;COUNTIFS($B$1:B1760,B1760,$F$1:F1760,TRUE))</f>
        <v>#N/A</v>
      </c>
      <c r="H1760" t="str">
        <f>IFERROR(INDEX('기사 제목, 링크 정리시트'!B:B,MATCH(CONCATENATE("http://skinnonews.com"&amp;'5pg 데이터'!A1760),'기사 제목, 링크 정리시트'!C:C,0)),"")</f>
        <v/>
      </c>
      <c r="M1760">
        <f>주간_5pg!F1760</f>
        <v>0</v>
      </c>
    </row>
    <row r="1761" spans="4:13">
      <c r="D1761" t="e">
        <f>IF(VLOOKUP(A1761,'상위 PV'!A:C,3,0)="기사임",1,"")</f>
        <v>#N/A</v>
      </c>
      <c r="E1761">
        <f>COUNTIF(주간_5pg!$F$2:$F$800,'5pg 데이터'!B1761)</f>
        <v>52</v>
      </c>
      <c r="F1761" t="e">
        <f t="shared" si="27"/>
        <v>#N/A</v>
      </c>
      <c r="G1761" t="e">
        <f>IF(F1761=FALSE,"",B1761&amp;"@"&amp;COUNTIFS($B$1:B1761,B1761,$F$1:F1761,TRUE))</f>
        <v>#N/A</v>
      </c>
      <c r="H1761" t="str">
        <f>IFERROR(INDEX('기사 제목, 링크 정리시트'!B:B,MATCH(CONCATENATE("http://skinnonews.com"&amp;'5pg 데이터'!A1761),'기사 제목, 링크 정리시트'!C:C,0)),"")</f>
        <v/>
      </c>
      <c r="M1761">
        <f>주간_5pg!F1761</f>
        <v>0</v>
      </c>
    </row>
    <row r="1762" spans="4:13">
      <c r="D1762" t="e">
        <f>IF(VLOOKUP(A1762,'상위 PV'!A:C,3,0)="기사임",1,"")</f>
        <v>#N/A</v>
      </c>
      <c r="E1762">
        <f>COUNTIF(주간_5pg!$F$2:$F$800,'5pg 데이터'!B1762)</f>
        <v>52</v>
      </c>
      <c r="F1762" t="e">
        <f t="shared" si="27"/>
        <v>#N/A</v>
      </c>
      <c r="G1762" t="e">
        <f>IF(F1762=FALSE,"",B1762&amp;"@"&amp;COUNTIFS($B$1:B1762,B1762,$F$1:F1762,TRUE))</f>
        <v>#N/A</v>
      </c>
      <c r="H1762" t="str">
        <f>IFERROR(INDEX('기사 제목, 링크 정리시트'!B:B,MATCH(CONCATENATE("http://skinnonews.com"&amp;'5pg 데이터'!A1762),'기사 제목, 링크 정리시트'!C:C,0)),"")</f>
        <v/>
      </c>
      <c r="M1762">
        <f>주간_5pg!F1762</f>
        <v>0</v>
      </c>
    </row>
    <row r="1763" spans="4:13">
      <c r="D1763" t="e">
        <f>IF(VLOOKUP(A1763,'상위 PV'!A:C,3,0)="기사임",1,"")</f>
        <v>#N/A</v>
      </c>
      <c r="E1763">
        <f>COUNTIF(주간_5pg!$F$2:$F$800,'5pg 데이터'!B1763)</f>
        <v>52</v>
      </c>
      <c r="F1763" t="e">
        <f t="shared" si="27"/>
        <v>#N/A</v>
      </c>
      <c r="G1763" t="e">
        <f>IF(F1763=FALSE,"",B1763&amp;"@"&amp;COUNTIFS($B$1:B1763,B1763,$F$1:F1763,TRUE))</f>
        <v>#N/A</v>
      </c>
      <c r="H1763" t="str">
        <f>IFERROR(INDEX('기사 제목, 링크 정리시트'!B:B,MATCH(CONCATENATE("http://skinnonews.com"&amp;'5pg 데이터'!A1763),'기사 제목, 링크 정리시트'!C:C,0)),"")</f>
        <v/>
      </c>
      <c r="M1763">
        <f>주간_5pg!F1763</f>
        <v>0</v>
      </c>
    </row>
    <row r="1764" spans="4:13">
      <c r="D1764" t="e">
        <f>IF(VLOOKUP(A1764,'상위 PV'!A:C,3,0)="기사임",1,"")</f>
        <v>#N/A</v>
      </c>
      <c r="E1764">
        <f>COUNTIF(주간_5pg!$F$2:$F$800,'5pg 데이터'!B1764)</f>
        <v>52</v>
      </c>
      <c r="F1764" t="e">
        <f t="shared" si="27"/>
        <v>#N/A</v>
      </c>
      <c r="G1764" t="e">
        <f>IF(F1764=FALSE,"",B1764&amp;"@"&amp;COUNTIFS($B$1:B1764,B1764,$F$1:F1764,TRUE))</f>
        <v>#N/A</v>
      </c>
      <c r="H1764" t="str">
        <f>IFERROR(INDEX('기사 제목, 링크 정리시트'!B:B,MATCH(CONCATENATE("http://skinnonews.com"&amp;'5pg 데이터'!A1764),'기사 제목, 링크 정리시트'!C:C,0)),"")</f>
        <v/>
      </c>
      <c r="M1764">
        <f>주간_5pg!F1764</f>
        <v>0</v>
      </c>
    </row>
    <row r="1765" spans="4:13">
      <c r="D1765" t="e">
        <f>IF(VLOOKUP(A1765,'상위 PV'!A:C,3,0)="기사임",1,"")</f>
        <v>#N/A</v>
      </c>
      <c r="E1765">
        <f>COUNTIF(주간_5pg!$F$2:$F$800,'5pg 데이터'!B1765)</f>
        <v>52</v>
      </c>
      <c r="F1765" t="e">
        <f t="shared" si="27"/>
        <v>#N/A</v>
      </c>
      <c r="G1765" t="e">
        <f>IF(F1765=FALSE,"",B1765&amp;"@"&amp;COUNTIFS($B$1:B1765,B1765,$F$1:F1765,TRUE))</f>
        <v>#N/A</v>
      </c>
      <c r="H1765" t="str">
        <f>IFERROR(INDEX('기사 제목, 링크 정리시트'!B:B,MATCH(CONCATENATE("http://skinnonews.com"&amp;'5pg 데이터'!A1765),'기사 제목, 링크 정리시트'!C:C,0)),"")</f>
        <v/>
      </c>
      <c r="M1765">
        <f>주간_5pg!F1765</f>
        <v>0</v>
      </c>
    </row>
    <row r="1766" spans="4:13">
      <c r="D1766" t="e">
        <f>IF(VLOOKUP(A1766,'상위 PV'!A:C,3,0)="기사임",1,"")</f>
        <v>#N/A</v>
      </c>
      <c r="E1766">
        <f>COUNTIF(주간_5pg!$F$2:$F$800,'5pg 데이터'!B1766)</f>
        <v>52</v>
      </c>
      <c r="F1766" t="e">
        <f t="shared" si="27"/>
        <v>#N/A</v>
      </c>
      <c r="G1766" t="e">
        <f>IF(F1766=FALSE,"",B1766&amp;"@"&amp;COUNTIFS($B$1:B1766,B1766,$F$1:F1766,TRUE))</f>
        <v>#N/A</v>
      </c>
      <c r="H1766" t="str">
        <f>IFERROR(INDEX('기사 제목, 링크 정리시트'!B:B,MATCH(CONCATENATE("http://skinnonews.com"&amp;'5pg 데이터'!A1766),'기사 제목, 링크 정리시트'!C:C,0)),"")</f>
        <v/>
      </c>
      <c r="M1766">
        <f>주간_5pg!F1766</f>
        <v>0</v>
      </c>
    </row>
    <row r="1767" spans="4:13">
      <c r="D1767" t="e">
        <f>IF(VLOOKUP(A1767,'상위 PV'!A:C,3,0)="기사임",1,"")</f>
        <v>#N/A</v>
      </c>
      <c r="E1767">
        <f>COUNTIF(주간_5pg!$F$2:$F$800,'5pg 데이터'!B1767)</f>
        <v>52</v>
      </c>
      <c r="F1767" t="e">
        <f t="shared" si="27"/>
        <v>#N/A</v>
      </c>
      <c r="G1767" t="e">
        <f>IF(F1767=FALSE,"",B1767&amp;"@"&amp;COUNTIFS($B$1:B1767,B1767,$F$1:F1767,TRUE))</f>
        <v>#N/A</v>
      </c>
      <c r="H1767" t="str">
        <f>IFERROR(INDEX('기사 제목, 링크 정리시트'!B:B,MATCH(CONCATENATE("http://skinnonews.com"&amp;'5pg 데이터'!A1767),'기사 제목, 링크 정리시트'!C:C,0)),"")</f>
        <v/>
      </c>
      <c r="M1767">
        <f>주간_5pg!F1767</f>
        <v>0</v>
      </c>
    </row>
    <row r="1768" spans="4:13">
      <c r="D1768" t="e">
        <f>IF(VLOOKUP(A1768,'상위 PV'!A:C,3,0)="기사임",1,"")</f>
        <v>#N/A</v>
      </c>
      <c r="E1768">
        <f>COUNTIF(주간_5pg!$F$2:$F$800,'5pg 데이터'!B1768)</f>
        <v>52</v>
      </c>
      <c r="F1768" t="e">
        <f t="shared" si="27"/>
        <v>#N/A</v>
      </c>
      <c r="G1768" t="e">
        <f>IF(F1768=FALSE,"",B1768&amp;"@"&amp;COUNTIFS($B$1:B1768,B1768,$F$1:F1768,TRUE))</f>
        <v>#N/A</v>
      </c>
      <c r="H1768" t="str">
        <f>IFERROR(INDEX('기사 제목, 링크 정리시트'!B:B,MATCH(CONCATENATE("http://skinnonews.com"&amp;'5pg 데이터'!A1768),'기사 제목, 링크 정리시트'!C:C,0)),"")</f>
        <v/>
      </c>
      <c r="M1768">
        <f>주간_5pg!F1768</f>
        <v>0</v>
      </c>
    </row>
    <row r="1769" spans="4:13">
      <c r="D1769" t="e">
        <f>IF(VLOOKUP(A1769,'상위 PV'!A:C,3,0)="기사임",1,"")</f>
        <v>#N/A</v>
      </c>
      <c r="E1769">
        <f>COUNTIF(주간_5pg!$F$2:$F$800,'5pg 데이터'!B1769)</f>
        <v>52</v>
      </c>
      <c r="F1769" t="e">
        <f t="shared" si="27"/>
        <v>#N/A</v>
      </c>
      <c r="G1769" t="e">
        <f>IF(F1769=FALSE,"",B1769&amp;"@"&amp;COUNTIFS($B$1:B1769,B1769,$F$1:F1769,TRUE))</f>
        <v>#N/A</v>
      </c>
      <c r="H1769" t="str">
        <f>IFERROR(INDEX('기사 제목, 링크 정리시트'!B:B,MATCH(CONCATENATE("http://skinnonews.com"&amp;'5pg 데이터'!A1769),'기사 제목, 링크 정리시트'!C:C,0)),"")</f>
        <v/>
      </c>
      <c r="M1769">
        <f>주간_5pg!F1769</f>
        <v>0</v>
      </c>
    </row>
    <row r="1770" spans="4:13">
      <c r="D1770" t="e">
        <f>IF(VLOOKUP(A1770,'상위 PV'!A:C,3,0)="기사임",1,"")</f>
        <v>#N/A</v>
      </c>
      <c r="E1770">
        <f>COUNTIF(주간_5pg!$F$2:$F$800,'5pg 데이터'!B1770)</f>
        <v>52</v>
      </c>
      <c r="F1770" t="e">
        <f t="shared" si="27"/>
        <v>#N/A</v>
      </c>
      <c r="G1770" t="e">
        <f>IF(F1770=FALSE,"",B1770&amp;"@"&amp;COUNTIFS($B$1:B1770,B1770,$F$1:F1770,TRUE))</f>
        <v>#N/A</v>
      </c>
      <c r="H1770" t="str">
        <f>IFERROR(INDEX('기사 제목, 링크 정리시트'!B:B,MATCH(CONCATENATE("http://skinnonews.com"&amp;'5pg 데이터'!A1770),'기사 제목, 링크 정리시트'!C:C,0)),"")</f>
        <v/>
      </c>
      <c r="M1770">
        <f>주간_5pg!F1770</f>
        <v>0</v>
      </c>
    </row>
    <row r="1771" spans="4:13">
      <c r="D1771" t="e">
        <f>IF(VLOOKUP(A1771,'상위 PV'!A:C,3,0)="기사임",1,"")</f>
        <v>#N/A</v>
      </c>
      <c r="E1771">
        <f>COUNTIF(주간_5pg!$F$2:$F$800,'5pg 데이터'!B1771)</f>
        <v>52</v>
      </c>
      <c r="F1771" t="e">
        <f t="shared" si="27"/>
        <v>#N/A</v>
      </c>
      <c r="G1771" t="e">
        <f>IF(F1771=FALSE,"",B1771&amp;"@"&amp;COUNTIFS($B$1:B1771,B1771,$F$1:F1771,TRUE))</f>
        <v>#N/A</v>
      </c>
      <c r="H1771" t="str">
        <f>IFERROR(INDEX('기사 제목, 링크 정리시트'!B:B,MATCH(CONCATENATE("http://skinnonews.com"&amp;'5pg 데이터'!A1771),'기사 제목, 링크 정리시트'!C:C,0)),"")</f>
        <v/>
      </c>
      <c r="M1771">
        <f>주간_5pg!F1771</f>
        <v>0</v>
      </c>
    </row>
    <row r="1772" spans="4:13">
      <c r="D1772" t="e">
        <f>IF(VLOOKUP(A1772,'상위 PV'!A:C,3,0)="기사임",1,"")</f>
        <v>#N/A</v>
      </c>
      <c r="E1772">
        <f>COUNTIF(주간_5pg!$F$2:$F$800,'5pg 데이터'!B1772)</f>
        <v>52</v>
      </c>
      <c r="F1772" t="e">
        <f t="shared" si="27"/>
        <v>#N/A</v>
      </c>
      <c r="G1772" t="e">
        <f>IF(F1772=FALSE,"",B1772&amp;"@"&amp;COUNTIFS($B$1:B1772,B1772,$F$1:F1772,TRUE))</f>
        <v>#N/A</v>
      </c>
      <c r="H1772" t="str">
        <f>IFERROR(INDEX('기사 제목, 링크 정리시트'!B:B,MATCH(CONCATENATE("http://skinnonews.com"&amp;'5pg 데이터'!A1772),'기사 제목, 링크 정리시트'!C:C,0)),"")</f>
        <v/>
      </c>
      <c r="M1772">
        <f>주간_5pg!F1772</f>
        <v>0</v>
      </c>
    </row>
    <row r="1773" spans="4:13">
      <c r="D1773" t="e">
        <f>IF(VLOOKUP(A1773,'상위 PV'!A:C,3,0)="기사임",1,"")</f>
        <v>#N/A</v>
      </c>
      <c r="E1773">
        <f>COUNTIF(주간_5pg!$F$2:$F$800,'5pg 데이터'!B1773)</f>
        <v>52</v>
      </c>
      <c r="F1773" t="e">
        <f t="shared" si="27"/>
        <v>#N/A</v>
      </c>
      <c r="G1773" t="e">
        <f>IF(F1773=FALSE,"",B1773&amp;"@"&amp;COUNTIFS($B$1:B1773,B1773,$F$1:F1773,TRUE))</f>
        <v>#N/A</v>
      </c>
      <c r="H1773" t="str">
        <f>IFERROR(INDEX('기사 제목, 링크 정리시트'!B:B,MATCH(CONCATENATE("http://skinnonews.com"&amp;'5pg 데이터'!A1773),'기사 제목, 링크 정리시트'!C:C,0)),"")</f>
        <v/>
      </c>
      <c r="M1773">
        <f>주간_5pg!F1773</f>
        <v>0</v>
      </c>
    </row>
    <row r="1774" spans="4:13">
      <c r="D1774" t="e">
        <f>IF(VLOOKUP(A1774,'상위 PV'!A:C,3,0)="기사임",1,"")</f>
        <v>#N/A</v>
      </c>
      <c r="E1774">
        <f>COUNTIF(주간_5pg!$F$2:$F$800,'5pg 데이터'!B1774)</f>
        <v>52</v>
      </c>
      <c r="F1774" t="e">
        <f t="shared" si="27"/>
        <v>#N/A</v>
      </c>
      <c r="G1774" t="e">
        <f>IF(F1774=FALSE,"",B1774&amp;"@"&amp;COUNTIFS($B$1:B1774,B1774,$F$1:F1774,TRUE))</f>
        <v>#N/A</v>
      </c>
      <c r="H1774" t="str">
        <f>IFERROR(INDEX('기사 제목, 링크 정리시트'!B:B,MATCH(CONCATENATE("http://skinnonews.com"&amp;'5pg 데이터'!A1774),'기사 제목, 링크 정리시트'!C:C,0)),"")</f>
        <v/>
      </c>
      <c r="M1774">
        <f>주간_5pg!F1774</f>
        <v>0</v>
      </c>
    </row>
    <row r="1775" spans="4:13">
      <c r="D1775" t="e">
        <f>IF(VLOOKUP(A1775,'상위 PV'!A:C,3,0)="기사임",1,"")</f>
        <v>#N/A</v>
      </c>
      <c r="E1775">
        <f>COUNTIF(주간_5pg!$F$2:$F$800,'5pg 데이터'!B1775)</f>
        <v>52</v>
      </c>
      <c r="F1775" t="e">
        <f t="shared" si="27"/>
        <v>#N/A</v>
      </c>
      <c r="G1775" t="e">
        <f>IF(F1775=FALSE,"",B1775&amp;"@"&amp;COUNTIFS($B$1:B1775,B1775,$F$1:F1775,TRUE))</f>
        <v>#N/A</v>
      </c>
      <c r="H1775" t="str">
        <f>IFERROR(INDEX('기사 제목, 링크 정리시트'!B:B,MATCH(CONCATENATE("http://skinnonews.com"&amp;'5pg 데이터'!A1775),'기사 제목, 링크 정리시트'!C:C,0)),"")</f>
        <v/>
      </c>
      <c r="M1775">
        <f>주간_5pg!F1775</f>
        <v>0</v>
      </c>
    </row>
    <row r="1776" spans="4:13">
      <c r="D1776" t="e">
        <f>IF(VLOOKUP(A1776,'상위 PV'!A:C,3,0)="기사임",1,"")</f>
        <v>#N/A</v>
      </c>
      <c r="E1776">
        <f>COUNTIF(주간_5pg!$F$2:$F$800,'5pg 데이터'!B1776)</f>
        <v>52</v>
      </c>
      <c r="F1776" t="e">
        <f t="shared" si="27"/>
        <v>#N/A</v>
      </c>
      <c r="G1776" t="e">
        <f>IF(F1776=FALSE,"",B1776&amp;"@"&amp;COUNTIFS($B$1:B1776,B1776,$F$1:F1776,TRUE))</f>
        <v>#N/A</v>
      </c>
      <c r="H1776" t="str">
        <f>IFERROR(INDEX('기사 제목, 링크 정리시트'!B:B,MATCH(CONCATENATE("http://skinnonews.com"&amp;'5pg 데이터'!A1776),'기사 제목, 링크 정리시트'!C:C,0)),"")</f>
        <v/>
      </c>
      <c r="M1776">
        <f>주간_5pg!F1776</f>
        <v>0</v>
      </c>
    </row>
    <row r="1777" spans="4:13">
      <c r="D1777" t="e">
        <f>IF(VLOOKUP(A1777,'상위 PV'!A:C,3,0)="기사임",1,"")</f>
        <v>#N/A</v>
      </c>
      <c r="E1777">
        <f>COUNTIF(주간_5pg!$F$2:$F$800,'5pg 데이터'!B1777)</f>
        <v>52</v>
      </c>
      <c r="F1777" t="e">
        <f t="shared" si="27"/>
        <v>#N/A</v>
      </c>
      <c r="G1777" t="e">
        <f>IF(F1777=FALSE,"",B1777&amp;"@"&amp;COUNTIFS($B$1:B1777,B1777,$F$1:F1777,TRUE))</f>
        <v>#N/A</v>
      </c>
      <c r="H1777" t="str">
        <f>IFERROR(INDEX('기사 제목, 링크 정리시트'!B:B,MATCH(CONCATENATE("http://skinnonews.com"&amp;'5pg 데이터'!A1777),'기사 제목, 링크 정리시트'!C:C,0)),"")</f>
        <v/>
      </c>
      <c r="M1777">
        <f>주간_5pg!F1777</f>
        <v>0</v>
      </c>
    </row>
    <row r="1778" spans="4:13">
      <c r="D1778" t="e">
        <f>IF(VLOOKUP(A1778,'상위 PV'!A:C,3,0)="기사임",1,"")</f>
        <v>#N/A</v>
      </c>
      <c r="E1778">
        <f>COUNTIF(주간_5pg!$F$2:$F$800,'5pg 데이터'!B1778)</f>
        <v>52</v>
      </c>
      <c r="F1778" t="e">
        <f t="shared" si="27"/>
        <v>#N/A</v>
      </c>
      <c r="G1778" t="e">
        <f>IF(F1778=FALSE,"",B1778&amp;"@"&amp;COUNTIFS($B$1:B1778,B1778,$F$1:F1778,TRUE))</f>
        <v>#N/A</v>
      </c>
      <c r="H1778" t="str">
        <f>IFERROR(INDEX('기사 제목, 링크 정리시트'!B:B,MATCH(CONCATENATE("http://skinnonews.com"&amp;'5pg 데이터'!A1778),'기사 제목, 링크 정리시트'!C:C,0)),"")</f>
        <v/>
      </c>
      <c r="M1778">
        <f>주간_5pg!F1778</f>
        <v>0</v>
      </c>
    </row>
    <row r="1779" spans="4:13">
      <c r="D1779" t="e">
        <f>IF(VLOOKUP(A1779,'상위 PV'!A:C,3,0)="기사임",1,"")</f>
        <v>#N/A</v>
      </c>
      <c r="E1779">
        <f>COUNTIF(주간_5pg!$F$2:$F$800,'5pg 데이터'!B1779)</f>
        <v>52</v>
      </c>
      <c r="F1779" t="e">
        <f t="shared" si="27"/>
        <v>#N/A</v>
      </c>
      <c r="G1779" t="e">
        <f>IF(F1779=FALSE,"",B1779&amp;"@"&amp;COUNTIFS($B$1:B1779,B1779,$F$1:F1779,TRUE))</f>
        <v>#N/A</v>
      </c>
      <c r="H1779" t="str">
        <f>IFERROR(INDEX('기사 제목, 링크 정리시트'!B:B,MATCH(CONCATENATE("http://skinnonews.com"&amp;'5pg 데이터'!A1779),'기사 제목, 링크 정리시트'!C:C,0)),"")</f>
        <v/>
      </c>
      <c r="M1779">
        <f>주간_5pg!F1779</f>
        <v>0</v>
      </c>
    </row>
    <row r="1780" spans="4:13">
      <c r="D1780" t="e">
        <f>IF(VLOOKUP(A1780,'상위 PV'!A:C,3,0)="기사임",1,"")</f>
        <v>#N/A</v>
      </c>
      <c r="E1780">
        <f>COUNTIF(주간_5pg!$F$2:$F$800,'5pg 데이터'!B1780)</f>
        <v>52</v>
      </c>
      <c r="F1780" t="e">
        <f t="shared" si="27"/>
        <v>#N/A</v>
      </c>
      <c r="G1780" t="e">
        <f>IF(F1780=FALSE,"",B1780&amp;"@"&amp;COUNTIFS($B$1:B1780,B1780,$F$1:F1780,TRUE))</f>
        <v>#N/A</v>
      </c>
      <c r="H1780" t="str">
        <f>IFERROR(INDEX('기사 제목, 링크 정리시트'!B:B,MATCH(CONCATENATE("http://skinnonews.com"&amp;'5pg 데이터'!A1780),'기사 제목, 링크 정리시트'!C:C,0)),"")</f>
        <v/>
      </c>
      <c r="M1780">
        <f>주간_5pg!F1780</f>
        <v>0</v>
      </c>
    </row>
    <row r="1781" spans="4:13">
      <c r="D1781" t="e">
        <f>IF(VLOOKUP(A1781,'상위 PV'!A:C,3,0)="기사임",1,"")</f>
        <v>#N/A</v>
      </c>
      <c r="E1781">
        <f>COUNTIF(주간_5pg!$F$2:$F$800,'5pg 데이터'!B1781)</f>
        <v>52</v>
      </c>
      <c r="F1781" t="e">
        <f t="shared" si="27"/>
        <v>#N/A</v>
      </c>
      <c r="G1781" t="e">
        <f>IF(F1781=FALSE,"",B1781&amp;"@"&amp;COUNTIFS($B$1:B1781,B1781,$F$1:F1781,TRUE))</f>
        <v>#N/A</v>
      </c>
      <c r="H1781" t="str">
        <f>IFERROR(INDEX('기사 제목, 링크 정리시트'!B:B,MATCH(CONCATENATE("http://skinnonews.com"&amp;'5pg 데이터'!A1781),'기사 제목, 링크 정리시트'!C:C,0)),"")</f>
        <v/>
      </c>
      <c r="M1781">
        <f>주간_5pg!F1781</f>
        <v>0</v>
      </c>
    </row>
    <row r="1782" spans="4:13">
      <c r="D1782" t="e">
        <f>IF(VLOOKUP(A1782,'상위 PV'!A:C,3,0)="기사임",1,"")</f>
        <v>#N/A</v>
      </c>
      <c r="E1782">
        <f>COUNTIF(주간_5pg!$F$2:$F$800,'5pg 데이터'!B1782)</f>
        <v>52</v>
      </c>
      <c r="F1782" t="e">
        <f t="shared" si="27"/>
        <v>#N/A</v>
      </c>
      <c r="G1782" t="e">
        <f>IF(F1782=FALSE,"",B1782&amp;"@"&amp;COUNTIFS($B$1:B1782,B1782,$F$1:F1782,TRUE))</f>
        <v>#N/A</v>
      </c>
      <c r="H1782" t="str">
        <f>IFERROR(INDEX('기사 제목, 링크 정리시트'!B:B,MATCH(CONCATENATE("http://skinnonews.com"&amp;'5pg 데이터'!A1782),'기사 제목, 링크 정리시트'!C:C,0)),"")</f>
        <v/>
      </c>
      <c r="M1782">
        <f>주간_5pg!F1782</f>
        <v>0</v>
      </c>
    </row>
    <row r="1783" spans="4:13">
      <c r="D1783" t="e">
        <f>IF(VLOOKUP(A1783,'상위 PV'!A:C,3,0)="기사임",1,"")</f>
        <v>#N/A</v>
      </c>
      <c r="E1783">
        <f>COUNTIF(주간_5pg!$F$2:$F$800,'5pg 데이터'!B1783)</f>
        <v>52</v>
      </c>
      <c r="F1783" t="e">
        <f t="shared" si="27"/>
        <v>#N/A</v>
      </c>
      <c r="G1783" t="e">
        <f>IF(F1783=FALSE,"",B1783&amp;"@"&amp;COUNTIFS($B$1:B1783,B1783,$F$1:F1783,TRUE))</f>
        <v>#N/A</v>
      </c>
      <c r="H1783" t="str">
        <f>IFERROR(INDEX('기사 제목, 링크 정리시트'!B:B,MATCH(CONCATENATE("http://skinnonews.com"&amp;'5pg 데이터'!A1783),'기사 제목, 링크 정리시트'!C:C,0)),"")</f>
        <v/>
      </c>
      <c r="M1783">
        <f>주간_5pg!F1783</f>
        <v>0</v>
      </c>
    </row>
    <row r="1784" spans="4:13">
      <c r="D1784" t="e">
        <f>IF(VLOOKUP(A1784,'상위 PV'!A:C,3,0)="기사임",1,"")</f>
        <v>#N/A</v>
      </c>
      <c r="E1784">
        <f>COUNTIF(주간_5pg!$F$2:$F$800,'5pg 데이터'!B1784)</f>
        <v>52</v>
      </c>
      <c r="F1784" t="e">
        <f t="shared" si="27"/>
        <v>#N/A</v>
      </c>
      <c r="G1784" t="e">
        <f>IF(F1784=FALSE,"",B1784&amp;"@"&amp;COUNTIFS($B$1:B1784,B1784,$F$1:F1784,TRUE))</f>
        <v>#N/A</v>
      </c>
      <c r="H1784" t="str">
        <f>IFERROR(INDEX('기사 제목, 링크 정리시트'!B:B,MATCH(CONCATENATE("http://skinnonews.com"&amp;'5pg 데이터'!A1784),'기사 제목, 링크 정리시트'!C:C,0)),"")</f>
        <v/>
      </c>
      <c r="M1784">
        <f>주간_5pg!F1784</f>
        <v>0</v>
      </c>
    </row>
    <row r="1785" spans="4:13">
      <c r="D1785" t="e">
        <f>IF(VLOOKUP(A1785,'상위 PV'!A:C,3,0)="기사임",1,"")</f>
        <v>#N/A</v>
      </c>
      <c r="E1785">
        <f>COUNTIF(주간_5pg!$F$2:$F$800,'5pg 데이터'!B1785)</f>
        <v>52</v>
      </c>
      <c r="F1785" t="e">
        <f t="shared" si="27"/>
        <v>#N/A</v>
      </c>
      <c r="G1785" t="e">
        <f>IF(F1785=FALSE,"",B1785&amp;"@"&amp;COUNTIFS($B$1:B1785,B1785,$F$1:F1785,TRUE))</f>
        <v>#N/A</v>
      </c>
      <c r="H1785" t="str">
        <f>IFERROR(INDEX('기사 제목, 링크 정리시트'!B:B,MATCH(CONCATENATE("http://skinnonews.com"&amp;'5pg 데이터'!A1785),'기사 제목, 링크 정리시트'!C:C,0)),"")</f>
        <v/>
      </c>
      <c r="M1785">
        <f>주간_5pg!F1785</f>
        <v>0</v>
      </c>
    </row>
    <row r="1786" spans="4:13">
      <c r="D1786" t="e">
        <f>IF(VLOOKUP(A1786,'상위 PV'!A:C,3,0)="기사임",1,"")</f>
        <v>#N/A</v>
      </c>
      <c r="E1786">
        <f>COUNTIF(주간_5pg!$F$2:$F$800,'5pg 데이터'!B1786)</f>
        <v>52</v>
      </c>
      <c r="F1786" t="e">
        <f t="shared" si="27"/>
        <v>#N/A</v>
      </c>
      <c r="G1786" t="e">
        <f>IF(F1786=FALSE,"",B1786&amp;"@"&amp;COUNTIFS($B$1:B1786,B1786,$F$1:F1786,TRUE))</f>
        <v>#N/A</v>
      </c>
      <c r="H1786" t="str">
        <f>IFERROR(INDEX('기사 제목, 링크 정리시트'!B:B,MATCH(CONCATENATE("http://skinnonews.com"&amp;'5pg 데이터'!A1786),'기사 제목, 링크 정리시트'!C:C,0)),"")</f>
        <v/>
      </c>
      <c r="M1786">
        <f>주간_5pg!F1786</f>
        <v>0</v>
      </c>
    </row>
    <row r="1787" spans="4:13">
      <c r="D1787" t="e">
        <f>IF(VLOOKUP(A1787,'상위 PV'!A:C,3,0)="기사임",1,"")</f>
        <v>#N/A</v>
      </c>
      <c r="E1787">
        <f>COUNTIF(주간_5pg!$F$2:$F$800,'5pg 데이터'!B1787)</f>
        <v>52</v>
      </c>
      <c r="F1787" t="e">
        <f t="shared" si="27"/>
        <v>#N/A</v>
      </c>
      <c r="G1787" t="e">
        <f>IF(F1787=FALSE,"",B1787&amp;"@"&amp;COUNTIFS($B$1:B1787,B1787,$F$1:F1787,TRUE))</f>
        <v>#N/A</v>
      </c>
      <c r="H1787" t="str">
        <f>IFERROR(INDEX('기사 제목, 링크 정리시트'!B:B,MATCH(CONCATENATE("http://skinnonews.com"&amp;'5pg 데이터'!A1787),'기사 제목, 링크 정리시트'!C:C,0)),"")</f>
        <v/>
      </c>
      <c r="M1787">
        <f>주간_5pg!F1787</f>
        <v>0</v>
      </c>
    </row>
    <row r="1788" spans="4:13">
      <c r="D1788" t="e">
        <f>IF(VLOOKUP(A1788,'상위 PV'!A:C,3,0)="기사임",1,"")</f>
        <v>#N/A</v>
      </c>
      <c r="E1788">
        <f>COUNTIF(주간_5pg!$F$2:$F$800,'5pg 데이터'!B1788)</f>
        <v>52</v>
      </c>
      <c r="F1788" t="e">
        <f t="shared" si="27"/>
        <v>#N/A</v>
      </c>
      <c r="G1788" t="e">
        <f>IF(F1788=FALSE,"",B1788&amp;"@"&amp;COUNTIFS($B$1:B1788,B1788,$F$1:F1788,TRUE))</f>
        <v>#N/A</v>
      </c>
      <c r="H1788" t="str">
        <f>IFERROR(INDEX('기사 제목, 링크 정리시트'!B:B,MATCH(CONCATENATE("http://skinnonews.com"&amp;'5pg 데이터'!A1788),'기사 제목, 링크 정리시트'!C:C,0)),"")</f>
        <v/>
      </c>
      <c r="M1788">
        <f>주간_5pg!F1788</f>
        <v>0</v>
      </c>
    </row>
    <row r="1789" spans="4:13">
      <c r="D1789" t="e">
        <f>IF(VLOOKUP(A1789,'상위 PV'!A:C,3,0)="기사임",1,"")</f>
        <v>#N/A</v>
      </c>
      <c r="E1789">
        <f>COUNTIF(주간_5pg!$F$2:$F$800,'5pg 데이터'!B1789)</f>
        <v>52</v>
      </c>
      <c r="F1789" t="e">
        <f t="shared" si="27"/>
        <v>#N/A</v>
      </c>
      <c r="G1789" t="e">
        <f>IF(F1789=FALSE,"",B1789&amp;"@"&amp;COUNTIFS($B$1:B1789,B1789,$F$1:F1789,TRUE))</f>
        <v>#N/A</v>
      </c>
      <c r="H1789" t="str">
        <f>IFERROR(INDEX('기사 제목, 링크 정리시트'!B:B,MATCH(CONCATENATE("http://skinnonews.com"&amp;'5pg 데이터'!A1789),'기사 제목, 링크 정리시트'!C:C,0)),"")</f>
        <v/>
      </c>
      <c r="M1789">
        <f>주간_5pg!F1789</f>
        <v>0</v>
      </c>
    </row>
    <row r="1790" spans="4:13">
      <c r="D1790" t="e">
        <f>IF(VLOOKUP(A1790,'상위 PV'!A:C,3,0)="기사임",1,"")</f>
        <v>#N/A</v>
      </c>
      <c r="E1790">
        <f>COUNTIF(주간_5pg!$F$2:$F$800,'5pg 데이터'!B1790)</f>
        <v>52</v>
      </c>
      <c r="F1790" t="e">
        <f t="shared" si="27"/>
        <v>#N/A</v>
      </c>
      <c r="G1790" t="e">
        <f>IF(F1790=FALSE,"",B1790&amp;"@"&amp;COUNTIFS($B$1:B1790,B1790,$F$1:F1790,TRUE))</f>
        <v>#N/A</v>
      </c>
      <c r="H1790" t="str">
        <f>IFERROR(INDEX('기사 제목, 링크 정리시트'!B:B,MATCH(CONCATENATE("http://skinnonews.com"&amp;'5pg 데이터'!A1790),'기사 제목, 링크 정리시트'!C:C,0)),"")</f>
        <v/>
      </c>
      <c r="M1790">
        <f>주간_5pg!F1790</f>
        <v>0</v>
      </c>
    </row>
    <row r="1791" spans="4:13">
      <c r="D1791" t="e">
        <f>IF(VLOOKUP(A1791,'상위 PV'!A:C,3,0)="기사임",1,"")</f>
        <v>#N/A</v>
      </c>
      <c r="E1791">
        <f>COUNTIF(주간_5pg!$F$2:$F$800,'5pg 데이터'!B1791)</f>
        <v>52</v>
      </c>
      <c r="F1791" t="e">
        <f t="shared" si="27"/>
        <v>#N/A</v>
      </c>
      <c r="G1791" t="e">
        <f>IF(F1791=FALSE,"",B1791&amp;"@"&amp;COUNTIFS($B$1:B1791,B1791,$F$1:F1791,TRUE))</f>
        <v>#N/A</v>
      </c>
      <c r="H1791" t="str">
        <f>IFERROR(INDEX('기사 제목, 링크 정리시트'!B:B,MATCH(CONCATENATE("http://skinnonews.com"&amp;'5pg 데이터'!A1791),'기사 제목, 링크 정리시트'!C:C,0)),"")</f>
        <v/>
      </c>
      <c r="M1791">
        <f>주간_5pg!F1791</f>
        <v>0</v>
      </c>
    </row>
    <row r="1792" spans="4:13">
      <c r="D1792" t="e">
        <f>IF(VLOOKUP(A1792,'상위 PV'!A:C,3,0)="기사임",1,"")</f>
        <v>#N/A</v>
      </c>
      <c r="E1792">
        <f>COUNTIF(주간_5pg!$F$2:$F$800,'5pg 데이터'!B1792)</f>
        <v>52</v>
      </c>
      <c r="F1792" t="e">
        <f t="shared" si="27"/>
        <v>#N/A</v>
      </c>
      <c r="G1792" t="e">
        <f>IF(F1792=FALSE,"",B1792&amp;"@"&amp;COUNTIFS($B$1:B1792,B1792,$F$1:F1792,TRUE))</f>
        <v>#N/A</v>
      </c>
      <c r="H1792" t="str">
        <f>IFERROR(INDEX('기사 제목, 링크 정리시트'!B:B,MATCH(CONCATENATE("http://skinnonews.com"&amp;'5pg 데이터'!A1792),'기사 제목, 링크 정리시트'!C:C,0)),"")</f>
        <v/>
      </c>
      <c r="M1792">
        <f>주간_5pg!F1792</f>
        <v>0</v>
      </c>
    </row>
    <row r="1793" spans="4:13">
      <c r="D1793" t="e">
        <f>IF(VLOOKUP(A1793,'상위 PV'!A:C,3,0)="기사임",1,"")</f>
        <v>#N/A</v>
      </c>
      <c r="E1793">
        <f>COUNTIF(주간_5pg!$F$2:$F$800,'5pg 데이터'!B1793)</f>
        <v>52</v>
      </c>
      <c r="F1793" t="e">
        <f t="shared" si="27"/>
        <v>#N/A</v>
      </c>
      <c r="G1793" t="e">
        <f>IF(F1793=FALSE,"",B1793&amp;"@"&amp;COUNTIFS($B$1:B1793,B1793,$F$1:F1793,TRUE))</f>
        <v>#N/A</v>
      </c>
      <c r="H1793" t="str">
        <f>IFERROR(INDEX('기사 제목, 링크 정리시트'!B:B,MATCH(CONCATENATE("http://skinnonews.com"&amp;'5pg 데이터'!A1793),'기사 제목, 링크 정리시트'!C:C,0)),"")</f>
        <v/>
      </c>
      <c r="M1793">
        <f>주간_5pg!F1793</f>
        <v>0</v>
      </c>
    </row>
    <row r="1794" spans="4:13">
      <c r="D1794" t="e">
        <f>IF(VLOOKUP(A1794,'상위 PV'!A:C,3,0)="기사임",1,"")</f>
        <v>#N/A</v>
      </c>
      <c r="E1794">
        <f>COUNTIF(주간_5pg!$F$2:$F$800,'5pg 데이터'!B1794)</f>
        <v>52</v>
      </c>
      <c r="F1794" t="e">
        <f t="shared" ref="F1794:F1857" si="28">AND(D1794=1,E1794=1)</f>
        <v>#N/A</v>
      </c>
      <c r="G1794" t="e">
        <f>IF(F1794=FALSE,"",B1794&amp;"@"&amp;COUNTIFS($B$1:B1794,B1794,$F$1:F1794,TRUE))</f>
        <v>#N/A</v>
      </c>
      <c r="H1794" t="str">
        <f>IFERROR(INDEX('기사 제목, 링크 정리시트'!B:B,MATCH(CONCATENATE("http://skinnonews.com"&amp;'5pg 데이터'!A1794),'기사 제목, 링크 정리시트'!C:C,0)),"")</f>
        <v/>
      </c>
      <c r="M1794">
        <f>주간_5pg!F1794</f>
        <v>0</v>
      </c>
    </row>
    <row r="1795" spans="4:13">
      <c r="D1795" t="e">
        <f>IF(VLOOKUP(A1795,'상위 PV'!A:C,3,0)="기사임",1,"")</f>
        <v>#N/A</v>
      </c>
      <c r="E1795">
        <f>COUNTIF(주간_5pg!$F$2:$F$800,'5pg 데이터'!B1795)</f>
        <v>52</v>
      </c>
      <c r="F1795" t="e">
        <f t="shared" si="28"/>
        <v>#N/A</v>
      </c>
      <c r="G1795" t="e">
        <f>IF(F1795=FALSE,"",B1795&amp;"@"&amp;COUNTIFS($B$1:B1795,B1795,$F$1:F1795,TRUE))</f>
        <v>#N/A</v>
      </c>
      <c r="H1795" t="str">
        <f>IFERROR(INDEX('기사 제목, 링크 정리시트'!B:B,MATCH(CONCATENATE("http://skinnonews.com"&amp;'5pg 데이터'!A1795),'기사 제목, 링크 정리시트'!C:C,0)),"")</f>
        <v/>
      </c>
      <c r="M1795">
        <f>주간_5pg!F1795</f>
        <v>0</v>
      </c>
    </row>
    <row r="1796" spans="4:13">
      <c r="D1796" t="e">
        <f>IF(VLOOKUP(A1796,'상위 PV'!A:C,3,0)="기사임",1,"")</f>
        <v>#N/A</v>
      </c>
      <c r="E1796">
        <f>COUNTIF(주간_5pg!$F$2:$F$800,'5pg 데이터'!B1796)</f>
        <v>52</v>
      </c>
      <c r="F1796" t="e">
        <f t="shared" si="28"/>
        <v>#N/A</v>
      </c>
      <c r="G1796" t="e">
        <f>IF(F1796=FALSE,"",B1796&amp;"@"&amp;COUNTIFS($B$1:B1796,B1796,$F$1:F1796,TRUE))</f>
        <v>#N/A</v>
      </c>
      <c r="H1796" t="str">
        <f>IFERROR(INDEX('기사 제목, 링크 정리시트'!B:B,MATCH(CONCATENATE("http://skinnonews.com"&amp;'5pg 데이터'!A1796),'기사 제목, 링크 정리시트'!C:C,0)),"")</f>
        <v/>
      </c>
      <c r="M1796">
        <f>주간_5pg!F1796</f>
        <v>0</v>
      </c>
    </row>
    <row r="1797" spans="4:13">
      <c r="D1797" t="e">
        <f>IF(VLOOKUP(A1797,'상위 PV'!A:C,3,0)="기사임",1,"")</f>
        <v>#N/A</v>
      </c>
      <c r="E1797">
        <f>COUNTIF(주간_5pg!$F$2:$F$800,'5pg 데이터'!B1797)</f>
        <v>52</v>
      </c>
      <c r="F1797" t="e">
        <f t="shared" si="28"/>
        <v>#N/A</v>
      </c>
      <c r="G1797" t="e">
        <f>IF(F1797=FALSE,"",B1797&amp;"@"&amp;COUNTIFS($B$1:B1797,B1797,$F$1:F1797,TRUE))</f>
        <v>#N/A</v>
      </c>
      <c r="H1797" t="str">
        <f>IFERROR(INDEX('기사 제목, 링크 정리시트'!B:B,MATCH(CONCATENATE("http://skinnonews.com"&amp;'5pg 데이터'!A1797),'기사 제목, 링크 정리시트'!C:C,0)),"")</f>
        <v/>
      </c>
      <c r="M1797">
        <f>주간_5pg!F1797</f>
        <v>0</v>
      </c>
    </row>
    <row r="1798" spans="4:13">
      <c r="D1798" t="e">
        <f>IF(VLOOKUP(A1798,'상위 PV'!A:C,3,0)="기사임",1,"")</f>
        <v>#N/A</v>
      </c>
      <c r="E1798">
        <f>COUNTIF(주간_5pg!$F$2:$F$800,'5pg 데이터'!B1798)</f>
        <v>52</v>
      </c>
      <c r="F1798" t="e">
        <f t="shared" si="28"/>
        <v>#N/A</v>
      </c>
      <c r="G1798" t="e">
        <f>IF(F1798=FALSE,"",B1798&amp;"@"&amp;COUNTIFS($B$1:B1798,B1798,$F$1:F1798,TRUE))</f>
        <v>#N/A</v>
      </c>
      <c r="H1798" t="str">
        <f>IFERROR(INDEX('기사 제목, 링크 정리시트'!B:B,MATCH(CONCATENATE("http://skinnonews.com"&amp;'5pg 데이터'!A1798),'기사 제목, 링크 정리시트'!C:C,0)),"")</f>
        <v/>
      </c>
      <c r="M1798">
        <f>주간_5pg!F1798</f>
        <v>0</v>
      </c>
    </row>
    <row r="1799" spans="4:13">
      <c r="D1799" t="e">
        <f>IF(VLOOKUP(A1799,'상위 PV'!A:C,3,0)="기사임",1,"")</f>
        <v>#N/A</v>
      </c>
      <c r="E1799">
        <f>COUNTIF(주간_5pg!$F$2:$F$800,'5pg 데이터'!B1799)</f>
        <v>52</v>
      </c>
      <c r="F1799" t="e">
        <f t="shared" si="28"/>
        <v>#N/A</v>
      </c>
      <c r="G1799" t="e">
        <f>IF(F1799=FALSE,"",B1799&amp;"@"&amp;COUNTIFS($B$1:B1799,B1799,$F$1:F1799,TRUE))</f>
        <v>#N/A</v>
      </c>
      <c r="H1799" t="str">
        <f>IFERROR(INDEX('기사 제목, 링크 정리시트'!B:B,MATCH(CONCATENATE("http://skinnonews.com"&amp;'5pg 데이터'!A1799),'기사 제목, 링크 정리시트'!C:C,0)),"")</f>
        <v/>
      </c>
      <c r="M1799">
        <f>주간_5pg!F1799</f>
        <v>0</v>
      </c>
    </row>
    <row r="1800" spans="4:13">
      <c r="D1800" t="e">
        <f>IF(VLOOKUP(A1800,'상위 PV'!A:C,3,0)="기사임",1,"")</f>
        <v>#N/A</v>
      </c>
      <c r="E1800">
        <f>COUNTIF(주간_5pg!$F$2:$F$800,'5pg 데이터'!B1800)</f>
        <v>52</v>
      </c>
      <c r="F1800" t="e">
        <f t="shared" si="28"/>
        <v>#N/A</v>
      </c>
      <c r="G1800" t="e">
        <f>IF(F1800=FALSE,"",B1800&amp;"@"&amp;COUNTIFS($B$1:B1800,B1800,$F$1:F1800,TRUE))</f>
        <v>#N/A</v>
      </c>
      <c r="H1800" t="str">
        <f>IFERROR(INDEX('기사 제목, 링크 정리시트'!B:B,MATCH(CONCATENATE("http://skinnonews.com"&amp;'5pg 데이터'!A1800),'기사 제목, 링크 정리시트'!C:C,0)),"")</f>
        <v/>
      </c>
      <c r="M1800">
        <f>주간_5pg!F1800</f>
        <v>0</v>
      </c>
    </row>
    <row r="1801" spans="4:13">
      <c r="D1801" t="e">
        <f>IF(VLOOKUP(A1801,'상위 PV'!A:C,3,0)="기사임",1,"")</f>
        <v>#N/A</v>
      </c>
      <c r="E1801">
        <f>COUNTIF(주간_5pg!$F$2:$F$800,'5pg 데이터'!B1801)</f>
        <v>52</v>
      </c>
      <c r="F1801" t="e">
        <f t="shared" si="28"/>
        <v>#N/A</v>
      </c>
      <c r="G1801" t="e">
        <f>IF(F1801=FALSE,"",B1801&amp;"@"&amp;COUNTIFS($B$1:B1801,B1801,$F$1:F1801,TRUE))</f>
        <v>#N/A</v>
      </c>
      <c r="H1801" t="str">
        <f>IFERROR(INDEX('기사 제목, 링크 정리시트'!B:B,MATCH(CONCATENATE("http://skinnonews.com"&amp;'5pg 데이터'!A1801),'기사 제목, 링크 정리시트'!C:C,0)),"")</f>
        <v/>
      </c>
      <c r="M1801">
        <f>주간_5pg!F1801</f>
        <v>0</v>
      </c>
    </row>
    <row r="1802" spans="4:13">
      <c r="D1802" t="e">
        <f>IF(VLOOKUP(A1802,'상위 PV'!A:C,3,0)="기사임",1,"")</f>
        <v>#N/A</v>
      </c>
      <c r="E1802">
        <f>COUNTIF(주간_5pg!$F$2:$F$800,'5pg 데이터'!B1802)</f>
        <v>52</v>
      </c>
      <c r="F1802" t="e">
        <f t="shared" si="28"/>
        <v>#N/A</v>
      </c>
      <c r="G1802" t="e">
        <f>IF(F1802=FALSE,"",B1802&amp;"@"&amp;COUNTIFS($B$1:B1802,B1802,$F$1:F1802,TRUE))</f>
        <v>#N/A</v>
      </c>
      <c r="H1802" t="str">
        <f>IFERROR(INDEX('기사 제목, 링크 정리시트'!B:B,MATCH(CONCATENATE("http://skinnonews.com"&amp;'5pg 데이터'!A1802),'기사 제목, 링크 정리시트'!C:C,0)),"")</f>
        <v/>
      </c>
      <c r="M1802">
        <f>주간_5pg!F1802</f>
        <v>0</v>
      </c>
    </row>
    <row r="1803" spans="4:13">
      <c r="D1803" t="e">
        <f>IF(VLOOKUP(A1803,'상위 PV'!A:C,3,0)="기사임",1,"")</f>
        <v>#N/A</v>
      </c>
      <c r="E1803">
        <f>COUNTIF(주간_5pg!$F$2:$F$800,'5pg 데이터'!B1803)</f>
        <v>52</v>
      </c>
      <c r="F1803" t="e">
        <f t="shared" si="28"/>
        <v>#N/A</v>
      </c>
      <c r="G1803" t="e">
        <f>IF(F1803=FALSE,"",B1803&amp;"@"&amp;COUNTIFS($B$1:B1803,B1803,$F$1:F1803,TRUE))</f>
        <v>#N/A</v>
      </c>
      <c r="H1803" t="str">
        <f>IFERROR(INDEX('기사 제목, 링크 정리시트'!B:B,MATCH(CONCATENATE("http://skinnonews.com"&amp;'5pg 데이터'!A1803),'기사 제목, 링크 정리시트'!C:C,0)),"")</f>
        <v/>
      </c>
      <c r="M1803">
        <f>주간_5pg!F1803</f>
        <v>0</v>
      </c>
    </row>
    <row r="1804" spans="4:13">
      <c r="D1804" t="e">
        <f>IF(VLOOKUP(A1804,'상위 PV'!A:C,3,0)="기사임",1,"")</f>
        <v>#N/A</v>
      </c>
      <c r="E1804">
        <f>COUNTIF(주간_5pg!$F$2:$F$800,'5pg 데이터'!B1804)</f>
        <v>52</v>
      </c>
      <c r="F1804" t="e">
        <f t="shared" si="28"/>
        <v>#N/A</v>
      </c>
      <c r="G1804" t="e">
        <f>IF(F1804=FALSE,"",B1804&amp;"@"&amp;COUNTIFS($B$1:B1804,B1804,$F$1:F1804,TRUE))</f>
        <v>#N/A</v>
      </c>
      <c r="H1804" t="str">
        <f>IFERROR(INDEX('기사 제목, 링크 정리시트'!B:B,MATCH(CONCATENATE("http://skinnonews.com"&amp;'5pg 데이터'!A1804),'기사 제목, 링크 정리시트'!C:C,0)),"")</f>
        <v/>
      </c>
      <c r="M1804">
        <f>주간_5pg!F1804</f>
        <v>0</v>
      </c>
    </row>
    <row r="1805" spans="4:13">
      <c r="D1805" t="e">
        <f>IF(VLOOKUP(A1805,'상위 PV'!A:C,3,0)="기사임",1,"")</f>
        <v>#N/A</v>
      </c>
      <c r="E1805">
        <f>COUNTIF(주간_5pg!$F$2:$F$800,'5pg 데이터'!B1805)</f>
        <v>52</v>
      </c>
      <c r="F1805" t="e">
        <f t="shared" si="28"/>
        <v>#N/A</v>
      </c>
      <c r="G1805" t="e">
        <f>IF(F1805=FALSE,"",B1805&amp;"@"&amp;COUNTIFS($B$1:B1805,B1805,$F$1:F1805,TRUE))</f>
        <v>#N/A</v>
      </c>
      <c r="H1805" t="str">
        <f>IFERROR(INDEX('기사 제목, 링크 정리시트'!B:B,MATCH(CONCATENATE("http://skinnonews.com"&amp;'5pg 데이터'!A1805),'기사 제목, 링크 정리시트'!C:C,0)),"")</f>
        <v/>
      </c>
      <c r="M1805">
        <f>주간_5pg!F1805</f>
        <v>0</v>
      </c>
    </row>
    <row r="1806" spans="4:13">
      <c r="D1806" t="e">
        <f>IF(VLOOKUP(A1806,'상위 PV'!A:C,3,0)="기사임",1,"")</f>
        <v>#N/A</v>
      </c>
      <c r="E1806">
        <f>COUNTIF(주간_5pg!$F$2:$F$800,'5pg 데이터'!B1806)</f>
        <v>52</v>
      </c>
      <c r="F1806" t="e">
        <f t="shared" si="28"/>
        <v>#N/A</v>
      </c>
      <c r="G1806" t="e">
        <f>IF(F1806=FALSE,"",B1806&amp;"@"&amp;COUNTIFS($B$1:B1806,B1806,$F$1:F1806,TRUE))</f>
        <v>#N/A</v>
      </c>
      <c r="H1806" t="str">
        <f>IFERROR(INDEX('기사 제목, 링크 정리시트'!B:B,MATCH(CONCATENATE("http://skinnonews.com"&amp;'5pg 데이터'!A1806),'기사 제목, 링크 정리시트'!C:C,0)),"")</f>
        <v/>
      </c>
      <c r="M1806">
        <f>주간_5pg!F1806</f>
        <v>0</v>
      </c>
    </row>
    <row r="1807" spans="4:13">
      <c r="D1807" t="e">
        <f>IF(VLOOKUP(A1807,'상위 PV'!A:C,3,0)="기사임",1,"")</f>
        <v>#N/A</v>
      </c>
      <c r="E1807">
        <f>COUNTIF(주간_5pg!$F$2:$F$800,'5pg 데이터'!B1807)</f>
        <v>52</v>
      </c>
      <c r="F1807" t="e">
        <f t="shared" si="28"/>
        <v>#N/A</v>
      </c>
      <c r="G1807" t="e">
        <f>IF(F1807=FALSE,"",B1807&amp;"@"&amp;COUNTIFS($B$1:B1807,B1807,$F$1:F1807,TRUE))</f>
        <v>#N/A</v>
      </c>
      <c r="H1807" t="str">
        <f>IFERROR(INDEX('기사 제목, 링크 정리시트'!B:B,MATCH(CONCATENATE("http://skinnonews.com"&amp;'5pg 데이터'!A1807),'기사 제목, 링크 정리시트'!C:C,0)),"")</f>
        <v/>
      </c>
      <c r="M1807">
        <f>주간_5pg!F1807</f>
        <v>0</v>
      </c>
    </row>
    <row r="1808" spans="4:13">
      <c r="D1808" t="e">
        <f>IF(VLOOKUP(A1808,'상위 PV'!A:C,3,0)="기사임",1,"")</f>
        <v>#N/A</v>
      </c>
      <c r="E1808">
        <f>COUNTIF(주간_5pg!$F$2:$F$800,'5pg 데이터'!B1808)</f>
        <v>52</v>
      </c>
      <c r="F1808" t="e">
        <f t="shared" si="28"/>
        <v>#N/A</v>
      </c>
      <c r="G1808" t="e">
        <f>IF(F1808=FALSE,"",B1808&amp;"@"&amp;COUNTIFS($B$1:B1808,B1808,$F$1:F1808,TRUE))</f>
        <v>#N/A</v>
      </c>
      <c r="H1808" t="str">
        <f>IFERROR(INDEX('기사 제목, 링크 정리시트'!B:B,MATCH(CONCATENATE("http://skinnonews.com"&amp;'5pg 데이터'!A1808),'기사 제목, 링크 정리시트'!C:C,0)),"")</f>
        <v/>
      </c>
      <c r="M1808">
        <f>주간_5pg!F1808</f>
        <v>0</v>
      </c>
    </row>
    <row r="1809" spans="4:13">
      <c r="D1809" t="e">
        <f>IF(VLOOKUP(A1809,'상위 PV'!A:C,3,0)="기사임",1,"")</f>
        <v>#N/A</v>
      </c>
      <c r="E1809">
        <f>COUNTIF(주간_5pg!$F$2:$F$800,'5pg 데이터'!B1809)</f>
        <v>52</v>
      </c>
      <c r="F1809" t="e">
        <f t="shared" si="28"/>
        <v>#N/A</v>
      </c>
      <c r="G1809" t="e">
        <f>IF(F1809=FALSE,"",B1809&amp;"@"&amp;COUNTIFS($B$1:B1809,B1809,$F$1:F1809,TRUE))</f>
        <v>#N/A</v>
      </c>
      <c r="H1809" t="str">
        <f>IFERROR(INDEX('기사 제목, 링크 정리시트'!B:B,MATCH(CONCATENATE("http://skinnonews.com"&amp;'5pg 데이터'!A1809),'기사 제목, 링크 정리시트'!C:C,0)),"")</f>
        <v/>
      </c>
      <c r="M1809">
        <f>주간_5pg!F1809</f>
        <v>0</v>
      </c>
    </row>
    <row r="1810" spans="4:13">
      <c r="D1810" t="e">
        <f>IF(VLOOKUP(A1810,'상위 PV'!A:C,3,0)="기사임",1,"")</f>
        <v>#N/A</v>
      </c>
      <c r="E1810">
        <f>COUNTIF(주간_5pg!$F$2:$F$800,'5pg 데이터'!B1810)</f>
        <v>52</v>
      </c>
      <c r="F1810" t="e">
        <f t="shared" si="28"/>
        <v>#N/A</v>
      </c>
      <c r="G1810" t="e">
        <f>IF(F1810=FALSE,"",B1810&amp;"@"&amp;COUNTIFS($B$1:B1810,B1810,$F$1:F1810,TRUE))</f>
        <v>#N/A</v>
      </c>
      <c r="H1810" t="str">
        <f>IFERROR(INDEX('기사 제목, 링크 정리시트'!B:B,MATCH(CONCATENATE("http://skinnonews.com"&amp;'5pg 데이터'!A1810),'기사 제목, 링크 정리시트'!C:C,0)),"")</f>
        <v/>
      </c>
      <c r="M1810">
        <f>주간_5pg!F1810</f>
        <v>0</v>
      </c>
    </row>
    <row r="1811" spans="4:13">
      <c r="D1811" t="e">
        <f>IF(VLOOKUP(A1811,'상위 PV'!A:C,3,0)="기사임",1,"")</f>
        <v>#N/A</v>
      </c>
      <c r="E1811">
        <f>COUNTIF(주간_5pg!$F$2:$F$800,'5pg 데이터'!B1811)</f>
        <v>52</v>
      </c>
      <c r="F1811" t="e">
        <f t="shared" si="28"/>
        <v>#N/A</v>
      </c>
      <c r="G1811" t="e">
        <f>IF(F1811=FALSE,"",B1811&amp;"@"&amp;COUNTIFS($B$1:B1811,B1811,$F$1:F1811,TRUE))</f>
        <v>#N/A</v>
      </c>
      <c r="H1811" t="str">
        <f>IFERROR(INDEX('기사 제목, 링크 정리시트'!B:B,MATCH(CONCATENATE("http://skinnonews.com"&amp;'5pg 데이터'!A1811),'기사 제목, 링크 정리시트'!C:C,0)),"")</f>
        <v/>
      </c>
      <c r="M1811">
        <f>주간_5pg!F1811</f>
        <v>0</v>
      </c>
    </row>
    <row r="1812" spans="4:13">
      <c r="D1812" t="e">
        <f>IF(VLOOKUP(A1812,'상위 PV'!A:C,3,0)="기사임",1,"")</f>
        <v>#N/A</v>
      </c>
      <c r="E1812">
        <f>COUNTIF(주간_5pg!$F$2:$F$800,'5pg 데이터'!B1812)</f>
        <v>52</v>
      </c>
      <c r="F1812" t="e">
        <f t="shared" si="28"/>
        <v>#N/A</v>
      </c>
      <c r="G1812" t="e">
        <f>IF(F1812=FALSE,"",B1812&amp;"@"&amp;COUNTIFS($B$1:B1812,B1812,$F$1:F1812,TRUE))</f>
        <v>#N/A</v>
      </c>
      <c r="H1812" t="str">
        <f>IFERROR(INDEX('기사 제목, 링크 정리시트'!B:B,MATCH(CONCATENATE("http://skinnonews.com"&amp;'5pg 데이터'!A1812),'기사 제목, 링크 정리시트'!C:C,0)),"")</f>
        <v/>
      </c>
      <c r="M1812">
        <f>주간_5pg!F1812</f>
        <v>0</v>
      </c>
    </row>
    <row r="1813" spans="4:13">
      <c r="D1813" t="e">
        <f>IF(VLOOKUP(A1813,'상위 PV'!A:C,3,0)="기사임",1,"")</f>
        <v>#N/A</v>
      </c>
      <c r="E1813">
        <f>COUNTIF(주간_5pg!$F$2:$F$800,'5pg 데이터'!B1813)</f>
        <v>52</v>
      </c>
      <c r="F1813" t="e">
        <f t="shared" si="28"/>
        <v>#N/A</v>
      </c>
      <c r="G1813" t="e">
        <f>IF(F1813=FALSE,"",B1813&amp;"@"&amp;COUNTIFS($B$1:B1813,B1813,$F$1:F1813,TRUE))</f>
        <v>#N/A</v>
      </c>
      <c r="H1813" t="str">
        <f>IFERROR(INDEX('기사 제목, 링크 정리시트'!B:B,MATCH(CONCATENATE("http://skinnonews.com"&amp;'5pg 데이터'!A1813),'기사 제목, 링크 정리시트'!C:C,0)),"")</f>
        <v/>
      </c>
      <c r="M1813">
        <f>주간_5pg!F1813</f>
        <v>0</v>
      </c>
    </row>
    <row r="1814" spans="4:13">
      <c r="D1814" t="e">
        <f>IF(VLOOKUP(A1814,'상위 PV'!A:C,3,0)="기사임",1,"")</f>
        <v>#N/A</v>
      </c>
      <c r="E1814">
        <f>COUNTIF(주간_5pg!$F$2:$F$800,'5pg 데이터'!B1814)</f>
        <v>52</v>
      </c>
      <c r="F1814" t="e">
        <f t="shared" si="28"/>
        <v>#N/A</v>
      </c>
      <c r="G1814" t="e">
        <f>IF(F1814=FALSE,"",B1814&amp;"@"&amp;COUNTIFS($B$1:B1814,B1814,$F$1:F1814,TRUE))</f>
        <v>#N/A</v>
      </c>
      <c r="H1814" t="str">
        <f>IFERROR(INDEX('기사 제목, 링크 정리시트'!B:B,MATCH(CONCATENATE("http://skinnonews.com"&amp;'5pg 데이터'!A1814),'기사 제목, 링크 정리시트'!C:C,0)),"")</f>
        <v/>
      </c>
      <c r="M1814">
        <f>주간_5pg!F1814</f>
        <v>0</v>
      </c>
    </row>
    <row r="1815" spans="4:13">
      <c r="D1815" t="e">
        <f>IF(VLOOKUP(A1815,'상위 PV'!A:C,3,0)="기사임",1,"")</f>
        <v>#N/A</v>
      </c>
      <c r="E1815">
        <f>COUNTIF(주간_5pg!$F$2:$F$800,'5pg 데이터'!B1815)</f>
        <v>52</v>
      </c>
      <c r="F1815" t="e">
        <f t="shared" si="28"/>
        <v>#N/A</v>
      </c>
      <c r="G1815" t="e">
        <f>IF(F1815=FALSE,"",B1815&amp;"@"&amp;COUNTIFS($B$1:B1815,B1815,$F$1:F1815,TRUE))</f>
        <v>#N/A</v>
      </c>
      <c r="H1815" t="str">
        <f>IFERROR(INDEX('기사 제목, 링크 정리시트'!B:B,MATCH(CONCATENATE("http://skinnonews.com"&amp;'5pg 데이터'!A1815),'기사 제목, 링크 정리시트'!C:C,0)),"")</f>
        <v/>
      </c>
      <c r="M1815">
        <f>주간_5pg!F1815</f>
        <v>0</v>
      </c>
    </row>
    <row r="1816" spans="4:13">
      <c r="D1816" t="e">
        <f>IF(VLOOKUP(A1816,'상위 PV'!A:C,3,0)="기사임",1,"")</f>
        <v>#N/A</v>
      </c>
      <c r="E1816">
        <f>COUNTIF(주간_5pg!$F$2:$F$800,'5pg 데이터'!B1816)</f>
        <v>52</v>
      </c>
      <c r="F1816" t="e">
        <f t="shared" si="28"/>
        <v>#N/A</v>
      </c>
      <c r="G1816" t="e">
        <f>IF(F1816=FALSE,"",B1816&amp;"@"&amp;COUNTIFS($B$1:B1816,B1816,$F$1:F1816,TRUE))</f>
        <v>#N/A</v>
      </c>
      <c r="H1816" t="str">
        <f>IFERROR(INDEX('기사 제목, 링크 정리시트'!B:B,MATCH(CONCATENATE("http://skinnonews.com"&amp;'5pg 데이터'!A1816),'기사 제목, 링크 정리시트'!C:C,0)),"")</f>
        <v/>
      </c>
      <c r="M1816">
        <f>주간_5pg!F1816</f>
        <v>0</v>
      </c>
    </row>
    <row r="1817" spans="4:13">
      <c r="D1817" t="e">
        <f>IF(VLOOKUP(A1817,'상위 PV'!A:C,3,0)="기사임",1,"")</f>
        <v>#N/A</v>
      </c>
      <c r="E1817">
        <f>COUNTIF(주간_5pg!$F$2:$F$800,'5pg 데이터'!B1817)</f>
        <v>52</v>
      </c>
      <c r="F1817" t="e">
        <f t="shared" si="28"/>
        <v>#N/A</v>
      </c>
      <c r="G1817" t="e">
        <f>IF(F1817=FALSE,"",B1817&amp;"@"&amp;COUNTIFS($B$1:B1817,B1817,$F$1:F1817,TRUE))</f>
        <v>#N/A</v>
      </c>
      <c r="H1817" t="str">
        <f>IFERROR(INDEX('기사 제목, 링크 정리시트'!B:B,MATCH(CONCATENATE("http://skinnonews.com"&amp;'5pg 데이터'!A1817),'기사 제목, 링크 정리시트'!C:C,0)),"")</f>
        <v/>
      </c>
      <c r="M1817">
        <f>주간_5pg!F1817</f>
        <v>0</v>
      </c>
    </row>
    <row r="1818" spans="4:13">
      <c r="D1818" t="e">
        <f>IF(VLOOKUP(A1818,'상위 PV'!A:C,3,0)="기사임",1,"")</f>
        <v>#N/A</v>
      </c>
      <c r="E1818">
        <f>COUNTIF(주간_5pg!$F$2:$F$800,'5pg 데이터'!B1818)</f>
        <v>52</v>
      </c>
      <c r="F1818" t="e">
        <f t="shared" si="28"/>
        <v>#N/A</v>
      </c>
      <c r="G1818" t="e">
        <f>IF(F1818=FALSE,"",B1818&amp;"@"&amp;COUNTIFS($B$1:B1818,B1818,$F$1:F1818,TRUE))</f>
        <v>#N/A</v>
      </c>
      <c r="H1818" t="str">
        <f>IFERROR(INDEX('기사 제목, 링크 정리시트'!B:B,MATCH(CONCATENATE("http://skinnonews.com"&amp;'5pg 데이터'!A1818),'기사 제목, 링크 정리시트'!C:C,0)),"")</f>
        <v/>
      </c>
      <c r="M1818">
        <f>주간_5pg!F1818</f>
        <v>0</v>
      </c>
    </row>
    <row r="1819" spans="4:13">
      <c r="D1819" t="e">
        <f>IF(VLOOKUP(A1819,'상위 PV'!A:C,3,0)="기사임",1,"")</f>
        <v>#N/A</v>
      </c>
      <c r="E1819">
        <f>COUNTIF(주간_5pg!$F$2:$F$800,'5pg 데이터'!B1819)</f>
        <v>52</v>
      </c>
      <c r="F1819" t="e">
        <f t="shared" si="28"/>
        <v>#N/A</v>
      </c>
      <c r="G1819" t="e">
        <f>IF(F1819=FALSE,"",B1819&amp;"@"&amp;COUNTIFS($B$1:B1819,B1819,$F$1:F1819,TRUE))</f>
        <v>#N/A</v>
      </c>
      <c r="H1819" t="str">
        <f>IFERROR(INDEX('기사 제목, 링크 정리시트'!B:B,MATCH(CONCATENATE("http://skinnonews.com"&amp;'5pg 데이터'!A1819),'기사 제목, 링크 정리시트'!C:C,0)),"")</f>
        <v/>
      </c>
      <c r="M1819">
        <f>주간_5pg!F1819</f>
        <v>0</v>
      </c>
    </row>
    <row r="1820" spans="4:13">
      <c r="D1820" t="e">
        <f>IF(VLOOKUP(A1820,'상위 PV'!A:C,3,0)="기사임",1,"")</f>
        <v>#N/A</v>
      </c>
      <c r="E1820">
        <f>COUNTIF(주간_5pg!$F$2:$F$800,'5pg 데이터'!B1820)</f>
        <v>52</v>
      </c>
      <c r="F1820" t="e">
        <f t="shared" si="28"/>
        <v>#N/A</v>
      </c>
      <c r="G1820" t="e">
        <f>IF(F1820=FALSE,"",B1820&amp;"@"&amp;COUNTIFS($B$1:B1820,B1820,$F$1:F1820,TRUE))</f>
        <v>#N/A</v>
      </c>
      <c r="H1820" t="str">
        <f>IFERROR(INDEX('기사 제목, 링크 정리시트'!B:B,MATCH(CONCATENATE("http://skinnonews.com"&amp;'5pg 데이터'!A1820),'기사 제목, 링크 정리시트'!C:C,0)),"")</f>
        <v/>
      </c>
      <c r="M1820">
        <f>주간_5pg!F1820</f>
        <v>0</v>
      </c>
    </row>
    <row r="1821" spans="4:13">
      <c r="D1821" t="e">
        <f>IF(VLOOKUP(A1821,'상위 PV'!A:C,3,0)="기사임",1,"")</f>
        <v>#N/A</v>
      </c>
      <c r="E1821">
        <f>COUNTIF(주간_5pg!$F$2:$F$800,'5pg 데이터'!B1821)</f>
        <v>52</v>
      </c>
      <c r="F1821" t="e">
        <f t="shared" si="28"/>
        <v>#N/A</v>
      </c>
      <c r="G1821" t="e">
        <f>IF(F1821=FALSE,"",B1821&amp;"@"&amp;COUNTIFS($B$1:B1821,B1821,$F$1:F1821,TRUE))</f>
        <v>#N/A</v>
      </c>
      <c r="H1821" t="str">
        <f>IFERROR(INDEX('기사 제목, 링크 정리시트'!B:B,MATCH(CONCATENATE("http://skinnonews.com"&amp;'5pg 데이터'!A1821),'기사 제목, 링크 정리시트'!C:C,0)),"")</f>
        <v/>
      </c>
      <c r="M1821">
        <f>주간_5pg!F1821</f>
        <v>0</v>
      </c>
    </row>
    <row r="1822" spans="4:13">
      <c r="D1822" t="e">
        <f>IF(VLOOKUP(A1822,'상위 PV'!A:C,3,0)="기사임",1,"")</f>
        <v>#N/A</v>
      </c>
      <c r="E1822">
        <f>COUNTIF(주간_5pg!$F$2:$F$800,'5pg 데이터'!B1822)</f>
        <v>52</v>
      </c>
      <c r="F1822" t="e">
        <f t="shared" si="28"/>
        <v>#N/A</v>
      </c>
      <c r="G1822" t="e">
        <f>IF(F1822=FALSE,"",B1822&amp;"@"&amp;COUNTIFS($B$1:B1822,B1822,$F$1:F1822,TRUE))</f>
        <v>#N/A</v>
      </c>
      <c r="H1822" t="str">
        <f>IFERROR(INDEX('기사 제목, 링크 정리시트'!B:B,MATCH(CONCATENATE("http://skinnonews.com"&amp;'5pg 데이터'!A1822),'기사 제목, 링크 정리시트'!C:C,0)),"")</f>
        <v/>
      </c>
      <c r="M1822">
        <f>주간_5pg!F1822</f>
        <v>0</v>
      </c>
    </row>
    <row r="1823" spans="4:13">
      <c r="D1823" t="e">
        <f>IF(VLOOKUP(A1823,'상위 PV'!A:C,3,0)="기사임",1,"")</f>
        <v>#N/A</v>
      </c>
      <c r="E1823">
        <f>COUNTIF(주간_5pg!$F$2:$F$800,'5pg 데이터'!B1823)</f>
        <v>52</v>
      </c>
      <c r="F1823" t="e">
        <f t="shared" si="28"/>
        <v>#N/A</v>
      </c>
      <c r="G1823" t="e">
        <f>IF(F1823=FALSE,"",B1823&amp;"@"&amp;COUNTIFS($B$1:B1823,B1823,$F$1:F1823,TRUE))</f>
        <v>#N/A</v>
      </c>
      <c r="H1823" t="str">
        <f>IFERROR(INDEX('기사 제목, 링크 정리시트'!B:B,MATCH(CONCATENATE("http://skinnonews.com"&amp;'5pg 데이터'!A1823),'기사 제목, 링크 정리시트'!C:C,0)),"")</f>
        <v/>
      </c>
      <c r="M1823">
        <f>주간_5pg!F1823</f>
        <v>0</v>
      </c>
    </row>
    <row r="1824" spans="4:13">
      <c r="D1824" t="e">
        <f>IF(VLOOKUP(A1824,'상위 PV'!A:C,3,0)="기사임",1,"")</f>
        <v>#N/A</v>
      </c>
      <c r="E1824">
        <f>COUNTIF(주간_5pg!$F$2:$F$800,'5pg 데이터'!B1824)</f>
        <v>52</v>
      </c>
      <c r="F1824" t="e">
        <f t="shared" si="28"/>
        <v>#N/A</v>
      </c>
      <c r="G1824" t="e">
        <f>IF(F1824=FALSE,"",B1824&amp;"@"&amp;COUNTIFS($B$1:B1824,B1824,$F$1:F1824,TRUE))</f>
        <v>#N/A</v>
      </c>
      <c r="H1824" t="str">
        <f>IFERROR(INDEX('기사 제목, 링크 정리시트'!B:B,MATCH(CONCATENATE("http://skinnonews.com"&amp;'5pg 데이터'!A1824),'기사 제목, 링크 정리시트'!C:C,0)),"")</f>
        <v/>
      </c>
      <c r="M1824">
        <f>주간_5pg!F1824</f>
        <v>0</v>
      </c>
    </row>
    <row r="1825" spans="4:13">
      <c r="D1825" t="e">
        <f>IF(VLOOKUP(A1825,'상위 PV'!A:C,3,0)="기사임",1,"")</f>
        <v>#N/A</v>
      </c>
      <c r="E1825">
        <f>COUNTIF(주간_5pg!$F$2:$F$800,'5pg 데이터'!B1825)</f>
        <v>52</v>
      </c>
      <c r="F1825" t="e">
        <f t="shared" si="28"/>
        <v>#N/A</v>
      </c>
      <c r="G1825" t="e">
        <f>IF(F1825=FALSE,"",B1825&amp;"@"&amp;COUNTIFS($B$1:B1825,B1825,$F$1:F1825,TRUE))</f>
        <v>#N/A</v>
      </c>
      <c r="H1825" t="str">
        <f>IFERROR(INDEX('기사 제목, 링크 정리시트'!B:B,MATCH(CONCATENATE("http://skinnonews.com"&amp;'5pg 데이터'!A1825),'기사 제목, 링크 정리시트'!C:C,0)),"")</f>
        <v/>
      </c>
      <c r="M1825">
        <f>주간_5pg!F1825</f>
        <v>0</v>
      </c>
    </row>
    <row r="1826" spans="4:13">
      <c r="D1826" t="e">
        <f>IF(VLOOKUP(A1826,'상위 PV'!A:C,3,0)="기사임",1,"")</f>
        <v>#N/A</v>
      </c>
      <c r="E1826">
        <f>COUNTIF(주간_5pg!$F$2:$F$800,'5pg 데이터'!B1826)</f>
        <v>52</v>
      </c>
      <c r="F1826" t="e">
        <f t="shared" si="28"/>
        <v>#N/A</v>
      </c>
      <c r="G1826" t="e">
        <f>IF(F1826=FALSE,"",B1826&amp;"@"&amp;COUNTIFS($B$1:B1826,B1826,$F$1:F1826,TRUE))</f>
        <v>#N/A</v>
      </c>
      <c r="H1826" t="str">
        <f>IFERROR(INDEX('기사 제목, 링크 정리시트'!B:B,MATCH(CONCATENATE("http://skinnonews.com"&amp;'5pg 데이터'!A1826),'기사 제목, 링크 정리시트'!C:C,0)),"")</f>
        <v/>
      </c>
      <c r="M1826">
        <f>주간_5pg!F1826</f>
        <v>0</v>
      </c>
    </row>
    <row r="1827" spans="4:13">
      <c r="D1827" t="e">
        <f>IF(VLOOKUP(A1827,'상위 PV'!A:C,3,0)="기사임",1,"")</f>
        <v>#N/A</v>
      </c>
      <c r="E1827">
        <f>COUNTIF(주간_5pg!$F$2:$F$800,'5pg 데이터'!B1827)</f>
        <v>52</v>
      </c>
      <c r="F1827" t="e">
        <f t="shared" si="28"/>
        <v>#N/A</v>
      </c>
      <c r="G1827" t="e">
        <f>IF(F1827=FALSE,"",B1827&amp;"@"&amp;COUNTIFS($B$1:B1827,B1827,$F$1:F1827,TRUE))</f>
        <v>#N/A</v>
      </c>
      <c r="H1827" t="str">
        <f>IFERROR(INDEX('기사 제목, 링크 정리시트'!B:B,MATCH(CONCATENATE("http://skinnonews.com"&amp;'5pg 데이터'!A1827),'기사 제목, 링크 정리시트'!C:C,0)),"")</f>
        <v/>
      </c>
      <c r="M1827">
        <f>주간_5pg!F1827</f>
        <v>0</v>
      </c>
    </row>
    <row r="1828" spans="4:13">
      <c r="D1828" t="e">
        <f>IF(VLOOKUP(A1828,'상위 PV'!A:C,3,0)="기사임",1,"")</f>
        <v>#N/A</v>
      </c>
      <c r="E1828">
        <f>COUNTIF(주간_5pg!$F$2:$F$800,'5pg 데이터'!B1828)</f>
        <v>52</v>
      </c>
      <c r="F1828" t="e">
        <f t="shared" si="28"/>
        <v>#N/A</v>
      </c>
      <c r="G1828" t="e">
        <f>IF(F1828=FALSE,"",B1828&amp;"@"&amp;COUNTIFS($B$1:B1828,B1828,$F$1:F1828,TRUE))</f>
        <v>#N/A</v>
      </c>
      <c r="H1828" t="str">
        <f>IFERROR(INDEX('기사 제목, 링크 정리시트'!B:B,MATCH(CONCATENATE("http://skinnonews.com"&amp;'5pg 데이터'!A1828),'기사 제목, 링크 정리시트'!C:C,0)),"")</f>
        <v/>
      </c>
      <c r="M1828">
        <f>주간_5pg!F1828</f>
        <v>0</v>
      </c>
    </row>
    <row r="1829" spans="4:13">
      <c r="D1829" t="e">
        <f>IF(VLOOKUP(A1829,'상위 PV'!A:C,3,0)="기사임",1,"")</f>
        <v>#N/A</v>
      </c>
      <c r="E1829">
        <f>COUNTIF(주간_5pg!$F$2:$F$800,'5pg 데이터'!B1829)</f>
        <v>52</v>
      </c>
      <c r="F1829" t="e">
        <f t="shared" si="28"/>
        <v>#N/A</v>
      </c>
      <c r="G1829" t="e">
        <f>IF(F1829=FALSE,"",B1829&amp;"@"&amp;COUNTIFS($B$1:B1829,B1829,$F$1:F1829,TRUE))</f>
        <v>#N/A</v>
      </c>
      <c r="H1829" t="str">
        <f>IFERROR(INDEX('기사 제목, 링크 정리시트'!B:B,MATCH(CONCATENATE("http://skinnonews.com"&amp;'5pg 데이터'!A1829),'기사 제목, 링크 정리시트'!C:C,0)),"")</f>
        <v/>
      </c>
      <c r="M1829">
        <f>주간_5pg!F1829</f>
        <v>0</v>
      </c>
    </row>
    <row r="1830" spans="4:13">
      <c r="D1830" t="e">
        <f>IF(VLOOKUP(A1830,'상위 PV'!A:C,3,0)="기사임",1,"")</f>
        <v>#N/A</v>
      </c>
      <c r="E1830">
        <f>COUNTIF(주간_5pg!$F$2:$F$800,'5pg 데이터'!B1830)</f>
        <v>52</v>
      </c>
      <c r="F1830" t="e">
        <f t="shared" si="28"/>
        <v>#N/A</v>
      </c>
      <c r="G1830" t="e">
        <f>IF(F1830=FALSE,"",B1830&amp;"@"&amp;COUNTIFS($B$1:B1830,B1830,$F$1:F1830,TRUE))</f>
        <v>#N/A</v>
      </c>
      <c r="H1830" t="str">
        <f>IFERROR(INDEX('기사 제목, 링크 정리시트'!B:B,MATCH(CONCATENATE("http://skinnonews.com"&amp;'5pg 데이터'!A1830),'기사 제목, 링크 정리시트'!C:C,0)),"")</f>
        <v/>
      </c>
      <c r="M1830">
        <f>주간_5pg!F1830</f>
        <v>0</v>
      </c>
    </row>
    <row r="1831" spans="4:13">
      <c r="D1831" t="e">
        <f>IF(VLOOKUP(A1831,'상위 PV'!A:C,3,0)="기사임",1,"")</f>
        <v>#N/A</v>
      </c>
      <c r="E1831">
        <f>COUNTIF(주간_5pg!$F$2:$F$800,'5pg 데이터'!B1831)</f>
        <v>52</v>
      </c>
      <c r="F1831" t="e">
        <f t="shared" si="28"/>
        <v>#N/A</v>
      </c>
      <c r="G1831" t="e">
        <f>IF(F1831=FALSE,"",B1831&amp;"@"&amp;COUNTIFS($B$1:B1831,B1831,$F$1:F1831,TRUE))</f>
        <v>#N/A</v>
      </c>
      <c r="H1831" t="str">
        <f>IFERROR(INDEX('기사 제목, 링크 정리시트'!B:B,MATCH(CONCATENATE("http://skinnonews.com"&amp;'5pg 데이터'!A1831),'기사 제목, 링크 정리시트'!C:C,0)),"")</f>
        <v/>
      </c>
      <c r="M1831">
        <f>주간_5pg!F1831</f>
        <v>0</v>
      </c>
    </row>
    <row r="1832" spans="4:13">
      <c r="D1832" t="e">
        <f>IF(VLOOKUP(A1832,'상위 PV'!A:C,3,0)="기사임",1,"")</f>
        <v>#N/A</v>
      </c>
      <c r="E1832">
        <f>COUNTIF(주간_5pg!$F$2:$F$800,'5pg 데이터'!B1832)</f>
        <v>52</v>
      </c>
      <c r="F1832" t="e">
        <f t="shared" si="28"/>
        <v>#N/A</v>
      </c>
      <c r="G1832" t="e">
        <f>IF(F1832=FALSE,"",B1832&amp;"@"&amp;COUNTIFS($B$1:B1832,B1832,$F$1:F1832,TRUE))</f>
        <v>#N/A</v>
      </c>
      <c r="H1832" t="str">
        <f>IFERROR(INDEX('기사 제목, 링크 정리시트'!B:B,MATCH(CONCATENATE("http://skinnonews.com"&amp;'5pg 데이터'!A1832),'기사 제목, 링크 정리시트'!C:C,0)),"")</f>
        <v/>
      </c>
      <c r="M1832">
        <f>주간_5pg!F1832</f>
        <v>0</v>
      </c>
    </row>
    <row r="1833" spans="4:13">
      <c r="D1833" t="e">
        <f>IF(VLOOKUP(A1833,'상위 PV'!A:C,3,0)="기사임",1,"")</f>
        <v>#N/A</v>
      </c>
      <c r="E1833">
        <f>COUNTIF(주간_5pg!$F$2:$F$800,'5pg 데이터'!B1833)</f>
        <v>52</v>
      </c>
      <c r="F1833" t="e">
        <f t="shared" si="28"/>
        <v>#N/A</v>
      </c>
      <c r="G1833" t="e">
        <f>IF(F1833=FALSE,"",B1833&amp;"@"&amp;COUNTIFS($B$1:B1833,B1833,$F$1:F1833,TRUE))</f>
        <v>#N/A</v>
      </c>
      <c r="H1833" t="str">
        <f>IFERROR(INDEX('기사 제목, 링크 정리시트'!B:B,MATCH(CONCATENATE("http://skinnonews.com"&amp;'5pg 데이터'!A1833),'기사 제목, 링크 정리시트'!C:C,0)),"")</f>
        <v/>
      </c>
      <c r="M1833">
        <f>주간_5pg!F1833</f>
        <v>0</v>
      </c>
    </row>
    <row r="1834" spans="4:13">
      <c r="D1834" t="e">
        <f>IF(VLOOKUP(A1834,'상위 PV'!A:C,3,0)="기사임",1,"")</f>
        <v>#N/A</v>
      </c>
      <c r="E1834">
        <f>COUNTIF(주간_5pg!$F$2:$F$800,'5pg 데이터'!B1834)</f>
        <v>52</v>
      </c>
      <c r="F1834" t="e">
        <f t="shared" si="28"/>
        <v>#N/A</v>
      </c>
      <c r="G1834" t="e">
        <f>IF(F1834=FALSE,"",B1834&amp;"@"&amp;COUNTIFS($B$1:B1834,B1834,$F$1:F1834,TRUE))</f>
        <v>#N/A</v>
      </c>
      <c r="H1834" t="str">
        <f>IFERROR(INDEX('기사 제목, 링크 정리시트'!B:B,MATCH(CONCATENATE("http://skinnonews.com"&amp;'5pg 데이터'!A1834),'기사 제목, 링크 정리시트'!C:C,0)),"")</f>
        <v/>
      </c>
      <c r="M1834">
        <f>주간_5pg!F1834</f>
        <v>0</v>
      </c>
    </row>
    <row r="1835" spans="4:13">
      <c r="D1835" t="e">
        <f>IF(VLOOKUP(A1835,'상위 PV'!A:C,3,0)="기사임",1,"")</f>
        <v>#N/A</v>
      </c>
      <c r="E1835">
        <f>COUNTIF(주간_5pg!$F$2:$F$800,'5pg 데이터'!B1835)</f>
        <v>52</v>
      </c>
      <c r="F1835" t="e">
        <f t="shared" si="28"/>
        <v>#N/A</v>
      </c>
      <c r="G1835" t="e">
        <f>IF(F1835=FALSE,"",B1835&amp;"@"&amp;COUNTIFS($B$1:B1835,B1835,$F$1:F1835,TRUE))</f>
        <v>#N/A</v>
      </c>
      <c r="H1835" t="str">
        <f>IFERROR(INDEX('기사 제목, 링크 정리시트'!B:B,MATCH(CONCATENATE("http://skinnonews.com"&amp;'5pg 데이터'!A1835),'기사 제목, 링크 정리시트'!C:C,0)),"")</f>
        <v/>
      </c>
      <c r="M1835">
        <f>주간_5pg!F1835</f>
        <v>0</v>
      </c>
    </row>
    <row r="1836" spans="4:13">
      <c r="D1836" t="e">
        <f>IF(VLOOKUP(A1836,'상위 PV'!A:C,3,0)="기사임",1,"")</f>
        <v>#N/A</v>
      </c>
      <c r="E1836">
        <f>COUNTIF(주간_5pg!$F$2:$F$800,'5pg 데이터'!B1836)</f>
        <v>52</v>
      </c>
      <c r="F1836" t="e">
        <f t="shared" si="28"/>
        <v>#N/A</v>
      </c>
      <c r="G1836" t="e">
        <f>IF(F1836=FALSE,"",B1836&amp;"@"&amp;COUNTIFS($B$1:B1836,B1836,$F$1:F1836,TRUE))</f>
        <v>#N/A</v>
      </c>
      <c r="H1836" t="str">
        <f>IFERROR(INDEX('기사 제목, 링크 정리시트'!B:B,MATCH(CONCATENATE("http://skinnonews.com"&amp;'5pg 데이터'!A1836),'기사 제목, 링크 정리시트'!C:C,0)),"")</f>
        <v/>
      </c>
      <c r="M1836">
        <f>주간_5pg!F1836</f>
        <v>0</v>
      </c>
    </row>
    <row r="1837" spans="4:13">
      <c r="D1837" t="e">
        <f>IF(VLOOKUP(A1837,'상위 PV'!A:C,3,0)="기사임",1,"")</f>
        <v>#N/A</v>
      </c>
      <c r="E1837">
        <f>COUNTIF(주간_5pg!$F$2:$F$800,'5pg 데이터'!B1837)</f>
        <v>52</v>
      </c>
      <c r="F1837" t="e">
        <f t="shared" si="28"/>
        <v>#N/A</v>
      </c>
      <c r="G1837" t="e">
        <f>IF(F1837=FALSE,"",B1837&amp;"@"&amp;COUNTIFS($B$1:B1837,B1837,$F$1:F1837,TRUE))</f>
        <v>#N/A</v>
      </c>
      <c r="H1837" t="str">
        <f>IFERROR(INDEX('기사 제목, 링크 정리시트'!B:B,MATCH(CONCATENATE("http://skinnonews.com"&amp;'5pg 데이터'!A1837),'기사 제목, 링크 정리시트'!C:C,0)),"")</f>
        <v/>
      </c>
      <c r="M1837">
        <f>주간_5pg!F1837</f>
        <v>0</v>
      </c>
    </row>
    <row r="1838" spans="4:13">
      <c r="D1838" t="e">
        <f>IF(VLOOKUP(A1838,'상위 PV'!A:C,3,0)="기사임",1,"")</f>
        <v>#N/A</v>
      </c>
      <c r="E1838">
        <f>COUNTIF(주간_5pg!$F$2:$F$800,'5pg 데이터'!B1838)</f>
        <v>52</v>
      </c>
      <c r="F1838" t="e">
        <f t="shared" si="28"/>
        <v>#N/A</v>
      </c>
      <c r="G1838" t="e">
        <f>IF(F1838=FALSE,"",B1838&amp;"@"&amp;COUNTIFS($B$1:B1838,B1838,$F$1:F1838,TRUE))</f>
        <v>#N/A</v>
      </c>
      <c r="H1838" t="str">
        <f>IFERROR(INDEX('기사 제목, 링크 정리시트'!B:B,MATCH(CONCATENATE("http://skinnonews.com"&amp;'5pg 데이터'!A1838),'기사 제목, 링크 정리시트'!C:C,0)),"")</f>
        <v/>
      </c>
      <c r="M1838">
        <f>주간_5pg!F1838</f>
        <v>0</v>
      </c>
    </row>
    <row r="1839" spans="4:13">
      <c r="D1839" t="e">
        <f>IF(VLOOKUP(A1839,'상위 PV'!A:C,3,0)="기사임",1,"")</f>
        <v>#N/A</v>
      </c>
      <c r="E1839">
        <f>COUNTIF(주간_5pg!$F$2:$F$800,'5pg 데이터'!B1839)</f>
        <v>52</v>
      </c>
      <c r="F1839" t="e">
        <f t="shared" si="28"/>
        <v>#N/A</v>
      </c>
      <c r="G1839" t="e">
        <f>IF(F1839=FALSE,"",B1839&amp;"@"&amp;COUNTIFS($B$1:B1839,B1839,$F$1:F1839,TRUE))</f>
        <v>#N/A</v>
      </c>
      <c r="H1839" t="str">
        <f>IFERROR(INDEX('기사 제목, 링크 정리시트'!B:B,MATCH(CONCATENATE("http://skinnonews.com"&amp;'5pg 데이터'!A1839),'기사 제목, 링크 정리시트'!C:C,0)),"")</f>
        <v/>
      </c>
      <c r="M1839">
        <f>주간_5pg!F1839</f>
        <v>0</v>
      </c>
    </row>
    <row r="1840" spans="4:13">
      <c r="D1840" t="e">
        <f>IF(VLOOKUP(A1840,'상위 PV'!A:C,3,0)="기사임",1,"")</f>
        <v>#N/A</v>
      </c>
      <c r="E1840">
        <f>COUNTIF(주간_5pg!$F$2:$F$800,'5pg 데이터'!B1840)</f>
        <v>52</v>
      </c>
      <c r="F1840" t="e">
        <f t="shared" si="28"/>
        <v>#N/A</v>
      </c>
      <c r="G1840" t="e">
        <f>IF(F1840=FALSE,"",B1840&amp;"@"&amp;COUNTIFS($B$1:B1840,B1840,$F$1:F1840,TRUE))</f>
        <v>#N/A</v>
      </c>
      <c r="H1840" t="str">
        <f>IFERROR(INDEX('기사 제목, 링크 정리시트'!B:B,MATCH(CONCATENATE("http://skinnonews.com"&amp;'5pg 데이터'!A1840),'기사 제목, 링크 정리시트'!C:C,0)),"")</f>
        <v/>
      </c>
      <c r="M1840">
        <f>주간_5pg!F1840</f>
        <v>0</v>
      </c>
    </row>
    <row r="1841" spans="4:13">
      <c r="D1841" t="e">
        <f>IF(VLOOKUP(A1841,'상위 PV'!A:C,3,0)="기사임",1,"")</f>
        <v>#N/A</v>
      </c>
      <c r="E1841">
        <f>COUNTIF(주간_5pg!$F$2:$F$800,'5pg 데이터'!B1841)</f>
        <v>52</v>
      </c>
      <c r="F1841" t="e">
        <f t="shared" si="28"/>
        <v>#N/A</v>
      </c>
      <c r="G1841" t="e">
        <f>IF(F1841=FALSE,"",B1841&amp;"@"&amp;COUNTIFS($B$1:B1841,B1841,$F$1:F1841,TRUE))</f>
        <v>#N/A</v>
      </c>
      <c r="H1841" t="str">
        <f>IFERROR(INDEX('기사 제목, 링크 정리시트'!B:B,MATCH(CONCATENATE("http://skinnonews.com"&amp;'5pg 데이터'!A1841),'기사 제목, 링크 정리시트'!C:C,0)),"")</f>
        <v/>
      </c>
      <c r="M1841">
        <f>주간_5pg!F1841</f>
        <v>0</v>
      </c>
    </row>
    <row r="1842" spans="4:13">
      <c r="D1842" t="e">
        <f>IF(VLOOKUP(A1842,'상위 PV'!A:C,3,0)="기사임",1,"")</f>
        <v>#N/A</v>
      </c>
      <c r="E1842">
        <f>COUNTIF(주간_5pg!$F$2:$F$800,'5pg 데이터'!B1842)</f>
        <v>52</v>
      </c>
      <c r="F1842" t="e">
        <f t="shared" si="28"/>
        <v>#N/A</v>
      </c>
      <c r="G1842" t="e">
        <f>IF(F1842=FALSE,"",B1842&amp;"@"&amp;COUNTIFS($B$1:B1842,B1842,$F$1:F1842,TRUE))</f>
        <v>#N/A</v>
      </c>
      <c r="H1842" t="str">
        <f>IFERROR(INDEX('기사 제목, 링크 정리시트'!B:B,MATCH(CONCATENATE("http://skinnonews.com"&amp;'5pg 데이터'!A1842),'기사 제목, 링크 정리시트'!C:C,0)),"")</f>
        <v/>
      </c>
      <c r="M1842">
        <f>주간_5pg!F1842</f>
        <v>0</v>
      </c>
    </row>
    <row r="1843" spans="4:13">
      <c r="D1843" t="e">
        <f>IF(VLOOKUP(A1843,'상위 PV'!A:C,3,0)="기사임",1,"")</f>
        <v>#N/A</v>
      </c>
      <c r="E1843">
        <f>COUNTIF(주간_5pg!$F$2:$F$800,'5pg 데이터'!B1843)</f>
        <v>52</v>
      </c>
      <c r="F1843" t="e">
        <f t="shared" si="28"/>
        <v>#N/A</v>
      </c>
      <c r="G1843" t="e">
        <f>IF(F1843=FALSE,"",B1843&amp;"@"&amp;COUNTIFS($B$1:B1843,B1843,$F$1:F1843,TRUE))</f>
        <v>#N/A</v>
      </c>
      <c r="H1843" t="str">
        <f>IFERROR(INDEX('기사 제목, 링크 정리시트'!B:B,MATCH(CONCATENATE("http://skinnonews.com"&amp;'5pg 데이터'!A1843),'기사 제목, 링크 정리시트'!C:C,0)),"")</f>
        <v/>
      </c>
      <c r="M1843">
        <f>주간_5pg!F1843</f>
        <v>0</v>
      </c>
    </row>
    <row r="1844" spans="4:13">
      <c r="D1844" t="e">
        <f>IF(VLOOKUP(A1844,'상위 PV'!A:C,3,0)="기사임",1,"")</f>
        <v>#N/A</v>
      </c>
      <c r="E1844">
        <f>COUNTIF(주간_5pg!$F$2:$F$800,'5pg 데이터'!B1844)</f>
        <v>52</v>
      </c>
      <c r="F1844" t="e">
        <f t="shared" si="28"/>
        <v>#N/A</v>
      </c>
      <c r="G1844" t="e">
        <f>IF(F1844=FALSE,"",B1844&amp;"@"&amp;COUNTIFS($B$1:B1844,B1844,$F$1:F1844,TRUE))</f>
        <v>#N/A</v>
      </c>
      <c r="H1844" t="str">
        <f>IFERROR(INDEX('기사 제목, 링크 정리시트'!B:B,MATCH(CONCATENATE("http://skinnonews.com"&amp;'5pg 데이터'!A1844),'기사 제목, 링크 정리시트'!C:C,0)),"")</f>
        <v/>
      </c>
      <c r="M1844">
        <f>주간_5pg!F1844</f>
        <v>0</v>
      </c>
    </row>
    <row r="1845" spans="4:13">
      <c r="D1845" t="e">
        <f>IF(VLOOKUP(A1845,'상위 PV'!A:C,3,0)="기사임",1,"")</f>
        <v>#N/A</v>
      </c>
      <c r="E1845">
        <f>COUNTIF(주간_5pg!$F$2:$F$800,'5pg 데이터'!B1845)</f>
        <v>52</v>
      </c>
      <c r="F1845" t="e">
        <f t="shared" si="28"/>
        <v>#N/A</v>
      </c>
      <c r="G1845" t="e">
        <f>IF(F1845=FALSE,"",B1845&amp;"@"&amp;COUNTIFS($B$1:B1845,B1845,$F$1:F1845,TRUE))</f>
        <v>#N/A</v>
      </c>
      <c r="H1845" t="str">
        <f>IFERROR(INDEX('기사 제목, 링크 정리시트'!B:B,MATCH(CONCATENATE("http://skinnonews.com"&amp;'5pg 데이터'!A1845),'기사 제목, 링크 정리시트'!C:C,0)),"")</f>
        <v/>
      </c>
      <c r="M1845">
        <f>주간_5pg!F1845</f>
        <v>0</v>
      </c>
    </row>
    <row r="1846" spans="4:13">
      <c r="D1846" t="e">
        <f>IF(VLOOKUP(A1846,'상위 PV'!A:C,3,0)="기사임",1,"")</f>
        <v>#N/A</v>
      </c>
      <c r="E1846">
        <f>COUNTIF(주간_5pg!$F$2:$F$800,'5pg 데이터'!B1846)</f>
        <v>52</v>
      </c>
      <c r="F1846" t="e">
        <f t="shared" si="28"/>
        <v>#N/A</v>
      </c>
      <c r="G1846" t="e">
        <f>IF(F1846=FALSE,"",B1846&amp;"@"&amp;COUNTIFS($B$1:B1846,B1846,$F$1:F1846,TRUE))</f>
        <v>#N/A</v>
      </c>
      <c r="H1846" t="str">
        <f>IFERROR(INDEX('기사 제목, 링크 정리시트'!B:B,MATCH(CONCATENATE("http://skinnonews.com"&amp;'5pg 데이터'!A1846),'기사 제목, 링크 정리시트'!C:C,0)),"")</f>
        <v/>
      </c>
      <c r="M1846">
        <f>주간_5pg!F1846</f>
        <v>0</v>
      </c>
    </row>
    <row r="1847" spans="4:13">
      <c r="D1847" t="e">
        <f>IF(VLOOKUP(A1847,'상위 PV'!A:C,3,0)="기사임",1,"")</f>
        <v>#N/A</v>
      </c>
      <c r="E1847">
        <f>COUNTIF(주간_5pg!$F$2:$F$800,'5pg 데이터'!B1847)</f>
        <v>52</v>
      </c>
      <c r="F1847" t="e">
        <f t="shared" si="28"/>
        <v>#N/A</v>
      </c>
      <c r="G1847" t="e">
        <f>IF(F1847=FALSE,"",B1847&amp;"@"&amp;COUNTIFS($B$1:B1847,B1847,$F$1:F1847,TRUE))</f>
        <v>#N/A</v>
      </c>
      <c r="H1847" t="str">
        <f>IFERROR(INDEX('기사 제목, 링크 정리시트'!B:B,MATCH(CONCATENATE("http://skinnonews.com"&amp;'5pg 데이터'!A1847),'기사 제목, 링크 정리시트'!C:C,0)),"")</f>
        <v/>
      </c>
      <c r="M1847">
        <f>주간_5pg!F1847</f>
        <v>0</v>
      </c>
    </row>
    <row r="1848" spans="4:13">
      <c r="D1848" t="e">
        <f>IF(VLOOKUP(A1848,'상위 PV'!A:C,3,0)="기사임",1,"")</f>
        <v>#N/A</v>
      </c>
      <c r="E1848">
        <f>COUNTIF(주간_5pg!$F$2:$F$800,'5pg 데이터'!B1848)</f>
        <v>52</v>
      </c>
      <c r="F1848" t="e">
        <f t="shared" si="28"/>
        <v>#N/A</v>
      </c>
      <c r="G1848" t="e">
        <f>IF(F1848=FALSE,"",B1848&amp;"@"&amp;COUNTIFS($B$1:B1848,B1848,$F$1:F1848,TRUE))</f>
        <v>#N/A</v>
      </c>
      <c r="H1848" t="str">
        <f>IFERROR(INDEX('기사 제목, 링크 정리시트'!B:B,MATCH(CONCATENATE("http://skinnonews.com"&amp;'5pg 데이터'!A1848),'기사 제목, 링크 정리시트'!C:C,0)),"")</f>
        <v/>
      </c>
      <c r="M1848">
        <f>주간_5pg!F1848</f>
        <v>0</v>
      </c>
    </row>
    <row r="1849" spans="4:13">
      <c r="D1849" t="e">
        <f>IF(VLOOKUP(A1849,'상위 PV'!A:C,3,0)="기사임",1,"")</f>
        <v>#N/A</v>
      </c>
      <c r="E1849">
        <f>COUNTIF(주간_5pg!$F$2:$F$800,'5pg 데이터'!B1849)</f>
        <v>52</v>
      </c>
      <c r="F1849" t="e">
        <f t="shared" si="28"/>
        <v>#N/A</v>
      </c>
      <c r="G1849" t="e">
        <f>IF(F1849=FALSE,"",B1849&amp;"@"&amp;COUNTIFS($B$1:B1849,B1849,$F$1:F1849,TRUE))</f>
        <v>#N/A</v>
      </c>
      <c r="H1849" t="str">
        <f>IFERROR(INDEX('기사 제목, 링크 정리시트'!B:B,MATCH(CONCATENATE("http://skinnonews.com"&amp;'5pg 데이터'!A1849),'기사 제목, 링크 정리시트'!C:C,0)),"")</f>
        <v/>
      </c>
      <c r="M1849">
        <f>주간_5pg!F1849</f>
        <v>0</v>
      </c>
    </row>
    <row r="1850" spans="4:13">
      <c r="D1850" t="e">
        <f>IF(VLOOKUP(A1850,'상위 PV'!A:C,3,0)="기사임",1,"")</f>
        <v>#N/A</v>
      </c>
      <c r="E1850">
        <f>COUNTIF(주간_5pg!$F$2:$F$800,'5pg 데이터'!B1850)</f>
        <v>52</v>
      </c>
      <c r="F1850" t="e">
        <f t="shared" si="28"/>
        <v>#N/A</v>
      </c>
      <c r="G1850" t="e">
        <f>IF(F1850=FALSE,"",B1850&amp;"@"&amp;COUNTIFS($B$1:B1850,B1850,$F$1:F1850,TRUE))</f>
        <v>#N/A</v>
      </c>
      <c r="H1850" t="str">
        <f>IFERROR(INDEX('기사 제목, 링크 정리시트'!B:B,MATCH(CONCATENATE("http://skinnonews.com"&amp;'5pg 데이터'!A1850),'기사 제목, 링크 정리시트'!C:C,0)),"")</f>
        <v/>
      </c>
      <c r="M1850">
        <f>주간_5pg!F1850</f>
        <v>0</v>
      </c>
    </row>
    <row r="1851" spans="4:13">
      <c r="D1851" t="e">
        <f>IF(VLOOKUP(A1851,'상위 PV'!A:C,3,0)="기사임",1,"")</f>
        <v>#N/A</v>
      </c>
      <c r="E1851">
        <f>COUNTIF(주간_5pg!$F$2:$F$800,'5pg 데이터'!B1851)</f>
        <v>52</v>
      </c>
      <c r="F1851" t="e">
        <f t="shared" si="28"/>
        <v>#N/A</v>
      </c>
      <c r="G1851" t="e">
        <f>IF(F1851=FALSE,"",B1851&amp;"@"&amp;COUNTIFS($B$1:B1851,B1851,$F$1:F1851,TRUE))</f>
        <v>#N/A</v>
      </c>
      <c r="H1851" t="str">
        <f>IFERROR(INDEX('기사 제목, 링크 정리시트'!B:B,MATCH(CONCATENATE("http://skinnonews.com"&amp;'5pg 데이터'!A1851),'기사 제목, 링크 정리시트'!C:C,0)),"")</f>
        <v/>
      </c>
      <c r="M1851">
        <f>주간_5pg!F1851</f>
        <v>0</v>
      </c>
    </row>
    <row r="1852" spans="4:13">
      <c r="D1852" t="e">
        <f>IF(VLOOKUP(A1852,'상위 PV'!A:C,3,0)="기사임",1,"")</f>
        <v>#N/A</v>
      </c>
      <c r="E1852">
        <f>COUNTIF(주간_5pg!$F$2:$F$800,'5pg 데이터'!B1852)</f>
        <v>52</v>
      </c>
      <c r="F1852" t="e">
        <f t="shared" si="28"/>
        <v>#N/A</v>
      </c>
      <c r="G1852" t="e">
        <f>IF(F1852=FALSE,"",B1852&amp;"@"&amp;COUNTIFS($B$1:B1852,B1852,$F$1:F1852,TRUE))</f>
        <v>#N/A</v>
      </c>
      <c r="H1852" t="str">
        <f>IFERROR(INDEX('기사 제목, 링크 정리시트'!B:B,MATCH(CONCATENATE("http://skinnonews.com"&amp;'5pg 데이터'!A1852),'기사 제목, 링크 정리시트'!C:C,0)),"")</f>
        <v/>
      </c>
      <c r="M1852">
        <f>주간_5pg!F1852</f>
        <v>0</v>
      </c>
    </row>
    <row r="1853" spans="4:13">
      <c r="D1853" t="e">
        <f>IF(VLOOKUP(A1853,'상위 PV'!A:C,3,0)="기사임",1,"")</f>
        <v>#N/A</v>
      </c>
      <c r="E1853">
        <f>COUNTIF(주간_5pg!$F$2:$F$800,'5pg 데이터'!B1853)</f>
        <v>52</v>
      </c>
      <c r="F1853" t="e">
        <f t="shared" si="28"/>
        <v>#N/A</v>
      </c>
      <c r="G1853" t="e">
        <f>IF(F1853=FALSE,"",B1853&amp;"@"&amp;COUNTIFS($B$1:B1853,B1853,$F$1:F1853,TRUE))</f>
        <v>#N/A</v>
      </c>
      <c r="H1853" t="str">
        <f>IFERROR(INDEX('기사 제목, 링크 정리시트'!B:B,MATCH(CONCATENATE("http://skinnonews.com"&amp;'5pg 데이터'!A1853),'기사 제목, 링크 정리시트'!C:C,0)),"")</f>
        <v/>
      </c>
      <c r="M1853">
        <f>주간_5pg!F1853</f>
        <v>0</v>
      </c>
    </row>
    <row r="1854" spans="4:13">
      <c r="D1854" t="e">
        <f>IF(VLOOKUP(A1854,'상위 PV'!A:C,3,0)="기사임",1,"")</f>
        <v>#N/A</v>
      </c>
      <c r="E1854">
        <f>COUNTIF(주간_5pg!$F$2:$F$800,'5pg 데이터'!B1854)</f>
        <v>52</v>
      </c>
      <c r="F1854" t="e">
        <f t="shared" si="28"/>
        <v>#N/A</v>
      </c>
      <c r="G1854" t="e">
        <f>IF(F1854=FALSE,"",B1854&amp;"@"&amp;COUNTIFS($B$1:B1854,B1854,$F$1:F1854,TRUE))</f>
        <v>#N/A</v>
      </c>
      <c r="H1854" t="str">
        <f>IFERROR(INDEX('기사 제목, 링크 정리시트'!B:B,MATCH(CONCATENATE("http://skinnonews.com"&amp;'5pg 데이터'!A1854),'기사 제목, 링크 정리시트'!C:C,0)),"")</f>
        <v/>
      </c>
      <c r="M1854">
        <f>주간_5pg!F1854</f>
        <v>0</v>
      </c>
    </row>
    <row r="1855" spans="4:13">
      <c r="D1855" t="e">
        <f>IF(VLOOKUP(A1855,'상위 PV'!A:C,3,0)="기사임",1,"")</f>
        <v>#N/A</v>
      </c>
      <c r="E1855">
        <f>COUNTIF(주간_5pg!$F$2:$F$800,'5pg 데이터'!B1855)</f>
        <v>52</v>
      </c>
      <c r="F1855" t="e">
        <f t="shared" si="28"/>
        <v>#N/A</v>
      </c>
      <c r="G1855" t="e">
        <f>IF(F1855=FALSE,"",B1855&amp;"@"&amp;COUNTIFS($B$1:B1855,B1855,$F$1:F1855,TRUE))</f>
        <v>#N/A</v>
      </c>
      <c r="H1855" t="str">
        <f>IFERROR(INDEX('기사 제목, 링크 정리시트'!B:B,MATCH(CONCATENATE("http://skinnonews.com"&amp;'5pg 데이터'!A1855),'기사 제목, 링크 정리시트'!C:C,0)),"")</f>
        <v/>
      </c>
      <c r="M1855">
        <f>주간_5pg!F1855</f>
        <v>0</v>
      </c>
    </row>
    <row r="1856" spans="4:13">
      <c r="D1856" t="e">
        <f>IF(VLOOKUP(A1856,'상위 PV'!A:C,3,0)="기사임",1,"")</f>
        <v>#N/A</v>
      </c>
      <c r="E1856">
        <f>COUNTIF(주간_5pg!$F$2:$F$800,'5pg 데이터'!B1856)</f>
        <v>52</v>
      </c>
      <c r="F1856" t="e">
        <f t="shared" si="28"/>
        <v>#N/A</v>
      </c>
      <c r="G1856" t="e">
        <f>IF(F1856=FALSE,"",B1856&amp;"@"&amp;COUNTIFS($B$1:B1856,B1856,$F$1:F1856,TRUE))</f>
        <v>#N/A</v>
      </c>
      <c r="H1856" t="str">
        <f>IFERROR(INDEX('기사 제목, 링크 정리시트'!B:B,MATCH(CONCATENATE("http://skinnonews.com"&amp;'5pg 데이터'!A1856),'기사 제목, 링크 정리시트'!C:C,0)),"")</f>
        <v/>
      </c>
      <c r="M1856">
        <f>주간_5pg!F1856</f>
        <v>0</v>
      </c>
    </row>
    <row r="1857" spans="4:13">
      <c r="D1857" t="e">
        <f>IF(VLOOKUP(A1857,'상위 PV'!A:C,3,0)="기사임",1,"")</f>
        <v>#N/A</v>
      </c>
      <c r="E1857">
        <f>COUNTIF(주간_5pg!$F$2:$F$800,'5pg 데이터'!B1857)</f>
        <v>52</v>
      </c>
      <c r="F1857" t="e">
        <f t="shared" si="28"/>
        <v>#N/A</v>
      </c>
      <c r="G1857" t="e">
        <f>IF(F1857=FALSE,"",B1857&amp;"@"&amp;COUNTIFS($B$1:B1857,B1857,$F$1:F1857,TRUE))</f>
        <v>#N/A</v>
      </c>
      <c r="H1857" t="str">
        <f>IFERROR(INDEX('기사 제목, 링크 정리시트'!B:B,MATCH(CONCATENATE("http://skinnonews.com"&amp;'5pg 데이터'!A1857),'기사 제목, 링크 정리시트'!C:C,0)),"")</f>
        <v/>
      </c>
      <c r="M1857">
        <f>주간_5pg!F1857</f>
        <v>0</v>
      </c>
    </row>
    <row r="1858" spans="4:13">
      <c r="D1858" t="e">
        <f>IF(VLOOKUP(A1858,'상위 PV'!A:C,3,0)="기사임",1,"")</f>
        <v>#N/A</v>
      </c>
      <c r="E1858">
        <f>COUNTIF(주간_5pg!$F$2:$F$800,'5pg 데이터'!B1858)</f>
        <v>52</v>
      </c>
      <c r="F1858" t="e">
        <f t="shared" ref="F1858:F1919" si="29">AND(D1858=1,E1858=1)</f>
        <v>#N/A</v>
      </c>
      <c r="G1858" t="e">
        <f>IF(F1858=FALSE,"",B1858&amp;"@"&amp;COUNTIFS($B$1:B1858,B1858,$F$1:F1858,TRUE))</f>
        <v>#N/A</v>
      </c>
      <c r="H1858" t="str">
        <f>IFERROR(INDEX('기사 제목, 링크 정리시트'!B:B,MATCH(CONCATENATE("http://skinnonews.com"&amp;'5pg 데이터'!A1858),'기사 제목, 링크 정리시트'!C:C,0)),"")</f>
        <v/>
      </c>
      <c r="M1858">
        <f>주간_5pg!F1858</f>
        <v>0</v>
      </c>
    </row>
    <row r="1859" spans="4:13">
      <c r="D1859" t="e">
        <f>IF(VLOOKUP(A1859,'상위 PV'!A:C,3,0)="기사임",1,"")</f>
        <v>#N/A</v>
      </c>
      <c r="E1859">
        <f>COUNTIF(주간_5pg!$F$2:$F$800,'5pg 데이터'!B1859)</f>
        <v>52</v>
      </c>
      <c r="F1859" t="e">
        <f t="shared" si="29"/>
        <v>#N/A</v>
      </c>
      <c r="G1859" t="e">
        <f>IF(F1859=FALSE,"",B1859&amp;"@"&amp;COUNTIFS($B$1:B1859,B1859,$F$1:F1859,TRUE))</f>
        <v>#N/A</v>
      </c>
      <c r="H1859" t="str">
        <f>IFERROR(INDEX('기사 제목, 링크 정리시트'!B:B,MATCH(CONCATENATE("http://skinnonews.com"&amp;'5pg 데이터'!A1859),'기사 제목, 링크 정리시트'!C:C,0)),"")</f>
        <v/>
      </c>
      <c r="M1859">
        <f>주간_5pg!F1859</f>
        <v>0</v>
      </c>
    </row>
    <row r="1860" spans="4:13">
      <c r="D1860" t="e">
        <f>IF(VLOOKUP(A1860,'상위 PV'!A:C,3,0)="기사임",1,"")</f>
        <v>#N/A</v>
      </c>
      <c r="E1860">
        <f>COUNTIF(주간_5pg!$F$2:$F$800,'5pg 데이터'!B1860)</f>
        <v>52</v>
      </c>
      <c r="F1860" t="e">
        <f t="shared" si="29"/>
        <v>#N/A</v>
      </c>
      <c r="G1860" t="e">
        <f>IF(F1860=FALSE,"",B1860&amp;"@"&amp;COUNTIFS($B$1:B1860,B1860,$F$1:F1860,TRUE))</f>
        <v>#N/A</v>
      </c>
      <c r="H1860" t="str">
        <f>IFERROR(INDEX('기사 제목, 링크 정리시트'!B:B,MATCH(CONCATENATE("http://skinnonews.com"&amp;'5pg 데이터'!A1860),'기사 제목, 링크 정리시트'!C:C,0)),"")</f>
        <v/>
      </c>
      <c r="M1860">
        <f>주간_5pg!F1860</f>
        <v>0</v>
      </c>
    </row>
    <row r="1861" spans="4:13">
      <c r="D1861" t="e">
        <f>IF(VLOOKUP(A1861,'상위 PV'!A:C,3,0)="기사임",1,"")</f>
        <v>#N/A</v>
      </c>
      <c r="E1861">
        <f>COUNTIF(주간_5pg!$F$2:$F$800,'5pg 데이터'!B1861)</f>
        <v>52</v>
      </c>
      <c r="F1861" t="e">
        <f t="shared" si="29"/>
        <v>#N/A</v>
      </c>
      <c r="G1861" t="e">
        <f>IF(F1861=FALSE,"",B1861&amp;"@"&amp;COUNTIFS($B$1:B1861,B1861,$F$1:F1861,TRUE))</f>
        <v>#N/A</v>
      </c>
      <c r="H1861" t="str">
        <f>IFERROR(INDEX('기사 제목, 링크 정리시트'!B:B,MATCH(CONCATENATE("http://skinnonews.com"&amp;'5pg 데이터'!A1861),'기사 제목, 링크 정리시트'!C:C,0)),"")</f>
        <v/>
      </c>
      <c r="M1861">
        <f>주간_5pg!F1861</f>
        <v>0</v>
      </c>
    </row>
    <row r="1862" spans="4:13">
      <c r="D1862" t="e">
        <f>IF(VLOOKUP(A1862,'상위 PV'!A:C,3,0)="기사임",1,"")</f>
        <v>#N/A</v>
      </c>
      <c r="E1862">
        <f>COUNTIF(주간_5pg!$F$2:$F$800,'5pg 데이터'!B1862)</f>
        <v>52</v>
      </c>
      <c r="F1862" t="e">
        <f t="shared" si="29"/>
        <v>#N/A</v>
      </c>
      <c r="G1862" t="e">
        <f>IF(F1862=FALSE,"",B1862&amp;"@"&amp;COUNTIFS($B$1:B1862,B1862,$F$1:F1862,TRUE))</f>
        <v>#N/A</v>
      </c>
      <c r="H1862" t="str">
        <f>IFERROR(INDEX('기사 제목, 링크 정리시트'!B:B,MATCH(CONCATENATE("http://skinnonews.com"&amp;'5pg 데이터'!A1862),'기사 제목, 링크 정리시트'!C:C,0)),"")</f>
        <v/>
      </c>
      <c r="M1862">
        <f>주간_5pg!F1862</f>
        <v>0</v>
      </c>
    </row>
    <row r="1863" spans="4:13">
      <c r="D1863" t="e">
        <f>IF(VLOOKUP(A1863,'상위 PV'!A:C,3,0)="기사임",1,"")</f>
        <v>#N/A</v>
      </c>
      <c r="E1863">
        <f>COUNTIF(주간_5pg!$F$2:$F$800,'5pg 데이터'!B1863)</f>
        <v>52</v>
      </c>
      <c r="F1863" t="e">
        <f t="shared" si="29"/>
        <v>#N/A</v>
      </c>
      <c r="G1863" t="e">
        <f>IF(F1863=FALSE,"",B1863&amp;"@"&amp;COUNTIFS($B$1:B1863,B1863,$F$1:F1863,TRUE))</f>
        <v>#N/A</v>
      </c>
      <c r="H1863" t="str">
        <f>IFERROR(INDEX('기사 제목, 링크 정리시트'!B:B,MATCH(CONCATENATE("http://skinnonews.com"&amp;'5pg 데이터'!A1863),'기사 제목, 링크 정리시트'!C:C,0)),"")</f>
        <v/>
      </c>
      <c r="M1863">
        <f>주간_5pg!F1863</f>
        <v>0</v>
      </c>
    </row>
    <row r="1864" spans="4:13">
      <c r="D1864" t="e">
        <f>IF(VLOOKUP(A1864,'상위 PV'!A:C,3,0)="기사임",1,"")</f>
        <v>#N/A</v>
      </c>
      <c r="E1864">
        <f>COUNTIF(주간_5pg!$F$2:$F$800,'5pg 데이터'!B1864)</f>
        <v>52</v>
      </c>
      <c r="F1864" t="e">
        <f t="shared" si="29"/>
        <v>#N/A</v>
      </c>
      <c r="G1864" t="e">
        <f>IF(F1864=FALSE,"",B1864&amp;"@"&amp;COUNTIFS($B$1:B1864,B1864,$F$1:F1864,TRUE))</f>
        <v>#N/A</v>
      </c>
      <c r="H1864" t="str">
        <f>IFERROR(INDEX('기사 제목, 링크 정리시트'!B:B,MATCH(CONCATENATE("http://skinnonews.com"&amp;'5pg 데이터'!A1864),'기사 제목, 링크 정리시트'!C:C,0)),"")</f>
        <v/>
      </c>
      <c r="M1864">
        <f>주간_5pg!F1864</f>
        <v>0</v>
      </c>
    </row>
    <row r="1865" spans="4:13">
      <c r="D1865" t="e">
        <f>IF(VLOOKUP(A1865,'상위 PV'!A:C,3,0)="기사임",1,"")</f>
        <v>#N/A</v>
      </c>
      <c r="E1865">
        <f>COUNTIF(주간_5pg!$F$2:$F$800,'5pg 데이터'!B1865)</f>
        <v>52</v>
      </c>
      <c r="F1865" t="e">
        <f t="shared" si="29"/>
        <v>#N/A</v>
      </c>
      <c r="G1865" t="e">
        <f>IF(F1865=FALSE,"",B1865&amp;"@"&amp;COUNTIFS($B$1:B1865,B1865,$F$1:F1865,TRUE))</f>
        <v>#N/A</v>
      </c>
      <c r="H1865" t="str">
        <f>IFERROR(INDEX('기사 제목, 링크 정리시트'!B:B,MATCH(CONCATENATE("http://skinnonews.com"&amp;'5pg 데이터'!A1865),'기사 제목, 링크 정리시트'!C:C,0)),"")</f>
        <v/>
      </c>
      <c r="M1865">
        <f>주간_5pg!F1865</f>
        <v>0</v>
      </c>
    </row>
    <row r="1866" spans="4:13">
      <c r="D1866" t="e">
        <f>IF(VLOOKUP(A1866,'상위 PV'!A:C,3,0)="기사임",1,"")</f>
        <v>#N/A</v>
      </c>
      <c r="E1866">
        <f>COUNTIF(주간_5pg!$F$2:$F$800,'5pg 데이터'!B1866)</f>
        <v>52</v>
      </c>
      <c r="F1866" t="e">
        <f t="shared" si="29"/>
        <v>#N/A</v>
      </c>
      <c r="G1866" t="e">
        <f>IF(F1866=FALSE,"",B1866&amp;"@"&amp;COUNTIFS($B$1:B1866,B1866,$F$1:F1866,TRUE))</f>
        <v>#N/A</v>
      </c>
      <c r="H1866" t="str">
        <f>IFERROR(INDEX('기사 제목, 링크 정리시트'!B:B,MATCH(CONCATENATE("http://skinnonews.com"&amp;'5pg 데이터'!A1866),'기사 제목, 링크 정리시트'!C:C,0)),"")</f>
        <v/>
      </c>
      <c r="M1866">
        <f>주간_5pg!F1866</f>
        <v>0</v>
      </c>
    </row>
    <row r="1867" spans="4:13">
      <c r="D1867" t="e">
        <f>IF(VLOOKUP(A1867,'상위 PV'!A:C,3,0)="기사임",1,"")</f>
        <v>#N/A</v>
      </c>
      <c r="E1867">
        <f>COUNTIF(주간_5pg!$F$2:$F$800,'5pg 데이터'!B1867)</f>
        <v>52</v>
      </c>
      <c r="F1867" t="e">
        <f t="shared" si="29"/>
        <v>#N/A</v>
      </c>
      <c r="G1867" t="e">
        <f>IF(F1867=FALSE,"",B1867&amp;"@"&amp;COUNTIFS($B$1:B1867,B1867,$F$1:F1867,TRUE))</f>
        <v>#N/A</v>
      </c>
      <c r="H1867" t="str">
        <f>IFERROR(INDEX('기사 제목, 링크 정리시트'!B:B,MATCH(CONCATENATE("http://skinnonews.com"&amp;'5pg 데이터'!A1867),'기사 제목, 링크 정리시트'!C:C,0)),"")</f>
        <v/>
      </c>
      <c r="M1867">
        <f>주간_5pg!F1867</f>
        <v>0</v>
      </c>
    </row>
    <row r="1868" spans="4:13">
      <c r="D1868" t="e">
        <f>IF(VLOOKUP(A1868,'상위 PV'!A:C,3,0)="기사임",1,"")</f>
        <v>#N/A</v>
      </c>
      <c r="E1868">
        <f>COUNTIF(주간_5pg!$F$2:$F$800,'5pg 데이터'!B1868)</f>
        <v>52</v>
      </c>
      <c r="F1868" t="e">
        <f t="shared" si="29"/>
        <v>#N/A</v>
      </c>
      <c r="G1868" t="e">
        <f>IF(F1868=FALSE,"",B1868&amp;"@"&amp;COUNTIFS($B$1:B1868,B1868,$F$1:F1868,TRUE))</f>
        <v>#N/A</v>
      </c>
      <c r="H1868" t="str">
        <f>IFERROR(INDEX('기사 제목, 링크 정리시트'!B:B,MATCH(CONCATENATE("http://skinnonews.com"&amp;'5pg 데이터'!A1868),'기사 제목, 링크 정리시트'!C:C,0)),"")</f>
        <v/>
      </c>
      <c r="M1868">
        <f>주간_5pg!F1868</f>
        <v>0</v>
      </c>
    </row>
    <row r="1869" spans="4:13">
      <c r="D1869" t="e">
        <f>IF(VLOOKUP(A1869,'상위 PV'!A:C,3,0)="기사임",1,"")</f>
        <v>#N/A</v>
      </c>
      <c r="E1869">
        <f>COUNTIF(주간_5pg!$F$2:$F$800,'5pg 데이터'!B1869)</f>
        <v>52</v>
      </c>
      <c r="F1869" t="e">
        <f t="shared" si="29"/>
        <v>#N/A</v>
      </c>
      <c r="G1869" t="e">
        <f>IF(F1869=FALSE,"",B1869&amp;"@"&amp;COUNTIFS($B$1:B1869,B1869,$F$1:F1869,TRUE))</f>
        <v>#N/A</v>
      </c>
      <c r="H1869" t="str">
        <f>IFERROR(INDEX('기사 제목, 링크 정리시트'!B:B,MATCH(CONCATENATE("http://skinnonews.com"&amp;'5pg 데이터'!A1869),'기사 제목, 링크 정리시트'!C:C,0)),"")</f>
        <v/>
      </c>
      <c r="M1869">
        <f>주간_5pg!F1869</f>
        <v>0</v>
      </c>
    </row>
    <row r="1870" spans="4:13">
      <c r="D1870" t="e">
        <f>IF(VLOOKUP(A1870,'상위 PV'!A:C,3,0)="기사임",1,"")</f>
        <v>#N/A</v>
      </c>
      <c r="E1870">
        <f>COUNTIF(주간_5pg!$F$2:$F$800,'5pg 데이터'!B1870)</f>
        <v>52</v>
      </c>
      <c r="F1870" t="e">
        <f t="shared" si="29"/>
        <v>#N/A</v>
      </c>
      <c r="G1870" t="e">
        <f>IF(F1870=FALSE,"",B1870&amp;"@"&amp;COUNTIFS($B$1:B1870,B1870,$F$1:F1870,TRUE))</f>
        <v>#N/A</v>
      </c>
      <c r="H1870" t="str">
        <f>IFERROR(INDEX('기사 제목, 링크 정리시트'!B:B,MATCH(CONCATENATE("http://skinnonews.com"&amp;'5pg 데이터'!A1870),'기사 제목, 링크 정리시트'!C:C,0)),"")</f>
        <v/>
      </c>
      <c r="M1870">
        <f>주간_5pg!F1870</f>
        <v>0</v>
      </c>
    </row>
    <row r="1871" spans="4:13">
      <c r="D1871" t="e">
        <f>IF(VLOOKUP(A1871,'상위 PV'!A:C,3,0)="기사임",1,"")</f>
        <v>#N/A</v>
      </c>
      <c r="E1871">
        <f>COUNTIF(주간_5pg!$F$2:$F$800,'5pg 데이터'!B1871)</f>
        <v>52</v>
      </c>
      <c r="F1871" t="e">
        <f t="shared" si="29"/>
        <v>#N/A</v>
      </c>
      <c r="G1871" t="e">
        <f>IF(F1871=FALSE,"",B1871&amp;"@"&amp;COUNTIFS($B$1:B1871,B1871,$F$1:F1871,TRUE))</f>
        <v>#N/A</v>
      </c>
      <c r="H1871" t="str">
        <f>IFERROR(INDEX('기사 제목, 링크 정리시트'!B:B,MATCH(CONCATENATE("http://skinnonews.com"&amp;'5pg 데이터'!A1871),'기사 제목, 링크 정리시트'!C:C,0)),"")</f>
        <v/>
      </c>
      <c r="M1871">
        <f>주간_5pg!F1871</f>
        <v>0</v>
      </c>
    </row>
    <row r="1872" spans="4:13">
      <c r="D1872" t="e">
        <f>IF(VLOOKUP(A1872,'상위 PV'!A:C,3,0)="기사임",1,"")</f>
        <v>#N/A</v>
      </c>
      <c r="E1872">
        <f>COUNTIF(주간_5pg!$F$2:$F$800,'5pg 데이터'!B1872)</f>
        <v>52</v>
      </c>
      <c r="F1872" t="e">
        <f t="shared" si="29"/>
        <v>#N/A</v>
      </c>
      <c r="G1872" t="e">
        <f>IF(F1872=FALSE,"",B1872&amp;"@"&amp;COUNTIFS($B$1:B1872,B1872,$F$1:F1872,TRUE))</f>
        <v>#N/A</v>
      </c>
      <c r="H1872" t="str">
        <f>IFERROR(INDEX('기사 제목, 링크 정리시트'!B:B,MATCH(CONCATENATE("http://skinnonews.com"&amp;'5pg 데이터'!A1872),'기사 제목, 링크 정리시트'!C:C,0)),"")</f>
        <v/>
      </c>
      <c r="M1872">
        <f>주간_5pg!F1872</f>
        <v>0</v>
      </c>
    </row>
    <row r="1873" spans="4:13">
      <c r="D1873" t="e">
        <f>IF(VLOOKUP(A1873,'상위 PV'!A:C,3,0)="기사임",1,"")</f>
        <v>#N/A</v>
      </c>
      <c r="E1873">
        <f>COUNTIF(주간_5pg!$F$2:$F$800,'5pg 데이터'!B1873)</f>
        <v>52</v>
      </c>
      <c r="F1873" t="e">
        <f t="shared" si="29"/>
        <v>#N/A</v>
      </c>
      <c r="G1873" t="e">
        <f>IF(F1873=FALSE,"",B1873&amp;"@"&amp;COUNTIFS($B$1:B1873,B1873,$F$1:F1873,TRUE))</f>
        <v>#N/A</v>
      </c>
      <c r="H1873" t="str">
        <f>IFERROR(INDEX('기사 제목, 링크 정리시트'!B:B,MATCH(CONCATENATE("http://skinnonews.com"&amp;'5pg 데이터'!A1873),'기사 제목, 링크 정리시트'!C:C,0)),"")</f>
        <v/>
      </c>
      <c r="M1873">
        <f>주간_5pg!F1873</f>
        <v>0</v>
      </c>
    </row>
    <row r="1874" spans="4:13">
      <c r="D1874" t="e">
        <f>IF(VLOOKUP(A1874,'상위 PV'!A:C,3,0)="기사임",1,"")</f>
        <v>#N/A</v>
      </c>
      <c r="E1874">
        <f>COUNTIF(주간_5pg!$F$2:$F$800,'5pg 데이터'!B1874)</f>
        <v>52</v>
      </c>
      <c r="F1874" t="e">
        <f t="shared" si="29"/>
        <v>#N/A</v>
      </c>
      <c r="G1874" t="e">
        <f>IF(F1874=FALSE,"",B1874&amp;"@"&amp;COUNTIFS($B$1:B1874,B1874,$F$1:F1874,TRUE))</f>
        <v>#N/A</v>
      </c>
      <c r="H1874" t="str">
        <f>IFERROR(INDEX('기사 제목, 링크 정리시트'!B:B,MATCH(CONCATENATE("http://skinnonews.com"&amp;'5pg 데이터'!A1874),'기사 제목, 링크 정리시트'!C:C,0)),"")</f>
        <v/>
      </c>
      <c r="M1874">
        <f>주간_5pg!F1874</f>
        <v>0</v>
      </c>
    </row>
    <row r="1875" spans="4:13">
      <c r="D1875" t="e">
        <f>IF(VLOOKUP(A1875,'상위 PV'!A:C,3,0)="기사임",1,"")</f>
        <v>#N/A</v>
      </c>
      <c r="E1875">
        <f>COUNTIF(주간_5pg!$F$2:$F$800,'5pg 데이터'!B1875)</f>
        <v>52</v>
      </c>
      <c r="F1875" t="e">
        <f t="shared" si="29"/>
        <v>#N/A</v>
      </c>
      <c r="G1875" t="e">
        <f>IF(F1875=FALSE,"",B1875&amp;"@"&amp;COUNTIFS($B$1:B1875,B1875,$F$1:F1875,TRUE))</f>
        <v>#N/A</v>
      </c>
      <c r="H1875" t="str">
        <f>IFERROR(INDEX('기사 제목, 링크 정리시트'!B:B,MATCH(CONCATENATE("http://skinnonews.com"&amp;'5pg 데이터'!A1875),'기사 제목, 링크 정리시트'!C:C,0)),"")</f>
        <v/>
      </c>
      <c r="M1875">
        <f>주간_5pg!F1875</f>
        <v>0</v>
      </c>
    </row>
    <row r="1876" spans="4:13">
      <c r="D1876" t="e">
        <f>IF(VLOOKUP(A1876,'상위 PV'!A:C,3,0)="기사임",1,"")</f>
        <v>#N/A</v>
      </c>
      <c r="E1876">
        <f>COUNTIF(주간_5pg!$F$2:$F$800,'5pg 데이터'!B1876)</f>
        <v>52</v>
      </c>
      <c r="F1876" t="e">
        <f t="shared" si="29"/>
        <v>#N/A</v>
      </c>
      <c r="G1876" t="e">
        <f>IF(F1876=FALSE,"",B1876&amp;"@"&amp;COUNTIFS($B$1:B1876,B1876,$F$1:F1876,TRUE))</f>
        <v>#N/A</v>
      </c>
      <c r="H1876" t="str">
        <f>IFERROR(INDEX('기사 제목, 링크 정리시트'!B:B,MATCH(CONCATENATE("http://skinnonews.com"&amp;'5pg 데이터'!A1876),'기사 제목, 링크 정리시트'!C:C,0)),"")</f>
        <v/>
      </c>
      <c r="M1876">
        <f>주간_5pg!F1876</f>
        <v>0</v>
      </c>
    </row>
    <row r="1877" spans="4:13">
      <c r="D1877" t="e">
        <f>IF(VLOOKUP(A1877,'상위 PV'!A:C,3,0)="기사임",1,"")</f>
        <v>#N/A</v>
      </c>
      <c r="E1877">
        <f>COUNTIF(주간_5pg!$F$2:$F$800,'5pg 데이터'!B1877)</f>
        <v>52</v>
      </c>
      <c r="F1877" t="e">
        <f t="shared" si="29"/>
        <v>#N/A</v>
      </c>
      <c r="G1877" t="e">
        <f>IF(F1877=FALSE,"",B1877&amp;"@"&amp;COUNTIFS($B$1:B1877,B1877,$F$1:F1877,TRUE))</f>
        <v>#N/A</v>
      </c>
      <c r="H1877" t="str">
        <f>IFERROR(INDEX('기사 제목, 링크 정리시트'!B:B,MATCH(CONCATENATE("http://skinnonews.com"&amp;'5pg 데이터'!A1877),'기사 제목, 링크 정리시트'!C:C,0)),"")</f>
        <v/>
      </c>
      <c r="M1877">
        <f>주간_5pg!F1877</f>
        <v>0</v>
      </c>
    </row>
    <row r="1878" spans="4:13">
      <c r="D1878" t="e">
        <f>IF(VLOOKUP(A1878,'상위 PV'!A:C,3,0)="기사임",1,"")</f>
        <v>#N/A</v>
      </c>
      <c r="E1878">
        <f>COUNTIF(주간_5pg!$F$2:$F$800,'5pg 데이터'!B1878)</f>
        <v>52</v>
      </c>
      <c r="F1878" t="e">
        <f t="shared" si="29"/>
        <v>#N/A</v>
      </c>
      <c r="G1878" t="e">
        <f>IF(F1878=FALSE,"",B1878&amp;"@"&amp;COUNTIFS($B$1:B1878,B1878,$F$1:F1878,TRUE))</f>
        <v>#N/A</v>
      </c>
      <c r="H1878" t="str">
        <f>IFERROR(INDEX('기사 제목, 링크 정리시트'!B:B,MATCH(CONCATENATE("http://skinnonews.com"&amp;'5pg 데이터'!A1878),'기사 제목, 링크 정리시트'!C:C,0)),"")</f>
        <v/>
      </c>
      <c r="M1878">
        <f>주간_5pg!F1878</f>
        <v>0</v>
      </c>
    </row>
    <row r="1879" spans="4:13">
      <c r="D1879" t="e">
        <f>IF(VLOOKUP(A1879,'상위 PV'!A:C,3,0)="기사임",1,"")</f>
        <v>#N/A</v>
      </c>
      <c r="E1879">
        <f>COUNTIF(주간_5pg!$F$2:$F$800,'5pg 데이터'!B1879)</f>
        <v>52</v>
      </c>
      <c r="F1879" t="e">
        <f t="shared" si="29"/>
        <v>#N/A</v>
      </c>
      <c r="G1879" t="e">
        <f>IF(F1879=FALSE,"",B1879&amp;"@"&amp;COUNTIFS($B$1:B1879,B1879,$F$1:F1879,TRUE))</f>
        <v>#N/A</v>
      </c>
      <c r="H1879" t="str">
        <f>IFERROR(INDEX('기사 제목, 링크 정리시트'!B:B,MATCH(CONCATENATE("http://skinnonews.com"&amp;'5pg 데이터'!A1879),'기사 제목, 링크 정리시트'!C:C,0)),"")</f>
        <v/>
      </c>
      <c r="M1879">
        <f>주간_5pg!F1879</f>
        <v>0</v>
      </c>
    </row>
    <row r="1880" spans="4:13">
      <c r="D1880" t="e">
        <f>IF(VLOOKUP(A1880,'상위 PV'!A:C,3,0)="기사임",1,"")</f>
        <v>#N/A</v>
      </c>
      <c r="E1880">
        <f>COUNTIF(주간_5pg!$F$2:$F$800,'5pg 데이터'!B1880)</f>
        <v>52</v>
      </c>
      <c r="F1880" t="e">
        <f t="shared" si="29"/>
        <v>#N/A</v>
      </c>
      <c r="G1880" t="e">
        <f>IF(F1880=FALSE,"",B1880&amp;"@"&amp;COUNTIFS($B$1:B1880,B1880,$F$1:F1880,TRUE))</f>
        <v>#N/A</v>
      </c>
      <c r="H1880" t="str">
        <f>IFERROR(INDEX('기사 제목, 링크 정리시트'!B:B,MATCH(CONCATENATE("http://skinnonews.com"&amp;'5pg 데이터'!A1880),'기사 제목, 링크 정리시트'!C:C,0)),"")</f>
        <v/>
      </c>
      <c r="M1880">
        <f>주간_5pg!F1880</f>
        <v>0</v>
      </c>
    </row>
    <row r="1881" spans="4:13">
      <c r="D1881" t="e">
        <f>IF(VLOOKUP(A1881,'상위 PV'!A:C,3,0)="기사임",1,"")</f>
        <v>#N/A</v>
      </c>
      <c r="E1881">
        <f>COUNTIF(주간_5pg!$F$2:$F$800,'5pg 데이터'!B1881)</f>
        <v>52</v>
      </c>
      <c r="F1881" t="e">
        <f t="shared" si="29"/>
        <v>#N/A</v>
      </c>
      <c r="G1881" t="e">
        <f>IF(F1881=FALSE,"",B1881&amp;"@"&amp;COUNTIFS($B$1:B1881,B1881,$F$1:F1881,TRUE))</f>
        <v>#N/A</v>
      </c>
      <c r="H1881" t="str">
        <f>IFERROR(INDEX('기사 제목, 링크 정리시트'!B:B,MATCH(CONCATENATE("http://skinnonews.com"&amp;'5pg 데이터'!A1881),'기사 제목, 링크 정리시트'!C:C,0)),"")</f>
        <v/>
      </c>
      <c r="M1881">
        <f>주간_5pg!F1881</f>
        <v>0</v>
      </c>
    </row>
    <row r="1882" spans="4:13">
      <c r="D1882" t="e">
        <f>IF(VLOOKUP(A1882,'상위 PV'!A:C,3,0)="기사임",1,"")</f>
        <v>#N/A</v>
      </c>
      <c r="E1882">
        <f>COUNTIF(주간_5pg!$F$2:$F$800,'5pg 데이터'!B1882)</f>
        <v>52</v>
      </c>
      <c r="F1882" t="e">
        <f t="shared" si="29"/>
        <v>#N/A</v>
      </c>
      <c r="G1882" t="e">
        <f>IF(F1882=FALSE,"",B1882&amp;"@"&amp;COUNTIFS($B$1:B1882,B1882,$F$1:F1882,TRUE))</f>
        <v>#N/A</v>
      </c>
      <c r="H1882" t="str">
        <f>IFERROR(INDEX('기사 제목, 링크 정리시트'!B:B,MATCH(CONCATENATE("http://skinnonews.com"&amp;'5pg 데이터'!A1882),'기사 제목, 링크 정리시트'!C:C,0)),"")</f>
        <v/>
      </c>
      <c r="M1882">
        <f>주간_5pg!F1882</f>
        <v>0</v>
      </c>
    </row>
    <row r="1883" spans="4:13">
      <c r="D1883" t="e">
        <f>IF(VLOOKUP(A1883,'상위 PV'!A:C,3,0)="기사임",1,"")</f>
        <v>#N/A</v>
      </c>
      <c r="E1883">
        <f>COUNTIF(주간_5pg!$F$2:$F$800,'5pg 데이터'!B1883)</f>
        <v>52</v>
      </c>
      <c r="F1883" t="e">
        <f t="shared" si="29"/>
        <v>#N/A</v>
      </c>
      <c r="G1883" t="e">
        <f>IF(F1883=FALSE,"",B1883&amp;"@"&amp;COUNTIFS($B$1:B1883,B1883,$F$1:F1883,TRUE))</f>
        <v>#N/A</v>
      </c>
      <c r="H1883" t="str">
        <f>IFERROR(INDEX('기사 제목, 링크 정리시트'!B:B,MATCH(CONCATENATE("http://skinnonews.com"&amp;'5pg 데이터'!A1883),'기사 제목, 링크 정리시트'!C:C,0)),"")</f>
        <v/>
      </c>
      <c r="M1883">
        <f>주간_5pg!F1883</f>
        <v>0</v>
      </c>
    </row>
    <row r="1884" spans="4:13">
      <c r="D1884" t="e">
        <f>IF(VLOOKUP(A1884,'상위 PV'!A:C,3,0)="기사임",1,"")</f>
        <v>#N/A</v>
      </c>
      <c r="E1884">
        <f>COUNTIF(주간_5pg!$F$2:$F$800,'5pg 데이터'!B1884)</f>
        <v>52</v>
      </c>
      <c r="F1884" t="e">
        <f t="shared" si="29"/>
        <v>#N/A</v>
      </c>
      <c r="G1884" t="e">
        <f>IF(F1884=FALSE,"",B1884&amp;"@"&amp;COUNTIFS($B$1:B1884,B1884,$F$1:F1884,TRUE))</f>
        <v>#N/A</v>
      </c>
      <c r="H1884" t="str">
        <f>IFERROR(INDEX('기사 제목, 링크 정리시트'!B:B,MATCH(CONCATENATE("http://skinnonews.com"&amp;'5pg 데이터'!A1884),'기사 제목, 링크 정리시트'!C:C,0)),"")</f>
        <v/>
      </c>
      <c r="M1884">
        <f>주간_5pg!F1884</f>
        <v>0</v>
      </c>
    </row>
    <row r="1885" spans="4:13">
      <c r="D1885" t="e">
        <f>IF(VLOOKUP(A1885,'상위 PV'!A:C,3,0)="기사임",1,"")</f>
        <v>#N/A</v>
      </c>
      <c r="E1885">
        <f>COUNTIF(주간_5pg!$F$2:$F$800,'5pg 데이터'!B1885)</f>
        <v>52</v>
      </c>
      <c r="F1885" t="e">
        <f t="shared" si="29"/>
        <v>#N/A</v>
      </c>
      <c r="G1885" t="e">
        <f>IF(F1885=FALSE,"",B1885&amp;"@"&amp;COUNTIFS($B$1:B1885,B1885,$F$1:F1885,TRUE))</f>
        <v>#N/A</v>
      </c>
      <c r="H1885" t="str">
        <f>IFERROR(INDEX('기사 제목, 링크 정리시트'!B:B,MATCH(CONCATENATE("http://skinnonews.com"&amp;'5pg 데이터'!A1885),'기사 제목, 링크 정리시트'!C:C,0)),"")</f>
        <v/>
      </c>
      <c r="M1885">
        <f>주간_5pg!F1885</f>
        <v>0</v>
      </c>
    </row>
    <row r="1886" spans="4:13">
      <c r="D1886" t="e">
        <f>IF(VLOOKUP(A1886,'상위 PV'!A:C,3,0)="기사임",1,"")</f>
        <v>#N/A</v>
      </c>
      <c r="E1886">
        <f>COUNTIF(주간_5pg!$F$2:$F$800,'5pg 데이터'!B1886)</f>
        <v>52</v>
      </c>
      <c r="F1886" t="e">
        <f t="shared" si="29"/>
        <v>#N/A</v>
      </c>
      <c r="G1886" t="e">
        <f>IF(F1886=FALSE,"",B1886&amp;"@"&amp;COUNTIFS($B$1:B1886,B1886,$F$1:F1886,TRUE))</f>
        <v>#N/A</v>
      </c>
      <c r="H1886" t="str">
        <f>IFERROR(INDEX('기사 제목, 링크 정리시트'!B:B,MATCH(CONCATENATE("http://skinnonews.com"&amp;'5pg 데이터'!A1886),'기사 제목, 링크 정리시트'!C:C,0)),"")</f>
        <v/>
      </c>
      <c r="M1886">
        <f>주간_5pg!F1886</f>
        <v>0</v>
      </c>
    </row>
    <row r="1887" spans="4:13">
      <c r="D1887" t="e">
        <f>IF(VLOOKUP(A1887,'상위 PV'!A:C,3,0)="기사임",1,"")</f>
        <v>#N/A</v>
      </c>
      <c r="E1887">
        <f>COUNTIF(주간_5pg!$F$2:$F$800,'5pg 데이터'!B1887)</f>
        <v>52</v>
      </c>
      <c r="F1887" t="e">
        <f t="shared" si="29"/>
        <v>#N/A</v>
      </c>
      <c r="G1887" t="e">
        <f>IF(F1887=FALSE,"",B1887&amp;"@"&amp;COUNTIFS($B$1:B1887,B1887,$F$1:F1887,TRUE))</f>
        <v>#N/A</v>
      </c>
      <c r="H1887" t="str">
        <f>IFERROR(INDEX('기사 제목, 링크 정리시트'!B:B,MATCH(CONCATENATE("http://skinnonews.com"&amp;'5pg 데이터'!A1887),'기사 제목, 링크 정리시트'!C:C,0)),"")</f>
        <v/>
      </c>
      <c r="M1887">
        <f>주간_5pg!F1887</f>
        <v>0</v>
      </c>
    </row>
    <row r="1888" spans="4:13">
      <c r="D1888" t="e">
        <f>IF(VLOOKUP(A1888,'상위 PV'!A:C,3,0)="기사임",1,"")</f>
        <v>#N/A</v>
      </c>
      <c r="E1888">
        <f>COUNTIF(주간_5pg!$F$2:$F$800,'5pg 데이터'!B1888)</f>
        <v>52</v>
      </c>
      <c r="F1888" t="e">
        <f t="shared" si="29"/>
        <v>#N/A</v>
      </c>
      <c r="G1888" t="e">
        <f>IF(F1888=FALSE,"",B1888&amp;"@"&amp;COUNTIFS($B$1:B1888,B1888,$F$1:F1888,TRUE))</f>
        <v>#N/A</v>
      </c>
      <c r="H1888" t="str">
        <f>IFERROR(INDEX('기사 제목, 링크 정리시트'!B:B,MATCH(CONCATENATE("http://skinnonews.com"&amp;'5pg 데이터'!A1888),'기사 제목, 링크 정리시트'!C:C,0)),"")</f>
        <v/>
      </c>
      <c r="M1888">
        <f>주간_5pg!F1888</f>
        <v>0</v>
      </c>
    </row>
    <row r="1889" spans="4:13">
      <c r="D1889" t="e">
        <f>IF(VLOOKUP(A1889,'상위 PV'!A:C,3,0)="기사임",1,"")</f>
        <v>#N/A</v>
      </c>
      <c r="E1889">
        <f>COUNTIF(주간_5pg!$F$2:$F$800,'5pg 데이터'!B1889)</f>
        <v>52</v>
      </c>
      <c r="F1889" t="e">
        <f t="shared" si="29"/>
        <v>#N/A</v>
      </c>
      <c r="G1889" t="e">
        <f>IF(F1889=FALSE,"",B1889&amp;"@"&amp;COUNTIFS($B$1:B1889,B1889,$F$1:F1889,TRUE))</f>
        <v>#N/A</v>
      </c>
      <c r="H1889" t="str">
        <f>IFERROR(INDEX('기사 제목, 링크 정리시트'!B:B,MATCH(CONCATENATE("http://skinnonews.com"&amp;'5pg 데이터'!A1889),'기사 제목, 링크 정리시트'!C:C,0)),"")</f>
        <v/>
      </c>
      <c r="M1889">
        <f>주간_5pg!F1889</f>
        <v>0</v>
      </c>
    </row>
    <row r="1890" spans="4:13">
      <c r="D1890" t="e">
        <f>IF(VLOOKUP(A1890,'상위 PV'!A:C,3,0)="기사임",1,"")</f>
        <v>#N/A</v>
      </c>
      <c r="E1890">
        <f>COUNTIF(주간_5pg!$F$2:$F$800,'5pg 데이터'!B1890)</f>
        <v>52</v>
      </c>
      <c r="F1890" t="e">
        <f t="shared" si="29"/>
        <v>#N/A</v>
      </c>
      <c r="G1890" t="e">
        <f>IF(F1890=FALSE,"",B1890&amp;"@"&amp;COUNTIFS($B$1:B1890,B1890,$F$1:F1890,TRUE))</f>
        <v>#N/A</v>
      </c>
      <c r="H1890" t="str">
        <f>IFERROR(INDEX('기사 제목, 링크 정리시트'!B:B,MATCH(CONCATENATE("http://skinnonews.com"&amp;'5pg 데이터'!A1890),'기사 제목, 링크 정리시트'!C:C,0)),"")</f>
        <v/>
      </c>
      <c r="M1890">
        <f>주간_5pg!F1890</f>
        <v>0</v>
      </c>
    </row>
    <row r="1891" spans="4:13">
      <c r="D1891" t="e">
        <f>IF(VLOOKUP(A1891,'상위 PV'!A:C,3,0)="기사임",1,"")</f>
        <v>#N/A</v>
      </c>
      <c r="E1891">
        <f>COUNTIF(주간_5pg!$F$2:$F$800,'5pg 데이터'!B1891)</f>
        <v>52</v>
      </c>
      <c r="F1891" t="e">
        <f t="shared" si="29"/>
        <v>#N/A</v>
      </c>
      <c r="G1891" t="e">
        <f>IF(F1891=FALSE,"",B1891&amp;"@"&amp;COUNTIFS($B$1:B1891,B1891,$F$1:F1891,TRUE))</f>
        <v>#N/A</v>
      </c>
      <c r="H1891" t="str">
        <f>IFERROR(INDEX('기사 제목, 링크 정리시트'!B:B,MATCH(CONCATENATE("http://skinnonews.com"&amp;'5pg 데이터'!A1891),'기사 제목, 링크 정리시트'!C:C,0)),"")</f>
        <v/>
      </c>
      <c r="M1891">
        <f>주간_5pg!F1891</f>
        <v>0</v>
      </c>
    </row>
    <row r="1892" spans="4:13">
      <c r="D1892" t="e">
        <f>IF(VLOOKUP(A1892,'상위 PV'!A:C,3,0)="기사임",1,"")</f>
        <v>#N/A</v>
      </c>
      <c r="E1892">
        <f>COUNTIF(주간_5pg!$F$2:$F$800,'5pg 데이터'!B1892)</f>
        <v>52</v>
      </c>
      <c r="F1892" t="e">
        <f t="shared" si="29"/>
        <v>#N/A</v>
      </c>
      <c r="G1892" t="e">
        <f>IF(F1892=FALSE,"",B1892&amp;"@"&amp;COUNTIFS($B$1:B1892,B1892,$F$1:F1892,TRUE))</f>
        <v>#N/A</v>
      </c>
      <c r="H1892" t="str">
        <f>IFERROR(INDEX('기사 제목, 링크 정리시트'!B:B,MATCH(CONCATENATE("http://skinnonews.com"&amp;'5pg 데이터'!A1892),'기사 제목, 링크 정리시트'!C:C,0)),"")</f>
        <v/>
      </c>
      <c r="M1892">
        <f>주간_5pg!F1892</f>
        <v>0</v>
      </c>
    </row>
    <row r="1893" spans="4:13">
      <c r="D1893" t="e">
        <f>IF(VLOOKUP(A1893,'상위 PV'!A:C,3,0)="기사임",1,"")</f>
        <v>#N/A</v>
      </c>
      <c r="E1893">
        <f>COUNTIF(주간_5pg!$F$2:$F$800,'5pg 데이터'!B1893)</f>
        <v>52</v>
      </c>
      <c r="F1893" t="e">
        <f t="shared" si="29"/>
        <v>#N/A</v>
      </c>
      <c r="G1893" t="e">
        <f>IF(F1893=FALSE,"",B1893&amp;"@"&amp;COUNTIFS($B$1:B1893,B1893,$F$1:F1893,TRUE))</f>
        <v>#N/A</v>
      </c>
      <c r="H1893" t="str">
        <f>IFERROR(INDEX('기사 제목, 링크 정리시트'!B:B,MATCH(CONCATENATE("http://skinnonews.com"&amp;'5pg 데이터'!A1893),'기사 제목, 링크 정리시트'!C:C,0)),"")</f>
        <v/>
      </c>
      <c r="M1893">
        <f>주간_5pg!F1893</f>
        <v>0</v>
      </c>
    </row>
    <row r="1894" spans="4:13">
      <c r="D1894" t="e">
        <f>IF(VLOOKUP(A1894,'상위 PV'!A:C,3,0)="기사임",1,"")</f>
        <v>#N/A</v>
      </c>
      <c r="E1894">
        <f>COUNTIF(주간_5pg!$F$2:$F$800,'5pg 데이터'!B1894)</f>
        <v>52</v>
      </c>
      <c r="F1894" t="e">
        <f t="shared" si="29"/>
        <v>#N/A</v>
      </c>
      <c r="G1894" t="e">
        <f>IF(F1894=FALSE,"",B1894&amp;"@"&amp;COUNTIFS($B$1:B1894,B1894,$F$1:F1894,TRUE))</f>
        <v>#N/A</v>
      </c>
      <c r="H1894" t="str">
        <f>IFERROR(INDEX('기사 제목, 링크 정리시트'!B:B,MATCH(CONCATENATE("http://skinnonews.com"&amp;'5pg 데이터'!A1894),'기사 제목, 링크 정리시트'!C:C,0)),"")</f>
        <v/>
      </c>
      <c r="M1894">
        <f>주간_5pg!F1894</f>
        <v>0</v>
      </c>
    </row>
    <row r="1895" spans="4:13">
      <c r="D1895" t="e">
        <f>IF(VLOOKUP(A1895,'상위 PV'!A:C,3,0)="기사임",1,"")</f>
        <v>#N/A</v>
      </c>
      <c r="E1895">
        <f>COUNTIF(주간_5pg!$F$2:$F$800,'5pg 데이터'!B1895)</f>
        <v>52</v>
      </c>
      <c r="F1895" t="e">
        <f t="shared" si="29"/>
        <v>#N/A</v>
      </c>
      <c r="G1895" t="e">
        <f>IF(F1895=FALSE,"",B1895&amp;"@"&amp;COUNTIFS($B$1:B1895,B1895,$F$1:F1895,TRUE))</f>
        <v>#N/A</v>
      </c>
      <c r="H1895" t="str">
        <f>IFERROR(INDEX('기사 제목, 링크 정리시트'!B:B,MATCH(CONCATENATE("http://skinnonews.com"&amp;'5pg 데이터'!A1895),'기사 제목, 링크 정리시트'!C:C,0)),"")</f>
        <v/>
      </c>
      <c r="M1895">
        <f>주간_5pg!F1895</f>
        <v>0</v>
      </c>
    </row>
    <row r="1896" spans="4:13">
      <c r="D1896" t="e">
        <f>IF(VLOOKUP(A1896,'상위 PV'!A:C,3,0)="기사임",1,"")</f>
        <v>#N/A</v>
      </c>
      <c r="E1896">
        <f>COUNTIF(주간_5pg!$F$2:$F$800,'5pg 데이터'!B1896)</f>
        <v>52</v>
      </c>
      <c r="F1896" t="e">
        <f t="shared" si="29"/>
        <v>#N/A</v>
      </c>
      <c r="G1896" t="e">
        <f>IF(F1896=FALSE,"",B1896&amp;"@"&amp;COUNTIFS($B$1:B1896,B1896,$F$1:F1896,TRUE))</f>
        <v>#N/A</v>
      </c>
      <c r="H1896" t="str">
        <f>IFERROR(INDEX('기사 제목, 링크 정리시트'!B:B,MATCH(CONCATENATE("http://skinnonews.com"&amp;'5pg 데이터'!A1896),'기사 제목, 링크 정리시트'!C:C,0)),"")</f>
        <v/>
      </c>
      <c r="M1896">
        <f>주간_5pg!F1896</f>
        <v>0</v>
      </c>
    </row>
    <row r="1897" spans="4:13">
      <c r="D1897" t="e">
        <f>IF(VLOOKUP(A1897,'상위 PV'!A:C,3,0)="기사임",1,"")</f>
        <v>#N/A</v>
      </c>
      <c r="E1897">
        <f>COUNTIF(주간_5pg!$F$2:$F$800,'5pg 데이터'!B1897)</f>
        <v>52</v>
      </c>
      <c r="F1897" t="e">
        <f t="shared" si="29"/>
        <v>#N/A</v>
      </c>
      <c r="G1897" t="e">
        <f>IF(F1897=FALSE,"",B1897&amp;"@"&amp;COUNTIFS($B$1:B1897,B1897,$F$1:F1897,TRUE))</f>
        <v>#N/A</v>
      </c>
      <c r="H1897" t="str">
        <f>IFERROR(INDEX('기사 제목, 링크 정리시트'!B:B,MATCH(CONCATENATE("http://skinnonews.com"&amp;'5pg 데이터'!A1897),'기사 제목, 링크 정리시트'!C:C,0)),"")</f>
        <v/>
      </c>
      <c r="M1897">
        <f>주간_5pg!F1897</f>
        <v>0</v>
      </c>
    </row>
    <row r="1898" spans="4:13">
      <c r="D1898" t="e">
        <f>IF(VLOOKUP(A1898,'상위 PV'!A:C,3,0)="기사임",1,"")</f>
        <v>#N/A</v>
      </c>
      <c r="E1898">
        <f>COUNTIF(주간_5pg!$F$2:$F$800,'5pg 데이터'!B1898)</f>
        <v>52</v>
      </c>
      <c r="F1898" t="e">
        <f t="shared" si="29"/>
        <v>#N/A</v>
      </c>
      <c r="G1898" t="e">
        <f>IF(F1898=FALSE,"",B1898&amp;"@"&amp;COUNTIFS($B$1:B1898,B1898,$F$1:F1898,TRUE))</f>
        <v>#N/A</v>
      </c>
      <c r="H1898" t="str">
        <f>IFERROR(INDEX('기사 제목, 링크 정리시트'!B:B,MATCH(CONCATENATE("http://skinnonews.com"&amp;'5pg 데이터'!A1898),'기사 제목, 링크 정리시트'!C:C,0)),"")</f>
        <v/>
      </c>
      <c r="M1898">
        <f>주간_5pg!F1898</f>
        <v>0</v>
      </c>
    </row>
    <row r="1899" spans="4:13">
      <c r="D1899" t="e">
        <f>IF(VLOOKUP(A1899,'상위 PV'!A:C,3,0)="기사임",1,"")</f>
        <v>#N/A</v>
      </c>
      <c r="E1899">
        <f>COUNTIF(주간_5pg!$F$2:$F$800,'5pg 데이터'!B1899)</f>
        <v>52</v>
      </c>
      <c r="F1899" t="e">
        <f t="shared" si="29"/>
        <v>#N/A</v>
      </c>
      <c r="G1899" t="e">
        <f>IF(F1899=FALSE,"",B1899&amp;"@"&amp;COUNTIFS($B$1:B1899,B1899,$F$1:F1899,TRUE))</f>
        <v>#N/A</v>
      </c>
      <c r="H1899" t="str">
        <f>IFERROR(INDEX('기사 제목, 링크 정리시트'!B:B,MATCH(CONCATENATE("http://skinnonews.com"&amp;'5pg 데이터'!A1899),'기사 제목, 링크 정리시트'!C:C,0)),"")</f>
        <v/>
      </c>
      <c r="M1899">
        <f>주간_5pg!F1899</f>
        <v>0</v>
      </c>
    </row>
    <row r="1900" spans="4:13">
      <c r="D1900" t="e">
        <f>IF(VLOOKUP(A1900,'상위 PV'!A:C,3,0)="기사임",1,"")</f>
        <v>#N/A</v>
      </c>
      <c r="E1900">
        <f>COUNTIF(주간_5pg!$F$2:$F$800,'5pg 데이터'!B1900)</f>
        <v>52</v>
      </c>
      <c r="F1900" t="e">
        <f t="shared" si="29"/>
        <v>#N/A</v>
      </c>
      <c r="G1900" t="e">
        <f>IF(F1900=FALSE,"",B1900&amp;"@"&amp;COUNTIFS($B$1:B1900,B1900,$F$1:F1900,TRUE))</f>
        <v>#N/A</v>
      </c>
      <c r="H1900" t="str">
        <f>IFERROR(INDEX('기사 제목, 링크 정리시트'!B:B,MATCH(CONCATENATE("http://skinnonews.com"&amp;'5pg 데이터'!A1900),'기사 제목, 링크 정리시트'!C:C,0)),"")</f>
        <v/>
      </c>
      <c r="M1900">
        <f>주간_5pg!F1900</f>
        <v>0</v>
      </c>
    </row>
    <row r="1901" spans="4:13">
      <c r="D1901" t="e">
        <f>IF(VLOOKUP(A1901,'상위 PV'!A:C,3,0)="기사임",1,"")</f>
        <v>#N/A</v>
      </c>
      <c r="E1901">
        <f>COUNTIF(주간_5pg!$F$2:$F$800,'5pg 데이터'!B1901)</f>
        <v>52</v>
      </c>
      <c r="F1901" t="e">
        <f t="shared" si="29"/>
        <v>#N/A</v>
      </c>
      <c r="G1901" t="e">
        <f>IF(F1901=FALSE,"",B1901&amp;"@"&amp;COUNTIFS($B$1:B1901,B1901,$F$1:F1901,TRUE))</f>
        <v>#N/A</v>
      </c>
      <c r="H1901" t="str">
        <f>IFERROR(INDEX('기사 제목, 링크 정리시트'!B:B,MATCH(CONCATENATE("http://skinnonews.com"&amp;'5pg 데이터'!A1901),'기사 제목, 링크 정리시트'!C:C,0)),"")</f>
        <v/>
      </c>
      <c r="M1901">
        <f>주간_5pg!F1901</f>
        <v>0</v>
      </c>
    </row>
    <row r="1902" spans="4:13">
      <c r="D1902" t="e">
        <f>IF(VLOOKUP(A1902,'상위 PV'!A:C,3,0)="기사임",1,"")</f>
        <v>#N/A</v>
      </c>
      <c r="E1902">
        <f>COUNTIF(주간_5pg!$F$2:$F$800,'5pg 데이터'!B1902)</f>
        <v>52</v>
      </c>
      <c r="F1902" t="e">
        <f t="shared" si="29"/>
        <v>#N/A</v>
      </c>
      <c r="G1902" t="e">
        <f>IF(F1902=FALSE,"",B1902&amp;"@"&amp;COUNTIFS($B$1:B1902,B1902,$F$1:F1902,TRUE))</f>
        <v>#N/A</v>
      </c>
      <c r="H1902" t="str">
        <f>IFERROR(INDEX('기사 제목, 링크 정리시트'!B:B,MATCH(CONCATENATE("http://skinnonews.com"&amp;'5pg 데이터'!A1902),'기사 제목, 링크 정리시트'!C:C,0)),"")</f>
        <v/>
      </c>
      <c r="M1902">
        <f>주간_5pg!F1902</f>
        <v>0</v>
      </c>
    </row>
    <row r="1903" spans="4:13">
      <c r="D1903" t="e">
        <f>IF(VLOOKUP(A1903,'상위 PV'!A:C,3,0)="기사임",1,"")</f>
        <v>#N/A</v>
      </c>
      <c r="E1903">
        <f>COUNTIF(주간_5pg!$F$2:$F$800,'5pg 데이터'!B1903)</f>
        <v>52</v>
      </c>
      <c r="F1903" t="e">
        <f t="shared" si="29"/>
        <v>#N/A</v>
      </c>
      <c r="G1903" t="e">
        <f>IF(F1903=FALSE,"",B1903&amp;"@"&amp;COUNTIFS($B$1:B1903,B1903,$F$1:F1903,TRUE))</f>
        <v>#N/A</v>
      </c>
      <c r="H1903" t="str">
        <f>IFERROR(INDEX('기사 제목, 링크 정리시트'!B:B,MATCH(CONCATENATE("http://skinnonews.com"&amp;'5pg 데이터'!A1903),'기사 제목, 링크 정리시트'!C:C,0)),"")</f>
        <v/>
      </c>
      <c r="M1903">
        <f>주간_5pg!F1903</f>
        <v>0</v>
      </c>
    </row>
    <row r="1904" spans="4:13">
      <c r="D1904" t="e">
        <f>IF(VLOOKUP(A1904,'상위 PV'!A:C,3,0)="기사임",1,"")</f>
        <v>#N/A</v>
      </c>
      <c r="E1904">
        <f>COUNTIF(주간_5pg!$F$2:$F$800,'5pg 데이터'!B1904)</f>
        <v>52</v>
      </c>
      <c r="F1904" t="e">
        <f t="shared" si="29"/>
        <v>#N/A</v>
      </c>
      <c r="G1904" t="e">
        <f>IF(F1904=FALSE,"",B1904&amp;"@"&amp;COUNTIFS($B$1:B1904,B1904,$F$1:F1904,TRUE))</f>
        <v>#N/A</v>
      </c>
      <c r="H1904" t="str">
        <f>IFERROR(INDEX('기사 제목, 링크 정리시트'!B:B,MATCH(CONCATENATE("http://skinnonews.com"&amp;'5pg 데이터'!A1904),'기사 제목, 링크 정리시트'!C:C,0)),"")</f>
        <v/>
      </c>
      <c r="M1904">
        <f>주간_5pg!F1904</f>
        <v>0</v>
      </c>
    </row>
    <row r="1905" spans="4:13">
      <c r="D1905" t="e">
        <f>IF(VLOOKUP(A1905,'상위 PV'!A:C,3,0)="기사임",1,"")</f>
        <v>#N/A</v>
      </c>
      <c r="E1905">
        <f>COUNTIF(주간_5pg!$F$2:$F$800,'5pg 데이터'!B1905)</f>
        <v>52</v>
      </c>
      <c r="F1905" t="e">
        <f t="shared" si="29"/>
        <v>#N/A</v>
      </c>
      <c r="G1905" t="e">
        <f>IF(F1905=FALSE,"",B1905&amp;"@"&amp;COUNTIFS($B$1:B1905,B1905,$F$1:F1905,TRUE))</f>
        <v>#N/A</v>
      </c>
      <c r="H1905" t="str">
        <f>IFERROR(INDEX('기사 제목, 링크 정리시트'!B:B,MATCH(CONCATENATE("http://skinnonews.com"&amp;'5pg 데이터'!A1905),'기사 제목, 링크 정리시트'!C:C,0)),"")</f>
        <v/>
      </c>
      <c r="M1905">
        <f>주간_5pg!F1905</f>
        <v>0</v>
      </c>
    </row>
    <row r="1906" spans="4:13">
      <c r="D1906" t="e">
        <f>IF(VLOOKUP(A1906,'상위 PV'!A:C,3,0)="기사임",1,"")</f>
        <v>#N/A</v>
      </c>
      <c r="E1906">
        <f>COUNTIF(주간_5pg!$F$2:$F$800,'5pg 데이터'!B1906)</f>
        <v>52</v>
      </c>
      <c r="F1906" t="e">
        <f t="shared" si="29"/>
        <v>#N/A</v>
      </c>
      <c r="G1906" t="e">
        <f>IF(F1906=FALSE,"",B1906&amp;"@"&amp;COUNTIFS($B$1:B1906,B1906,$F$1:F1906,TRUE))</f>
        <v>#N/A</v>
      </c>
      <c r="H1906" t="str">
        <f>IFERROR(INDEX('기사 제목, 링크 정리시트'!B:B,MATCH(CONCATENATE("http://skinnonews.com"&amp;'5pg 데이터'!A1906),'기사 제목, 링크 정리시트'!C:C,0)),"")</f>
        <v/>
      </c>
      <c r="M1906">
        <f>주간_5pg!F1906</f>
        <v>0</v>
      </c>
    </row>
    <row r="1907" spans="4:13">
      <c r="D1907" t="e">
        <f>IF(VLOOKUP(A1907,'상위 PV'!A:C,3,0)="기사임",1,"")</f>
        <v>#N/A</v>
      </c>
      <c r="E1907">
        <f>COUNTIF(주간_5pg!$F$2:$F$800,'5pg 데이터'!B1907)</f>
        <v>52</v>
      </c>
      <c r="F1907" t="e">
        <f t="shared" si="29"/>
        <v>#N/A</v>
      </c>
      <c r="G1907" t="e">
        <f>IF(F1907=FALSE,"",B1907&amp;"@"&amp;COUNTIFS($B$1:B1907,B1907,$F$1:F1907,TRUE))</f>
        <v>#N/A</v>
      </c>
      <c r="H1907" t="str">
        <f>IFERROR(INDEX('기사 제목, 링크 정리시트'!B:B,MATCH(CONCATENATE("http://skinnonews.com"&amp;'5pg 데이터'!A1907),'기사 제목, 링크 정리시트'!C:C,0)),"")</f>
        <v/>
      </c>
      <c r="M1907">
        <f>주간_5pg!F1907</f>
        <v>0</v>
      </c>
    </row>
    <row r="1908" spans="4:13">
      <c r="D1908" t="e">
        <f>IF(VLOOKUP(A1908,'상위 PV'!A:C,3,0)="기사임",1,"")</f>
        <v>#N/A</v>
      </c>
      <c r="E1908">
        <f>COUNTIF(주간_5pg!$F$2:$F$800,'5pg 데이터'!B1908)</f>
        <v>52</v>
      </c>
      <c r="F1908" t="e">
        <f t="shared" si="29"/>
        <v>#N/A</v>
      </c>
      <c r="G1908" t="e">
        <f>IF(F1908=FALSE,"",B1908&amp;"@"&amp;COUNTIFS($B$1:B1908,B1908,$F$1:F1908,TRUE))</f>
        <v>#N/A</v>
      </c>
      <c r="H1908" t="str">
        <f>IFERROR(INDEX('기사 제목, 링크 정리시트'!B:B,MATCH(CONCATENATE("http://skinnonews.com"&amp;'5pg 데이터'!A1908),'기사 제목, 링크 정리시트'!C:C,0)),"")</f>
        <v/>
      </c>
      <c r="M1908">
        <f>주간_5pg!F1908</f>
        <v>0</v>
      </c>
    </row>
    <row r="1909" spans="4:13">
      <c r="D1909" t="e">
        <f>IF(VLOOKUP(A1909,'상위 PV'!A:C,3,0)="기사임",1,"")</f>
        <v>#N/A</v>
      </c>
      <c r="E1909">
        <f>COUNTIF(주간_5pg!$F$2:$F$800,'5pg 데이터'!B1909)</f>
        <v>52</v>
      </c>
      <c r="F1909" t="e">
        <f t="shared" si="29"/>
        <v>#N/A</v>
      </c>
      <c r="G1909" t="e">
        <f>IF(F1909=FALSE,"",B1909&amp;"@"&amp;COUNTIFS($B$1:B1909,B1909,$F$1:F1909,TRUE))</f>
        <v>#N/A</v>
      </c>
      <c r="H1909" t="str">
        <f>IFERROR(INDEX('기사 제목, 링크 정리시트'!B:B,MATCH(CONCATENATE("http://skinnonews.com"&amp;'5pg 데이터'!A1909),'기사 제목, 링크 정리시트'!C:C,0)),"")</f>
        <v/>
      </c>
      <c r="M1909">
        <f>주간_5pg!F1909</f>
        <v>0</v>
      </c>
    </row>
    <row r="1910" spans="4:13">
      <c r="D1910" t="e">
        <f>IF(VLOOKUP(A1910,'상위 PV'!A:C,3,0)="기사임",1,"")</f>
        <v>#N/A</v>
      </c>
      <c r="E1910">
        <f>COUNTIF(주간_5pg!$F$2:$F$800,'5pg 데이터'!B1910)</f>
        <v>52</v>
      </c>
      <c r="F1910" t="e">
        <f t="shared" si="29"/>
        <v>#N/A</v>
      </c>
      <c r="G1910" t="e">
        <f>IF(F1910=FALSE,"",B1910&amp;"@"&amp;COUNTIFS($B$1:B1910,B1910,$F$1:F1910,TRUE))</f>
        <v>#N/A</v>
      </c>
      <c r="H1910" t="str">
        <f>IFERROR(INDEX('기사 제목, 링크 정리시트'!B:B,MATCH(CONCATENATE("http://skinnonews.com"&amp;'5pg 데이터'!A1910),'기사 제목, 링크 정리시트'!C:C,0)),"")</f>
        <v/>
      </c>
      <c r="M1910">
        <f>주간_5pg!F1910</f>
        <v>0</v>
      </c>
    </row>
    <row r="1911" spans="4:13">
      <c r="D1911" t="e">
        <f>IF(VLOOKUP(A1911,'상위 PV'!A:C,3,0)="기사임",1,"")</f>
        <v>#N/A</v>
      </c>
      <c r="E1911">
        <f>COUNTIF(주간_5pg!$F$2:$F$800,'5pg 데이터'!B1911)</f>
        <v>52</v>
      </c>
      <c r="F1911" t="e">
        <f t="shared" si="29"/>
        <v>#N/A</v>
      </c>
      <c r="G1911" t="e">
        <f>IF(F1911=FALSE,"",B1911&amp;"@"&amp;COUNTIFS($B$1:B1911,B1911,$F$1:F1911,TRUE))</f>
        <v>#N/A</v>
      </c>
      <c r="H1911" t="str">
        <f>IFERROR(INDEX('기사 제목, 링크 정리시트'!B:B,MATCH(CONCATENATE("http://skinnonews.com"&amp;'5pg 데이터'!A1911),'기사 제목, 링크 정리시트'!C:C,0)),"")</f>
        <v/>
      </c>
      <c r="M1911">
        <f>주간_5pg!F1911</f>
        <v>0</v>
      </c>
    </row>
    <row r="1912" spans="4:13">
      <c r="D1912" t="e">
        <f>IF(VLOOKUP(A1912,'상위 PV'!A:C,3,0)="기사임",1,"")</f>
        <v>#N/A</v>
      </c>
      <c r="E1912">
        <f>COUNTIF(주간_5pg!$F$2:$F$800,'5pg 데이터'!B1912)</f>
        <v>52</v>
      </c>
      <c r="F1912" t="e">
        <f t="shared" si="29"/>
        <v>#N/A</v>
      </c>
      <c r="G1912" t="e">
        <f>IF(F1912=FALSE,"",B1912&amp;"@"&amp;COUNTIFS($B$1:B1912,B1912,$F$1:F1912,TRUE))</f>
        <v>#N/A</v>
      </c>
      <c r="H1912" t="str">
        <f>IFERROR(INDEX('기사 제목, 링크 정리시트'!B:B,MATCH(CONCATENATE("http://skinnonews.com"&amp;'5pg 데이터'!A1912),'기사 제목, 링크 정리시트'!C:C,0)),"")</f>
        <v/>
      </c>
      <c r="M1912">
        <f>주간_5pg!F1912</f>
        <v>0</v>
      </c>
    </row>
    <row r="1913" spans="4:13">
      <c r="D1913" t="e">
        <f>IF(VLOOKUP(A1913,'상위 PV'!A:C,3,0)="기사임",1,"")</f>
        <v>#N/A</v>
      </c>
      <c r="E1913">
        <f>COUNTIF(주간_5pg!$F$2:$F$800,'5pg 데이터'!B1913)</f>
        <v>52</v>
      </c>
      <c r="F1913" t="e">
        <f t="shared" si="29"/>
        <v>#N/A</v>
      </c>
      <c r="G1913" t="e">
        <f>IF(F1913=FALSE,"",B1913&amp;"@"&amp;COUNTIFS($B$1:B1913,B1913,$F$1:F1913,TRUE))</f>
        <v>#N/A</v>
      </c>
      <c r="H1913" t="str">
        <f>IFERROR(INDEX('기사 제목, 링크 정리시트'!B:B,MATCH(CONCATENATE("http://skinnonews.com"&amp;'5pg 데이터'!A1913),'기사 제목, 링크 정리시트'!C:C,0)),"")</f>
        <v/>
      </c>
      <c r="M1913">
        <f>주간_5pg!F1913</f>
        <v>0</v>
      </c>
    </row>
    <row r="1914" spans="4:13">
      <c r="D1914" t="e">
        <f>IF(VLOOKUP(A1914,'상위 PV'!A:C,3,0)="기사임",1,"")</f>
        <v>#N/A</v>
      </c>
      <c r="E1914">
        <f>COUNTIF(주간_5pg!$F$2:$F$800,'5pg 데이터'!B1914)</f>
        <v>52</v>
      </c>
      <c r="F1914" t="e">
        <f t="shared" si="29"/>
        <v>#N/A</v>
      </c>
      <c r="G1914" t="e">
        <f>IF(F1914=FALSE,"",B1914&amp;"@"&amp;COUNTIFS($B$1:B1914,B1914,$F$1:F1914,TRUE))</f>
        <v>#N/A</v>
      </c>
      <c r="H1914" t="str">
        <f>IFERROR(INDEX('기사 제목, 링크 정리시트'!B:B,MATCH(CONCATENATE("http://skinnonews.com"&amp;'5pg 데이터'!A1914),'기사 제목, 링크 정리시트'!C:C,0)),"")</f>
        <v/>
      </c>
      <c r="M1914">
        <f>주간_5pg!F1914</f>
        <v>0</v>
      </c>
    </row>
    <row r="1915" spans="4:13">
      <c r="D1915" t="e">
        <f>IF(VLOOKUP(A1915,'상위 PV'!A:C,3,0)="기사임",1,"")</f>
        <v>#N/A</v>
      </c>
      <c r="E1915">
        <f>COUNTIF(주간_5pg!$F$2:$F$800,'5pg 데이터'!B1915)</f>
        <v>52</v>
      </c>
      <c r="F1915" t="e">
        <f t="shared" si="29"/>
        <v>#N/A</v>
      </c>
      <c r="G1915" t="e">
        <f>IF(F1915=FALSE,"",B1915&amp;"@"&amp;COUNTIFS($B$1:B1915,B1915,$F$1:F1915,TRUE))</f>
        <v>#N/A</v>
      </c>
      <c r="H1915" t="str">
        <f>IFERROR(INDEX('기사 제목, 링크 정리시트'!B:B,MATCH(CONCATENATE("http://skinnonews.com"&amp;'5pg 데이터'!A1915),'기사 제목, 링크 정리시트'!C:C,0)),"")</f>
        <v/>
      </c>
      <c r="M1915">
        <f>주간_5pg!F1915</f>
        <v>0</v>
      </c>
    </row>
    <row r="1916" spans="4:13">
      <c r="D1916" t="e">
        <f>IF(VLOOKUP(A1916,'상위 PV'!A:C,3,0)="기사임",1,"")</f>
        <v>#N/A</v>
      </c>
      <c r="E1916">
        <f>COUNTIF(주간_5pg!$F$2:$F$800,'5pg 데이터'!B1916)</f>
        <v>52</v>
      </c>
      <c r="F1916" t="e">
        <f t="shared" si="29"/>
        <v>#N/A</v>
      </c>
      <c r="G1916" t="e">
        <f>IF(F1916=FALSE,"",B1916&amp;"@"&amp;COUNTIFS($B$1:B1916,B1916,$F$1:F1916,TRUE))</f>
        <v>#N/A</v>
      </c>
      <c r="H1916" t="str">
        <f>IFERROR(INDEX('기사 제목, 링크 정리시트'!B:B,MATCH(CONCATENATE("http://skinnonews.com"&amp;'5pg 데이터'!A1916),'기사 제목, 링크 정리시트'!C:C,0)),"")</f>
        <v/>
      </c>
      <c r="M1916">
        <f>주간_5pg!F1916</f>
        <v>0</v>
      </c>
    </row>
    <row r="1917" spans="4:13">
      <c r="D1917" t="e">
        <f>IF(VLOOKUP(A1917,'상위 PV'!A:C,3,0)="기사임",1,"")</f>
        <v>#N/A</v>
      </c>
      <c r="E1917">
        <f>COUNTIF(주간_5pg!$F$2:$F$800,'5pg 데이터'!B1917)</f>
        <v>52</v>
      </c>
      <c r="F1917" t="e">
        <f t="shared" si="29"/>
        <v>#N/A</v>
      </c>
      <c r="G1917" t="e">
        <f>IF(F1917=FALSE,"",B1917&amp;"@"&amp;COUNTIFS($B$1:B1917,B1917,$F$1:F1917,TRUE))</f>
        <v>#N/A</v>
      </c>
      <c r="H1917" t="str">
        <f>IFERROR(INDEX('기사 제목, 링크 정리시트'!B:B,MATCH(CONCATENATE("http://skinnonews.com"&amp;'5pg 데이터'!A1917),'기사 제목, 링크 정리시트'!C:C,0)),"")</f>
        <v/>
      </c>
      <c r="M1917">
        <f>주간_5pg!F1917</f>
        <v>0</v>
      </c>
    </row>
    <row r="1918" spans="4:13">
      <c r="D1918" t="e">
        <f>IF(VLOOKUP(A1918,'상위 PV'!A:C,3,0)="기사임",1,"")</f>
        <v>#N/A</v>
      </c>
      <c r="E1918">
        <f>COUNTIF(주간_5pg!$F$2:$F$800,'5pg 데이터'!B1918)</f>
        <v>52</v>
      </c>
      <c r="F1918" t="e">
        <f t="shared" si="29"/>
        <v>#N/A</v>
      </c>
      <c r="G1918" t="e">
        <f>IF(F1918=FALSE,"",B1918&amp;"@"&amp;COUNTIFS($B$1:B1918,B1918,$F$1:F1918,TRUE))</f>
        <v>#N/A</v>
      </c>
      <c r="H1918" t="str">
        <f>IFERROR(INDEX('기사 제목, 링크 정리시트'!B:B,MATCH(CONCATENATE("http://skinnonews.com"&amp;'5pg 데이터'!A1918),'기사 제목, 링크 정리시트'!C:C,0)),"")</f>
        <v/>
      </c>
      <c r="M1918">
        <f>주간_5pg!F1918</f>
        <v>0</v>
      </c>
    </row>
    <row r="1919" spans="4:13">
      <c r="D1919" t="e">
        <f>IF(VLOOKUP(A1919,'상위 PV'!A:C,3,0)="기사임",1,"")</f>
        <v>#N/A</v>
      </c>
      <c r="E1919">
        <f>COUNTIF(주간_5pg!$F$2:$F$800,'5pg 데이터'!B1919)</f>
        <v>52</v>
      </c>
      <c r="F1919" t="e">
        <f t="shared" si="29"/>
        <v>#N/A</v>
      </c>
      <c r="G1919" t="e">
        <f>IF(F1919=FALSE,"",B1919&amp;"@"&amp;COUNTIFS($B$1:B1919,B1919,$F$1:F1919,TRUE))</f>
        <v>#N/A</v>
      </c>
      <c r="H1919" t="str">
        <f>IFERROR(INDEX('기사 제목, 링크 정리시트'!B:B,MATCH(CONCATENATE("http://skinnonews.com"&amp;'5pg 데이터'!A1919),'기사 제목, 링크 정리시트'!C:C,0)),"")</f>
        <v/>
      </c>
      <c r="M1919">
        <f>주간_5pg!F1919</f>
        <v>0</v>
      </c>
    </row>
  </sheetData>
  <autoFilter ref="A1:H1919" xr:uid="{00000000-0009-0000-0000-000005000000}">
    <sortState xmlns:xlrd2="http://schemas.microsoft.com/office/spreadsheetml/2017/richdata2" ref="A34:H1364">
      <sortCondition descending="1" ref="B1:B1919"/>
    </sortState>
  </autoFilter>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E1220"/>
  <sheetViews>
    <sheetView tabSelected="1" topLeftCell="A333" zoomScale="85" zoomScaleNormal="85" workbookViewId="0">
      <selection activeCell="B350" sqref="B350"/>
    </sheetView>
  </sheetViews>
  <sheetFormatPr defaultRowHeight="17.25"/>
  <cols>
    <col min="1" max="1" width="10" style="166" customWidth="1"/>
    <col min="2" max="2" width="69.6640625" style="166" customWidth="1"/>
    <col min="3" max="3" width="46" style="166" customWidth="1"/>
  </cols>
  <sheetData>
    <row r="1" spans="1:5">
      <c r="A1" s="167" t="s">
        <v>137</v>
      </c>
      <c r="B1" s="168" t="s">
        <v>692</v>
      </c>
      <c r="C1" s="169" t="s">
        <v>132</v>
      </c>
    </row>
    <row r="2" spans="1:5">
      <c r="A2" s="162">
        <v>43665</v>
      </c>
      <c r="B2" s="163" t="s">
        <v>352</v>
      </c>
      <c r="C2" s="164" t="s">
        <v>693</v>
      </c>
      <c r="D2" s="61">
        <f>A2</f>
        <v>43665</v>
      </c>
      <c r="E2" t="s">
        <v>694</v>
      </c>
    </row>
    <row r="3" spans="1:5">
      <c r="A3" s="162">
        <v>44127</v>
      </c>
      <c r="B3" s="163" t="s">
        <v>353</v>
      </c>
      <c r="C3" s="164" t="s">
        <v>695</v>
      </c>
      <c r="D3" s="61">
        <f t="shared" ref="D3:D66" si="0">A3</f>
        <v>44127</v>
      </c>
      <c r="E3" t="s">
        <v>696</v>
      </c>
    </row>
    <row r="4" spans="1:5">
      <c r="A4" s="162">
        <v>44225</v>
      </c>
      <c r="B4" s="163" t="s">
        <v>354</v>
      </c>
      <c r="C4" s="164" t="s">
        <v>697</v>
      </c>
      <c r="D4" s="61">
        <f t="shared" si="0"/>
        <v>44225</v>
      </c>
      <c r="E4" t="s">
        <v>696</v>
      </c>
    </row>
    <row r="5" spans="1:5">
      <c r="A5" s="162">
        <v>44259</v>
      </c>
      <c r="B5" s="163" t="s">
        <v>355</v>
      </c>
      <c r="C5" s="164" t="s">
        <v>523</v>
      </c>
      <c r="D5" s="61">
        <f t="shared" si="0"/>
        <v>44259</v>
      </c>
      <c r="E5" t="s">
        <v>696</v>
      </c>
    </row>
    <row r="6" spans="1:5">
      <c r="A6" s="162">
        <v>44281</v>
      </c>
      <c r="B6" s="163" t="s">
        <v>133</v>
      </c>
      <c r="C6" s="164" t="s">
        <v>524</v>
      </c>
      <c r="D6" s="61">
        <f t="shared" si="0"/>
        <v>44281</v>
      </c>
      <c r="E6" t="s">
        <v>696</v>
      </c>
    </row>
    <row r="7" spans="1:5">
      <c r="A7" s="162">
        <v>44283</v>
      </c>
      <c r="B7" s="163" t="s">
        <v>356</v>
      </c>
      <c r="C7" s="164" t="s">
        <v>698</v>
      </c>
      <c r="D7" s="61">
        <f t="shared" si="0"/>
        <v>44283</v>
      </c>
      <c r="E7" t="s">
        <v>699</v>
      </c>
    </row>
    <row r="8" spans="1:5">
      <c r="A8" s="162">
        <v>44302</v>
      </c>
      <c r="B8" s="163" t="s">
        <v>357</v>
      </c>
      <c r="C8" s="164" t="s">
        <v>525</v>
      </c>
      <c r="D8" s="61">
        <f t="shared" si="0"/>
        <v>44302</v>
      </c>
      <c r="E8" t="s">
        <v>696</v>
      </c>
    </row>
    <row r="9" spans="1:5">
      <c r="A9" s="162">
        <v>44322</v>
      </c>
      <c r="B9" s="163" t="s">
        <v>489</v>
      </c>
      <c r="C9" s="164" t="s">
        <v>208</v>
      </c>
      <c r="D9" s="61">
        <f t="shared" si="0"/>
        <v>44322</v>
      </c>
      <c r="E9" t="s">
        <v>701</v>
      </c>
    </row>
    <row r="10" spans="1:5">
      <c r="A10" s="162">
        <v>44356</v>
      </c>
      <c r="B10" s="163" t="s">
        <v>358</v>
      </c>
      <c r="C10" s="164" t="s">
        <v>700</v>
      </c>
      <c r="D10" s="61">
        <f t="shared" si="0"/>
        <v>44356</v>
      </c>
      <c r="E10" t="s">
        <v>702</v>
      </c>
    </row>
    <row r="11" spans="1:5">
      <c r="A11" s="162">
        <v>44386</v>
      </c>
      <c r="B11" s="163" t="s">
        <v>359</v>
      </c>
      <c r="C11" s="164" t="s">
        <v>526</v>
      </c>
      <c r="D11" s="61">
        <f t="shared" si="0"/>
        <v>44386</v>
      </c>
      <c r="E11" t="s">
        <v>141</v>
      </c>
    </row>
    <row r="12" spans="1:5">
      <c r="A12" s="162">
        <v>44412</v>
      </c>
      <c r="B12" s="163" t="s">
        <v>360</v>
      </c>
      <c r="C12" s="164" t="s">
        <v>703</v>
      </c>
      <c r="D12" s="61">
        <f t="shared" si="0"/>
        <v>44412</v>
      </c>
      <c r="E12" t="s">
        <v>696</v>
      </c>
    </row>
    <row r="13" spans="1:5">
      <c r="A13" s="162">
        <v>44421</v>
      </c>
      <c r="B13" s="163" t="s">
        <v>361</v>
      </c>
      <c r="C13" s="164" t="s">
        <v>165</v>
      </c>
      <c r="D13" s="61">
        <f t="shared" si="0"/>
        <v>44421</v>
      </c>
      <c r="E13" t="s">
        <v>702</v>
      </c>
    </row>
    <row r="14" spans="1:5">
      <c r="A14" s="162">
        <v>44467</v>
      </c>
      <c r="B14" s="163" t="s">
        <v>362</v>
      </c>
      <c r="C14" s="164" t="s">
        <v>136</v>
      </c>
      <c r="D14" s="61">
        <f t="shared" si="0"/>
        <v>44467</v>
      </c>
      <c r="E14" t="s">
        <v>702</v>
      </c>
    </row>
    <row r="15" spans="1:5">
      <c r="A15" s="162">
        <v>44469</v>
      </c>
      <c r="B15" s="163" t="s">
        <v>363</v>
      </c>
      <c r="C15" s="164" t="s">
        <v>704</v>
      </c>
      <c r="D15" s="61">
        <f t="shared" si="0"/>
        <v>44469</v>
      </c>
      <c r="E15" t="s">
        <v>140</v>
      </c>
    </row>
    <row r="16" spans="1:5">
      <c r="A16" s="162">
        <v>44476</v>
      </c>
      <c r="B16" s="163" t="s">
        <v>364</v>
      </c>
      <c r="C16" s="164" t="s">
        <v>705</v>
      </c>
      <c r="D16" s="61">
        <f t="shared" si="0"/>
        <v>44476</v>
      </c>
      <c r="E16" t="s">
        <v>140</v>
      </c>
    </row>
    <row r="17" spans="1:5">
      <c r="A17" s="162">
        <v>44481</v>
      </c>
      <c r="B17" s="163" t="s">
        <v>490</v>
      </c>
      <c r="C17" s="164" t="s">
        <v>771</v>
      </c>
      <c r="D17" s="61">
        <f t="shared" si="0"/>
        <v>44481</v>
      </c>
      <c r="E17" t="s">
        <v>141</v>
      </c>
    </row>
    <row r="18" spans="1:5">
      <c r="A18" s="162">
        <v>44484</v>
      </c>
      <c r="B18" s="163" t="s">
        <v>134</v>
      </c>
      <c r="C18" s="164" t="s">
        <v>706</v>
      </c>
      <c r="D18" s="61">
        <f t="shared" si="0"/>
        <v>44484</v>
      </c>
      <c r="E18" t="s">
        <v>702</v>
      </c>
    </row>
    <row r="19" spans="1:5">
      <c r="A19" s="162">
        <v>44503</v>
      </c>
      <c r="B19" s="163" t="s">
        <v>365</v>
      </c>
      <c r="C19" s="164" t="s">
        <v>527</v>
      </c>
      <c r="D19" s="61">
        <f t="shared" si="0"/>
        <v>44503</v>
      </c>
      <c r="E19" t="s">
        <v>702</v>
      </c>
    </row>
    <row r="20" spans="1:5">
      <c r="A20" s="162">
        <v>44511</v>
      </c>
      <c r="B20" s="163" t="s">
        <v>496</v>
      </c>
      <c r="C20" s="164" t="s">
        <v>776</v>
      </c>
      <c r="D20" s="61">
        <f t="shared" si="0"/>
        <v>44511</v>
      </c>
      <c r="E20" t="s">
        <v>140</v>
      </c>
    </row>
    <row r="21" spans="1:5">
      <c r="A21" s="162">
        <v>44516</v>
      </c>
      <c r="B21" s="163" t="s">
        <v>448</v>
      </c>
      <c r="C21" s="164" t="s">
        <v>561</v>
      </c>
      <c r="D21" s="61">
        <f t="shared" si="0"/>
        <v>44516</v>
      </c>
      <c r="E21" t="s">
        <v>696</v>
      </c>
    </row>
    <row r="22" spans="1:5">
      <c r="A22" s="162">
        <v>44530</v>
      </c>
      <c r="B22" s="163" t="s">
        <v>366</v>
      </c>
      <c r="C22" s="164" t="s">
        <v>707</v>
      </c>
      <c r="D22" s="61">
        <f t="shared" si="0"/>
        <v>44530</v>
      </c>
      <c r="E22" t="s">
        <v>701</v>
      </c>
    </row>
    <row r="23" spans="1:5">
      <c r="A23" s="162">
        <v>44564</v>
      </c>
      <c r="B23" s="163" t="s">
        <v>367</v>
      </c>
      <c r="C23" s="164" t="s">
        <v>708</v>
      </c>
      <c r="D23" s="61">
        <f t="shared" si="0"/>
        <v>44564</v>
      </c>
      <c r="E23" t="s">
        <v>701</v>
      </c>
    </row>
    <row r="24" spans="1:5">
      <c r="A24" s="162">
        <v>44567</v>
      </c>
      <c r="B24" s="163" t="s">
        <v>368</v>
      </c>
      <c r="C24" s="164" t="s">
        <v>709</v>
      </c>
      <c r="D24" s="61">
        <f t="shared" si="0"/>
        <v>44567</v>
      </c>
      <c r="E24" t="s">
        <v>702</v>
      </c>
    </row>
    <row r="25" spans="1:5">
      <c r="A25" s="162">
        <v>44588</v>
      </c>
      <c r="B25" s="163" t="s">
        <v>369</v>
      </c>
      <c r="C25" s="164" t="s">
        <v>710</v>
      </c>
      <c r="D25" s="61">
        <f t="shared" si="0"/>
        <v>44588</v>
      </c>
      <c r="E25" t="s">
        <v>696</v>
      </c>
    </row>
    <row r="26" spans="1:5">
      <c r="A26" s="162">
        <v>44599</v>
      </c>
      <c r="B26" s="163" t="s">
        <v>370</v>
      </c>
      <c r="C26" s="164" t="s">
        <v>711</v>
      </c>
      <c r="D26" s="61">
        <f t="shared" si="0"/>
        <v>44599</v>
      </c>
      <c r="E26" t="s">
        <v>702</v>
      </c>
    </row>
    <row r="27" spans="1:5">
      <c r="A27" s="162">
        <v>44603</v>
      </c>
      <c r="B27" s="163" t="s">
        <v>371</v>
      </c>
      <c r="C27" s="164" t="s">
        <v>712</v>
      </c>
      <c r="D27" s="61">
        <f t="shared" si="0"/>
        <v>44603</v>
      </c>
      <c r="E27" t="s">
        <v>694</v>
      </c>
    </row>
    <row r="28" spans="1:5">
      <c r="A28" s="162">
        <v>44622</v>
      </c>
      <c r="B28" s="163" t="s">
        <v>372</v>
      </c>
      <c r="C28" s="164" t="s">
        <v>528</v>
      </c>
      <c r="D28" s="61">
        <f t="shared" si="0"/>
        <v>44622</v>
      </c>
      <c r="E28" t="s">
        <v>701</v>
      </c>
    </row>
    <row r="29" spans="1:5">
      <c r="A29" s="162">
        <v>44624</v>
      </c>
      <c r="B29" s="163" t="s">
        <v>373</v>
      </c>
      <c r="C29" s="164" t="s">
        <v>713</v>
      </c>
      <c r="D29" s="61">
        <f t="shared" si="0"/>
        <v>44624</v>
      </c>
      <c r="E29" t="s">
        <v>696</v>
      </c>
    </row>
    <row r="30" spans="1:5">
      <c r="A30" s="162">
        <v>44635</v>
      </c>
      <c r="B30" s="163" t="s">
        <v>374</v>
      </c>
      <c r="C30" s="164" t="s">
        <v>529</v>
      </c>
      <c r="D30" s="61">
        <f t="shared" si="0"/>
        <v>44635</v>
      </c>
      <c r="E30" t="s">
        <v>140</v>
      </c>
    </row>
    <row r="31" spans="1:5">
      <c r="A31" s="162">
        <v>44637</v>
      </c>
      <c r="B31" s="163" t="s">
        <v>375</v>
      </c>
      <c r="C31" s="164" t="s">
        <v>530</v>
      </c>
      <c r="D31" s="61">
        <f t="shared" si="0"/>
        <v>44637</v>
      </c>
      <c r="E31" t="s">
        <v>140</v>
      </c>
    </row>
    <row r="32" spans="1:5">
      <c r="A32" s="162">
        <v>44643</v>
      </c>
      <c r="B32" s="163" t="s">
        <v>376</v>
      </c>
      <c r="C32" s="164" t="s">
        <v>531</v>
      </c>
      <c r="D32" s="61">
        <f t="shared" si="0"/>
        <v>44643</v>
      </c>
      <c r="E32" t="s">
        <v>696</v>
      </c>
    </row>
    <row r="33" spans="1:4">
      <c r="A33" s="162">
        <v>44644</v>
      </c>
      <c r="B33" s="163" t="s">
        <v>377</v>
      </c>
      <c r="C33" s="164" t="s">
        <v>532</v>
      </c>
      <c r="D33" s="61">
        <f t="shared" si="0"/>
        <v>44644</v>
      </c>
    </row>
    <row r="34" spans="1:4">
      <c r="A34" s="162">
        <v>44655</v>
      </c>
      <c r="B34" s="163" t="s">
        <v>378</v>
      </c>
      <c r="C34" s="164" t="s">
        <v>533</v>
      </c>
      <c r="D34" s="61">
        <f t="shared" si="0"/>
        <v>44655</v>
      </c>
    </row>
    <row r="35" spans="1:4">
      <c r="A35" s="162">
        <v>44656</v>
      </c>
      <c r="B35" s="163" t="s">
        <v>379</v>
      </c>
      <c r="C35" s="164" t="s">
        <v>534</v>
      </c>
      <c r="D35" s="61">
        <f t="shared" si="0"/>
        <v>44656</v>
      </c>
    </row>
    <row r="36" spans="1:4">
      <c r="A36" s="162">
        <v>44659</v>
      </c>
      <c r="B36" s="163" t="s">
        <v>380</v>
      </c>
      <c r="C36" s="164" t="s">
        <v>714</v>
      </c>
      <c r="D36" s="61">
        <f t="shared" si="0"/>
        <v>44659</v>
      </c>
    </row>
    <row r="37" spans="1:4">
      <c r="A37" s="162">
        <v>44666</v>
      </c>
      <c r="B37" s="163" t="s">
        <v>135</v>
      </c>
      <c r="C37" s="164" t="s">
        <v>535</v>
      </c>
      <c r="D37" s="61">
        <f t="shared" si="0"/>
        <v>44666</v>
      </c>
    </row>
    <row r="38" spans="1:4">
      <c r="A38" s="162">
        <v>44675</v>
      </c>
      <c r="B38" s="163" t="s">
        <v>381</v>
      </c>
      <c r="C38" s="164" t="s">
        <v>715</v>
      </c>
      <c r="D38" s="61">
        <f t="shared" si="0"/>
        <v>44675</v>
      </c>
    </row>
    <row r="39" spans="1:4">
      <c r="A39" s="162">
        <v>44680</v>
      </c>
      <c r="B39" s="163" t="s">
        <v>382</v>
      </c>
      <c r="C39" s="164" t="s">
        <v>716</v>
      </c>
      <c r="D39" s="61">
        <f t="shared" si="0"/>
        <v>44680</v>
      </c>
    </row>
    <row r="40" spans="1:4">
      <c r="A40" s="162">
        <v>44694</v>
      </c>
      <c r="B40" s="163" t="s">
        <v>383</v>
      </c>
      <c r="C40" s="164" t="s">
        <v>536</v>
      </c>
      <c r="D40" s="61">
        <f t="shared" si="0"/>
        <v>44694</v>
      </c>
    </row>
    <row r="41" spans="1:4">
      <c r="A41" s="162">
        <v>44704</v>
      </c>
      <c r="B41" s="163" t="s">
        <v>384</v>
      </c>
      <c r="C41" s="164" t="s">
        <v>537</v>
      </c>
      <c r="D41" s="61">
        <f t="shared" si="0"/>
        <v>44704</v>
      </c>
    </row>
    <row r="42" spans="1:4">
      <c r="A42" s="162">
        <v>44707</v>
      </c>
      <c r="B42" s="163" t="s">
        <v>385</v>
      </c>
      <c r="C42" s="164" t="s">
        <v>717</v>
      </c>
      <c r="D42" s="61">
        <f t="shared" si="0"/>
        <v>44707</v>
      </c>
    </row>
    <row r="43" spans="1:4">
      <c r="A43" s="162">
        <v>44711</v>
      </c>
      <c r="B43" s="163" t="s">
        <v>386</v>
      </c>
      <c r="C43" s="164" t="s">
        <v>718</v>
      </c>
      <c r="D43" s="61">
        <f t="shared" si="0"/>
        <v>44711</v>
      </c>
    </row>
    <row r="44" spans="1:4">
      <c r="A44" s="162">
        <v>44715</v>
      </c>
      <c r="B44" s="163" t="s">
        <v>1461</v>
      </c>
      <c r="C44" s="164" t="s">
        <v>1460</v>
      </c>
      <c r="D44" s="61">
        <f t="shared" si="0"/>
        <v>44715</v>
      </c>
    </row>
    <row r="45" spans="1:4">
      <c r="A45" s="162">
        <v>44722</v>
      </c>
      <c r="B45" s="163" t="s">
        <v>387</v>
      </c>
      <c r="C45" s="164" t="s">
        <v>719</v>
      </c>
      <c r="D45" s="61">
        <f t="shared" si="0"/>
        <v>44722</v>
      </c>
    </row>
    <row r="46" spans="1:4">
      <c r="A46" s="162">
        <v>44725</v>
      </c>
      <c r="B46" s="163" t="s">
        <v>388</v>
      </c>
      <c r="C46" s="164" t="s">
        <v>720</v>
      </c>
      <c r="D46" s="61">
        <f t="shared" si="0"/>
        <v>44725</v>
      </c>
    </row>
    <row r="47" spans="1:4">
      <c r="A47" s="162">
        <v>44727</v>
      </c>
      <c r="B47" s="163" t="s">
        <v>389</v>
      </c>
      <c r="C47" s="164" t="s">
        <v>721</v>
      </c>
      <c r="D47" s="61">
        <f t="shared" si="0"/>
        <v>44727</v>
      </c>
    </row>
    <row r="48" spans="1:4">
      <c r="A48" s="162">
        <v>44729</v>
      </c>
      <c r="B48" s="163" t="s">
        <v>390</v>
      </c>
      <c r="C48" s="164" t="s">
        <v>722</v>
      </c>
      <c r="D48" s="61">
        <f t="shared" si="0"/>
        <v>44729</v>
      </c>
    </row>
    <row r="49" spans="1:4">
      <c r="A49" s="162">
        <v>44732</v>
      </c>
      <c r="B49" s="163" t="s">
        <v>391</v>
      </c>
      <c r="C49" s="164" t="s">
        <v>723</v>
      </c>
      <c r="D49" s="61">
        <f t="shared" si="0"/>
        <v>44732</v>
      </c>
    </row>
    <row r="50" spans="1:4">
      <c r="A50" s="162">
        <v>44735</v>
      </c>
      <c r="B50" s="163" t="s">
        <v>392</v>
      </c>
      <c r="C50" s="164" t="s">
        <v>724</v>
      </c>
      <c r="D50" s="61">
        <f t="shared" si="0"/>
        <v>44735</v>
      </c>
    </row>
    <row r="51" spans="1:4">
      <c r="A51" s="162">
        <v>44741</v>
      </c>
      <c r="B51" s="163" t="s">
        <v>393</v>
      </c>
      <c r="C51" s="164" t="s">
        <v>538</v>
      </c>
      <c r="D51" s="61">
        <f t="shared" si="0"/>
        <v>44741</v>
      </c>
    </row>
    <row r="52" spans="1:4">
      <c r="A52" s="162">
        <v>44741</v>
      </c>
      <c r="B52" s="163" t="s">
        <v>394</v>
      </c>
      <c r="C52" s="164" t="s">
        <v>539</v>
      </c>
      <c r="D52" s="61">
        <f t="shared" si="0"/>
        <v>44741</v>
      </c>
    </row>
    <row r="53" spans="1:4">
      <c r="A53" s="162">
        <v>44743</v>
      </c>
      <c r="B53" s="163" t="s">
        <v>395</v>
      </c>
      <c r="C53" s="164" t="s">
        <v>725</v>
      </c>
      <c r="D53" s="61">
        <f t="shared" si="0"/>
        <v>44743</v>
      </c>
    </row>
    <row r="54" spans="1:4">
      <c r="A54" s="162">
        <v>44747</v>
      </c>
      <c r="B54" s="163" t="s">
        <v>396</v>
      </c>
      <c r="C54" s="164" t="s">
        <v>726</v>
      </c>
      <c r="D54" s="61">
        <f t="shared" si="0"/>
        <v>44747</v>
      </c>
    </row>
    <row r="55" spans="1:4">
      <c r="A55" s="162">
        <v>44749</v>
      </c>
      <c r="B55" s="163" t="s">
        <v>397</v>
      </c>
      <c r="C55" s="164" t="s">
        <v>727</v>
      </c>
      <c r="D55" s="61">
        <f t="shared" si="0"/>
        <v>44749</v>
      </c>
    </row>
    <row r="56" spans="1:4">
      <c r="A56" s="162">
        <v>44754</v>
      </c>
      <c r="B56" s="163" t="s">
        <v>398</v>
      </c>
      <c r="C56" s="164" t="s">
        <v>728</v>
      </c>
      <c r="D56" s="61">
        <f t="shared" si="0"/>
        <v>44754</v>
      </c>
    </row>
    <row r="57" spans="1:4">
      <c r="A57" s="162">
        <v>44755</v>
      </c>
      <c r="B57" s="163" t="s">
        <v>399</v>
      </c>
      <c r="C57" s="164" t="s">
        <v>729</v>
      </c>
      <c r="D57" s="61">
        <f t="shared" si="0"/>
        <v>44755</v>
      </c>
    </row>
    <row r="58" spans="1:4">
      <c r="A58" s="162">
        <v>44755</v>
      </c>
      <c r="B58" s="163" t="s">
        <v>400</v>
      </c>
      <c r="C58" s="164" t="s">
        <v>730</v>
      </c>
      <c r="D58" s="61">
        <f t="shared" si="0"/>
        <v>44755</v>
      </c>
    </row>
    <row r="59" spans="1:4">
      <c r="A59" s="162">
        <v>44761</v>
      </c>
      <c r="B59" s="163" t="s">
        <v>401</v>
      </c>
      <c r="C59" s="164" t="s">
        <v>540</v>
      </c>
      <c r="D59" s="61">
        <f t="shared" si="0"/>
        <v>44761</v>
      </c>
    </row>
    <row r="60" spans="1:4">
      <c r="A60" s="162">
        <v>44764</v>
      </c>
      <c r="B60" s="163" t="s">
        <v>402</v>
      </c>
      <c r="C60" s="164" t="s">
        <v>541</v>
      </c>
      <c r="D60" s="61">
        <f t="shared" si="0"/>
        <v>44764</v>
      </c>
    </row>
    <row r="61" spans="1:4">
      <c r="A61" s="162">
        <v>44767</v>
      </c>
      <c r="B61" s="163" t="s">
        <v>403</v>
      </c>
      <c r="C61" s="164" t="s">
        <v>731</v>
      </c>
      <c r="D61" s="61">
        <f t="shared" si="0"/>
        <v>44767</v>
      </c>
    </row>
    <row r="62" spans="1:4">
      <c r="A62" s="162">
        <v>44768</v>
      </c>
      <c r="B62" s="163" t="s">
        <v>404</v>
      </c>
      <c r="C62" s="164" t="s">
        <v>542</v>
      </c>
      <c r="D62" s="61">
        <f t="shared" si="0"/>
        <v>44768</v>
      </c>
    </row>
    <row r="63" spans="1:4">
      <c r="A63" s="162">
        <v>44771</v>
      </c>
      <c r="B63" s="163" t="s">
        <v>405</v>
      </c>
      <c r="C63" s="164" t="s">
        <v>543</v>
      </c>
      <c r="D63" s="61">
        <f t="shared" si="0"/>
        <v>44771</v>
      </c>
    </row>
    <row r="64" spans="1:4">
      <c r="A64" s="162">
        <v>44774</v>
      </c>
      <c r="B64" s="163" t="s">
        <v>406</v>
      </c>
      <c r="C64" s="164" t="s">
        <v>155</v>
      </c>
      <c r="D64" s="61">
        <f t="shared" si="0"/>
        <v>44774</v>
      </c>
    </row>
    <row r="65" spans="1:4">
      <c r="A65" s="162">
        <v>44776</v>
      </c>
      <c r="B65" s="163" t="s">
        <v>407</v>
      </c>
      <c r="C65" s="164" t="s">
        <v>156</v>
      </c>
      <c r="D65" s="61">
        <f t="shared" si="0"/>
        <v>44776</v>
      </c>
    </row>
    <row r="66" spans="1:4">
      <c r="A66" s="162">
        <v>44777</v>
      </c>
      <c r="B66" s="163" t="s">
        <v>408</v>
      </c>
      <c r="C66" s="164" t="s">
        <v>544</v>
      </c>
      <c r="D66" s="61">
        <f t="shared" si="0"/>
        <v>44777</v>
      </c>
    </row>
    <row r="67" spans="1:4">
      <c r="A67" s="162">
        <v>44778</v>
      </c>
      <c r="B67" s="163" t="s">
        <v>409</v>
      </c>
      <c r="C67" s="164" t="s">
        <v>157</v>
      </c>
      <c r="D67" s="61">
        <f t="shared" ref="D67:D130" si="1">A67</f>
        <v>44778</v>
      </c>
    </row>
    <row r="68" spans="1:4">
      <c r="A68" s="162">
        <v>44781</v>
      </c>
      <c r="B68" s="163" t="s">
        <v>410</v>
      </c>
      <c r="C68" s="164" t="s">
        <v>732</v>
      </c>
      <c r="D68" s="61">
        <f t="shared" si="1"/>
        <v>44781</v>
      </c>
    </row>
    <row r="69" spans="1:4">
      <c r="A69" s="162">
        <v>44782</v>
      </c>
      <c r="B69" s="163" t="s">
        <v>411</v>
      </c>
      <c r="C69" s="164" t="s">
        <v>545</v>
      </c>
      <c r="D69" s="61">
        <f t="shared" si="1"/>
        <v>44782</v>
      </c>
    </row>
    <row r="70" spans="1:4">
      <c r="A70" s="162">
        <v>44782</v>
      </c>
      <c r="B70" s="163" t="s">
        <v>412</v>
      </c>
      <c r="C70" s="164" t="s">
        <v>546</v>
      </c>
      <c r="D70" s="61">
        <f t="shared" si="1"/>
        <v>44782</v>
      </c>
    </row>
    <row r="71" spans="1:4">
      <c r="A71" s="162">
        <v>44783</v>
      </c>
      <c r="B71" s="163" t="s">
        <v>413</v>
      </c>
      <c r="C71" s="164" t="s">
        <v>733</v>
      </c>
      <c r="D71" s="61">
        <f t="shared" si="1"/>
        <v>44783</v>
      </c>
    </row>
    <row r="72" spans="1:4">
      <c r="A72" s="162">
        <v>44784</v>
      </c>
      <c r="B72" s="163" t="s">
        <v>414</v>
      </c>
      <c r="C72" s="164" t="s">
        <v>547</v>
      </c>
      <c r="D72" s="61">
        <f t="shared" si="1"/>
        <v>44784</v>
      </c>
    </row>
    <row r="73" spans="1:4">
      <c r="A73" s="162">
        <v>44785</v>
      </c>
      <c r="B73" s="163" t="s">
        <v>415</v>
      </c>
      <c r="C73" s="164" t="s">
        <v>734</v>
      </c>
      <c r="D73" s="61">
        <f t="shared" si="1"/>
        <v>44785</v>
      </c>
    </row>
    <row r="74" spans="1:4">
      <c r="A74" s="162">
        <v>44790</v>
      </c>
      <c r="B74" s="163" t="s">
        <v>416</v>
      </c>
      <c r="C74" s="164" t="s">
        <v>548</v>
      </c>
      <c r="D74" s="61">
        <f t="shared" si="1"/>
        <v>44790</v>
      </c>
    </row>
    <row r="75" spans="1:4">
      <c r="A75" s="162">
        <v>44791</v>
      </c>
      <c r="B75" s="163" t="s">
        <v>417</v>
      </c>
      <c r="C75" s="164" t="s">
        <v>549</v>
      </c>
      <c r="D75" s="61">
        <f t="shared" si="1"/>
        <v>44791</v>
      </c>
    </row>
    <row r="76" spans="1:4">
      <c r="A76" s="162">
        <v>44792</v>
      </c>
      <c r="B76" s="163" t="s">
        <v>418</v>
      </c>
      <c r="C76" s="164" t="s">
        <v>550</v>
      </c>
      <c r="D76" s="61">
        <f t="shared" si="1"/>
        <v>44792</v>
      </c>
    </row>
    <row r="77" spans="1:4">
      <c r="A77" s="162">
        <v>44792</v>
      </c>
      <c r="B77" s="163" t="s">
        <v>419</v>
      </c>
      <c r="C77" s="164" t="s">
        <v>735</v>
      </c>
      <c r="D77" s="61">
        <f t="shared" si="1"/>
        <v>44792</v>
      </c>
    </row>
    <row r="78" spans="1:4">
      <c r="A78" s="162">
        <v>44796</v>
      </c>
      <c r="B78" s="163" t="s">
        <v>420</v>
      </c>
      <c r="C78" s="164" t="s">
        <v>551</v>
      </c>
      <c r="D78" s="61">
        <f t="shared" si="1"/>
        <v>44796</v>
      </c>
    </row>
    <row r="79" spans="1:4">
      <c r="A79" s="162">
        <v>44798</v>
      </c>
      <c r="B79" s="163" t="s">
        <v>421</v>
      </c>
      <c r="C79" s="164" t="s">
        <v>736</v>
      </c>
      <c r="D79" s="61">
        <f t="shared" si="1"/>
        <v>44798</v>
      </c>
    </row>
    <row r="80" spans="1:4">
      <c r="A80" s="162">
        <v>44803</v>
      </c>
      <c r="B80" s="163" t="s">
        <v>422</v>
      </c>
      <c r="C80" s="164" t="s">
        <v>552</v>
      </c>
      <c r="D80" s="61">
        <f t="shared" si="1"/>
        <v>44803</v>
      </c>
    </row>
    <row r="81" spans="1:4">
      <c r="A81" s="162">
        <v>44805</v>
      </c>
      <c r="B81" s="163" t="s">
        <v>423</v>
      </c>
      <c r="C81" s="164" t="s">
        <v>737</v>
      </c>
      <c r="D81" s="61">
        <f t="shared" si="1"/>
        <v>44805</v>
      </c>
    </row>
    <row r="82" spans="1:4">
      <c r="A82" s="162">
        <v>44806</v>
      </c>
      <c r="B82" s="163" t="s">
        <v>424</v>
      </c>
      <c r="C82" s="164" t="s">
        <v>553</v>
      </c>
      <c r="D82" s="61">
        <f t="shared" si="1"/>
        <v>44806</v>
      </c>
    </row>
    <row r="83" spans="1:4">
      <c r="A83" s="162">
        <v>44810</v>
      </c>
      <c r="B83" s="163" t="s">
        <v>425</v>
      </c>
      <c r="C83" s="164" t="s">
        <v>738</v>
      </c>
      <c r="D83" s="61">
        <f t="shared" si="1"/>
        <v>44810</v>
      </c>
    </row>
    <row r="84" spans="1:4">
      <c r="A84" s="162">
        <v>44811</v>
      </c>
      <c r="B84" s="163" t="s">
        <v>426</v>
      </c>
      <c r="C84" s="164" t="s">
        <v>739</v>
      </c>
      <c r="D84" s="61">
        <f t="shared" si="1"/>
        <v>44811</v>
      </c>
    </row>
    <row r="85" spans="1:4">
      <c r="A85" s="162">
        <v>44820</v>
      </c>
      <c r="B85" s="163" t="s">
        <v>427</v>
      </c>
      <c r="C85" s="164" t="s">
        <v>740</v>
      </c>
      <c r="D85" s="61">
        <f t="shared" si="1"/>
        <v>44820</v>
      </c>
    </row>
    <row r="86" spans="1:4">
      <c r="A86" s="162">
        <v>44826</v>
      </c>
      <c r="B86" s="163" t="s">
        <v>428</v>
      </c>
      <c r="C86" s="164" t="s">
        <v>167</v>
      </c>
      <c r="D86" s="61">
        <f t="shared" si="1"/>
        <v>44826</v>
      </c>
    </row>
    <row r="87" spans="1:4">
      <c r="A87" s="162">
        <v>44827</v>
      </c>
      <c r="B87" s="163" t="s">
        <v>429</v>
      </c>
      <c r="C87" s="164" t="s">
        <v>554</v>
      </c>
      <c r="D87" s="61">
        <f t="shared" si="1"/>
        <v>44827</v>
      </c>
    </row>
    <row r="88" spans="1:4">
      <c r="A88" s="162">
        <v>44830</v>
      </c>
      <c r="B88" s="163" t="s">
        <v>430</v>
      </c>
      <c r="C88" s="164" t="s">
        <v>555</v>
      </c>
      <c r="D88" s="61">
        <f t="shared" si="1"/>
        <v>44830</v>
      </c>
    </row>
    <row r="89" spans="1:4">
      <c r="A89" s="162">
        <v>44831</v>
      </c>
      <c r="B89" s="163" t="s">
        <v>431</v>
      </c>
      <c r="C89" s="164" t="s">
        <v>741</v>
      </c>
      <c r="D89" s="61">
        <f t="shared" si="1"/>
        <v>44831</v>
      </c>
    </row>
    <row r="90" spans="1:4">
      <c r="A90" s="162">
        <v>44834</v>
      </c>
      <c r="B90" s="163" t="s">
        <v>432</v>
      </c>
      <c r="C90" s="164" t="s">
        <v>556</v>
      </c>
      <c r="D90" s="61">
        <f t="shared" si="1"/>
        <v>44834</v>
      </c>
    </row>
    <row r="91" spans="1:4">
      <c r="A91" s="162">
        <v>44834</v>
      </c>
      <c r="B91" s="163" t="s">
        <v>433</v>
      </c>
      <c r="C91" s="164" t="s">
        <v>742</v>
      </c>
      <c r="D91" s="61">
        <f t="shared" si="1"/>
        <v>44834</v>
      </c>
    </row>
    <row r="92" spans="1:4">
      <c r="A92" s="162">
        <v>44839</v>
      </c>
      <c r="B92" s="163" t="s">
        <v>434</v>
      </c>
      <c r="C92" s="164" t="s">
        <v>743</v>
      </c>
      <c r="D92" s="61">
        <f t="shared" si="1"/>
        <v>44839</v>
      </c>
    </row>
    <row r="93" spans="1:4">
      <c r="A93" s="162">
        <v>44840</v>
      </c>
      <c r="B93" s="163" t="s">
        <v>435</v>
      </c>
      <c r="C93" s="164" t="s">
        <v>744</v>
      </c>
      <c r="D93" s="61">
        <f t="shared" si="1"/>
        <v>44840</v>
      </c>
    </row>
    <row r="94" spans="1:4">
      <c r="A94" s="162">
        <v>44846</v>
      </c>
      <c r="B94" s="163" t="s">
        <v>436</v>
      </c>
      <c r="C94" s="164" t="s">
        <v>557</v>
      </c>
      <c r="D94" s="61">
        <f t="shared" si="1"/>
        <v>44846</v>
      </c>
    </row>
    <row r="95" spans="1:4">
      <c r="A95" s="162">
        <v>44846</v>
      </c>
      <c r="B95" s="163" t="s">
        <v>437</v>
      </c>
      <c r="C95" s="164" t="s">
        <v>558</v>
      </c>
      <c r="D95" s="61">
        <f t="shared" si="1"/>
        <v>44846</v>
      </c>
    </row>
    <row r="96" spans="1:4">
      <c r="A96" s="162">
        <v>44847</v>
      </c>
      <c r="B96" s="163" t="s">
        <v>438</v>
      </c>
      <c r="C96" s="164" t="s">
        <v>745</v>
      </c>
      <c r="D96" s="61">
        <f t="shared" si="1"/>
        <v>44847</v>
      </c>
    </row>
    <row r="97" spans="1:4">
      <c r="A97" s="162">
        <v>44852</v>
      </c>
      <c r="B97" s="163" t="s">
        <v>439</v>
      </c>
      <c r="C97" s="164" t="s">
        <v>746</v>
      </c>
      <c r="D97" s="61">
        <f t="shared" si="1"/>
        <v>44852</v>
      </c>
    </row>
    <row r="98" spans="1:4">
      <c r="A98" s="162">
        <v>44854</v>
      </c>
      <c r="B98" s="163" t="s">
        <v>440</v>
      </c>
      <c r="C98" s="164" t="s">
        <v>747</v>
      </c>
      <c r="D98" s="61">
        <f t="shared" si="1"/>
        <v>44854</v>
      </c>
    </row>
    <row r="99" spans="1:4">
      <c r="A99" s="162">
        <v>44854</v>
      </c>
      <c r="B99" s="163" t="s">
        <v>441</v>
      </c>
      <c r="C99" s="164" t="s">
        <v>748</v>
      </c>
      <c r="D99" s="61">
        <f t="shared" si="1"/>
        <v>44854</v>
      </c>
    </row>
    <row r="100" spans="1:4">
      <c r="A100" s="162">
        <v>44855</v>
      </c>
      <c r="B100" s="163" t="s">
        <v>442</v>
      </c>
      <c r="C100" s="164" t="s">
        <v>749</v>
      </c>
      <c r="D100" s="61">
        <f t="shared" si="1"/>
        <v>44855</v>
      </c>
    </row>
    <row r="101" spans="1:4">
      <c r="A101" s="162">
        <v>44860</v>
      </c>
      <c r="B101" s="163" t="s">
        <v>443</v>
      </c>
      <c r="C101" s="164" t="s">
        <v>750</v>
      </c>
      <c r="D101" s="61">
        <f t="shared" si="1"/>
        <v>44860</v>
      </c>
    </row>
    <row r="102" spans="1:4">
      <c r="A102" s="162">
        <v>44860</v>
      </c>
      <c r="B102" s="163" t="s">
        <v>444</v>
      </c>
      <c r="C102" s="164" t="s">
        <v>559</v>
      </c>
      <c r="D102" s="61">
        <f t="shared" si="1"/>
        <v>44860</v>
      </c>
    </row>
    <row r="103" spans="1:4">
      <c r="A103" s="162">
        <v>44867</v>
      </c>
      <c r="B103" s="163" t="s">
        <v>445</v>
      </c>
      <c r="C103" s="164" t="s">
        <v>560</v>
      </c>
      <c r="D103" s="61">
        <f t="shared" si="1"/>
        <v>44867</v>
      </c>
    </row>
    <row r="104" spans="1:4">
      <c r="A104" s="162">
        <v>44868</v>
      </c>
      <c r="B104" s="163" t="s">
        <v>446</v>
      </c>
      <c r="C104" s="164" t="s">
        <v>751</v>
      </c>
      <c r="D104" s="61">
        <f t="shared" si="1"/>
        <v>44868</v>
      </c>
    </row>
    <row r="105" spans="1:4" ht="22.5" customHeight="1">
      <c r="A105" s="162">
        <v>44869</v>
      </c>
      <c r="B105" s="163" t="s">
        <v>447</v>
      </c>
      <c r="C105" s="164" t="s">
        <v>752</v>
      </c>
      <c r="D105" s="61">
        <f t="shared" si="1"/>
        <v>44869</v>
      </c>
    </row>
    <row r="106" spans="1:4">
      <c r="A106" s="162">
        <v>44872</v>
      </c>
      <c r="B106" s="163" t="s">
        <v>449</v>
      </c>
      <c r="C106" s="164" t="s">
        <v>562</v>
      </c>
      <c r="D106" s="61">
        <f t="shared" si="1"/>
        <v>44872</v>
      </c>
    </row>
    <row r="107" spans="1:4">
      <c r="A107" s="162">
        <v>44873</v>
      </c>
      <c r="B107" s="163" t="s">
        <v>451</v>
      </c>
      <c r="C107" s="164" t="s">
        <v>754</v>
      </c>
      <c r="D107" s="61">
        <f t="shared" si="1"/>
        <v>44873</v>
      </c>
    </row>
    <row r="108" spans="1:4">
      <c r="A108" s="162">
        <v>44874</v>
      </c>
      <c r="B108" s="163" t="s">
        <v>450</v>
      </c>
      <c r="C108" s="164" t="s">
        <v>753</v>
      </c>
      <c r="D108" s="61">
        <f t="shared" si="1"/>
        <v>44874</v>
      </c>
    </row>
    <row r="109" spans="1:4">
      <c r="A109" s="162">
        <v>44875</v>
      </c>
      <c r="B109" s="163" t="s">
        <v>455</v>
      </c>
      <c r="C109" s="164" t="s">
        <v>185</v>
      </c>
      <c r="D109" s="61">
        <f t="shared" si="1"/>
        <v>44875</v>
      </c>
    </row>
    <row r="110" spans="1:4">
      <c r="A110" s="162">
        <v>44880</v>
      </c>
      <c r="B110" s="163" t="s">
        <v>453</v>
      </c>
      <c r="C110" s="164" t="s">
        <v>563</v>
      </c>
      <c r="D110" s="61">
        <f t="shared" si="1"/>
        <v>44880</v>
      </c>
    </row>
    <row r="111" spans="1:4">
      <c r="A111" s="162">
        <v>44881</v>
      </c>
      <c r="B111" s="163" t="s">
        <v>452</v>
      </c>
      <c r="C111" s="164" t="s">
        <v>183</v>
      </c>
      <c r="D111" s="61">
        <f t="shared" si="1"/>
        <v>44881</v>
      </c>
    </row>
    <row r="112" spans="1:4">
      <c r="A112" s="162">
        <v>44882</v>
      </c>
      <c r="B112" s="163" t="s">
        <v>454</v>
      </c>
      <c r="C112" s="164" t="s">
        <v>184</v>
      </c>
      <c r="D112" s="61">
        <f t="shared" si="1"/>
        <v>44882</v>
      </c>
    </row>
    <row r="113" spans="1:4">
      <c r="A113" s="162">
        <v>44886</v>
      </c>
      <c r="B113" s="163" t="s">
        <v>458</v>
      </c>
      <c r="C113" s="164" t="s">
        <v>189</v>
      </c>
      <c r="D113" s="61">
        <f t="shared" si="1"/>
        <v>44886</v>
      </c>
    </row>
    <row r="114" spans="1:4">
      <c r="A114" s="162">
        <v>44887</v>
      </c>
      <c r="B114" s="163" t="s">
        <v>457</v>
      </c>
      <c r="C114" s="164" t="s">
        <v>564</v>
      </c>
      <c r="D114" s="61">
        <f t="shared" si="1"/>
        <v>44887</v>
      </c>
    </row>
    <row r="115" spans="1:4">
      <c r="A115" s="162">
        <v>44889</v>
      </c>
      <c r="B115" s="163" t="s">
        <v>456</v>
      </c>
      <c r="C115" s="164" t="s">
        <v>188</v>
      </c>
      <c r="D115" s="61">
        <f t="shared" si="1"/>
        <v>44889</v>
      </c>
    </row>
    <row r="116" spans="1:4">
      <c r="A116" s="162">
        <v>44889</v>
      </c>
      <c r="B116" s="163" t="s">
        <v>459</v>
      </c>
      <c r="C116" s="164" t="s">
        <v>755</v>
      </c>
      <c r="D116" s="61">
        <f t="shared" si="1"/>
        <v>44889</v>
      </c>
    </row>
    <row r="117" spans="1:4">
      <c r="A117" s="162">
        <v>44890</v>
      </c>
      <c r="B117" s="163" t="s">
        <v>462</v>
      </c>
      <c r="C117" s="164" t="s">
        <v>756</v>
      </c>
      <c r="D117" s="61">
        <f t="shared" si="1"/>
        <v>44890</v>
      </c>
    </row>
    <row r="118" spans="1:4">
      <c r="A118" s="162">
        <v>44893</v>
      </c>
      <c r="B118" s="163" t="s">
        <v>461</v>
      </c>
      <c r="C118" s="164" t="s">
        <v>566</v>
      </c>
      <c r="D118" s="61">
        <f t="shared" si="1"/>
        <v>44893</v>
      </c>
    </row>
    <row r="119" spans="1:4">
      <c r="A119" s="162">
        <v>44894</v>
      </c>
      <c r="B119" s="163" t="s">
        <v>460</v>
      </c>
      <c r="C119" s="164" t="s">
        <v>565</v>
      </c>
      <c r="D119" s="61">
        <f t="shared" si="1"/>
        <v>44894</v>
      </c>
    </row>
    <row r="120" spans="1:4">
      <c r="A120" s="162">
        <v>44901</v>
      </c>
      <c r="B120" s="163" t="s">
        <v>463</v>
      </c>
      <c r="C120" s="164" t="s">
        <v>757</v>
      </c>
      <c r="D120" s="61">
        <f t="shared" si="1"/>
        <v>44901</v>
      </c>
    </row>
    <row r="121" spans="1:4">
      <c r="A121" s="162">
        <v>44908</v>
      </c>
      <c r="B121" s="163" t="s">
        <v>464</v>
      </c>
      <c r="C121" s="164" t="s">
        <v>758</v>
      </c>
      <c r="D121" s="61">
        <f t="shared" si="1"/>
        <v>44908</v>
      </c>
    </row>
    <row r="122" spans="1:4">
      <c r="A122" s="162">
        <v>44915</v>
      </c>
      <c r="B122" s="163" t="s">
        <v>465</v>
      </c>
      <c r="C122" s="164" t="s">
        <v>759</v>
      </c>
      <c r="D122" s="61">
        <f t="shared" si="1"/>
        <v>44915</v>
      </c>
    </row>
    <row r="123" spans="1:4">
      <c r="A123" s="162">
        <v>44916</v>
      </c>
      <c r="B123" s="163" t="s">
        <v>467</v>
      </c>
      <c r="C123" s="164" t="s">
        <v>567</v>
      </c>
      <c r="D123" s="61">
        <f t="shared" si="1"/>
        <v>44916</v>
      </c>
    </row>
    <row r="124" spans="1:4">
      <c r="A124" s="162">
        <v>44917</v>
      </c>
      <c r="B124" s="163" t="s">
        <v>466</v>
      </c>
      <c r="C124" s="164" t="s">
        <v>760</v>
      </c>
      <c r="D124" s="61">
        <f t="shared" si="1"/>
        <v>44917</v>
      </c>
    </row>
    <row r="125" spans="1:4">
      <c r="A125" s="162">
        <v>44921</v>
      </c>
      <c r="B125" s="163" t="s">
        <v>468</v>
      </c>
      <c r="C125" s="164" t="s">
        <v>197</v>
      </c>
      <c r="D125" s="61">
        <f t="shared" si="1"/>
        <v>44921</v>
      </c>
    </row>
    <row r="126" spans="1:4">
      <c r="A126" s="162">
        <v>44921</v>
      </c>
      <c r="B126" s="163" t="s">
        <v>470</v>
      </c>
      <c r="C126" s="164" t="s">
        <v>569</v>
      </c>
      <c r="D126" s="61">
        <f t="shared" si="1"/>
        <v>44921</v>
      </c>
    </row>
    <row r="127" spans="1:4">
      <c r="A127" s="162">
        <v>44924</v>
      </c>
      <c r="B127" s="163" t="s">
        <v>469</v>
      </c>
      <c r="C127" s="164" t="s">
        <v>568</v>
      </c>
      <c r="D127" s="61">
        <f t="shared" si="1"/>
        <v>44924</v>
      </c>
    </row>
    <row r="128" spans="1:4">
      <c r="A128" s="162">
        <v>44925</v>
      </c>
      <c r="B128" s="163" t="s">
        <v>474</v>
      </c>
      <c r="C128" s="164" t="s">
        <v>200</v>
      </c>
      <c r="D128" s="61">
        <f t="shared" si="1"/>
        <v>44925</v>
      </c>
    </row>
    <row r="129" spans="1:4">
      <c r="A129" s="162">
        <v>44928</v>
      </c>
      <c r="B129" s="163" t="s">
        <v>471</v>
      </c>
      <c r="C129" s="164" t="s">
        <v>761</v>
      </c>
      <c r="D129" s="61">
        <f t="shared" si="1"/>
        <v>44928</v>
      </c>
    </row>
    <row r="130" spans="1:4">
      <c r="A130" s="162">
        <v>44931</v>
      </c>
      <c r="B130" s="163" t="s">
        <v>472</v>
      </c>
      <c r="C130" s="164" t="s">
        <v>762</v>
      </c>
      <c r="D130" s="61">
        <f t="shared" si="1"/>
        <v>44931</v>
      </c>
    </row>
    <row r="131" spans="1:4">
      <c r="A131" s="162">
        <v>44932</v>
      </c>
      <c r="B131" s="163" t="s">
        <v>476</v>
      </c>
      <c r="C131" s="164" t="s">
        <v>571</v>
      </c>
      <c r="D131" s="61">
        <f t="shared" ref="D131:D194" si="2">A131</f>
        <v>44932</v>
      </c>
    </row>
    <row r="132" spans="1:4">
      <c r="A132" s="162">
        <v>44933</v>
      </c>
      <c r="B132" s="163" t="s">
        <v>473</v>
      </c>
      <c r="C132" s="164" t="s">
        <v>763</v>
      </c>
      <c r="D132" s="61">
        <f t="shared" si="2"/>
        <v>44933</v>
      </c>
    </row>
    <row r="133" spans="1:4">
      <c r="A133" s="162">
        <v>44935</v>
      </c>
      <c r="B133" s="163" t="s">
        <v>475</v>
      </c>
      <c r="C133" s="164" t="s">
        <v>570</v>
      </c>
      <c r="D133" s="61">
        <f t="shared" si="2"/>
        <v>44935</v>
      </c>
    </row>
    <row r="134" spans="1:4">
      <c r="A134" s="162">
        <v>44939</v>
      </c>
      <c r="B134" s="163" t="s">
        <v>479</v>
      </c>
      <c r="C134" s="164" t="s">
        <v>764</v>
      </c>
      <c r="D134" s="61">
        <f t="shared" si="2"/>
        <v>44939</v>
      </c>
    </row>
    <row r="135" spans="1:4">
      <c r="A135" s="162">
        <v>44944</v>
      </c>
      <c r="B135" s="163" t="s">
        <v>478</v>
      </c>
      <c r="C135" s="164" t="s">
        <v>572</v>
      </c>
      <c r="D135" s="61">
        <f t="shared" si="2"/>
        <v>44944</v>
      </c>
    </row>
    <row r="136" spans="1:4">
      <c r="A136" s="162">
        <v>44945</v>
      </c>
      <c r="B136" s="163" t="s">
        <v>477</v>
      </c>
      <c r="C136" s="164" t="s">
        <v>640</v>
      </c>
      <c r="D136" s="61">
        <f t="shared" si="2"/>
        <v>44945</v>
      </c>
    </row>
    <row r="137" spans="1:4">
      <c r="A137" s="162">
        <v>44946</v>
      </c>
      <c r="B137" s="163" t="s">
        <v>483</v>
      </c>
      <c r="C137" s="164" t="s">
        <v>766</v>
      </c>
      <c r="D137" s="61">
        <f t="shared" si="2"/>
        <v>44946</v>
      </c>
    </row>
    <row r="138" spans="1:4">
      <c r="A138" s="162">
        <v>44952</v>
      </c>
      <c r="B138" s="163" t="s">
        <v>481</v>
      </c>
      <c r="C138" s="164" t="s">
        <v>573</v>
      </c>
      <c r="D138" s="61">
        <f t="shared" si="2"/>
        <v>44952</v>
      </c>
    </row>
    <row r="139" spans="1:4">
      <c r="A139" s="162">
        <v>44953</v>
      </c>
      <c r="B139" s="163" t="s">
        <v>480</v>
      </c>
      <c r="C139" s="164" t="s">
        <v>765</v>
      </c>
      <c r="D139" s="61">
        <f t="shared" si="2"/>
        <v>44953</v>
      </c>
    </row>
    <row r="140" spans="1:4">
      <c r="A140" s="162">
        <v>44953</v>
      </c>
      <c r="B140" s="163" t="s">
        <v>482</v>
      </c>
      <c r="C140" s="164" t="s">
        <v>574</v>
      </c>
      <c r="D140" s="61">
        <f t="shared" si="2"/>
        <v>44953</v>
      </c>
    </row>
    <row r="141" spans="1:4">
      <c r="A141" s="162">
        <v>44957</v>
      </c>
      <c r="B141" s="163" t="s">
        <v>484</v>
      </c>
      <c r="C141" s="164" t="s">
        <v>206</v>
      </c>
      <c r="D141" s="61">
        <f t="shared" si="2"/>
        <v>44957</v>
      </c>
    </row>
    <row r="142" spans="1:4">
      <c r="A142" s="162">
        <v>44963</v>
      </c>
      <c r="B142" s="163" t="s">
        <v>486</v>
      </c>
      <c r="C142" s="164" t="s">
        <v>768</v>
      </c>
      <c r="D142" s="61">
        <f t="shared" si="2"/>
        <v>44963</v>
      </c>
    </row>
    <row r="143" spans="1:4">
      <c r="A143" s="162">
        <v>44964</v>
      </c>
      <c r="B143" s="163" t="s">
        <v>485</v>
      </c>
      <c r="C143" s="164" t="s">
        <v>767</v>
      </c>
      <c r="D143" s="61">
        <f t="shared" si="2"/>
        <v>44964</v>
      </c>
    </row>
    <row r="144" spans="1:4">
      <c r="A144" s="162">
        <v>44965</v>
      </c>
      <c r="B144" s="163" t="s">
        <v>487</v>
      </c>
      <c r="C144" s="164" t="s">
        <v>769</v>
      </c>
      <c r="D144" s="61">
        <f t="shared" si="2"/>
        <v>44965</v>
      </c>
    </row>
    <row r="145" spans="1:4">
      <c r="A145" s="162">
        <v>44967</v>
      </c>
      <c r="B145" s="163" t="s">
        <v>488</v>
      </c>
      <c r="C145" s="164" t="s">
        <v>770</v>
      </c>
      <c r="D145" s="61">
        <f t="shared" si="2"/>
        <v>44967</v>
      </c>
    </row>
    <row r="146" spans="1:4">
      <c r="A146" s="162">
        <v>44970</v>
      </c>
      <c r="B146" s="163" t="s">
        <v>491</v>
      </c>
      <c r="C146" s="164" t="s">
        <v>772</v>
      </c>
      <c r="D146" s="61">
        <f t="shared" si="2"/>
        <v>44970</v>
      </c>
    </row>
    <row r="147" spans="1:4">
      <c r="A147" s="162">
        <v>44972</v>
      </c>
      <c r="B147" s="163" t="s">
        <v>492</v>
      </c>
      <c r="C147" s="164" t="s">
        <v>773</v>
      </c>
      <c r="D147" s="61">
        <f t="shared" si="2"/>
        <v>44972</v>
      </c>
    </row>
    <row r="148" spans="1:4">
      <c r="A148" s="162">
        <v>44974</v>
      </c>
      <c r="B148" s="163" t="s">
        <v>493</v>
      </c>
      <c r="C148" s="164" t="s">
        <v>774</v>
      </c>
      <c r="D148" s="61">
        <f t="shared" si="2"/>
        <v>44974</v>
      </c>
    </row>
    <row r="149" spans="1:4">
      <c r="A149" s="162">
        <v>44977</v>
      </c>
      <c r="B149" s="163" t="s">
        <v>494</v>
      </c>
      <c r="C149" s="164" t="s">
        <v>212</v>
      </c>
      <c r="D149" s="61">
        <f t="shared" si="2"/>
        <v>44977</v>
      </c>
    </row>
    <row r="150" spans="1:4">
      <c r="A150" s="162">
        <v>44977</v>
      </c>
      <c r="B150" s="163" t="s">
        <v>495</v>
      </c>
      <c r="C150" s="164" t="s">
        <v>775</v>
      </c>
      <c r="D150" s="61">
        <f t="shared" si="2"/>
        <v>44977</v>
      </c>
    </row>
    <row r="151" spans="1:4">
      <c r="A151" s="162">
        <v>44987</v>
      </c>
      <c r="B151" s="163" t="s">
        <v>333</v>
      </c>
      <c r="C151" s="164" t="s">
        <v>575</v>
      </c>
      <c r="D151" s="61">
        <f t="shared" si="2"/>
        <v>44987</v>
      </c>
    </row>
    <row r="152" spans="1:4">
      <c r="A152" s="162">
        <v>44991</v>
      </c>
      <c r="B152" s="163" t="s">
        <v>334</v>
      </c>
      <c r="C152" s="164" t="s">
        <v>576</v>
      </c>
      <c r="D152" s="61">
        <f t="shared" si="2"/>
        <v>44991</v>
      </c>
    </row>
    <row r="153" spans="1:4">
      <c r="A153" s="162">
        <v>44991</v>
      </c>
      <c r="B153" s="163" t="s">
        <v>342</v>
      </c>
      <c r="C153" s="164" t="s">
        <v>785</v>
      </c>
      <c r="D153" s="61">
        <f t="shared" si="2"/>
        <v>44991</v>
      </c>
    </row>
    <row r="154" spans="1:4">
      <c r="A154" s="162">
        <v>44992</v>
      </c>
      <c r="B154" s="163" t="s">
        <v>335</v>
      </c>
      <c r="C154" s="164" t="s">
        <v>777</v>
      </c>
      <c r="D154" s="61">
        <f t="shared" si="2"/>
        <v>44992</v>
      </c>
    </row>
    <row r="155" spans="1:4">
      <c r="A155" s="162">
        <v>44993</v>
      </c>
      <c r="B155" s="163" t="s">
        <v>343</v>
      </c>
      <c r="C155" s="164" t="s">
        <v>786</v>
      </c>
      <c r="D155" s="61">
        <f t="shared" si="2"/>
        <v>44993</v>
      </c>
    </row>
    <row r="156" spans="1:4">
      <c r="A156" s="162">
        <v>44994</v>
      </c>
      <c r="B156" s="163" t="s">
        <v>336</v>
      </c>
      <c r="C156" s="164" t="s">
        <v>778</v>
      </c>
      <c r="D156" s="61">
        <f t="shared" si="2"/>
        <v>44994</v>
      </c>
    </row>
    <row r="157" spans="1:4">
      <c r="A157" s="162">
        <v>44995</v>
      </c>
      <c r="B157" s="163" t="s">
        <v>337</v>
      </c>
      <c r="C157" s="164" t="s">
        <v>522</v>
      </c>
      <c r="D157" s="61">
        <f t="shared" si="2"/>
        <v>44995</v>
      </c>
    </row>
    <row r="158" spans="1:4">
      <c r="A158" s="162">
        <v>44995</v>
      </c>
      <c r="B158" s="163" t="s">
        <v>344</v>
      </c>
      <c r="C158" s="164" t="s">
        <v>787</v>
      </c>
      <c r="D158" s="61">
        <f t="shared" si="2"/>
        <v>44995</v>
      </c>
    </row>
    <row r="159" spans="1:4">
      <c r="A159" s="162">
        <v>45001</v>
      </c>
      <c r="B159" s="163" t="s">
        <v>338</v>
      </c>
      <c r="C159" s="164" t="s">
        <v>779</v>
      </c>
      <c r="D159" s="61">
        <f t="shared" si="2"/>
        <v>45001</v>
      </c>
    </row>
    <row r="160" spans="1:4">
      <c r="A160" s="162">
        <v>45002</v>
      </c>
      <c r="B160" s="163" t="s">
        <v>339</v>
      </c>
      <c r="C160" s="164" t="s">
        <v>780</v>
      </c>
      <c r="D160" s="61">
        <f t="shared" si="2"/>
        <v>45002</v>
      </c>
    </row>
    <row r="161" spans="1:4">
      <c r="A161" s="162">
        <v>45002</v>
      </c>
      <c r="B161" s="163" t="s">
        <v>345</v>
      </c>
      <c r="C161" s="164" t="s">
        <v>788</v>
      </c>
      <c r="D161" s="61">
        <f t="shared" si="2"/>
        <v>45002</v>
      </c>
    </row>
    <row r="162" spans="1:4">
      <c r="A162" s="162">
        <v>45005</v>
      </c>
      <c r="B162" s="163" t="s">
        <v>329</v>
      </c>
      <c r="C162" s="164" t="s">
        <v>781</v>
      </c>
      <c r="D162" s="61">
        <f t="shared" si="2"/>
        <v>45005</v>
      </c>
    </row>
    <row r="163" spans="1:4">
      <c r="A163" s="162">
        <v>45008</v>
      </c>
      <c r="B163" s="163" t="s">
        <v>340</v>
      </c>
      <c r="C163" s="164" t="s">
        <v>782</v>
      </c>
      <c r="D163" s="61">
        <f t="shared" si="2"/>
        <v>45008</v>
      </c>
    </row>
    <row r="164" spans="1:4">
      <c r="A164" s="162">
        <v>45008</v>
      </c>
      <c r="B164" s="163" t="s">
        <v>341</v>
      </c>
      <c r="C164" s="164" t="s">
        <v>783</v>
      </c>
      <c r="D164" s="61">
        <f t="shared" si="2"/>
        <v>45008</v>
      </c>
    </row>
    <row r="165" spans="1:4">
      <c r="A165" s="162">
        <v>45009</v>
      </c>
      <c r="B165" s="163" t="s">
        <v>330</v>
      </c>
      <c r="C165" s="164" t="s">
        <v>784</v>
      </c>
      <c r="D165" s="61">
        <f t="shared" si="2"/>
        <v>45009</v>
      </c>
    </row>
    <row r="166" spans="1:4">
      <c r="A166" s="162">
        <v>45009</v>
      </c>
      <c r="B166" s="163" t="s">
        <v>346</v>
      </c>
      <c r="C166" s="164" t="s">
        <v>789</v>
      </c>
      <c r="D166" s="61">
        <f t="shared" si="2"/>
        <v>45009</v>
      </c>
    </row>
    <row r="167" spans="1:4">
      <c r="A167" s="162">
        <v>45012</v>
      </c>
      <c r="B167" s="163" t="s">
        <v>347</v>
      </c>
      <c r="C167" s="164" t="s">
        <v>790</v>
      </c>
      <c r="D167" s="61">
        <f t="shared" si="2"/>
        <v>45012</v>
      </c>
    </row>
    <row r="168" spans="1:4">
      <c r="A168" s="162">
        <v>45012</v>
      </c>
      <c r="B168" s="163" t="s">
        <v>348</v>
      </c>
      <c r="C168" s="164" t="s">
        <v>791</v>
      </c>
      <c r="D168" s="61">
        <f t="shared" si="2"/>
        <v>45012</v>
      </c>
    </row>
    <row r="169" spans="1:4">
      <c r="A169" s="162">
        <v>45013</v>
      </c>
      <c r="B169" s="163" t="s">
        <v>349</v>
      </c>
      <c r="C169" s="164" t="s">
        <v>792</v>
      </c>
      <c r="D169" s="61">
        <f t="shared" si="2"/>
        <v>45013</v>
      </c>
    </row>
    <row r="170" spans="1:4">
      <c r="A170" s="162">
        <v>45014</v>
      </c>
      <c r="B170" s="163" t="s">
        <v>350</v>
      </c>
      <c r="C170" s="164" t="s">
        <v>793</v>
      </c>
      <c r="D170" s="61">
        <f t="shared" si="2"/>
        <v>45014</v>
      </c>
    </row>
    <row r="171" spans="1:4">
      <c r="A171" s="162">
        <v>45015</v>
      </c>
      <c r="B171" s="163" t="s">
        <v>351</v>
      </c>
      <c r="C171" s="164" t="s">
        <v>794</v>
      </c>
      <c r="D171" s="61">
        <f t="shared" si="2"/>
        <v>45015</v>
      </c>
    </row>
    <row r="172" spans="1:4">
      <c r="A172" s="162">
        <v>45019</v>
      </c>
      <c r="B172" s="163" t="s">
        <v>795</v>
      </c>
      <c r="C172" s="164" t="s">
        <v>499</v>
      </c>
      <c r="D172" s="61">
        <f t="shared" si="2"/>
        <v>45019</v>
      </c>
    </row>
    <row r="173" spans="1:4">
      <c r="A173" s="162">
        <v>45023</v>
      </c>
      <c r="B173" s="163" t="s">
        <v>796</v>
      </c>
      <c r="C173" s="164" t="s">
        <v>797</v>
      </c>
      <c r="D173" s="61">
        <f t="shared" si="2"/>
        <v>45023</v>
      </c>
    </row>
    <row r="174" spans="1:4">
      <c r="A174" s="162">
        <v>45027</v>
      </c>
      <c r="B174" s="163" t="s">
        <v>798</v>
      </c>
      <c r="C174" s="164" t="s">
        <v>799</v>
      </c>
      <c r="D174" s="61">
        <f t="shared" si="2"/>
        <v>45027</v>
      </c>
    </row>
    <row r="175" spans="1:4">
      <c r="A175" s="162">
        <v>45029</v>
      </c>
      <c r="B175" s="163" t="s">
        <v>800</v>
      </c>
      <c r="C175" s="164" t="s">
        <v>801</v>
      </c>
      <c r="D175" s="61">
        <f t="shared" si="2"/>
        <v>45029</v>
      </c>
    </row>
    <row r="176" spans="1:4">
      <c r="A176" s="162">
        <v>45034</v>
      </c>
      <c r="B176" s="163" t="s">
        <v>802</v>
      </c>
      <c r="C176" s="164" t="s">
        <v>803</v>
      </c>
      <c r="D176" s="61">
        <f t="shared" si="2"/>
        <v>45034</v>
      </c>
    </row>
    <row r="177" spans="1:4">
      <c r="A177" s="162">
        <v>45034</v>
      </c>
      <c r="B177" s="163" t="s">
        <v>503</v>
      </c>
      <c r="C177" s="164" t="s">
        <v>804</v>
      </c>
      <c r="D177" s="61">
        <f t="shared" si="2"/>
        <v>45034</v>
      </c>
    </row>
    <row r="178" spans="1:4">
      <c r="A178" s="162">
        <v>45036</v>
      </c>
      <c r="B178" s="163" t="s">
        <v>805</v>
      </c>
      <c r="C178" s="164" t="s">
        <v>504</v>
      </c>
      <c r="D178" s="61">
        <f t="shared" si="2"/>
        <v>45036</v>
      </c>
    </row>
    <row r="179" spans="1:4">
      <c r="A179" s="162">
        <v>45040</v>
      </c>
      <c r="B179" s="163" t="s">
        <v>507</v>
      </c>
      <c r="C179" s="164" t="s">
        <v>806</v>
      </c>
      <c r="D179" s="61">
        <f t="shared" si="2"/>
        <v>45040</v>
      </c>
    </row>
    <row r="180" spans="1:4">
      <c r="A180" s="162">
        <v>45042</v>
      </c>
      <c r="B180" s="163" t="s">
        <v>508</v>
      </c>
      <c r="C180" s="164" t="s">
        <v>807</v>
      </c>
      <c r="D180" s="61">
        <f t="shared" si="2"/>
        <v>45042</v>
      </c>
    </row>
    <row r="181" spans="1:4">
      <c r="A181" s="162">
        <v>45044</v>
      </c>
      <c r="B181" s="163" t="s">
        <v>509</v>
      </c>
      <c r="C181" s="164" t="s">
        <v>808</v>
      </c>
      <c r="D181" s="61">
        <f t="shared" si="2"/>
        <v>45044</v>
      </c>
    </row>
    <row r="182" spans="1:4">
      <c r="A182" s="162">
        <v>45047</v>
      </c>
      <c r="B182" s="163" t="s">
        <v>510</v>
      </c>
      <c r="C182" s="164" t="s">
        <v>809</v>
      </c>
      <c r="D182" s="61">
        <f t="shared" si="2"/>
        <v>45047</v>
      </c>
    </row>
    <row r="183" spans="1:4">
      <c r="A183" s="162">
        <v>45047</v>
      </c>
      <c r="B183" s="163" t="s">
        <v>810</v>
      </c>
      <c r="C183" s="164" t="s">
        <v>811</v>
      </c>
      <c r="D183" s="61">
        <f t="shared" si="2"/>
        <v>45047</v>
      </c>
    </row>
    <row r="184" spans="1:4">
      <c r="A184" s="162">
        <v>45049</v>
      </c>
      <c r="B184" s="163" t="s">
        <v>812</v>
      </c>
      <c r="C184" s="164" t="s">
        <v>577</v>
      </c>
      <c r="D184" s="61">
        <f t="shared" si="2"/>
        <v>45049</v>
      </c>
    </row>
    <row r="185" spans="1:4">
      <c r="A185" s="162">
        <v>45049</v>
      </c>
      <c r="B185" s="163" t="s">
        <v>813</v>
      </c>
      <c r="C185" s="164" t="s">
        <v>814</v>
      </c>
      <c r="D185" s="61">
        <f t="shared" si="2"/>
        <v>45049</v>
      </c>
    </row>
    <row r="186" spans="1:4">
      <c r="A186" s="162">
        <v>45050</v>
      </c>
      <c r="B186" s="163" t="s">
        <v>815</v>
      </c>
      <c r="C186" s="164" t="s">
        <v>816</v>
      </c>
      <c r="D186" s="61">
        <f t="shared" si="2"/>
        <v>45050</v>
      </c>
    </row>
    <row r="187" spans="1:4">
      <c r="A187" s="162">
        <v>45054</v>
      </c>
      <c r="B187" s="163" t="s">
        <v>817</v>
      </c>
      <c r="C187" s="164" t="s">
        <v>520</v>
      </c>
      <c r="D187" s="61">
        <f t="shared" si="2"/>
        <v>45054</v>
      </c>
    </row>
    <row r="188" spans="1:4">
      <c r="A188" s="162">
        <v>45057</v>
      </c>
      <c r="B188" s="163" t="s">
        <v>818</v>
      </c>
      <c r="C188" s="164" t="s">
        <v>819</v>
      </c>
      <c r="D188" s="61">
        <f t="shared" si="2"/>
        <v>45057</v>
      </c>
    </row>
    <row r="189" spans="1:4">
      <c r="A189" s="162">
        <v>45057</v>
      </c>
      <c r="B189" s="163" t="s">
        <v>820</v>
      </c>
      <c r="C189" s="164" t="s">
        <v>821</v>
      </c>
      <c r="D189" s="61">
        <f t="shared" si="2"/>
        <v>45057</v>
      </c>
    </row>
    <row r="190" spans="1:4">
      <c r="A190" s="162">
        <v>45061</v>
      </c>
      <c r="B190" s="163" t="s">
        <v>822</v>
      </c>
      <c r="C190" s="164" t="s">
        <v>823</v>
      </c>
      <c r="D190" s="61">
        <f t="shared" si="2"/>
        <v>45061</v>
      </c>
    </row>
    <row r="191" spans="1:4">
      <c r="A191" s="162">
        <v>45062</v>
      </c>
      <c r="B191" s="163" t="s">
        <v>521</v>
      </c>
      <c r="C191" s="164" t="s">
        <v>578</v>
      </c>
      <c r="D191" s="61">
        <f t="shared" si="2"/>
        <v>45062</v>
      </c>
    </row>
    <row r="192" spans="1:4">
      <c r="A192" s="162">
        <v>45069</v>
      </c>
      <c r="B192" s="163" t="s">
        <v>587</v>
      </c>
      <c r="C192" s="164" t="s">
        <v>824</v>
      </c>
      <c r="D192" s="61">
        <f t="shared" si="2"/>
        <v>45069</v>
      </c>
    </row>
    <row r="193" spans="1:4">
      <c r="A193" s="162">
        <v>45070</v>
      </c>
      <c r="B193" s="163" t="s">
        <v>825</v>
      </c>
      <c r="C193" s="164" t="s">
        <v>588</v>
      </c>
      <c r="D193" s="61">
        <f t="shared" si="2"/>
        <v>45070</v>
      </c>
    </row>
    <row r="194" spans="1:4">
      <c r="A194" s="162">
        <v>45071</v>
      </c>
      <c r="B194" s="163" t="s">
        <v>589</v>
      </c>
      <c r="C194" s="164" t="s">
        <v>590</v>
      </c>
      <c r="D194" s="61">
        <f t="shared" si="2"/>
        <v>45071</v>
      </c>
    </row>
    <row r="195" spans="1:4">
      <c r="A195" s="162">
        <v>45072</v>
      </c>
      <c r="B195" s="163" t="s">
        <v>594</v>
      </c>
      <c r="C195" s="164" t="s">
        <v>826</v>
      </c>
      <c r="D195" s="61">
        <f t="shared" ref="D195:D223" si="3">A195</f>
        <v>45072</v>
      </c>
    </row>
    <row r="196" spans="1:4">
      <c r="A196" s="162">
        <v>45076</v>
      </c>
      <c r="B196" s="163" t="s">
        <v>827</v>
      </c>
      <c r="C196" s="164" t="s">
        <v>595</v>
      </c>
      <c r="D196" s="61">
        <f t="shared" si="3"/>
        <v>45076</v>
      </c>
    </row>
    <row r="197" spans="1:4">
      <c r="A197" s="162">
        <v>45082</v>
      </c>
      <c r="B197" s="163" t="s">
        <v>599</v>
      </c>
      <c r="C197" s="164" t="s">
        <v>600</v>
      </c>
      <c r="D197" s="61">
        <f t="shared" si="3"/>
        <v>45082</v>
      </c>
    </row>
    <row r="198" spans="1:4">
      <c r="A198" s="162">
        <v>45084</v>
      </c>
      <c r="B198" s="163" t="s">
        <v>601</v>
      </c>
      <c r="C198" s="164" t="s">
        <v>602</v>
      </c>
      <c r="D198" s="61">
        <f t="shared" si="3"/>
        <v>45084</v>
      </c>
    </row>
    <row r="199" spans="1:4">
      <c r="A199" s="162">
        <v>45085</v>
      </c>
      <c r="B199" s="163" t="s">
        <v>828</v>
      </c>
      <c r="C199" s="164" t="s">
        <v>603</v>
      </c>
      <c r="D199" s="61">
        <f t="shared" si="3"/>
        <v>45085</v>
      </c>
    </row>
    <row r="200" spans="1:4">
      <c r="A200" s="162">
        <v>45086</v>
      </c>
      <c r="B200" s="163" t="s">
        <v>604</v>
      </c>
      <c r="C200" s="164" t="s">
        <v>605</v>
      </c>
      <c r="D200" s="61">
        <f t="shared" si="3"/>
        <v>45086</v>
      </c>
    </row>
    <row r="201" spans="1:4">
      <c r="A201" s="162">
        <v>45091</v>
      </c>
      <c r="B201" s="163" t="s">
        <v>609</v>
      </c>
      <c r="C201" s="164" t="s">
        <v>829</v>
      </c>
      <c r="D201" s="61">
        <f t="shared" si="3"/>
        <v>45091</v>
      </c>
    </row>
    <row r="202" spans="1:4">
      <c r="A202" s="162">
        <v>45096</v>
      </c>
      <c r="B202" s="163" t="s">
        <v>830</v>
      </c>
      <c r="C202" s="164" t="s">
        <v>611</v>
      </c>
      <c r="D202" s="61">
        <f t="shared" si="3"/>
        <v>45096</v>
      </c>
    </row>
    <row r="203" spans="1:4">
      <c r="A203" s="162">
        <v>45096</v>
      </c>
      <c r="B203" s="163" t="s">
        <v>831</v>
      </c>
      <c r="C203" s="164" t="s">
        <v>619</v>
      </c>
      <c r="D203" s="61">
        <f>A203</f>
        <v>45096</v>
      </c>
    </row>
    <row r="204" spans="1:4">
      <c r="A204" s="162">
        <v>45097</v>
      </c>
      <c r="B204" s="163" t="s">
        <v>610</v>
      </c>
      <c r="C204" s="164" t="s">
        <v>832</v>
      </c>
      <c r="D204" s="61">
        <f>A204</f>
        <v>45097</v>
      </c>
    </row>
    <row r="205" spans="1:4">
      <c r="A205" s="162">
        <v>45098</v>
      </c>
      <c r="B205" s="163" t="s">
        <v>833</v>
      </c>
      <c r="C205" s="164" t="s">
        <v>834</v>
      </c>
      <c r="D205" s="61">
        <f>A205</f>
        <v>45098</v>
      </c>
    </row>
    <row r="206" spans="1:4">
      <c r="A206" s="162">
        <v>45100</v>
      </c>
      <c r="B206" s="163" t="s">
        <v>835</v>
      </c>
      <c r="C206" s="164" t="s">
        <v>836</v>
      </c>
      <c r="D206" s="61">
        <f>A206</f>
        <v>45100</v>
      </c>
    </row>
    <row r="207" spans="1:4">
      <c r="A207" s="162">
        <v>45100</v>
      </c>
      <c r="B207" s="163" t="s">
        <v>837</v>
      </c>
      <c r="C207" s="164" t="s">
        <v>838</v>
      </c>
      <c r="D207" s="61">
        <f>A207</f>
        <v>45100</v>
      </c>
    </row>
    <row r="208" spans="1:4">
      <c r="A208" s="162">
        <v>45100</v>
      </c>
      <c r="B208" s="163" t="s">
        <v>839</v>
      </c>
      <c r="C208" s="164" t="s">
        <v>840</v>
      </c>
      <c r="D208" s="61">
        <f t="shared" si="3"/>
        <v>45100</v>
      </c>
    </row>
    <row r="209" spans="1:4">
      <c r="A209" s="162">
        <v>45103</v>
      </c>
      <c r="B209" s="163" t="s">
        <v>841</v>
      </c>
      <c r="C209" s="164" t="s">
        <v>621</v>
      </c>
      <c r="D209" s="61">
        <f t="shared" si="3"/>
        <v>45103</v>
      </c>
    </row>
    <row r="210" spans="1:4">
      <c r="A210" s="162">
        <v>45103</v>
      </c>
      <c r="B210" s="163" t="s">
        <v>842</v>
      </c>
      <c r="C210" s="164" t="s">
        <v>843</v>
      </c>
      <c r="D210" s="61">
        <f t="shared" si="3"/>
        <v>45103</v>
      </c>
    </row>
    <row r="211" spans="1:4">
      <c r="A211" s="162">
        <v>45110</v>
      </c>
      <c r="B211" s="163" t="s">
        <v>625</v>
      </c>
      <c r="C211" s="164" t="s">
        <v>624</v>
      </c>
      <c r="D211" s="61">
        <f t="shared" si="3"/>
        <v>45110</v>
      </c>
    </row>
    <row r="212" spans="1:4">
      <c r="A212" s="162">
        <v>45110</v>
      </c>
      <c r="B212" s="163" t="s">
        <v>626</v>
      </c>
      <c r="C212" s="164" t="s">
        <v>844</v>
      </c>
      <c r="D212" s="61">
        <f t="shared" si="3"/>
        <v>45110</v>
      </c>
    </row>
    <row r="213" spans="1:4">
      <c r="A213" s="162">
        <v>45113</v>
      </c>
      <c r="B213" s="163" t="s">
        <v>845</v>
      </c>
      <c r="C213" s="164" t="s">
        <v>627</v>
      </c>
      <c r="D213" s="61">
        <f t="shared" si="3"/>
        <v>45113</v>
      </c>
    </row>
    <row r="214" spans="1:4">
      <c r="A214" s="162">
        <v>45118</v>
      </c>
      <c r="B214" s="163" t="s">
        <v>846</v>
      </c>
      <c r="C214" s="164" t="s">
        <v>630</v>
      </c>
      <c r="D214" s="61">
        <f t="shared" si="3"/>
        <v>45118</v>
      </c>
    </row>
    <row r="215" spans="1:4">
      <c r="A215" s="162">
        <v>45124</v>
      </c>
      <c r="B215" s="163" t="s">
        <v>847</v>
      </c>
      <c r="C215" s="164" t="s">
        <v>848</v>
      </c>
      <c r="D215" s="61">
        <f t="shared" si="3"/>
        <v>45124</v>
      </c>
    </row>
    <row r="216" spans="1:4">
      <c r="A216" s="162">
        <v>45125</v>
      </c>
      <c r="B216" s="163" t="s">
        <v>849</v>
      </c>
      <c r="C216" s="164" t="s">
        <v>634</v>
      </c>
      <c r="D216" s="61">
        <f t="shared" si="3"/>
        <v>45125</v>
      </c>
    </row>
    <row r="217" spans="1:4">
      <c r="A217" s="162">
        <v>45127</v>
      </c>
      <c r="B217" s="163" t="s">
        <v>636</v>
      </c>
      <c r="C217" s="164" t="s">
        <v>635</v>
      </c>
      <c r="D217" s="61">
        <f t="shared" si="3"/>
        <v>45127</v>
      </c>
    </row>
    <row r="218" spans="1:4">
      <c r="A218" s="162">
        <v>45128</v>
      </c>
      <c r="B218" s="163" t="s">
        <v>637</v>
      </c>
      <c r="C218" s="164" t="s">
        <v>638</v>
      </c>
      <c r="D218" s="61">
        <f t="shared" si="3"/>
        <v>45128</v>
      </c>
    </row>
    <row r="219" spans="1:4">
      <c r="A219" s="162">
        <v>45133</v>
      </c>
      <c r="B219" s="163" t="s">
        <v>641</v>
      </c>
      <c r="C219" s="164" t="s">
        <v>850</v>
      </c>
      <c r="D219" s="61">
        <f t="shared" si="3"/>
        <v>45133</v>
      </c>
    </row>
    <row r="220" spans="1:4">
      <c r="A220" s="162">
        <v>45133</v>
      </c>
      <c r="B220" s="163" t="s">
        <v>642</v>
      </c>
      <c r="C220" s="164" t="s">
        <v>851</v>
      </c>
      <c r="D220" s="61">
        <f t="shared" si="3"/>
        <v>45133</v>
      </c>
    </row>
    <row r="221" spans="1:4">
      <c r="A221" s="162">
        <v>45135</v>
      </c>
      <c r="B221" s="163" t="s">
        <v>852</v>
      </c>
      <c r="C221" s="164" t="s">
        <v>643</v>
      </c>
      <c r="D221" s="61">
        <f t="shared" si="3"/>
        <v>45135</v>
      </c>
    </row>
    <row r="222" spans="1:4">
      <c r="A222" s="162">
        <v>45141</v>
      </c>
      <c r="B222" s="163" t="s">
        <v>660</v>
      </c>
      <c r="C222" s="164" t="s">
        <v>853</v>
      </c>
      <c r="D222" s="61">
        <f t="shared" si="3"/>
        <v>45141</v>
      </c>
    </row>
    <row r="223" spans="1:4" ht="18" thickBot="1">
      <c r="A223" s="162">
        <v>45147</v>
      </c>
      <c r="B223" s="165" t="s">
        <v>665</v>
      </c>
      <c r="C223" s="164" t="s">
        <v>661</v>
      </c>
      <c r="D223" s="61">
        <f t="shared" si="3"/>
        <v>45147</v>
      </c>
    </row>
    <row r="224" spans="1:4">
      <c r="A224" s="162">
        <v>45149</v>
      </c>
      <c r="B224" s="163" t="s">
        <v>666</v>
      </c>
      <c r="C224" s="164" t="s">
        <v>662</v>
      </c>
      <c r="D224" s="61">
        <v>45152</v>
      </c>
    </row>
    <row r="225" spans="1:4">
      <c r="A225" s="162">
        <v>45152</v>
      </c>
      <c r="B225" s="163" t="s">
        <v>854</v>
      </c>
      <c r="C225" s="164" t="s">
        <v>855</v>
      </c>
      <c r="D225" s="61">
        <v>45154</v>
      </c>
    </row>
    <row r="226" spans="1:4">
      <c r="A226" s="162">
        <v>45154</v>
      </c>
      <c r="B226" s="163" t="s">
        <v>856</v>
      </c>
      <c r="C226" s="164" t="s">
        <v>857</v>
      </c>
      <c r="D226" s="61">
        <v>45156</v>
      </c>
    </row>
    <row r="227" spans="1:4">
      <c r="A227" s="162">
        <v>45156</v>
      </c>
      <c r="B227" s="163" t="s">
        <v>858</v>
      </c>
      <c r="C227" s="164" t="s">
        <v>859</v>
      </c>
      <c r="D227" s="61">
        <v>45159</v>
      </c>
    </row>
    <row r="228" spans="1:4">
      <c r="A228" s="162">
        <v>45159</v>
      </c>
      <c r="B228" s="163" t="s">
        <v>860</v>
      </c>
      <c r="C228" s="164" t="s">
        <v>861</v>
      </c>
      <c r="D228" s="61">
        <v>45161</v>
      </c>
    </row>
    <row r="229" spans="1:4">
      <c r="A229" s="162">
        <v>45161</v>
      </c>
      <c r="B229" s="163" t="s">
        <v>862</v>
      </c>
      <c r="C229" s="164" t="s">
        <v>863</v>
      </c>
      <c r="D229" s="61">
        <v>45168</v>
      </c>
    </row>
    <row r="230" spans="1:4">
      <c r="A230" s="162">
        <v>45168</v>
      </c>
      <c r="B230" s="163" t="s">
        <v>864</v>
      </c>
      <c r="C230" s="164" t="s">
        <v>865</v>
      </c>
      <c r="D230" s="61">
        <v>45169</v>
      </c>
    </row>
    <row r="231" spans="1:4">
      <c r="A231" s="162">
        <v>45169</v>
      </c>
      <c r="B231" s="163" t="s">
        <v>667</v>
      </c>
      <c r="C231" s="164" t="s">
        <v>866</v>
      </c>
      <c r="D231" s="61">
        <v>45170</v>
      </c>
    </row>
    <row r="232" spans="1:4">
      <c r="A232" s="162">
        <v>45170</v>
      </c>
      <c r="B232" s="163" t="s">
        <v>867</v>
      </c>
      <c r="C232" s="164" t="s">
        <v>868</v>
      </c>
      <c r="D232" s="61">
        <v>45170</v>
      </c>
    </row>
    <row r="233" spans="1:4">
      <c r="A233" s="162">
        <v>45170</v>
      </c>
      <c r="B233" s="163" t="s">
        <v>869</v>
      </c>
      <c r="C233" s="164" t="s">
        <v>870</v>
      </c>
      <c r="D233" s="61">
        <f t="shared" ref="D233:D236" si="4">A233</f>
        <v>45170</v>
      </c>
    </row>
    <row r="234" spans="1:4">
      <c r="A234" s="162">
        <v>45174</v>
      </c>
      <c r="B234" s="163" t="s">
        <v>885</v>
      </c>
      <c r="C234" s="164" t="s">
        <v>886</v>
      </c>
      <c r="D234" s="61">
        <f t="shared" si="4"/>
        <v>45174</v>
      </c>
    </row>
    <row r="235" spans="1:4">
      <c r="A235" s="162">
        <v>45174</v>
      </c>
      <c r="B235" s="163" t="s">
        <v>887</v>
      </c>
      <c r="C235" s="164" t="s">
        <v>888</v>
      </c>
      <c r="D235" s="61">
        <f t="shared" si="4"/>
        <v>45174</v>
      </c>
    </row>
    <row r="236" spans="1:4">
      <c r="A236" s="162">
        <v>45175</v>
      </c>
      <c r="B236" s="163" t="s">
        <v>889</v>
      </c>
      <c r="C236" s="164" t="s">
        <v>890</v>
      </c>
      <c r="D236" s="61">
        <f t="shared" si="4"/>
        <v>45175</v>
      </c>
    </row>
    <row r="237" spans="1:4">
      <c r="A237" s="162">
        <v>45176</v>
      </c>
      <c r="B237" s="163" t="s">
        <v>892</v>
      </c>
      <c r="C237" s="164" t="s">
        <v>891</v>
      </c>
      <c r="D237" s="61">
        <f t="shared" ref="D237:D238" si="5">A237</f>
        <v>45176</v>
      </c>
    </row>
    <row r="238" spans="1:4">
      <c r="A238" s="162">
        <v>45183</v>
      </c>
      <c r="B238" s="163" t="s">
        <v>897</v>
      </c>
      <c r="C238" s="164" t="s">
        <v>893</v>
      </c>
      <c r="D238" s="61">
        <f t="shared" si="5"/>
        <v>45183</v>
      </c>
    </row>
    <row r="239" spans="1:4">
      <c r="A239" s="162">
        <v>45187</v>
      </c>
      <c r="B239" s="163" t="s">
        <v>898</v>
      </c>
      <c r="C239" s="164" t="s">
        <v>899</v>
      </c>
      <c r="D239" s="61">
        <f t="shared" ref="D239:D241" si="6">A239</f>
        <v>45187</v>
      </c>
    </row>
    <row r="240" spans="1:4">
      <c r="A240" s="162">
        <v>45190</v>
      </c>
      <c r="B240" s="163" t="s">
        <v>901</v>
      </c>
      <c r="C240" s="164" t="s">
        <v>900</v>
      </c>
      <c r="D240" s="61">
        <f t="shared" si="6"/>
        <v>45190</v>
      </c>
    </row>
    <row r="241" spans="1:4">
      <c r="A241" s="162">
        <v>45191</v>
      </c>
      <c r="B241" s="163" t="s">
        <v>908</v>
      </c>
      <c r="C241" s="164" t="s">
        <v>902</v>
      </c>
      <c r="D241" s="61">
        <f t="shared" si="6"/>
        <v>45191</v>
      </c>
    </row>
    <row r="242" spans="1:4">
      <c r="A242" s="162">
        <v>45194</v>
      </c>
      <c r="B242" s="163" t="s">
        <v>909</v>
      </c>
      <c r="C242" s="164" t="s">
        <v>910</v>
      </c>
      <c r="D242" s="61">
        <f t="shared" ref="D242:D260" si="7">A242</f>
        <v>45194</v>
      </c>
    </row>
    <row r="243" spans="1:4">
      <c r="A243" s="162">
        <v>45195</v>
      </c>
      <c r="B243" s="163" t="s">
        <v>911</v>
      </c>
      <c r="C243" s="164" t="s">
        <v>912</v>
      </c>
      <c r="D243" s="61">
        <v>45203</v>
      </c>
    </row>
    <row r="244" spans="1:4">
      <c r="A244" s="162">
        <v>45203</v>
      </c>
      <c r="B244" s="163" t="s">
        <v>928</v>
      </c>
      <c r="C244" s="164" t="s">
        <v>922</v>
      </c>
      <c r="D244" s="61">
        <v>45204</v>
      </c>
    </row>
    <row r="245" spans="1:4">
      <c r="A245" s="162">
        <v>45204</v>
      </c>
      <c r="B245" s="163" t="s">
        <v>929</v>
      </c>
      <c r="C245" s="164" t="s">
        <v>923</v>
      </c>
      <c r="D245" s="61">
        <f t="shared" si="7"/>
        <v>45204</v>
      </c>
    </row>
    <row r="246" spans="1:4">
      <c r="A246" s="162">
        <v>45209</v>
      </c>
      <c r="B246" s="163" t="s">
        <v>936</v>
      </c>
      <c r="C246" s="164" t="s">
        <v>930</v>
      </c>
      <c r="D246" s="61">
        <f t="shared" si="7"/>
        <v>45209</v>
      </c>
    </row>
    <row r="247" spans="1:4">
      <c r="A247" s="162">
        <v>45215</v>
      </c>
      <c r="B247" s="163" t="s">
        <v>937</v>
      </c>
      <c r="C247" s="164" t="s">
        <v>938</v>
      </c>
      <c r="D247" s="61">
        <f t="shared" si="7"/>
        <v>45215</v>
      </c>
    </row>
    <row r="248" spans="1:4">
      <c r="A248" s="162">
        <v>45216</v>
      </c>
      <c r="B248" s="163" t="s">
        <v>939</v>
      </c>
      <c r="C248" s="164" t="s">
        <v>940</v>
      </c>
      <c r="D248" s="61">
        <f t="shared" si="7"/>
        <v>45216</v>
      </c>
    </row>
    <row r="249" spans="1:4">
      <c r="A249" s="162">
        <v>45217</v>
      </c>
      <c r="B249" s="163" t="s">
        <v>952</v>
      </c>
      <c r="C249" s="164" t="s">
        <v>941</v>
      </c>
      <c r="D249" s="61">
        <f t="shared" si="7"/>
        <v>45217</v>
      </c>
    </row>
    <row r="250" spans="1:4">
      <c r="A250" s="162">
        <v>45225</v>
      </c>
      <c r="B250" s="163" t="s">
        <v>954</v>
      </c>
      <c r="C250" s="164" t="s">
        <v>953</v>
      </c>
      <c r="D250" s="61">
        <f t="shared" si="7"/>
        <v>45225</v>
      </c>
    </row>
    <row r="251" spans="1:4">
      <c r="A251" s="162">
        <v>45225</v>
      </c>
      <c r="B251" s="163" t="s">
        <v>959</v>
      </c>
      <c r="C251" s="164" t="s">
        <v>955</v>
      </c>
      <c r="D251" s="61">
        <f t="shared" si="7"/>
        <v>45225</v>
      </c>
    </row>
    <row r="252" spans="1:4">
      <c r="A252" s="162">
        <v>45230</v>
      </c>
      <c r="B252" s="163" t="s">
        <v>984</v>
      </c>
      <c r="C252" s="164" t="s">
        <v>960</v>
      </c>
      <c r="D252" s="61">
        <f t="shared" si="7"/>
        <v>45230</v>
      </c>
    </row>
    <row r="253" spans="1:4">
      <c r="A253" s="162">
        <v>45231</v>
      </c>
      <c r="B253" s="163" t="s">
        <v>961</v>
      </c>
      <c r="C253" s="164" t="s">
        <v>962</v>
      </c>
      <c r="D253" s="61">
        <f t="shared" si="7"/>
        <v>45231</v>
      </c>
    </row>
    <row r="254" spans="1:4">
      <c r="A254" s="162">
        <v>45231</v>
      </c>
      <c r="B254" s="163" t="s">
        <v>985</v>
      </c>
      <c r="C254" s="164" t="s">
        <v>963</v>
      </c>
      <c r="D254" s="61">
        <f t="shared" si="7"/>
        <v>45231</v>
      </c>
    </row>
    <row r="255" spans="1:4">
      <c r="A255" s="162">
        <v>45233</v>
      </c>
      <c r="B255" s="163" t="s">
        <v>986</v>
      </c>
      <c r="C255" s="164" t="s">
        <v>964</v>
      </c>
      <c r="D255" s="61">
        <f t="shared" si="7"/>
        <v>45233</v>
      </c>
    </row>
    <row r="256" spans="1:4">
      <c r="A256" s="162">
        <v>45236</v>
      </c>
      <c r="B256" s="163" t="s">
        <v>1015</v>
      </c>
      <c r="C256" s="164" t="s">
        <v>987</v>
      </c>
      <c r="D256" s="61">
        <f t="shared" si="7"/>
        <v>45236</v>
      </c>
    </row>
    <row r="257" spans="1:4">
      <c r="A257" s="162">
        <v>45236</v>
      </c>
      <c r="B257" s="163" t="s">
        <v>989</v>
      </c>
      <c r="C257" s="164" t="s">
        <v>988</v>
      </c>
      <c r="D257" s="61">
        <f t="shared" si="7"/>
        <v>45236</v>
      </c>
    </row>
    <row r="258" spans="1:4">
      <c r="A258" s="162">
        <v>45236</v>
      </c>
      <c r="B258" s="163" t="s">
        <v>991</v>
      </c>
      <c r="C258" s="164" t="s">
        <v>990</v>
      </c>
      <c r="D258" s="61">
        <f t="shared" si="7"/>
        <v>45236</v>
      </c>
    </row>
    <row r="259" spans="1:4">
      <c r="A259" s="162">
        <v>45240</v>
      </c>
      <c r="B259" s="163" t="s">
        <v>1016</v>
      </c>
      <c r="C259" s="164" t="s">
        <v>992</v>
      </c>
      <c r="D259" s="61">
        <f t="shared" si="7"/>
        <v>45240</v>
      </c>
    </row>
    <row r="260" spans="1:4">
      <c r="A260" s="162">
        <v>45243</v>
      </c>
      <c r="B260" s="163" t="s">
        <v>1018</v>
      </c>
      <c r="C260" s="164" t="s">
        <v>1017</v>
      </c>
      <c r="D260" s="61">
        <f t="shared" si="7"/>
        <v>45243</v>
      </c>
    </row>
    <row r="261" spans="1:4">
      <c r="A261" s="162">
        <v>45244</v>
      </c>
      <c r="B261" s="163" t="s">
        <v>1020</v>
      </c>
      <c r="C261" s="164" t="s">
        <v>1019</v>
      </c>
      <c r="D261" s="61">
        <f t="shared" ref="D261:D285" si="8">A261</f>
        <v>45244</v>
      </c>
    </row>
    <row r="262" spans="1:4">
      <c r="A262" s="162">
        <v>45245</v>
      </c>
      <c r="B262" s="163" t="s">
        <v>1022</v>
      </c>
      <c r="C262" s="164" t="s">
        <v>1021</v>
      </c>
      <c r="D262" s="61">
        <f t="shared" si="8"/>
        <v>45245</v>
      </c>
    </row>
    <row r="263" spans="1:4">
      <c r="A263" s="162">
        <v>45245</v>
      </c>
      <c r="B263" s="163" t="s">
        <v>1024</v>
      </c>
      <c r="C263" s="164" t="s">
        <v>1023</v>
      </c>
      <c r="D263" s="61">
        <f t="shared" si="8"/>
        <v>45245</v>
      </c>
    </row>
    <row r="264" spans="1:4">
      <c r="A264" s="162">
        <v>45246</v>
      </c>
      <c r="B264" s="163" t="s">
        <v>1053</v>
      </c>
      <c r="C264" s="164" t="s">
        <v>1025</v>
      </c>
      <c r="D264" s="61">
        <f t="shared" si="8"/>
        <v>45246</v>
      </c>
    </row>
    <row r="265" spans="1:4">
      <c r="A265" s="162">
        <v>45252</v>
      </c>
      <c r="B265" s="163" t="s">
        <v>1054</v>
      </c>
      <c r="C265" s="164" t="s">
        <v>1055</v>
      </c>
      <c r="D265" s="61">
        <f t="shared" si="8"/>
        <v>45252</v>
      </c>
    </row>
    <row r="266" spans="1:4">
      <c r="A266" s="162">
        <v>45252</v>
      </c>
      <c r="B266" s="163" t="s">
        <v>1056</v>
      </c>
      <c r="C266" s="164" t="s">
        <v>1057</v>
      </c>
      <c r="D266" s="61">
        <f t="shared" si="8"/>
        <v>45252</v>
      </c>
    </row>
    <row r="267" spans="1:4">
      <c r="A267" s="162">
        <v>45253</v>
      </c>
      <c r="B267" s="163" t="s">
        <v>1059</v>
      </c>
      <c r="C267" s="164" t="s">
        <v>1058</v>
      </c>
      <c r="D267" s="61">
        <f t="shared" si="8"/>
        <v>45253</v>
      </c>
    </row>
    <row r="268" spans="1:4">
      <c r="A268" s="162">
        <v>45254</v>
      </c>
      <c r="B268" s="163" t="s">
        <v>1060</v>
      </c>
      <c r="C268" s="164" t="s">
        <v>1061</v>
      </c>
      <c r="D268" s="61">
        <f t="shared" si="8"/>
        <v>45254</v>
      </c>
    </row>
    <row r="269" spans="1:4">
      <c r="A269" s="162">
        <v>45261</v>
      </c>
      <c r="B269" s="163" t="s">
        <v>1113</v>
      </c>
      <c r="C269" s="164" t="s">
        <v>1114</v>
      </c>
      <c r="D269" s="61">
        <f t="shared" si="8"/>
        <v>45261</v>
      </c>
    </row>
    <row r="270" spans="1:4">
      <c r="A270" s="162">
        <v>45264</v>
      </c>
      <c r="B270" s="163" t="s">
        <v>1156</v>
      </c>
      <c r="C270" s="164" t="s">
        <v>1157</v>
      </c>
      <c r="D270" s="61">
        <f t="shared" si="8"/>
        <v>45264</v>
      </c>
    </row>
    <row r="271" spans="1:4">
      <c r="A271" s="162">
        <v>45265</v>
      </c>
      <c r="B271" s="163" t="s">
        <v>1158</v>
      </c>
      <c r="C271" s="164" t="s">
        <v>1159</v>
      </c>
      <c r="D271" s="61">
        <f t="shared" si="8"/>
        <v>45265</v>
      </c>
    </row>
    <row r="272" spans="1:4">
      <c r="A272" s="162">
        <v>45266</v>
      </c>
      <c r="B272" s="163" t="s">
        <v>1160</v>
      </c>
      <c r="C272" s="164" t="s">
        <v>1161</v>
      </c>
      <c r="D272" s="61">
        <f t="shared" si="8"/>
        <v>45266</v>
      </c>
    </row>
    <row r="273" spans="1:4">
      <c r="A273" s="162">
        <v>45267</v>
      </c>
      <c r="B273" s="163" t="s">
        <v>1162</v>
      </c>
      <c r="C273" s="164" t="s">
        <v>1163</v>
      </c>
      <c r="D273" s="61">
        <f t="shared" si="8"/>
        <v>45267</v>
      </c>
    </row>
    <row r="274" spans="1:4">
      <c r="A274" s="162">
        <v>45275</v>
      </c>
      <c r="B274" s="163" t="s">
        <v>1236</v>
      </c>
      <c r="C274" s="164" t="s">
        <v>1237</v>
      </c>
      <c r="D274" s="61">
        <f t="shared" si="8"/>
        <v>45275</v>
      </c>
    </row>
    <row r="275" spans="1:4">
      <c r="A275" s="162">
        <v>45278</v>
      </c>
      <c r="B275" s="163" t="s">
        <v>1393</v>
      </c>
      <c r="C275" s="164" t="s">
        <v>1394</v>
      </c>
      <c r="D275" s="61">
        <f t="shared" si="8"/>
        <v>45278</v>
      </c>
    </row>
    <row r="276" spans="1:4">
      <c r="A276" s="162">
        <v>45286</v>
      </c>
      <c r="B276" s="163" t="s">
        <v>1396</v>
      </c>
      <c r="C276" s="164" t="s">
        <v>1397</v>
      </c>
      <c r="D276" s="61">
        <f t="shared" si="8"/>
        <v>45286</v>
      </c>
    </row>
    <row r="277" spans="1:4">
      <c r="A277" s="162">
        <v>45286</v>
      </c>
      <c r="B277" s="163" t="s">
        <v>1398</v>
      </c>
      <c r="C277" s="164" t="s">
        <v>1399</v>
      </c>
      <c r="D277" s="61">
        <f t="shared" si="8"/>
        <v>45286</v>
      </c>
    </row>
    <row r="278" spans="1:4">
      <c r="A278" s="162">
        <v>45287</v>
      </c>
      <c r="B278" s="163" t="s">
        <v>1400</v>
      </c>
      <c r="C278" s="164" t="s">
        <v>1401</v>
      </c>
      <c r="D278" s="61">
        <f t="shared" si="8"/>
        <v>45287</v>
      </c>
    </row>
    <row r="279" spans="1:4">
      <c r="A279" s="162">
        <v>45293</v>
      </c>
      <c r="B279" s="163" t="s">
        <v>1403</v>
      </c>
      <c r="C279" s="164" t="s">
        <v>1404</v>
      </c>
      <c r="D279" s="61">
        <f t="shared" si="8"/>
        <v>45293</v>
      </c>
    </row>
    <row r="280" spans="1:4">
      <c r="A280" s="162">
        <v>45296</v>
      </c>
      <c r="B280" s="163" t="s">
        <v>1405</v>
      </c>
      <c r="C280" s="164" t="s">
        <v>1406</v>
      </c>
      <c r="D280" s="61">
        <f t="shared" si="8"/>
        <v>45296</v>
      </c>
    </row>
    <row r="281" spans="1:4">
      <c r="A281" s="162">
        <v>45300</v>
      </c>
      <c r="B281" s="163" t="s">
        <v>1409</v>
      </c>
      <c r="C281" s="164" t="s">
        <v>1410</v>
      </c>
      <c r="D281" s="61">
        <f t="shared" si="8"/>
        <v>45300</v>
      </c>
    </row>
    <row r="282" spans="1:4">
      <c r="A282" s="162">
        <v>45300</v>
      </c>
      <c r="B282" s="163" t="s">
        <v>1411</v>
      </c>
      <c r="C282" s="164" t="s">
        <v>1412</v>
      </c>
      <c r="D282" s="61">
        <f t="shared" si="8"/>
        <v>45300</v>
      </c>
    </row>
    <row r="283" spans="1:4">
      <c r="A283" s="162">
        <v>45302</v>
      </c>
      <c r="B283" s="163" t="s">
        <v>1413</v>
      </c>
      <c r="C283" s="164" t="s">
        <v>1414</v>
      </c>
      <c r="D283" s="61">
        <f t="shared" si="8"/>
        <v>45302</v>
      </c>
    </row>
    <row r="284" spans="1:4">
      <c r="A284" s="162">
        <v>45303</v>
      </c>
      <c r="B284" s="163" t="s">
        <v>1415</v>
      </c>
      <c r="C284" s="164" t="s">
        <v>1416</v>
      </c>
      <c r="D284" s="61">
        <f t="shared" si="8"/>
        <v>45303</v>
      </c>
    </row>
    <row r="285" spans="1:4">
      <c r="A285" s="162">
        <v>45303</v>
      </c>
      <c r="B285" s="163" t="s">
        <v>1417</v>
      </c>
      <c r="C285" s="164" t="s">
        <v>1418</v>
      </c>
      <c r="D285" s="61">
        <f t="shared" si="8"/>
        <v>45303</v>
      </c>
    </row>
    <row r="286" spans="1:4">
      <c r="A286" s="162">
        <v>45306</v>
      </c>
      <c r="B286" s="163" t="s">
        <v>1424</v>
      </c>
      <c r="C286" s="164" t="s">
        <v>1425</v>
      </c>
      <c r="D286" s="61">
        <f t="shared" ref="D286:D349" si="9">A286</f>
        <v>45306</v>
      </c>
    </row>
    <row r="287" spans="1:4">
      <c r="A287" s="162">
        <v>45308</v>
      </c>
      <c r="B287" s="163" t="s">
        <v>1422</v>
      </c>
      <c r="C287" s="164" t="s">
        <v>1423</v>
      </c>
      <c r="D287" s="61">
        <f t="shared" si="9"/>
        <v>45308</v>
      </c>
    </row>
    <row r="288" spans="1:4">
      <c r="A288" s="162">
        <v>45313</v>
      </c>
      <c r="B288" s="163" t="s">
        <v>1428</v>
      </c>
      <c r="C288" s="164" t="s">
        <v>1429</v>
      </c>
      <c r="D288" s="61">
        <f t="shared" si="9"/>
        <v>45313</v>
      </c>
    </row>
    <row r="289" spans="1:4">
      <c r="A289" s="162">
        <v>45315</v>
      </c>
      <c r="B289" s="163" t="s">
        <v>1430</v>
      </c>
      <c r="C289" s="164" t="s">
        <v>1431</v>
      </c>
      <c r="D289" s="61">
        <f t="shared" si="9"/>
        <v>45315</v>
      </c>
    </row>
    <row r="290" spans="1:4">
      <c r="A290" s="162">
        <v>45316</v>
      </c>
      <c r="B290" s="163" t="s">
        <v>1432</v>
      </c>
      <c r="C290" s="164" t="s">
        <v>1433</v>
      </c>
      <c r="D290" s="61">
        <f t="shared" si="9"/>
        <v>45316</v>
      </c>
    </row>
    <row r="291" spans="1:4">
      <c r="A291" s="162">
        <v>45323</v>
      </c>
      <c r="B291" s="163" t="s">
        <v>1440</v>
      </c>
      <c r="C291" s="164" t="s">
        <v>1441</v>
      </c>
      <c r="D291" s="61">
        <f t="shared" si="9"/>
        <v>45323</v>
      </c>
    </row>
    <row r="292" spans="1:4">
      <c r="A292" s="162">
        <v>45328</v>
      </c>
      <c r="B292" s="163" t="s">
        <v>1453</v>
      </c>
      <c r="C292" s="164" t="s">
        <v>1454</v>
      </c>
      <c r="D292" s="61">
        <f t="shared" si="9"/>
        <v>45328</v>
      </c>
    </row>
    <row r="293" spans="1:4">
      <c r="A293" s="162">
        <v>45335</v>
      </c>
      <c r="B293" s="163" t="s">
        <v>1456</v>
      </c>
      <c r="C293" s="164" t="s">
        <v>1457</v>
      </c>
      <c r="D293" s="61">
        <f t="shared" si="9"/>
        <v>45335</v>
      </c>
    </row>
    <row r="294" spans="1:4">
      <c r="A294" s="162">
        <v>45335</v>
      </c>
      <c r="B294" s="163" t="s">
        <v>1458</v>
      </c>
      <c r="C294" s="164" t="s">
        <v>1459</v>
      </c>
      <c r="D294" s="61">
        <f t="shared" si="9"/>
        <v>45335</v>
      </c>
    </row>
    <row r="295" spans="1:4">
      <c r="A295" s="162">
        <v>45343</v>
      </c>
      <c r="B295" s="163" t="s">
        <v>1462</v>
      </c>
      <c r="C295" s="164" t="s">
        <v>1463</v>
      </c>
      <c r="D295" s="61">
        <f t="shared" si="9"/>
        <v>45343</v>
      </c>
    </row>
    <row r="296" spans="1:4">
      <c r="A296" s="162">
        <v>45344</v>
      </c>
      <c r="B296" s="163" t="s">
        <v>1464</v>
      </c>
      <c r="C296" s="164" t="s">
        <v>1465</v>
      </c>
      <c r="D296" s="61">
        <f t="shared" si="9"/>
        <v>45344</v>
      </c>
    </row>
    <row r="297" spans="1:4">
      <c r="A297" s="162">
        <v>45344</v>
      </c>
      <c r="B297" s="163" t="s">
        <v>1466</v>
      </c>
      <c r="C297" s="164" t="s">
        <v>1467</v>
      </c>
      <c r="D297" s="61">
        <f t="shared" si="9"/>
        <v>45344</v>
      </c>
    </row>
    <row r="298" spans="1:4">
      <c r="A298" s="162">
        <v>45350</v>
      </c>
      <c r="B298" s="163" t="s">
        <v>1472</v>
      </c>
      <c r="C298" s="164" t="s">
        <v>1473</v>
      </c>
      <c r="D298" s="61">
        <f t="shared" si="9"/>
        <v>45350</v>
      </c>
    </row>
    <row r="299" spans="1:4">
      <c r="A299" s="162">
        <v>45355</v>
      </c>
      <c r="B299" s="163" t="s">
        <v>1474</v>
      </c>
      <c r="C299" s="164" t="s">
        <v>1475</v>
      </c>
      <c r="D299" s="61">
        <f t="shared" si="9"/>
        <v>45355</v>
      </c>
    </row>
    <row r="300" spans="1:4">
      <c r="A300" s="162">
        <v>45359</v>
      </c>
      <c r="B300" s="163" t="s">
        <v>1479</v>
      </c>
      <c r="C300" s="164" t="s">
        <v>1480</v>
      </c>
      <c r="D300" s="61">
        <f t="shared" si="9"/>
        <v>45359</v>
      </c>
    </row>
    <row r="301" spans="1:4">
      <c r="A301" s="162">
        <v>45362</v>
      </c>
      <c r="B301" s="163" t="s">
        <v>1486</v>
      </c>
      <c r="C301" s="164" t="s">
        <v>1487</v>
      </c>
      <c r="D301" s="61">
        <f t="shared" si="9"/>
        <v>45362</v>
      </c>
    </row>
    <row r="302" spans="1:4">
      <c r="A302" s="162">
        <v>45373</v>
      </c>
      <c r="B302" s="163" t="s">
        <v>1490</v>
      </c>
      <c r="C302" s="164" t="s">
        <v>1491</v>
      </c>
      <c r="D302" s="61">
        <f t="shared" si="9"/>
        <v>45373</v>
      </c>
    </row>
    <row r="303" spans="1:4">
      <c r="A303" s="162">
        <v>45377</v>
      </c>
      <c r="B303" s="163" t="s">
        <v>1495</v>
      </c>
      <c r="C303" s="164" t="s">
        <v>1496</v>
      </c>
      <c r="D303" s="61">
        <f t="shared" si="9"/>
        <v>45377</v>
      </c>
    </row>
    <row r="304" spans="1:4">
      <c r="A304" s="162">
        <v>45378</v>
      </c>
      <c r="B304" s="163" t="s">
        <v>1497</v>
      </c>
      <c r="C304" s="164" t="s">
        <v>1498</v>
      </c>
      <c r="D304" s="61">
        <f t="shared" si="9"/>
        <v>45378</v>
      </c>
    </row>
    <row r="305" spans="1:4">
      <c r="A305" s="162">
        <v>45379</v>
      </c>
      <c r="B305" s="163" t="s">
        <v>1499</v>
      </c>
      <c r="C305" s="164" t="s">
        <v>1500</v>
      </c>
      <c r="D305" s="61">
        <f t="shared" si="9"/>
        <v>45379</v>
      </c>
    </row>
    <row r="306" spans="1:4">
      <c r="A306" s="162">
        <v>45383</v>
      </c>
      <c r="B306" s="163" t="s">
        <v>1501</v>
      </c>
      <c r="C306" s="164" t="s">
        <v>1502</v>
      </c>
      <c r="D306" s="61">
        <f t="shared" si="9"/>
        <v>45383</v>
      </c>
    </row>
    <row r="307" spans="1:4">
      <c r="A307" s="162">
        <v>45390</v>
      </c>
      <c r="B307" s="163" t="s">
        <v>1504</v>
      </c>
      <c r="C307" s="164" t="s">
        <v>1505</v>
      </c>
      <c r="D307" s="61">
        <f t="shared" si="9"/>
        <v>45390</v>
      </c>
    </row>
    <row r="308" spans="1:4">
      <c r="A308" s="162">
        <v>45397</v>
      </c>
      <c r="B308" s="163" t="s">
        <v>1507</v>
      </c>
      <c r="C308" s="164" t="s">
        <v>1508</v>
      </c>
      <c r="D308" s="61">
        <f t="shared" si="9"/>
        <v>45397</v>
      </c>
    </row>
    <row r="309" spans="1:4">
      <c r="A309" s="162">
        <v>45399</v>
      </c>
      <c r="B309" s="163" t="s">
        <v>1509</v>
      </c>
      <c r="C309" s="164" t="s">
        <v>1510</v>
      </c>
      <c r="D309" s="61">
        <f t="shared" si="9"/>
        <v>45399</v>
      </c>
    </row>
    <row r="310" spans="1:4">
      <c r="A310" s="162">
        <v>45403</v>
      </c>
      <c r="B310" s="163" t="s">
        <v>1511</v>
      </c>
      <c r="C310" s="164" t="s">
        <v>1512</v>
      </c>
      <c r="D310" s="61">
        <f t="shared" si="9"/>
        <v>45403</v>
      </c>
    </row>
    <row r="311" spans="1:4">
      <c r="A311" s="162">
        <v>45404</v>
      </c>
      <c r="B311" s="163" t="s">
        <v>1517</v>
      </c>
      <c r="C311" s="164" t="s">
        <v>1518</v>
      </c>
      <c r="D311" s="61">
        <f t="shared" si="9"/>
        <v>45404</v>
      </c>
    </row>
    <row r="312" spans="1:4">
      <c r="A312" s="162">
        <v>45404</v>
      </c>
      <c r="B312" s="163" t="s">
        <v>1519</v>
      </c>
      <c r="C312" s="164" t="s">
        <v>1520</v>
      </c>
      <c r="D312" s="61">
        <f t="shared" si="9"/>
        <v>45404</v>
      </c>
    </row>
    <row r="313" spans="1:4">
      <c r="A313" s="162">
        <v>45407</v>
      </c>
      <c r="B313" s="163" t="s">
        <v>1521</v>
      </c>
      <c r="C313" s="164" t="s">
        <v>1522</v>
      </c>
      <c r="D313" s="61">
        <f t="shared" si="9"/>
        <v>45407</v>
      </c>
    </row>
    <row r="314" spans="1:4">
      <c r="A314" s="162">
        <v>45411</v>
      </c>
      <c r="B314" s="163" t="s">
        <v>1528</v>
      </c>
      <c r="C314" s="164" t="s">
        <v>1529</v>
      </c>
      <c r="D314" s="61">
        <f t="shared" si="9"/>
        <v>45411</v>
      </c>
    </row>
    <row r="315" spans="1:4">
      <c r="A315" s="162">
        <v>45415</v>
      </c>
      <c r="B315" s="163" t="s">
        <v>1530</v>
      </c>
      <c r="C315" s="164" t="s">
        <v>1531</v>
      </c>
      <c r="D315" s="61">
        <f t="shared" si="9"/>
        <v>45415</v>
      </c>
    </row>
    <row r="316" spans="1:4">
      <c r="A316" s="162">
        <v>45422</v>
      </c>
      <c r="B316" s="163" t="s">
        <v>1535</v>
      </c>
      <c r="C316" s="164" t="s">
        <v>1536</v>
      </c>
      <c r="D316" s="61">
        <f t="shared" si="9"/>
        <v>45422</v>
      </c>
    </row>
    <row r="317" spans="1:4">
      <c r="A317" s="162">
        <v>45433</v>
      </c>
      <c r="B317" s="163" t="s">
        <v>1544</v>
      </c>
      <c r="C317" s="164" t="s">
        <v>1545</v>
      </c>
      <c r="D317" s="61">
        <f t="shared" si="9"/>
        <v>45433</v>
      </c>
    </row>
    <row r="318" spans="1:4">
      <c r="A318" s="162">
        <v>45439</v>
      </c>
      <c r="B318" s="163" t="s">
        <v>1548</v>
      </c>
      <c r="C318" s="164" t="s">
        <v>1549</v>
      </c>
      <c r="D318" s="61">
        <f t="shared" si="9"/>
        <v>45439</v>
      </c>
    </row>
    <row r="319" spans="1:4">
      <c r="A319" s="162">
        <v>45454</v>
      </c>
      <c r="B319" s="163" t="s">
        <v>1558</v>
      </c>
      <c r="C319" s="164" t="s">
        <v>1559</v>
      </c>
      <c r="D319" s="61">
        <f t="shared" si="9"/>
        <v>45454</v>
      </c>
    </row>
    <row r="320" spans="1:4">
      <c r="A320" s="162">
        <v>45460</v>
      </c>
      <c r="B320" s="163" t="s">
        <v>1561</v>
      </c>
      <c r="C320" s="164" t="s">
        <v>1560</v>
      </c>
      <c r="D320" s="61">
        <f t="shared" si="9"/>
        <v>45460</v>
      </c>
    </row>
    <row r="321" spans="1:4">
      <c r="A321" s="162">
        <v>45460</v>
      </c>
      <c r="B321" s="163" t="s">
        <v>1567</v>
      </c>
      <c r="C321" s="164" t="s">
        <v>1568</v>
      </c>
      <c r="D321" s="61">
        <f t="shared" si="9"/>
        <v>45460</v>
      </c>
    </row>
    <row r="322" spans="1:4">
      <c r="A322" s="162">
        <v>45463</v>
      </c>
      <c r="B322" s="163" t="s">
        <v>1569</v>
      </c>
      <c r="C322" s="164" t="s">
        <v>1570</v>
      </c>
      <c r="D322" s="61">
        <f t="shared" si="9"/>
        <v>45463</v>
      </c>
    </row>
    <row r="323" spans="1:4">
      <c r="A323" s="162">
        <v>45469</v>
      </c>
      <c r="B323" s="163" t="s">
        <v>1577</v>
      </c>
      <c r="C323" s="164" t="s">
        <v>1578</v>
      </c>
      <c r="D323" s="61">
        <f t="shared" si="9"/>
        <v>45469</v>
      </c>
    </row>
    <row r="324" spans="1:4">
      <c r="A324" s="162">
        <v>45470</v>
      </c>
      <c r="B324" s="163" t="s">
        <v>1579</v>
      </c>
      <c r="C324" s="164" t="s">
        <v>1580</v>
      </c>
      <c r="D324" s="61">
        <f t="shared" si="9"/>
        <v>45470</v>
      </c>
    </row>
    <row r="325" spans="1:4">
      <c r="A325" s="162">
        <v>45471</v>
      </c>
      <c r="B325" s="163" t="s">
        <v>1581</v>
      </c>
      <c r="C325" s="164" t="s">
        <v>1582</v>
      </c>
      <c r="D325" s="61">
        <f t="shared" si="9"/>
        <v>45471</v>
      </c>
    </row>
    <row r="326" spans="1:4">
      <c r="A326" s="162">
        <v>45477</v>
      </c>
      <c r="B326" s="163" t="s">
        <v>1588</v>
      </c>
      <c r="C326" s="164" t="s">
        <v>1589</v>
      </c>
      <c r="D326" s="61">
        <f t="shared" si="9"/>
        <v>45477</v>
      </c>
    </row>
    <row r="327" spans="1:4">
      <c r="A327" s="162">
        <v>45478</v>
      </c>
      <c r="B327" s="163" t="s">
        <v>1590</v>
      </c>
      <c r="C327" s="164" t="s">
        <v>1591</v>
      </c>
      <c r="D327" s="61">
        <f t="shared" si="9"/>
        <v>45478</v>
      </c>
    </row>
    <row r="328" spans="1:4">
      <c r="A328" s="162">
        <v>45481</v>
      </c>
      <c r="B328" s="163" t="s">
        <v>1599</v>
      </c>
      <c r="C328" s="164" t="s">
        <v>1600</v>
      </c>
      <c r="D328" s="61">
        <f t="shared" si="9"/>
        <v>45481</v>
      </c>
    </row>
    <row r="329" spans="1:4">
      <c r="A329" s="162">
        <v>45482</v>
      </c>
      <c r="B329" s="163" t="s">
        <v>1601</v>
      </c>
      <c r="C329" s="164" t="s">
        <v>1602</v>
      </c>
      <c r="D329" s="61">
        <f t="shared" si="9"/>
        <v>45482</v>
      </c>
    </row>
    <row r="330" spans="1:4">
      <c r="A330" s="162">
        <v>45483</v>
      </c>
      <c r="B330" s="163" t="s">
        <v>1603</v>
      </c>
      <c r="C330" s="164" t="s">
        <v>1604</v>
      </c>
      <c r="D330" s="61">
        <f t="shared" si="9"/>
        <v>45483</v>
      </c>
    </row>
    <row r="331" spans="1:4" ht="19.5">
      <c r="A331" s="162">
        <v>44439</v>
      </c>
      <c r="B331" s="163" t="s">
        <v>1618</v>
      </c>
      <c r="C331" s="164" t="s">
        <v>1617</v>
      </c>
      <c r="D331" s="61">
        <f t="shared" si="9"/>
        <v>44439</v>
      </c>
    </row>
    <row r="332" spans="1:4">
      <c r="A332" s="162">
        <v>45489</v>
      </c>
      <c r="B332" s="163" t="s">
        <v>1619</v>
      </c>
      <c r="C332" s="164" t="s">
        <v>1620</v>
      </c>
      <c r="D332" s="61">
        <f t="shared" si="9"/>
        <v>45489</v>
      </c>
    </row>
    <row r="333" spans="1:4">
      <c r="A333" s="162">
        <v>45490</v>
      </c>
      <c r="B333" s="163" t="s">
        <v>1621</v>
      </c>
      <c r="C333" s="164" t="s">
        <v>1622</v>
      </c>
      <c r="D333" s="61">
        <f t="shared" si="9"/>
        <v>45490</v>
      </c>
    </row>
    <row r="334" spans="1:4">
      <c r="A334" s="162">
        <v>45498</v>
      </c>
      <c r="B334" s="163" t="s">
        <v>1633</v>
      </c>
      <c r="C334" s="164" t="s">
        <v>1634</v>
      </c>
      <c r="D334" s="61">
        <f t="shared" si="9"/>
        <v>45498</v>
      </c>
    </row>
    <row r="335" spans="1:4">
      <c r="A335" s="162">
        <v>45505</v>
      </c>
      <c r="B335" s="163" t="s">
        <v>1638</v>
      </c>
      <c r="C335" s="164" t="s">
        <v>1639</v>
      </c>
      <c r="D335" s="61">
        <f t="shared" si="9"/>
        <v>45505</v>
      </c>
    </row>
    <row r="336" spans="1:4">
      <c r="A336" s="162">
        <v>45509</v>
      </c>
      <c r="B336" s="163" t="s">
        <v>1661</v>
      </c>
      <c r="C336" s="164" t="s">
        <v>1662</v>
      </c>
      <c r="D336" s="61">
        <f t="shared" si="9"/>
        <v>45509</v>
      </c>
    </row>
    <row r="337" spans="1:4">
      <c r="A337" s="162">
        <v>45512</v>
      </c>
      <c r="B337" s="163" t="s">
        <v>1663</v>
      </c>
      <c r="C337" s="164" t="s">
        <v>1664</v>
      </c>
      <c r="D337" s="61">
        <f t="shared" si="9"/>
        <v>45512</v>
      </c>
    </row>
    <row r="338" spans="1:4">
      <c r="A338" s="162">
        <v>45512</v>
      </c>
      <c r="B338" s="163" t="s">
        <v>1665</v>
      </c>
      <c r="C338" s="164" t="s">
        <v>1666</v>
      </c>
      <c r="D338" s="61">
        <f t="shared" si="9"/>
        <v>45512</v>
      </c>
    </row>
    <row r="339" spans="1:4">
      <c r="A339" s="162">
        <v>45512</v>
      </c>
      <c r="B339" s="163" t="s">
        <v>1667</v>
      </c>
      <c r="C339" s="164" t="s">
        <v>1668</v>
      </c>
      <c r="D339" s="61">
        <f t="shared" si="9"/>
        <v>45512</v>
      </c>
    </row>
    <row r="340" spans="1:4">
      <c r="A340" s="162">
        <v>45517</v>
      </c>
      <c r="B340" s="163" t="s">
        <v>1687</v>
      </c>
      <c r="C340" s="164" t="s">
        <v>1688</v>
      </c>
      <c r="D340" s="61">
        <f t="shared" si="9"/>
        <v>45517</v>
      </c>
    </row>
    <row r="341" spans="1:4">
      <c r="A341" s="162">
        <v>45520</v>
      </c>
      <c r="B341" s="163" t="s">
        <v>1685</v>
      </c>
      <c r="C341" s="164" t="s">
        <v>1686</v>
      </c>
      <c r="D341" s="61">
        <f t="shared" si="9"/>
        <v>45520</v>
      </c>
    </row>
    <row r="342" spans="1:4">
      <c r="A342" s="162">
        <v>45526</v>
      </c>
      <c r="B342" s="163" t="s">
        <v>1697</v>
      </c>
      <c r="C342" s="164" t="s">
        <v>1698</v>
      </c>
      <c r="D342" s="61">
        <f t="shared" si="9"/>
        <v>45526</v>
      </c>
    </row>
    <row r="343" spans="1:4">
      <c r="A343" s="162">
        <v>45526</v>
      </c>
      <c r="B343" s="163" t="s">
        <v>1699</v>
      </c>
      <c r="C343" s="164" t="s">
        <v>1700</v>
      </c>
      <c r="D343" s="61">
        <f t="shared" si="9"/>
        <v>45526</v>
      </c>
    </row>
    <row r="344" spans="1:4">
      <c r="A344" s="162">
        <v>45531</v>
      </c>
      <c r="B344" s="163" t="s">
        <v>1711</v>
      </c>
      <c r="C344" s="164" t="s">
        <v>1712</v>
      </c>
      <c r="D344" s="61">
        <f t="shared" si="9"/>
        <v>45531</v>
      </c>
    </row>
    <row r="345" spans="1:4">
      <c r="A345" s="162">
        <v>45532</v>
      </c>
      <c r="B345" s="163" t="s">
        <v>1713</v>
      </c>
      <c r="C345" s="164" t="s">
        <v>1714</v>
      </c>
      <c r="D345" s="61">
        <f t="shared" si="9"/>
        <v>45532</v>
      </c>
    </row>
    <row r="346" spans="1:4">
      <c r="A346" s="162">
        <v>45538</v>
      </c>
      <c r="B346" s="163" t="s">
        <v>1727</v>
      </c>
      <c r="C346" s="164" t="s">
        <v>1728</v>
      </c>
      <c r="D346" s="61">
        <f t="shared" si="9"/>
        <v>45538</v>
      </c>
    </row>
    <row r="347" spans="1:4">
      <c r="A347" s="162">
        <v>45541</v>
      </c>
      <c r="B347" s="163" t="s">
        <v>1729</v>
      </c>
      <c r="C347" s="164" t="s">
        <v>1730</v>
      </c>
      <c r="D347" s="61">
        <f t="shared" si="9"/>
        <v>45541</v>
      </c>
    </row>
    <row r="348" spans="1:4">
      <c r="A348" s="162">
        <v>45543</v>
      </c>
      <c r="B348" s="163" t="s">
        <v>1761</v>
      </c>
      <c r="C348" s="164" t="s">
        <v>1762</v>
      </c>
      <c r="D348" s="61">
        <f t="shared" si="9"/>
        <v>45543</v>
      </c>
    </row>
    <row r="349" spans="1:4">
      <c r="A349" s="162">
        <v>45546</v>
      </c>
      <c r="B349" s="163" t="s">
        <v>1763</v>
      </c>
      <c r="C349" s="164" t="s">
        <v>1764</v>
      </c>
      <c r="D349" s="61">
        <f t="shared" si="9"/>
        <v>45546</v>
      </c>
    </row>
    <row r="350" spans="1:4">
      <c r="A350" s="162">
        <v>45554</v>
      </c>
      <c r="B350" s="163" t="s">
        <v>1865</v>
      </c>
      <c r="C350" s="164" t="s">
        <v>1866</v>
      </c>
      <c r="D350" s="61">
        <f t="shared" ref="D350:D413" si="10">A350</f>
        <v>45554</v>
      </c>
    </row>
    <row r="351" spans="1:4">
      <c r="A351" s="162"/>
      <c r="B351" s="163"/>
      <c r="C351" s="164" t="s">
        <v>663</v>
      </c>
      <c r="D351" s="61">
        <f t="shared" si="10"/>
        <v>0</v>
      </c>
    </row>
    <row r="352" spans="1:4">
      <c r="A352" s="162"/>
      <c r="B352" s="163"/>
      <c r="C352" s="164" t="s">
        <v>663</v>
      </c>
      <c r="D352" s="61">
        <f t="shared" si="10"/>
        <v>0</v>
      </c>
    </row>
    <row r="353" spans="1:4">
      <c r="A353" s="162"/>
      <c r="B353" s="163"/>
      <c r="C353" s="164" t="s">
        <v>663</v>
      </c>
      <c r="D353" s="61">
        <f t="shared" si="10"/>
        <v>0</v>
      </c>
    </row>
    <row r="354" spans="1:4">
      <c r="A354" s="162"/>
      <c r="B354" s="163"/>
      <c r="C354" s="164" t="s">
        <v>663</v>
      </c>
      <c r="D354" s="61">
        <f t="shared" si="10"/>
        <v>0</v>
      </c>
    </row>
    <row r="355" spans="1:4">
      <c r="A355" s="162"/>
      <c r="B355" s="163"/>
      <c r="C355" s="164" t="s">
        <v>663</v>
      </c>
      <c r="D355" s="61">
        <f t="shared" si="10"/>
        <v>0</v>
      </c>
    </row>
    <row r="356" spans="1:4">
      <c r="A356" s="162"/>
      <c r="B356" s="163"/>
      <c r="C356" s="164" t="s">
        <v>663</v>
      </c>
      <c r="D356" s="61">
        <f t="shared" si="10"/>
        <v>0</v>
      </c>
    </row>
    <row r="357" spans="1:4">
      <c r="A357" s="162"/>
      <c r="B357" s="163"/>
      <c r="C357" s="164" t="s">
        <v>663</v>
      </c>
      <c r="D357" s="61">
        <f t="shared" si="10"/>
        <v>0</v>
      </c>
    </row>
    <row r="358" spans="1:4">
      <c r="A358" s="162"/>
      <c r="B358" s="163"/>
      <c r="C358" s="164" t="s">
        <v>663</v>
      </c>
      <c r="D358" s="61">
        <f t="shared" si="10"/>
        <v>0</v>
      </c>
    </row>
    <row r="359" spans="1:4">
      <c r="A359" s="162"/>
      <c r="B359" s="163"/>
      <c r="C359" s="164" t="s">
        <v>663</v>
      </c>
      <c r="D359" s="61">
        <f t="shared" si="10"/>
        <v>0</v>
      </c>
    </row>
    <row r="360" spans="1:4">
      <c r="A360" s="162"/>
      <c r="B360" s="163"/>
      <c r="C360" s="164" t="s">
        <v>663</v>
      </c>
      <c r="D360" s="61">
        <f t="shared" si="10"/>
        <v>0</v>
      </c>
    </row>
    <row r="361" spans="1:4">
      <c r="A361" s="162"/>
      <c r="B361" s="163"/>
      <c r="C361" s="164" t="s">
        <v>663</v>
      </c>
      <c r="D361" s="61">
        <f t="shared" si="10"/>
        <v>0</v>
      </c>
    </row>
    <row r="362" spans="1:4">
      <c r="A362" s="162"/>
      <c r="B362" s="163"/>
      <c r="C362" s="164" t="s">
        <v>663</v>
      </c>
      <c r="D362" s="61">
        <f t="shared" si="10"/>
        <v>0</v>
      </c>
    </row>
    <row r="363" spans="1:4">
      <c r="A363" s="162"/>
      <c r="B363" s="163"/>
      <c r="C363" s="164" t="s">
        <v>663</v>
      </c>
      <c r="D363" s="61">
        <f t="shared" si="10"/>
        <v>0</v>
      </c>
    </row>
    <row r="364" spans="1:4">
      <c r="A364" s="162"/>
      <c r="B364" s="163"/>
      <c r="C364" s="164" t="s">
        <v>663</v>
      </c>
      <c r="D364" s="61">
        <f t="shared" si="10"/>
        <v>0</v>
      </c>
    </row>
    <row r="365" spans="1:4">
      <c r="A365" s="162"/>
      <c r="B365" s="163"/>
      <c r="C365" s="164" t="s">
        <v>663</v>
      </c>
      <c r="D365" s="61">
        <f t="shared" si="10"/>
        <v>0</v>
      </c>
    </row>
    <row r="366" spans="1:4">
      <c r="A366" s="162"/>
      <c r="B366" s="163"/>
      <c r="C366" s="164" t="s">
        <v>663</v>
      </c>
      <c r="D366" s="61">
        <f t="shared" si="10"/>
        <v>0</v>
      </c>
    </row>
    <row r="367" spans="1:4">
      <c r="A367" s="162"/>
      <c r="B367" s="163"/>
      <c r="C367" s="164" t="s">
        <v>663</v>
      </c>
      <c r="D367" s="61">
        <f t="shared" si="10"/>
        <v>0</v>
      </c>
    </row>
    <row r="368" spans="1:4">
      <c r="A368" s="162"/>
      <c r="B368" s="163"/>
      <c r="C368" s="164" t="s">
        <v>663</v>
      </c>
      <c r="D368" s="61">
        <f t="shared" si="10"/>
        <v>0</v>
      </c>
    </row>
    <row r="369" spans="1:4">
      <c r="A369" s="162"/>
      <c r="B369" s="163"/>
      <c r="C369" s="164" t="s">
        <v>663</v>
      </c>
      <c r="D369" s="61">
        <f t="shared" si="10"/>
        <v>0</v>
      </c>
    </row>
    <row r="370" spans="1:4">
      <c r="A370" s="162"/>
      <c r="B370" s="163"/>
      <c r="C370" s="164" t="s">
        <v>663</v>
      </c>
      <c r="D370" s="61">
        <f t="shared" si="10"/>
        <v>0</v>
      </c>
    </row>
    <row r="371" spans="1:4">
      <c r="A371" s="162"/>
      <c r="B371" s="163"/>
      <c r="C371" s="164" t="s">
        <v>663</v>
      </c>
      <c r="D371" s="61">
        <f t="shared" si="10"/>
        <v>0</v>
      </c>
    </row>
    <row r="372" spans="1:4">
      <c r="A372" s="162"/>
      <c r="B372" s="163"/>
      <c r="C372" s="164" t="s">
        <v>663</v>
      </c>
      <c r="D372" s="61">
        <f t="shared" si="10"/>
        <v>0</v>
      </c>
    </row>
    <row r="373" spans="1:4">
      <c r="A373" s="162"/>
      <c r="B373" s="163"/>
      <c r="C373" s="164" t="s">
        <v>663</v>
      </c>
      <c r="D373" s="61">
        <f t="shared" si="10"/>
        <v>0</v>
      </c>
    </row>
    <row r="374" spans="1:4">
      <c r="A374" s="162"/>
      <c r="B374" s="163"/>
      <c r="C374" s="164" t="s">
        <v>663</v>
      </c>
      <c r="D374" s="61">
        <f t="shared" si="10"/>
        <v>0</v>
      </c>
    </row>
    <row r="375" spans="1:4">
      <c r="A375" s="162"/>
      <c r="B375" s="163"/>
      <c r="C375" s="164" t="s">
        <v>663</v>
      </c>
      <c r="D375" s="61">
        <f t="shared" si="10"/>
        <v>0</v>
      </c>
    </row>
    <row r="376" spans="1:4">
      <c r="A376" s="162"/>
      <c r="B376" s="163"/>
      <c r="C376" s="164" t="s">
        <v>663</v>
      </c>
      <c r="D376" s="61">
        <f t="shared" si="10"/>
        <v>0</v>
      </c>
    </row>
    <row r="377" spans="1:4">
      <c r="A377" s="162"/>
      <c r="B377" s="163"/>
      <c r="C377" s="164" t="s">
        <v>663</v>
      </c>
      <c r="D377" s="61">
        <f t="shared" si="10"/>
        <v>0</v>
      </c>
    </row>
    <row r="378" spans="1:4">
      <c r="A378" s="162"/>
      <c r="B378" s="163"/>
      <c r="C378" s="164" t="s">
        <v>663</v>
      </c>
      <c r="D378" s="61">
        <f t="shared" si="10"/>
        <v>0</v>
      </c>
    </row>
    <row r="379" spans="1:4">
      <c r="A379" s="162"/>
      <c r="B379" s="163"/>
      <c r="C379" s="164" t="s">
        <v>663</v>
      </c>
      <c r="D379" s="61">
        <f t="shared" si="10"/>
        <v>0</v>
      </c>
    </row>
    <row r="380" spans="1:4">
      <c r="A380" s="162"/>
      <c r="B380" s="163"/>
      <c r="C380" s="164" t="s">
        <v>663</v>
      </c>
      <c r="D380" s="61">
        <f t="shared" si="10"/>
        <v>0</v>
      </c>
    </row>
    <row r="381" spans="1:4">
      <c r="A381" s="162"/>
      <c r="B381" s="163"/>
      <c r="C381" s="164" t="s">
        <v>663</v>
      </c>
      <c r="D381" s="61">
        <f t="shared" si="10"/>
        <v>0</v>
      </c>
    </row>
    <row r="382" spans="1:4">
      <c r="A382" s="162"/>
      <c r="B382" s="163"/>
      <c r="C382" s="164" t="s">
        <v>663</v>
      </c>
      <c r="D382" s="61">
        <f t="shared" si="10"/>
        <v>0</v>
      </c>
    </row>
    <row r="383" spans="1:4">
      <c r="A383" s="162"/>
      <c r="B383" s="163"/>
      <c r="C383" s="164" t="s">
        <v>663</v>
      </c>
      <c r="D383" s="61">
        <f t="shared" si="10"/>
        <v>0</v>
      </c>
    </row>
    <row r="384" spans="1:4">
      <c r="A384" s="162"/>
      <c r="B384" s="163"/>
      <c r="C384" s="164" t="s">
        <v>663</v>
      </c>
      <c r="D384" s="61">
        <f t="shared" si="10"/>
        <v>0</v>
      </c>
    </row>
    <row r="385" spans="1:4">
      <c r="A385" s="162"/>
      <c r="B385" s="163"/>
      <c r="C385" s="164" t="s">
        <v>663</v>
      </c>
      <c r="D385" s="61">
        <f t="shared" si="10"/>
        <v>0</v>
      </c>
    </row>
    <row r="386" spans="1:4">
      <c r="A386" s="162"/>
      <c r="B386" s="163"/>
      <c r="C386" s="164" t="s">
        <v>663</v>
      </c>
      <c r="D386" s="61">
        <f t="shared" si="10"/>
        <v>0</v>
      </c>
    </row>
    <row r="387" spans="1:4">
      <c r="A387" s="162"/>
      <c r="B387" s="163"/>
      <c r="C387" s="164" t="s">
        <v>663</v>
      </c>
      <c r="D387" s="61">
        <f t="shared" si="10"/>
        <v>0</v>
      </c>
    </row>
    <row r="388" spans="1:4">
      <c r="A388" s="162"/>
      <c r="B388" s="163"/>
      <c r="C388" s="164" t="s">
        <v>663</v>
      </c>
      <c r="D388" s="61">
        <f t="shared" si="10"/>
        <v>0</v>
      </c>
    </row>
    <row r="389" spans="1:4">
      <c r="A389" s="162"/>
      <c r="B389" s="163"/>
      <c r="C389" s="164" t="s">
        <v>663</v>
      </c>
      <c r="D389" s="61">
        <f t="shared" si="10"/>
        <v>0</v>
      </c>
    </row>
    <row r="390" spans="1:4">
      <c r="A390" s="162"/>
      <c r="B390" s="163"/>
      <c r="C390" s="164" t="s">
        <v>663</v>
      </c>
      <c r="D390" s="61">
        <f t="shared" si="10"/>
        <v>0</v>
      </c>
    </row>
    <row r="391" spans="1:4">
      <c r="A391" s="162"/>
      <c r="B391" s="163"/>
      <c r="C391" s="164" t="s">
        <v>663</v>
      </c>
      <c r="D391" s="61">
        <f t="shared" si="10"/>
        <v>0</v>
      </c>
    </row>
    <row r="392" spans="1:4">
      <c r="A392" s="162"/>
      <c r="B392" s="163"/>
      <c r="C392" s="164" t="s">
        <v>663</v>
      </c>
      <c r="D392" s="61">
        <f t="shared" si="10"/>
        <v>0</v>
      </c>
    </row>
    <row r="393" spans="1:4">
      <c r="A393" s="162"/>
      <c r="B393" s="163"/>
      <c r="C393" s="164" t="s">
        <v>663</v>
      </c>
      <c r="D393" s="61">
        <f t="shared" si="10"/>
        <v>0</v>
      </c>
    </row>
    <row r="394" spans="1:4">
      <c r="A394" s="162"/>
      <c r="B394" s="163"/>
      <c r="C394" s="164" t="s">
        <v>663</v>
      </c>
      <c r="D394" s="61">
        <f t="shared" si="10"/>
        <v>0</v>
      </c>
    </row>
    <row r="395" spans="1:4">
      <c r="A395" s="162"/>
      <c r="B395" s="163"/>
      <c r="C395" s="164" t="s">
        <v>663</v>
      </c>
      <c r="D395" s="61">
        <f t="shared" si="10"/>
        <v>0</v>
      </c>
    </row>
    <row r="396" spans="1:4">
      <c r="A396" s="162"/>
      <c r="B396" s="163"/>
      <c r="C396" s="164" t="s">
        <v>663</v>
      </c>
      <c r="D396" s="61">
        <f t="shared" si="10"/>
        <v>0</v>
      </c>
    </row>
    <row r="397" spans="1:4">
      <c r="A397" s="162"/>
      <c r="B397" s="163"/>
      <c r="C397" s="164" t="s">
        <v>663</v>
      </c>
      <c r="D397" s="61">
        <f t="shared" si="10"/>
        <v>0</v>
      </c>
    </row>
    <row r="398" spans="1:4">
      <c r="A398" s="162"/>
      <c r="B398" s="163"/>
      <c r="C398" s="164" t="s">
        <v>663</v>
      </c>
      <c r="D398" s="61">
        <f t="shared" si="10"/>
        <v>0</v>
      </c>
    </row>
    <row r="399" spans="1:4">
      <c r="A399" s="162"/>
      <c r="B399" s="163"/>
      <c r="C399" s="164" t="s">
        <v>663</v>
      </c>
      <c r="D399" s="61">
        <f t="shared" si="10"/>
        <v>0</v>
      </c>
    </row>
    <row r="400" spans="1:4">
      <c r="A400" s="162"/>
      <c r="B400" s="163"/>
      <c r="C400" s="164" t="s">
        <v>663</v>
      </c>
      <c r="D400" s="61">
        <f t="shared" si="10"/>
        <v>0</v>
      </c>
    </row>
    <row r="401" spans="1:4">
      <c r="A401" s="162"/>
      <c r="B401" s="163"/>
      <c r="C401" s="164" t="s">
        <v>663</v>
      </c>
      <c r="D401" s="61">
        <f t="shared" si="10"/>
        <v>0</v>
      </c>
    </row>
    <row r="402" spans="1:4">
      <c r="A402" s="162"/>
      <c r="B402" s="163"/>
      <c r="C402" s="164" t="s">
        <v>663</v>
      </c>
      <c r="D402" s="61">
        <f t="shared" si="10"/>
        <v>0</v>
      </c>
    </row>
    <row r="403" spans="1:4">
      <c r="A403" s="162"/>
      <c r="B403" s="163"/>
      <c r="C403" s="164" t="s">
        <v>663</v>
      </c>
      <c r="D403" s="61">
        <f t="shared" si="10"/>
        <v>0</v>
      </c>
    </row>
    <row r="404" spans="1:4">
      <c r="A404" s="162"/>
      <c r="B404" s="163"/>
      <c r="C404" s="164" t="s">
        <v>663</v>
      </c>
      <c r="D404" s="61">
        <f t="shared" si="10"/>
        <v>0</v>
      </c>
    </row>
    <row r="405" spans="1:4">
      <c r="A405" s="162"/>
      <c r="B405" s="163"/>
      <c r="C405" s="164" t="s">
        <v>663</v>
      </c>
      <c r="D405" s="61">
        <f t="shared" si="10"/>
        <v>0</v>
      </c>
    </row>
    <row r="406" spans="1:4">
      <c r="A406" s="162"/>
      <c r="B406" s="163"/>
      <c r="C406" s="164" t="s">
        <v>663</v>
      </c>
      <c r="D406" s="61">
        <f t="shared" si="10"/>
        <v>0</v>
      </c>
    </row>
    <row r="407" spans="1:4">
      <c r="A407" s="162"/>
      <c r="B407" s="163"/>
      <c r="C407" s="164" t="s">
        <v>663</v>
      </c>
      <c r="D407" s="61">
        <f t="shared" si="10"/>
        <v>0</v>
      </c>
    </row>
    <row r="408" spans="1:4">
      <c r="A408" s="162"/>
      <c r="B408" s="163"/>
      <c r="C408" s="164" t="s">
        <v>663</v>
      </c>
      <c r="D408" s="61">
        <f t="shared" si="10"/>
        <v>0</v>
      </c>
    </row>
    <row r="409" spans="1:4">
      <c r="A409" s="162"/>
      <c r="B409" s="163"/>
      <c r="C409" s="164" t="s">
        <v>663</v>
      </c>
      <c r="D409" s="61">
        <f t="shared" si="10"/>
        <v>0</v>
      </c>
    </row>
    <row r="410" spans="1:4">
      <c r="A410" s="162"/>
      <c r="B410" s="163"/>
      <c r="C410" s="164" t="s">
        <v>663</v>
      </c>
      <c r="D410" s="61">
        <f t="shared" si="10"/>
        <v>0</v>
      </c>
    </row>
    <row r="411" spans="1:4">
      <c r="A411" s="162"/>
      <c r="B411" s="163"/>
      <c r="C411" s="164" t="s">
        <v>663</v>
      </c>
      <c r="D411" s="61">
        <f t="shared" si="10"/>
        <v>0</v>
      </c>
    </row>
    <row r="412" spans="1:4">
      <c r="A412" s="162"/>
      <c r="B412" s="163"/>
      <c r="C412" s="164" t="s">
        <v>663</v>
      </c>
      <c r="D412" s="61">
        <f t="shared" si="10"/>
        <v>0</v>
      </c>
    </row>
    <row r="413" spans="1:4">
      <c r="A413" s="162"/>
      <c r="B413" s="163"/>
      <c r="C413" s="164" t="s">
        <v>663</v>
      </c>
      <c r="D413" s="61">
        <f t="shared" si="10"/>
        <v>0</v>
      </c>
    </row>
    <row r="414" spans="1:4">
      <c r="A414" s="162"/>
      <c r="B414" s="163"/>
      <c r="C414" s="164" t="s">
        <v>663</v>
      </c>
      <c r="D414" s="61">
        <f t="shared" ref="D414:D477" si="11">A414</f>
        <v>0</v>
      </c>
    </row>
    <row r="415" spans="1:4">
      <c r="A415" s="162"/>
      <c r="B415" s="163"/>
      <c r="C415" s="164" t="s">
        <v>663</v>
      </c>
      <c r="D415" s="61">
        <f t="shared" si="11"/>
        <v>0</v>
      </c>
    </row>
    <row r="416" spans="1:4">
      <c r="A416" s="162"/>
      <c r="B416" s="163"/>
      <c r="C416" s="164" t="s">
        <v>663</v>
      </c>
      <c r="D416" s="61">
        <f t="shared" si="11"/>
        <v>0</v>
      </c>
    </row>
    <row r="417" spans="1:4">
      <c r="A417" s="162"/>
      <c r="B417" s="163"/>
      <c r="C417" s="164" t="s">
        <v>663</v>
      </c>
      <c r="D417" s="61">
        <f t="shared" si="11"/>
        <v>0</v>
      </c>
    </row>
    <row r="418" spans="1:4">
      <c r="A418" s="162"/>
      <c r="B418" s="163"/>
      <c r="C418" s="164" t="s">
        <v>663</v>
      </c>
      <c r="D418" s="61">
        <f t="shared" si="11"/>
        <v>0</v>
      </c>
    </row>
    <row r="419" spans="1:4">
      <c r="A419" s="162"/>
      <c r="B419" s="163"/>
      <c r="C419" s="164" t="s">
        <v>663</v>
      </c>
      <c r="D419" s="61">
        <f t="shared" si="11"/>
        <v>0</v>
      </c>
    </row>
    <row r="420" spans="1:4">
      <c r="A420" s="162"/>
      <c r="B420" s="163"/>
      <c r="C420" s="164" t="s">
        <v>663</v>
      </c>
      <c r="D420" s="61">
        <f t="shared" si="11"/>
        <v>0</v>
      </c>
    </row>
    <row r="421" spans="1:4">
      <c r="A421" s="162"/>
      <c r="B421" s="163"/>
      <c r="C421" s="164" t="s">
        <v>663</v>
      </c>
      <c r="D421" s="61">
        <f t="shared" si="11"/>
        <v>0</v>
      </c>
    </row>
    <row r="422" spans="1:4">
      <c r="A422" s="162"/>
      <c r="B422" s="163"/>
      <c r="C422" s="164" t="s">
        <v>663</v>
      </c>
      <c r="D422" s="61">
        <f t="shared" si="11"/>
        <v>0</v>
      </c>
    </row>
    <row r="423" spans="1:4">
      <c r="A423" s="162"/>
      <c r="B423" s="163"/>
      <c r="C423" s="164" t="s">
        <v>663</v>
      </c>
      <c r="D423" s="61">
        <f t="shared" si="11"/>
        <v>0</v>
      </c>
    </row>
    <row r="424" spans="1:4">
      <c r="A424" s="162"/>
      <c r="B424" s="163"/>
      <c r="C424" s="164" t="s">
        <v>663</v>
      </c>
      <c r="D424" s="61">
        <f t="shared" si="11"/>
        <v>0</v>
      </c>
    </row>
    <row r="425" spans="1:4">
      <c r="A425" s="162"/>
      <c r="B425" s="163"/>
      <c r="C425" s="164" t="s">
        <v>663</v>
      </c>
      <c r="D425" s="61">
        <f t="shared" si="11"/>
        <v>0</v>
      </c>
    </row>
    <row r="426" spans="1:4">
      <c r="A426" s="162"/>
      <c r="B426" s="163"/>
      <c r="C426" s="164" t="s">
        <v>663</v>
      </c>
      <c r="D426" s="61">
        <f t="shared" si="11"/>
        <v>0</v>
      </c>
    </row>
    <row r="427" spans="1:4">
      <c r="A427" s="162"/>
      <c r="B427" s="163"/>
      <c r="C427" s="164" t="s">
        <v>663</v>
      </c>
      <c r="D427" s="61">
        <f t="shared" si="11"/>
        <v>0</v>
      </c>
    </row>
    <row r="428" spans="1:4">
      <c r="A428" s="162"/>
      <c r="B428" s="163"/>
      <c r="C428" s="164" t="s">
        <v>663</v>
      </c>
      <c r="D428" s="61">
        <f t="shared" si="11"/>
        <v>0</v>
      </c>
    </row>
    <row r="429" spans="1:4">
      <c r="A429" s="162"/>
      <c r="B429" s="163"/>
      <c r="C429" s="164" t="s">
        <v>663</v>
      </c>
      <c r="D429" s="61">
        <f t="shared" si="11"/>
        <v>0</v>
      </c>
    </row>
    <row r="430" spans="1:4">
      <c r="A430" s="162"/>
      <c r="B430" s="163"/>
      <c r="C430" s="164" t="s">
        <v>663</v>
      </c>
      <c r="D430" s="61">
        <f t="shared" si="11"/>
        <v>0</v>
      </c>
    </row>
    <row r="431" spans="1:4">
      <c r="A431" s="162"/>
      <c r="B431" s="163"/>
      <c r="C431" s="164" t="s">
        <v>663</v>
      </c>
      <c r="D431" s="61">
        <f t="shared" si="11"/>
        <v>0</v>
      </c>
    </row>
    <row r="432" spans="1:4">
      <c r="A432" s="162"/>
      <c r="B432" s="163"/>
      <c r="C432" s="164" t="s">
        <v>663</v>
      </c>
      <c r="D432" s="61">
        <f t="shared" si="11"/>
        <v>0</v>
      </c>
    </row>
    <row r="433" spans="1:4">
      <c r="A433" s="162"/>
      <c r="B433" s="163"/>
      <c r="C433" s="164" t="s">
        <v>663</v>
      </c>
      <c r="D433" s="61">
        <f t="shared" si="11"/>
        <v>0</v>
      </c>
    </row>
    <row r="434" spans="1:4">
      <c r="A434" s="162"/>
      <c r="B434" s="163"/>
      <c r="C434" s="164" t="s">
        <v>663</v>
      </c>
      <c r="D434" s="61">
        <f t="shared" si="11"/>
        <v>0</v>
      </c>
    </row>
    <row r="435" spans="1:4">
      <c r="A435" s="162"/>
      <c r="B435" s="163"/>
      <c r="C435" s="164" t="s">
        <v>663</v>
      </c>
      <c r="D435" s="61">
        <f t="shared" si="11"/>
        <v>0</v>
      </c>
    </row>
    <row r="436" spans="1:4">
      <c r="A436" s="162"/>
      <c r="B436" s="163"/>
      <c r="C436" s="164" t="s">
        <v>663</v>
      </c>
      <c r="D436" s="61">
        <f t="shared" si="11"/>
        <v>0</v>
      </c>
    </row>
    <row r="437" spans="1:4">
      <c r="A437" s="162"/>
      <c r="B437" s="163"/>
      <c r="C437" s="164" t="s">
        <v>663</v>
      </c>
      <c r="D437" s="61">
        <f t="shared" si="11"/>
        <v>0</v>
      </c>
    </row>
    <row r="438" spans="1:4">
      <c r="A438" s="162"/>
      <c r="B438" s="163"/>
      <c r="C438" s="164" t="s">
        <v>663</v>
      </c>
      <c r="D438" s="61">
        <f t="shared" si="11"/>
        <v>0</v>
      </c>
    </row>
    <row r="439" spans="1:4">
      <c r="A439" s="162"/>
      <c r="B439" s="163"/>
      <c r="C439" s="164" t="s">
        <v>663</v>
      </c>
      <c r="D439" s="61">
        <f t="shared" si="11"/>
        <v>0</v>
      </c>
    </row>
    <row r="440" spans="1:4">
      <c r="A440" s="162"/>
      <c r="B440" s="163"/>
      <c r="C440" s="164" t="s">
        <v>663</v>
      </c>
      <c r="D440" s="61">
        <f t="shared" si="11"/>
        <v>0</v>
      </c>
    </row>
    <row r="441" spans="1:4">
      <c r="A441" s="162"/>
      <c r="B441" s="163"/>
      <c r="C441" s="164" t="s">
        <v>663</v>
      </c>
      <c r="D441" s="61">
        <f t="shared" si="11"/>
        <v>0</v>
      </c>
    </row>
    <row r="442" spans="1:4">
      <c r="A442" s="162"/>
      <c r="B442" s="163"/>
      <c r="C442" s="164" t="s">
        <v>663</v>
      </c>
      <c r="D442" s="61">
        <f t="shared" si="11"/>
        <v>0</v>
      </c>
    </row>
    <row r="443" spans="1:4">
      <c r="A443" s="162"/>
      <c r="B443" s="163"/>
      <c r="C443" s="164" t="s">
        <v>663</v>
      </c>
      <c r="D443" s="61">
        <f t="shared" si="11"/>
        <v>0</v>
      </c>
    </row>
    <row r="444" spans="1:4">
      <c r="A444" s="162"/>
      <c r="B444" s="163"/>
      <c r="C444" s="164" t="s">
        <v>663</v>
      </c>
      <c r="D444" s="61">
        <f t="shared" si="11"/>
        <v>0</v>
      </c>
    </row>
    <row r="445" spans="1:4">
      <c r="A445" s="162"/>
      <c r="B445" s="163"/>
      <c r="C445" s="164" t="s">
        <v>663</v>
      </c>
      <c r="D445" s="61">
        <f t="shared" si="11"/>
        <v>0</v>
      </c>
    </row>
    <row r="446" spans="1:4">
      <c r="A446" s="162"/>
      <c r="B446" s="163"/>
      <c r="C446" s="164" t="s">
        <v>663</v>
      </c>
      <c r="D446" s="61">
        <f t="shared" si="11"/>
        <v>0</v>
      </c>
    </row>
    <row r="447" spans="1:4">
      <c r="A447" s="162"/>
      <c r="B447" s="163"/>
      <c r="C447" s="164" t="s">
        <v>663</v>
      </c>
      <c r="D447" s="61">
        <f t="shared" si="11"/>
        <v>0</v>
      </c>
    </row>
    <row r="448" spans="1:4">
      <c r="A448" s="162"/>
      <c r="B448" s="163"/>
      <c r="C448" s="164" t="s">
        <v>663</v>
      </c>
      <c r="D448" s="61">
        <f t="shared" si="11"/>
        <v>0</v>
      </c>
    </row>
    <row r="449" spans="1:4">
      <c r="A449" s="162"/>
      <c r="B449" s="163"/>
      <c r="C449" s="164" t="s">
        <v>663</v>
      </c>
      <c r="D449" s="61">
        <f t="shared" si="11"/>
        <v>0</v>
      </c>
    </row>
    <row r="450" spans="1:4">
      <c r="A450" s="162"/>
      <c r="B450" s="163"/>
      <c r="C450" s="164" t="s">
        <v>663</v>
      </c>
      <c r="D450" s="61">
        <f t="shared" si="11"/>
        <v>0</v>
      </c>
    </row>
    <row r="451" spans="1:4">
      <c r="A451" s="162"/>
      <c r="B451" s="163"/>
      <c r="C451" s="164" t="s">
        <v>663</v>
      </c>
      <c r="D451" s="61">
        <f t="shared" si="11"/>
        <v>0</v>
      </c>
    </row>
    <row r="452" spans="1:4">
      <c r="A452" s="162"/>
      <c r="B452" s="163"/>
      <c r="C452" s="164" t="s">
        <v>663</v>
      </c>
      <c r="D452" s="61">
        <f t="shared" si="11"/>
        <v>0</v>
      </c>
    </row>
    <row r="453" spans="1:4">
      <c r="A453" s="162"/>
      <c r="B453" s="163"/>
      <c r="C453" s="164" t="s">
        <v>663</v>
      </c>
      <c r="D453" s="61">
        <f t="shared" si="11"/>
        <v>0</v>
      </c>
    </row>
    <row r="454" spans="1:4">
      <c r="A454" s="162"/>
      <c r="B454" s="163"/>
      <c r="C454" s="164" t="s">
        <v>663</v>
      </c>
      <c r="D454" s="61">
        <f t="shared" si="11"/>
        <v>0</v>
      </c>
    </row>
    <row r="455" spans="1:4">
      <c r="A455" s="162"/>
      <c r="B455" s="163"/>
      <c r="C455" s="164" t="s">
        <v>663</v>
      </c>
      <c r="D455" s="61">
        <f t="shared" si="11"/>
        <v>0</v>
      </c>
    </row>
    <row r="456" spans="1:4">
      <c r="A456" s="162"/>
      <c r="B456" s="163"/>
      <c r="C456" s="164" t="s">
        <v>663</v>
      </c>
      <c r="D456" s="61">
        <f t="shared" si="11"/>
        <v>0</v>
      </c>
    </row>
    <row r="457" spans="1:4">
      <c r="A457" s="162"/>
      <c r="B457" s="163"/>
      <c r="C457" s="164" t="s">
        <v>663</v>
      </c>
      <c r="D457" s="61">
        <f t="shared" si="11"/>
        <v>0</v>
      </c>
    </row>
    <row r="458" spans="1:4">
      <c r="A458" s="162"/>
      <c r="B458" s="163"/>
      <c r="C458" s="164" t="s">
        <v>663</v>
      </c>
      <c r="D458" s="61">
        <f t="shared" si="11"/>
        <v>0</v>
      </c>
    </row>
    <row r="459" spans="1:4">
      <c r="A459" s="162"/>
      <c r="B459" s="163"/>
      <c r="C459" s="164" t="s">
        <v>663</v>
      </c>
      <c r="D459" s="61">
        <f t="shared" si="11"/>
        <v>0</v>
      </c>
    </row>
    <row r="460" spans="1:4">
      <c r="A460" s="162"/>
      <c r="B460" s="163"/>
      <c r="C460" s="164" t="s">
        <v>663</v>
      </c>
      <c r="D460" s="61">
        <f t="shared" si="11"/>
        <v>0</v>
      </c>
    </row>
    <row r="461" spans="1:4">
      <c r="A461" s="162"/>
      <c r="B461" s="163"/>
      <c r="C461" s="164" t="s">
        <v>663</v>
      </c>
      <c r="D461" s="61">
        <f t="shared" si="11"/>
        <v>0</v>
      </c>
    </row>
    <row r="462" spans="1:4">
      <c r="A462" s="162"/>
      <c r="B462" s="163"/>
      <c r="C462" s="164" t="s">
        <v>663</v>
      </c>
      <c r="D462" s="61">
        <f t="shared" si="11"/>
        <v>0</v>
      </c>
    </row>
    <row r="463" spans="1:4">
      <c r="A463" s="162"/>
      <c r="B463" s="163"/>
      <c r="C463" s="164" t="s">
        <v>663</v>
      </c>
      <c r="D463" s="61">
        <f t="shared" si="11"/>
        <v>0</v>
      </c>
    </row>
    <row r="464" spans="1:4">
      <c r="A464" s="162"/>
      <c r="B464" s="163"/>
      <c r="C464" s="164" t="s">
        <v>663</v>
      </c>
      <c r="D464" s="61">
        <f t="shared" si="11"/>
        <v>0</v>
      </c>
    </row>
    <row r="465" spans="1:4">
      <c r="A465" s="162"/>
      <c r="B465" s="163"/>
      <c r="C465" s="164" t="s">
        <v>663</v>
      </c>
      <c r="D465" s="61">
        <f t="shared" si="11"/>
        <v>0</v>
      </c>
    </row>
    <row r="466" spans="1:4">
      <c r="A466" s="162"/>
      <c r="B466" s="163"/>
      <c r="C466" s="164" t="s">
        <v>663</v>
      </c>
      <c r="D466" s="61">
        <f t="shared" si="11"/>
        <v>0</v>
      </c>
    </row>
    <row r="467" spans="1:4">
      <c r="A467" s="162"/>
      <c r="B467" s="163"/>
      <c r="C467" s="164" t="s">
        <v>663</v>
      </c>
      <c r="D467" s="61">
        <f t="shared" si="11"/>
        <v>0</v>
      </c>
    </row>
    <row r="468" spans="1:4">
      <c r="A468" s="162"/>
      <c r="B468" s="163"/>
      <c r="C468" s="164" t="s">
        <v>663</v>
      </c>
      <c r="D468" s="61">
        <f t="shared" si="11"/>
        <v>0</v>
      </c>
    </row>
    <row r="469" spans="1:4">
      <c r="A469" s="162"/>
      <c r="B469" s="163"/>
      <c r="C469" s="164" t="s">
        <v>663</v>
      </c>
      <c r="D469" s="61">
        <f t="shared" si="11"/>
        <v>0</v>
      </c>
    </row>
    <row r="470" spans="1:4">
      <c r="A470" s="162"/>
      <c r="B470" s="163"/>
      <c r="C470" s="164" t="s">
        <v>663</v>
      </c>
      <c r="D470" s="61">
        <f t="shared" si="11"/>
        <v>0</v>
      </c>
    </row>
    <row r="471" spans="1:4">
      <c r="A471" s="162"/>
      <c r="B471" s="163"/>
      <c r="C471" s="164" t="s">
        <v>663</v>
      </c>
      <c r="D471" s="61">
        <f t="shared" si="11"/>
        <v>0</v>
      </c>
    </row>
    <row r="472" spans="1:4">
      <c r="A472" s="162"/>
      <c r="B472" s="163"/>
      <c r="C472" s="164" t="s">
        <v>663</v>
      </c>
      <c r="D472" s="61">
        <f t="shared" si="11"/>
        <v>0</v>
      </c>
    </row>
    <row r="473" spans="1:4">
      <c r="A473" s="162"/>
      <c r="B473" s="163"/>
      <c r="C473" s="164" t="s">
        <v>663</v>
      </c>
      <c r="D473" s="61">
        <f t="shared" si="11"/>
        <v>0</v>
      </c>
    </row>
    <row r="474" spans="1:4">
      <c r="A474" s="162"/>
      <c r="B474" s="163"/>
      <c r="C474" s="164" t="s">
        <v>663</v>
      </c>
      <c r="D474" s="61">
        <f t="shared" si="11"/>
        <v>0</v>
      </c>
    </row>
    <row r="475" spans="1:4">
      <c r="A475" s="162"/>
      <c r="B475" s="163"/>
      <c r="C475" s="164" t="s">
        <v>663</v>
      </c>
      <c r="D475" s="61">
        <f t="shared" si="11"/>
        <v>0</v>
      </c>
    </row>
    <row r="476" spans="1:4">
      <c r="A476" s="162"/>
      <c r="B476" s="163"/>
      <c r="C476" s="164" t="s">
        <v>663</v>
      </c>
      <c r="D476" s="61">
        <f t="shared" si="11"/>
        <v>0</v>
      </c>
    </row>
    <row r="477" spans="1:4">
      <c r="A477" s="162"/>
      <c r="B477" s="163"/>
      <c r="C477" s="164" t="s">
        <v>663</v>
      </c>
      <c r="D477" s="61">
        <f t="shared" si="11"/>
        <v>0</v>
      </c>
    </row>
    <row r="478" spans="1:4">
      <c r="A478" s="162"/>
      <c r="B478" s="163"/>
      <c r="C478" s="164" t="s">
        <v>663</v>
      </c>
      <c r="D478" s="61">
        <f t="shared" ref="D478:D541" si="12">A478</f>
        <v>0</v>
      </c>
    </row>
    <row r="479" spans="1:4">
      <c r="A479" s="162"/>
      <c r="B479" s="163"/>
      <c r="C479" s="164" t="s">
        <v>663</v>
      </c>
      <c r="D479" s="61">
        <f t="shared" si="12"/>
        <v>0</v>
      </c>
    </row>
    <row r="480" spans="1:4">
      <c r="A480" s="162"/>
      <c r="B480" s="163"/>
      <c r="C480" s="164" t="s">
        <v>663</v>
      </c>
      <c r="D480" s="61">
        <f t="shared" si="12"/>
        <v>0</v>
      </c>
    </row>
    <row r="481" spans="1:4">
      <c r="A481" s="162"/>
      <c r="B481" s="163"/>
      <c r="C481" s="164" t="s">
        <v>663</v>
      </c>
      <c r="D481" s="61">
        <f t="shared" si="12"/>
        <v>0</v>
      </c>
    </row>
    <row r="482" spans="1:4">
      <c r="A482" s="162"/>
      <c r="B482" s="163"/>
      <c r="C482" s="164" t="s">
        <v>663</v>
      </c>
      <c r="D482" s="61">
        <f t="shared" si="12"/>
        <v>0</v>
      </c>
    </row>
    <row r="483" spans="1:4">
      <c r="A483" s="162"/>
      <c r="B483" s="163"/>
      <c r="C483" s="164" t="s">
        <v>663</v>
      </c>
      <c r="D483" s="61">
        <f t="shared" si="12"/>
        <v>0</v>
      </c>
    </row>
    <row r="484" spans="1:4">
      <c r="A484" s="162"/>
      <c r="B484" s="163"/>
      <c r="C484" s="164" t="s">
        <v>663</v>
      </c>
      <c r="D484" s="61">
        <f t="shared" si="12"/>
        <v>0</v>
      </c>
    </row>
    <row r="485" spans="1:4">
      <c r="A485" s="162"/>
      <c r="B485" s="163"/>
      <c r="C485" s="164" t="s">
        <v>663</v>
      </c>
      <c r="D485" s="61">
        <f t="shared" si="12"/>
        <v>0</v>
      </c>
    </row>
    <row r="486" spans="1:4">
      <c r="A486" s="162"/>
      <c r="B486" s="163"/>
      <c r="C486" s="164" t="s">
        <v>663</v>
      </c>
      <c r="D486" s="61">
        <f t="shared" si="12"/>
        <v>0</v>
      </c>
    </row>
    <row r="487" spans="1:4">
      <c r="A487" s="162"/>
      <c r="B487" s="163"/>
      <c r="C487" s="164" t="s">
        <v>663</v>
      </c>
      <c r="D487" s="61">
        <f t="shared" si="12"/>
        <v>0</v>
      </c>
    </row>
    <row r="488" spans="1:4">
      <c r="A488" s="162"/>
      <c r="B488" s="163"/>
      <c r="C488" s="164" t="s">
        <v>663</v>
      </c>
      <c r="D488" s="61">
        <f t="shared" si="12"/>
        <v>0</v>
      </c>
    </row>
    <row r="489" spans="1:4">
      <c r="A489" s="162"/>
      <c r="B489" s="163"/>
      <c r="C489" s="164" t="s">
        <v>663</v>
      </c>
      <c r="D489" s="61">
        <f t="shared" si="12"/>
        <v>0</v>
      </c>
    </row>
    <row r="490" spans="1:4">
      <c r="A490" s="162"/>
      <c r="B490" s="163"/>
      <c r="C490" s="164" t="s">
        <v>663</v>
      </c>
      <c r="D490" s="61">
        <f t="shared" si="12"/>
        <v>0</v>
      </c>
    </row>
    <row r="491" spans="1:4">
      <c r="A491" s="162"/>
      <c r="B491" s="163"/>
      <c r="C491" s="164" t="s">
        <v>663</v>
      </c>
      <c r="D491" s="61">
        <f t="shared" si="12"/>
        <v>0</v>
      </c>
    </row>
    <row r="492" spans="1:4">
      <c r="A492" s="162"/>
      <c r="B492" s="163"/>
      <c r="C492" s="164" t="s">
        <v>663</v>
      </c>
      <c r="D492" s="61">
        <f t="shared" si="12"/>
        <v>0</v>
      </c>
    </row>
    <row r="493" spans="1:4">
      <c r="A493" s="162"/>
      <c r="B493" s="163"/>
      <c r="C493" s="164" t="s">
        <v>663</v>
      </c>
      <c r="D493" s="61">
        <f t="shared" si="12"/>
        <v>0</v>
      </c>
    </row>
    <row r="494" spans="1:4">
      <c r="A494" s="162"/>
      <c r="B494" s="163"/>
      <c r="C494" s="164" t="s">
        <v>663</v>
      </c>
      <c r="D494" s="61">
        <f t="shared" si="12"/>
        <v>0</v>
      </c>
    </row>
    <row r="495" spans="1:4">
      <c r="A495" s="162"/>
      <c r="B495" s="163"/>
      <c r="C495" s="164" t="s">
        <v>663</v>
      </c>
      <c r="D495" s="61">
        <f t="shared" si="12"/>
        <v>0</v>
      </c>
    </row>
    <row r="496" spans="1:4">
      <c r="A496" s="162"/>
      <c r="B496" s="163"/>
      <c r="C496" s="164" t="s">
        <v>663</v>
      </c>
      <c r="D496" s="61">
        <f t="shared" si="12"/>
        <v>0</v>
      </c>
    </row>
    <row r="497" spans="1:4">
      <c r="A497" s="162"/>
      <c r="B497" s="163"/>
      <c r="C497" s="164" t="s">
        <v>663</v>
      </c>
      <c r="D497" s="61">
        <f t="shared" si="12"/>
        <v>0</v>
      </c>
    </row>
    <row r="498" spans="1:4">
      <c r="A498" s="162"/>
      <c r="B498" s="163"/>
      <c r="C498" s="164" t="s">
        <v>663</v>
      </c>
      <c r="D498" s="61">
        <f t="shared" si="12"/>
        <v>0</v>
      </c>
    </row>
    <row r="499" spans="1:4">
      <c r="A499" s="162"/>
      <c r="B499" s="163"/>
      <c r="C499" s="164" t="s">
        <v>663</v>
      </c>
      <c r="D499" s="61">
        <f t="shared" si="12"/>
        <v>0</v>
      </c>
    </row>
    <row r="500" spans="1:4">
      <c r="A500" s="162"/>
      <c r="B500" s="163"/>
      <c r="C500" s="164" t="s">
        <v>663</v>
      </c>
      <c r="D500" s="61">
        <f t="shared" si="12"/>
        <v>0</v>
      </c>
    </row>
    <row r="501" spans="1:4">
      <c r="A501" s="162"/>
      <c r="B501" s="163"/>
      <c r="C501" s="164" t="s">
        <v>663</v>
      </c>
      <c r="D501" s="61">
        <f t="shared" si="12"/>
        <v>0</v>
      </c>
    </row>
    <row r="502" spans="1:4">
      <c r="A502" s="162"/>
      <c r="B502" s="163"/>
      <c r="C502" s="164" t="s">
        <v>663</v>
      </c>
      <c r="D502" s="61">
        <f t="shared" si="12"/>
        <v>0</v>
      </c>
    </row>
    <row r="503" spans="1:4">
      <c r="A503" s="162"/>
      <c r="B503" s="163"/>
      <c r="C503" s="164" t="s">
        <v>663</v>
      </c>
      <c r="D503" s="61">
        <f t="shared" si="12"/>
        <v>0</v>
      </c>
    </row>
    <row r="504" spans="1:4">
      <c r="A504" s="162"/>
      <c r="B504" s="163"/>
      <c r="C504" s="164" t="s">
        <v>663</v>
      </c>
      <c r="D504" s="61">
        <f t="shared" si="12"/>
        <v>0</v>
      </c>
    </row>
    <row r="505" spans="1:4">
      <c r="A505" s="162"/>
      <c r="B505" s="163"/>
      <c r="C505" s="164" t="s">
        <v>663</v>
      </c>
      <c r="D505" s="61">
        <f t="shared" si="12"/>
        <v>0</v>
      </c>
    </row>
    <row r="506" spans="1:4">
      <c r="A506" s="162"/>
      <c r="B506" s="163"/>
      <c r="C506" s="164" t="s">
        <v>663</v>
      </c>
      <c r="D506" s="61">
        <f t="shared" si="12"/>
        <v>0</v>
      </c>
    </row>
    <row r="507" spans="1:4">
      <c r="A507" s="162"/>
      <c r="B507" s="163"/>
      <c r="C507" s="164" t="s">
        <v>663</v>
      </c>
      <c r="D507" s="61">
        <f t="shared" si="12"/>
        <v>0</v>
      </c>
    </row>
    <row r="508" spans="1:4">
      <c r="A508" s="162"/>
      <c r="B508" s="163"/>
      <c r="C508" s="164" t="s">
        <v>663</v>
      </c>
      <c r="D508" s="61">
        <f t="shared" si="12"/>
        <v>0</v>
      </c>
    </row>
    <row r="509" spans="1:4">
      <c r="A509" s="162"/>
      <c r="B509" s="163"/>
      <c r="C509" s="164" t="s">
        <v>663</v>
      </c>
      <c r="D509" s="61">
        <f t="shared" si="12"/>
        <v>0</v>
      </c>
    </row>
    <row r="510" spans="1:4">
      <c r="A510" s="162"/>
      <c r="B510" s="163"/>
      <c r="C510" s="164" t="s">
        <v>663</v>
      </c>
      <c r="D510" s="61">
        <f t="shared" si="12"/>
        <v>0</v>
      </c>
    </row>
    <row r="511" spans="1:4">
      <c r="A511" s="162"/>
      <c r="B511" s="163"/>
      <c r="C511" s="164" t="s">
        <v>663</v>
      </c>
      <c r="D511" s="61">
        <f t="shared" si="12"/>
        <v>0</v>
      </c>
    </row>
    <row r="512" spans="1:4">
      <c r="A512" s="162"/>
      <c r="B512" s="163"/>
      <c r="C512" s="164" t="s">
        <v>663</v>
      </c>
      <c r="D512" s="61">
        <f t="shared" si="12"/>
        <v>0</v>
      </c>
    </row>
    <row r="513" spans="1:4">
      <c r="A513" s="162"/>
      <c r="B513" s="163"/>
      <c r="C513" s="164" t="s">
        <v>663</v>
      </c>
      <c r="D513" s="61">
        <f t="shared" si="12"/>
        <v>0</v>
      </c>
    </row>
    <row r="514" spans="1:4">
      <c r="A514" s="162"/>
      <c r="B514" s="163"/>
      <c r="C514" s="164" t="s">
        <v>663</v>
      </c>
      <c r="D514" s="61">
        <f t="shared" si="12"/>
        <v>0</v>
      </c>
    </row>
    <row r="515" spans="1:4">
      <c r="A515" s="162"/>
      <c r="B515" s="163"/>
      <c r="C515" s="164" t="s">
        <v>663</v>
      </c>
      <c r="D515" s="61">
        <f t="shared" si="12"/>
        <v>0</v>
      </c>
    </row>
    <row r="516" spans="1:4">
      <c r="A516" s="162"/>
      <c r="B516" s="163"/>
      <c r="C516" s="164" t="s">
        <v>663</v>
      </c>
      <c r="D516" s="61">
        <f t="shared" si="12"/>
        <v>0</v>
      </c>
    </row>
    <row r="517" spans="1:4">
      <c r="A517" s="162"/>
      <c r="B517" s="163"/>
      <c r="C517" s="164" t="s">
        <v>663</v>
      </c>
      <c r="D517" s="61">
        <f t="shared" si="12"/>
        <v>0</v>
      </c>
    </row>
    <row r="518" spans="1:4">
      <c r="A518" s="162"/>
      <c r="B518" s="163"/>
      <c r="C518" s="164" t="s">
        <v>663</v>
      </c>
      <c r="D518" s="61">
        <f t="shared" si="12"/>
        <v>0</v>
      </c>
    </row>
    <row r="519" spans="1:4">
      <c r="A519" s="162"/>
      <c r="B519" s="163"/>
      <c r="C519" s="164" t="s">
        <v>663</v>
      </c>
      <c r="D519" s="61">
        <f t="shared" si="12"/>
        <v>0</v>
      </c>
    </row>
    <row r="520" spans="1:4">
      <c r="A520" s="162"/>
      <c r="B520" s="163"/>
      <c r="C520" s="164" t="s">
        <v>663</v>
      </c>
      <c r="D520" s="61">
        <f t="shared" si="12"/>
        <v>0</v>
      </c>
    </row>
    <row r="521" spans="1:4">
      <c r="A521" s="162"/>
      <c r="B521" s="163"/>
      <c r="C521" s="164" t="s">
        <v>663</v>
      </c>
      <c r="D521" s="61">
        <f t="shared" si="12"/>
        <v>0</v>
      </c>
    </row>
    <row r="522" spans="1:4">
      <c r="A522" s="162"/>
      <c r="B522" s="163"/>
      <c r="C522" s="164" t="s">
        <v>663</v>
      </c>
      <c r="D522" s="61">
        <f t="shared" si="12"/>
        <v>0</v>
      </c>
    </row>
    <row r="523" spans="1:4">
      <c r="A523" s="162"/>
      <c r="B523" s="163"/>
      <c r="C523" s="164" t="s">
        <v>663</v>
      </c>
      <c r="D523" s="61">
        <f t="shared" si="12"/>
        <v>0</v>
      </c>
    </row>
    <row r="524" spans="1:4">
      <c r="A524" s="162"/>
      <c r="B524" s="163"/>
      <c r="C524" s="164" t="s">
        <v>663</v>
      </c>
      <c r="D524" s="61">
        <f t="shared" si="12"/>
        <v>0</v>
      </c>
    </row>
    <row r="525" spans="1:4">
      <c r="A525" s="162"/>
      <c r="B525" s="163"/>
      <c r="C525" s="164" t="s">
        <v>663</v>
      </c>
      <c r="D525" s="61">
        <f t="shared" si="12"/>
        <v>0</v>
      </c>
    </row>
    <row r="526" spans="1:4">
      <c r="A526" s="162"/>
      <c r="B526" s="163"/>
      <c r="C526" s="164" t="s">
        <v>663</v>
      </c>
      <c r="D526" s="61">
        <f t="shared" si="12"/>
        <v>0</v>
      </c>
    </row>
    <row r="527" spans="1:4">
      <c r="A527" s="162"/>
      <c r="B527" s="163"/>
      <c r="C527" s="164" t="s">
        <v>663</v>
      </c>
      <c r="D527" s="61">
        <f t="shared" si="12"/>
        <v>0</v>
      </c>
    </row>
    <row r="528" spans="1:4">
      <c r="A528" s="162"/>
      <c r="B528" s="163"/>
      <c r="C528" s="164" t="s">
        <v>663</v>
      </c>
      <c r="D528" s="61">
        <f t="shared" si="12"/>
        <v>0</v>
      </c>
    </row>
    <row r="529" spans="1:4">
      <c r="A529" s="162"/>
      <c r="B529" s="163"/>
      <c r="C529" s="164" t="s">
        <v>663</v>
      </c>
      <c r="D529" s="61">
        <f t="shared" si="12"/>
        <v>0</v>
      </c>
    </row>
    <row r="530" spans="1:4">
      <c r="A530" s="162"/>
      <c r="B530" s="163"/>
      <c r="C530" s="164" t="s">
        <v>663</v>
      </c>
      <c r="D530" s="61">
        <f t="shared" si="12"/>
        <v>0</v>
      </c>
    </row>
    <row r="531" spans="1:4">
      <c r="A531" s="162"/>
      <c r="B531" s="163"/>
      <c r="C531" s="164" t="s">
        <v>663</v>
      </c>
      <c r="D531" s="61">
        <f t="shared" si="12"/>
        <v>0</v>
      </c>
    </row>
    <row r="532" spans="1:4">
      <c r="A532" s="162"/>
      <c r="B532" s="163"/>
      <c r="C532" s="164" t="s">
        <v>663</v>
      </c>
      <c r="D532" s="61">
        <f t="shared" si="12"/>
        <v>0</v>
      </c>
    </row>
    <row r="533" spans="1:4">
      <c r="A533" s="162"/>
      <c r="B533" s="163"/>
      <c r="C533" s="164" t="s">
        <v>663</v>
      </c>
      <c r="D533" s="61">
        <f t="shared" si="12"/>
        <v>0</v>
      </c>
    </row>
    <row r="534" spans="1:4">
      <c r="A534" s="162"/>
      <c r="B534" s="163"/>
      <c r="C534" s="164" t="s">
        <v>663</v>
      </c>
      <c r="D534" s="61">
        <f t="shared" si="12"/>
        <v>0</v>
      </c>
    </row>
    <row r="535" spans="1:4">
      <c r="A535" s="162"/>
      <c r="B535" s="163"/>
      <c r="C535" s="164" t="s">
        <v>663</v>
      </c>
      <c r="D535" s="61">
        <f t="shared" si="12"/>
        <v>0</v>
      </c>
    </row>
    <row r="536" spans="1:4">
      <c r="A536" s="162"/>
      <c r="B536" s="163"/>
      <c r="C536" s="164" t="s">
        <v>663</v>
      </c>
      <c r="D536" s="61">
        <f t="shared" si="12"/>
        <v>0</v>
      </c>
    </row>
    <row r="537" spans="1:4">
      <c r="A537" s="162"/>
      <c r="B537" s="163"/>
      <c r="C537" s="164" t="s">
        <v>663</v>
      </c>
      <c r="D537" s="61">
        <f t="shared" si="12"/>
        <v>0</v>
      </c>
    </row>
    <row r="538" spans="1:4">
      <c r="A538" s="162"/>
      <c r="B538" s="163"/>
      <c r="C538" s="164" t="s">
        <v>663</v>
      </c>
      <c r="D538" s="61">
        <f t="shared" si="12"/>
        <v>0</v>
      </c>
    </row>
    <row r="539" spans="1:4">
      <c r="A539" s="162"/>
      <c r="B539" s="163"/>
      <c r="C539" s="164" t="s">
        <v>663</v>
      </c>
      <c r="D539" s="61">
        <f t="shared" si="12"/>
        <v>0</v>
      </c>
    </row>
    <row r="540" spans="1:4">
      <c r="A540" s="162"/>
      <c r="B540" s="163"/>
      <c r="C540" s="164" t="s">
        <v>663</v>
      </c>
      <c r="D540" s="61">
        <f t="shared" si="12"/>
        <v>0</v>
      </c>
    </row>
    <row r="541" spans="1:4">
      <c r="A541" s="162"/>
      <c r="B541" s="163"/>
      <c r="C541" s="164" t="s">
        <v>663</v>
      </c>
      <c r="D541" s="61">
        <f t="shared" si="12"/>
        <v>0</v>
      </c>
    </row>
    <row r="542" spans="1:4">
      <c r="A542" s="162"/>
      <c r="B542" s="163"/>
      <c r="C542" s="164" t="s">
        <v>663</v>
      </c>
      <c r="D542" s="61">
        <f t="shared" ref="D542:D605" si="13">A542</f>
        <v>0</v>
      </c>
    </row>
    <row r="543" spans="1:4">
      <c r="A543" s="162"/>
      <c r="B543" s="163"/>
      <c r="C543" s="164" t="s">
        <v>663</v>
      </c>
      <c r="D543" s="61">
        <f t="shared" si="13"/>
        <v>0</v>
      </c>
    </row>
    <row r="544" spans="1:4">
      <c r="A544" s="162"/>
      <c r="B544" s="163"/>
      <c r="C544" s="164" t="s">
        <v>663</v>
      </c>
      <c r="D544" s="61">
        <f t="shared" si="13"/>
        <v>0</v>
      </c>
    </row>
    <row r="545" spans="1:4">
      <c r="A545" s="162"/>
      <c r="B545" s="163"/>
      <c r="C545" s="164" t="s">
        <v>663</v>
      </c>
      <c r="D545" s="61">
        <f t="shared" si="13"/>
        <v>0</v>
      </c>
    </row>
    <row r="546" spans="1:4">
      <c r="A546" s="162"/>
      <c r="B546" s="163"/>
      <c r="C546" s="164" t="s">
        <v>663</v>
      </c>
      <c r="D546" s="61">
        <f t="shared" si="13"/>
        <v>0</v>
      </c>
    </row>
    <row r="547" spans="1:4">
      <c r="A547" s="162"/>
      <c r="B547" s="163"/>
      <c r="C547" s="164" t="s">
        <v>663</v>
      </c>
      <c r="D547" s="61">
        <f t="shared" si="13"/>
        <v>0</v>
      </c>
    </row>
    <row r="548" spans="1:4">
      <c r="A548" s="162"/>
      <c r="B548" s="163"/>
      <c r="C548" s="164" t="s">
        <v>663</v>
      </c>
      <c r="D548" s="61">
        <f t="shared" si="13"/>
        <v>0</v>
      </c>
    </row>
    <row r="549" spans="1:4">
      <c r="A549" s="162"/>
      <c r="B549" s="163"/>
      <c r="C549" s="164" t="s">
        <v>663</v>
      </c>
      <c r="D549" s="61">
        <f t="shared" si="13"/>
        <v>0</v>
      </c>
    </row>
    <row r="550" spans="1:4">
      <c r="A550" s="162"/>
      <c r="B550" s="163"/>
      <c r="C550" s="164" t="s">
        <v>663</v>
      </c>
      <c r="D550" s="61">
        <f t="shared" si="13"/>
        <v>0</v>
      </c>
    </row>
    <row r="551" spans="1:4">
      <c r="A551" s="162"/>
      <c r="B551" s="163"/>
      <c r="C551" s="164" t="s">
        <v>663</v>
      </c>
      <c r="D551" s="61">
        <f t="shared" si="13"/>
        <v>0</v>
      </c>
    </row>
    <row r="552" spans="1:4">
      <c r="A552" s="162"/>
      <c r="B552" s="163"/>
      <c r="C552" s="164" t="s">
        <v>663</v>
      </c>
      <c r="D552" s="61">
        <f t="shared" si="13"/>
        <v>0</v>
      </c>
    </row>
    <row r="553" spans="1:4">
      <c r="A553" s="162"/>
      <c r="B553" s="163"/>
      <c r="C553" s="164" t="s">
        <v>663</v>
      </c>
      <c r="D553" s="61">
        <f t="shared" si="13"/>
        <v>0</v>
      </c>
    </row>
    <row r="554" spans="1:4">
      <c r="A554" s="162"/>
      <c r="B554" s="163"/>
      <c r="C554" s="164" t="s">
        <v>663</v>
      </c>
      <c r="D554" s="61">
        <f t="shared" si="13"/>
        <v>0</v>
      </c>
    </row>
    <row r="555" spans="1:4">
      <c r="A555" s="162"/>
      <c r="B555" s="163"/>
      <c r="C555" s="164" t="s">
        <v>663</v>
      </c>
      <c r="D555" s="61">
        <f t="shared" si="13"/>
        <v>0</v>
      </c>
    </row>
    <row r="556" spans="1:4">
      <c r="A556" s="162"/>
      <c r="B556" s="163"/>
      <c r="C556" s="164" t="s">
        <v>663</v>
      </c>
      <c r="D556" s="61">
        <f t="shared" si="13"/>
        <v>0</v>
      </c>
    </row>
    <row r="557" spans="1:4">
      <c r="A557" s="162"/>
      <c r="B557" s="163"/>
      <c r="C557" s="164" t="s">
        <v>663</v>
      </c>
      <c r="D557" s="61">
        <f t="shared" si="13"/>
        <v>0</v>
      </c>
    </row>
    <row r="558" spans="1:4">
      <c r="A558" s="162"/>
      <c r="B558" s="163"/>
      <c r="C558" s="164" t="s">
        <v>663</v>
      </c>
      <c r="D558" s="61">
        <f t="shared" si="13"/>
        <v>0</v>
      </c>
    </row>
    <row r="559" spans="1:4">
      <c r="A559" s="162"/>
      <c r="B559" s="163"/>
      <c r="C559" s="164" t="s">
        <v>663</v>
      </c>
      <c r="D559" s="61">
        <f t="shared" si="13"/>
        <v>0</v>
      </c>
    </row>
    <row r="560" spans="1:4">
      <c r="A560" s="162"/>
      <c r="B560" s="163"/>
      <c r="C560" s="164" t="s">
        <v>663</v>
      </c>
      <c r="D560" s="61">
        <f t="shared" si="13"/>
        <v>0</v>
      </c>
    </row>
    <row r="561" spans="1:4">
      <c r="A561" s="162"/>
      <c r="B561" s="163"/>
      <c r="C561" s="164" t="s">
        <v>663</v>
      </c>
      <c r="D561" s="61">
        <f t="shared" si="13"/>
        <v>0</v>
      </c>
    </row>
    <row r="562" spans="1:4">
      <c r="A562" s="162"/>
      <c r="B562" s="163"/>
      <c r="C562" s="164" t="s">
        <v>663</v>
      </c>
      <c r="D562" s="61">
        <f t="shared" si="13"/>
        <v>0</v>
      </c>
    </row>
    <row r="563" spans="1:4">
      <c r="A563" s="162"/>
      <c r="B563" s="163"/>
      <c r="C563" s="164" t="s">
        <v>663</v>
      </c>
      <c r="D563" s="61">
        <f t="shared" si="13"/>
        <v>0</v>
      </c>
    </row>
    <row r="564" spans="1:4">
      <c r="A564" s="162"/>
      <c r="B564" s="163"/>
      <c r="C564" s="164" t="s">
        <v>663</v>
      </c>
      <c r="D564" s="61">
        <f t="shared" si="13"/>
        <v>0</v>
      </c>
    </row>
    <row r="565" spans="1:4">
      <c r="A565" s="162"/>
      <c r="B565" s="163"/>
      <c r="C565" s="164" t="s">
        <v>663</v>
      </c>
      <c r="D565" s="61">
        <f t="shared" si="13"/>
        <v>0</v>
      </c>
    </row>
    <row r="566" spans="1:4">
      <c r="A566" s="162"/>
      <c r="B566" s="163"/>
      <c r="C566" s="164" t="s">
        <v>663</v>
      </c>
      <c r="D566" s="61">
        <f t="shared" si="13"/>
        <v>0</v>
      </c>
    </row>
    <row r="567" spans="1:4">
      <c r="A567" s="162"/>
      <c r="B567" s="163"/>
      <c r="C567" s="164" t="s">
        <v>663</v>
      </c>
      <c r="D567" s="61">
        <f t="shared" si="13"/>
        <v>0</v>
      </c>
    </row>
    <row r="568" spans="1:4">
      <c r="A568" s="162"/>
      <c r="B568" s="163"/>
      <c r="C568" s="164" t="s">
        <v>663</v>
      </c>
      <c r="D568" s="61">
        <f t="shared" si="13"/>
        <v>0</v>
      </c>
    </row>
    <row r="569" spans="1:4">
      <c r="A569" s="162"/>
      <c r="B569" s="163"/>
      <c r="C569" s="164" t="s">
        <v>663</v>
      </c>
      <c r="D569" s="61">
        <f t="shared" si="13"/>
        <v>0</v>
      </c>
    </row>
    <row r="570" spans="1:4">
      <c r="A570" s="162"/>
      <c r="B570" s="163"/>
      <c r="C570" s="164" t="s">
        <v>663</v>
      </c>
      <c r="D570" s="61">
        <f t="shared" si="13"/>
        <v>0</v>
      </c>
    </row>
    <row r="571" spans="1:4">
      <c r="A571" s="162"/>
      <c r="B571" s="163"/>
      <c r="C571" s="164" t="s">
        <v>663</v>
      </c>
      <c r="D571" s="61">
        <f t="shared" si="13"/>
        <v>0</v>
      </c>
    </row>
    <row r="572" spans="1:4">
      <c r="A572" s="162"/>
      <c r="B572" s="163"/>
      <c r="C572" s="164" t="s">
        <v>663</v>
      </c>
      <c r="D572" s="61">
        <f t="shared" si="13"/>
        <v>0</v>
      </c>
    </row>
    <row r="573" spans="1:4">
      <c r="A573" s="162"/>
      <c r="B573" s="163"/>
      <c r="C573" s="164" t="s">
        <v>663</v>
      </c>
      <c r="D573" s="61">
        <f t="shared" si="13"/>
        <v>0</v>
      </c>
    </row>
    <row r="574" spans="1:4">
      <c r="A574" s="162"/>
      <c r="B574" s="163"/>
      <c r="C574" s="164" t="s">
        <v>663</v>
      </c>
      <c r="D574" s="61">
        <f t="shared" si="13"/>
        <v>0</v>
      </c>
    </row>
    <row r="575" spans="1:4">
      <c r="A575" s="162"/>
      <c r="B575" s="163"/>
      <c r="C575" s="164" t="s">
        <v>663</v>
      </c>
      <c r="D575" s="61">
        <f t="shared" si="13"/>
        <v>0</v>
      </c>
    </row>
    <row r="576" spans="1:4">
      <c r="A576" s="162"/>
      <c r="B576" s="163"/>
      <c r="C576" s="164" t="s">
        <v>663</v>
      </c>
      <c r="D576" s="61">
        <f t="shared" si="13"/>
        <v>0</v>
      </c>
    </row>
    <row r="577" spans="1:4">
      <c r="A577" s="162"/>
      <c r="B577" s="163"/>
      <c r="C577" s="164" t="s">
        <v>663</v>
      </c>
      <c r="D577" s="61">
        <f t="shared" si="13"/>
        <v>0</v>
      </c>
    </row>
    <row r="578" spans="1:4">
      <c r="A578" s="162"/>
      <c r="B578" s="163"/>
      <c r="C578" s="164" t="s">
        <v>663</v>
      </c>
      <c r="D578" s="61">
        <f t="shared" si="13"/>
        <v>0</v>
      </c>
    </row>
    <row r="579" spans="1:4">
      <c r="A579" s="162"/>
      <c r="B579" s="163"/>
      <c r="C579" s="164" t="s">
        <v>663</v>
      </c>
      <c r="D579" s="61">
        <f t="shared" si="13"/>
        <v>0</v>
      </c>
    </row>
    <row r="580" spans="1:4">
      <c r="A580" s="162"/>
      <c r="B580" s="163"/>
      <c r="C580" s="164" t="s">
        <v>663</v>
      </c>
      <c r="D580" s="61">
        <f t="shared" si="13"/>
        <v>0</v>
      </c>
    </row>
    <row r="581" spans="1:4">
      <c r="A581" s="162"/>
      <c r="B581" s="163"/>
      <c r="C581" s="164" t="s">
        <v>663</v>
      </c>
      <c r="D581" s="61">
        <f t="shared" si="13"/>
        <v>0</v>
      </c>
    </row>
    <row r="582" spans="1:4">
      <c r="A582" s="162"/>
      <c r="B582" s="163"/>
      <c r="C582" s="164" t="s">
        <v>663</v>
      </c>
      <c r="D582" s="61">
        <f t="shared" si="13"/>
        <v>0</v>
      </c>
    </row>
    <row r="583" spans="1:4">
      <c r="A583" s="162"/>
      <c r="B583" s="163"/>
      <c r="C583" s="164" t="s">
        <v>663</v>
      </c>
      <c r="D583" s="61">
        <f t="shared" si="13"/>
        <v>0</v>
      </c>
    </row>
    <row r="584" spans="1:4">
      <c r="A584" s="162"/>
      <c r="B584" s="163"/>
      <c r="C584" s="164" t="s">
        <v>663</v>
      </c>
      <c r="D584" s="61">
        <f t="shared" si="13"/>
        <v>0</v>
      </c>
    </row>
    <row r="585" spans="1:4">
      <c r="A585" s="162"/>
      <c r="B585" s="163"/>
      <c r="C585" s="164" t="s">
        <v>663</v>
      </c>
      <c r="D585" s="61">
        <f t="shared" si="13"/>
        <v>0</v>
      </c>
    </row>
    <row r="586" spans="1:4">
      <c r="A586" s="162"/>
      <c r="B586" s="163"/>
      <c r="C586" s="164" t="s">
        <v>663</v>
      </c>
      <c r="D586" s="61">
        <f t="shared" si="13"/>
        <v>0</v>
      </c>
    </row>
    <row r="587" spans="1:4">
      <c r="A587" s="162"/>
      <c r="B587" s="163"/>
      <c r="C587" s="164" t="s">
        <v>663</v>
      </c>
      <c r="D587" s="61">
        <f t="shared" si="13"/>
        <v>0</v>
      </c>
    </row>
    <row r="588" spans="1:4">
      <c r="A588" s="162"/>
      <c r="B588" s="163"/>
      <c r="C588" s="164" t="s">
        <v>663</v>
      </c>
      <c r="D588" s="61">
        <f t="shared" si="13"/>
        <v>0</v>
      </c>
    </row>
    <row r="589" spans="1:4">
      <c r="A589" s="162"/>
      <c r="B589" s="163"/>
      <c r="C589" s="164" t="s">
        <v>663</v>
      </c>
      <c r="D589" s="61">
        <f t="shared" si="13"/>
        <v>0</v>
      </c>
    </row>
    <row r="590" spans="1:4">
      <c r="A590" s="162"/>
      <c r="B590" s="163"/>
      <c r="C590" s="164" t="s">
        <v>663</v>
      </c>
      <c r="D590" s="61">
        <f t="shared" si="13"/>
        <v>0</v>
      </c>
    </row>
    <row r="591" spans="1:4">
      <c r="A591" s="162"/>
      <c r="B591" s="163"/>
      <c r="C591" s="164" t="s">
        <v>663</v>
      </c>
      <c r="D591" s="61">
        <f t="shared" si="13"/>
        <v>0</v>
      </c>
    </row>
    <row r="592" spans="1:4">
      <c r="A592" s="162"/>
      <c r="B592" s="163"/>
      <c r="C592" s="164" t="s">
        <v>663</v>
      </c>
      <c r="D592" s="61">
        <f t="shared" si="13"/>
        <v>0</v>
      </c>
    </row>
    <row r="593" spans="1:4">
      <c r="A593" s="162"/>
      <c r="B593" s="163"/>
      <c r="C593" s="164" t="s">
        <v>663</v>
      </c>
      <c r="D593" s="61">
        <f t="shared" si="13"/>
        <v>0</v>
      </c>
    </row>
    <row r="594" spans="1:4">
      <c r="A594" s="162"/>
      <c r="B594" s="163"/>
      <c r="C594" s="164" t="s">
        <v>663</v>
      </c>
      <c r="D594" s="61">
        <f t="shared" si="13"/>
        <v>0</v>
      </c>
    </row>
    <row r="595" spans="1:4">
      <c r="A595" s="162"/>
      <c r="B595" s="163"/>
      <c r="C595" s="164" t="s">
        <v>663</v>
      </c>
      <c r="D595" s="61">
        <f t="shared" si="13"/>
        <v>0</v>
      </c>
    </row>
    <row r="596" spans="1:4">
      <c r="A596" s="162"/>
      <c r="B596" s="163"/>
      <c r="C596" s="164" t="s">
        <v>663</v>
      </c>
      <c r="D596" s="61">
        <f t="shared" si="13"/>
        <v>0</v>
      </c>
    </row>
    <row r="597" spans="1:4">
      <c r="A597" s="162"/>
      <c r="B597" s="163"/>
      <c r="C597" s="164" t="s">
        <v>663</v>
      </c>
      <c r="D597" s="61">
        <f t="shared" si="13"/>
        <v>0</v>
      </c>
    </row>
    <row r="598" spans="1:4">
      <c r="A598" s="162"/>
      <c r="B598" s="163"/>
      <c r="C598" s="164" t="s">
        <v>663</v>
      </c>
      <c r="D598" s="61">
        <f t="shared" si="13"/>
        <v>0</v>
      </c>
    </row>
    <row r="599" spans="1:4">
      <c r="A599" s="162"/>
      <c r="B599" s="163"/>
      <c r="C599" s="164" t="s">
        <v>663</v>
      </c>
      <c r="D599" s="61">
        <f t="shared" si="13"/>
        <v>0</v>
      </c>
    </row>
    <row r="600" spans="1:4">
      <c r="A600" s="162"/>
      <c r="B600" s="163"/>
      <c r="C600" s="164" t="s">
        <v>663</v>
      </c>
      <c r="D600" s="61">
        <f t="shared" si="13"/>
        <v>0</v>
      </c>
    </row>
    <row r="601" spans="1:4">
      <c r="A601" s="162"/>
      <c r="B601" s="163"/>
      <c r="C601" s="164" t="s">
        <v>663</v>
      </c>
      <c r="D601" s="61">
        <f t="shared" si="13"/>
        <v>0</v>
      </c>
    </row>
    <row r="602" spans="1:4">
      <c r="A602" s="162"/>
      <c r="B602" s="163"/>
      <c r="C602" s="164" t="s">
        <v>663</v>
      </c>
      <c r="D602" s="61">
        <f t="shared" si="13"/>
        <v>0</v>
      </c>
    </row>
    <row r="603" spans="1:4">
      <c r="A603" s="162"/>
      <c r="B603" s="163"/>
      <c r="C603" s="164" t="s">
        <v>663</v>
      </c>
      <c r="D603" s="61">
        <f t="shared" si="13"/>
        <v>0</v>
      </c>
    </row>
    <row r="604" spans="1:4">
      <c r="A604" s="162"/>
      <c r="B604" s="163"/>
      <c r="C604" s="164" t="s">
        <v>663</v>
      </c>
      <c r="D604" s="61">
        <f t="shared" si="13"/>
        <v>0</v>
      </c>
    </row>
    <row r="605" spans="1:4">
      <c r="A605" s="162"/>
      <c r="B605" s="163"/>
      <c r="C605" s="164" t="s">
        <v>663</v>
      </c>
      <c r="D605" s="61">
        <f t="shared" si="13"/>
        <v>0</v>
      </c>
    </row>
    <row r="606" spans="1:4">
      <c r="A606" s="162"/>
      <c r="B606" s="163"/>
      <c r="C606" s="164" t="s">
        <v>663</v>
      </c>
      <c r="D606" s="61">
        <f t="shared" ref="D606:D669" si="14">A606</f>
        <v>0</v>
      </c>
    </row>
    <row r="607" spans="1:4">
      <c r="A607" s="162"/>
      <c r="B607" s="163"/>
      <c r="C607" s="164" t="s">
        <v>663</v>
      </c>
      <c r="D607" s="61">
        <f t="shared" si="14"/>
        <v>0</v>
      </c>
    </row>
    <row r="608" spans="1:4">
      <c r="A608" s="162"/>
      <c r="B608" s="163"/>
      <c r="C608" s="164" t="s">
        <v>663</v>
      </c>
      <c r="D608" s="61">
        <f t="shared" si="14"/>
        <v>0</v>
      </c>
    </row>
    <row r="609" spans="1:4">
      <c r="A609" s="162"/>
      <c r="B609" s="163"/>
      <c r="C609" s="164" t="s">
        <v>663</v>
      </c>
      <c r="D609" s="61">
        <f t="shared" si="14"/>
        <v>0</v>
      </c>
    </row>
    <row r="610" spans="1:4">
      <c r="A610" s="162"/>
      <c r="B610" s="163"/>
      <c r="C610" s="164" t="s">
        <v>663</v>
      </c>
      <c r="D610" s="61">
        <f t="shared" si="14"/>
        <v>0</v>
      </c>
    </row>
    <row r="611" spans="1:4">
      <c r="A611" s="162"/>
      <c r="B611" s="163"/>
      <c r="C611" s="164" t="s">
        <v>663</v>
      </c>
      <c r="D611" s="61">
        <f t="shared" si="14"/>
        <v>0</v>
      </c>
    </row>
    <row r="612" spans="1:4">
      <c r="A612" s="162"/>
      <c r="B612" s="163"/>
      <c r="C612" s="164" t="s">
        <v>663</v>
      </c>
      <c r="D612" s="61">
        <f t="shared" si="14"/>
        <v>0</v>
      </c>
    </row>
    <row r="613" spans="1:4">
      <c r="A613" s="162"/>
      <c r="B613" s="163"/>
      <c r="C613" s="164" t="s">
        <v>663</v>
      </c>
      <c r="D613" s="61">
        <f t="shared" si="14"/>
        <v>0</v>
      </c>
    </row>
    <row r="614" spans="1:4">
      <c r="A614" s="162"/>
      <c r="B614" s="163"/>
      <c r="C614" s="164" t="s">
        <v>663</v>
      </c>
      <c r="D614" s="61">
        <f t="shared" si="14"/>
        <v>0</v>
      </c>
    </row>
    <row r="615" spans="1:4">
      <c r="A615" s="162"/>
      <c r="B615" s="163"/>
      <c r="C615" s="164" t="s">
        <v>663</v>
      </c>
      <c r="D615" s="61">
        <f t="shared" si="14"/>
        <v>0</v>
      </c>
    </row>
    <row r="616" spans="1:4">
      <c r="A616" s="162"/>
      <c r="B616" s="163"/>
      <c r="C616" s="164" t="s">
        <v>663</v>
      </c>
      <c r="D616" s="61">
        <f t="shared" si="14"/>
        <v>0</v>
      </c>
    </row>
    <row r="617" spans="1:4">
      <c r="A617" s="162"/>
      <c r="B617" s="163"/>
      <c r="C617" s="164" t="s">
        <v>663</v>
      </c>
      <c r="D617" s="61">
        <f t="shared" si="14"/>
        <v>0</v>
      </c>
    </row>
    <row r="618" spans="1:4">
      <c r="A618" s="162"/>
      <c r="B618" s="163"/>
      <c r="C618" s="164" t="s">
        <v>663</v>
      </c>
      <c r="D618" s="61">
        <f t="shared" si="14"/>
        <v>0</v>
      </c>
    </row>
    <row r="619" spans="1:4">
      <c r="A619" s="162"/>
      <c r="B619" s="163"/>
      <c r="C619" s="164" t="s">
        <v>663</v>
      </c>
      <c r="D619" s="61">
        <f t="shared" si="14"/>
        <v>0</v>
      </c>
    </row>
    <row r="620" spans="1:4">
      <c r="A620" s="162"/>
      <c r="B620" s="163"/>
      <c r="C620" s="164" t="s">
        <v>663</v>
      </c>
      <c r="D620" s="61">
        <f t="shared" si="14"/>
        <v>0</v>
      </c>
    </row>
    <row r="621" spans="1:4">
      <c r="A621" s="162"/>
      <c r="B621" s="163"/>
      <c r="C621" s="164" t="s">
        <v>663</v>
      </c>
      <c r="D621" s="61">
        <f t="shared" si="14"/>
        <v>0</v>
      </c>
    </row>
    <row r="622" spans="1:4">
      <c r="A622" s="162"/>
      <c r="B622" s="163"/>
      <c r="C622" s="164" t="s">
        <v>663</v>
      </c>
      <c r="D622" s="61">
        <f t="shared" si="14"/>
        <v>0</v>
      </c>
    </row>
    <row r="623" spans="1:4">
      <c r="A623" s="162"/>
      <c r="B623" s="163"/>
      <c r="C623" s="164" t="s">
        <v>663</v>
      </c>
      <c r="D623" s="61">
        <f t="shared" si="14"/>
        <v>0</v>
      </c>
    </row>
    <row r="624" spans="1:4">
      <c r="A624" s="162"/>
      <c r="B624" s="163"/>
      <c r="C624" s="164" t="s">
        <v>663</v>
      </c>
      <c r="D624" s="61">
        <f t="shared" si="14"/>
        <v>0</v>
      </c>
    </row>
    <row r="625" spans="1:4">
      <c r="A625" s="162"/>
      <c r="B625" s="163"/>
      <c r="C625" s="164" t="s">
        <v>663</v>
      </c>
      <c r="D625" s="61">
        <f t="shared" si="14"/>
        <v>0</v>
      </c>
    </row>
    <row r="626" spans="1:4">
      <c r="A626" s="162"/>
      <c r="B626" s="163"/>
      <c r="C626" s="164" t="s">
        <v>663</v>
      </c>
      <c r="D626" s="61">
        <f t="shared" si="14"/>
        <v>0</v>
      </c>
    </row>
    <row r="627" spans="1:4">
      <c r="A627" s="162"/>
      <c r="B627" s="163"/>
      <c r="C627" s="164" t="s">
        <v>663</v>
      </c>
      <c r="D627" s="61">
        <f t="shared" si="14"/>
        <v>0</v>
      </c>
    </row>
    <row r="628" spans="1:4">
      <c r="A628" s="162"/>
      <c r="B628" s="163"/>
      <c r="C628" s="164" t="s">
        <v>663</v>
      </c>
      <c r="D628" s="61">
        <f t="shared" si="14"/>
        <v>0</v>
      </c>
    </row>
    <row r="629" spans="1:4">
      <c r="A629" s="162"/>
      <c r="B629" s="163"/>
      <c r="C629" s="164" t="s">
        <v>663</v>
      </c>
      <c r="D629" s="61">
        <f t="shared" si="14"/>
        <v>0</v>
      </c>
    </row>
    <row r="630" spans="1:4">
      <c r="A630" s="162"/>
      <c r="B630" s="163"/>
      <c r="C630" s="164" t="s">
        <v>663</v>
      </c>
      <c r="D630" s="61">
        <f t="shared" si="14"/>
        <v>0</v>
      </c>
    </row>
    <row r="631" spans="1:4">
      <c r="A631" s="162"/>
      <c r="B631" s="163"/>
      <c r="C631" s="164" t="s">
        <v>663</v>
      </c>
      <c r="D631" s="61">
        <f t="shared" si="14"/>
        <v>0</v>
      </c>
    </row>
    <row r="632" spans="1:4">
      <c r="A632" s="162"/>
      <c r="B632" s="163"/>
      <c r="C632" s="164" t="s">
        <v>663</v>
      </c>
      <c r="D632" s="61">
        <f t="shared" si="14"/>
        <v>0</v>
      </c>
    </row>
    <row r="633" spans="1:4">
      <c r="A633" s="162"/>
      <c r="B633" s="163"/>
      <c r="C633" s="164" t="s">
        <v>663</v>
      </c>
      <c r="D633" s="61">
        <f t="shared" si="14"/>
        <v>0</v>
      </c>
    </row>
    <row r="634" spans="1:4">
      <c r="A634" s="162"/>
      <c r="B634" s="163"/>
      <c r="C634" s="164" t="s">
        <v>663</v>
      </c>
      <c r="D634" s="61">
        <f t="shared" si="14"/>
        <v>0</v>
      </c>
    </row>
    <row r="635" spans="1:4">
      <c r="A635" s="162"/>
      <c r="B635" s="163"/>
      <c r="C635" s="164" t="s">
        <v>663</v>
      </c>
      <c r="D635" s="61">
        <f t="shared" si="14"/>
        <v>0</v>
      </c>
    </row>
    <row r="636" spans="1:4">
      <c r="A636" s="162"/>
      <c r="B636" s="163"/>
      <c r="C636" s="164" t="s">
        <v>663</v>
      </c>
      <c r="D636" s="61">
        <f t="shared" si="14"/>
        <v>0</v>
      </c>
    </row>
    <row r="637" spans="1:4">
      <c r="A637" s="162"/>
      <c r="B637" s="163"/>
      <c r="C637" s="164" t="s">
        <v>663</v>
      </c>
      <c r="D637" s="61">
        <f t="shared" si="14"/>
        <v>0</v>
      </c>
    </row>
    <row r="638" spans="1:4">
      <c r="A638" s="162"/>
      <c r="B638" s="163"/>
      <c r="C638" s="164" t="s">
        <v>663</v>
      </c>
      <c r="D638" s="61">
        <f t="shared" si="14"/>
        <v>0</v>
      </c>
    </row>
    <row r="639" spans="1:4">
      <c r="A639" s="162"/>
      <c r="B639" s="163"/>
      <c r="C639" s="164" t="s">
        <v>663</v>
      </c>
      <c r="D639" s="61">
        <f t="shared" si="14"/>
        <v>0</v>
      </c>
    </row>
    <row r="640" spans="1:4">
      <c r="A640" s="162"/>
      <c r="B640" s="163"/>
      <c r="C640" s="164" t="s">
        <v>663</v>
      </c>
      <c r="D640" s="61">
        <f t="shared" si="14"/>
        <v>0</v>
      </c>
    </row>
    <row r="641" spans="1:4">
      <c r="A641" s="162"/>
      <c r="B641" s="163"/>
      <c r="C641" s="164" t="s">
        <v>663</v>
      </c>
      <c r="D641" s="61">
        <f t="shared" si="14"/>
        <v>0</v>
      </c>
    </row>
    <row r="642" spans="1:4">
      <c r="A642" s="162"/>
      <c r="B642" s="163"/>
      <c r="C642" s="164" t="s">
        <v>663</v>
      </c>
      <c r="D642" s="61">
        <f t="shared" si="14"/>
        <v>0</v>
      </c>
    </row>
    <row r="643" spans="1:4">
      <c r="A643" s="162"/>
      <c r="B643" s="163"/>
      <c r="C643" s="164" t="s">
        <v>663</v>
      </c>
      <c r="D643" s="61">
        <f t="shared" si="14"/>
        <v>0</v>
      </c>
    </row>
    <row r="644" spans="1:4">
      <c r="A644" s="162"/>
      <c r="B644" s="163"/>
      <c r="C644" s="164" t="s">
        <v>663</v>
      </c>
      <c r="D644" s="61">
        <f t="shared" si="14"/>
        <v>0</v>
      </c>
    </row>
    <row r="645" spans="1:4">
      <c r="A645" s="162"/>
      <c r="B645" s="163"/>
      <c r="C645" s="164" t="s">
        <v>663</v>
      </c>
      <c r="D645" s="61">
        <f t="shared" si="14"/>
        <v>0</v>
      </c>
    </row>
    <row r="646" spans="1:4">
      <c r="A646" s="162"/>
      <c r="B646" s="163"/>
      <c r="C646" s="164" t="s">
        <v>663</v>
      </c>
      <c r="D646" s="61">
        <f t="shared" si="14"/>
        <v>0</v>
      </c>
    </row>
    <row r="647" spans="1:4">
      <c r="A647" s="162"/>
      <c r="B647" s="163"/>
      <c r="C647" s="164" t="s">
        <v>663</v>
      </c>
      <c r="D647" s="61">
        <f t="shared" si="14"/>
        <v>0</v>
      </c>
    </row>
    <row r="648" spans="1:4">
      <c r="A648" s="162"/>
      <c r="B648" s="163"/>
      <c r="C648" s="164" t="s">
        <v>663</v>
      </c>
      <c r="D648" s="61">
        <f t="shared" si="14"/>
        <v>0</v>
      </c>
    </row>
    <row r="649" spans="1:4">
      <c r="A649" s="162"/>
      <c r="B649" s="163"/>
      <c r="C649" s="164" t="s">
        <v>663</v>
      </c>
      <c r="D649" s="61">
        <f t="shared" si="14"/>
        <v>0</v>
      </c>
    </row>
    <row r="650" spans="1:4">
      <c r="A650" s="162"/>
      <c r="B650" s="163"/>
      <c r="C650" s="164" t="s">
        <v>663</v>
      </c>
      <c r="D650" s="61">
        <f t="shared" si="14"/>
        <v>0</v>
      </c>
    </row>
    <row r="651" spans="1:4">
      <c r="A651" s="162"/>
      <c r="B651" s="163"/>
      <c r="C651" s="164" t="s">
        <v>663</v>
      </c>
      <c r="D651" s="61">
        <f t="shared" si="14"/>
        <v>0</v>
      </c>
    </row>
    <row r="652" spans="1:4">
      <c r="A652" s="162"/>
      <c r="B652" s="163"/>
      <c r="C652" s="164" t="s">
        <v>663</v>
      </c>
      <c r="D652" s="61">
        <f t="shared" si="14"/>
        <v>0</v>
      </c>
    </row>
    <row r="653" spans="1:4">
      <c r="A653" s="162"/>
      <c r="B653" s="163"/>
      <c r="C653" s="164" t="s">
        <v>663</v>
      </c>
      <c r="D653" s="61">
        <f t="shared" si="14"/>
        <v>0</v>
      </c>
    </row>
    <row r="654" spans="1:4">
      <c r="A654" s="162"/>
      <c r="B654" s="163"/>
      <c r="C654" s="164" t="s">
        <v>663</v>
      </c>
      <c r="D654" s="61">
        <f t="shared" si="14"/>
        <v>0</v>
      </c>
    </row>
    <row r="655" spans="1:4">
      <c r="A655" s="162"/>
      <c r="B655" s="163"/>
      <c r="C655" s="164" t="s">
        <v>663</v>
      </c>
      <c r="D655" s="61">
        <f t="shared" si="14"/>
        <v>0</v>
      </c>
    </row>
    <row r="656" spans="1:4">
      <c r="A656" s="162"/>
      <c r="B656" s="163"/>
      <c r="C656" s="164" t="s">
        <v>663</v>
      </c>
      <c r="D656" s="61">
        <f t="shared" si="14"/>
        <v>0</v>
      </c>
    </row>
    <row r="657" spans="1:4">
      <c r="A657" s="162"/>
      <c r="B657" s="163"/>
      <c r="C657" s="164" t="s">
        <v>663</v>
      </c>
      <c r="D657" s="61">
        <f t="shared" si="14"/>
        <v>0</v>
      </c>
    </row>
    <row r="658" spans="1:4">
      <c r="A658" s="162"/>
      <c r="B658" s="163"/>
      <c r="C658" s="164" t="s">
        <v>663</v>
      </c>
      <c r="D658" s="61">
        <f t="shared" si="14"/>
        <v>0</v>
      </c>
    </row>
    <row r="659" spans="1:4">
      <c r="A659" s="162"/>
      <c r="B659" s="163"/>
      <c r="C659" s="164" t="s">
        <v>663</v>
      </c>
      <c r="D659" s="61">
        <f t="shared" si="14"/>
        <v>0</v>
      </c>
    </row>
    <row r="660" spans="1:4">
      <c r="A660" s="162"/>
      <c r="B660" s="163"/>
      <c r="C660" s="164" t="s">
        <v>663</v>
      </c>
      <c r="D660" s="61">
        <f t="shared" si="14"/>
        <v>0</v>
      </c>
    </row>
    <row r="661" spans="1:4">
      <c r="A661" s="162"/>
      <c r="B661" s="163"/>
      <c r="C661" s="164" t="s">
        <v>663</v>
      </c>
      <c r="D661" s="61">
        <f t="shared" si="14"/>
        <v>0</v>
      </c>
    </row>
    <row r="662" spans="1:4">
      <c r="A662" s="162"/>
      <c r="B662" s="163"/>
      <c r="C662" s="164" t="s">
        <v>663</v>
      </c>
      <c r="D662" s="61">
        <f t="shared" si="14"/>
        <v>0</v>
      </c>
    </row>
    <row r="663" spans="1:4">
      <c r="A663" s="162"/>
      <c r="B663" s="163"/>
      <c r="C663" s="164" t="s">
        <v>663</v>
      </c>
      <c r="D663" s="61">
        <f t="shared" si="14"/>
        <v>0</v>
      </c>
    </row>
    <row r="664" spans="1:4">
      <c r="A664" s="162"/>
      <c r="B664" s="163"/>
      <c r="C664" s="164" t="s">
        <v>663</v>
      </c>
      <c r="D664" s="61">
        <f t="shared" si="14"/>
        <v>0</v>
      </c>
    </row>
    <row r="665" spans="1:4">
      <c r="A665" s="162"/>
      <c r="B665" s="163"/>
      <c r="C665" s="164" t="s">
        <v>663</v>
      </c>
      <c r="D665" s="61">
        <f t="shared" si="14"/>
        <v>0</v>
      </c>
    </row>
    <row r="666" spans="1:4">
      <c r="A666" s="162"/>
      <c r="B666" s="163"/>
      <c r="C666" s="164" t="s">
        <v>663</v>
      </c>
      <c r="D666" s="61">
        <f t="shared" si="14"/>
        <v>0</v>
      </c>
    </row>
    <row r="667" spans="1:4">
      <c r="A667" s="162"/>
      <c r="B667" s="163"/>
      <c r="C667" s="164" t="s">
        <v>663</v>
      </c>
      <c r="D667" s="61">
        <f t="shared" si="14"/>
        <v>0</v>
      </c>
    </row>
    <row r="668" spans="1:4">
      <c r="A668" s="162"/>
      <c r="B668" s="163"/>
      <c r="C668" s="164" t="s">
        <v>663</v>
      </c>
      <c r="D668" s="61">
        <f t="shared" si="14"/>
        <v>0</v>
      </c>
    </row>
    <row r="669" spans="1:4">
      <c r="A669" s="162"/>
      <c r="B669" s="163"/>
      <c r="C669" s="164" t="s">
        <v>663</v>
      </c>
      <c r="D669" s="61">
        <f t="shared" si="14"/>
        <v>0</v>
      </c>
    </row>
    <row r="670" spans="1:4">
      <c r="A670" s="162"/>
      <c r="B670" s="163"/>
      <c r="C670" s="164" t="s">
        <v>663</v>
      </c>
      <c r="D670" s="61">
        <f t="shared" ref="D670:D733" si="15">A670</f>
        <v>0</v>
      </c>
    </row>
    <row r="671" spans="1:4">
      <c r="A671" s="162"/>
      <c r="B671" s="163"/>
      <c r="C671" s="164" t="s">
        <v>663</v>
      </c>
      <c r="D671" s="61">
        <f t="shared" si="15"/>
        <v>0</v>
      </c>
    </row>
    <row r="672" spans="1:4">
      <c r="A672" s="162"/>
      <c r="B672" s="163"/>
      <c r="C672" s="164" t="s">
        <v>663</v>
      </c>
      <c r="D672" s="61">
        <f t="shared" si="15"/>
        <v>0</v>
      </c>
    </row>
    <row r="673" spans="1:4">
      <c r="A673" s="162"/>
      <c r="B673" s="163"/>
      <c r="C673" s="164" t="s">
        <v>663</v>
      </c>
      <c r="D673" s="61">
        <f t="shared" si="15"/>
        <v>0</v>
      </c>
    </row>
    <row r="674" spans="1:4">
      <c r="A674" s="162"/>
      <c r="B674" s="163"/>
      <c r="C674" s="164" t="s">
        <v>663</v>
      </c>
      <c r="D674" s="61">
        <f t="shared" si="15"/>
        <v>0</v>
      </c>
    </row>
    <row r="675" spans="1:4">
      <c r="A675" s="162"/>
      <c r="B675" s="163"/>
      <c r="C675" s="164" t="s">
        <v>663</v>
      </c>
      <c r="D675" s="61">
        <f t="shared" si="15"/>
        <v>0</v>
      </c>
    </row>
    <row r="676" spans="1:4">
      <c r="A676" s="162"/>
      <c r="B676" s="163"/>
      <c r="C676" s="164" t="s">
        <v>663</v>
      </c>
      <c r="D676" s="61">
        <f t="shared" si="15"/>
        <v>0</v>
      </c>
    </row>
    <row r="677" spans="1:4">
      <c r="A677" s="162"/>
      <c r="B677" s="163"/>
      <c r="C677" s="164" t="s">
        <v>663</v>
      </c>
      <c r="D677" s="61">
        <f t="shared" si="15"/>
        <v>0</v>
      </c>
    </row>
    <row r="678" spans="1:4">
      <c r="A678" s="162"/>
      <c r="B678" s="163"/>
      <c r="C678" s="164" t="s">
        <v>663</v>
      </c>
      <c r="D678" s="61">
        <f t="shared" si="15"/>
        <v>0</v>
      </c>
    </row>
    <row r="679" spans="1:4">
      <c r="A679" s="162"/>
      <c r="B679" s="163"/>
      <c r="C679" s="164" t="s">
        <v>663</v>
      </c>
      <c r="D679" s="61">
        <f t="shared" si="15"/>
        <v>0</v>
      </c>
    </row>
    <row r="680" spans="1:4">
      <c r="A680" s="162"/>
      <c r="B680" s="163"/>
      <c r="C680" s="164" t="s">
        <v>663</v>
      </c>
      <c r="D680" s="61">
        <f t="shared" si="15"/>
        <v>0</v>
      </c>
    </row>
    <row r="681" spans="1:4">
      <c r="A681" s="162"/>
      <c r="B681" s="163"/>
      <c r="C681" s="164" t="s">
        <v>663</v>
      </c>
      <c r="D681" s="61">
        <f t="shared" si="15"/>
        <v>0</v>
      </c>
    </row>
    <row r="682" spans="1:4">
      <c r="A682" s="162"/>
      <c r="B682" s="163"/>
      <c r="C682" s="164" t="s">
        <v>663</v>
      </c>
      <c r="D682" s="61">
        <f t="shared" si="15"/>
        <v>0</v>
      </c>
    </row>
    <row r="683" spans="1:4">
      <c r="A683" s="162"/>
      <c r="B683" s="163"/>
      <c r="C683" s="164" t="s">
        <v>663</v>
      </c>
      <c r="D683" s="61">
        <f t="shared" si="15"/>
        <v>0</v>
      </c>
    </row>
    <row r="684" spans="1:4">
      <c r="A684" s="162"/>
      <c r="B684" s="163"/>
      <c r="C684" s="164" t="s">
        <v>663</v>
      </c>
      <c r="D684" s="61">
        <f t="shared" si="15"/>
        <v>0</v>
      </c>
    </row>
    <row r="685" spans="1:4">
      <c r="A685" s="162"/>
      <c r="B685" s="163"/>
      <c r="C685" s="164" t="s">
        <v>663</v>
      </c>
      <c r="D685" s="61">
        <f t="shared" si="15"/>
        <v>0</v>
      </c>
    </row>
    <row r="686" spans="1:4">
      <c r="A686" s="162"/>
      <c r="B686" s="163"/>
      <c r="C686" s="164" t="s">
        <v>663</v>
      </c>
      <c r="D686" s="61">
        <f t="shared" si="15"/>
        <v>0</v>
      </c>
    </row>
    <row r="687" spans="1:4">
      <c r="A687" s="162"/>
      <c r="B687" s="163"/>
      <c r="C687" s="164" t="s">
        <v>663</v>
      </c>
      <c r="D687" s="61">
        <f t="shared" si="15"/>
        <v>0</v>
      </c>
    </row>
    <row r="688" spans="1:4">
      <c r="A688" s="162"/>
      <c r="B688" s="163"/>
      <c r="C688" s="164" t="s">
        <v>663</v>
      </c>
      <c r="D688" s="61">
        <f t="shared" si="15"/>
        <v>0</v>
      </c>
    </row>
    <row r="689" spans="1:4">
      <c r="A689" s="162"/>
      <c r="B689" s="163"/>
      <c r="C689" s="164" t="s">
        <v>663</v>
      </c>
      <c r="D689" s="61">
        <f t="shared" si="15"/>
        <v>0</v>
      </c>
    </row>
    <row r="690" spans="1:4">
      <c r="A690" s="162"/>
      <c r="B690" s="163"/>
      <c r="C690" s="164" t="s">
        <v>663</v>
      </c>
      <c r="D690" s="61">
        <f t="shared" si="15"/>
        <v>0</v>
      </c>
    </row>
    <row r="691" spans="1:4">
      <c r="A691" s="162"/>
      <c r="B691" s="163"/>
      <c r="C691" s="164" t="s">
        <v>663</v>
      </c>
      <c r="D691" s="61">
        <f t="shared" si="15"/>
        <v>0</v>
      </c>
    </row>
    <row r="692" spans="1:4">
      <c r="A692" s="162"/>
      <c r="B692" s="163"/>
      <c r="C692" s="164" t="s">
        <v>663</v>
      </c>
      <c r="D692" s="61">
        <f t="shared" si="15"/>
        <v>0</v>
      </c>
    </row>
    <row r="693" spans="1:4">
      <c r="A693" s="162"/>
      <c r="B693" s="163"/>
      <c r="C693" s="164" t="s">
        <v>663</v>
      </c>
      <c r="D693" s="61">
        <f t="shared" si="15"/>
        <v>0</v>
      </c>
    </row>
    <row r="694" spans="1:4">
      <c r="A694" s="162"/>
      <c r="B694" s="163"/>
      <c r="C694" s="164" t="s">
        <v>663</v>
      </c>
      <c r="D694" s="61">
        <f t="shared" si="15"/>
        <v>0</v>
      </c>
    </row>
    <row r="695" spans="1:4">
      <c r="A695" s="162"/>
      <c r="B695" s="163"/>
      <c r="C695" s="164" t="s">
        <v>663</v>
      </c>
      <c r="D695" s="61">
        <f t="shared" si="15"/>
        <v>0</v>
      </c>
    </row>
    <row r="696" spans="1:4">
      <c r="A696" s="162"/>
      <c r="B696" s="163"/>
      <c r="C696" s="164" t="s">
        <v>663</v>
      </c>
      <c r="D696" s="61">
        <f t="shared" si="15"/>
        <v>0</v>
      </c>
    </row>
    <row r="697" spans="1:4">
      <c r="A697" s="162"/>
      <c r="B697" s="163"/>
      <c r="C697" s="164" t="s">
        <v>663</v>
      </c>
      <c r="D697" s="61">
        <f t="shared" si="15"/>
        <v>0</v>
      </c>
    </row>
    <row r="698" spans="1:4">
      <c r="A698" s="162"/>
      <c r="B698" s="163"/>
      <c r="C698" s="164" t="s">
        <v>663</v>
      </c>
      <c r="D698" s="61">
        <f t="shared" si="15"/>
        <v>0</v>
      </c>
    </row>
    <row r="699" spans="1:4">
      <c r="A699" s="162"/>
      <c r="B699" s="163"/>
      <c r="C699" s="164" t="s">
        <v>663</v>
      </c>
      <c r="D699" s="61">
        <f t="shared" si="15"/>
        <v>0</v>
      </c>
    </row>
    <row r="700" spans="1:4">
      <c r="A700" s="162"/>
      <c r="B700" s="163"/>
      <c r="C700" s="164" t="s">
        <v>663</v>
      </c>
      <c r="D700" s="61">
        <f t="shared" si="15"/>
        <v>0</v>
      </c>
    </row>
    <row r="701" spans="1:4">
      <c r="A701" s="162"/>
      <c r="B701" s="163"/>
      <c r="C701" s="164" t="s">
        <v>663</v>
      </c>
      <c r="D701" s="61">
        <f t="shared" si="15"/>
        <v>0</v>
      </c>
    </row>
    <row r="702" spans="1:4">
      <c r="A702" s="162"/>
      <c r="B702" s="163"/>
      <c r="C702" s="164" t="s">
        <v>663</v>
      </c>
      <c r="D702" s="61">
        <f t="shared" si="15"/>
        <v>0</v>
      </c>
    </row>
    <row r="703" spans="1:4">
      <c r="A703" s="162"/>
      <c r="B703" s="163"/>
      <c r="C703" s="164" t="s">
        <v>663</v>
      </c>
      <c r="D703" s="61">
        <f t="shared" si="15"/>
        <v>0</v>
      </c>
    </row>
    <row r="704" spans="1:4">
      <c r="A704" s="162"/>
      <c r="B704" s="163"/>
      <c r="C704" s="164" t="s">
        <v>663</v>
      </c>
      <c r="D704" s="61">
        <f t="shared" si="15"/>
        <v>0</v>
      </c>
    </row>
    <row r="705" spans="1:4">
      <c r="A705" s="162"/>
      <c r="B705" s="163"/>
      <c r="C705" s="164" t="s">
        <v>663</v>
      </c>
      <c r="D705" s="61">
        <f t="shared" si="15"/>
        <v>0</v>
      </c>
    </row>
    <row r="706" spans="1:4">
      <c r="A706" s="162"/>
      <c r="B706" s="163"/>
      <c r="C706" s="164" t="s">
        <v>663</v>
      </c>
      <c r="D706" s="61">
        <f t="shared" si="15"/>
        <v>0</v>
      </c>
    </row>
    <row r="707" spans="1:4">
      <c r="A707" s="162"/>
      <c r="B707" s="163"/>
      <c r="C707" s="164" t="s">
        <v>663</v>
      </c>
      <c r="D707" s="61">
        <f t="shared" si="15"/>
        <v>0</v>
      </c>
    </row>
    <row r="708" spans="1:4">
      <c r="A708" s="162"/>
      <c r="B708" s="163"/>
      <c r="C708" s="164" t="s">
        <v>663</v>
      </c>
      <c r="D708" s="61">
        <f t="shared" si="15"/>
        <v>0</v>
      </c>
    </row>
    <row r="709" spans="1:4">
      <c r="A709" s="162"/>
      <c r="B709" s="163"/>
      <c r="C709" s="164" t="s">
        <v>663</v>
      </c>
      <c r="D709" s="61">
        <f t="shared" si="15"/>
        <v>0</v>
      </c>
    </row>
    <row r="710" spans="1:4">
      <c r="A710" s="162"/>
      <c r="B710" s="163"/>
      <c r="C710" s="164" t="s">
        <v>663</v>
      </c>
      <c r="D710" s="61">
        <f t="shared" si="15"/>
        <v>0</v>
      </c>
    </row>
    <row r="711" spans="1:4">
      <c r="A711" s="162"/>
      <c r="B711" s="163"/>
      <c r="C711" s="164" t="s">
        <v>663</v>
      </c>
      <c r="D711" s="61">
        <f t="shared" si="15"/>
        <v>0</v>
      </c>
    </row>
    <row r="712" spans="1:4">
      <c r="A712" s="162"/>
      <c r="B712" s="163"/>
      <c r="C712" s="164" t="s">
        <v>663</v>
      </c>
      <c r="D712" s="61">
        <f t="shared" si="15"/>
        <v>0</v>
      </c>
    </row>
    <row r="713" spans="1:4">
      <c r="A713" s="162"/>
      <c r="B713" s="163"/>
      <c r="C713" s="164" t="s">
        <v>663</v>
      </c>
      <c r="D713" s="61">
        <f t="shared" si="15"/>
        <v>0</v>
      </c>
    </row>
    <row r="714" spans="1:4">
      <c r="A714" s="162"/>
      <c r="B714" s="163"/>
      <c r="C714" s="164" t="s">
        <v>663</v>
      </c>
      <c r="D714" s="61">
        <f t="shared" si="15"/>
        <v>0</v>
      </c>
    </row>
    <row r="715" spans="1:4">
      <c r="A715" s="162"/>
      <c r="B715" s="163"/>
      <c r="C715" s="164" t="s">
        <v>663</v>
      </c>
      <c r="D715" s="61">
        <f t="shared" si="15"/>
        <v>0</v>
      </c>
    </row>
    <row r="716" spans="1:4">
      <c r="A716" s="162"/>
      <c r="B716" s="163"/>
      <c r="C716" s="164" t="s">
        <v>663</v>
      </c>
      <c r="D716" s="61">
        <f t="shared" si="15"/>
        <v>0</v>
      </c>
    </row>
    <row r="717" spans="1:4">
      <c r="A717" s="162"/>
      <c r="B717" s="163"/>
      <c r="C717" s="164" t="s">
        <v>663</v>
      </c>
      <c r="D717" s="61">
        <f t="shared" si="15"/>
        <v>0</v>
      </c>
    </row>
    <row r="718" spans="1:4">
      <c r="A718" s="162"/>
      <c r="B718" s="163"/>
      <c r="C718" s="164" t="s">
        <v>663</v>
      </c>
      <c r="D718" s="61">
        <f t="shared" si="15"/>
        <v>0</v>
      </c>
    </row>
    <row r="719" spans="1:4">
      <c r="A719" s="162"/>
      <c r="B719" s="163"/>
      <c r="C719" s="164" t="s">
        <v>663</v>
      </c>
      <c r="D719" s="61">
        <f t="shared" si="15"/>
        <v>0</v>
      </c>
    </row>
    <row r="720" spans="1:4">
      <c r="A720" s="162"/>
      <c r="B720" s="163"/>
      <c r="C720" s="164" t="s">
        <v>663</v>
      </c>
      <c r="D720" s="61">
        <f t="shared" si="15"/>
        <v>0</v>
      </c>
    </row>
    <row r="721" spans="1:4">
      <c r="A721" s="162"/>
      <c r="B721" s="163"/>
      <c r="C721" s="164" t="s">
        <v>663</v>
      </c>
      <c r="D721" s="61">
        <f t="shared" si="15"/>
        <v>0</v>
      </c>
    </row>
    <row r="722" spans="1:4">
      <c r="A722" s="162"/>
      <c r="B722" s="163"/>
      <c r="C722" s="164" t="s">
        <v>663</v>
      </c>
      <c r="D722" s="61">
        <f t="shared" si="15"/>
        <v>0</v>
      </c>
    </row>
    <row r="723" spans="1:4">
      <c r="A723" s="162"/>
      <c r="B723" s="163"/>
      <c r="C723" s="164" t="s">
        <v>663</v>
      </c>
      <c r="D723" s="61">
        <f t="shared" si="15"/>
        <v>0</v>
      </c>
    </row>
    <row r="724" spans="1:4">
      <c r="A724" s="162"/>
      <c r="B724" s="163"/>
      <c r="C724" s="164" t="s">
        <v>663</v>
      </c>
      <c r="D724" s="61">
        <f t="shared" si="15"/>
        <v>0</v>
      </c>
    </row>
    <row r="725" spans="1:4">
      <c r="A725" s="162"/>
      <c r="B725" s="163"/>
      <c r="C725" s="164" t="s">
        <v>663</v>
      </c>
      <c r="D725" s="61">
        <f t="shared" si="15"/>
        <v>0</v>
      </c>
    </row>
    <row r="726" spans="1:4">
      <c r="A726" s="162"/>
      <c r="B726" s="163"/>
      <c r="C726" s="164" t="s">
        <v>663</v>
      </c>
      <c r="D726" s="61">
        <f t="shared" si="15"/>
        <v>0</v>
      </c>
    </row>
    <row r="727" spans="1:4">
      <c r="A727" s="162"/>
      <c r="B727" s="163"/>
      <c r="C727" s="164" t="s">
        <v>663</v>
      </c>
      <c r="D727" s="61">
        <f t="shared" si="15"/>
        <v>0</v>
      </c>
    </row>
    <row r="728" spans="1:4">
      <c r="A728" s="162"/>
      <c r="B728" s="163"/>
      <c r="C728" s="164" t="s">
        <v>663</v>
      </c>
      <c r="D728" s="61">
        <f t="shared" si="15"/>
        <v>0</v>
      </c>
    </row>
    <row r="729" spans="1:4">
      <c r="A729" s="162"/>
      <c r="B729" s="163"/>
      <c r="C729" s="164" t="s">
        <v>663</v>
      </c>
      <c r="D729" s="61">
        <f t="shared" si="15"/>
        <v>0</v>
      </c>
    </row>
    <row r="730" spans="1:4">
      <c r="A730" s="162"/>
      <c r="B730" s="163"/>
      <c r="C730" s="164" t="s">
        <v>663</v>
      </c>
      <c r="D730" s="61">
        <f t="shared" si="15"/>
        <v>0</v>
      </c>
    </row>
    <row r="731" spans="1:4">
      <c r="A731" s="162"/>
      <c r="B731" s="163"/>
      <c r="C731" s="164" t="s">
        <v>663</v>
      </c>
      <c r="D731" s="61">
        <f t="shared" si="15"/>
        <v>0</v>
      </c>
    </row>
    <row r="732" spans="1:4">
      <c r="A732" s="162"/>
      <c r="B732" s="163"/>
      <c r="C732" s="164" t="s">
        <v>663</v>
      </c>
      <c r="D732" s="61">
        <f t="shared" si="15"/>
        <v>0</v>
      </c>
    </row>
    <row r="733" spans="1:4">
      <c r="A733" s="162"/>
      <c r="B733" s="163"/>
      <c r="C733" s="164" t="s">
        <v>663</v>
      </c>
      <c r="D733" s="61">
        <f t="shared" si="15"/>
        <v>0</v>
      </c>
    </row>
    <row r="734" spans="1:4">
      <c r="A734" s="162"/>
      <c r="B734" s="163"/>
      <c r="C734" s="164" t="s">
        <v>663</v>
      </c>
      <c r="D734" s="61">
        <f t="shared" ref="D734:D797" si="16">A734</f>
        <v>0</v>
      </c>
    </row>
    <row r="735" spans="1:4">
      <c r="A735" s="162"/>
      <c r="B735" s="163"/>
      <c r="C735" s="164" t="s">
        <v>663</v>
      </c>
      <c r="D735" s="61">
        <f t="shared" si="16"/>
        <v>0</v>
      </c>
    </row>
    <row r="736" spans="1:4">
      <c r="A736" s="162"/>
      <c r="B736" s="163"/>
      <c r="C736" s="164" t="s">
        <v>663</v>
      </c>
      <c r="D736" s="61">
        <f t="shared" si="16"/>
        <v>0</v>
      </c>
    </row>
    <row r="737" spans="1:4">
      <c r="A737" s="162"/>
      <c r="B737" s="163"/>
      <c r="C737" s="164" t="s">
        <v>663</v>
      </c>
      <c r="D737" s="61">
        <f t="shared" si="16"/>
        <v>0</v>
      </c>
    </row>
    <row r="738" spans="1:4">
      <c r="A738" s="162"/>
      <c r="B738" s="163"/>
      <c r="C738" s="164" t="s">
        <v>663</v>
      </c>
      <c r="D738" s="61">
        <f t="shared" si="16"/>
        <v>0</v>
      </c>
    </row>
    <row r="739" spans="1:4">
      <c r="A739" s="162"/>
      <c r="B739" s="163"/>
      <c r="C739" s="164" t="s">
        <v>663</v>
      </c>
      <c r="D739" s="61">
        <f t="shared" si="16"/>
        <v>0</v>
      </c>
    </row>
    <row r="740" spans="1:4">
      <c r="A740" s="162"/>
      <c r="B740" s="163"/>
      <c r="C740" s="164" t="s">
        <v>663</v>
      </c>
      <c r="D740" s="61">
        <f t="shared" si="16"/>
        <v>0</v>
      </c>
    </row>
    <row r="741" spans="1:4">
      <c r="A741" s="162"/>
      <c r="B741" s="163"/>
      <c r="C741" s="164" t="s">
        <v>663</v>
      </c>
      <c r="D741" s="61">
        <f t="shared" si="16"/>
        <v>0</v>
      </c>
    </row>
    <row r="742" spans="1:4">
      <c r="A742" s="162"/>
      <c r="B742" s="163"/>
      <c r="C742" s="164" t="s">
        <v>663</v>
      </c>
      <c r="D742" s="61">
        <f t="shared" si="16"/>
        <v>0</v>
      </c>
    </row>
    <row r="743" spans="1:4">
      <c r="A743" s="162"/>
      <c r="B743" s="163"/>
      <c r="C743" s="164" t="s">
        <v>663</v>
      </c>
      <c r="D743" s="61">
        <f t="shared" si="16"/>
        <v>0</v>
      </c>
    </row>
    <row r="744" spans="1:4">
      <c r="A744" s="162"/>
      <c r="B744" s="163"/>
      <c r="C744" s="164" t="s">
        <v>663</v>
      </c>
      <c r="D744" s="61">
        <f t="shared" si="16"/>
        <v>0</v>
      </c>
    </row>
    <row r="745" spans="1:4">
      <c r="A745" s="162"/>
      <c r="B745" s="163"/>
      <c r="C745" s="164" t="s">
        <v>663</v>
      </c>
      <c r="D745" s="61">
        <f t="shared" si="16"/>
        <v>0</v>
      </c>
    </row>
    <row r="746" spans="1:4">
      <c r="A746" s="162"/>
      <c r="B746" s="163"/>
      <c r="C746" s="164" t="s">
        <v>663</v>
      </c>
      <c r="D746" s="61">
        <f t="shared" si="16"/>
        <v>0</v>
      </c>
    </row>
    <row r="747" spans="1:4">
      <c r="A747" s="162"/>
      <c r="B747" s="163"/>
      <c r="C747" s="164" t="s">
        <v>663</v>
      </c>
      <c r="D747" s="61">
        <f t="shared" si="16"/>
        <v>0</v>
      </c>
    </row>
    <row r="748" spans="1:4">
      <c r="A748" s="162"/>
      <c r="B748" s="163"/>
      <c r="C748" s="164" t="s">
        <v>663</v>
      </c>
      <c r="D748" s="61">
        <f t="shared" si="16"/>
        <v>0</v>
      </c>
    </row>
    <row r="749" spans="1:4">
      <c r="A749" s="162"/>
      <c r="B749" s="163"/>
      <c r="C749" s="164" t="s">
        <v>663</v>
      </c>
      <c r="D749" s="61">
        <f t="shared" si="16"/>
        <v>0</v>
      </c>
    </row>
    <row r="750" spans="1:4">
      <c r="A750" s="162"/>
      <c r="B750" s="163"/>
      <c r="C750" s="164" t="s">
        <v>663</v>
      </c>
      <c r="D750" s="61">
        <f t="shared" si="16"/>
        <v>0</v>
      </c>
    </row>
    <row r="751" spans="1:4">
      <c r="A751" s="162"/>
      <c r="B751" s="163"/>
      <c r="C751" s="164" t="s">
        <v>663</v>
      </c>
      <c r="D751" s="61">
        <f t="shared" si="16"/>
        <v>0</v>
      </c>
    </row>
    <row r="752" spans="1:4">
      <c r="A752" s="162"/>
      <c r="B752" s="163"/>
      <c r="C752" s="164" t="s">
        <v>663</v>
      </c>
      <c r="D752" s="61">
        <f t="shared" si="16"/>
        <v>0</v>
      </c>
    </row>
    <row r="753" spans="1:4">
      <c r="A753" s="162"/>
      <c r="B753" s="163"/>
      <c r="C753" s="164" t="s">
        <v>663</v>
      </c>
      <c r="D753" s="61">
        <f t="shared" si="16"/>
        <v>0</v>
      </c>
    </row>
    <row r="754" spans="1:4">
      <c r="A754" s="162"/>
      <c r="B754" s="163"/>
      <c r="C754" s="164" t="s">
        <v>663</v>
      </c>
      <c r="D754" s="61">
        <f t="shared" si="16"/>
        <v>0</v>
      </c>
    </row>
    <row r="755" spans="1:4">
      <c r="A755" s="162"/>
      <c r="B755" s="163"/>
      <c r="C755" s="164" t="s">
        <v>663</v>
      </c>
      <c r="D755" s="61">
        <f t="shared" si="16"/>
        <v>0</v>
      </c>
    </row>
    <row r="756" spans="1:4">
      <c r="A756" s="162"/>
      <c r="B756" s="163"/>
      <c r="C756" s="164" t="s">
        <v>663</v>
      </c>
      <c r="D756" s="61">
        <f t="shared" si="16"/>
        <v>0</v>
      </c>
    </row>
    <row r="757" spans="1:4">
      <c r="A757" s="162"/>
      <c r="B757" s="163"/>
      <c r="C757" s="164" t="s">
        <v>663</v>
      </c>
      <c r="D757" s="61">
        <f t="shared" si="16"/>
        <v>0</v>
      </c>
    </row>
    <row r="758" spans="1:4">
      <c r="A758" s="162"/>
      <c r="B758" s="163"/>
      <c r="C758" s="164" t="s">
        <v>663</v>
      </c>
      <c r="D758" s="61">
        <f t="shared" si="16"/>
        <v>0</v>
      </c>
    </row>
    <row r="759" spans="1:4">
      <c r="A759" s="162"/>
      <c r="B759" s="163"/>
      <c r="C759" s="164" t="s">
        <v>663</v>
      </c>
      <c r="D759" s="61">
        <f t="shared" si="16"/>
        <v>0</v>
      </c>
    </row>
    <row r="760" spans="1:4">
      <c r="A760" s="162"/>
      <c r="B760" s="163"/>
      <c r="C760" s="164" t="s">
        <v>663</v>
      </c>
      <c r="D760" s="61">
        <f t="shared" si="16"/>
        <v>0</v>
      </c>
    </row>
    <row r="761" spans="1:4">
      <c r="A761" s="162"/>
      <c r="B761" s="163"/>
      <c r="C761" s="164" t="s">
        <v>663</v>
      </c>
      <c r="D761" s="61">
        <f t="shared" si="16"/>
        <v>0</v>
      </c>
    </row>
    <row r="762" spans="1:4">
      <c r="A762" s="162"/>
      <c r="B762" s="163"/>
      <c r="C762" s="164" t="s">
        <v>663</v>
      </c>
      <c r="D762" s="61">
        <f t="shared" si="16"/>
        <v>0</v>
      </c>
    </row>
    <row r="763" spans="1:4">
      <c r="A763" s="162"/>
      <c r="B763" s="163"/>
      <c r="C763" s="164" t="s">
        <v>663</v>
      </c>
      <c r="D763" s="61">
        <f t="shared" si="16"/>
        <v>0</v>
      </c>
    </row>
    <row r="764" spans="1:4">
      <c r="A764" s="162"/>
      <c r="B764" s="163"/>
      <c r="C764" s="164" t="s">
        <v>663</v>
      </c>
      <c r="D764" s="61">
        <f t="shared" si="16"/>
        <v>0</v>
      </c>
    </row>
    <row r="765" spans="1:4">
      <c r="A765" s="162"/>
      <c r="B765" s="163"/>
      <c r="C765" s="164" t="s">
        <v>663</v>
      </c>
      <c r="D765" s="61">
        <f t="shared" si="16"/>
        <v>0</v>
      </c>
    </row>
    <row r="766" spans="1:4">
      <c r="A766" s="162"/>
      <c r="B766" s="163"/>
      <c r="C766" s="164" t="s">
        <v>663</v>
      </c>
      <c r="D766" s="61">
        <f t="shared" si="16"/>
        <v>0</v>
      </c>
    </row>
    <row r="767" spans="1:4">
      <c r="A767" s="162"/>
      <c r="B767" s="163"/>
      <c r="C767" s="164" t="s">
        <v>663</v>
      </c>
      <c r="D767" s="61">
        <f t="shared" si="16"/>
        <v>0</v>
      </c>
    </row>
    <row r="768" spans="1:4">
      <c r="A768" s="162"/>
      <c r="B768" s="163"/>
      <c r="C768" s="164" t="s">
        <v>663</v>
      </c>
      <c r="D768" s="61">
        <f t="shared" si="16"/>
        <v>0</v>
      </c>
    </row>
    <row r="769" spans="1:4">
      <c r="A769" s="162"/>
      <c r="B769" s="163"/>
      <c r="C769" s="164" t="s">
        <v>663</v>
      </c>
      <c r="D769" s="61">
        <f t="shared" si="16"/>
        <v>0</v>
      </c>
    </row>
    <row r="770" spans="1:4">
      <c r="A770" s="162"/>
      <c r="B770" s="163"/>
      <c r="C770" s="164" t="s">
        <v>663</v>
      </c>
      <c r="D770" s="61">
        <f t="shared" si="16"/>
        <v>0</v>
      </c>
    </row>
    <row r="771" spans="1:4">
      <c r="A771" s="162"/>
      <c r="B771" s="163"/>
      <c r="C771" s="164" t="s">
        <v>663</v>
      </c>
      <c r="D771" s="61">
        <f t="shared" si="16"/>
        <v>0</v>
      </c>
    </row>
    <row r="772" spans="1:4">
      <c r="A772" s="162"/>
      <c r="B772" s="163"/>
      <c r="C772" s="164" t="s">
        <v>663</v>
      </c>
      <c r="D772" s="61">
        <f t="shared" si="16"/>
        <v>0</v>
      </c>
    </row>
    <row r="773" spans="1:4">
      <c r="A773" s="162"/>
      <c r="B773" s="163"/>
      <c r="C773" s="164" t="s">
        <v>663</v>
      </c>
      <c r="D773" s="61">
        <f t="shared" si="16"/>
        <v>0</v>
      </c>
    </row>
    <row r="774" spans="1:4">
      <c r="A774" s="162"/>
      <c r="B774" s="163"/>
      <c r="C774" s="164" t="s">
        <v>663</v>
      </c>
      <c r="D774" s="61">
        <f t="shared" si="16"/>
        <v>0</v>
      </c>
    </row>
    <row r="775" spans="1:4">
      <c r="A775" s="162"/>
      <c r="B775" s="163"/>
      <c r="C775" s="164" t="s">
        <v>663</v>
      </c>
      <c r="D775" s="61">
        <f t="shared" si="16"/>
        <v>0</v>
      </c>
    </row>
    <row r="776" spans="1:4">
      <c r="A776" s="162"/>
      <c r="B776" s="163"/>
      <c r="C776" s="164" t="s">
        <v>663</v>
      </c>
      <c r="D776" s="61">
        <f t="shared" si="16"/>
        <v>0</v>
      </c>
    </row>
    <row r="777" spans="1:4">
      <c r="A777" s="162"/>
      <c r="B777" s="163"/>
      <c r="C777" s="164" t="s">
        <v>663</v>
      </c>
      <c r="D777" s="61">
        <f t="shared" si="16"/>
        <v>0</v>
      </c>
    </row>
    <row r="778" spans="1:4">
      <c r="A778" s="162"/>
      <c r="B778" s="163"/>
      <c r="C778" s="164" t="s">
        <v>663</v>
      </c>
      <c r="D778" s="61">
        <f t="shared" si="16"/>
        <v>0</v>
      </c>
    </row>
    <row r="779" spans="1:4">
      <c r="A779" s="162"/>
      <c r="B779" s="163"/>
      <c r="C779" s="164" t="s">
        <v>663</v>
      </c>
      <c r="D779" s="61">
        <f t="shared" si="16"/>
        <v>0</v>
      </c>
    </row>
    <row r="780" spans="1:4">
      <c r="A780" s="162"/>
      <c r="B780" s="163"/>
      <c r="C780" s="164" t="s">
        <v>663</v>
      </c>
      <c r="D780" s="61">
        <f t="shared" si="16"/>
        <v>0</v>
      </c>
    </row>
    <row r="781" spans="1:4">
      <c r="A781" s="162"/>
      <c r="B781" s="163"/>
      <c r="C781" s="164" t="s">
        <v>663</v>
      </c>
      <c r="D781" s="61">
        <f t="shared" si="16"/>
        <v>0</v>
      </c>
    </row>
    <row r="782" spans="1:4">
      <c r="A782" s="162"/>
      <c r="B782" s="163"/>
      <c r="C782" s="164" t="s">
        <v>663</v>
      </c>
      <c r="D782" s="61">
        <f t="shared" si="16"/>
        <v>0</v>
      </c>
    </row>
    <row r="783" spans="1:4">
      <c r="A783" s="162"/>
      <c r="B783" s="163"/>
      <c r="C783" s="164" t="s">
        <v>663</v>
      </c>
      <c r="D783" s="61">
        <f t="shared" si="16"/>
        <v>0</v>
      </c>
    </row>
    <row r="784" spans="1:4">
      <c r="A784" s="162"/>
      <c r="B784" s="163"/>
      <c r="C784" s="164" t="s">
        <v>663</v>
      </c>
      <c r="D784" s="61">
        <f t="shared" si="16"/>
        <v>0</v>
      </c>
    </row>
    <row r="785" spans="1:4">
      <c r="A785" s="162"/>
      <c r="B785" s="163"/>
      <c r="C785" s="164" t="s">
        <v>663</v>
      </c>
      <c r="D785" s="61">
        <f t="shared" si="16"/>
        <v>0</v>
      </c>
    </row>
    <row r="786" spans="1:4">
      <c r="A786" s="162"/>
      <c r="B786" s="163"/>
      <c r="C786" s="164" t="s">
        <v>663</v>
      </c>
      <c r="D786" s="61">
        <f t="shared" si="16"/>
        <v>0</v>
      </c>
    </row>
    <row r="787" spans="1:4">
      <c r="A787" s="162"/>
      <c r="B787" s="163"/>
      <c r="C787" s="164" t="s">
        <v>663</v>
      </c>
      <c r="D787" s="61">
        <f t="shared" si="16"/>
        <v>0</v>
      </c>
    </row>
    <row r="788" spans="1:4">
      <c r="A788" s="162"/>
      <c r="B788" s="163"/>
      <c r="C788" s="164" t="s">
        <v>663</v>
      </c>
      <c r="D788" s="61">
        <f t="shared" si="16"/>
        <v>0</v>
      </c>
    </row>
    <row r="789" spans="1:4">
      <c r="A789" s="162"/>
      <c r="B789" s="163"/>
      <c r="C789" s="164" t="s">
        <v>663</v>
      </c>
      <c r="D789" s="61">
        <f t="shared" si="16"/>
        <v>0</v>
      </c>
    </row>
    <row r="790" spans="1:4">
      <c r="A790" s="162"/>
      <c r="B790" s="163"/>
      <c r="C790" s="164" t="s">
        <v>663</v>
      </c>
      <c r="D790" s="61">
        <f t="shared" si="16"/>
        <v>0</v>
      </c>
    </row>
    <row r="791" spans="1:4">
      <c r="A791" s="162"/>
      <c r="B791" s="163"/>
      <c r="C791" s="164" t="s">
        <v>663</v>
      </c>
      <c r="D791" s="61">
        <f t="shared" si="16"/>
        <v>0</v>
      </c>
    </row>
    <row r="792" spans="1:4">
      <c r="A792" s="162"/>
      <c r="B792" s="163"/>
      <c r="C792" s="164" t="s">
        <v>663</v>
      </c>
      <c r="D792" s="61">
        <f t="shared" si="16"/>
        <v>0</v>
      </c>
    </row>
    <row r="793" spans="1:4">
      <c r="A793" s="162"/>
      <c r="B793" s="163"/>
      <c r="C793" s="164" t="s">
        <v>663</v>
      </c>
      <c r="D793" s="61">
        <f t="shared" si="16"/>
        <v>0</v>
      </c>
    </row>
    <row r="794" spans="1:4">
      <c r="A794" s="162"/>
      <c r="B794" s="163"/>
      <c r="C794" s="164" t="s">
        <v>663</v>
      </c>
      <c r="D794" s="61">
        <f t="shared" si="16"/>
        <v>0</v>
      </c>
    </row>
    <row r="795" spans="1:4">
      <c r="A795" s="162"/>
      <c r="B795" s="163"/>
      <c r="C795" s="164" t="s">
        <v>663</v>
      </c>
      <c r="D795" s="61">
        <f t="shared" si="16"/>
        <v>0</v>
      </c>
    </row>
    <row r="796" spans="1:4">
      <c r="A796" s="162"/>
      <c r="B796" s="163"/>
      <c r="C796" s="164" t="s">
        <v>663</v>
      </c>
      <c r="D796" s="61">
        <f t="shared" si="16"/>
        <v>0</v>
      </c>
    </row>
    <row r="797" spans="1:4">
      <c r="A797" s="162"/>
      <c r="B797" s="163"/>
      <c r="C797" s="164" t="s">
        <v>663</v>
      </c>
      <c r="D797" s="61">
        <f t="shared" si="16"/>
        <v>0</v>
      </c>
    </row>
    <row r="798" spans="1:4">
      <c r="A798" s="162"/>
      <c r="B798" s="163"/>
      <c r="C798" s="164" t="s">
        <v>663</v>
      </c>
      <c r="D798" s="61">
        <f t="shared" ref="D798:D861" si="17">A798</f>
        <v>0</v>
      </c>
    </row>
    <row r="799" spans="1:4">
      <c r="A799" s="162"/>
      <c r="B799" s="163"/>
      <c r="C799" s="164" t="s">
        <v>663</v>
      </c>
      <c r="D799" s="61">
        <f t="shared" si="17"/>
        <v>0</v>
      </c>
    </row>
    <row r="800" spans="1:4">
      <c r="A800" s="162"/>
      <c r="B800" s="163"/>
      <c r="C800" s="164" t="s">
        <v>663</v>
      </c>
      <c r="D800" s="61">
        <f t="shared" si="17"/>
        <v>0</v>
      </c>
    </row>
    <row r="801" spans="1:4">
      <c r="A801" s="162"/>
      <c r="B801" s="163"/>
      <c r="C801" s="164" t="s">
        <v>663</v>
      </c>
      <c r="D801" s="61">
        <f t="shared" si="17"/>
        <v>0</v>
      </c>
    </row>
    <row r="802" spans="1:4">
      <c r="A802" s="162"/>
      <c r="B802" s="163"/>
      <c r="C802" s="164" t="s">
        <v>663</v>
      </c>
      <c r="D802" s="61">
        <f t="shared" si="17"/>
        <v>0</v>
      </c>
    </row>
    <row r="803" spans="1:4">
      <c r="A803" s="162"/>
      <c r="B803" s="163"/>
      <c r="C803" s="164" t="s">
        <v>663</v>
      </c>
      <c r="D803" s="61">
        <f t="shared" si="17"/>
        <v>0</v>
      </c>
    </row>
    <row r="804" spans="1:4">
      <c r="A804" s="162"/>
      <c r="B804" s="163"/>
      <c r="C804" s="164" t="s">
        <v>663</v>
      </c>
      <c r="D804" s="61">
        <f t="shared" si="17"/>
        <v>0</v>
      </c>
    </row>
    <row r="805" spans="1:4">
      <c r="A805" s="162"/>
      <c r="B805" s="163"/>
      <c r="C805" s="164" t="s">
        <v>663</v>
      </c>
      <c r="D805" s="61">
        <f t="shared" si="17"/>
        <v>0</v>
      </c>
    </row>
    <row r="806" spans="1:4">
      <c r="A806" s="162"/>
      <c r="B806" s="163"/>
      <c r="C806" s="164" t="s">
        <v>663</v>
      </c>
      <c r="D806" s="61">
        <f t="shared" si="17"/>
        <v>0</v>
      </c>
    </row>
    <row r="807" spans="1:4">
      <c r="A807" s="162"/>
      <c r="B807" s="163"/>
      <c r="C807" s="164" t="s">
        <v>663</v>
      </c>
      <c r="D807" s="61">
        <f t="shared" si="17"/>
        <v>0</v>
      </c>
    </row>
    <row r="808" spans="1:4">
      <c r="A808" s="162"/>
      <c r="B808" s="163"/>
      <c r="C808" s="164" t="s">
        <v>663</v>
      </c>
      <c r="D808" s="61">
        <f t="shared" si="17"/>
        <v>0</v>
      </c>
    </row>
    <row r="809" spans="1:4">
      <c r="A809" s="162"/>
      <c r="B809" s="163"/>
      <c r="C809" s="164" t="s">
        <v>663</v>
      </c>
      <c r="D809" s="61">
        <f t="shared" si="17"/>
        <v>0</v>
      </c>
    </row>
    <row r="810" spans="1:4">
      <c r="A810" s="162"/>
      <c r="B810" s="163"/>
      <c r="C810" s="164" t="s">
        <v>663</v>
      </c>
      <c r="D810" s="61">
        <f t="shared" si="17"/>
        <v>0</v>
      </c>
    </row>
    <row r="811" spans="1:4">
      <c r="A811" s="162"/>
      <c r="B811" s="163"/>
      <c r="C811" s="164" t="s">
        <v>663</v>
      </c>
      <c r="D811" s="61">
        <f t="shared" si="17"/>
        <v>0</v>
      </c>
    </row>
    <row r="812" spans="1:4">
      <c r="A812" s="162"/>
      <c r="B812" s="163"/>
      <c r="C812" s="164" t="s">
        <v>663</v>
      </c>
      <c r="D812" s="61">
        <f t="shared" si="17"/>
        <v>0</v>
      </c>
    </row>
    <row r="813" spans="1:4">
      <c r="A813" s="162"/>
      <c r="B813" s="163"/>
      <c r="C813" s="164" t="s">
        <v>663</v>
      </c>
      <c r="D813" s="61">
        <f t="shared" si="17"/>
        <v>0</v>
      </c>
    </row>
    <row r="814" spans="1:4">
      <c r="A814" s="162"/>
      <c r="B814" s="163"/>
      <c r="C814" s="164" t="s">
        <v>663</v>
      </c>
      <c r="D814" s="61">
        <f t="shared" si="17"/>
        <v>0</v>
      </c>
    </row>
    <row r="815" spans="1:4">
      <c r="A815" s="162"/>
      <c r="B815" s="163"/>
      <c r="C815" s="164" t="s">
        <v>663</v>
      </c>
      <c r="D815" s="61">
        <f t="shared" si="17"/>
        <v>0</v>
      </c>
    </row>
    <row r="816" spans="1:4">
      <c r="A816" s="162"/>
      <c r="B816" s="163"/>
      <c r="C816" s="164" t="s">
        <v>663</v>
      </c>
      <c r="D816" s="61">
        <f t="shared" si="17"/>
        <v>0</v>
      </c>
    </row>
    <row r="817" spans="1:4">
      <c r="A817" s="162"/>
      <c r="B817" s="163"/>
      <c r="C817" s="164" t="s">
        <v>663</v>
      </c>
      <c r="D817" s="61">
        <f t="shared" si="17"/>
        <v>0</v>
      </c>
    </row>
    <row r="818" spans="1:4">
      <c r="A818" s="162"/>
      <c r="B818" s="163"/>
      <c r="C818" s="164" t="s">
        <v>663</v>
      </c>
      <c r="D818" s="61">
        <f t="shared" si="17"/>
        <v>0</v>
      </c>
    </row>
    <row r="819" spans="1:4">
      <c r="A819" s="162"/>
      <c r="B819" s="163"/>
      <c r="C819" s="164" t="s">
        <v>663</v>
      </c>
      <c r="D819" s="61">
        <f t="shared" si="17"/>
        <v>0</v>
      </c>
    </row>
    <row r="820" spans="1:4">
      <c r="A820" s="162"/>
      <c r="B820" s="163"/>
      <c r="C820" s="164" t="s">
        <v>663</v>
      </c>
      <c r="D820" s="61">
        <f t="shared" si="17"/>
        <v>0</v>
      </c>
    </row>
    <row r="821" spans="1:4">
      <c r="A821" s="162"/>
      <c r="B821" s="163"/>
      <c r="C821" s="164" t="s">
        <v>663</v>
      </c>
      <c r="D821" s="61">
        <f t="shared" si="17"/>
        <v>0</v>
      </c>
    </row>
    <row r="822" spans="1:4">
      <c r="A822" s="162"/>
      <c r="B822" s="163"/>
      <c r="C822" s="164" t="s">
        <v>663</v>
      </c>
      <c r="D822" s="61">
        <f t="shared" si="17"/>
        <v>0</v>
      </c>
    </row>
    <row r="823" spans="1:4">
      <c r="A823" s="162"/>
      <c r="B823" s="163"/>
      <c r="C823" s="164" t="s">
        <v>663</v>
      </c>
      <c r="D823" s="61">
        <f t="shared" si="17"/>
        <v>0</v>
      </c>
    </row>
    <row r="824" spans="1:4">
      <c r="A824" s="162"/>
      <c r="B824" s="163"/>
      <c r="C824" s="164" t="s">
        <v>663</v>
      </c>
      <c r="D824" s="61">
        <f t="shared" si="17"/>
        <v>0</v>
      </c>
    </row>
    <row r="825" spans="1:4">
      <c r="A825" s="162"/>
      <c r="B825" s="163"/>
      <c r="C825" s="164" t="s">
        <v>663</v>
      </c>
      <c r="D825" s="61">
        <f t="shared" si="17"/>
        <v>0</v>
      </c>
    </row>
    <row r="826" spans="1:4">
      <c r="A826" s="162"/>
      <c r="B826" s="163"/>
      <c r="C826" s="164" t="s">
        <v>663</v>
      </c>
      <c r="D826" s="61">
        <f t="shared" si="17"/>
        <v>0</v>
      </c>
    </row>
    <row r="827" spans="1:4">
      <c r="A827" s="162"/>
      <c r="B827" s="163"/>
      <c r="C827" s="164" t="s">
        <v>663</v>
      </c>
      <c r="D827" s="61">
        <f t="shared" si="17"/>
        <v>0</v>
      </c>
    </row>
    <row r="828" spans="1:4">
      <c r="A828" s="162"/>
      <c r="B828" s="163"/>
      <c r="C828" s="164" t="s">
        <v>663</v>
      </c>
      <c r="D828" s="61">
        <f t="shared" si="17"/>
        <v>0</v>
      </c>
    </row>
    <row r="829" spans="1:4">
      <c r="A829" s="162"/>
      <c r="B829" s="163"/>
      <c r="C829" s="164" t="s">
        <v>663</v>
      </c>
      <c r="D829" s="61">
        <f t="shared" si="17"/>
        <v>0</v>
      </c>
    </row>
    <row r="830" spans="1:4">
      <c r="A830" s="162"/>
      <c r="B830" s="163"/>
      <c r="C830" s="164" t="s">
        <v>663</v>
      </c>
      <c r="D830" s="61">
        <f t="shared" si="17"/>
        <v>0</v>
      </c>
    </row>
    <row r="831" spans="1:4">
      <c r="A831" s="162"/>
      <c r="B831" s="163"/>
      <c r="C831" s="164" t="s">
        <v>663</v>
      </c>
      <c r="D831" s="61">
        <f t="shared" si="17"/>
        <v>0</v>
      </c>
    </row>
    <row r="832" spans="1:4">
      <c r="A832" s="162"/>
      <c r="B832" s="163"/>
      <c r="C832" s="164" t="s">
        <v>663</v>
      </c>
      <c r="D832" s="61">
        <f t="shared" si="17"/>
        <v>0</v>
      </c>
    </row>
    <row r="833" spans="1:4">
      <c r="A833" s="162"/>
      <c r="B833" s="163"/>
      <c r="C833" s="164" t="s">
        <v>663</v>
      </c>
      <c r="D833" s="61">
        <f t="shared" si="17"/>
        <v>0</v>
      </c>
    </row>
    <row r="834" spans="1:4">
      <c r="A834" s="162"/>
      <c r="B834" s="163"/>
      <c r="C834" s="164" t="s">
        <v>663</v>
      </c>
      <c r="D834" s="61">
        <f t="shared" si="17"/>
        <v>0</v>
      </c>
    </row>
    <row r="835" spans="1:4">
      <c r="A835" s="162"/>
      <c r="B835" s="163"/>
      <c r="C835" s="164" t="s">
        <v>663</v>
      </c>
      <c r="D835" s="61">
        <f t="shared" si="17"/>
        <v>0</v>
      </c>
    </row>
    <row r="836" spans="1:4">
      <c r="A836" s="162"/>
      <c r="B836" s="163"/>
      <c r="C836" s="164" t="s">
        <v>663</v>
      </c>
      <c r="D836" s="61">
        <f t="shared" si="17"/>
        <v>0</v>
      </c>
    </row>
    <row r="837" spans="1:4">
      <c r="A837" s="162"/>
      <c r="B837" s="163"/>
      <c r="C837" s="164" t="s">
        <v>663</v>
      </c>
      <c r="D837" s="61">
        <f t="shared" si="17"/>
        <v>0</v>
      </c>
    </row>
    <row r="838" spans="1:4">
      <c r="A838" s="162"/>
      <c r="B838" s="163"/>
      <c r="C838" s="164" t="s">
        <v>663</v>
      </c>
      <c r="D838" s="61">
        <f t="shared" si="17"/>
        <v>0</v>
      </c>
    </row>
    <row r="839" spans="1:4">
      <c r="A839" s="162"/>
      <c r="B839" s="163"/>
      <c r="C839" s="164" t="s">
        <v>663</v>
      </c>
      <c r="D839" s="61">
        <f t="shared" si="17"/>
        <v>0</v>
      </c>
    </row>
    <row r="840" spans="1:4">
      <c r="A840" s="162"/>
      <c r="B840" s="163"/>
      <c r="C840" s="164" t="s">
        <v>663</v>
      </c>
      <c r="D840" s="61">
        <f t="shared" si="17"/>
        <v>0</v>
      </c>
    </row>
    <row r="841" spans="1:4">
      <c r="A841" s="162"/>
      <c r="B841" s="163"/>
      <c r="C841" s="164" t="s">
        <v>663</v>
      </c>
      <c r="D841" s="61">
        <f t="shared" si="17"/>
        <v>0</v>
      </c>
    </row>
    <row r="842" spans="1:4">
      <c r="A842" s="162"/>
      <c r="B842" s="163"/>
      <c r="C842" s="164" t="s">
        <v>663</v>
      </c>
      <c r="D842" s="61">
        <f t="shared" si="17"/>
        <v>0</v>
      </c>
    </row>
    <row r="843" spans="1:4">
      <c r="A843" s="162"/>
      <c r="B843" s="163"/>
      <c r="C843" s="164" t="s">
        <v>663</v>
      </c>
      <c r="D843" s="61">
        <f t="shared" si="17"/>
        <v>0</v>
      </c>
    </row>
    <row r="844" spans="1:4">
      <c r="A844" s="162"/>
      <c r="B844" s="163"/>
      <c r="C844" s="164" t="s">
        <v>663</v>
      </c>
      <c r="D844" s="61">
        <f t="shared" si="17"/>
        <v>0</v>
      </c>
    </row>
    <row r="845" spans="1:4">
      <c r="A845" s="162"/>
      <c r="B845" s="163"/>
      <c r="C845" s="164" t="s">
        <v>663</v>
      </c>
      <c r="D845" s="61">
        <f t="shared" si="17"/>
        <v>0</v>
      </c>
    </row>
    <row r="846" spans="1:4">
      <c r="A846" s="162"/>
      <c r="B846" s="163"/>
      <c r="C846" s="164" t="s">
        <v>663</v>
      </c>
      <c r="D846" s="61">
        <f t="shared" si="17"/>
        <v>0</v>
      </c>
    </row>
    <row r="847" spans="1:4">
      <c r="A847" s="162"/>
      <c r="B847" s="163"/>
      <c r="C847" s="164" t="s">
        <v>663</v>
      </c>
      <c r="D847" s="61">
        <f t="shared" si="17"/>
        <v>0</v>
      </c>
    </row>
    <row r="848" spans="1:4">
      <c r="A848" s="162"/>
      <c r="B848" s="163"/>
      <c r="C848" s="164" t="s">
        <v>663</v>
      </c>
      <c r="D848" s="61">
        <f t="shared" si="17"/>
        <v>0</v>
      </c>
    </row>
    <row r="849" spans="1:4">
      <c r="A849" s="162"/>
      <c r="B849" s="163"/>
      <c r="C849" s="164" t="s">
        <v>663</v>
      </c>
      <c r="D849" s="61">
        <f t="shared" si="17"/>
        <v>0</v>
      </c>
    </row>
    <row r="850" spans="1:4">
      <c r="A850" s="162"/>
      <c r="B850" s="163"/>
      <c r="C850" s="164" t="s">
        <v>663</v>
      </c>
      <c r="D850" s="61">
        <f t="shared" si="17"/>
        <v>0</v>
      </c>
    </row>
    <row r="851" spans="1:4">
      <c r="A851" s="162"/>
      <c r="B851" s="163"/>
      <c r="C851" s="164" t="s">
        <v>663</v>
      </c>
      <c r="D851" s="61">
        <f t="shared" si="17"/>
        <v>0</v>
      </c>
    </row>
    <row r="852" spans="1:4">
      <c r="A852" s="162"/>
      <c r="B852" s="163"/>
      <c r="C852" s="164" t="s">
        <v>663</v>
      </c>
      <c r="D852" s="61">
        <f t="shared" si="17"/>
        <v>0</v>
      </c>
    </row>
    <row r="853" spans="1:4">
      <c r="A853" s="162"/>
      <c r="B853" s="163"/>
      <c r="C853" s="164" t="s">
        <v>663</v>
      </c>
      <c r="D853" s="61">
        <f t="shared" si="17"/>
        <v>0</v>
      </c>
    </row>
    <row r="854" spans="1:4">
      <c r="A854" s="162"/>
      <c r="B854" s="163"/>
      <c r="C854" s="164" t="s">
        <v>663</v>
      </c>
      <c r="D854" s="61">
        <f t="shared" si="17"/>
        <v>0</v>
      </c>
    </row>
    <row r="855" spans="1:4">
      <c r="A855" s="162"/>
      <c r="B855" s="163"/>
      <c r="C855" s="164" t="s">
        <v>663</v>
      </c>
      <c r="D855" s="61">
        <f t="shared" si="17"/>
        <v>0</v>
      </c>
    </row>
    <row r="856" spans="1:4">
      <c r="A856" s="162"/>
      <c r="B856" s="163"/>
      <c r="C856" s="164" t="s">
        <v>663</v>
      </c>
      <c r="D856" s="61">
        <f t="shared" si="17"/>
        <v>0</v>
      </c>
    </row>
    <row r="857" spans="1:4">
      <c r="A857" s="162"/>
      <c r="B857" s="163"/>
      <c r="C857" s="164" t="s">
        <v>663</v>
      </c>
      <c r="D857" s="61">
        <f t="shared" si="17"/>
        <v>0</v>
      </c>
    </row>
    <row r="858" spans="1:4">
      <c r="A858" s="162"/>
      <c r="B858" s="163"/>
      <c r="C858" s="164" t="s">
        <v>663</v>
      </c>
      <c r="D858" s="61">
        <f t="shared" si="17"/>
        <v>0</v>
      </c>
    </row>
    <row r="859" spans="1:4">
      <c r="A859" s="162"/>
      <c r="B859" s="163"/>
      <c r="C859" s="164" t="s">
        <v>663</v>
      </c>
      <c r="D859" s="61">
        <f t="shared" si="17"/>
        <v>0</v>
      </c>
    </row>
    <row r="860" spans="1:4">
      <c r="A860" s="162"/>
      <c r="B860" s="163"/>
      <c r="C860" s="164" t="s">
        <v>663</v>
      </c>
      <c r="D860" s="61">
        <f t="shared" si="17"/>
        <v>0</v>
      </c>
    </row>
    <row r="861" spans="1:4">
      <c r="A861" s="162"/>
      <c r="B861" s="163"/>
      <c r="C861" s="164" t="s">
        <v>663</v>
      </c>
      <c r="D861" s="61">
        <f t="shared" si="17"/>
        <v>0</v>
      </c>
    </row>
    <row r="862" spans="1:4">
      <c r="A862" s="162"/>
      <c r="B862" s="163"/>
      <c r="C862" s="164" t="s">
        <v>663</v>
      </c>
      <c r="D862" s="61">
        <f t="shared" ref="D862:D925" si="18">A862</f>
        <v>0</v>
      </c>
    </row>
    <row r="863" spans="1:4">
      <c r="A863" s="162"/>
      <c r="B863" s="163"/>
      <c r="C863" s="164" t="s">
        <v>663</v>
      </c>
      <c r="D863" s="61">
        <f t="shared" si="18"/>
        <v>0</v>
      </c>
    </row>
    <row r="864" spans="1:4">
      <c r="A864" s="162"/>
      <c r="B864" s="163"/>
      <c r="C864" s="164" t="s">
        <v>663</v>
      </c>
      <c r="D864" s="61">
        <f t="shared" si="18"/>
        <v>0</v>
      </c>
    </row>
    <row r="865" spans="1:4">
      <c r="A865" s="162"/>
      <c r="B865" s="163"/>
      <c r="C865" s="164" t="s">
        <v>663</v>
      </c>
      <c r="D865" s="61">
        <f t="shared" si="18"/>
        <v>0</v>
      </c>
    </row>
    <row r="866" spans="1:4">
      <c r="A866" s="162"/>
      <c r="B866" s="163"/>
      <c r="C866" s="164" t="s">
        <v>663</v>
      </c>
      <c r="D866" s="61">
        <f t="shared" si="18"/>
        <v>0</v>
      </c>
    </row>
    <row r="867" spans="1:4">
      <c r="A867" s="162"/>
      <c r="B867" s="163"/>
      <c r="C867" s="164" t="s">
        <v>663</v>
      </c>
      <c r="D867" s="61">
        <f t="shared" si="18"/>
        <v>0</v>
      </c>
    </row>
    <row r="868" spans="1:4">
      <c r="A868" s="162"/>
      <c r="B868" s="163"/>
      <c r="C868" s="164" t="s">
        <v>663</v>
      </c>
      <c r="D868" s="61">
        <f t="shared" si="18"/>
        <v>0</v>
      </c>
    </row>
    <row r="869" spans="1:4">
      <c r="A869" s="162"/>
      <c r="B869" s="163"/>
      <c r="C869" s="164" t="s">
        <v>663</v>
      </c>
      <c r="D869" s="61">
        <f t="shared" si="18"/>
        <v>0</v>
      </c>
    </row>
    <row r="870" spans="1:4">
      <c r="A870" s="162"/>
      <c r="B870" s="163"/>
      <c r="C870" s="164" t="s">
        <v>663</v>
      </c>
      <c r="D870" s="61">
        <f t="shared" si="18"/>
        <v>0</v>
      </c>
    </row>
    <row r="871" spans="1:4">
      <c r="A871" s="162"/>
      <c r="B871" s="163"/>
      <c r="C871" s="164" t="s">
        <v>663</v>
      </c>
      <c r="D871" s="61">
        <f t="shared" si="18"/>
        <v>0</v>
      </c>
    </row>
    <row r="872" spans="1:4">
      <c r="A872" s="162"/>
      <c r="B872" s="163"/>
      <c r="C872" s="164" t="s">
        <v>663</v>
      </c>
      <c r="D872" s="61">
        <f t="shared" si="18"/>
        <v>0</v>
      </c>
    </row>
    <row r="873" spans="1:4">
      <c r="A873" s="162"/>
      <c r="B873" s="163"/>
      <c r="C873" s="164" t="s">
        <v>663</v>
      </c>
      <c r="D873" s="61">
        <f t="shared" si="18"/>
        <v>0</v>
      </c>
    </row>
    <row r="874" spans="1:4">
      <c r="A874" s="162"/>
      <c r="B874" s="163"/>
      <c r="C874" s="164" t="s">
        <v>663</v>
      </c>
      <c r="D874" s="61">
        <f t="shared" si="18"/>
        <v>0</v>
      </c>
    </row>
    <row r="875" spans="1:4">
      <c r="A875" s="162"/>
      <c r="B875" s="163"/>
      <c r="C875" s="164" t="s">
        <v>663</v>
      </c>
      <c r="D875" s="61">
        <f t="shared" si="18"/>
        <v>0</v>
      </c>
    </row>
    <row r="876" spans="1:4">
      <c r="A876" s="162"/>
      <c r="B876" s="163"/>
      <c r="C876" s="164" t="s">
        <v>663</v>
      </c>
      <c r="D876" s="61">
        <f t="shared" si="18"/>
        <v>0</v>
      </c>
    </row>
    <row r="877" spans="1:4">
      <c r="A877" s="162"/>
      <c r="B877" s="163"/>
      <c r="C877" s="164" t="s">
        <v>663</v>
      </c>
      <c r="D877" s="61">
        <f t="shared" si="18"/>
        <v>0</v>
      </c>
    </row>
    <row r="878" spans="1:4">
      <c r="A878" s="162"/>
      <c r="B878" s="163"/>
      <c r="C878" s="164" t="s">
        <v>663</v>
      </c>
      <c r="D878" s="61">
        <f t="shared" si="18"/>
        <v>0</v>
      </c>
    </row>
    <row r="879" spans="1:4">
      <c r="A879" s="162"/>
      <c r="B879" s="163"/>
      <c r="C879" s="164" t="s">
        <v>663</v>
      </c>
      <c r="D879" s="61">
        <f t="shared" si="18"/>
        <v>0</v>
      </c>
    </row>
    <row r="880" spans="1:4">
      <c r="A880" s="162"/>
      <c r="B880" s="163"/>
      <c r="C880" s="164" t="s">
        <v>663</v>
      </c>
      <c r="D880" s="61">
        <f t="shared" si="18"/>
        <v>0</v>
      </c>
    </row>
    <row r="881" spans="1:4">
      <c r="A881" s="162"/>
      <c r="B881" s="163"/>
      <c r="C881" s="164" t="s">
        <v>663</v>
      </c>
      <c r="D881" s="61">
        <f t="shared" si="18"/>
        <v>0</v>
      </c>
    </row>
    <row r="882" spans="1:4">
      <c r="A882" s="162"/>
      <c r="B882" s="163"/>
      <c r="C882" s="164" t="s">
        <v>663</v>
      </c>
      <c r="D882" s="61">
        <f t="shared" si="18"/>
        <v>0</v>
      </c>
    </row>
    <row r="883" spans="1:4">
      <c r="A883" s="162"/>
      <c r="B883" s="163"/>
      <c r="C883" s="164" t="s">
        <v>663</v>
      </c>
      <c r="D883" s="61">
        <f t="shared" si="18"/>
        <v>0</v>
      </c>
    </row>
    <row r="884" spans="1:4">
      <c r="A884" s="162"/>
      <c r="B884" s="163"/>
      <c r="C884" s="164" t="s">
        <v>663</v>
      </c>
      <c r="D884" s="61">
        <f t="shared" si="18"/>
        <v>0</v>
      </c>
    </row>
    <row r="885" spans="1:4">
      <c r="A885" s="162"/>
      <c r="B885" s="163"/>
      <c r="C885" s="164" t="s">
        <v>663</v>
      </c>
      <c r="D885" s="61">
        <f t="shared" si="18"/>
        <v>0</v>
      </c>
    </row>
    <row r="886" spans="1:4">
      <c r="A886" s="162"/>
      <c r="B886" s="163"/>
      <c r="C886" s="164" t="s">
        <v>663</v>
      </c>
      <c r="D886" s="61">
        <f t="shared" si="18"/>
        <v>0</v>
      </c>
    </row>
    <row r="887" spans="1:4">
      <c r="A887" s="162"/>
      <c r="B887" s="163"/>
      <c r="C887" s="164" t="s">
        <v>663</v>
      </c>
      <c r="D887" s="61">
        <f t="shared" si="18"/>
        <v>0</v>
      </c>
    </row>
    <row r="888" spans="1:4">
      <c r="A888" s="162"/>
      <c r="B888" s="163"/>
      <c r="C888" s="164" t="s">
        <v>663</v>
      </c>
      <c r="D888" s="61">
        <f t="shared" si="18"/>
        <v>0</v>
      </c>
    </row>
    <row r="889" spans="1:4">
      <c r="A889" s="162"/>
      <c r="B889" s="163"/>
      <c r="C889" s="164" t="s">
        <v>663</v>
      </c>
      <c r="D889" s="61">
        <f t="shared" si="18"/>
        <v>0</v>
      </c>
    </row>
    <row r="890" spans="1:4">
      <c r="A890" s="162"/>
      <c r="B890" s="163"/>
      <c r="C890" s="164" t="s">
        <v>663</v>
      </c>
      <c r="D890" s="61">
        <f t="shared" si="18"/>
        <v>0</v>
      </c>
    </row>
    <row r="891" spans="1:4">
      <c r="A891" s="162"/>
      <c r="B891" s="163"/>
      <c r="C891" s="164" t="s">
        <v>663</v>
      </c>
      <c r="D891" s="61">
        <f t="shared" si="18"/>
        <v>0</v>
      </c>
    </row>
    <row r="892" spans="1:4">
      <c r="A892" s="162"/>
      <c r="B892" s="163"/>
      <c r="C892" s="164" t="s">
        <v>663</v>
      </c>
      <c r="D892" s="61">
        <f t="shared" si="18"/>
        <v>0</v>
      </c>
    </row>
    <row r="893" spans="1:4">
      <c r="A893" s="162"/>
      <c r="B893" s="163"/>
      <c r="C893" s="164" t="s">
        <v>663</v>
      </c>
      <c r="D893" s="61">
        <f t="shared" si="18"/>
        <v>0</v>
      </c>
    </row>
    <row r="894" spans="1:4">
      <c r="A894" s="162"/>
      <c r="B894" s="163"/>
      <c r="C894" s="164" t="s">
        <v>663</v>
      </c>
      <c r="D894" s="61">
        <f t="shared" si="18"/>
        <v>0</v>
      </c>
    </row>
    <row r="895" spans="1:4">
      <c r="A895" s="162"/>
      <c r="B895" s="163"/>
      <c r="C895" s="164" t="s">
        <v>663</v>
      </c>
      <c r="D895" s="61">
        <f t="shared" si="18"/>
        <v>0</v>
      </c>
    </row>
    <row r="896" spans="1:4">
      <c r="A896" s="162"/>
      <c r="B896" s="163"/>
      <c r="C896" s="164" t="s">
        <v>663</v>
      </c>
      <c r="D896" s="61">
        <f t="shared" si="18"/>
        <v>0</v>
      </c>
    </row>
    <row r="897" spans="1:4">
      <c r="A897" s="162"/>
      <c r="B897" s="163"/>
      <c r="C897" s="164" t="s">
        <v>663</v>
      </c>
      <c r="D897" s="61">
        <f t="shared" si="18"/>
        <v>0</v>
      </c>
    </row>
    <row r="898" spans="1:4">
      <c r="A898" s="162"/>
      <c r="B898" s="163"/>
      <c r="C898" s="164" t="s">
        <v>663</v>
      </c>
      <c r="D898" s="61">
        <f t="shared" si="18"/>
        <v>0</v>
      </c>
    </row>
    <row r="899" spans="1:4">
      <c r="A899" s="162"/>
      <c r="B899" s="163"/>
      <c r="C899" s="164" t="s">
        <v>663</v>
      </c>
      <c r="D899" s="61">
        <f t="shared" si="18"/>
        <v>0</v>
      </c>
    </row>
    <row r="900" spans="1:4">
      <c r="A900" s="162"/>
      <c r="B900" s="163"/>
      <c r="C900" s="164" t="s">
        <v>663</v>
      </c>
      <c r="D900" s="61">
        <f t="shared" si="18"/>
        <v>0</v>
      </c>
    </row>
    <row r="901" spans="1:4">
      <c r="A901" s="162"/>
      <c r="B901" s="163"/>
      <c r="C901" s="164" t="s">
        <v>663</v>
      </c>
      <c r="D901" s="61">
        <f t="shared" si="18"/>
        <v>0</v>
      </c>
    </row>
    <row r="902" spans="1:4">
      <c r="A902" s="162"/>
      <c r="B902" s="163"/>
      <c r="C902" s="164" t="s">
        <v>663</v>
      </c>
      <c r="D902" s="61">
        <f t="shared" si="18"/>
        <v>0</v>
      </c>
    </row>
    <row r="903" spans="1:4">
      <c r="A903" s="162"/>
      <c r="B903" s="163"/>
      <c r="C903" s="164" t="s">
        <v>663</v>
      </c>
      <c r="D903" s="61">
        <f t="shared" si="18"/>
        <v>0</v>
      </c>
    </row>
    <row r="904" spans="1:4">
      <c r="A904" s="162"/>
      <c r="B904" s="163"/>
      <c r="C904" s="164" t="s">
        <v>663</v>
      </c>
      <c r="D904" s="61">
        <f t="shared" si="18"/>
        <v>0</v>
      </c>
    </row>
    <row r="905" spans="1:4">
      <c r="A905" s="162"/>
      <c r="B905" s="163"/>
      <c r="C905" s="164" t="s">
        <v>663</v>
      </c>
      <c r="D905" s="61">
        <f t="shared" si="18"/>
        <v>0</v>
      </c>
    </row>
    <row r="906" spans="1:4">
      <c r="A906" s="162"/>
      <c r="B906" s="163"/>
      <c r="C906" s="164" t="s">
        <v>663</v>
      </c>
      <c r="D906" s="61">
        <f t="shared" si="18"/>
        <v>0</v>
      </c>
    </row>
    <row r="907" spans="1:4">
      <c r="A907" s="162"/>
      <c r="B907" s="163"/>
      <c r="C907" s="164" t="s">
        <v>663</v>
      </c>
      <c r="D907" s="61">
        <f t="shared" si="18"/>
        <v>0</v>
      </c>
    </row>
    <row r="908" spans="1:4">
      <c r="A908" s="162"/>
      <c r="B908" s="163"/>
      <c r="C908" s="164" t="s">
        <v>663</v>
      </c>
      <c r="D908" s="61">
        <f t="shared" si="18"/>
        <v>0</v>
      </c>
    </row>
    <row r="909" spans="1:4">
      <c r="A909" s="162"/>
      <c r="B909" s="163"/>
      <c r="C909" s="164" t="s">
        <v>663</v>
      </c>
      <c r="D909" s="61">
        <f t="shared" si="18"/>
        <v>0</v>
      </c>
    </row>
    <row r="910" spans="1:4">
      <c r="A910" s="162"/>
      <c r="B910" s="163"/>
      <c r="C910" s="164" t="s">
        <v>663</v>
      </c>
      <c r="D910" s="61">
        <f t="shared" si="18"/>
        <v>0</v>
      </c>
    </row>
    <row r="911" spans="1:4">
      <c r="A911" s="162"/>
      <c r="B911" s="163"/>
      <c r="C911" s="164" t="s">
        <v>663</v>
      </c>
      <c r="D911" s="61">
        <f t="shared" si="18"/>
        <v>0</v>
      </c>
    </row>
    <row r="912" spans="1:4">
      <c r="A912" s="162"/>
      <c r="B912" s="163"/>
      <c r="C912" s="164" t="s">
        <v>663</v>
      </c>
      <c r="D912" s="61">
        <f t="shared" si="18"/>
        <v>0</v>
      </c>
    </row>
    <row r="913" spans="1:4">
      <c r="A913" s="162"/>
      <c r="B913" s="163"/>
      <c r="C913" s="164" t="s">
        <v>663</v>
      </c>
      <c r="D913" s="61">
        <f t="shared" si="18"/>
        <v>0</v>
      </c>
    </row>
    <row r="914" spans="1:4">
      <c r="A914" s="162"/>
      <c r="B914" s="163"/>
      <c r="C914" s="164" t="s">
        <v>663</v>
      </c>
      <c r="D914" s="61">
        <f t="shared" si="18"/>
        <v>0</v>
      </c>
    </row>
    <row r="915" spans="1:4">
      <c r="A915" s="162"/>
      <c r="B915" s="163"/>
      <c r="C915" s="164" t="s">
        <v>663</v>
      </c>
      <c r="D915" s="61">
        <f t="shared" si="18"/>
        <v>0</v>
      </c>
    </row>
    <row r="916" spans="1:4">
      <c r="A916" s="162"/>
      <c r="B916" s="163"/>
      <c r="C916" s="164" t="s">
        <v>663</v>
      </c>
      <c r="D916" s="61">
        <f t="shared" si="18"/>
        <v>0</v>
      </c>
    </row>
    <row r="917" spans="1:4">
      <c r="A917" s="162"/>
      <c r="B917" s="163"/>
      <c r="C917" s="164" t="s">
        <v>663</v>
      </c>
      <c r="D917" s="61">
        <f t="shared" si="18"/>
        <v>0</v>
      </c>
    </row>
    <row r="918" spans="1:4">
      <c r="A918" s="162"/>
      <c r="B918" s="163"/>
      <c r="C918" s="164" t="s">
        <v>663</v>
      </c>
      <c r="D918" s="61">
        <f t="shared" si="18"/>
        <v>0</v>
      </c>
    </row>
    <row r="919" spans="1:4">
      <c r="A919" s="162"/>
      <c r="B919" s="163"/>
      <c r="C919" s="164" t="s">
        <v>663</v>
      </c>
      <c r="D919" s="61">
        <f t="shared" si="18"/>
        <v>0</v>
      </c>
    </row>
    <row r="920" spans="1:4">
      <c r="A920" s="162"/>
      <c r="B920" s="163"/>
      <c r="C920" s="164" t="s">
        <v>663</v>
      </c>
      <c r="D920" s="61">
        <f t="shared" si="18"/>
        <v>0</v>
      </c>
    </row>
    <row r="921" spans="1:4">
      <c r="A921" s="162"/>
      <c r="B921" s="163"/>
      <c r="C921" s="164" t="s">
        <v>663</v>
      </c>
      <c r="D921" s="61">
        <f t="shared" si="18"/>
        <v>0</v>
      </c>
    </row>
    <row r="922" spans="1:4">
      <c r="A922" s="162"/>
      <c r="B922" s="163"/>
      <c r="C922" s="164" t="s">
        <v>663</v>
      </c>
      <c r="D922" s="61">
        <f t="shared" si="18"/>
        <v>0</v>
      </c>
    </row>
    <row r="923" spans="1:4">
      <c r="A923" s="162"/>
      <c r="B923" s="163"/>
      <c r="C923" s="164" t="s">
        <v>663</v>
      </c>
      <c r="D923" s="61">
        <f t="shared" si="18"/>
        <v>0</v>
      </c>
    </row>
    <row r="924" spans="1:4">
      <c r="A924" s="162"/>
      <c r="B924" s="163"/>
      <c r="C924" s="164" t="s">
        <v>663</v>
      </c>
      <c r="D924" s="61">
        <f t="shared" si="18"/>
        <v>0</v>
      </c>
    </row>
    <row r="925" spans="1:4">
      <c r="A925" s="162"/>
      <c r="B925" s="163"/>
      <c r="C925" s="164" t="s">
        <v>663</v>
      </c>
      <c r="D925" s="61">
        <f t="shared" si="18"/>
        <v>0</v>
      </c>
    </row>
    <row r="926" spans="1:4">
      <c r="A926" s="162"/>
      <c r="B926" s="163"/>
      <c r="C926" s="164" t="s">
        <v>663</v>
      </c>
      <c r="D926" s="61">
        <f t="shared" ref="D926:D989" si="19">A926</f>
        <v>0</v>
      </c>
    </row>
    <row r="927" spans="1:4">
      <c r="A927" s="162"/>
      <c r="B927" s="163"/>
      <c r="C927" s="164" t="s">
        <v>663</v>
      </c>
      <c r="D927" s="61">
        <f t="shared" si="19"/>
        <v>0</v>
      </c>
    </row>
    <row r="928" spans="1:4">
      <c r="A928" s="162"/>
      <c r="B928" s="163"/>
      <c r="C928" s="164" t="s">
        <v>663</v>
      </c>
      <c r="D928" s="61">
        <f t="shared" si="19"/>
        <v>0</v>
      </c>
    </row>
    <row r="929" spans="1:4">
      <c r="A929" s="162"/>
      <c r="B929" s="163"/>
      <c r="C929" s="164" t="s">
        <v>663</v>
      </c>
      <c r="D929" s="61">
        <f t="shared" si="19"/>
        <v>0</v>
      </c>
    </row>
    <row r="930" spans="1:4">
      <c r="A930" s="162"/>
      <c r="B930" s="163"/>
      <c r="C930" s="164" t="s">
        <v>663</v>
      </c>
      <c r="D930" s="61">
        <f t="shared" si="19"/>
        <v>0</v>
      </c>
    </row>
    <row r="931" spans="1:4">
      <c r="A931" s="162"/>
      <c r="B931" s="163"/>
      <c r="C931" s="164" t="s">
        <v>663</v>
      </c>
      <c r="D931" s="61">
        <f t="shared" si="19"/>
        <v>0</v>
      </c>
    </row>
    <row r="932" spans="1:4">
      <c r="A932" s="162"/>
      <c r="B932" s="163"/>
      <c r="C932" s="164" t="s">
        <v>663</v>
      </c>
      <c r="D932" s="61">
        <f t="shared" si="19"/>
        <v>0</v>
      </c>
    </row>
    <row r="933" spans="1:4">
      <c r="A933" s="162"/>
      <c r="B933" s="163"/>
      <c r="C933" s="164" t="s">
        <v>663</v>
      </c>
      <c r="D933" s="61">
        <f t="shared" si="19"/>
        <v>0</v>
      </c>
    </row>
    <row r="934" spans="1:4">
      <c r="A934" s="162"/>
      <c r="B934" s="163"/>
      <c r="C934" s="164" t="s">
        <v>663</v>
      </c>
      <c r="D934" s="61">
        <f t="shared" si="19"/>
        <v>0</v>
      </c>
    </row>
    <row r="935" spans="1:4">
      <c r="A935" s="162"/>
      <c r="B935" s="163"/>
      <c r="C935" s="164" t="s">
        <v>663</v>
      </c>
      <c r="D935" s="61">
        <f t="shared" si="19"/>
        <v>0</v>
      </c>
    </row>
    <row r="936" spans="1:4">
      <c r="A936" s="162"/>
      <c r="B936" s="163"/>
      <c r="C936" s="164" t="s">
        <v>663</v>
      </c>
      <c r="D936" s="61">
        <f t="shared" si="19"/>
        <v>0</v>
      </c>
    </row>
    <row r="937" spans="1:4">
      <c r="A937" s="162"/>
      <c r="B937" s="163"/>
      <c r="C937" s="164" t="s">
        <v>663</v>
      </c>
      <c r="D937" s="61">
        <f t="shared" si="19"/>
        <v>0</v>
      </c>
    </row>
    <row r="938" spans="1:4">
      <c r="A938" s="162"/>
      <c r="B938" s="163"/>
      <c r="C938" s="164" t="s">
        <v>663</v>
      </c>
      <c r="D938" s="61">
        <f t="shared" si="19"/>
        <v>0</v>
      </c>
    </row>
    <row r="939" spans="1:4">
      <c r="A939" s="162"/>
      <c r="B939" s="163"/>
      <c r="C939" s="164" t="s">
        <v>663</v>
      </c>
      <c r="D939" s="61">
        <f t="shared" si="19"/>
        <v>0</v>
      </c>
    </row>
    <row r="940" spans="1:4">
      <c r="A940" s="162"/>
      <c r="B940" s="163"/>
      <c r="C940" s="164" t="s">
        <v>663</v>
      </c>
      <c r="D940" s="61">
        <f t="shared" si="19"/>
        <v>0</v>
      </c>
    </row>
    <row r="941" spans="1:4">
      <c r="A941" s="162"/>
      <c r="B941" s="163"/>
      <c r="C941" s="164" t="s">
        <v>663</v>
      </c>
      <c r="D941" s="61">
        <f t="shared" si="19"/>
        <v>0</v>
      </c>
    </row>
    <row r="942" spans="1:4">
      <c r="A942" s="162"/>
      <c r="B942" s="163"/>
      <c r="C942" s="164" t="s">
        <v>663</v>
      </c>
      <c r="D942" s="61">
        <f t="shared" si="19"/>
        <v>0</v>
      </c>
    </row>
    <row r="943" spans="1:4">
      <c r="A943" s="162"/>
      <c r="B943" s="163"/>
      <c r="C943" s="164" t="s">
        <v>663</v>
      </c>
      <c r="D943" s="61">
        <f t="shared" si="19"/>
        <v>0</v>
      </c>
    </row>
    <row r="944" spans="1:4">
      <c r="A944" s="162"/>
      <c r="B944" s="163"/>
      <c r="C944" s="164" t="s">
        <v>663</v>
      </c>
      <c r="D944" s="61">
        <f t="shared" si="19"/>
        <v>0</v>
      </c>
    </row>
    <row r="945" spans="1:4">
      <c r="A945" s="162"/>
      <c r="B945" s="163"/>
      <c r="C945" s="164" t="s">
        <v>663</v>
      </c>
      <c r="D945" s="61">
        <f t="shared" si="19"/>
        <v>0</v>
      </c>
    </row>
    <row r="946" spans="1:4">
      <c r="A946" s="162"/>
      <c r="B946" s="163"/>
      <c r="C946" s="164" t="s">
        <v>663</v>
      </c>
      <c r="D946" s="61">
        <f t="shared" si="19"/>
        <v>0</v>
      </c>
    </row>
    <row r="947" spans="1:4">
      <c r="A947" s="162"/>
      <c r="B947" s="163"/>
      <c r="C947" s="164" t="s">
        <v>663</v>
      </c>
      <c r="D947" s="61">
        <f t="shared" si="19"/>
        <v>0</v>
      </c>
    </row>
    <row r="948" spans="1:4">
      <c r="A948" s="162"/>
      <c r="B948" s="163"/>
      <c r="C948" s="164" t="s">
        <v>663</v>
      </c>
      <c r="D948" s="61">
        <f t="shared" si="19"/>
        <v>0</v>
      </c>
    </row>
    <row r="949" spans="1:4">
      <c r="A949" s="162"/>
      <c r="B949" s="163"/>
      <c r="C949" s="164" t="s">
        <v>663</v>
      </c>
      <c r="D949" s="61">
        <f t="shared" si="19"/>
        <v>0</v>
      </c>
    </row>
    <row r="950" spans="1:4">
      <c r="A950" s="162"/>
      <c r="B950" s="163"/>
      <c r="C950" s="164" t="s">
        <v>663</v>
      </c>
      <c r="D950" s="61">
        <f t="shared" si="19"/>
        <v>0</v>
      </c>
    </row>
    <row r="951" spans="1:4">
      <c r="A951" s="162"/>
      <c r="B951" s="163"/>
      <c r="C951" s="164" t="s">
        <v>663</v>
      </c>
      <c r="D951" s="61">
        <f t="shared" si="19"/>
        <v>0</v>
      </c>
    </row>
    <row r="952" spans="1:4">
      <c r="A952" s="162"/>
      <c r="B952" s="163"/>
      <c r="C952" s="164" t="s">
        <v>663</v>
      </c>
      <c r="D952" s="61">
        <f t="shared" si="19"/>
        <v>0</v>
      </c>
    </row>
    <row r="953" spans="1:4">
      <c r="A953" s="162"/>
      <c r="B953" s="163"/>
      <c r="C953" s="164" t="s">
        <v>663</v>
      </c>
      <c r="D953" s="61">
        <f t="shared" si="19"/>
        <v>0</v>
      </c>
    </row>
    <row r="954" spans="1:4">
      <c r="A954" s="162"/>
      <c r="B954" s="163"/>
      <c r="C954" s="164" t="s">
        <v>663</v>
      </c>
      <c r="D954" s="61">
        <f t="shared" si="19"/>
        <v>0</v>
      </c>
    </row>
    <row r="955" spans="1:4">
      <c r="A955" s="162"/>
      <c r="B955" s="163"/>
      <c r="C955" s="164" t="s">
        <v>663</v>
      </c>
      <c r="D955" s="61">
        <f t="shared" si="19"/>
        <v>0</v>
      </c>
    </row>
    <row r="956" spans="1:4">
      <c r="A956" s="162"/>
      <c r="B956" s="163"/>
      <c r="C956" s="164" t="s">
        <v>663</v>
      </c>
      <c r="D956" s="61">
        <f t="shared" si="19"/>
        <v>0</v>
      </c>
    </row>
    <row r="957" spans="1:4">
      <c r="A957" s="162"/>
      <c r="B957" s="163"/>
      <c r="C957" s="164" t="s">
        <v>663</v>
      </c>
      <c r="D957" s="61">
        <f t="shared" si="19"/>
        <v>0</v>
      </c>
    </row>
    <row r="958" spans="1:4">
      <c r="A958" s="162"/>
      <c r="B958" s="163"/>
      <c r="C958" s="164" t="s">
        <v>663</v>
      </c>
      <c r="D958" s="61">
        <f t="shared" si="19"/>
        <v>0</v>
      </c>
    </row>
    <row r="959" spans="1:4">
      <c r="A959" s="162"/>
      <c r="B959" s="163"/>
      <c r="C959" s="164" t="s">
        <v>663</v>
      </c>
      <c r="D959" s="61">
        <f t="shared" si="19"/>
        <v>0</v>
      </c>
    </row>
    <row r="960" spans="1:4">
      <c r="A960" s="162"/>
      <c r="B960" s="163"/>
      <c r="C960" s="164" t="s">
        <v>663</v>
      </c>
      <c r="D960" s="61">
        <f t="shared" si="19"/>
        <v>0</v>
      </c>
    </row>
    <row r="961" spans="1:4">
      <c r="A961" s="162"/>
      <c r="B961" s="163"/>
      <c r="C961" s="164" t="s">
        <v>663</v>
      </c>
      <c r="D961" s="61">
        <f t="shared" si="19"/>
        <v>0</v>
      </c>
    </row>
    <row r="962" spans="1:4">
      <c r="A962" s="162"/>
      <c r="B962" s="163"/>
      <c r="C962" s="164" t="s">
        <v>663</v>
      </c>
      <c r="D962" s="61">
        <f t="shared" si="19"/>
        <v>0</v>
      </c>
    </row>
    <row r="963" spans="1:4">
      <c r="A963" s="162"/>
      <c r="B963" s="163"/>
      <c r="C963" s="164" t="s">
        <v>663</v>
      </c>
      <c r="D963" s="61">
        <f t="shared" si="19"/>
        <v>0</v>
      </c>
    </row>
    <row r="964" spans="1:4">
      <c r="A964" s="162"/>
      <c r="B964" s="163"/>
      <c r="C964" s="164" t="s">
        <v>663</v>
      </c>
      <c r="D964" s="61">
        <f t="shared" si="19"/>
        <v>0</v>
      </c>
    </row>
    <row r="965" spans="1:4">
      <c r="A965" s="162"/>
      <c r="B965" s="163"/>
      <c r="C965" s="164" t="s">
        <v>663</v>
      </c>
      <c r="D965" s="61">
        <f t="shared" si="19"/>
        <v>0</v>
      </c>
    </row>
    <row r="966" spans="1:4">
      <c r="A966" s="162"/>
      <c r="B966" s="163"/>
      <c r="C966" s="164" t="s">
        <v>663</v>
      </c>
      <c r="D966" s="61">
        <f t="shared" si="19"/>
        <v>0</v>
      </c>
    </row>
    <row r="967" spans="1:4">
      <c r="A967" s="162"/>
      <c r="B967" s="163"/>
      <c r="C967" s="164" t="s">
        <v>663</v>
      </c>
      <c r="D967" s="61">
        <f t="shared" si="19"/>
        <v>0</v>
      </c>
    </row>
    <row r="968" spans="1:4">
      <c r="A968" s="162"/>
      <c r="B968" s="163"/>
      <c r="C968" s="164" t="s">
        <v>663</v>
      </c>
      <c r="D968" s="61">
        <f t="shared" si="19"/>
        <v>0</v>
      </c>
    </row>
    <row r="969" spans="1:4">
      <c r="A969" s="162"/>
      <c r="B969" s="163"/>
      <c r="C969" s="164" t="s">
        <v>663</v>
      </c>
      <c r="D969" s="61">
        <f t="shared" si="19"/>
        <v>0</v>
      </c>
    </row>
    <row r="970" spans="1:4">
      <c r="A970" s="162"/>
      <c r="B970" s="163"/>
      <c r="C970" s="164" t="s">
        <v>663</v>
      </c>
      <c r="D970" s="61">
        <f t="shared" si="19"/>
        <v>0</v>
      </c>
    </row>
    <row r="971" spans="1:4">
      <c r="A971" s="162"/>
      <c r="B971" s="163"/>
      <c r="C971" s="164" t="s">
        <v>663</v>
      </c>
      <c r="D971" s="61">
        <f t="shared" si="19"/>
        <v>0</v>
      </c>
    </row>
    <row r="972" spans="1:4">
      <c r="A972" s="162"/>
      <c r="B972" s="163"/>
      <c r="C972" s="164" t="s">
        <v>663</v>
      </c>
      <c r="D972" s="61">
        <f t="shared" si="19"/>
        <v>0</v>
      </c>
    </row>
    <row r="973" spans="1:4">
      <c r="A973" s="162"/>
      <c r="B973" s="163"/>
      <c r="C973" s="164" t="s">
        <v>663</v>
      </c>
      <c r="D973" s="61">
        <f t="shared" si="19"/>
        <v>0</v>
      </c>
    </row>
    <row r="974" spans="1:4">
      <c r="A974" s="162"/>
      <c r="B974" s="163"/>
      <c r="C974" s="164" t="s">
        <v>663</v>
      </c>
      <c r="D974" s="61">
        <f t="shared" si="19"/>
        <v>0</v>
      </c>
    </row>
    <row r="975" spans="1:4">
      <c r="A975" s="162"/>
      <c r="B975" s="163"/>
      <c r="C975" s="164" t="s">
        <v>663</v>
      </c>
      <c r="D975" s="61">
        <f t="shared" si="19"/>
        <v>0</v>
      </c>
    </row>
    <row r="976" spans="1:4">
      <c r="A976" s="162"/>
      <c r="B976" s="163"/>
      <c r="C976" s="164" t="s">
        <v>663</v>
      </c>
      <c r="D976" s="61">
        <f t="shared" si="19"/>
        <v>0</v>
      </c>
    </row>
    <row r="977" spans="1:4">
      <c r="A977" s="162"/>
      <c r="B977" s="163"/>
      <c r="C977" s="164" t="s">
        <v>663</v>
      </c>
      <c r="D977" s="61">
        <f t="shared" si="19"/>
        <v>0</v>
      </c>
    </row>
    <row r="978" spans="1:4">
      <c r="A978" s="162"/>
      <c r="B978" s="163"/>
      <c r="C978" s="164" t="s">
        <v>663</v>
      </c>
      <c r="D978" s="61">
        <f t="shared" si="19"/>
        <v>0</v>
      </c>
    </row>
    <row r="979" spans="1:4">
      <c r="A979" s="162"/>
      <c r="B979" s="163"/>
      <c r="C979" s="164" t="s">
        <v>663</v>
      </c>
      <c r="D979" s="61">
        <f t="shared" si="19"/>
        <v>0</v>
      </c>
    </row>
    <row r="980" spans="1:4">
      <c r="A980" s="162"/>
      <c r="B980" s="163"/>
      <c r="C980" s="164" t="s">
        <v>663</v>
      </c>
      <c r="D980" s="61">
        <f t="shared" si="19"/>
        <v>0</v>
      </c>
    </row>
    <row r="981" spans="1:4">
      <c r="A981" s="162"/>
      <c r="B981" s="163"/>
      <c r="C981" s="164" t="s">
        <v>663</v>
      </c>
      <c r="D981" s="61">
        <f t="shared" si="19"/>
        <v>0</v>
      </c>
    </row>
    <row r="982" spans="1:4">
      <c r="A982" s="162"/>
      <c r="B982" s="163"/>
      <c r="C982" s="164" t="s">
        <v>663</v>
      </c>
      <c r="D982" s="61">
        <f t="shared" si="19"/>
        <v>0</v>
      </c>
    </row>
    <row r="983" spans="1:4">
      <c r="A983" s="162"/>
      <c r="B983" s="163"/>
      <c r="C983" s="164" t="s">
        <v>663</v>
      </c>
      <c r="D983" s="61">
        <f t="shared" si="19"/>
        <v>0</v>
      </c>
    </row>
    <row r="984" spans="1:4">
      <c r="A984" s="162"/>
      <c r="B984" s="163"/>
      <c r="C984" s="164" t="s">
        <v>663</v>
      </c>
      <c r="D984" s="61">
        <f t="shared" si="19"/>
        <v>0</v>
      </c>
    </row>
    <row r="985" spans="1:4">
      <c r="A985" s="162"/>
      <c r="B985" s="163"/>
      <c r="C985" s="164" t="s">
        <v>663</v>
      </c>
      <c r="D985" s="61">
        <f t="shared" si="19"/>
        <v>0</v>
      </c>
    </row>
    <row r="986" spans="1:4">
      <c r="A986" s="162"/>
      <c r="B986" s="163"/>
      <c r="C986" s="164" t="s">
        <v>663</v>
      </c>
      <c r="D986" s="61">
        <f t="shared" si="19"/>
        <v>0</v>
      </c>
    </row>
    <row r="987" spans="1:4">
      <c r="A987" s="162"/>
      <c r="B987" s="163"/>
      <c r="C987" s="164" t="s">
        <v>663</v>
      </c>
      <c r="D987" s="61">
        <f t="shared" si="19"/>
        <v>0</v>
      </c>
    </row>
    <row r="988" spans="1:4">
      <c r="A988" s="162"/>
      <c r="B988" s="163"/>
      <c r="C988" s="164" t="s">
        <v>663</v>
      </c>
      <c r="D988" s="61">
        <f t="shared" si="19"/>
        <v>0</v>
      </c>
    </row>
    <row r="989" spans="1:4">
      <c r="A989" s="162"/>
      <c r="B989" s="163"/>
      <c r="C989" s="164" t="s">
        <v>663</v>
      </c>
      <c r="D989" s="61">
        <f t="shared" si="19"/>
        <v>0</v>
      </c>
    </row>
    <row r="990" spans="1:4">
      <c r="A990" s="162"/>
      <c r="B990" s="163"/>
      <c r="C990" s="164" t="s">
        <v>663</v>
      </c>
      <c r="D990" s="61">
        <f t="shared" ref="D990:D1053" si="20">A990</f>
        <v>0</v>
      </c>
    </row>
    <row r="991" spans="1:4">
      <c r="A991" s="162"/>
      <c r="B991" s="163"/>
      <c r="C991" s="164" t="s">
        <v>663</v>
      </c>
      <c r="D991" s="61">
        <f t="shared" si="20"/>
        <v>0</v>
      </c>
    </row>
    <row r="992" spans="1:4">
      <c r="A992" s="162"/>
      <c r="B992" s="163"/>
      <c r="C992" s="164" t="s">
        <v>663</v>
      </c>
      <c r="D992" s="61">
        <f t="shared" si="20"/>
        <v>0</v>
      </c>
    </row>
    <row r="993" spans="1:4">
      <c r="A993" s="162"/>
      <c r="B993" s="163"/>
      <c r="C993" s="164" t="s">
        <v>663</v>
      </c>
      <c r="D993" s="61">
        <f t="shared" si="20"/>
        <v>0</v>
      </c>
    </row>
    <row r="994" spans="1:4">
      <c r="A994" s="162"/>
      <c r="B994" s="163"/>
      <c r="C994" s="164" t="s">
        <v>663</v>
      </c>
      <c r="D994" s="61">
        <f t="shared" si="20"/>
        <v>0</v>
      </c>
    </row>
    <row r="995" spans="1:4">
      <c r="A995" s="162"/>
      <c r="B995" s="163"/>
      <c r="C995" s="164" t="s">
        <v>663</v>
      </c>
      <c r="D995" s="61">
        <f t="shared" si="20"/>
        <v>0</v>
      </c>
    </row>
    <row r="996" spans="1:4">
      <c r="A996" s="162"/>
      <c r="B996" s="163"/>
      <c r="C996" s="164" t="s">
        <v>663</v>
      </c>
      <c r="D996" s="61">
        <f t="shared" si="20"/>
        <v>0</v>
      </c>
    </row>
    <row r="997" spans="1:4">
      <c r="A997" s="162"/>
      <c r="B997" s="163"/>
      <c r="C997" s="164" t="s">
        <v>663</v>
      </c>
      <c r="D997" s="61">
        <f t="shared" si="20"/>
        <v>0</v>
      </c>
    </row>
    <row r="998" spans="1:4">
      <c r="A998" s="162"/>
      <c r="B998" s="163"/>
      <c r="C998" s="164" t="s">
        <v>663</v>
      </c>
      <c r="D998" s="61">
        <f t="shared" si="20"/>
        <v>0</v>
      </c>
    </row>
    <row r="999" spans="1:4">
      <c r="A999" s="162"/>
      <c r="B999" s="163"/>
      <c r="C999" s="164" t="s">
        <v>663</v>
      </c>
      <c r="D999" s="61">
        <f t="shared" si="20"/>
        <v>0</v>
      </c>
    </row>
    <row r="1000" spans="1:4">
      <c r="A1000" s="162"/>
      <c r="B1000" s="163"/>
      <c r="C1000" s="164" t="s">
        <v>663</v>
      </c>
      <c r="D1000" s="61">
        <f t="shared" si="20"/>
        <v>0</v>
      </c>
    </row>
    <row r="1001" spans="1:4">
      <c r="A1001" s="162"/>
      <c r="B1001" s="163"/>
      <c r="C1001" s="164" t="s">
        <v>663</v>
      </c>
      <c r="D1001" s="61">
        <f t="shared" si="20"/>
        <v>0</v>
      </c>
    </row>
    <row r="1002" spans="1:4">
      <c r="A1002" s="162"/>
      <c r="B1002" s="163"/>
      <c r="C1002" s="164" t="s">
        <v>663</v>
      </c>
      <c r="D1002" s="61">
        <f t="shared" si="20"/>
        <v>0</v>
      </c>
    </row>
    <row r="1003" spans="1:4">
      <c r="A1003" s="162"/>
      <c r="B1003" s="163"/>
      <c r="C1003" s="164" t="s">
        <v>663</v>
      </c>
      <c r="D1003" s="61">
        <f t="shared" si="20"/>
        <v>0</v>
      </c>
    </row>
    <row r="1004" spans="1:4">
      <c r="A1004" s="162"/>
      <c r="B1004" s="163"/>
      <c r="C1004" s="164" t="s">
        <v>663</v>
      </c>
      <c r="D1004" s="61">
        <f t="shared" si="20"/>
        <v>0</v>
      </c>
    </row>
    <row r="1005" spans="1:4">
      <c r="A1005" s="162"/>
      <c r="B1005" s="163"/>
      <c r="C1005" s="164" t="s">
        <v>663</v>
      </c>
      <c r="D1005" s="61">
        <f t="shared" si="20"/>
        <v>0</v>
      </c>
    </row>
    <row r="1006" spans="1:4">
      <c r="A1006" s="162"/>
      <c r="B1006" s="163"/>
      <c r="C1006" s="164" t="s">
        <v>663</v>
      </c>
      <c r="D1006" s="61">
        <f t="shared" si="20"/>
        <v>0</v>
      </c>
    </row>
    <row r="1007" spans="1:4">
      <c r="A1007" s="162"/>
      <c r="B1007" s="163"/>
      <c r="C1007" s="164" t="s">
        <v>663</v>
      </c>
      <c r="D1007" s="61">
        <f t="shared" si="20"/>
        <v>0</v>
      </c>
    </row>
    <row r="1008" spans="1:4">
      <c r="A1008" s="162"/>
      <c r="B1008" s="163"/>
      <c r="C1008" s="164" t="s">
        <v>663</v>
      </c>
      <c r="D1008" s="61">
        <f t="shared" si="20"/>
        <v>0</v>
      </c>
    </row>
    <row r="1009" spans="1:4">
      <c r="A1009" s="162"/>
      <c r="B1009" s="163"/>
      <c r="C1009" s="164" t="s">
        <v>663</v>
      </c>
      <c r="D1009" s="61">
        <f t="shared" si="20"/>
        <v>0</v>
      </c>
    </row>
    <row r="1010" spans="1:4">
      <c r="A1010" s="162"/>
      <c r="B1010" s="163"/>
      <c r="C1010" s="164" t="s">
        <v>663</v>
      </c>
      <c r="D1010" s="61">
        <f t="shared" si="20"/>
        <v>0</v>
      </c>
    </row>
    <row r="1011" spans="1:4">
      <c r="A1011" s="162"/>
      <c r="B1011" s="163"/>
      <c r="C1011" s="164" t="s">
        <v>663</v>
      </c>
      <c r="D1011" s="61">
        <f t="shared" si="20"/>
        <v>0</v>
      </c>
    </row>
    <row r="1012" spans="1:4">
      <c r="A1012" s="162"/>
      <c r="B1012" s="163"/>
      <c r="C1012" s="164" t="s">
        <v>663</v>
      </c>
      <c r="D1012" s="61">
        <f t="shared" si="20"/>
        <v>0</v>
      </c>
    </row>
    <row r="1013" spans="1:4">
      <c r="A1013" s="162"/>
      <c r="B1013" s="163"/>
      <c r="C1013" s="164" t="s">
        <v>663</v>
      </c>
      <c r="D1013" s="61">
        <f t="shared" si="20"/>
        <v>0</v>
      </c>
    </row>
    <row r="1014" spans="1:4">
      <c r="A1014" s="162"/>
      <c r="B1014" s="163"/>
      <c r="C1014" s="164" t="s">
        <v>663</v>
      </c>
      <c r="D1014" s="61">
        <f t="shared" si="20"/>
        <v>0</v>
      </c>
    </row>
    <row r="1015" spans="1:4">
      <c r="A1015" s="162"/>
      <c r="B1015" s="163"/>
      <c r="C1015" s="164" t="s">
        <v>663</v>
      </c>
      <c r="D1015" s="61">
        <f t="shared" si="20"/>
        <v>0</v>
      </c>
    </row>
    <row r="1016" spans="1:4">
      <c r="A1016" s="162"/>
      <c r="B1016" s="163"/>
      <c r="C1016" s="164" t="s">
        <v>663</v>
      </c>
      <c r="D1016" s="61">
        <f t="shared" si="20"/>
        <v>0</v>
      </c>
    </row>
    <row r="1017" spans="1:4">
      <c r="A1017" s="162"/>
      <c r="B1017" s="163"/>
      <c r="C1017" s="164" t="s">
        <v>663</v>
      </c>
      <c r="D1017" s="61">
        <f t="shared" si="20"/>
        <v>0</v>
      </c>
    </row>
    <row r="1018" spans="1:4">
      <c r="A1018" s="162"/>
      <c r="B1018" s="163"/>
      <c r="C1018" s="164" t="s">
        <v>663</v>
      </c>
      <c r="D1018" s="61">
        <f t="shared" si="20"/>
        <v>0</v>
      </c>
    </row>
    <row r="1019" spans="1:4">
      <c r="A1019" s="162"/>
      <c r="B1019" s="163"/>
      <c r="C1019" s="164" t="s">
        <v>663</v>
      </c>
      <c r="D1019" s="61">
        <f t="shared" si="20"/>
        <v>0</v>
      </c>
    </row>
    <row r="1020" spans="1:4">
      <c r="A1020" s="162"/>
      <c r="B1020" s="163"/>
      <c r="C1020" s="164" t="s">
        <v>663</v>
      </c>
      <c r="D1020" s="61">
        <f t="shared" si="20"/>
        <v>0</v>
      </c>
    </row>
    <row r="1021" spans="1:4">
      <c r="A1021" s="162"/>
      <c r="B1021" s="163"/>
      <c r="C1021" s="164" t="s">
        <v>663</v>
      </c>
      <c r="D1021" s="61">
        <f t="shared" si="20"/>
        <v>0</v>
      </c>
    </row>
    <row r="1022" spans="1:4">
      <c r="A1022" s="162"/>
      <c r="B1022" s="163"/>
      <c r="C1022" s="164" t="s">
        <v>663</v>
      </c>
      <c r="D1022" s="61">
        <f t="shared" si="20"/>
        <v>0</v>
      </c>
    </row>
    <row r="1023" spans="1:4">
      <c r="A1023" s="162"/>
      <c r="B1023" s="163"/>
      <c r="C1023" s="164" t="s">
        <v>663</v>
      </c>
      <c r="D1023" s="61">
        <f t="shared" si="20"/>
        <v>0</v>
      </c>
    </row>
    <row r="1024" spans="1:4">
      <c r="A1024" s="162"/>
      <c r="B1024" s="163"/>
      <c r="C1024" s="164" t="s">
        <v>663</v>
      </c>
      <c r="D1024" s="61">
        <f t="shared" si="20"/>
        <v>0</v>
      </c>
    </row>
    <row r="1025" spans="1:4">
      <c r="A1025" s="162"/>
      <c r="B1025" s="163"/>
      <c r="C1025" s="164" t="s">
        <v>663</v>
      </c>
      <c r="D1025" s="61">
        <f t="shared" si="20"/>
        <v>0</v>
      </c>
    </row>
    <row r="1026" spans="1:4">
      <c r="A1026" s="162"/>
      <c r="B1026" s="163"/>
      <c r="C1026" s="164" t="s">
        <v>663</v>
      </c>
      <c r="D1026" s="61">
        <f t="shared" si="20"/>
        <v>0</v>
      </c>
    </row>
    <row r="1027" spans="1:4">
      <c r="A1027" s="162"/>
      <c r="B1027" s="163"/>
      <c r="C1027" s="164" t="s">
        <v>663</v>
      </c>
      <c r="D1027" s="61">
        <f t="shared" si="20"/>
        <v>0</v>
      </c>
    </row>
    <row r="1028" spans="1:4">
      <c r="A1028" s="162"/>
      <c r="B1028" s="163"/>
      <c r="C1028" s="164" t="s">
        <v>663</v>
      </c>
      <c r="D1028" s="61">
        <f t="shared" si="20"/>
        <v>0</v>
      </c>
    </row>
    <row r="1029" spans="1:4">
      <c r="A1029" s="162"/>
      <c r="B1029" s="163"/>
      <c r="C1029" s="164" t="s">
        <v>663</v>
      </c>
      <c r="D1029" s="61">
        <f t="shared" si="20"/>
        <v>0</v>
      </c>
    </row>
    <row r="1030" spans="1:4">
      <c r="A1030" s="162"/>
      <c r="B1030" s="163"/>
      <c r="C1030" s="164" t="s">
        <v>663</v>
      </c>
      <c r="D1030" s="61">
        <f t="shared" si="20"/>
        <v>0</v>
      </c>
    </row>
    <row r="1031" spans="1:4">
      <c r="A1031" s="162"/>
      <c r="B1031" s="163"/>
      <c r="C1031" s="164" t="s">
        <v>663</v>
      </c>
      <c r="D1031" s="61">
        <f t="shared" si="20"/>
        <v>0</v>
      </c>
    </row>
    <row r="1032" spans="1:4">
      <c r="A1032" s="162"/>
      <c r="B1032" s="163"/>
      <c r="C1032" s="164" t="s">
        <v>663</v>
      </c>
      <c r="D1032" s="61">
        <f t="shared" si="20"/>
        <v>0</v>
      </c>
    </row>
    <row r="1033" spans="1:4">
      <c r="A1033" s="162"/>
      <c r="B1033" s="163"/>
      <c r="C1033" s="164" t="s">
        <v>663</v>
      </c>
      <c r="D1033" s="61">
        <f t="shared" si="20"/>
        <v>0</v>
      </c>
    </row>
    <row r="1034" spans="1:4">
      <c r="A1034" s="162"/>
      <c r="B1034" s="163"/>
      <c r="C1034" s="164" t="s">
        <v>663</v>
      </c>
      <c r="D1034" s="61">
        <f t="shared" si="20"/>
        <v>0</v>
      </c>
    </row>
    <row r="1035" spans="1:4">
      <c r="A1035" s="162"/>
      <c r="B1035" s="163"/>
      <c r="C1035" s="164" t="s">
        <v>663</v>
      </c>
      <c r="D1035" s="61">
        <f t="shared" si="20"/>
        <v>0</v>
      </c>
    </row>
    <row r="1036" spans="1:4">
      <c r="A1036" s="162"/>
      <c r="B1036" s="163"/>
      <c r="C1036" s="164" t="s">
        <v>663</v>
      </c>
      <c r="D1036" s="61">
        <f t="shared" si="20"/>
        <v>0</v>
      </c>
    </row>
    <row r="1037" spans="1:4">
      <c r="A1037" s="162"/>
      <c r="B1037" s="163"/>
      <c r="C1037" s="164" t="s">
        <v>663</v>
      </c>
      <c r="D1037" s="61">
        <f t="shared" si="20"/>
        <v>0</v>
      </c>
    </row>
    <row r="1038" spans="1:4">
      <c r="A1038" s="162"/>
      <c r="B1038" s="163"/>
      <c r="C1038" s="164" t="s">
        <v>663</v>
      </c>
      <c r="D1038" s="61">
        <f t="shared" si="20"/>
        <v>0</v>
      </c>
    </row>
    <row r="1039" spans="1:4">
      <c r="A1039" s="162"/>
      <c r="B1039" s="163"/>
      <c r="C1039" s="164" t="s">
        <v>663</v>
      </c>
      <c r="D1039" s="61">
        <f t="shared" si="20"/>
        <v>0</v>
      </c>
    </row>
    <row r="1040" spans="1:4">
      <c r="A1040" s="162"/>
      <c r="B1040" s="163"/>
      <c r="C1040" s="164" t="s">
        <v>663</v>
      </c>
      <c r="D1040" s="61">
        <f t="shared" si="20"/>
        <v>0</v>
      </c>
    </row>
    <row r="1041" spans="1:4">
      <c r="A1041" s="162"/>
      <c r="B1041" s="163"/>
      <c r="C1041" s="164" t="s">
        <v>663</v>
      </c>
      <c r="D1041" s="61">
        <f t="shared" si="20"/>
        <v>0</v>
      </c>
    </row>
    <row r="1042" spans="1:4">
      <c r="A1042" s="162"/>
      <c r="B1042" s="163"/>
      <c r="C1042" s="164" t="s">
        <v>663</v>
      </c>
      <c r="D1042" s="61">
        <f t="shared" si="20"/>
        <v>0</v>
      </c>
    </row>
    <row r="1043" spans="1:4">
      <c r="A1043" s="162"/>
      <c r="B1043" s="163"/>
      <c r="C1043" s="164" t="s">
        <v>663</v>
      </c>
      <c r="D1043" s="61">
        <f t="shared" si="20"/>
        <v>0</v>
      </c>
    </row>
    <row r="1044" spans="1:4">
      <c r="A1044" s="162"/>
      <c r="B1044" s="163"/>
      <c r="C1044" s="164" t="s">
        <v>663</v>
      </c>
      <c r="D1044" s="61">
        <f t="shared" si="20"/>
        <v>0</v>
      </c>
    </row>
    <row r="1045" spans="1:4">
      <c r="A1045" s="162"/>
      <c r="B1045" s="163"/>
      <c r="C1045" s="164" t="s">
        <v>663</v>
      </c>
      <c r="D1045" s="61">
        <f t="shared" si="20"/>
        <v>0</v>
      </c>
    </row>
    <row r="1046" spans="1:4">
      <c r="A1046" s="162"/>
      <c r="B1046" s="163"/>
      <c r="C1046" s="164" t="s">
        <v>663</v>
      </c>
      <c r="D1046" s="61">
        <f t="shared" si="20"/>
        <v>0</v>
      </c>
    </row>
    <row r="1047" spans="1:4">
      <c r="A1047" s="162"/>
      <c r="B1047" s="163"/>
      <c r="C1047" s="164" t="s">
        <v>663</v>
      </c>
      <c r="D1047" s="61">
        <f t="shared" si="20"/>
        <v>0</v>
      </c>
    </row>
    <row r="1048" spans="1:4">
      <c r="A1048" s="162"/>
      <c r="B1048" s="163"/>
      <c r="C1048" s="164" t="s">
        <v>663</v>
      </c>
      <c r="D1048" s="61">
        <f t="shared" si="20"/>
        <v>0</v>
      </c>
    </row>
    <row r="1049" spans="1:4">
      <c r="A1049" s="162"/>
      <c r="B1049" s="163"/>
      <c r="C1049" s="164" t="s">
        <v>663</v>
      </c>
      <c r="D1049" s="61">
        <f t="shared" si="20"/>
        <v>0</v>
      </c>
    </row>
    <row r="1050" spans="1:4">
      <c r="A1050" s="162"/>
      <c r="B1050" s="163"/>
      <c r="C1050" s="164" t="s">
        <v>663</v>
      </c>
      <c r="D1050" s="61">
        <f t="shared" si="20"/>
        <v>0</v>
      </c>
    </row>
    <row r="1051" spans="1:4">
      <c r="A1051" s="162"/>
      <c r="B1051" s="163"/>
      <c r="C1051" s="164" t="s">
        <v>663</v>
      </c>
      <c r="D1051" s="61">
        <f t="shared" si="20"/>
        <v>0</v>
      </c>
    </row>
    <row r="1052" spans="1:4">
      <c r="A1052" s="162"/>
      <c r="B1052" s="163"/>
      <c r="C1052" s="164" t="s">
        <v>663</v>
      </c>
      <c r="D1052" s="61">
        <f t="shared" si="20"/>
        <v>0</v>
      </c>
    </row>
    <row r="1053" spans="1:4">
      <c r="A1053" s="162"/>
      <c r="B1053" s="163"/>
      <c r="C1053" s="164" t="s">
        <v>663</v>
      </c>
      <c r="D1053" s="61">
        <f t="shared" si="20"/>
        <v>0</v>
      </c>
    </row>
    <row r="1054" spans="1:4">
      <c r="A1054" s="162"/>
      <c r="B1054" s="163"/>
      <c r="C1054" s="164" t="s">
        <v>663</v>
      </c>
      <c r="D1054" s="61">
        <f t="shared" ref="D1054:D1117" si="21">A1054</f>
        <v>0</v>
      </c>
    </row>
    <row r="1055" spans="1:4">
      <c r="A1055" s="162"/>
      <c r="B1055" s="163"/>
      <c r="C1055" s="164" t="s">
        <v>663</v>
      </c>
      <c r="D1055" s="61">
        <f t="shared" si="21"/>
        <v>0</v>
      </c>
    </row>
    <row r="1056" spans="1:4">
      <c r="A1056" s="162"/>
      <c r="B1056" s="163"/>
      <c r="C1056" s="164" t="s">
        <v>663</v>
      </c>
      <c r="D1056" s="61">
        <f t="shared" si="21"/>
        <v>0</v>
      </c>
    </row>
    <row r="1057" spans="1:4">
      <c r="A1057" s="162"/>
      <c r="B1057" s="163"/>
      <c r="C1057" s="164" t="s">
        <v>663</v>
      </c>
      <c r="D1057" s="61">
        <f t="shared" si="21"/>
        <v>0</v>
      </c>
    </row>
    <row r="1058" spans="1:4">
      <c r="A1058" s="162"/>
      <c r="B1058" s="163"/>
      <c r="C1058" s="164" t="s">
        <v>663</v>
      </c>
      <c r="D1058" s="61">
        <f t="shared" si="21"/>
        <v>0</v>
      </c>
    </row>
    <row r="1059" spans="1:4">
      <c r="A1059" s="162"/>
      <c r="B1059" s="163"/>
      <c r="C1059" s="164" t="s">
        <v>663</v>
      </c>
      <c r="D1059" s="61">
        <f t="shared" si="21"/>
        <v>0</v>
      </c>
    </row>
    <row r="1060" spans="1:4">
      <c r="A1060" s="162"/>
      <c r="B1060" s="163"/>
      <c r="C1060" s="164" t="s">
        <v>663</v>
      </c>
      <c r="D1060" s="61">
        <f t="shared" si="21"/>
        <v>0</v>
      </c>
    </row>
    <row r="1061" spans="1:4">
      <c r="A1061" s="162"/>
      <c r="B1061" s="163"/>
      <c r="C1061" s="164" t="s">
        <v>663</v>
      </c>
      <c r="D1061" s="61">
        <f t="shared" si="21"/>
        <v>0</v>
      </c>
    </row>
    <row r="1062" spans="1:4">
      <c r="A1062" s="162"/>
      <c r="B1062" s="163"/>
      <c r="C1062" s="164" t="s">
        <v>663</v>
      </c>
      <c r="D1062" s="61">
        <f t="shared" si="21"/>
        <v>0</v>
      </c>
    </row>
    <row r="1063" spans="1:4">
      <c r="A1063" s="162"/>
      <c r="B1063" s="163"/>
      <c r="C1063" s="164" t="s">
        <v>663</v>
      </c>
      <c r="D1063" s="61">
        <f t="shared" si="21"/>
        <v>0</v>
      </c>
    </row>
    <row r="1064" spans="1:4">
      <c r="A1064" s="162"/>
      <c r="B1064" s="163"/>
      <c r="C1064" s="164" t="s">
        <v>663</v>
      </c>
      <c r="D1064" s="61">
        <f t="shared" si="21"/>
        <v>0</v>
      </c>
    </row>
    <row r="1065" spans="1:4">
      <c r="A1065" s="162"/>
      <c r="B1065" s="163"/>
      <c r="C1065" s="164" t="s">
        <v>663</v>
      </c>
      <c r="D1065" s="61">
        <f t="shared" si="21"/>
        <v>0</v>
      </c>
    </row>
    <row r="1066" spans="1:4">
      <c r="A1066" s="162"/>
      <c r="B1066" s="163"/>
      <c r="C1066" s="164" t="s">
        <v>663</v>
      </c>
      <c r="D1066" s="61">
        <f t="shared" si="21"/>
        <v>0</v>
      </c>
    </row>
    <row r="1067" spans="1:4">
      <c r="A1067" s="162"/>
      <c r="B1067" s="163"/>
      <c r="C1067" s="164" t="s">
        <v>663</v>
      </c>
      <c r="D1067" s="61">
        <f t="shared" si="21"/>
        <v>0</v>
      </c>
    </row>
    <row r="1068" spans="1:4">
      <c r="A1068" s="162"/>
      <c r="B1068" s="163"/>
      <c r="C1068" s="164" t="s">
        <v>663</v>
      </c>
      <c r="D1068" s="61">
        <f t="shared" si="21"/>
        <v>0</v>
      </c>
    </row>
    <row r="1069" spans="1:4">
      <c r="A1069" s="162"/>
      <c r="B1069" s="163"/>
      <c r="C1069" s="164" t="s">
        <v>663</v>
      </c>
      <c r="D1069" s="61">
        <f t="shared" si="21"/>
        <v>0</v>
      </c>
    </row>
    <row r="1070" spans="1:4">
      <c r="A1070" s="162"/>
      <c r="B1070" s="163"/>
      <c r="C1070" s="164" t="s">
        <v>663</v>
      </c>
      <c r="D1070" s="61">
        <f t="shared" si="21"/>
        <v>0</v>
      </c>
    </row>
    <row r="1071" spans="1:4">
      <c r="A1071" s="162"/>
      <c r="B1071" s="163"/>
      <c r="C1071" s="164" t="s">
        <v>663</v>
      </c>
      <c r="D1071" s="61">
        <f t="shared" si="21"/>
        <v>0</v>
      </c>
    </row>
    <row r="1072" spans="1:4">
      <c r="A1072" s="162"/>
      <c r="B1072" s="163"/>
      <c r="C1072" s="164" t="s">
        <v>663</v>
      </c>
      <c r="D1072" s="61">
        <f t="shared" si="21"/>
        <v>0</v>
      </c>
    </row>
    <row r="1073" spans="1:4">
      <c r="A1073" s="162"/>
      <c r="B1073" s="163"/>
      <c r="C1073" s="164" t="s">
        <v>663</v>
      </c>
      <c r="D1073" s="61">
        <f t="shared" si="21"/>
        <v>0</v>
      </c>
    </row>
    <row r="1074" spans="1:4">
      <c r="A1074" s="162"/>
      <c r="B1074" s="163"/>
      <c r="C1074" s="164" t="s">
        <v>663</v>
      </c>
      <c r="D1074" s="61">
        <f t="shared" si="21"/>
        <v>0</v>
      </c>
    </row>
    <row r="1075" spans="1:4">
      <c r="A1075" s="162"/>
      <c r="B1075" s="163"/>
      <c r="C1075" s="164" t="s">
        <v>663</v>
      </c>
      <c r="D1075" s="61">
        <f t="shared" si="21"/>
        <v>0</v>
      </c>
    </row>
    <row r="1076" spans="1:4">
      <c r="A1076" s="162"/>
      <c r="B1076" s="163"/>
      <c r="C1076" s="164" t="s">
        <v>663</v>
      </c>
      <c r="D1076" s="61">
        <f t="shared" si="21"/>
        <v>0</v>
      </c>
    </row>
    <row r="1077" spans="1:4">
      <c r="A1077" s="162"/>
      <c r="B1077" s="163"/>
      <c r="C1077" s="164" t="s">
        <v>663</v>
      </c>
      <c r="D1077" s="61">
        <f t="shared" si="21"/>
        <v>0</v>
      </c>
    </row>
    <row r="1078" spans="1:4">
      <c r="A1078" s="162"/>
      <c r="B1078" s="163"/>
      <c r="C1078" s="164" t="s">
        <v>663</v>
      </c>
      <c r="D1078" s="61">
        <f t="shared" si="21"/>
        <v>0</v>
      </c>
    </row>
    <row r="1079" spans="1:4">
      <c r="A1079" s="162"/>
      <c r="B1079" s="163"/>
      <c r="C1079" s="164" t="s">
        <v>663</v>
      </c>
      <c r="D1079" s="61">
        <f t="shared" si="21"/>
        <v>0</v>
      </c>
    </row>
    <row r="1080" spans="1:4">
      <c r="A1080" s="162"/>
      <c r="B1080" s="163"/>
      <c r="C1080" s="164" t="s">
        <v>663</v>
      </c>
      <c r="D1080" s="61">
        <f t="shared" si="21"/>
        <v>0</v>
      </c>
    </row>
    <row r="1081" spans="1:4">
      <c r="A1081" s="162"/>
      <c r="B1081" s="163"/>
      <c r="C1081" s="164" t="s">
        <v>663</v>
      </c>
      <c r="D1081" s="61">
        <f t="shared" si="21"/>
        <v>0</v>
      </c>
    </row>
    <row r="1082" spans="1:4">
      <c r="A1082" s="162"/>
      <c r="B1082" s="163"/>
      <c r="C1082" s="164" t="s">
        <v>663</v>
      </c>
      <c r="D1082" s="61">
        <f t="shared" si="21"/>
        <v>0</v>
      </c>
    </row>
    <row r="1083" spans="1:4">
      <c r="A1083" s="162"/>
      <c r="B1083" s="163"/>
      <c r="C1083" s="164" t="s">
        <v>663</v>
      </c>
      <c r="D1083" s="61">
        <f t="shared" si="21"/>
        <v>0</v>
      </c>
    </row>
    <row r="1084" spans="1:4">
      <c r="A1084" s="162"/>
      <c r="B1084" s="163"/>
      <c r="C1084" s="164" t="s">
        <v>663</v>
      </c>
      <c r="D1084" s="61">
        <f t="shared" si="21"/>
        <v>0</v>
      </c>
    </row>
    <row r="1085" spans="1:4">
      <c r="A1085" s="162"/>
      <c r="B1085" s="163"/>
      <c r="C1085" s="164" t="s">
        <v>663</v>
      </c>
      <c r="D1085" s="61">
        <f t="shared" si="21"/>
        <v>0</v>
      </c>
    </row>
    <row r="1086" spans="1:4">
      <c r="A1086" s="162"/>
      <c r="B1086" s="163"/>
      <c r="C1086" s="164" t="s">
        <v>663</v>
      </c>
      <c r="D1086" s="61">
        <f t="shared" si="21"/>
        <v>0</v>
      </c>
    </row>
    <row r="1087" spans="1:4">
      <c r="A1087" s="162"/>
      <c r="B1087" s="163"/>
      <c r="C1087" s="164" t="s">
        <v>663</v>
      </c>
      <c r="D1087" s="61">
        <f t="shared" si="21"/>
        <v>0</v>
      </c>
    </row>
    <row r="1088" spans="1:4">
      <c r="A1088" s="162"/>
      <c r="B1088" s="163"/>
      <c r="C1088" s="164" t="s">
        <v>663</v>
      </c>
      <c r="D1088" s="61">
        <f t="shared" si="21"/>
        <v>0</v>
      </c>
    </row>
    <row r="1089" spans="1:4">
      <c r="A1089" s="162"/>
      <c r="B1089" s="163"/>
      <c r="C1089" s="164" t="s">
        <v>663</v>
      </c>
      <c r="D1089" s="61">
        <f t="shared" si="21"/>
        <v>0</v>
      </c>
    </row>
    <row r="1090" spans="1:4">
      <c r="A1090" s="162"/>
      <c r="B1090" s="163"/>
      <c r="C1090" s="164" t="s">
        <v>663</v>
      </c>
      <c r="D1090" s="61">
        <f t="shared" si="21"/>
        <v>0</v>
      </c>
    </row>
    <row r="1091" spans="1:4">
      <c r="A1091" s="162"/>
      <c r="B1091" s="163"/>
      <c r="C1091" s="164" t="s">
        <v>663</v>
      </c>
      <c r="D1091" s="61">
        <f t="shared" si="21"/>
        <v>0</v>
      </c>
    </row>
    <row r="1092" spans="1:4">
      <c r="A1092" s="162"/>
      <c r="B1092" s="163"/>
      <c r="C1092" s="164" t="s">
        <v>663</v>
      </c>
      <c r="D1092" s="61">
        <f t="shared" si="21"/>
        <v>0</v>
      </c>
    </row>
    <row r="1093" spans="1:4">
      <c r="A1093" s="162"/>
      <c r="B1093" s="163"/>
      <c r="C1093" s="164" t="s">
        <v>663</v>
      </c>
      <c r="D1093" s="61">
        <f t="shared" si="21"/>
        <v>0</v>
      </c>
    </row>
    <row r="1094" spans="1:4">
      <c r="A1094" s="162"/>
      <c r="B1094" s="163"/>
      <c r="C1094" s="164" t="s">
        <v>663</v>
      </c>
      <c r="D1094" s="61">
        <f t="shared" si="21"/>
        <v>0</v>
      </c>
    </row>
    <row r="1095" spans="1:4">
      <c r="A1095" s="162"/>
      <c r="B1095" s="163"/>
      <c r="C1095" s="164" t="s">
        <v>663</v>
      </c>
      <c r="D1095" s="61">
        <f t="shared" si="21"/>
        <v>0</v>
      </c>
    </row>
    <row r="1096" spans="1:4">
      <c r="A1096" s="162"/>
      <c r="B1096" s="163"/>
      <c r="C1096" s="164" t="s">
        <v>663</v>
      </c>
      <c r="D1096" s="61">
        <f t="shared" si="21"/>
        <v>0</v>
      </c>
    </row>
    <row r="1097" spans="1:4">
      <c r="A1097" s="162"/>
      <c r="B1097" s="163"/>
      <c r="C1097" s="164" t="s">
        <v>663</v>
      </c>
      <c r="D1097" s="61">
        <f t="shared" si="21"/>
        <v>0</v>
      </c>
    </row>
    <row r="1098" spans="1:4">
      <c r="A1098" s="162"/>
      <c r="B1098" s="163"/>
      <c r="C1098" s="164" t="s">
        <v>663</v>
      </c>
      <c r="D1098" s="61">
        <f t="shared" si="21"/>
        <v>0</v>
      </c>
    </row>
    <row r="1099" spans="1:4">
      <c r="A1099" s="162"/>
      <c r="B1099" s="163"/>
      <c r="C1099" s="164" t="s">
        <v>663</v>
      </c>
      <c r="D1099" s="61">
        <f t="shared" si="21"/>
        <v>0</v>
      </c>
    </row>
    <row r="1100" spans="1:4">
      <c r="A1100" s="162"/>
      <c r="B1100" s="163"/>
      <c r="C1100" s="164" t="s">
        <v>663</v>
      </c>
      <c r="D1100" s="61">
        <f t="shared" si="21"/>
        <v>0</v>
      </c>
    </row>
    <row r="1101" spans="1:4">
      <c r="A1101" s="162"/>
      <c r="B1101" s="163"/>
      <c r="C1101" s="164" t="s">
        <v>663</v>
      </c>
      <c r="D1101" s="61">
        <f t="shared" si="21"/>
        <v>0</v>
      </c>
    </row>
    <row r="1102" spans="1:4">
      <c r="A1102" s="162"/>
      <c r="B1102" s="163"/>
      <c r="C1102" s="164" t="s">
        <v>663</v>
      </c>
      <c r="D1102" s="61">
        <f t="shared" si="21"/>
        <v>0</v>
      </c>
    </row>
    <row r="1103" spans="1:4">
      <c r="A1103" s="162"/>
      <c r="B1103" s="163"/>
      <c r="C1103" s="164" t="s">
        <v>663</v>
      </c>
      <c r="D1103" s="61">
        <f t="shared" si="21"/>
        <v>0</v>
      </c>
    </row>
    <row r="1104" spans="1:4">
      <c r="A1104" s="162"/>
      <c r="B1104" s="163"/>
      <c r="C1104" s="164" t="s">
        <v>663</v>
      </c>
      <c r="D1104" s="61">
        <f t="shared" si="21"/>
        <v>0</v>
      </c>
    </row>
    <row r="1105" spans="1:4">
      <c r="A1105" s="162"/>
      <c r="B1105" s="163"/>
      <c r="C1105" s="164" t="s">
        <v>663</v>
      </c>
      <c r="D1105" s="61">
        <f t="shared" si="21"/>
        <v>0</v>
      </c>
    </row>
    <row r="1106" spans="1:4">
      <c r="A1106" s="162"/>
      <c r="B1106" s="163"/>
      <c r="C1106" s="164" t="s">
        <v>663</v>
      </c>
      <c r="D1106" s="61">
        <f t="shared" si="21"/>
        <v>0</v>
      </c>
    </row>
    <row r="1107" spans="1:4">
      <c r="A1107" s="162"/>
      <c r="B1107" s="163"/>
      <c r="C1107" s="164" t="s">
        <v>663</v>
      </c>
      <c r="D1107" s="61">
        <f t="shared" si="21"/>
        <v>0</v>
      </c>
    </row>
    <row r="1108" spans="1:4">
      <c r="A1108" s="162"/>
      <c r="B1108" s="163"/>
      <c r="C1108" s="164" t="s">
        <v>663</v>
      </c>
      <c r="D1108" s="61">
        <f t="shared" si="21"/>
        <v>0</v>
      </c>
    </row>
    <row r="1109" spans="1:4">
      <c r="A1109" s="162"/>
      <c r="B1109" s="163"/>
      <c r="C1109" s="164" t="s">
        <v>663</v>
      </c>
      <c r="D1109" s="61">
        <f t="shared" si="21"/>
        <v>0</v>
      </c>
    </row>
    <row r="1110" spans="1:4">
      <c r="A1110" s="162"/>
      <c r="B1110" s="163"/>
      <c r="C1110" s="164" t="s">
        <v>663</v>
      </c>
      <c r="D1110" s="61">
        <f t="shared" si="21"/>
        <v>0</v>
      </c>
    </row>
    <row r="1111" spans="1:4">
      <c r="A1111" s="162"/>
      <c r="B1111" s="163"/>
      <c r="C1111" s="164" t="s">
        <v>663</v>
      </c>
      <c r="D1111" s="61">
        <f t="shared" si="21"/>
        <v>0</v>
      </c>
    </row>
    <row r="1112" spans="1:4">
      <c r="A1112" s="162"/>
      <c r="B1112" s="163"/>
      <c r="C1112" s="164" t="s">
        <v>663</v>
      </c>
      <c r="D1112" s="61">
        <f t="shared" si="21"/>
        <v>0</v>
      </c>
    </row>
    <row r="1113" spans="1:4">
      <c r="A1113" s="162"/>
      <c r="B1113" s="163"/>
      <c r="C1113" s="164" t="s">
        <v>663</v>
      </c>
      <c r="D1113" s="61">
        <f t="shared" si="21"/>
        <v>0</v>
      </c>
    </row>
    <row r="1114" spans="1:4">
      <c r="A1114" s="162"/>
      <c r="B1114" s="163"/>
      <c r="C1114" s="164" t="s">
        <v>663</v>
      </c>
      <c r="D1114" s="61">
        <f t="shared" si="21"/>
        <v>0</v>
      </c>
    </row>
    <row r="1115" spans="1:4">
      <c r="A1115" s="162"/>
      <c r="B1115" s="163"/>
      <c r="C1115" s="164" t="s">
        <v>663</v>
      </c>
      <c r="D1115" s="61">
        <f t="shared" si="21"/>
        <v>0</v>
      </c>
    </row>
    <row r="1116" spans="1:4">
      <c r="A1116" s="162"/>
      <c r="B1116" s="163"/>
      <c r="C1116" s="164" t="s">
        <v>663</v>
      </c>
      <c r="D1116" s="61">
        <f t="shared" si="21"/>
        <v>0</v>
      </c>
    </row>
    <row r="1117" spans="1:4">
      <c r="A1117" s="162"/>
      <c r="B1117" s="163"/>
      <c r="C1117" s="164" t="s">
        <v>663</v>
      </c>
      <c r="D1117" s="61">
        <f t="shared" si="21"/>
        <v>0</v>
      </c>
    </row>
    <row r="1118" spans="1:4">
      <c r="A1118" s="162"/>
      <c r="B1118" s="163"/>
      <c r="C1118" s="164" t="s">
        <v>663</v>
      </c>
      <c r="D1118" s="61">
        <f t="shared" ref="D1118:D1181" si="22">A1118</f>
        <v>0</v>
      </c>
    </row>
    <row r="1119" spans="1:4">
      <c r="A1119" s="162"/>
      <c r="B1119" s="163"/>
      <c r="C1119" s="164" t="s">
        <v>663</v>
      </c>
      <c r="D1119" s="61">
        <f t="shared" si="22"/>
        <v>0</v>
      </c>
    </row>
    <row r="1120" spans="1:4">
      <c r="A1120" s="162"/>
      <c r="B1120" s="163"/>
      <c r="C1120" s="164" t="s">
        <v>663</v>
      </c>
      <c r="D1120" s="61">
        <f t="shared" si="22"/>
        <v>0</v>
      </c>
    </row>
    <row r="1121" spans="1:4">
      <c r="A1121" s="162"/>
      <c r="B1121" s="163"/>
      <c r="C1121" s="164" t="s">
        <v>663</v>
      </c>
      <c r="D1121" s="61">
        <f t="shared" si="22"/>
        <v>0</v>
      </c>
    </row>
    <row r="1122" spans="1:4">
      <c r="A1122" s="162"/>
      <c r="B1122" s="163"/>
      <c r="C1122" s="164" t="s">
        <v>663</v>
      </c>
      <c r="D1122" s="61">
        <f t="shared" si="22"/>
        <v>0</v>
      </c>
    </row>
    <row r="1123" spans="1:4">
      <c r="A1123" s="162"/>
      <c r="B1123" s="163"/>
      <c r="C1123" s="164" t="s">
        <v>663</v>
      </c>
      <c r="D1123" s="61">
        <f t="shared" si="22"/>
        <v>0</v>
      </c>
    </row>
    <row r="1124" spans="1:4">
      <c r="A1124" s="162"/>
      <c r="B1124" s="163"/>
      <c r="C1124" s="164" t="s">
        <v>663</v>
      </c>
      <c r="D1124" s="61">
        <f t="shared" si="22"/>
        <v>0</v>
      </c>
    </row>
    <row r="1125" spans="1:4">
      <c r="A1125" s="162"/>
      <c r="B1125" s="163"/>
      <c r="C1125" s="164" t="s">
        <v>663</v>
      </c>
      <c r="D1125" s="61">
        <f t="shared" si="22"/>
        <v>0</v>
      </c>
    </row>
    <row r="1126" spans="1:4">
      <c r="A1126" s="162"/>
      <c r="B1126" s="163"/>
      <c r="C1126" s="164" t="s">
        <v>663</v>
      </c>
      <c r="D1126" s="61">
        <f t="shared" si="22"/>
        <v>0</v>
      </c>
    </row>
    <row r="1127" spans="1:4">
      <c r="A1127" s="162"/>
      <c r="B1127" s="163"/>
      <c r="C1127" s="164" t="s">
        <v>663</v>
      </c>
      <c r="D1127" s="61">
        <f t="shared" si="22"/>
        <v>0</v>
      </c>
    </row>
    <row r="1128" spans="1:4">
      <c r="A1128" s="162"/>
      <c r="B1128" s="163"/>
      <c r="C1128" s="164" t="s">
        <v>663</v>
      </c>
      <c r="D1128" s="61">
        <f t="shared" si="22"/>
        <v>0</v>
      </c>
    </row>
    <row r="1129" spans="1:4">
      <c r="A1129" s="162"/>
      <c r="B1129" s="163"/>
      <c r="C1129" s="164" t="s">
        <v>663</v>
      </c>
      <c r="D1129" s="61">
        <f t="shared" si="22"/>
        <v>0</v>
      </c>
    </row>
    <row r="1130" spans="1:4">
      <c r="A1130" s="162"/>
      <c r="B1130" s="163"/>
      <c r="C1130" s="164" t="s">
        <v>663</v>
      </c>
      <c r="D1130" s="61">
        <f t="shared" si="22"/>
        <v>0</v>
      </c>
    </row>
    <row r="1131" spans="1:4">
      <c r="A1131" s="162"/>
      <c r="B1131" s="163"/>
      <c r="C1131" s="164" t="s">
        <v>663</v>
      </c>
      <c r="D1131" s="61">
        <f t="shared" si="22"/>
        <v>0</v>
      </c>
    </row>
    <row r="1132" spans="1:4">
      <c r="A1132" s="162"/>
      <c r="B1132" s="163"/>
      <c r="C1132" s="164" t="s">
        <v>663</v>
      </c>
      <c r="D1132" s="61">
        <f t="shared" si="22"/>
        <v>0</v>
      </c>
    </row>
    <row r="1133" spans="1:4">
      <c r="A1133" s="162"/>
      <c r="B1133" s="163"/>
      <c r="C1133" s="164" t="s">
        <v>663</v>
      </c>
      <c r="D1133" s="61">
        <f t="shared" si="22"/>
        <v>0</v>
      </c>
    </row>
    <row r="1134" spans="1:4">
      <c r="A1134" s="162"/>
      <c r="B1134" s="163"/>
      <c r="C1134" s="164" t="s">
        <v>663</v>
      </c>
      <c r="D1134" s="61">
        <f t="shared" si="22"/>
        <v>0</v>
      </c>
    </row>
    <row r="1135" spans="1:4">
      <c r="A1135" s="162"/>
      <c r="B1135" s="163"/>
      <c r="C1135" s="164" t="s">
        <v>663</v>
      </c>
      <c r="D1135" s="61">
        <f t="shared" si="22"/>
        <v>0</v>
      </c>
    </row>
    <row r="1136" spans="1:4">
      <c r="A1136" s="162"/>
      <c r="B1136" s="163"/>
      <c r="C1136" s="164" t="s">
        <v>663</v>
      </c>
      <c r="D1136" s="61">
        <f t="shared" si="22"/>
        <v>0</v>
      </c>
    </row>
    <row r="1137" spans="1:4">
      <c r="A1137" s="162"/>
      <c r="B1137" s="163"/>
      <c r="C1137" s="164" t="s">
        <v>663</v>
      </c>
      <c r="D1137" s="61">
        <f t="shared" si="22"/>
        <v>0</v>
      </c>
    </row>
    <row r="1138" spans="1:4">
      <c r="A1138" s="162"/>
      <c r="B1138" s="163"/>
      <c r="C1138" s="164" t="s">
        <v>663</v>
      </c>
      <c r="D1138" s="61">
        <f t="shared" si="22"/>
        <v>0</v>
      </c>
    </row>
    <row r="1139" spans="1:4">
      <c r="A1139" s="162"/>
      <c r="B1139" s="163"/>
      <c r="C1139" s="164" t="s">
        <v>663</v>
      </c>
      <c r="D1139" s="61">
        <f t="shared" si="22"/>
        <v>0</v>
      </c>
    </row>
    <row r="1140" spans="1:4">
      <c r="A1140" s="162"/>
      <c r="B1140" s="163"/>
      <c r="C1140" s="164" t="s">
        <v>663</v>
      </c>
      <c r="D1140" s="61">
        <f t="shared" si="22"/>
        <v>0</v>
      </c>
    </row>
    <row r="1141" spans="1:4">
      <c r="A1141" s="162"/>
      <c r="B1141" s="163"/>
      <c r="C1141" s="164" t="s">
        <v>663</v>
      </c>
      <c r="D1141" s="61">
        <f t="shared" si="22"/>
        <v>0</v>
      </c>
    </row>
    <row r="1142" spans="1:4">
      <c r="A1142" s="162"/>
      <c r="B1142" s="163"/>
      <c r="C1142" s="164" t="s">
        <v>663</v>
      </c>
      <c r="D1142" s="61">
        <f t="shared" si="22"/>
        <v>0</v>
      </c>
    </row>
    <row r="1143" spans="1:4">
      <c r="A1143" s="162"/>
      <c r="B1143" s="163"/>
      <c r="C1143" s="164" t="s">
        <v>663</v>
      </c>
      <c r="D1143" s="61">
        <f t="shared" si="22"/>
        <v>0</v>
      </c>
    </row>
    <row r="1144" spans="1:4">
      <c r="A1144" s="162"/>
      <c r="B1144" s="163"/>
      <c r="C1144" s="164" t="s">
        <v>663</v>
      </c>
      <c r="D1144" s="61">
        <f t="shared" si="22"/>
        <v>0</v>
      </c>
    </row>
    <row r="1145" spans="1:4">
      <c r="A1145" s="162"/>
      <c r="B1145" s="163"/>
      <c r="C1145" s="164" t="s">
        <v>663</v>
      </c>
      <c r="D1145" s="61">
        <f t="shared" si="22"/>
        <v>0</v>
      </c>
    </row>
    <row r="1146" spans="1:4">
      <c r="A1146" s="162"/>
      <c r="B1146" s="163"/>
      <c r="C1146" s="164" t="s">
        <v>663</v>
      </c>
      <c r="D1146" s="61">
        <f t="shared" si="22"/>
        <v>0</v>
      </c>
    </row>
    <row r="1147" spans="1:4">
      <c r="A1147" s="162"/>
      <c r="B1147" s="163"/>
      <c r="C1147" s="164" t="s">
        <v>663</v>
      </c>
      <c r="D1147" s="61">
        <f t="shared" si="22"/>
        <v>0</v>
      </c>
    </row>
    <row r="1148" spans="1:4">
      <c r="A1148" s="162"/>
      <c r="B1148" s="163"/>
      <c r="C1148" s="164" t="s">
        <v>663</v>
      </c>
      <c r="D1148" s="61">
        <f t="shared" si="22"/>
        <v>0</v>
      </c>
    </row>
    <row r="1149" spans="1:4">
      <c r="A1149" s="162"/>
      <c r="B1149" s="163"/>
      <c r="C1149" s="164" t="s">
        <v>663</v>
      </c>
      <c r="D1149" s="61">
        <f t="shared" si="22"/>
        <v>0</v>
      </c>
    </row>
    <row r="1150" spans="1:4">
      <c r="A1150" s="162"/>
      <c r="B1150" s="163"/>
      <c r="C1150" s="164" t="s">
        <v>663</v>
      </c>
      <c r="D1150" s="61">
        <f t="shared" si="22"/>
        <v>0</v>
      </c>
    </row>
    <row r="1151" spans="1:4">
      <c r="A1151" s="162"/>
      <c r="B1151" s="163"/>
      <c r="C1151" s="164" t="s">
        <v>663</v>
      </c>
      <c r="D1151" s="61">
        <f t="shared" si="22"/>
        <v>0</v>
      </c>
    </row>
    <row r="1152" spans="1:4">
      <c r="A1152" s="162"/>
      <c r="B1152" s="163"/>
      <c r="C1152" s="164" t="s">
        <v>663</v>
      </c>
      <c r="D1152" s="61">
        <f t="shared" si="22"/>
        <v>0</v>
      </c>
    </row>
    <row r="1153" spans="1:4">
      <c r="A1153" s="162"/>
      <c r="B1153" s="163"/>
      <c r="C1153" s="164" t="s">
        <v>663</v>
      </c>
      <c r="D1153" s="61">
        <f t="shared" si="22"/>
        <v>0</v>
      </c>
    </row>
    <row r="1154" spans="1:4">
      <c r="A1154" s="162"/>
      <c r="B1154" s="163"/>
      <c r="C1154" s="164" t="s">
        <v>663</v>
      </c>
      <c r="D1154" s="61">
        <f t="shared" si="22"/>
        <v>0</v>
      </c>
    </row>
    <row r="1155" spans="1:4">
      <c r="A1155" s="162"/>
      <c r="B1155" s="163"/>
      <c r="C1155" s="164" t="s">
        <v>663</v>
      </c>
      <c r="D1155" s="61">
        <f t="shared" si="22"/>
        <v>0</v>
      </c>
    </row>
    <row r="1156" spans="1:4">
      <c r="A1156" s="162"/>
      <c r="B1156" s="163"/>
      <c r="C1156" s="164" t="s">
        <v>663</v>
      </c>
      <c r="D1156" s="61">
        <f t="shared" si="22"/>
        <v>0</v>
      </c>
    </row>
    <row r="1157" spans="1:4">
      <c r="A1157" s="162"/>
      <c r="B1157" s="163"/>
      <c r="C1157" s="164" t="s">
        <v>663</v>
      </c>
      <c r="D1157" s="61">
        <f t="shared" si="22"/>
        <v>0</v>
      </c>
    </row>
    <row r="1158" spans="1:4">
      <c r="A1158" s="162"/>
      <c r="B1158" s="163"/>
      <c r="C1158" s="164" t="s">
        <v>663</v>
      </c>
      <c r="D1158" s="61">
        <f t="shared" si="22"/>
        <v>0</v>
      </c>
    </row>
    <row r="1159" spans="1:4">
      <c r="A1159" s="162"/>
      <c r="B1159" s="163"/>
      <c r="C1159" s="164" t="s">
        <v>663</v>
      </c>
      <c r="D1159" s="61">
        <f t="shared" si="22"/>
        <v>0</v>
      </c>
    </row>
    <row r="1160" spans="1:4">
      <c r="A1160" s="162"/>
      <c r="B1160" s="163"/>
      <c r="C1160" s="164" t="s">
        <v>663</v>
      </c>
      <c r="D1160" s="61">
        <f t="shared" si="22"/>
        <v>0</v>
      </c>
    </row>
    <row r="1161" spans="1:4">
      <c r="A1161" s="162"/>
      <c r="B1161" s="163"/>
      <c r="C1161" s="164" t="s">
        <v>663</v>
      </c>
      <c r="D1161" s="61">
        <f t="shared" si="22"/>
        <v>0</v>
      </c>
    </row>
    <row r="1162" spans="1:4">
      <c r="A1162" s="162"/>
      <c r="B1162" s="163"/>
      <c r="C1162" s="164" t="s">
        <v>663</v>
      </c>
      <c r="D1162" s="61">
        <f t="shared" si="22"/>
        <v>0</v>
      </c>
    </row>
    <row r="1163" spans="1:4">
      <c r="A1163" s="162"/>
      <c r="B1163" s="163"/>
      <c r="C1163" s="164" t="s">
        <v>663</v>
      </c>
      <c r="D1163" s="61">
        <f t="shared" si="22"/>
        <v>0</v>
      </c>
    </row>
    <row r="1164" spans="1:4">
      <c r="A1164" s="162"/>
      <c r="B1164" s="163"/>
      <c r="C1164" s="164" t="s">
        <v>663</v>
      </c>
      <c r="D1164" s="61">
        <f t="shared" si="22"/>
        <v>0</v>
      </c>
    </row>
    <row r="1165" spans="1:4">
      <c r="A1165" s="162"/>
      <c r="B1165" s="163"/>
      <c r="C1165" s="164" t="s">
        <v>663</v>
      </c>
      <c r="D1165" s="61">
        <f t="shared" si="22"/>
        <v>0</v>
      </c>
    </row>
    <row r="1166" spans="1:4">
      <c r="A1166" s="162"/>
      <c r="B1166" s="163"/>
      <c r="C1166" s="164" t="s">
        <v>663</v>
      </c>
      <c r="D1166" s="61">
        <f t="shared" si="22"/>
        <v>0</v>
      </c>
    </row>
    <row r="1167" spans="1:4">
      <c r="A1167" s="162"/>
      <c r="B1167" s="163"/>
      <c r="C1167" s="164" t="s">
        <v>663</v>
      </c>
      <c r="D1167" s="61">
        <f t="shared" si="22"/>
        <v>0</v>
      </c>
    </row>
    <row r="1168" spans="1:4">
      <c r="A1168" s="162"/>
      <c r="B1168" s="163"/>
      <c r="C1168" s="164" t="s">
        <v>663</v>
      </c>
      <c r="D1168" s="61">
        <f t="shared" si="22"/>
        <v>0</v>
      </c>
    </row>
    <row r="1169" spans="1:4">
      <c r="A1169" s="162"/>
      <c r="B1169" s="163"/>
      <c r="C1169" s="164" t="s">
        <v>663</v>
      </c>
      <c r="D1169" s="61">
        <f t="shared" si="22"/>
        <v>0</v>
      </c>
    </row>
    <row r="1170" spans="1:4">
      <c r="A1170" s="162"/>
      <c r="B1170" s="163"/>
      <c r="C1170" s="164" t="s">
        <v>663</v>
      </c>
      <c r="D1170" s="61">
        <f t="shared" si="22"/>
        <v>0</v>
      </c>
    </row>
    <row r="1171" spans="1:4">
      <c r="A1171" s="162"/>
      <c r="B1171" s="163"/>
      <c r="C1171" s="164" t="s">
        <v>663</v>
      </c>
      <c r="D1171" s="61">
        <f t="shared" si="22"/>
        <v>0</v>
      </c>
    </row>
    <row r="1172" spans="1:4">
      <c r="A1172" s="162"/>
      <c r="B1172" s="163"/>
      <c r="C1172" s="164" t="s">
        <v>663</v>
      </c>
      <c r="D1172" s="61">
        <f t="shared" si="22"/>
        <v>0</v>
      </c>
    </row>
    <row r="1173" spans="1:4">
      <c r="A1173" s="162"/>
      <c r="B1173" s="163"/>
      <c r="C1173" s="164" t="s">
        <v>663</v>
      </c>
      <c r="D1173" s="61">
        <f t="shared" si="22"/>
        <v>0</v>
      </c>
    </row>
    <row r="1174" spans="1:4">
      <c r="A1174" s="162"/>
      <c r="B1174" s="163"/>
      <c r="C1174" s="164" t="s">
        <v>663</v>
      </c>
      <c r="D1174" s="61">
        <f t="shared" si="22"/>
        <v>0</v>
      </c>
    </row>
    <row r="1175" spans="1:4">
      <c r="A1175" s="162"/>
      <c r="B1175" s="163"/>
      <c r="C1175" s="164" t="s">
        <v>663</v>
      </c>
      <c r="D1175" s="61">
        <f t="shared" si="22"/>
        <v>0</v>
      </c>
    </row>
    <row r="1176" spans="1:4">
      <c r="A1176" s="162"/>
      <c r="B1176" s="163"/>
      <c r="C1176" s="164" t="s">
        <v>663</v>
      </c>
      <c r="D1176" s="61">
        <f t="shared" si="22"/>
        <v>0</v>
      </c>
    </row>
    <row r="1177" spans="1:4">
      <c r="A1177" s="162"/>
      <c r="B1177" s="163"/>
      <c r="C1177" s="164" t="s">
        <v>663</v>
      </c>
      <c r="D1177" s="61">
        <f t="shared" si="22"/>
        <v>0</v>
      </c>
    </row>
    <row r="1178" spans="1:4">
      <c r="A1178" s="162"/>
      <c r="B1178" s="163"/>
      <c r="C1178" s="164" t="s">
        <v>663</v>
      </c>
      <c r="D1178" s="61">
        <f t="shared" si="22"/>
        <v>0</v>
      </c>
    </row>
    <row r="1179" spans="1:4">
      <c r="A1179" s="162"/>
      <c r="B1179" s="163"/>
      <c r="C1179" s="164" t="s">
        <v>663</v>
      </c>
      <c r="D1179" s="61">
        <f t="shared" si="22"/>
        <v>0</v>
      </c>
    </row>
    <row r="1180" spans="1:4">
      <c r="A1180" s="162"/>
      <c r="B1180" s="163"/>
      <c r="C1180" s="164" t="s">
        <v>663</v>
      </c>
      <c r="D1180" s="61">
        <f t="shared" si="22"/>
        <v>0</v>
      </c>
    </row>
    <row r="1181" spans="1:4">
      <c r="A1181" s="162"/>
      <c r="B1181" s="163"/>
      <c r="C1181" s="164" t="s">
        <v>663</v>
      </c>
      <c r="D1181" s="61">
        <f t="shared" si="22"/>
        <v>0</v>
      </c>
    </row>
    <row r="1182" spans="1:4">
      <c r="A1182" s="162"/>
      <c r="B1182" s="163"/>
      <c r="C1182" s="164" t="s">
        <v>663</v>
      </c>
      <c r="D1182" s="61">
        <f t="shared" ref="D1182:D1220" si="23">A1182</f>
        <v>0</v>
      </c>
    </row>
    <row r="1183" spans="1:4">
      <c r="A1183" s="162"/>
      <c r="B1183" s="163"/>
      <c r="C1183" s="164" t="s">
        <v>663</v>
      </c>
      <c r="D1183" s="61">
        <f t="shared" si="23"/>
        <v>0</v>
      </c>
    </row>
    <row r="1184" spans="1:4">
      <c r="A1184" s="162"/>
      <c r="B1184" s="163"/>
      <c r="C1184" s="164" t="s">
        <v>663</v>
      </c>
      <c r="D1184" s="61">
        <f t="shared" si="23"/>
        <v>0</v>
      </c>
    </row>
    <row r="1185" spans="1:4">
      <c r="A1185" s="162"/>
      <c r="B1185" s="163"/>
      <c r="C1185" s="164" t="s">
        <v>663</v>
      </c>
      <c r="D1185" s="61">
        <f t="shared" si="23"/>
        <v>0</v>
      </c>
    </row>
    <row r="1186" spans="1:4">
      <c r="A1186" s="162"/>
      <c r="B1186" s="163"/>
      <c r="C1186" s="164" t="s">
        <v>663</v>
      </c>
      <c r="D1186" s="61">
        <f t="shared" si="23"/>
        <v>0</v>
      </c>
    </row>
    <row r="1187" spans="1:4">
      <c r="A1187" s="162"/>
      <c r="B1187" s="163"/>
      <c r="C1187" s="164" t="s">
        <v>663</v>
      </c>
      <c r="D1187" s="61">
        <f t="shared" si="23"/>
        <v>0</v>
      </c>
    </row>
    <row r="1188" spans="1:4">
      <c r="A1188" s="162"/>
      <c r="B1188" s="163"/>
      <c r="C1188" s="164" t="s">
        <v>663</v>
      </c>
      <c r="D1188" s="61">
        <f t="shared" si="23"/>
        <v>0</v>
      </c>
    </row>
    <row r="1189" spans="1:4">
      <c r="A1189" s="162"/>
      <c r="B1189" s="163"/>
      <c r="C1189" s="164" t="s">
        <v>663</v>
      </c>
      <c r="D1189" s="61">
        <f t="shared" si="23"/>
        <v>0</v>
      </c>
    </row>
    <row r="1190" spans="1:4">
      <c r="A1190" s="162"/>
      <c r="B1190" s="163"/>
      <c r="C1190" s="164" t="s">
        <v>663</v>
      </c>
      <c r="D1190" s="61">
        <f t="shared" si="23"/>
        <v>0</v>
      </c>
    </row>
    <row r="1191" spans="1:4">
      <c r="A1191" s="162"/>
      <c r="B1191" s="163"/>
      <c r="C1191" s="164" t="s">
        <v>663</v>
      </c>
      <c r="D1191" s="61">
        <f t="shared" si="23"/>
        <v>0</v>
      </c>
    </row>
    <row r="1192" spans="1:4">
      <c r="A1192" s="162"/>
      <c r="B1192" s="163"/>
      <c r="C1192" s="164" t="s">
        <v>663</v>
      </c>
      <c r="D1192" s="61">
        <f t="shared" si="23"/>
        <v>0</v>
      </c>
    </row>
    <row r="1193" spans="1:4">
      <c r="A1193" s="162"/>
      <c r="B1193" s="163"/>
      <c r="C1193" s="164" t="s">
        <v>663</v>
      </c>
      <c r="D1193" s="61">
        <f t="shared" si="23"/>
        <v>0</v>
      </c>
    </row>
    <row r="1194" spans="1:4">
      <c r="A1194" s="162"/>
      <c r="B1194" s="163"/>
      <c r="C1194" s="164" t="s">
        <v>663</v>
      </c>
      <c r="D1194" s="61">
        <f t="shared" si="23"/>
        <v>0</v>
      </c>
    </row>
    <row r="1195" spans="1:4">
      <c r="A1195" s="162"/>
      <c r="B1195" s="163"/>
      <c r="C1195" s="164" t="s">
        <v>663</v>
      </c>
      <c r="D1195" s="61">
        <f t="shared" si="23"/>
        <v>0</v>
      </c>
    </row>
    <row r="1196" spans="1:4">
      <c r="A1196" s="162"/>
      <c r="B1196" s="163"/>
      <c r="C1196" s="164" t="s">
        <v>663</v>
      </c>
      <c r="D1196" s="61">
        <f t="shared" si="23"/>
        <v>0</v>
      </c>
    </row>
    <row r="1197" spans="1:4">
      <c r="A1197" s="162"/>
      <c r="B1197" s="163"/>
      <c r="C1197" s="164" t="s">
        <v>663</v>
      </c>
      <c r="D1197" s="61">
        <f t="shared" si="23"/>
        <v>0</v>
      </c>
    </row>
    <row r="1198" spans="1:4">
      <c r="A1198" s="162"/>
      <c r="B1198" s="163"/>
      <c r="C1198" s="164" t="s">
        <v>663</v>
      </c>
      <c r="D1198" s="61">
        <f t="shared" si="23"/>
        <v>0</v>
      </c>
    </row>
    <row r="1199" spans="1:4">
      <c r="A1199" s="162"/>
      <c r="B1199" s="163"/>
      <c r="C1199" s="164" t="s">
        <v>663</v>
      </c>
      <c r="D1199" s="61">
        <f t="shared" si="23"/>
        <v>0</v>
      </c>
    </row>
    <row r="1200" spans="1:4">
      <c r="A1200" s="162"/>
      <c r="B1200" s="163"/>
      <c r="C1200" s="164" t="s">
        <v>663</v>
      </c>
      <c r="D1200" s="61">
        <f t="shared" si="23"/>
        <v>0</v>
      </c>
    </row>
    <row r="1201" spans="1:4">
      <c r="A1201" s="162"/>
      <c r="B1201" s="163"/>
      <c r="C1201" s="164" t="s">
        <v>663</v>
      </c>
      <c r="D1201" s="61">
        <f t="shared" si="23"/>
        <v>0</v>
      </c>
    </row>
    <row r="1202" spans="1:4">
      <c r="A1202" s="162"/>
      <c r="B1202" s="163"/>
      <c r="C1202" s="164" t="s">
        <v>663</v>
      </c>
      <c r="D1202" s="61">
        <f t="shared" si="23"/>
        <v>0</v>
      </c>
    </row>
    <row r="1203" spans="1:4">
      <c r="A1203" s="162"/>
      <c r="B1203" s="163"/>
      <c r="C1203" s="164" t="s">
        <v>663</v>
      </c>
      <c r="D1203" s="61">
        <f t="shared" si="23"/>
        <v>0</v>
      </c>
    </row>
    <row r="1204" spans="1:4">
      <c r="A1204" s="162"/>
      <c r="B1204" s="163"/>
      <c r="C1204" s="164" t="s">
        <v>663</v>
      </c>
      <c r="D1204" s="61">
        <f t="shared" si="23"/>
        <v>0</v>
      </c>
    </row>
    <row r="1205" spans="1:4">
      <c r="A1205" s="162"/>
      <c r="B1205" s="163"/>
      <c r="C1205" s="164" t="s">
        <v>663</v>
      </c>
      <c r="D1205" s="61">
        <f t="shared" si="23"/>
        <v>0</v>
      </c>
    </row>
    <row r="1206" spans="1:4">
      <c r="A1206" s="162"/>
      <c r="B1206" s="163"/>
      <c r="C1206" s="164" t="s">
        <v>663</v>
      </c>
      <c r="D1206" s="61">
        <f t="shared" si="23"/>
        <v>0</v>
      </c>
    </row>
    <row r="1207" spans="1:4">
      <c r="A1207" s="162"/>
      <c r="B1207" s="163"/>
      <c r="C1207" s="164" t="s">
        <v>663</v>
      </c>
      <c r="D1207" s="61">
        <f t="shared" si="23"/>
        <v>0</v>
      </c>
    </row>
    <row r="1208" spans="1:4">
      <c r="A1208" s="162"/>
      <c r="B1208" s="163"/>
      <c r="C1208" s="164" t="s">
        <v>663</v>
      </c>
      <c r="D1208" s="61">
        <f t="shared" si="23"/>
        <v>0</v>
      </c>
    </row>
    <row r="1209" spans="1:4">
      <c r="A1209" s="162"/>
      <c r="B1209" s="163"/>
      <c r="C1209" s="164" t="s">
        <v>663</v>
      </c>
      <c r="D1209" s="61">
        <f t="shared" si="23"/>
        <v>0</v>
      </c>
    </row>
    <row r="1210" spans="1:4">
      <c r="A1210" s="162"/>
      <c r="B1210" s="163"/>
      <c r="C1210" s="164" t="s">
        <v>663</v>
      </c>
      <c r="D1210" s="61">
        <f t="shared" si="23"/>
        <v>0</v>
      </c>
    </row>
    <row r="1211" spans="1:4">
      <c r="A1211" s="162"/>
      <c r="B1211" s="163"/>
      <c r="C1211" s="164" t="s">
        <v>663</v>
      </c>
      <c r="D1211" s="61">
        <f t="shared" si="23"/>
        <v>0</v>
      </c>
    </row>
    <row r="1212" spans="1:4">
      <c r="A1212" s="162"/>
      <c r="B1212" s="163"/>
      <c r="C1212" s="164" t="s">
        <v>663</v>
      </c>
      <c r="D1212" s="61">
        <f t="shared" si="23"/>
        <v>0</v>
      </c>
    </row>
    <row r="1213" spans="1:4">
      <c r="A1213" s="162"/>
      <c r="B1213" s="163"/>
      <c r="C1213" s="164" t="s">
        <v>663</v>
      </c>
      <c r="D1213" s="61">
        <f t="shared" si="23"/>
        <v>0</v>
      </c>
    </row>
    <row r="1214" spans="1:4">
      <c r="A1214" s="162"/>
      <c r="B1214" s="163"/>
      <c r="C1214" s="164" t="s">
        <v>663</v>
      </c>
      <c r="D1214" s="61">
        <f t="shared" si="23"/>
        <v>0</v>
      </c>
    </row>
    <row r="1215" spans="1:4">
      <c r="A1215" s="162"/>
      <c r="B1215" s="163"/>
      <c r="C1215" s="164" t="s">
        <v>663</v>
      </c>
      <c r="D1215" s="61">
        <f t="shared" si="23"/>
        <v>0</v>
      </c>
    </row>
    <row r="1216" spans="1:4">
      <c r="A1216" s="162"/>
      <c r="B1216" s="163"/>
      <c r="C1216" s="164" t="s">
        <v>663</v>
      </c>
      <c r="D1216" s="61">
        <f t="shared" si="23"/>
        <v>0</v>
      </c>
    </row>
    <row r="1217" spans="1:4">
      <c r="A1217" s="162"/>
      <c r="B1217" s="163"/>
      <c r="C1217" s="164" t="s">
        <v>663</v>
      </c>
      <c r="D1217" s="61">
        <f t="shared" si="23"/>
        <v>0</v>
      </c>
    </row>
    <row r="1218" spans="1:4">
      <c r="A1218" s="162"/>
      <c r="B1218" s="163"/>
      <c r="C1218" s="164" t="s">
        <v>663</v>
      </c>
      <c r="D1218" s="61">
        <f t="shared" si="23"/>
        <v>0</v>
      </c>
    </row>
    <row r="1219" spans="1:4">
      <c r="A1219" s="162"/>
      <c r="B1219" s="163"/>
      <c r="C1219" s="164" t="s">
        <v>663</v>
      </c>
      <c r="D1219" s="61">
        <f t="shared" si="23"/>
        <v>0</v>
      </c>
    </row>
    <row r="1220" spans="1:4">
      <c r="A1220" s="162"/>
      <c r="B1220" s="163"/>
      <c r="C1220" s="164" t="s">
        <v>663</v>
      </c>
      <c r="D1220" s="61">
        <f t="shared" si="23"/>
        <v>0</v>
      </c>
    </row>
  </sheetData>
  <autoFilter ref="A1:C144" xr:uid="{00000000-0009-0000-0000-000006000000}">
    <sortState xmlns:xlrd2="http://schemas.microsoft.com/office/spreadsheetml/2017/richdata2" ref="A2:C1220">
      <sortCondition ref="A1:A144"/>
    </sortState>
  </autoFilter>
  <phoneticPr fontId="5" type="noConversion"/>
  <conditionalFormatting sqref="C1221:C1048576 C1:C149">
    <cfRule type="duplicateValues" dxfId="15" priority="15"/>
  </conditionalFormatting>
  <conditionalFormatting sqref="A1">
    <cfRule type="duplicateValues" dxfId="14" priority="13"/>
    <cfRule type="duplicateValues" dxfId="13" priority="14"/>
  </conditionalFormatting>
  <conditionalFormatting sqref="B127">
    <cfRule type="duplicateValues" dxfId="12" priority="11"/>
    <cfRule type="duplicateValues" dxfId="11" priority="12"/>
  </conditionalFormatting>
  <conditionalFormatting sqref="B150:B170">
    <cfRule type="duplicateValues" dxfId="10" priority="9"/>
    <cfRule type="duplicateValues" dxfId="9" priority="10"/>
  </conditionalFormatting>
  <conditionalFormatting sqref="B128:B149 B1:B126 B171:B201 B203:B232 B237:B1048576">
    <cfRule type="duplicateValues" dxfId="8" priority="16"/>
    <cfRule type="duplicateValues" dxfId="7" priority="17"/>
  </conditionalFormatting>
  <conditionalFormatting sqref="C2:C201 C203:C232 C237:C1220">
    <cfRule type="duplicateValues" dxfId="6" priority="18"/>
  </conditionalFormatting>
  <conditionalFormatting sqref="B202">
    <cfRule type="duplicateValues" dxfId="5" priority="7"/>
    <cfRule type="duplicateValues" dxfId="4" priority="8"/>
  </conditionalFormatting>
  <conditionalFormatting sqref="C202">
    <cfRule type="duplicateValues" dxfId="3" priority="6"/>
  </conditionalFormatting>
  <conditionalFormatting sqref="B233:B236">
    <cfRule type="duplicateValues" dxfId="2" priority="1"/>
    <cfRule type="duplicateValues" dxfId="1" priority="2"/>
  </conditionalFormatting>
  <conditionalFormatting sqref="C233:C236">
    <cfRule type="duplicateValues" dxfId="0" priority="3"/>
  </conditionalFormatting>
  <hyperlinks>
    <hyperlink ref="C20" r:id="rId1" xr:uid="{00000000-0004-0000-0600-000000000000}"/>
    <hyperlink ref="C150" r:id="rId2" xr:uid="{00000000-0004-0000-0600-000001000000}"/>
    <hyperlink ref="C149" r:id="rId3" xr:uid="{00000000-0004-0000-0600-000002000000}"/>
    <hyperlink ref="C148" r:id="rId4" xr:uid="{00000000-0004-0000-0600-000003000000}"/>
    <hyperlink ref="C137" r:id="rId5" xr:uid="{00000000-0004-0000-0600-000004000000}"/>
    <hyperlink ref="C140" r:id="rId6" xr:uid="{00000000-0004-0000-0600-000005000000}"/>
    <hyperlink ref="C138" r:id="rId7" xr:uid="{00000000-0004-0000-0600-000006000000}"/>
    <hyperlink ref="C146:C151" r:id="rId8" display="http://skinnonews.com/global/archives/" xr:uid="{00000000-0004-0000-0600-000007000000}"/>
    <hyperlink ref="C147" r:id="rId9" xr:uid="{00000000-0004-0000-0600-000008000000}"/>
    <hyperlink ref="C146" r:id="rId10" xr:uid="{00000000-0004-0000-0600-000009000000}"/>
    <hyperlink ref="C17" r:id="rId11" xr:uid="{00000000-0004-0000-0600-00000A000000}"/>
    <hyperlink ref="C144" r:id="rId12" xr:uid="{00000000-0004-0000-0600-00000B000000}"/>
    <hyperlink ref="C142" r:id="rId13" xr:uid="{00000000-0004-0000-0600-00000C000000}"/>
    <hyperlink ref="C9" r:id="rId14" xr:uid="{00000000-0004-0000-0600-00000D000000}"/>
    <hyperlink ref="C145" r:id="rId15" xr:uid="{00000000-0004-0000-0600-00000E000000}"/>
    <hyperlink ref="C143" r:id="rId16" xr:uid="{00000000-0004-0000-0600-00000F000000}"/>
    <hyperlink ref="C141" r:id="rId17" xr:uid="{00000000-0004-0000-0600-000010000000}"/>
    <hyperlink ref="C139" r:id="rId18" xr:uid="{00000000-0004-0000-0600-000011000000}"/>
    <hyperlink ref="C134" r:id="rId19" xr:uid="{00000000-0004-0000-0600-000012000000}"/>
    <hyperlink ref="C135" r:id="rId20" xr:uid="{00000000-0004-0000-0600-000013000000}"/>
    <hyperlink ref="C136" r:id="rId21" xr:uid="{00000000-0004-0000-0600-000014000000}"/>
    <hyperlink ref="C131" r:id="rId22" xr:uid="{00000000-0004-0000-0600-000015000000}"/>
    <hyperlink ref="C133" r:id="rId23" xr:uid="{00000000-0004-0000-0600-000016000000}"/>
    <hyperlink ref="C128" r:id="rId24" xr:uid="{00000000-0004-0000-0600-000017000000}"/>
    <hyperlink ref="C132" r:id="rId25" xr:uid="{00000000-0004-0000-0600-000018000000}"/>
    <hyperlink ref="C130" r:id="rId26" xr:uid="{00000000-0004-0000-0600-000019000000}"/>
    <hyperlink ref="C129" r:id="rId27" xr:uid="{00000000-0004-0000-0600-00001A000000}"/>
    <hyperlink ref="C126" r:id="rId28" xr:uid="{00000000-0004-0000-0600-00001B000000}"/>
    <hyperlink ref="C127" r:id="rId29" xr:uid="{00000000-0004-0000-0600-00001C000000}"/>
    <hyperlink ref="C125" r:id="rId30" xr:uid="{00000000-0004-0000-0600-00001D000000}"/>
    <hyperlink ref="C123" r:id="rId31" xr:uid="{00000000-0004-0000-0600-00001E000000}"/>
    <hyperlink ref="C124" r:id="rId32" xr:uid="{00000000-0004-0000-0600-00001F000000}"/>
    <hyperlink ref="C122" r:id="rId33" xr:uid="{00000000-0004-0000-0600-000020000000}"/>
    <hyperlink ref="C121" r:id="rId34" xr:uid="{00000000-0004-0000-0600-000021000000}"/>
    <hyperlink ref="C120" r:id="rId35" xr:uid="{00000000-0004-0000-0600-000022000000}"/>
    <hyperlink ref="C117" r:id="rId36" xr:uid="{00000000-0004-0000-0600-000023000000}"/>
    <hyperlink ref="C118" r:id="rId37" xr:uid="{00000000-0004-0000-0600-000024000000}"/>
    <hyperlink ref="C119" r:id="rId38" xr:uid="{00000000-0004-0000-0600-000025000000}"/>
    <hyperlink ref="C116" r:id="rId39" xr:uid="{00000000-0004-0000-0600-000026000000}"/>
    <hyperlink ref="C113" r:id="rId40" xr:uid="{00000000-0004-0000-0600-000027000000}"/>
    <hyperlink ref="C114" r:id="rId41" xr:uid="{00000000-0004-0000-0600-000028000000}"/>
    <hyperlink ref="C115" r:id="rId42" xr:uid="{00000000-0004-0000-0600-000029000000}"/>
    <hyperlink ref="C109" r:id="rId43" xr:uid="{00000000-0004-0000-0600-00002A000000}"/>
    <hyperlink ref="C112" r:id="rId44" xr:uid="{00000000-0004-0000-0600-00002B000000}"/>
    <hyperlink ref="C110" r:id="rId45" xr:uid="{00000000-0004-0000-0600-00002C000000}"/>
    <hyperlink ref="C111" r:id="rId46" xr:uid="{00000000-0004-0000-0600-00002D000000}"/>
    <hyperlink ref="C107" r:id="rId47" xr:uid="{00000000-0004-0000-0600-00002E000000}"/>
    <hyperlink ref="C108" r:id="rId48" xr:uid="{00000000-0004-0000-0600-00002F000000}"/>
    <hyperlink ref="C106" r:id="rId49" xr:uid="{00000000-0004-0000-0600-000030000000}"/>
    <hyperlink ref="C21" r:id="rId50" xr:uid="{00000000-0004-0000-0600-000031000000}"/>
    <hyperlink ref="C105" r:id="rId51" xr:uid="{00000000-0004-0000-0600-000032000000}"/>
    <hyperlink ref="C104" r:id="rId52" xr:uid="{00000000-0004-0000-0600-000033000000}"/>
    <hyperlink ref="C103" r:id="rId53" xr:uid="{00000000-0004-0000-0600-000034000000}"/>
    <hyperlink ref="C73" r:id="rId54" xr:uid="{00000000-0004-0000-0600-000035000000}"/>
    <hyperlink ref="C66" r:id="rId55" xr:uid="{00000000-0004-0000-0600-000036000000}"/>
    <hyperlink ref="C68" r:id="rId56" xr:uid="{00000000-0004-0000-0600-000037000000}"/>
    <hyperlink ref="C70" r:id="rId57" xr:uid="{00000000-0004-0000-0600-000038000000}"/>
    <hyperlink ref="C71" r:id="rId58" xr:uid="{00000000-0004-0000-0600-000039000000}"/>
    <hyperlink ref="C77" r:id="rId59" xr:uid="{00000000-0004-0000-0600-00003A000000}"/>
    <hyperlink ref="C79" r:id="rId60" xr:uid="{00000000-0004-0000-0600-00003B000000}"/>
    <hyperlink ref="C82" r:id="rId61" xr:uid="{00000000-0004-0000-0600-00003C000000}"/>
    <hyperlink ref="C85" r:id="rId62" xr:uid="{00000000-0004-0000-0600-00003D000000}"/>
    <hyperlink ref="C91" r:id="rId63" xr:uid="{00000000-0004-0000-0600-00003E000000}"/>
    <hyperlink ref="C99" r:id="rId64" xr:uid="{00000000-0004-0000-0600-00003F000000}"/>
    <hyperlink ref="C102" r:id="rId65" xr:uid="{00000000-0004-0000-0600-000040000000}"/>
    <hyperlink ref="C101" r:id="rId66" xr:uid="{00000000-0004-0000-0600-000041000000}"/>
    <hyperlink ref="C98" r:id="rId67" xr:uid="{00000000-0004-0000-0600-000042000000}"/>
    <hyperlink ref="C15" r:id="rId68" xr:uid="{00000000-0004-0000-0600-000043000000}"/>
    <hyperlink ref="C97" r:id="rId69" xr:uid="{00000000-0004-0000-0600-000044000000}"/>
    <hyperlink ref="C100" r:id="rId70" xr:uid="{00000000-0004-0000-0600-000045000000}"/>
    <hyperlink ref="C96" r:id="rId71" xr:uid="{00000000-0004-0000-0600-000046000000}"/>
    <hyperlink ref="C95" r:id="rId72" xr:uid="{00000000-0004-0000-0600-000047000000}"/>
    <hyperlink ref="C94" r:id="rId73" xr:uid="{00000000-0004-0000-0600-000048000000}"/>
    <hyperlink ref="C92" r:id="rId74" xr:uid="{00000000-0004-0000-0600-000049000000}"/>
    <hyperlink ref="C93" r:id="rId75" xr:uid="{00000000-0004-0000-0600-00004A000000}"/>
    <hyperlink ref="C88" r:id="rId76" xr:uid="{00000000-0004-0000-0600-00004B000000}"/>
    <hyperlink ref="C90" r:id="rId77" xr:uid="{00000000-0004-0000-0600-00004C000000}"/>
    <hyperlink ref="C89" r:id="rId78" xr:uid="{00000000-0004-0000-0600-00004D000000}"/>
    <hyperlink ref="C87" r:id="rId79" xr:uid="{00000000-0004-0000-0600-00004E000000}"/>
    <hyperlink ref="C3" r:id="rId80" xr:uid="{00000000-0004-0000-0600-00004F000000}"/>
    <hyperlink ref="C72:C82" r:id="rId81" display="http://skinnonews.com/global/archives/" xr:uid="{00000000-0004-0000-0600-000050000000}"/>
    <hyperlink ref="C86" r:id="rId82" xr:uid="{00000000-0004-0000-0600-000051000000}"/>
    <hyperlink ref="C13" r:id="rId83" xr:uid="{00000000-0004-0000-0600-000052000000}"/>
    <hyperlink ref="C83" r:id="rId84" xr:uid="{00000000-0004-0000-0600-000053000000}"/>
    <hyperlink ref="C84" r:id="rId85" xr:uid="{00000000-0004-0000-0600-000054000000}"/>
    <hyperlink ref="C7" r:id="rId86" xr:uid="{00000000-0004-0000-0600-000055000000}"/>
    <hyperlink ref="C80" r:id="rId87" xr:uid="{00000000-0004-0000-0600-000056000000}"/>
    <hyperlink ref="C81" r:id="rId88" xr:uid="{00000000-0004-0000-0600-000057000000}"/>
    <hyperlink ref="C22" r:id="rId89" xr:uid="{00000000-0004-0000-0600-000058000000}"/>
    <hyperlink ref="C76" r:id="rId90" xr:uid="{00000000-0004-0000-0600-000059000000}"/>
    <hyperlink ref="C78" r:id="rId91" xr:uid="{00000000-0004-0000-0600-00005A000000}"/>
    <hyperlink ref="C74" r:id="rId92" xr:uid="{00000000-0004-0000-0600-00005B000000}"/>
    <hyperlink ref="C69" r:id="rId93" xr:uid="{00000000-0004-0000-0600-00005C000000}"/>
    <hyperlink ref="C72" r:id="rId94" xr:uid="{00000000-0004-0000-0600-00005D000000}"/>
    <hyperlink ref="C75" r:id="rId95" xr:uid="{00000000-0004-0000-0600-00005E000000}"/>
    <hyperlink ref="C67" r:id="rId96" xr:uid="{00000000-0004-0000-0600-00005F000000}"/>
    <hyperlink ref="C65" r:id="rId97" xr:uid="{00000000-0004-0000-0600-000060000000}"/>
    <hyperlink ref="C64" r:id="rId98" xr:uid="{00000000-0004-0000-0600-000061000000}"/>
    <hyperlink ref="C63" r:id="rId99" xr:uid="{00000000-0004-0000-0600-000062000000}"/>
    <hyperlink ref="C61" r:id="rId100" xr:uid="{00000000-0004-0000-0600-000063000000}"/>
    <hyperlink ref="C62" r:id="rId101" xr:uid="{00000000-0004-0000-0600-000064000000}"/>
    <hyperlink ref="C60" r:id="rId102" xr:uid="{00000000-0004-0000-0600-000065000000}"/>
    <hyperlink ref="C59" r:id="rId103" xr:uid="{00000000-0004-0000-0600-000066000000}"/>
    <hyperlink ref="C56" r:id="rId104" xr:uid="{00000000-0004-0000-0600-000067000000}"/>
    <hyperlink ref="C58" r:id="rId105" xr:uid="{00000000-0004-0000-0600-000068000000}"/>
    <hyperlink ref="C57" r:id="rId106" xr:uid="{00000000-0004-0000-0600-000069000000}"/>
    <hyperlink ref="C5" r:id="rId107" xr:uid="{00000000-0004-0000-0600-00006A000000}"/>
    <hyperlink ref="C55" r:id="rId108" xr:uid="{00000000-0004-0000-0600-00006B000000}"/>
    <hyperlink ref="C54" r:id="rId109" xr:uid="{00000000-0004-0000-0600-00006C000000}"/>
    <hyperlink ref="C52" r:id="rId110" xr:uid="{00000000-0004-0000-0600-00006D000000}"/>
    <hyperlink ref="C51" r:id="rId111" xr:uid="{00000000-0004-0000-0600-00006E000000}"/>
    <hyperlink ref="C53" r:id="rId112" xr:uid="{00000000-0004-0000-0600-00006F000000}"/>
    <hyperlink ref="C68:C69" r:id="rId113" display="http://skinnonews.com/global/archives/" xr:uid="{00000000-0004-0000-0600-000070000000}"/>
    <hyperlink ref="C64:C67" r:id="rId114" display="http://skinnonews.com/global/archives/" xr:uid="{00000000-0004-0000-0600-000071000000}"/>
    <hyperlink ref="C60:C63" r:id="rId115" display="http://skinnonews.com/global/archives/" xr:uid="{00000000-0004-0000-0600-000072000000}"/>
    <hyperlink ref="C56:C59" r:id="rId116" display="http://skinnonews.com/global/archives/" xr:uid="{00000000-0004-0000-0600-000073000000}"/>
    <hyperlink ref="C52:C55" r:id="rId117" display="http://skinnonews.com/global/archives/" xr:uid="{00000000-0004-0000-0600-000074000000}"/>
    <hyperlink ref="C49" r:id="rId118" xr:uid="{00000000-0004-0000-0600-000075000000}"/>
    <hyperlink ref="C30" r:id="rId119" xr:uid="{00000000-0004-0000-0600-000076000000}"/>
    <hyperlink ref="C50" r:id="rId120" xr:uid="{00000000-0004-0000-0600-000077000000}"/>
    <hyperlink ref="C27" r:id="rId121" xr:uid="{00000000-0004-0000-0600-000078000000}"/>
    <hyperlink ref="C48" r:id="rId122" xr:uid="{00000000-0004-0000-0600-000079000000}"/>
    <hyperlink ref="C46" r:id="rId123" xr:uid="{00000000-0004-0000-0600-00007A000000}"/>
    <hyperlink ref="C47" r:id="rId124" xr:uid="{00000000-0004-0000-0600-00007B000000}"/>
    <hyperlink ref="C38" r:id="rId125" xr:uid="{00000000-0004-0000-0600-00007C000000}"/>
    <hyperlink ref="C28" r:id="rId126" xr:uid="{00000000-0004-0000-0600-00007D000000}"/>
    <hyperlink ref="C26" r:id="rId127" xr:uid="{00000000-0004-0000-0600-00007E000000}"/>
    <hyperlink ref="C29" r:id="rId128" xr:uid="{00000000-0004-0000-0600-00007F000000}"/>
    <hyperlink ref="C35" r:id="rId129" xr:uid="{00000000-0004-0000-0600-000080000000}"/>
    <hyperlink ref="C34" r:id="rId130" xr:uid="{00000000-0004-0000-0600-000081000000}"/>
    <hyperlink ref="C32" r:id="rId131" xr:uid="{00000000-0004-0000-0600-000082000000}"/>
    <hyperlink ref="C31" r:id="rId132" xr:uid="{00000000-0004-0000-0600-000083000000}"/>
    <hyperlink ref="C8" r:id="rId133" xr:uid="{00000000-0004-0000-0600-000084000000}"/>
    <hyperlink ref="C24" r:id="rId134" xr:uid="{00000000-0004-0000-0600-000085000000}"/>
    <hyperlink ref="C23" r:id="rId135" xr:uid="{00000000-0004-0000-0600-000086000000}"/>
    <hyperlink ref="C25" r:id="rId136" xr:uid="{00000000-0004-0000-0600-000087000000}"/>
    <hyperlink ref="C36" r:id="rId137" xr:uid="{00000000-0004-0000-0600-000088000000}"/>
    <hyperlink ref="C33" r:id="rId138" xr:uid="{00000000-0004-0000-0600-000089000000}"/>
    <hyperlink ref="C4" r:id="rId139" xr:uid="{00000000-0004-0000-0600-00008A000000}"/>
    <hyperlink ref="C43" r:id="rId140" xr:uid="{00000000-0004-0000-0600-00008B000000}"/>
    <hyperlink ref="C45" r:id="rId141" xr:uid="{00000000-0004-0000-0600-00008C000000}"/>
    <hyperlink ref="C11" r:id="rId142" xr:uid="{00000000-0004-0000-0600-00008D000000}"/>
    <hyperlink ref="C6" r:id="rId143" xr:uid="{00000000-0004-0000-0600-00008E000000}"/>
    <hyperlink ref="C18" r:id="rId144" xr:uid="{00000000-0004-0000-0600-00008F000000}"/>
    <hyperlink ref="C42" r:id="rId145" xr:uid="{00000000-0004-0000-0600-000090000000}"/>
    <hyperlink ref="C37" r:id="rId146" xr:uid="{00000000-0004-0000-0600-000091000000}"/>
    <hyperlink ref="C2" r:id="rId147" xr:uid="{00000000-0004-0000-0600-000092000000}"/>
    <hyperlink ref="C39" r:id="rId148" xr:uid="{00000000-0004-0000-0600-000093000000}"/>
    <hyperlink ref="C40" r:id="rId149" xr:uid="{00000000-0004-0000-0600-000094000000}"/>
    <hyperlink ref="C14" r:id="rId150" xr:uid="{00000000-0004-0000-0600-000095000000}"/>
    <hyperlink ref="C41" r:id="rId151" xr:uid="{00000000-0004-0000-0600-000096000000}"/>
    <hyperlink ref="C10" r:id="rId152" xr:uid="{00000000-0004-0000-0600-000097000000}"/>
    <hyperlink ref="C12" r:id="rId153" xr:uid="{00000000-0004-0000-0600-000098000000}"/>
    <hyperlink ref="C19" r:id="rId154" xr:uid="{00000000-0004-0000-0600-000099000000}"/>
    <hyperlink ref="C14:C51" r:id="rId155" display="http://skinnonews.com/global/archives/" xr:uid="{00000000-0004-0000-0600-00009A000000}"/>
    <hyperlink ref="C16" r:id="rId156" xr:uid="{00000000-0004-0000-0600-00009B000000}"/>
    <hyperlink ref="C172" r:id="rId157" xr:uid="{00000000-0004-0000-0600-00009C000000}"/>
    <hyperlink ref="C173" r:id="rId158" xr:uid="{00000000-0004-0000-0600-00009D000000}"/>
    <hyperlink ref="C175" r:id="rId159" xr:uid="{00000000-0004-0000-0600-00009E000000}"/>
    <hyperlink ref="C174" r:id="rId160" xr:uid="{00000000-0004-0000-0600-00009F000000}"/>
    <hyperlink ref="C184" r:id="rId161" xr:uid="{00000000-0004-0000-0600-0000A0000000}"/>
    <hyperlink ref="C185" r:id="rId162" xr:uid="{00000000-0004-0000-0600-0000A1000000}"/>
    <hyperlink ref="C186" r:id="rId163" xr:uid="{00000000-0004-0000-0600-0000A2000000}"/>
    <hyperlink ref="C187" r:id="rId164" xr:uid="{00000000-0004-0000-0600-0000A3000000}"/>
    <hyperlink ref="C188" r:id="rId165" xr:uid="{00000000-0004-0000-0600-0000A4000000}"/>
    <hyperlink ref="C189" r:id="rId166" xr:uid="{00000000-0004-0000-0600-0000A5000000}"/>
    <hyperlink ref="C190" r:id="rId167" xr:uid="{00000000-0004-0000-0600-0000A6000000}"/>
    <hyperlink ref="C191" r:id="rId168" xr:uid="{00000000-0004-0000-0600-0000A7000000}"/>
    <hyperlink ref="C192" r:id="rId169" xr:uid="{00000000-0004-0000-0600-0000A8000000}"/>
    <hyperlink ref="C193" r:id="rId170" xr:uid="{00000000-0004-0000-0600-0000A9000000}"/>
    <hyperlink ref="C194" r:id="rId171" xr:uid="{00000000-0004-0000-0600-0000AA000000}"/>
    <hyperlink ref="C195" r:id="rId172" xr:uid="{00000000-0004-0000-0600-0000AB000000}"/>
    <hyperlink ref="C196" r:id="rId173" xr:uid="{00000000-0004-0000-0600-0000AC000000}"/>
    <hyperlink ref="C197" r:id="rId174" xr:uid="{00000000-0004-0000-0600-0000AD000000}"/>
    <hyperlink ref="C198" r:id="rId175" xr:uid="{00000000-0004-0000-0600-0000AE000000}"/>
    <hyperlink ref="C223" r:id="rId176" xr:uid="{00000000-0004-0000-0600-0000AF000000}"/>
    <hyperlink ref="C177" r:id="rId177" xr:uid="{00000000-0004-0000-0600-0000B0000000}"/>
    <hyperlink ref="C176" r:id="rId178" xr:uid="{00000000-0004-0000-0600-0000B1000000}"/>
    <hyperlink ref="C178" r:id="rId179" xr:uid="{00000000-0004-0000-0600-0000B2000000}"/>
    <hyperlink ref="C179" r:id="rId180" xr:uid="{00000000-0004-0000-0600-0000B3000000}"/>
    <hyperlink ref="C180" r:id="rId181" xr:uid="{00000000-0004-0000-0600-0000B4000000}"/>
    <hyperlink ref="C181" r:id="rId182" xr:uid="{00000000-0004-0000-0600-0000B5000000}"/>
    <hyperlink ref="C182" r:id="rId183" xr:uid="{00000000-0004-0000-0600-0000B6000000}"/>
    <hyperlink ref="C183" r:id="rId184" xr:uid="{00000000-0004-0000-0600-0000B7000000}"/>
    <hyperlink ref="C199" r:id="rId185" xr:uid="{00000000-0004-0000-0600-0000B8000000}"/>
    <hyperlink ref="C200" r:id="rId186" xr:uid="{00000000-0004-0000-0600-0000B9000000}"/>
    <hyperlink ref="C201" r:id="rId187" xr:uid="{00000000-0004-0000-0600-0000BA000000}"/>
    <hyperlink ref="C202" r:id="rId188" xr:uid="{00000000-0004-0000-0600-0000BB000000}"/>
    <hyperlink ref="C204" r:id="rId189" xr:uid="{00000000-0004-0000-0600-0000BC000000}"/>
    <hyperlink ref="C205" r:id="rId190" xr:uid="{00000000-0004-0000-0600-0000BD000000}"/>
    <hyperlink ref="C206" r:id="rId191" xr:uid="{00000000-0004-0000-0600-0000BE000000}"/>
    <hyperlink ref="C207" r:id="rId192" xr:uid="{00000000-0004-0000-0600-0000BF000000}"/>
    <hyperlink ref="C208" r:id="rId193" xr:uid="{00000000-0004-0000-0600-0000C0000000}"/>
    <hyperlink ref="C209" r:id="rId194" xr:uid="{00000000-0004-0000-0600-0000C1000000}"/>
    <hyperlink ref="C210" r:id="rId195" xr:uid="{00000000-0004-0000-0600-0000C2000000}"/>
    <hyperlink ref="C211" r:id="rId196" xr:uid="{00000000-0004-0000-0600-0000C3000000}"/>
    <hyperlink ref="C212" r:id="rId197" xr:uid="{00000000-0004-0000-0600-0000C4000000}"/>
    <hyperlink ref="C213" r:id="rId198" xr:uid="{00000000-0004-0000-0600-0000C5000000}"/>
    <hyperlink ref="C214" r:id="rId199" xr:uid="{00000000-0004-0000-0600-0000C6000000}"/>
    <hyperlink ref="C215" r:id="rId200" xr:uid="{00000000-0004-0000-0600-0000C7000000}"/>
    <hyperlink ref="C216" r:id="rId201" xr:uid="{00000000-0004-0000-0600-0000C8000000}"/>
    <hyperlink ref="C217" r:id="rId202" xr:uid="{00000000-0004-0000-0600-0000C9000000}"/>
    <hyperlink ref="C218" r:id="rId203" xr:uid="{00000000-0004-0000-0600-0000CA000000}"/>
    <hyperlink ref="C220" r:id="rId204" xr:uid="{00000000-0004-0000-0600-0000CB000000}"/>
    <hyperlink ref="C221" r:id="rId205" xr:uid="{00000000-0004-0000-0600-0000CC000000}"/>
    <hyperlink ref="C222" r:id="rId206" xr:uid="{00000000-0004-0000-0600-0000CD000000}"/>
    <hyperlink ref="C203" r:id="rId207" xr:uid="{00000000-0004-0000-0600-0000CE000000}"/>
    <hyperlink ref="C219" r:id="rId208" xr:uid="{00000000-0004-0000-0600-0000CF000000}"/>
    <hyperlink ref="C224" r:id="rId209" xr:uid="{00000000-0004-0000-0600-0000D0000000}"/>
    <hyperlink ref="C225" r:id="rId210" display="http://skinnonews.com/global/archives/" xr:uid="{00000000-0004-0000-0600-0000D1000000}"/>
    <hyperlink ref="C226" r:id="rId211" display="http://skinnonews.com/global/archives/" xr:uid="{00000000-0004-0000-0600-0000D2000000}"/>
    <hyperlink ref="C227" r:id="rId212" display="http://skinnonews.com/global/archives/" xr:uid="{00000000-0004-0000-0600-0000D3000000}"/>
    <hyperlink ref="C228" r:id="rId213" display="http://skinnonews.com/global/archives/" xr:uid="{00000000-0004-0000-0600-0000D4000000}"/>
    <hyperlink ref="C229" r:id="rId214" display="http://skinnonews.com/global/archives/" xr:uid="{00000000-0004-0000-0600-0000D5000000}"/>
    <hyperlink ref="C230" r:id="rId215" display="http://skinnonews.com/global/archives/" xr:uid="{00000000-0004-0000-0600-0000D6000000}"/>
    <hyperlink ref="C231" r:id="rId216" display="http://skinnonews.com/global/archives/" xr:uid="{00000000-0004-0000-0600-0000D7000000}"/>
    <hyperlink ref="C232" r:id="rId217" display="http://skinnonews.com/global/archives/" xr:uid="{00000000-0004-0000-0600-0000D8000000}"/>
    <hyperlink ref="C233" r:id="rId218" xr:uid="{00000000-0004-0000-0600-0000D9000000}"/>
    <hyperlink ref="C238" r:id="rId219" xr:uid="{00000000-0004-0000-0600-0000DA000000}"/>
    <hyperlink ref="C239" r:id="rId220" xr:uid="{00000000-0004-0000-0600-0000DB000000}"/>
    <hyperlink ref="C236" r:id="rId221" xr:uid="{00000000-0004-0000-0600-0000DC000000}"/>
    <hyperlink ref="C237" r:id="rId222" xr:uid="{00000000-0004-0000-0600-0000DD000000}"/>
    <hyperlink ref="C234" r:id="rId223" xr:uid="{00000000-0004-0000-0600-0000DE000000}"/>
    <hyperlink ref="C235" r:id="rId224" xr:uid="{00000000-0004-0000-0600-0000DF000000}"/>
    <hyperlink ref="C240" r:id="rId225" xr:uid="{00000000-0004-0000-0600-0000E0000000}"/>
    <hyperlink ref="C242" r:id="rId226" xr:uid="{00000000-0004-0000-0600-0000E1000000}"/>
    <hyperlink ref="C241" r:id="rId227" xr:uid="{00000000-0004-0000-0600-0000E2000000}"/>
    <hyperlink ref="C243" r:id="rId228" xr:uid="{00000000-0004-0000-0600-0000E3000000}"/>
    <hyperlink ref="C244" r:id="rId229" display="http://skinnonews.com/global/archives/" xr:uid="{00000000-0004-0000-0600-0000E4000000}"/>
    <hyperlink ref="C245" r:id="rId230" display="http://skinnonews.com/global/archives/" xr:uid="{00000000-0004-0000-0600-0000E5000000}"/>
    <hyperlink ref="C246" r:id="rId231" xr:uid="{00000000-0004-0000-0600-0000E6000000}"/>
    <hyperlink ref="C247" r:id="rId232" xr:uid="{00000000-0004-0000-0600-0000E7000000}"/>
    <hyperlink ref="C248" r:id="rId233" xr:uid="{00000000-0004-0000-0600-0000E8000000}"/>
    <hyperlink ref="C249" r:id="rId234" xr:uid="{00000000-0004-0000-0600-0000E9000000}"/>
    <hyperlink ref="C250" r:id="rId235" xr:uid="{00000000-0004-0000-0600-0000EA000000}"/>
    <hyperlink ref="C251" r:id="rId236" xr:uid="{00000000-0004-0000-0600-0000EB000000}"/>
    <hyperlink ref="C252" r:id="rId237" xr:uid="{00000000-0004-0000-0600-0000EC000000}"/>
    <hyperlink ref="C253" r:id="rId238" xr:uid="{00000000-0004-0000-0600-0000ED000000}"/>
    <hyperlink ref="C254" r:id="rId239" xr:uid="{00000000-0004-0000-0600-0000EE000000}"/>
    <hyperlink ref="C255" r:id="rId240" xr:uid="{00000000-0004-0000-0600-0000EF000000}"/>
    <hyperlink ref="C256" r:id="rId241" xr:uid="{00000000-0004-0000-0600-0000F0000000}"/>
    <hyperlink ref="C257" r:id="rId242" xr:uid="{00000000-0004-0000-0600-0000F1000000}"/>
    <hyperlink ref="C258" r:id="rId243" xr:uid="{00000000-0004-0000-0600-0000F2000000}"/>
    <hyperlink ref="C259" r:id="rId244" xr:uid="{00000000-0004-0000-0600-0000F3000000}"/>
    <hyperlink ref="C260" r:id="rId245" xr:uid="{00000000-0004-0000-0600-0000F4000000}"/>
    <hyperlink ref="C261" r:id="rId246" xr:uid="{00000000-0004-0000-0600-0000F5000000}"/>
    <hyperlink ref="C262" r:id="rId247" xr:uid="{00000000-0004-0000-0600-0000F6000000}"/>
    <hyperlink ref="C264" r:id="rId248" xr:uid="{00000000-0004-0000-0600-0000F7000000}"/>
    <hyperlink ref="C266" r:id="rId249" xr:uid="{00000000-0004-0000-0600-0000F8000000}"/>
    <hyperlink ref="C263" r:id="rId250" xr:uid="{00000000-0004-0000-0600-0000F9000000}"/>
    <hyperlink ref="C265" r:id="rId251" xr:uid="{00000000-0004-0000-0600-0000FA000000}"/>
    <hyperlink ref="C267" r:id="rId252" xr:uid="{00000000-0004-0000-0600-0000FB000000}"/>
    <hyperlink ref="C269" r:id="rId253" xr:uid="{00000000-0004-0000-0600-0000FC000000}"/>
    <hyperlink ref="C268" r:id="rId254" xr:uid="{00000000-0004-0000-0600-0000FD000000}"/>
    <hyperlink ref="C270" r:id="rId255" xr:uid="{00000000-0004-0000-0600-0000FE000000}"/>
    <hyperlink ref="C271" r:id="rId256" xr:uid="{00000000-0004-0000-0600-0000FF000000}"/>
    <hyperlink ref="C272" r:id="rId257" xr:uid="{00000000-0004-0000-0600-000000010000}"/>
    <hyperlink ref="C273" r:id="rId258" xr:uid="{00000000-0004-0000-0600-000001010000}"/>
    <hyperlink ref="C274" r:id="rId259" xr:uid="{00000000-0004-0000-0600-000002010000}"/>
    <hyperlink ref="C275" r:id="rId260" xr:uid="{00000000-0004-0000-0600-000003010000}"/>
    <hyperlink ref="C277" r:id="rId261" xr:uid="{00000000-0004-0000-0600-000004010000}"/>
    <hyperlink ref="C278" r:id="rId262" xr:uid="{00000000-0004-0000-0600-000005010000}"/>
    <hyperlink ref="C276" r:id="rId263" xr:uid="{00000000-0004-0000-0600-000006010000}"/>
    <hyperlink ref="C280" r:id="rId264" xr:uid="{00000000-0004-0000-0600-000007010000}"/>
    <hyperlink ref="C281" r:id="rId265" xr:uid="{00000000-0004-0000-0600-000008010000}"/>
    <hyperlink ref="C279" r:id="rId266" xr:uid="{00000000-0004-0000-0600-000009010000}"/>
    <hyperlink ref="C282" r:id="rId267" xr:uid="{00000000-0004-0000-0600-00000A010000}"/>
    <hyperlink ref="C283" r:id="rId268" xr:uid="{00000000-0004-0000-0600-00000B010000}"/>
    <hyperlink ref="C285" r:id="rId269" xr:uid="{00000000-0004-0000-0600-00000C010000}"/>
    <hyperlink ref="C284" r:id="rId270" xr:uid="{00000000-0004-0000-0600-00000F010000}"/>
    <hyperlink ref="C286" r:id="rId271" xr:uid="{00000000-0004-0000-0600-000010010000}"/>
    <hyperlink ref="C287" r:id="rId272" xr:uid="{4488EA72-E75E-4AD1-AA22-FEFA811CF5A8}"/>
    <hyperlink ref="C288" r:id="rId273" xr:uid="{335C5C0C-7E64-415C-8E11-AEC7F276D89B}"/>
    <hyperlink ref="C289" r:id="rId274" xr:uid="{2ED010DC-EBC6-4BBA-9121-16B0D68C7A4D}"/>
    <hyperlink ref="C290" r:id="rId275" xr:uid="{1907D93F-7D77-42EE-A5A2-37A6C78072ED}"/>
    <hyperlink ref="C291" r:id="rId276" xr:uid="{368CFB7A-80CC-4011-853A-3F4879F66483}"/>
    <hyperlink ref="C292" r:id="rId277" xr:uid="{1719A109-AEBD-4B45-843F-706A0892FB9F}"/>
    <hyperlink ref="C293" r:id="rId278" xr:uid="{3EDF1D0F-A49C-4693-9705-05CEBCEC47F3}"/>
    <hyperlink ref="C294" r:id="rId279" xr:uid="{107047DF-1C95-4B56-B3AD-1D7CBA2D1E9E}"/>
    <hyperlink ref="C44" r:id="rId280" xr:uid="{939A27F6-1FB1-4FD0-BC67-F039CAAD16A7}"/>
    <hyperlink ref="C295" r:id="rId281" xr:uid="{E0691978-436E-4F83-9165-13866EA3F96E}"/>
    <hyperlink ref="C296" r:id="rId282" xr:uid="{6B881A2A-1350-4E79-821C-B84EC7E09313}"/>
    <hyperlink ref="C297" r:id="rId283" xr:uid="{E45F3178-6221-4957-BAE3-14265FB337A2}"/>
    <hyperlink ref="C298" r:id="rId284" xr:uid="{1E5679AE-C661-4827-ADFB-4FE87325D7D4}"/>
    <hyperlink ref="C299" r:id="rId285" xr:uid="{92D9A1C9-04BC-48ED-9375-47CAC476A58F}"/>
    <hyperlink ref="C300" r:id="rId286" xr:uid="{09751AE5-EF1A-4C41-AFAA-75A401F461C8}"/>
    <hyperlink ref="C301" r:id="rId287" xr:uid="{C5C11658-BB1B-4661-B8E2-47B2CC638C0E}"/>
    <hyperlink ref="C302" r:id="rId288" xr:uid="{6D80C139-D0E8-43AD-B775-75B56F20187A}"/>
    <hyperlink ref="C303" r:id="rId289" xr:uid="{A4826AE0-4B8A-4594-AD1B-AB3B407E033E}"/>
    <hyperlink ref="C304" r:id="rId290" xr:uid="{9137CFC3-F35D-49DC-BBB6-E49297B2E45D}"/>
    <hyperlink ref="C305" r:id="rId291" xr:uid="{87143733-8FEF-410E-91F9-4E37DE0748CA}"/>
    <hyperlink ref="C306" r:id="rId292" xr:uid="{675F8E9C-8D9B-4CBD-B8D6-76DF193B57F7}"/>
    <hyperlink ref="C307" r:id="rId293" xr:uid="{ED06D43B-81B6-4F09-9C9A-8010679EBBCD}"/>
    <hyperlink ref="C308" r:id="rId294" xr:uid="{DC7A37A4-0CA9-4089-9C6B-50D0EB4DBA07}"/>
    <hyperlink ref="C309" r:id="rId295" xr:uid="{D5274113-B170-45D2-974E-39D289ABE1D4}"/>
    <hyperlink ref="C310" r:id="rId296" xr:uid="{C688ECCE-0309-4375-9EA5-2B1517D71C1C}"/>
    <hyperlink ref="C311" r:id="rId297" xr:uid="{6592B35D-F658-496C-A558-732D115315E9}"/>
    <hyperlink ref="C312" r:id="rId298" xr:uid="{CA6672A5-5D8C-49CE-BB2C-B8929D68EB31}"/>
    <hyperlink ref="C313" r:id="rId299" xr:uid="{765336AD-5A7B-4DB8-8069-C3A99F922E73}"/>
    <hyperlink ref="C314" r:id="rId300" xr:uid="{75C96CFF-4839-4531-9ACB-67C45B8D887D}"/>
    <hyperlink ref="C315" r:id="rId301" xr:uid="{56A61141-5A8F-4F6F-990E-BB12303E098B}"/>
    <hyperlink ref="C316" r:id="rId302" xr:uid="{C484D987-5777-439D-80D0-B6370497F033}"/>
    <hyperlink ref="C317" r:id="rId303" xr:uid="{7CA3EFDB-CC56-4636-9446-2828B8831EE8}"/>
    <hyperlink ref="C318" r:id="rId304" xr:uid="{B10E0469-C547-4168-A5EA-40EF8DB85871}"/>
    <hyperlink ref="C319" r:id="rId305" xr:uid="{CB97108B-5725-4E70-A5E6-966DD2E8D124}"/>
    <hyperlink ref="C320" r:id="rId306" xr:uid="{4B41B3CD-176C-4901-8DBA-2153C14BD2A8}"/>
    <hyperlink ref="C321" r:id="rId307" xr:uid="{F42ADFE4-E8BC-4892-9D76-FE05EFB1E66D}"/>
    <hyperlink ref="C322" r:id="rId308" xr:uid="{AF4AA188-DB35-4A6B-85CE-BACE12A5B576}"/>
    <hyperlink ref="C323" r:id="rId309" xr:uid="{C5E471B4-CCF4-476F-9713-1F47FAB1D4A7}"/>
    <hyperlink ref="C324" r:id="rId310" xr:uid="{7A44D1F4-6310-4E9F-99B4-2ADF04F9C3D2}"/>
    <hyperlink ref="C325" r:id="rId311" xr:uid="{005455FA-4319-47EE-98BB-F8825D3E4F43}"/>
    <hyperlink ref="C326" r:id="rId312" xr:uid="{4B1070E5-FD28-4647-9C1B-A6AA3777FE83}"/>
    <hyperlink ref="C327" r:id="rId313" xr:uid="{0EACE7BE-EEBD-43EF-84F7-91971F1F9D34}"/>
    <hyperlink ref="C328" r:id="rId314" xr:uid="{0FF200A1-A12E-45A7-8D04-C3ED47A89109}"/>
    <hyperlink ref="C329" r:id="rId315" xr:uid="{925A2B9F-D100-4BB9-915E-E23634EFEC2D}"/>
    <hyperlink ref="C330" r:id="rId316" xr:uid="{E9D8947D-725B-4E7B-AA3D-9C922E66704E}"/>
    <hyperlink ref="C331" r:id="rId317" xr:uid="{20AB688A-77CD-4ED6-8A06-CC1EF0FCFA8D}"/>
    <hyperlink ref="C332" r:id="rId318" xr:uid="{5E7A205F-AB8C-409D-BFAC-40E44AA77169}"/>
    <hyperlink ref="C333" r:id="rId319" xr:uid="{D6FFBBB4-2FC8-460C-B676-CF1AE71661A4}"/>
    <hyperlink ref="C334" r:id="rId320" xr:uid="{1D8EFF95-9DED-4EDE-B445-13E59DCBAD71}"/>
    <hyperlink ref="C335" r:id="rId321" xr:uid="{89838303-1747-45D9-85D1-8FAC7BC25880}"/>
    <hyperlink ref="C336" r:id="rId322" xr:uid="{8A9D9328-B4D7-4848-98E9-9E22FEF353E8}"/>
    <hyperlink ref="C337" r:id="rId323" xr:uid="{A1596C8E-FF92-4E5F-8977-02426381AAAC}"/>
    <hyperlink ref="C338" r:id="rId324" xr:uid="{8CDD6605-1DE4-46D4-91DA-89E366DC3C94}"/>
    <hyperlink ref="C339" r:id="rId325" xr:uid="{E1147D2D-E254-4536-A63B-4329082A0E19}"/>
    <hyperlink ref="C340" r:id="rId326" xr:uid="{1E1C4A20-156C-4E5A-815D-6DD23A394B10}"/>
    <hyperlink ref="C341" r:id="rId327" xr:uid="{C7D1ADF9-7216-4C70-B780-C1B484BF5B4A}"/>
    <hyperlink ref="C342" r:id="rId328" xr:uid="{0DD7B5D9-10D0-46F8-9658-F9620D8C9BB4}"/>
    <hyperlink ref="C343" r:id="rId329" xr:uid="{7100CE8B-6885-465F-BD25-822EB411670E}"/>
    <hyperlink ref="C344" r:id="rId330" xr:uid="{1365803F-4CB9-45D8-861D-BEEBA28E4314}"/>
    <hyperlink ref="C345" r:id="rId331" xr:uid="{E5A4EFDB-DE1C-4115-A3AE-F6A2BA72F457}"/>
    <hyperlink ref="C346" r:id="rId332" xr:uid="{BA352CA1-0C39-4283-9DDC-A7E7E16C8C73}"/>
    <hyperlink ref="C347" r:id="rId333" xr:uid="{36AEFAEE-D999-40ED-94BC-6211EC6ED696}"/>
    <hyperlink ref="C348" r:id="rId334" xr:uid="{179E7153-5FC2-469D-A579-686EC77F2838}"/>
    <hyperlink ref="C349" r:id="rId335" xr:uid="{E71A9770-89F4-47D7-93B9-D5894E019215}"/>
    <hyperlink ref="C350" r:id="rId336" xr:uid="{8D31F840-8537-4CEB-BFBF-E990E0EC2DCD}"/>
    <hyperlink ref="C351" r:id="rId337" xr:uid="{98523FAD-4855-4EA9-8FE2-073EA2E267C0}"/>
    <hyperlink ref="C352" r:id="rId338" xr:uid="{004AC215-39C0-43B0-849C-3C0647C018DD}"/>
    <hyperlink ref="C353" r:id="rId339" xr:uid="{BB154DB2-40B8-409C-AEDC-B83D9114DA3F}"/>
    <hyperlink ref="C354" r:id="rId340" xr:uid="{19F6014D-6189-475E-A159-4A1A01927C2D}"/>
    <hyperlink ref="C355" r:id="rId341" xr:uid="{C508BD38-9218-4EE4-8A91-6F846E7389E1}"/>
    <hyperlink ref="C356" r:id="rId342" xr:uid="{6B454964-1637-4E2F-9738-52393A758CE2}"/>
    <hyperlink ref="C357" r:id="rId343" xr:uid="{ACE1D20C-35E7-45A9-9DF4-CD155B49CC46}"/>
    <hyperlink ref="C358" r:id="rId344" xr:uid="{A5218B3E-242F-4348-B2FB-F8B069BCD32A}"/>
    <hyperlink ref="C359" r:id="rId345" xr:uid="{98708DFA-DD69-4696-A37B-8E939101A306}"/>
    <hyperlink ref="C360" r:id="rId346" xr:uid="{0A966C17-C5B5-4430-966A-4575D20431DC}"/>
    <hyperlink ref="C361" r:id="rId347" xr:uid="{37D400E9-485D-45E7-8ACB-EED93BA99798}"/>
    <hyperlink ref="C362" r:id="rId348" xr:uid="{4E987BCA-0D20-4296-823C-244A31ABDE47}"/>
    <hyperlink ref="C363" r:id="rId349" xr:uid="{F289C25D-52B3-4AA7-8432-D3A22B82CD45}"/>
    <hyperlink ref="C364" r:id="rId350" xr:uid="{83E789A3-7F82-4985-A14D-3C2F0F7463E8}"/>
    <hyperlink ref="C365" r:id="rId351" xr:uid="{E2FCD28B-5DF6-4A4A-ADCC-262D59BEDD36}"/>
    <hyperlink ref="C366" r:id="rId352" xr:uid="{87B06A0C-C828-4EB7-893C-BB296B861D93}"/>
    <hyperlink ref="C367" r:id="rId353" xr:uid="{01DC28A1-CBD1-4F15-AC85-EF032D7F9DBE}"/>
    <hyperlink ref="C368" r:id="rId354" xr:uid="{A12C88B0-AD4C-47B3-9BC6-6706542CCD2D}"/>
    <hyperlink ref="C369" r:id="rId355" xr:uid="{A39FD22B-7BAF-4AD4-A204-BA8CA5D9C7F7}"/>
    <hyperlink ref="C370" r:id="rId356" xr:uid="{BE4762D8-D60C-44DE-8A91-DAA5A5AFEEA4}"/>
    <hyperlink ref="C371" r:id="rId357" xr:uid="{89671CA5-74AC-47EA-8A0E-972E4527AB37}"/>
    <hyperlink ref="C372" r:id="rId358" xr:uid="{367D3F14-7628-4161-B2D1-AEAF7A0BA1C3}"/>
    <hyperlink ref="C373" r:id="rId359" xr:uid="{6C426F2D-5265-4AEB-850E-B99B09BFC6E0}"/>
    <hyperlink ref="C374" r:id="rId360" xr:uid="{D3D48C35-051C-406D-AD80-C3FD146D1592}"/>
    <hyperlink ref="C375" r:id="rId361" xr:uid="{A0C6A347-EB35-46CC-A0EB-1FC8560DAC89}"/>
    <hyperlink ref="C376" r:id="rId362" xr:uid="{A2572D9F-8037-4182-BE0D-D76EB9AAE1FF}"/>
    <hyperlink ref="C377" r:id="rId363" xr:uid="{1944654F-12EC-406E-A7B3-711ACBFA9FCF}"/>
    <hyperlink ref="C378" r:id="rId364" xr:uid="{93E52A27-7853-45BB-8439-10174E82BADD}"/>
    <hyperlink ref="C379" r:id="rId365" xr:uid="{7B4DF265-09E6-419E-B2B7-3D8E91DF2E4F}"/>
    <hyperlink ref="C380" r:id="rId366" xr:uid="{B029A920-867D-487D-A785-B9A0756F1781}"/>
    <hyperlink ref="C381" r:id="rId367" xr:uid="{364B87FF-B9A2-469F-8D31-6FD8CF118658}"/>
    <hyperlink ref="C382" r:id="rId368" xr:uid="{DE6C162B-B585-4A4F-ACFC-4C64D49C8AFB}"/>
    <hyperlink ref="C383" r:id="rId369" xr:uid="{0E5D193A-E2E0-4C1E-8ABC-871AC09BEA7D}"/>
    <hyperlink ref="C384" r:id="rId370" xr:uid="{13BE8E67-370F-424E-A77D-68AEEB61F12C}"/>
    <hyperlink ref="C385" r:id="rId371" xr:uid="{79ACBF9F-9CF2-4930-B414-491DFC31A665}"/>
    <hyperlink ref="C386" r:id="rId372" xr:uid="{E1F7EA03-D72A-44E8-BDF9-61093C605883}"/>
    <hyperlink ref="C387" r:id="rId373" xr:uid="{DBB3EBF3-98F8-4D46-9003-614E929CC5B4}"/>
    <hyperlink ref="C388" r:id="rId374" xr:uid="{525197E7-AC44-4920-930F-D963ED00278F}"/>
    <hyperlink ref="C389" r:id="rId375" xr:uid="{0B858713-26DD-4BF0-887C-7DFE4039EA7A}"/>
    <hyperlink ref="C390" r:id="rId376" xr:uid="{03332860-802B-4708-BC43-968787834BDD}"/>
    <hyperlink ref="C391" r:id="rId377" xr:uid="{34D0DC19-A1EA-45D8-9667-425CF6F237D8}"/>
    <hyperlink ref="C392" r:id="rId378" xr:uid="{5688388D-AFC7-4F40-99EB-9E906E40A5AA}"/>
    <hyperlink ref="C393" r:id="rId379" xr:uid="{1EB28F02-3F43-4F54-A3FF-3D18123B7637}"/>
    <hyperlink ref="C394" r:id="rId380" xr:uid="{0DE1C5C1-4AA8-4A34-8C0F-78944924EF6C}"/>
    <hyperlink ref="C395" r:id="rId381" xr:uid="{E367C7A0-941A-4E66-98A5-A0F75DFAC69B}"/>
    <hyperlink ref="C396" r:id="rId382" xr:uid="{F2A40E61-1C96-415E-8115-9A921CB0C25A}"/>
    <hyperlink ref="C397" r:id="rId383" xr:uid="{1C466EB6-4D0B-4B76-998E-4CFE82ECCB5B}"/>
    <hyperlink ref="C398" r:id="rId384" xr:uid="{76681C26-7290-4F93-889E-701805FC544E}"/>
    <hyperlink ref="C399" r:id="rId385" xr:uid="{CC8FF578-2B39-4080-A76F-D37D13F9DC40}"/>
    <hyperlink ref="C400" r:id="rId386" xr:uid="{8B4C9F5A-4F6B-42FD-9DF9-4237D451B978}"/>
    <hyperlink ref="C401" r:id="rId387" xr:uid="{F5D17B49-7D6A-4646-B38E-2494EAF2CF2D}"/>
    <hyperlink ref="C402" r:id="rId388" xr:uid="{F8696D1E-9F94-4B5D-B42E-B52316CC0BE2}"/>
    <hyperlink ref="C403" r:id="rId389" xr:uid="{EA718CB3-EB7B-4BB3-804B-A64EC22882A6}"/>
    <hyperlink ref="C404" r:id="rId390" xr:uid="{444616A6-8B86-49B9-BBE9-F997F3B11AED}"/>
    <hyperlink ref="C405" r:id="rId391" xr:uid="{DE610F51-075B-4B43-AA16-9D32962FC954}"/>
    <hyperlink ref="C406" r:id="rId392" xr:uid="{0BE4909F-4643-4E21-BC2A-7CB6A0D4AB7B}"/>
    <hyperlink ref="C407" r:id="rId393" xr:uid="{D019661B-D063-42DE-A75A-88315CE3D14A}"/>
    <hyperlink ref="C408" r:id="rId394" xr:uid="{06825202-6FE7-4398-8598-96453D86F5AF}"/>
    <hyperlink ref="C409" r:id="rId395" xr:uid="{4E0140A4-8EF7-42BE-9338-3C126D116BEB}"/>
    <hyperlink ref="C410" r:id="rId396" xr:uid="{390219AF-948D-444D-BCF6-3FA801288AAD}"/>
    <hyperlink ref="C411" r:id="rId397" xr:uid="{B27A08F5-A9FE-4377-A698-93A574399F70}"/>
    <hyperlink ref="C412" r:id="rId398" xr:uid="{2DD76E57-67B8-4991-884A-75AC31FF9C4E}"/>
    <hyperlink ref="C413" r:id="rId399" xr:uid="{541E4C8A-4486-4DCA-A387-0170411C8E7B}"/>
    <hyperlink ref="C414" r:id="rId400" xr:uid="{91D1DA0F-A62C-49FE-99E0-2150684951F6}"/>
    <hyperlink ref="C415" r:id="rId401" xr:uid="{2404D197-2AF1-415C-B08E-1E3C3EF8C1CF}"/>
    <hyperlink ref="C416" r:id="rId402" xr:uid="{1DE20896-73AD-4902-87FB-4C6018E09A29}"/>
    <hyperlink ref="C417" r:id="rId403" xr:uid="{2617289E-8F37-4CB0-8A6C-E2C35B82D212}"/>
    <hyperlink ref="C418" r:id="rId404" xr:uid="{DFF4EE68-2770-4067-84B0-254A7A9F5D57}"/>
    <hyperlink ref="C419" r:id="rId405" xr:uid="{47062FC3-EEBA-49C9-A930-BFE67FD8C039}"/>
    <hyperlink ref="C420" r:id="rId406" xr:uid="{042A5F92-393C-4FC3-9E28-ACD8AF4F3726}"/>
    <hyperlink ref="C421" r:id="rId407" xr:uid="{23F8E1CC-FCC9-47C9-8B20-937151F3E1A1}"/>
    <hyperlink ref="C422" r:id="rId408" xr:uid="{0F4AA4FE-A2A1-4B6C-82ED-12530D304FA7}"/>
    <hyperlink ref="C423" r:id="rId409" xr:uid="{F7B25106-EB99-4150-8150-EEE70F3EFBE1}"/>
    <hyperlink ref="C424" r:id="rId410" xr:uid="{7DDB4720-207B-4732-836B-C436822979E3}"/>
    <hyperlink ref="C425" r:id="rId411" xr:uid="{C5ED492E-F8D9-441F-9F98-6BCB327F79F0}"/>
    <hyperlink ref="C426" r:id="rId412" xr:uid="{D6D08DC5-4C83-4AE8-9297-A66090BB320B}"/>
    <hyperlink ref="C427" r:id="rId413" xr:uid="{42BF60EB-BC34-40FE-9EC7-7D974643FE98}"/>
    <hyperlink ref="C428" r:id="rId414" xr:uid="{EFA80305-354C-4A08-B8D5-2668B9570CF1}"/>
    <hyperlink ref="C429" r:id="rId415" xr:uid="{B91961FA-FB5D-42EF-8726-A86D22761C4D}"/>
    <hyperlink ref="C430" r:id="rId416" xr:uid="{2298314F-435F-49B7-A61D-ACA1E309C1D6}"/>
    <hyperlink ref="C431" r:id="rId417" xr:uid="{AB10C950-4855-4522-89F5-D8612BBF979E}"/>
    <hyperlink ref="C432" r:id="rId418" xr:uid="{C2BFCB49-7B77-4886-A3BD-E80C9C4EE71A}"/>
    <hyperlink ref="C433" r:id="rId419" xr:uid="{B9E62124-6030-4B4D-9A2F-B0AFEA17F463}"/>
    <hyperlink ref="C434" r:id="rId420" xr:uid="{61B37FA1-5B76-4F70-8E3D-49AF1FD70D84}"/>
    <hyperlink ref="C435" r:id="rId421" xr:uid="{504FE84A-6F7A-4D43-83DC-36F9476C4E71}"/>
    <hyperlink ref="C436" r:id="rId422" xr:uid="{FD8AC19B-61A8-4570-8BFA-C612320CD9C7}"/>
    <hyperlink ref="C437" r:id="rId423" xr:uid="{72C88036-B8CB-4066-A58B-33591D269FA3}"/>
    <hyperlink ref="C438" r:id="rId424" xr:uid="{D307FB1D-6111-4733-92AE-82E2490710A7}"/>
    <hyperlink ref="C439" r:id="rId425" xr:uid="{4B750D15-98D5-4BA4-A629-29E5CD7D0541}"/>
    <hyperlink ref="C440" r:id="rId426" xr:uid="{DD9726D6-318C-4CF7-88B6-7BAFECE71AF7}"/>
    <hyperlink ref="C441" r:id="rId427" xr:uid="{0D9F5D9E-9FAA-4CD1-BD7D-BED9901974A0}"/>
    <hyperlink ref="C442" r:id="rId428" xr:uid="{4A7647D4-A92A-45BC-A48C-6CEAE4CA3C92}"/>
    <hyperlink ref="C443" r:id="rId429" xr:uid="{2E17C27C-575F-40A2-BBBE-ED803DE170A8}"/>
    <hyperlink ref="C444" r:id="rId430" xr:uid="{A79F66B6-0ADB-47A0-9C7B-153CCF91053C}"/>
    <hyperlink ref="C445" r:id="rId431" xr:uid="{D88233E9-A23D-4EAA-988F-41F479FFD820}"/>
    <hyperlink ref="C446" r:id="rId432" xr:uid="{8725C5CD-8107-4DBC-A8F4-552802AE6129}"/>
    <hyperlink ref="C447" r:id="rId433" xr:uid="{3992D276-5C53-4D56-9076-7BC2693D8644}"/>
    <hyperlink ref="C448" r:id="rId434" xr:uid="{5691E4C2-93F9-4D8F-956C-6DB5FDB66D44}"/>
    <hyperlink ref="C449" r:id="rId435" xr:uid="{A2736EF3-D896-4EA9-ABC5-C1104A934E32}"/>
    <hyperlink ref="C450" r:id="rId436" xr:uid="{8FEE841D-2AB3-4341-9002-710F4AC39DC8}"/>
    <hyperlink ref="C451" r:id="rId437" xr:uid="{E737DB5A-9BDB-4A72-961D-27771DAC4A51}"/>
    <hyperlink ref="C452" r:id="rId438" xr:uid="{AED3FC12-1B8D-4C7C-AD58-E298E96AE358}"/>
    <hyperlink ref="C453" r:id="rId439" xr:uid="{FC3E3257-2933-43D9-AFD9-24F17242F6BE}"/>
    <hyperlink ref="C454" r:id="rId440" xr:uid="{1573DBA6-CA14-438E-A0A0-40D57EDD0C56}"/>
    <hyperlink ref="C455" r:id="rId441" xr:uid="{85E3EB1D-A6F6-404D-BC32-BE5C5C6E2FA8}"/>
    <hyperlink ref="C456" r:id="rId442" xr:uid="{7962BC72-53DC-4894-8FE0-AF382B29B1F0}"/>
    <hyperlink ref="C457" r:id="rId443" xr:uid="{DCC1814D-3A04-4C72-A354-2ED3470CBF67}"/>
    <hyperlink ref="C458" r:id="rId444" xr:uid="{885195CD-E044-4C3F-BE3A-2A0558C8AF2F}"/>
    <hyperlink ref="C459" r:id="rId445" xr:uid="{010FA621-7DBE-46F4-B116-ED6D158F9224}"/>
    <hyperlink ref="C460" r:id="rId446" xr:uid="{3B35C533-23D5-4ECF-B3AE-A8A64A5B4458}"/>
    <hyperlink ref="C461" r:id="rId447" xr:uid="{37DD56F2-C042-4AD1-8AA8-1FA5852CE1FB}"/>
    <hyperlink ref="C462" r:id="rId448" xr:uid="{8D1B94E5-404D-4BAB-A910-6698D706FBCA}"/>
    <hyperlink ref="C463" r:id="rId449" xr:uid="{8F35F238-7319-4BD3-9F06-452F4899533F}"/>
    <hyperlink ref="C464" r:id="rId450" xr:uid="{FF221CC7-49C6-4B34-B178-DC227F9704CB}"/>
    <hyperlink ref="C465" r:id="rId451" xr:uid="{298E9FDE-9958-4E2A-9686-084801FF080C}"/>
    <hyperlink ref="C466" r:id="rId452" xr:uid="{F28F9C00-7B4B-46B2-8B0C-D86B5CF6AF34}"/>
    <hyperlink ref="C467" r:id="rId453" xr:uid="{F185BACA-31FA-4AF8-8761-B4F908E7C921}"/>
    <hyperlink ref="C468" r:id="rId454" xr:uid="{72D5226E-5D52-465C-8E04-9A28730EA7E2}"/>
    <hyperlink ref="C469" r:id="rId455" xr:uid="{B014ECA5-0DCA-490F-902F-B34A7F58512E}"/>
    <hyperlink ref="C470" r:id="rId456" xr:uid="{2E1E8658-1861-42BD-A2FB-F54903BDA5EE}"/>
    <hyperlink ref="C471" r:id="rId457" xr:uid="{8F3D741A-B98C-4429-9DC4-E12A6E712327}"/>
    <hyperlink ref="C472" r:id="rId458" xr:uid="{3D50F0CE-F647-4F0E-BA51-CBF895A58591}"/>
    <hyperlink ref="C473" r:id="rId459" xr:uid="{5799A96C-73B6-4CFF-B750-0766CFE4FD7E}"/>
    <hyperlink ref="C474" r:id="rId460" xr:uid="{100C590A-0FEA-441A-91CB-70C63E2E05C8}"/>
    <hyperlink ref="C475" r:id="rId461" xr:uid="{880DE832-32F0-43EF-94AE-8C55FE6B31EB}"/>
    <hyperlink ref="C476" r:id="rId462" xr:uid="{959C0B04-E837-48CC-88B3-323FA29D43CA}"/>
    <hyperlink ref="C477" r:id="rId463" xr:uid="{A5DE4F5F-95F8-4A31-96A9-3D5849231DD6}"/>
    <hyperlink ref="C478" r:id="rId464" xr:uid="{59C67DB1-3902-42B8-9C3A-F7F99D9985ED}"/>
    <hyperlink ref="C479" r:id="rId465" xr:uid="{7D94918A-7970-4655-AD46-A814B1D88B66}"/>
    <hyperlink ref="C480" r:id="rId466" xr:uid="{5D4E6EAB-2F32-47CA-907A-99E42CF0B49D}"/>
    <hyperlink ref="C481" r:id="rId467" xr:uid="{8C58AF6F-7D16-461A-BBB9-2D87AC687E76}"/>
    <hyperlink ref="C482" r:id="rId468" xr:uid="{546AA5F9-37FB-4A9F-9ECB-95C5D0E586D9}"/>
    <hyperlink ref="C483" r:id="rId469" xr:uid="{08576F62-D802-4505-BB08-4E92C84E096A}"/>
    <hyperlink ref="C484" r:id="rId470" xr:uid="{D710445E-F85F-4C60-82EB-34BDECB00C3B}"/>
    <hyperlink ref="C485" r:id="rId471" xr:uid="{6ECDE476-2E70-4AF2-848F-48F1C57C7F2F}"/>
    <hyperlink ref="C486" r:id="rId472" xr:uid="{246C578E-B554-42E7-B0AE-7724BD693919}"/>
    <hyperlink ref="C487" r:id="rId473" xr:uid="{C80FFF96-FF08-4696-8549-9216DC12497B}"/>
    <hyperlink ref="C488" r:id="rId474" xr:uid="{AC827FD5-4F2B-4FC0-944C-4839A5784315}"/>
    <hyperlink ref="C489" r:id="rId475" xr:uid="{2365744E-6185-4C9F-ADFF-9A4692142DB7}"/>
    <hyperlink ref="C490" r:id="rId476" xr:uid="{B3D608FB-312F-4FD1-AC0B-C4E09DF4DB09}"/>
    <hyperlink ref="C491" r:id="rId477" xr:uid="{DCDF90AA-C272-4EA7-BDAB-BA0C06143A84}"/>
    <hyperlink ref="C492" r:id="rId478" xr:uid="{F0F350A6-53D0-47DE-8CE0-011BD7D36FCF}"/>
    <hyperlink ref="C493" r:id="rId479" xr:uid="{F14A1754-0E96-43FB-9989-CF9148F171A9}"/>
    <hyperlink ref="C494" r:id="rId480" xr:uid="{CDE716DB-BD1B-41CE-8DA4-C263450A7358}"/>
    <hyperlink ref="C495" r:id="rId481" xr:uid="{9E9DF36A-76A4-48BB-8763-6273D59BD05E}"/>
    <hyperlink ref="C496" r:id="rId482" xr:uid="{A5D6EF1D-B169-43D8-B24F-4523E9DDF37B}"/>
    <hyperlink ref="C497" r:id="rId483" xr:uid="{AC450E22-0D1B-4F53-9247-B9CEA6A66357}"/>
    <hyperlink ref="C498" r:id="rId484" xr:uid="{B1DA98B7-D082-45D6-A8F8-7571154417A8}"/>
    <hyperlink ref="C499" r:id="rId485" xr:uid="{F800C4F1-7210-4967-80A9-014238B84C0D}"/>
    <hyperlink ref="C500" r:id="rId486" xr:uid="{09AECDDF-C0BF-4F89-99A2-E02F2D96FAC1}"/>
    <hyperlink ref="C501" r:id="rId487" xr:uid="{8E271BBF-220D-4DA0-8B56-247655DD964E}"/>
    <hyperlink ref="C502" r:id="rId488" xr:uid="{E1514C9D-944F-4B6D-A7D9-1CC433E62B51}"/>
    <hyperlink ref="C503" r:id="rId489" xr:uid="{31F8E0E7-993E-4B2F-90F9-0FA1BBA10739}"/>
    <hyperlink ref="C504" r:id="rId490" xr:uid="{6BB51016-91A9-4145-8F2C-E66B23D48C66}"/>
    <hyperlink ref="C505" r:id="rId491" xr:uid="{F6F30AB6-0EEF-40C1-AED9-74C746FC26CD}"/>
    <hyperlink ref="C506" r:id="rId492" xr:uid="{52EAC50E-731C-4227-BDB7-2011B76860D1}"/>
    <hyperlink ref="C507" r:id="rId493" xr:uid="{CB7656C6-0913-44E8-8B00-E7C62DF69E0E}"/>
    <hyperlink ref="C508" r:id="rId494" xr:uid="{4703CE04-2CE7-4C0D-BC80-4652F16CD2DF}"/>
    <hyperlink ref="C509" r:id="rId495" xr:uid="{55227388-6D49-4238-A0E8-5BDFA22FC74B}"/>
    <hyperlink ref="C510" r:id="rId496" xr:uid="{DF6A6A67-FEE8-4DBD-8026-57FF64D6DB07}"/>
    <hyperlink ref="C511" r:id="rId497" xr:uid="{5578D23E-6D9D-4E26-BF8D-045A7D1DBF1E}"/>
    <hyperlink ref="C512" r:id="rId498" xr:uid="{8E48E173-868D-42D1-BCCE-8346739AD1B0}"/>
    <hyperlink ref="C513" r:id="rId499" xr:uid="{10C4B27B-7F8C-41FE-AD7C-EB1B7ADF899A}"/>
    <hyperlink ref="C514" r:id="rId500" xr:uid="{ED5FFA6A-C60F-402B-8828-AF330391CF01}"/>
    <hyperlink ref="C515" r:id="rId501" xr:uid="{B18D6CCE-108B-4954-A2A8-57704A8EA9F7}"/>
    <hyperlink ref="C516" r:id="rId502" xr:uid="{3F359740-B4F9-4E62-AB79-8EB1BE12203D}"/>
    <hyperlink ref="C517" r:id="rId503" xr:uid="{E1A46777-340D-4E5C-9EF9-276ED4C87958}"/>
    <hyperlink ref="C518" r:id="rId504" xr:uid="{FA7E1B03-7978-4790-84D6-C0D3385B93E0}"/>
    <hyperlink ref="C519" r:id="rId505" xr:uid="{18E6D90D-6D51-47CF-B514-B303F707D100}"/>
    <hyperlink ref="C520" r:id="rId506" xr:uid="{559935A1-C0BE-4FF9-A1B6-C637171C489E}"/>
    <hyperlink ref="C521" r:id="rId507" xr:uid="{23E1CBCF-B008-4617-B3CB-F3764B4BF049}"/>
    <hyperlink ref="C522" r:id="rId508" xr:uid="{8F43544F-335C-4E56-8AAA-990C41E9171F}"/>
    <hyperlink ref="C523" r:id="rId509" xr:uid="{C858D5B7-5E48-4521-8E42-6FC2BE1A7221}"/>
    <hyperlink ref="C524" r:id="rId510" xr:uid="{726550C3-7D8F-458A-A4DA-81A6C8BE7236}"/>
    <hyperlink ref="C525" r:id="rId511" xr:uid="{914286FA-FB05-45FD-9BC9-3CD10CC60F62}"/>
    <hyperlink ref="C526" r:id="rId512" xr:uid="{0B6FEFCB-4756-426D-AE52-305B949435FF}"/>
    <hyperlink ref="C527" r:id="rId513" xr:uid="{54C338DB-4C99-4EFD-84FB-28E8F4822172}"/>
    <hyperlink ref="C528" r:id="rId514" xr:uid="{0F7E352B-4302-4D3F-8AA9-2D2E0F7B6D98}"/>
    <hyperlink ref="C529" r:id="rId515" xr:uid="{7D75E7DF-5F14-43EA-A4DE-FFC67AE9A161}"/>
    <hyperlink ref="C530" r:id="rId516" xr:uid="{61A9467F-E46F-4BF5-AC34-77ADD2D06E8A}"/>
    <hyperlink ref="C531" r:id="rId517" xr:uid="{96F614A6-8431-4577-8B47-C823FBFC1167}"/>
    <hyperlink ref="C532" r:id="rId518" xr:uid="{F38D7E87-C689-46E7-8DF1-62AA90D61861}"/>
    <hyperlink ref="C533" r:id="rId519" xr:uid="{B5D679B4-DFAA-4CED-BCA5-21FF849ECFD2}"/>
    <hyperlink ref="C534" r:id="rId520" xr:uid="{DCDF5169-1024-4D83-A636-CFAC35B840DF}"/>
    <hyperlink ref="C535" r:id="rId521" xr:uid="{22B2A730-AF85-48EB-837E-472C40AF5F6E}"/>
    <hyperlink ref="C536" r:id="rId522" xr:uid="{F55A7A74-F3BC-4A63-95E9-7C413DA444ED}"/>
    <hyperlink ref="C537" r:id="rId523" xr:uid="{AF371F05-3B4D-4C8C-A560-59C149EF88BE}"/>
    <hyperlink ref="C538" r:id="rId524" xr:uid="{5A16C168-B386-45DC-BB9B-51D475EB4C59}"/>
    <hyperlink ref="C539" r:id="rId525" xr:uid="{05CC02ED-135B-42E8-B3BC-9C9E92241A6E}"/>
    <hyperlink ref="C540" r:id="rId526" xr:uid="{CFDC88B6-97B5-476D-AE98-514056EA69E5}"/>
    <hyperlink ref="C541" r:id="rId527" xr:uid="{47ADAC3A-6ADD-451F-9D1C-B7E13CBFAE6B}"/>
    <hyperlink ref="C542" r:id="rId528" xr:uid="{889A4E89-CB53-40CD-9E64-48772301A837}"/>
    <hyperlink ref="C543" r:id="rId529" xr:uid="{FA0E6262-2982-4FD9-82B7-DECBDA12C2D6}"/>
    <hyperlink ref="C544" r:id="rId530" xr:uid="{197BC2EC-548C-4CD3-9ED2-DB879298E619}"/>
    <hyperlink ref="C545" r:id="rId531" xr:uid="{101FDEE4-AB9B-419E-BAED-C72FC5A2DDFA}"/>
    <hyperlink ref="C546" r:id="rId532" xr:uid="{C1BD13E9-AE76-4F04-8D75-8A951E4627FF}"/>
    <hyperlink ref="C547" r:id="rId533" xr:uid="{65FCC6F7-390F-4DF9-81FE-AA62DCA43CD9}"/>
    <hyperlink ref="C548" r:id="rId534" xr:uid="{2A4FF511-E098-47AA-9B72-F5AA5E1AB9F4}"/>
    <hyperlink ref="C549" r:id="rId535" xr:uid="{04BEB453-A94B-4EC5-8459-2660C5C2617F}"/>
    <hyperlink ref="C550" r:id="rId536" xr:uid="{C080FE2B-A366-46FF-880D-9DED9720FA3A}"/>
    <hyperlink ref="C551" r:id="rId537" xr:uid="{4AF473E4-F785-4F54-86DB-B588E662C677}"/>
    <hyperlink ref="C552" r:id="rId538" xr:uid="{C1DEA692-FA19-4753-8806-7EAA387FA69E}"/>
    <hyperlink ref="C553" r:id="rId539" xr:uid="{FB26C6C7-ABDC-406F-A8CB-7BAED715D355}"/>
    <hyperlink ref="C554" r:id="rId540" xr:uid="{2491B00F-512C-4442-843E-4EECEC4FB17E}"/>
    <hyperlink ref="C555" r:id="rId541" xr:uid="{060B4B2C-CC81-4B14-B54A-214149F3BFC3}"/>
    <hyperlink ref="C556" r:id="rId542" xr:uid="{7D9037AF-2845-457F-9124-29B6821A9177}"/>
    <hyperlink ref="C557" r:id="rId543" xr:uid="{5B529CF7-4D79-4455-AB5E-5F748C733AB9}"/>
    <hyperlink ref="C558" r:id="rId544" xr:uid="{C2661CF3-E4CB-40E8-B13C-373549369F3D}"/>
    <hyperlink ref="C559" r:id="rId545" xr:uid="{5E0A1F52-2050-482C-BD95-6A1986E4CF07}"/>
    <hyperlink ref="C560" r:id="rId546" xr:uid="{B3E37904-BE82-4E92-83A1-A4F87DDCBA3D}"/>
    <hyperlink ref="C561" r:id="rId547" xr:uid="{D65CAAF5-D03B-487A-8DD4-1466E648851C}"/>
    <hyperlink ref="C562" r:id="rId548" xr:uid="{232C120B-7C3B-42D0-A03B-A9D9A6BD5A86}"/>
    <hyperlink ref="C563" r:id="rId549" xr:uid="{86D72717-B3F3-454B-980E-B6B432B31B39}"/>
    <hyperlink ref="C564" r:id="rId550" xr:uid="{05406622-3465-4236-8678-B1944CAECA8F}"/>
    <hyperlink ref="C565" r:id="rId551" xr:uid="{5E82A780-F6B6-425A-9DE2-26F2679DB560}"/>
    <hyperlink ref="C566" r:id="rId552" xr:uid="{03D17F8B-8186-4B1E-BA36-510856B00746}"/>
    <hyperlink ref="C567" r:id="rId553" xr:uid="{202A58CD-3E22-413D-8071-D49ED5CDFC41}"/>
    <hyperlink ref="C568" r:id="rId554" xr:uid="{FFFAFDF5-BE5A-4B5C-8795-21AEFC1362C7}"/>
    <hyperlink ref="C569" r:id="rId555" xr:uid="{40B21582-D610-4424-9B5E-E391BCAA2775}"/>
    <hyperlink ref="C570" r:id="rId556" xr:uid="{6FB8234D-861C-404B-AD61-26F27F6A0BC7}"/>
    <hyperlink ref="C571" r:id="rId557" xr:uid="{166B48EB-B2D3-4276-8656-D5E314AC882C}"/>
    <hyperlink ref="C572" r:id="rId558" xr:uid="{F0BA6010-00FC-4A5A-B6B0-CE4BB2907A1A}"/>
    <hyperlink ref="C573" r:id="rId559" xr:uid="{FE6B695B-E688-40A8-995F-57D536F32E29}"/>
    <hyperlink ref="C574" r:id="rId560" xr:uid="{10F1E0D4-9E62-403C-8A30-07106F4091E0}"/>
    <hyperlink ref="C575" r:id="rId561" xr:uid="{40FE6F6A-1873-4FE5-A8BD-D02AF7A3B96E}"/>
    <hyperlink ref="C576" r:id="rId562" xr:uid="{54EFFCD1-6CFB-49A0-BE4E-C7CB7AF281CA}"/>
    <hyperlink ref="C577" r:id="rId563" xr:uid="{EDD26A51-5702-4832-91C0-2514E15FE719}"/>
    <hyperlink ref="C578" r:id="rId564" xr:uid="{CD8979AB-8229-4109-961C-4F8DD9774766}"/>
    <hyperlink ref="C579" r:id="rId565" xr:uid="{41856F1D-1EF2-4F7A-8116-6D7851C115BF}"/>
    <hyperlink ref="C580" r:id="rId566" xr:uid="{5B53FF48-1035-4722-8698-FF4E9AF2CC1B}"/>
    <hyperlink ref="C581" r:id="rId567" xr:uid="{1F2AEE9C-B1CA-4EC1-9F6C-2309129F45D8}"/>
    <hyperlink ref="C582" r:id="rId568" xr:uid="{1FCB22EF-470A-46DB-93F6-FEF5CEF9FF48}"/>
    <hyperlink ref="C583" r:id="rId569" xr:uid="{2097517C-8671-4531-9216-D35769FBC1B2}"/>
    <hyperlink ref="C584" r:id="rId570" xr:uid="{692DC0CF-977B-40FE-84F4-B742AD2BB2B5}"/>
    <hyperlink ref="C585" r:id="rId571" xr:uid="{C53CCB09-ACE8-44F7-9AA5-496E2A172F23}"/>
    <hyperlink ref="C586" r:id="rId572" xr:uid="{18E6C02F-6BF0-458F-A950-01383D4D9B06}"/>
    <hyperlink ref="C587" r:id="rId573" xr:uid="{966D750E-4C78-4149-9073-DD78109973C8}"/>
    <hyperlink ref="C588" r:id="rId574" xr:uid="{56ED6502-C271-4938-B56B-02A97011640C}"/>
    <hyperlink ref="C589" r:id="rId575" xr:uid="{E7953217-CE53-4099-A5DD-7526814BF113}"/>
    <hyperlink ref="C590" r:id="rId576" xr:uid="{23F5B734-3A86-4139-AE40-F77340CD28D6}"/>
    <hyperlink ref="C591" r:id="rId577" xr:uid="{9D61255D-4A4C-451C-AD09-F7C84587AF51}"/>
    <hyperlink ref="C592" r:id="rId578" xr:uid="{0F8292B5-89C1-44BE-9686-03DB2CDFBE66}"/>
    <hyperlink ref="C593" r:id="rId579" xr:uid="{BD2F01EC-3117-464A-98D5-FDB5162FFFA6}"/>
    <hyperlink ref="C594" r:id="rId580" xr:uid="{229DD54A-8FDB-4CEB-95BB-A54B1EC2C8F5}"/>
    <hyperlink ref="C595" r:id="rId581" xr:uid="{D75EFDED-14F2-4C0D-9424-E27E7B7D8F10}"/>
    <hyperlink ref="C596" r:id="rId582" xr:uid="{810EBC50-7E59-4A6B-8DB0-55801A8F36C1}"/>
    <hyperlink ref="C597" r:id="rId583" xr:uid="{86226109-8C06-403B-82DD-DC7E73F0929B}"/>
    <hyperlink ref="C598" r:id="rId584" xr:uid="{60E3F348-14DD-4A38-942C-DFCC71CAAD9E}"/>
    <hyperlink ref="C599" r:id="rId585" xr:uid="{C3A13E4B-82A2-4AF1-9326-5A4A7BA62660}"/>
    <hyperlink ref="C600" r:id="rId586" xr:uid="{9A981FB6-F606-4815-B40F-2CAF890B877C}"/>
    <hyperlink ref="C601" r:id="rId587" xr:uid="{50B88C51-CFCF-4084-A0AD-BE67C2A1192B}"/>
    <hyperlink ref="C602" r:id="rId588" xr:uid="{2959DCA9-4145-41AA-85C3-7847E2811A85}"/>
    <hyperlink ref="C603" r:id="rId589" xr:uid="{FC03B004-5344-4CAA-8774-80FDF94BA6CB}"/>
    <hyperlink ref="C604" r:id="rId590" xr:uid="{4FAD9F86-3AD4-4EEE-8A6A-6C4AF1798FE8}"/>
    <hyperlink ref="C605" r:id="rId591" xr:uid="{BAF60B4B-DE74-4268-AAE9-E3E12FA840BC}"/>
    <hyperlink ref="C606" r:id="rId592" xr:uid="{2BFE7842-BFC2-4128-B8B5-D649DD72B8FD}"/>
    <hyperlink ref="C607" r:id="rId593" xr:uid="{F624E812-9937-4ABA-872D-72A5C2A39189}"/>
    <hyperlink ref="C608" r:id="rId594" xr:uid="{EECB1C69-0F62-42AE-9982-C4C57233F3D1}"/>
    <hyperlink ref="C609" r:id="rId595" xr:uid="{905D2644-D1F3-4BE1-895B-E7A2CE1062D0}"/>
    <hyperlink ref="C610" r:id="rId596" xr:uid="{3A18387B-FD1E-499E-952A-6AA9EE1F19DF}"/>
    <hyperlink ref="C611" r:id="rId597" xr:uid="{656C3F5C-9056-4841-9CBC-53D03DC68D63}"/>
    <hyperlink ref="C612" r:id="rId598" xr:uid="{BE5F123B-00E1-4B26-8BFA-4920F6CB0B4A}"/>
    <hyperlink ref="C613" r:id="rId599" xr:uid="{44D0DCE1-3B5A-4D30-9D14-0F9370FE7E39}"/>
    <hyperlink ref="C614" r:id="rId600" xr:uid="{CC78A4E5-C557-462E-8B13-D8390FA0E9A4}"/>
    <hyperlink ref="C615" r:id="rId601" xr:uid="{0647F5C0-14B2-432C-92CE-2BFD68E88AB1}"/>
    <hyperlink ref="C616" r:id="rId602" xr:uid="{C9C5D2B5-25C1-4C04-B395-7AC99503A976}"/>
    <hyperlink ref="C617" r:id="rId603" xr:uid="{3E0E5223-AA87-4B85-858D-FE2B0521C7B5}"/>
    <hyperlink ref="C618" r:id="rId604" xr:uid="{F12E20DB-3AB7-413D-9587-EAE450CFC561}"/>
    <hyperlink ref="C619" r:id="rId605" xr:uid="{DE0EA9ED-7496-45B3-9CE8-0F1D7E6E57A7}"/>
    <hyperlink ref="C620" r:id="rId606" xr:uid="{48FC76B5-389D-488E-9D4B-0F38D0CAA7A6}"/>
    <hyperlink ref="C621" r:id="rId607" xr:uid="{BAB3BC39-E645-4D81-94B7-BC1413BFAD02}"/>
    <hyperlink ref="C622" r:id="rId608" xr:uid="{189352EF-7554-42DE-AA5E-086F756DA8C6}"/>
    <hyperlink ref="C623" r:id="rId609" xr:uid="{2366D9B0-34F0-4FA6-8186-4848C36E63C6}"/>
    <hyperlink ref="C624" r:id="rId610" xr:uid="{757055A1-96D6-4B14-8FBB-68708AD1425D}"/>
    <hyperlink ref="C625" r:id="rId611" xr:uid="{0C5C79C8-9424-41B8-AC25-19E1E52B4A8A}"/>
    <hyperlink ref="C626" r:id="rId612" xr:uid="{80F667B8-2511-4581-A77C-64A4C020E407}"/>
    <hyperlink ref="C627" r:id="rId613" xr:uid="{013D9785-8243-4C06-87E9-D0B16060425C}"/>
    <hyperlink ref="C628" r:id="rId614" xr:uid="{1A3E6F28-4122-43BD-8036-80D3E4A06E6D}"/>
    <hyperlink ref="C629" r:id="rId615" xr:uid="{134095EA-BB1B-4FD8-9EA1-32F79B64873A}"/>
    <hyperlink ref="C630" r:id="rId616" xr:uid="{6A3DB0A2-F188-4D9E-BF1F-0D3CE3096A82}"/>
    <hyperlink ref="C631" r:id="rId617" xr:uid="{3D8290FB-2468-4461-9A82-28083D4E82FD}"/>
    <hyperlink ref="C632" r:id="rId618" xr:uid="{B2B9FB14-BA1B-4EDE-818D-5B595784ED30}"/>
    <hyperlink ref="C633" r:id="rId619" xr:uid="{E4CFADE0-FADF-4A97-BCE4-F2C89E1300C7}"/>
    <hyperlink ref="C634" r:id="rId620" xr:uid="{27E83320-905D-4444-93AC-3D800CA12F5F}"/>
    <hyperlink ref="C635" r:id="rId621" xr:uid="{4E9246B5-9C31-4BF7-8218-26379993D176}"/>
    <hyperlink ref="C636" r:id="rId622" xr:uid="{E52AD9ED-90D9-4999-A79C-E92330CDFF2C}"/>
    <hyperlink ref="C637" r:id="rId623" xr:uid="{636C43AC-9F02-48B5-9925-022B3DC58738}"/>
    <hyperlink ref="C638" r:id="rId624" xr:uid="{8BB0D501-825F-4E41-B460-38677C4BAF6D}"/>
    <hyperlink ref="C639" r:id="rId625" xr:uid="{3D9069DB-6627-4864-92BC-469B35538DB2}"/>
    <hyperlink ref="C640" r:id="rId626" xr:uid="{F10FD29A-FBF9-4044-8EC8-D497B34A9FD9}"/>
    <hyperlink ref="C641" r:id="rId627" xr:uid="{E4D83D94-3EB6-4D33-B77E-5AA58B4521EB}"/>
    <hyperlink ref="C642" r:id="rId628" xr:uid="{AA9F1385-592F-43D8-BCD4-DAB9EEA67C0C}"/>
    <hyperlink ref="C643" r:id="rId629" xr:uid="{81022312-C62E-4A1A-BAE4-54BC5DBD9438}"/>
    <hyperlink ref="C644" r:id="rId630" xr:uid="{9728DE92-7B9C-47B7-968D-9EC4B67D18D6}"/>
    <hyperlink ref="C645" r:id="rId631" xr:uid="{9AC368D5-9D6C-48A6-AD9C-9D95C11454ED}"/>
    <hyperlink ref="C646" r:id="rId632" xr:uid="{A43BC38E-DED2-48CF-8AB5-7FC03D0B71F3}"/>
    <hyperlink ref="C647" r:id="rId633" xr:uid="{7F4B04B3-CFBB-4BEA-9BB6-EF5D39763859}"/>
    <hyperlink ref="C648" r:id="rId634" xr:uid="{6BBED5DF-9ED1-490C-9551-1EE392E95118}"/>
    <hyperlink ref="C649" r:id="rId635" xr:uid="{72CB8746-F71B-436D-8580-A43DAFA8CE07}"/>
    <hyperlink ref="C650" r:id="rId636" xr:uid="{DA934A30-84C5-4A34-84B1-6584463CC59D}"/>
    <hyperlink ref="C651" r:id="rId637" xr:uid="{FCAC34F6-45EF-4373-AE33-5EC291F05BA7}"/>
    <hyperlink ref="C652" r:id="rId638" xr:uid="{992503B4-A282-44FA-AEE4-24A70863804B}"/>
    <hyperlink ref="C653" r:id="rId639" xr:uid="{07DC8581-37B8-4D24-8222-011ED47BEC60}"/>
    <hyperlink ref="C654" r:id="rId640" xr:uid="{D273C7BA-5717-48CE-A166-35C108646117}"/>
    <hyperlink ref="C655" r:id="rId641" xr:uid="{F6BAF5E3-4091-4E86-AD7B-5AB3F9BA3AD7}"/>
    <hyperlink ref="C656" r:id="rId642" xr:uid="{4D3D540B-C6D6-4CEE-ACD3-0473606C5FF8}"/>
    <hyperlink ref="C657" r:id="rId643" xr:uid="{5A62A383-1AD7-4394-A7EF-55781903799B}"/>
    <hyperlink ref="C658" r:id="rId644" xr:uid="{2E855E35-58B9-4C3A-951C-176113181163}"/>
    <hyperlink ref="C659" r:id="rId645" xr:uid="{48C387CE-3730-48CC-A4FA-F68EC718D6A0}"/>
    <hyperlink ref="C660" r:id="rId646" xr:uid="{B9392D58-8ABC-41E4-867B-367987490A27}"/>
    <hyperlink ref="C661" r:id="rId647" xr:uid="{A5EBDED3-9D4D-431D-BAC1-7470A19D1EF9}"/>
    <hyperlink ref="C662" r:id="rId648" xr:uid="{CE607640-8CC8-492F-A8AE-72AC795B5F1C}"/>
    <hyperlink ref="C663" r:id="rId649" xr:uid="{0B298322-B710-45A9-A669-C7DC61AA6B37}"/>
    <hyperlink ref="C664" r:id="rId650" xr:uid="{1EFCB71C-CB56-4042-BED3-C69366333907}"/>
    <hyperlink ref="C665" r:id="rId651" xr:uid="{750B6D0B-D1BC-4CA4-857A-E449107865B9}"/>
    <hyperlink ref="C666" r:id="rId652" xr:uid="{A1935008-3545-4FD7-97E6-B7399708D1AA}"/>
    <hyperlink ref="C667" r:id="rId653" xr:uid="{BD77933D-D688-4235-8CD4-C573D26D23E2}"/>
    <hyperlink ref="C668" r:id="rId654" xr:uid="{071941EE-2A36-425A-ABF8-BEF0E241951B}"/>
    <hyperlink ref="C669" r:id="rId655" xr:uid="{ED16325C-CD11-48E7-A358-AD9617C055F0}"/>
    <hyperlink ref="C670" r:id="rId656" xr:uid="{A24BC6AF-C5BA-44F9-8842-D05FDA651F18}"/>
    <hyperlink ref="C671" r:id="rId657" xr:uid="{F45F66B1-7572-444F-BEAB-00D7D3E33D57}"/>
    <hyperlink ref="C672" r:id="rId658" xr:uid="{AF76D3AF-946E-4607-8BB5-26C7FA0DA6FC}"/>
    <hyperlink ref="C673" r:id="rId659" xr:uid="{CC9BDC4E-B715-45F6-A9A6-8F673E00960B}"/>
    <hyperlink ref="C674" r:id="rId660" xr:uid="{F77A3E35-AC23-4EC2-ACD9-754928D14A6E}"/>
    <hyperlink ref="C675" r:id="rId661" xr:uid="{461FD94E-C80A-4BF5-B6C6-0C7CC151163A}"/>
    <hyperlink ref="C676" r:id="rId662" xr:uid="{F99314E9-2B5B-4618-9EE1-54C9A99B551B}"/>
    <hyperlink ref="C677" r:id="rId663" xr:uid="{0D945C7E-6D94-451D-8F35-AB58E51E8C59}"/>
    <hyperlink ref="C678" r:id="rId664" xr:uid="{E0A3CAC8-EE69-49DE-A770-4CE960C87DF8}"/>
    <hyperlink ref="C679" r:id="rId665" xr:uid="{B3FA6DE5-2F6B-4074-8152-305660C208D8}"/>
    <hyperlink ref="C680" r:id="rId666" xr:uid="{13DDDB5A-560D-4F99-8EB9-B6422C16936B}"/>
    <hyperlink ref="C681" r:id="rId667" xr:uid="{B2746A5B-A139-4352-8549-23956FC2D71E}"/>
    <hyperlink ref="C682" r:id="rId668" xr:uid="{ECA53BAF-503A-43DD-A9AF-5DBB62E59AE3}"/>
    <hyperlink ref="C683" r:id="rId669" xr:uid="{860ADC2D-D9F8-4196-8381-A7ECC6749E18}"/>
    <hyperlink ref="C684" r:id="rId670" xr:uid="{CB5B0370-E37C-4C6D-B423-4F552BFD7603}"/>
    <hyperlink ref="C685" r:id="rId671" xr:uid="{8D2DEB6A-3E74-4A26-B494-5B7F99B4D09C}"/>
    <hyperlink ref="C686" r:id="rId672" xr:uid="{30FDC042-724F-4262-885C-345CD593BE45}"/>
    <hyperlink ref="C687" r:id="rId673" xr:uid="{9D3FEEFF-E175-447A-A695-E8D40D53882F}"/>
    <hyperlink ref="C688" r:id="rId674" xr:uid="{C04162B6-E7D3-4A83-BE8D-7F9FBFB96EEB}"/>
    <hyperlink ref="C689" r:id="rId675" xr:uid="{172C4504-80A3-4133-8BA6-F71A6B191358}"/>
    <hyperlink ref="C690" r:id="rId676" xr:uid="{A1BC32EA-D440-4CCD-A9AE-39A0A8313EC1}"/>
    <hyperlink ref="C691" r:id="rId677" xr:uid="{AA122EEC-5B69-4056-8F7F-BC89D26F29AB}"/>
    <hyperlink ref="C692" r:id="rId678" xr:uid="{4DC50E1B-60B0-42B0-B632-8F6BBA064FFC}"/>
    <hyperlink ref="C693" r:id="rId679" xr:uid="{06528226-D02C-4BB4-9286-F92E5C972E6C}"/>
    <hyperlink ref="C694" r:id="rId680" xr:uid="{6F71CAB8-FBF1-4D48-B2DF-7ED346512413}"/>
    <hyperlink ref="C695" r:id="rId681" xr:uid="{324AB070-82B2-4EA1-921E-01B01AE7DE45}"/>
    <hyperlink ref="C696" r:id="rId682" xr:uid="{05C83C0D-F7B8-4288-9B86-EA211A2B8796}"/>
    <hyperlink ref="C697" r:id="rId683" xr:uid="{E0C509E4-A345-4A7F-84CD-3397BE0C367C}"/>
    <hyperlink ref="C698" r:id="rId684" xr:uid="{F35F1A72-0A79-4C4B-A2D5-726AF52FDEEF}"/>
    <hyperlink ref="C699" r:id="rId685" xr:uid="{8C36295C-6E6D-4042-821E-E9B54036CE2F}"/>
    <hyperlink ref="C700" r:id="rId686" xr:uid="{4A6FBA80-E9B9-4540-B159-1B0D9C779E8C}"/>
    <hyperlink ref="C701" r:id="rId687" xr:uid="{FEF65199-CCD7-4732-B6CB-231369A316AE}"/>
    <hyperlink ref="C702" r:id="rId688" xr:uid="{95ECC464-E996-4D55-8288-49060277A634}"/>
    <hyperlink ref="C703" r:id="rId689" xr:uid="{9D00F451-1C8F-4A74-87FD-B80FA1BC1AFE}"/>
    <hyperlink ref="C704" r:id="rId690" xr:uid="{CA78BE0F-2B3F-444A-A1CA-7199CA102919}"/>
    <hyperlink ref="C705" r:id="rId691" xr:uid="{B229D419-41D3-4ED7-B4D8-E06E7AE85AA8}"/>
    <hyperlink ref="C706" r:id="rId692" xr:uid="{41266065-A3B8-4D36-88CD-99760CBB955B}"/>
    <hyperlink ref="C707" r:id="rId693" xr:uid="{B38C0983-2852-4597-8C80-F3BB6B2C440C}"/>
    <hyperlink ref="C708" r:id="rId694" xr:uid="{4E3A3AA9-403E-427A-BA74-06F157C7E988}"/>
    <hyperlink ref="C709" r:id="rId695" xr:uid="{DDE60E5E-21F2-4353-8D98-D6FC5043234A}"/>
    <hyperlink ref="C710" r:id="rId696" xr:uid="{CB041DB7-9B5B-4167-AC1E-265E52A95E9B}"/>
    <hyperlink ref="C711" r:id="rId697" xr:uid="{9A2782FC-C71F-4A11-BCD8-E97513BFF82B}"/>
    <hyperlink ref="C712" r:id="rId698" xr:uid="{6DE0F41B-4C8B-43BC-B2E7-69D030C58E60}"/>
    <hyperlink ref="C713" r:id="rId699" xr:uid="{D605DF35-EC52-4146-8DEC-2108FF1FAE91}"/>
    <hyperlink ref="C714" r:id="rId700" xr:uid="{7FE000B9-283C-4E7D-A4C0-597E173AD1D6}"/>
    <hyperlink ref="C715" r:id="rId701" xr:uid="{68D8556D-1F2C-4B88-9B2A-DC54F5495FA2}"/>
    <hyperlink ref="C716" r:id="rId702" xr:uid="{1AD2CB4E-6B48-47DC-9DB0-5768F1B2EBD0}"/>
    <hyperlink ref="C717" r:id="rId703" xr:uid="{9DFA920E-1CFE-434E-A0DF-B9551AF596AA}"/>
    <hyperlink ref="C718" r:id="rId704" xr:uid="{5CC2AEE7-30FC-43BE-A36C-257EB4AE06D8}"/>
    <hyperlink ref="C719" r:id="rId705" xr:uid="{3E5B31EB-BDB8-4588-B410-A027A2C7CCD6}"/>
    <hyperlink ref="C720" r:id="rId706" xr:uid="{697E0BB3-9401-44AC-866D-9A3D6F23ED43}"/>
    <hyperlink ref="C721" r:id="rId707" xr:uid="{F994F846-A782-4180-B5BE-B74435FA0CC5}"/>
    <hyperlink ref="C722" r:id="rId708" xr:uid="{CE446AAE-0249-4F48-B93B-20A8E693A529}"/>
    <hyperlink ref="C723" r:id="rId709" xr:uid="{8ED94BC1-A364-4D2C-8BA3-9CD1104BED30}"/>
    <hyperlink ref="C724" r:id="rId710" xr:uid="{4DEEA72C-90A3-422A-AB1C-D477A3EE468D}"/>
    <hyperlink ref="C725" r:id="rId711" xr:uid="{0151AFB1-C1B3-4E51-8BC0-DFDFEAADA34E}"/>
    <hyperlink ref="C726" r:id="rId712" xr:uid="{17ED3BA7-C64A-4E76-A27F-78D80FEEF194}"/>
    <hyperlink ref="C727" r:id="rId713" xr:uid="{81C8117D-DE90-4A0E-9A9C-D9D9F4DFF929}"/>
    <hyperlink ref="C728" r:id="rId714" xr:uid="{1E088CCF-365E-4DAC-AB3C-082BAE1948D6}"/>
    <hyperlink ref="C729" r:id="rId715" xr:uid="{2D078B8C-D1B2-4A0A-BE3A-E9537D813A54}"/>
    <hyperlink ref="C730" r:id="rId716" xr:uid="{BAB56C91-F319-4063-BEA5-7073084A21A3}"/>
    <hyperlink ref="C731" r:id="rId717" xr:uid="{2A48C40E-D0EF-4934-AB59-BA21C9F9D948}"/>
    <hyperlink ref="C732" r:id="rId718" xr:uid="{14EEE4BC-E266-444F-A6F8-127083FAFBD7}"/>
    <hyperlink ref="C733" r:id="rId719" xr:uid="{E28EC8A5-99BA-4106-877D-0E013EAFDCAB}"/>
    <hyperlink ref="C734" r:id="rId720" xr:uid="{557698F4-11CF-4741-8113-E3CE8F44D1C8}"/>
    <hyperlink ref="C735" r:id="rId721" xr:uid="{7A107DE3-3DB7-4F1F-8802-5016705B71DF}"/>
    <hyperlink ref="C736" r:id="rId722" xr:uid="{8325EFBC-7506-47FA-A274-B06CC6238C1B}"/>
    <hyperlink ref="C737" r:id="rId723" xr:uid="{223DE28D-2D2B-48C9-BBF9-31002C9F156C}"/>
    <hyperlink ref="C738" r:id="rId724" xr:uid="{5FC76602-2E6F-4646-9DAE-CFF21EC14D3B}"/>
    <hyperlink ref="C739" r:id="rId725" xr:uid="{D7E5C1AB-E785-4CAB-A81E-BF8DD64B174D}"/>
    <hyperlink ref="C740" r:id="rId726" xr:uid="{DE0DBFD1-E0C0-4B6A-B9C3-B03781641755}"/>
    <hyperlink ref="C741" r:id="rId727" xr:uid="{A5B31424-43D7-463E-839C-53FF8027FCC3}"/>
    <hyperlink ref="C742" r:id="rId728" xr:uid="{7A57FBCA-50DE-4BB9-BB86-4C2543212249}"/>
    <hyperlink ref="C743" r:id="rId729" xr:uid="{4647DC64-FE36-4232-B740-592BAB3310F1}"/>
    <hyperlink ref="C744" r:id="rId730" xr:uid="{A5C04EC1-AE39-492A-9605-67BFF52FBB4A}"/>
    <hyperlink ref="C745" r:id="rId731" xr:uid="{FEE6FB05-CCBB-411C-8BAF-F5750E2B855E}"/>
    <hyperlink ref="C746" r:id="rId732" xr:uid="{B9A05CB9-7687-4F26-B4F2-A4E404999801}"/>
    <hyperlink ref="C747" r:id="rId733" xr:uid="{05FA19BD-1859-42E6-A03F-19589460F0F5}"/>
    <hyperlink ref="C748" r:id="rId734" xr:uid="{660C12C7-0D20-4D96-BE0A-8022F00C957A}"/>
    <hyperlink ref="C749" r:id="rId735" xr:uid="{81BDB19B-9FE1-4585-9FDE-CF6DA17A6FCA}"/>
    <hyperlink ref="C750" r:id="rId736" xr:uid="{06C731F2-9745-4EED-B8DE-BAAA3718B441}"/>
    <hyperlink ref="C751" r:id="rId737" xr:uid="{6235648B-F19D-4101-A7B9-B342D59598AA}"/>
    <hyperlink ref="C752" r:id="rId738" xr:uid="{92A08303-CA5B-4086-A44C-FA3322457135}"/>
    <hyperlink ref="C753" r:id="rId739" xr:uid="{FE68C5C7-42DA-4794-B4AF-10EF86A7215D}"/>
    <hyperlink ref="C754" r:id="rId740" xr:uid="{9F208AFA-26A0-4BEE-AB57-36F0B4BD7B51}"/>
    <hyperlink ref="C755" r:id="rId741" xr:uid="{E52832F1-0725-4BC9-8FE8-3F7E839A91F4}"/>
    <hyperlink ref="C756" r:id="rId742" xr:uid="{05DAC9CF-BB66-40A6-90F1-1E4B7B859AC0}"/>
    <hyperlink ref="C757" r:id="rId743" xr:uid="{FA613D1C-A53B-4623-A414-B558FF291EAE}"/>
    <hyperlink ref="C758" r:id="rId744" xr:uid="{34E93818-37D1-4E54-93C9-EF86C75F8784}"/>
    <hyperlink ref="C759" r:id="rId745" xr:uid="{3E621444-D6FE-4A18-A43C-56595A0C52F8}"/>
    <hyperlink ref="C760" r:id="rId746" xr:uid="{1EF596D9-1D16-4CDD-8A17-5F36CDF6AA48}"/>
    <hyperlink ref="C761" r:id="rId747" xr:uid="{8E34D2BB-A804-4657-B92D-1B404D2A5A0D}"/>
    <hyperlink ref="C762" r:id="rId748" xr:uid="{87697CBB-F432-418B-90D1-B6FCD70FBFC7}"/>
    <hyperlink ref="C763" r:id="rId749" xr:uid="{5CE3F9AD-B326-4510-8579-9695768B44FC}"/>
    <hyperlink ref="C764" r:id="rId750" xr:uid="{09E8CC6D-81EB-4065-AC1B-F4C54204520B}"/>
    <hyperlink ref="C765" r:id="rId751" xr:uid="{8C9861E0-8600-4C2D-BACC-EE41DF40AE41}"/>
    <hyperlink ref="C766" r:id="rId752" xr:uid="{ECBCF791-76A6-4CCC-B409-3074AD2770DA}"/>
    <hyperlink ref="C767" r:id="rId753" xr:uid="{24CBCCEC-9B62-4430-91C1-687079676035}"/>
    <hyperlink ref="C768" r:id="rId754" xr:uid="{61897A59-FD24-4D3B-A578-5B13EBC7DD41}"/>
    <hyperlink ref="C769" r:id="rId755" xr:uid="{D87F119D-04FE-4E1E-8C88-89AA98DECB43}"/>
    <hyperlink ref="C770" r:id="rId756" xr:uid="{82228890-CE60-46D2-AC2C-0FE89B7FF0AD}"/>
    <hyperlink ref="C771" r:id="rId757" xr:uid="{57C7A855-025F-4E5E-BC79-4CE0B612941F}"/>
    <hyperlink ref="C772" r:id="rId758" xr:uid="{982D9DD5-D960-419D-8BC3-866862324853}"/>
    <hyperlink ref="C773" r:id="rId759" xr:uid="{F25A7A53-61F2-4189-A899-A9AB35075292}"/>
    <hyperlink ref="C774" r:id="rId760" xr:uid="{BCBD91C9-7703-4A2B-8AA7-E8CE329782AC}"/>
    <hyperlink ref="C775" r:id="rId761" xr:uid="{711367D7-DFBC-4756-A554-965EDB5DD47E}"/>
    <hyperlink ref="C776" r:id="rId762" xr:uid="{F8978766-6F91-4EB1-8520-330E34A25844}"/>
    <hyperlink ref="C777" r:id="rId763" xr:uid="{A4917CF2-C445-46C7-B0AA-5C43DD05286B}"/>
    <hyperlink ref="C778" r:id="rId764" xr:uid="{53F2CDB8-99DD-402B-AE6C-A626BC812AE9}"/>
    <hyperlink ref="C779" r:id="rId765" xr:uid="{67102868-EA04-4B8E-B058-D0A9D061BB10}"/>
    <hyperlink ref="C780" r:id="rId766" xr:uid="{34D39F10-1568-400A-B209-87F96D313240}"/>
    <hyperlink ref="C781" r:id="rId767" xr:uid="{9EE8E37A-FE2D-4DAF-BDF3-48E76E09D34E}"/>
    <hyperlink ref="C782" r:id="rId768" xr:uid="{A91E9B61-99A9-4A1E-95F2-6AFB1A80A686}"/>
    <hyperlink ref="C783" r:id="rId769" xr:uid="{96DA1969-BA78-491F-AB35-4639FEBA9E1D}"/>
    <hyperlink ref="C784" r:id="rId770" xr:uid="{D027DB98-F1F2-4EB2-AC95-C0C2D22A672C}"/>
    <hyperlink ref="C785" r:id="rId771" xr:uid="{684E09E1-8BF0-42CA-9315-921BD029CCCB}"/>
    <hyperlink ref="C786" r:id="rId772" xr:uid="{53FB439A-EAC3-4A15-A732-41821AEF106F}"/>
    <hyperlink ref="C787" r:id="rId773" xr:uid="{8B74E7EB-336C-4630-8D0E-4FBAED236E82}"/>
    <hyperlink ref="C788" r:id="rId774" xr:uid="{F74AE3E8-7034-4597-BCA2-5765C0C1F68F}"/>
    <hyperlink ref="C789" r:id="rId775" xr:uid="{3C8A9F0B-DB1F-4BEC-B2DD-95E3DCB050A9}"/>
    <hyperlink ref="C790" r:id="rId776" xr:uid="{AA96D1C9-5A30-426F-ACED-5DF22838609C}"/>
    <hyperlink ref="C791" r:id="rId777" xr:uid="{097CB7DC-855D-464B-BFB2-C0F3F37BF4BB}"/>
    <hyperlink ref="C792" r:id="rId778" xr:uid="{6D86DFC2-673A-4D2B-978B-F7CED6674188}"/>
    <hyperlink ref="C793" r:id="rId779" xr:uid="{64EB27EC-5981-4C06-AA77-F9ED9E41489C}"/>
    <hyperlink ref="C794" r:id="rId780" xr:uid="{5DC2CE54-22B2-426B-810F-9AA01EAB14F2}"/>
    <hyperlink ref="C795" r:id="rId781" xr:uid="{3958DD77-E700-450E-B5AA-C7A77B42F282}"/>
    <hyperlink ref="C796" r:id="rId782" xr:uid="{3B35D0E7-A4A7-4558-93E7-9281BE853441}"/>
    <hyperlink ref="C797" r:id="rId783" xr:uid="{E8ACF361-EFDE-4B5C-BEFB-803DDE0E50B0}"/>
    <hyperlink ref="C798" r:id="rId784" xr:uid="{B5CE71A0-0164-4286-A7E5-3A6195B01989}"/>
    <hyperlink ref="C799" r:id="rId785" xr:uid="{5DCD5E2D-2997-4E60-A312-62F738EE8E1F}"/>
    <hyperlink ref="C800" r:id="rId786" xr:uid="{95B3814A-B450-4AAA-AF0D-4870F0B90CA0}"/>
    <hyperlink ref="C801" r:id="rId787" xr:uid="{519748A0-10D7-4F3A-B7E2-8C1906EB2CBC}"/>
    <hyperlink ref="C802" r:id="rId788" xr:uid="{B8B81C6F-E4ED-4703-8494-200AA42C4813}"/>
    <hyperlink ref="C803" r:id="rId789" xr:uid="{EDB19725-AE24-4E98-B055-8F6596AF55B9}"/>
    <hyperlink ref="C804" r:id="rId790" xr:uid="{E47CBC12-178E-488A-8636-869512CBECA2}"/>
    <hyperlink ref="C805" r:id="rId791" xr:uid="{C1726774-A93F-454E-9A22-487127B149FA}"/>
    <hyperlink ref="C806" r:id="rId792" xr:uid="{0E3D106C-13AE-4E27-88A2-7D0BDF54A306}"/>
    <hyperlink ref="C807" r:id="rId793" xr:uid="{C5B985D9-60F4-4EE8-BE62-D83A9BAA9F27}"/>
    <hyperlink ref="C808" r:id="rId794" xr:uid="{D4705791-3420-4119-9E4C-8489D75B2946}"/>
    <hyperlink ref="C809" r:id="rId795" xr:uid="{4FDC96E2-EE38-4093-AA1B-0761CE732AA7}"/>
    <hyperlink ref="C810" r:id="rId796" xr:uid="{9BD60F2D-352C-4B67-A940-0F40B3A3087B}"/>
    <hyperlink ref="C811" r:id="rId797" xr:uid="{4E261245-FC72-4056-BE48-58CDF81D4A0D}"/>
    <hyperlink ref="C812" r:id="rId798" xr:uid="{787BB6F5-AA16-45F4-9032-180392A5D161}"/>
    <hyperlink ref="C813" r:id="rId799" xr:uid="{67F00A01-1322-4BD3-A55C-BC1A9AE4D608}"/>
    <hyperlink ref="C814" r:id="rId800" xr:uid="{5CDDB23B-9289-4951-AAA0-BF4964E55957}"/>
    <hyperlink ref="C815" r:id="rId801" xr:uid="{BE954CAF-0A3B-4C16-A8F0-C6BFA767D347}"/>
    <hyperlink ref="C816" r:id="rId802" xr:uid="{1518CC2A-1D02-4828-A71D-1B0CA5BA31BB}"/>
    <hyperlink ref="C817" r:id="rId803" xr:uid="{A05A8098-B5E6-4D7E-835E-9452F49935DF}"/>
    <hyperlink ref="C818" r:id="rId804" xr:uid="{BEA49880-D87D-424D-8147-4B58C15908FC}"/>
    <hyperlink ref="C819" r:id="rId805" xr:uid="{82861A1E-3DF8-4F3D-B090-EE7181D084EC}"/>
    <hyperlink ref="C820" r:id="rId806" xr:uid="{39B98F47-93C7-4C77-B09D-61948C224C25}"/>
    <hyperlink ref="C821" r:id="rId807" xr:uid="{F8C83D18-BAE6-4574-B3DC-FA79B3449DB6}"/>
    <hyperlink ref="C822" r:id="rId808" xr:uid="{E74DDA1A-0E4D-46EC-964C-D074A2664E6A}"/>
    <hyperlink ref="C823" r:id="rId809" xr:uid="{A3226259-E4D9-40D5-BDC0-D4892A11DDD7}"/>
    <hyperlink ref="C824" r:id="rId810" xr:uid="{ABB8AA91-A820-4655-9DE7-985C6C7933E6}"/>
    <hyperlink ref="C825" r:id="rId811" xr:uid="{51779CD8-6A61-4A24-8224-6F3E81874DA2}"/>
    <hyperlink ref="C826" r:id="rId812" xr:uid="{B2E003B4-AC7E-42BF-B182-7EF536FE35B4}"/>
    <hyperlink ref="C827" r:id="rId813" xr:uid="{0981E4F3-65F5-49BE-9AB5-1B4BB620B29E}"/>
    <hyperlink ref="C828" r:id="rId814" xr:uid="{4C38A5CD-37F5-40DD-8060-46DCC79433D9}"/>
    <hyperlink ref="C829" r:id="rId815" xr:uid="{5879B5FA-0992-4B02-94CC-2CF212FA1C1D}"/>
    <hyperlink ref="C830" r:id="rId816" xr:uid="{9D5599BE-2C0D-41E2-85B7-8A30B14463EF}"/>
    <hyperlink ref="C831" r:id="rId817" xr:uid="{215188E7-2680-4DFA-AF10-D9A4F050468A}"/>
    <hyperlink ref="C832" r:id="rId818" xr:uid="{0E02BDDB-7114-44B5-98B6-BF376F359254}"/>
    <hyperlink ref="C833" r:id="rId819" xr:uid="{A413788C-456A-436F-8255-119626D36BA7}"/>
    <hyperlink ref="C834" r:id="rId820" xr:uid="{49D2A072-4F9B-424C-9B80-E2AC9B6547FB}"/>
    <hyperlink ref="C835" r:id="rId821" xr:uid="{96F1BD97-D2EB-40FB-8F39-84F951F9221B}"/>
    <hyperlink ref="C836" r:id="rId822" xr:uid="{E3B0562D-3D50-4607-831D-32732F1F0327}"/>
    <hyperlink ref="C837" r:id="rId823" xr:uid="{7D3A8592-3B99-42B3-9669-FA6A34EE4065}"/>
    <hyperlink ref="C838" r:id="rId824" xr:uid="{329F0176-326F-4327-BC81-B0CA985F3DD3}"/>
    <hyperlink ref="C839" r:id="rId825" xr:uid="{4A650E11-A8DE-42FB-8477-444251512008}"/>
    <hyperlink ref="C840" r:id="rId826" xr:uid="{BCE17AD2-6FDD-4E06-993A-6C641BC4D4E3}"/>
    <hyperlink ref="C841" r:id="rId827" xr:uid="{5A045627-B3C4-48B5-93D3-4C03BA87C9E4}"/>
    <hyperlink ref="C842" r:id="rId828" xr:uid="{219FD725-2E70-475A-AF3C-1AA9CCDCF430}"/>
    <hyperlink ref="C843" r:id="rId829" xr:uid="{56F6A6F7-39D0-4070-B7A5-0B71B9CCA014}"/>
    <hyperlink ref="C844" r:id="rId830" xr:uid="{50DB1250-D1FA-4B0D-BF47-D8E1F3E803B3}"/>
    <hyperlink ref="C845" r:id="rId831" xr:uid="{49F0746A-82C1-4DC5-9E6D-A0B63BCD8FD4}"/>
    <hyperlink ref="C846" r:id="rId832" xr:uid="{73117ECC-ED96-4016-A47C-05C305601783}"/>
    <hyperlink ref="C847" r:id="rId833" xr:uid="{7A6368F8-DD39-42F2-A4BF-B369790010F6}"/>
    <hyperlink ref="C848" r:id="rId834" xr:uid="{6E11C45C-16ED-40C8-94B8-DB03D7210564}"/>
    <hyperlink ref="C849" r:id="rId835" xr:uid="{4EA7F438-785F-4DD1-B7F8-AD4C240D4845}"/>
    <hyperlink ref="C850" r:id="rId836" xr:uid="{F56BEF0D-E036-49A2-9FA3-5AE01557E039}"/>
    <hyperlink ref="C851" r:id="rId837" xr:uid="{F13AA953-AE93-4AC6-B91E-BAA191F472C5}"/>
    <hyperlink ref="C852" r:id="rId838" xr:uid="{8A0BC3FD-A28D-4D84-AD57-1D9D1A96C530}"/>
    <hyperlink ref="C853" r:id="rId839" xr:uid="{7D35D3ED-6CF6-4E58-B28C-B5B1CA47BB64}"/>
    <hyperlink ref="C854" r:id="rId840" xr:uid="{D4ACD42B-6A7B-4A0C-8A11-87D1C4B49D9C}"/>
    <hyperlink ref="C855" r:id="rId841" xr:uid="{B104DE3D-CB0B-4C3F-A4B1-A8DE18423FF3}"/>
    <hyperlink ref="C856" r:id="rId842" xr:uid="{CADBB05B-5936-4187-80D9-F49602F93BB8}"/>
    <hyperlink ref="C857" r:id="rId843" xr:uid="{3494C21C-2FD6-4EA3-9FB7-B04ADAABC4B6}"/>
    <hyperlink ref="C858" r:id="rId844" xr:uid="{3E635575-7E73-4AA6-88A8-0E700EEB0A02}"/>
    <hyperlink ref="C859" r:id="rId845" xr:uid="{CCFC2A56-102A-4E7C-B053-29765A5A7CB0}"/>
    <hyperlink ref="C860" r:id="rId846" xr:uid="{50C94AFD-E567-4210-A78D-3EFDA3BDEF4A}"/>
    <hyperlink ref="C861" r:id="rId847" xr:uid="{498D87A4-12D7-472B-874E-C4426B7F5959}"/>
    <hyperlink ref="C862" r:id="rId848" xr:uid="{3DDC80DC-F418-4623-883E-F84158FB84A1}"/>
    <hyperlink ref="C863" r:id="rId849" xr:uid="{57120100-10EE-4B3E-B604-78707BDF4981}"/>
    <hyperlink ref="C864" r:id="rId850" xr:uid="{646DC192-5ABE-4A86-AB3E-BFDF0E4B1AFB}"/>
    <hyperlink ref="C865" r:id="rId851" xr:uid="{A9481233-A8EB-476F-9E07-4BBB61F568E6}"/>
    <hyperlink ref="C866" r:id="rId852" xr:uid="{EEFCBAD2-8012-42EE-A301-A44B6F029753}"/>
    <hyperlink ref="C867" r:id="rId853" xr:uid="{54B95625-4148-48CC-A0B0-FFC14023EC9F}"/>
    <hyperlink ref="C868" r:id="rId854" xr:uid="{9DDC35B2-EDCB-4E18-BCCA-BBF565836B0D}"/>
    <hyperlink ref="C869" r:id="rId855" xr:uid="{BED6756F-0F34-4743-8174-649699373C7C}"/>
    <hyperlink ref="C870" r:id="rId856" xr:uid="{9C6E9895-66C0-4765-868A-C40E0B4C3C09}"/>
    <hyperlink ref="C871" r:id="rId857" xr:uid="{2AEFC831-3A78-4207-A65D-79E3E554C9C3}"/>
    <hyperlink ref="C872" r:id="rId858" xr:uid="{9C854351-2EE0-4B8E-91E6-40EB986812BF}"/>
    <hyperlink ref="C873" r:id="rId859" xr:uid="{23384A87-3604-4D57-8D02-77BCDC7CDD29}"/>
    <hyperlink ref="C874" r:id="rId860" xr:uid="{96E8AA45-20DE-4195-A757-CE3D6854940E}"/>
    <hyperlink ref="C875" r:id="rId861" xr:uid="{2734D45B-1181-4DE5-AD13-8A8B98FA2E05}"/>
    <hyperlink ref="C876" r:id="rId862" xr:uid="{5094DF2F-8096-46D1-B7DE-6CCDF8D047B4}"/>
    <hyperlink ref="C877" r:id="rId863" xr:uid="{9E39E8D3-1248-4D5B-8C14-459EA939528F}"/>
    <hyperlink ref="C878" r:id="rId864" xr:uid="{98EE239D-DD7A-4660-A521-CCE623A34E3C}"/>
    <hyperlink ref="C879" r:id="rId865" xr:uid="{6FA11F37-848D-4928-8332-C9D162A15AAC}"/>
    <hyperlink ref="C880" r:id="rId866" xr:uid="{AEFEF250-CC47-4C41-AA08-1E877E1C0FCA}"/>
    <hyperlink ref="C881" r:id="rId867" xr:uid="{BDA13A03-FAE6-453C-98BA-F0F371AECAF7}"/>
    <hyperlink ref="C882" r:id="rId868" xr:uid="{4C657D78-4668-49A7-B9C2-D619CBB46F90}"/>
    <hyperlink ref="C883" r:id="rId869" xr:uid="{9D1D244E-18E5-4A29-91F4-78A2ED92A08E}"/>
    <hyperlink ref="C884" r:id="rId870" xr:uid="{1572832E-0B34-47C4-9D03-C6C026FE2C69}"/>
    <hyperlink ref="C885" r:id="rId871" xr:uid="{C0E644FC-5B73-4A7D-B652-468943F19A2D}"/>
    <hyperlink ref="C886" r:id="rId872" xr:uid="{D49EC004-88FB-47F5-A294-BE1B61CDE2AC}"/>
    <hyperlink ref="C887" r:id="rId873" xr:uid="{9ADEA266-2B52-4166-B118-F770EEF7B457}"/>
    <hyperlink ref="C888" r:id="rId874" xr:uid="{439BC9CA-9133-4527-B2DE-AC0483A62A7F}"/>
    <hyperlink ref="C889" r:id="rId875" xr:uid="{6E4A9831-16A0-47C9-9210-CA1E7D0F8413}"/>
    <hyperlink ref="C890" r:id="rId876" xr:uid="{EA33B196-6254-4A2F-B22F-06B8635B464E}"/>
    <hyperlink ref="C891" r:id="rId877" xr:uid="{3B08A5CF-F1FA-4DF0-9616-EC85E170AE02}"/>
    <hyperlink ref="C892" r:id="rId878" xr:uid="{8CDDE597-CF75-4CC6-A2AF-49179945C551}"/>
    <hyperlink ref="C893" r:id="rId879" xr:uid="{552978ED-980A-4C85-9735-BE13E197A9FA}"/>
    <hyperlink ref="C894" r:id="rId880" xr:uid="{005478EB-11AA-49BA-B0CF-79947E8F38D6}"/>
    <hyperlink ref="C895" r:id="rId881" xr:uid="{803B30FE-47C9-498C-99A7-FB1EB431CF64}"/>
    <hyperlink ref="C896" r:id="rId882" xr:uid="{0C544905-3960-4EEA-9A2D-7FA72321BD2B}"/>
    <hyperlink ref="C897" r:id="rId883" xr:uid="{13D079FE-02D0-4F43-923C-7BEC7ED12CCE}"/>
    <hyperlink ref="C898" r:id="rId884" xr:uid="{1F03EC38-FB46-437B-AFCA-1D42C43E4959}"/>
    <hyperlink ref="C899" r:id="rId885" xr:uid="{48F9C64E-48AA-43A1-83F3-DAE1D708FC06}"/>
    <hyperlink ref="C900" r:id="rId886" xr:uid="{24FD710A-1A57-455C-B41C-7DA3AB35E799}"/>
    <hyperlink ref="C901" r:id="rId887" xr:uid="{6A2C5501-40B6-4705-938E-78E87179A58A}"/>
    <hyperlink ref="C902" r:id="rId888" xr:uid="{9CD3F58C-166A-46F6-A81A-9CDD66CDA484}"/>
    <hyperlink ref="C903" r:id="rId889" xr:uid="{F8855242-57E6-48F9-99EE-C0D4A325B18A}"/>
    <hyperlink ref="C904" r:id="rId890" xr:uid="{9DE73796-A39B-4130-AFA7-FB9ED68E0D50}"/>
    <hyperlink ref="C905" r:id="rId891" xr:uid="{18B2ED72-8F38-4091-878C-1EFFA33F6D25}"/>
    <hyperlink ref="C906" r:id="rId892" xr:uid="{EF5B8494-C584-4FBC-8CF8-60C0A5D1101B}"/>
    <hyperlink ref="C907" r:id="rId893" xr:uid="{E39F666C-A29C-488E-89A1-B99B7203D56D}"/>
    <hyperlink ref="C908" r:id="rId894" xr:uid="{592F297A-8071-48D2-91C3-67687BDA2D6F}"/>
    <hyperlink ref="C909" r:id="rId895" xr:uid="{C54CB91B-7042-4761-A20A-E2EF9ECD45BE}"/>
    <hyperlink ref="C910" r:id="rId896" xr:uid="{195B338B-71A4-4A92-9955-645D6F63B8BF}"/>
    <hyperlink ref="C911" r:id="rId897" xr:uid="{2FD8CC7D-0418-4524-88DE-B7E26C10DCCD}"/>
    <hyperlink ref="C912" r:id="rId898" xr:uid="{9B601AE7-6B3E-4984-AA4B-1F2FC16C4621}"/>
    <hyperlink ref="C913" r:id="rId899" xr:uid="{DD7F13D0-AE91-4172-8E51-A8439FBC4653}"/>
    <hyperlink ref="C914" r:id="rId900" xr:uid="{7883B2A3-03FB-43F4-A158-3504BC916E95}"/>
    <hyperlink ref="C915" r:id="rId901" xr:uid="{ABF51892-C7CF-4222-BD7D-7182C33DFD7E}"/>
    <hyperlink ref="C916" r:id="rId902" xr:uid="{5D124347-41BE-45BE-9243-036248ADDC5E}"/>
    <hyperlink ref="C917" r:id="rId903" xr:uid="{24429D1E-48E2-4A8D-93A5-9A9DB6825A98}"/>
    <hyperlink ref="C918" r:id="rId904" xr:uid="{D01672A9-0321-4E91-BA60-0FCCBFE8439A}"/>
    <hyperlink ref="C919" r:id="rId905" xr:uid="{4F673AD1-68CD-4B93-8451-8181B44A870F}"/>
    <hyperlink ref="C920" r:id="rId906" xr:uid="{2C56C9EE-E239-45CC-AD7D-4AE1FE947232}"/>
    <hyperlink ref="C921" r:id="rId907" xr:uid="{FA1F02E2-73E4-43BF-8FFA-D81FC928030B}"/>
    <hyperlink ref="C922" r:id="rId908" xr:uid="{259E4CCC-A4EA-4411-9876-24796DE91116}"/>
    <hyperlink ref="C923" r:id="rId909" xr:uid="{3802637A-E88C-440A-BA33-E8C55CE0657A}"/>
    <hyperlink ref="C924" r:id="rId910" xr:uid="{38A3B19A-1C11-4BAE-8146-157A76572CF2}"/>
    <hyperlink ref="C925" r:id="rId911" xr:uid="{41400275-BAA9-4FE9-A05E-F43C9CEAD802}"/>
    <hyperlink ref="C926" r:id="rId912" xr:uid="{6227FC9D-521B-4937-92D2-024B7BEBE85F}"/>
    <hyperlink ref="C927" r:id="rId913" xr:uid="{54E95D7D-E2C2-4730-90A0-1B9A84ECB326}"/>
    <hyperlink ref="C928" r:id="rId914" xr:uid="{807AE439-094E-41BA-960D-23F94D07778C}"/>
    <hyperlink ref="C929" r:id="rId915" xr:uid="{F63C93C9-01C7-47A0-9945-27D731085A0F}"/>
    <hyperlink ref="C930" r:id="rId916" xr:uid="{7F758469-6437-4F73-B403-7FB98A415938}"/>
    <hyperlink ref="C931" r:id="rId917" xr:uid="{86E58D25-F6C8-4DA2-8E29-4F07E1A28C46}"/>
    <hyperlink ref="C932" r:id="rId918" xr:uid="{718DD5EF-A126-45E8-BB23-5849D56BA997}"/>
    <hyperlink ref="C933" r:id="rId919" xr:uid="{67035E9D-7C0B-4DE5-A013-F7B984ADC403}"/>
    <hyperlink ref="C934" r:id="rId920" xr:uid="{DAC93869-9B75-4220-8D19-F3F60EF51688}"/>
    <hyperlink ref="C935" r:id="rId921" xr:uid="{9013FFE8-66B0-453E-904A-4C78D7E71464}"/>
    <hyperlink ref="C936" r:id="rId922" xr:uid="{6A94ED35-81AF-4C62-8B4E-08D794CE3D5D}"/>
    <hyperlink ref="C937" r:id="rId923" xr:uid="{856DB613-6284-4E53-89B4-4DF502540CA1}"/>
    <hyperlink ref="C938" r:id="rId924" xr:uid="{451BF183-86C2-47E8-A4EF-C6FFDB99D223}"/>
    <hyperlink ref="C939" r:id="rId925" xr:uid="{DD9955F4-6E62-4DC5-B695-11DDF15C726C}"/>
    <hyperlink ref="C940" r:id="rId926" xr:uid="{276A0DD5-A14F-4FCE-B76C-0EEF23175003}"/>
    <hyperlink ref="C941" r:id="rId927" xr:uid="{98020D79-A2B2-4FDE-99C2-0EF4850258D1}"/>
    <hyperlink ref="C942" r:id="rId928" xr:uid="{C814FD5A-EA8C-4D6B-8009-8AE9D19F263E}"/>
    <hyperlink ref="C943" r:id="rId929" xr:uid="{EF80D0EF-6023-45FE-B6A1-6F0A6CED4501}"/>
    <hyperlink ref="C944" r:id="rId930" xr:uid="{78043292-CD67-475E-8AA9-3F22513A4E54}"/>
    <hyperlink ref="C945" r:id="rId931" xr:uid="{D3C81499-5911-4A88-A6D4-A4BAA4B8537D}"/>
    <hyperlink ref="C946" r:id="rId932" xr:uid="{ABA10CEE-CF06-44A1-937C-E3D7288E62D4}"/>
    <hyperlink ref="C947" r:id="rId933" xr:uid="{73A5FB36-20B5-4BA6-B224-FDC8194EBC98}"/>
    <hyperlink ref="C948" r:id="rId934" xr:uid="{58A42062-0A1A-404A-97D2-B6031376E8F1}"/>
    <hyperlink ref="C949" r:id="rId935" xr:uid="{92CDD982-010E-44C3-8C9F-BEA012614674}"/>
    <hyperlink ref="C950" r:id="rId936" xr:uid="{9A725DB5-342E-4941-9EA0-E6B96CE4C8A7}"/>
    <hyperlink ref="C951" r:id="rId937" xr:uid="{61E31E02-9737-4FA4-96D9-EDE6763456DD}"/>
    <hyperlink ref="C952" r:id="rId938" xr:uid="{9FD3638D-FA05-4571-BB8F-304B2326C52D}"/>
    <hyperlink ref="C953" r:id="rId939" xr:uid="{705BE18D-1876-4809-9AF5-D906CB168C8C}"/>
    <hyperlink ref="C954" r:id="rId940" xr:uid="{9B5F3FCF-F08C-4B5A-B45F-0084A0C678C3}"/>
    <hyperlink ref="C955" r:id="rId941" xr:uid="{3580D4B2-572B-4FE6-8BD2-2EA49624750E}"/>
    <hyperlink ref="C956" r:id="rId942" xr:uid="{8DDDA02F-6277-47B3-8581-C5A4BB2C19C1}"/>
    <hyperlink ref="C957" r:id="rId943" xr:uid="{A34CF579-652D-46CC-AFA1-B1A2EF376E29}"/>
    <hyperlink ref="C958" r:id="rId944" xr:uid="{B2885F76-9A5C-419A-9D7B-A0541008B4D3}"/>
    <hyperlink ref="C959" r:id="rId945" xr:uid="{818E75CC-5A18-40DE-A1D2-0E8C81C32914}"/>
    <hyperlink ref="C960" r:id="rId946" xr:uid="{7EFF786E-CD57-47BF-B0A0-1A9584FD0C23}"/>
    <hyperlink ref="C961" r:id="rId947" xr:uid="{3468BEBC-9613-425A-9783-2EA3A6872664}"/>
    <hyperlink ref="C962" r:id="rId948" xr:uid="{84964E33-2E86-43A1-B767-C709714452EE}"/>
    <hyperlink ref="C963" r:id="rId949" xr:uid="{8CAF9506-5B76-4958-AC20-C32A11AF25D4}"/>
    <hyperlink ref="C964" r:id="rId950" xr:uid="{7520112D-0BAB-447E-81A8-815BB3B1A892}"/>
    <hyperlink ref="C965" r:id="rId951" xr:uid="{8FDFC71A-8908-4849-B617-35EE6AE558ED}"/>
    <hyperlink ref="C966" r:id="rId952" xr:uid="{603B7E0F-7BA1-442C-8F40-0AEBC6768901}"/>
    <hyperlink ref="C967" r:id="rId953" xr:uid="{65DB7E4A-54D5-4F86-AD3D-ED246665EF61}"/>
    <hyperlink ref="C968" r:id="rId954" xr:uid="{656AE255-BBC4-4F43-A21F-8DA666917C8F}"/>
    <hyperlink ref="C969" r:id="rId955" xr:uid="{ACBEB4C2-05ED-4DD8-A870-329F01FDB53A}"/>
    <hyperlink ref="C970" r:id="rId956" xr:uid="{9E292609-39F5-41F4-8263-0B264D663E17}"/>
    <hyperlink ref="C971" r:id="rId957" xr:uid="{1B0B428C-CA9E-4807-97CB-44DBBF59196A}"/>
    <hyperlink ref="C972" r:id="rId958" xr:uid="{EB2F11CD-BC35-479B-BCFE-3F2ED0D6D0A3}"/>
    <hyperlink ref="C973" r:id="rId959" xr:uid="{B58B9DA5-676F-48C4-9F46-6CCF3CAD5722}"/>
    <hyperlink ref="C974" r:id="rId960" xr:uid="{691E2D90-1B02-422A-A7A1-20C1C569B389}"/>
    <hyperlink ref="C975" r:id="rId961" xr:uid="{D9CAD6B4-7E07-489D-9D62-8E8872E66F8E}"/>
    <hyperlink ref="C976" r:id="rId962" xr:uid="{F892AA44-9813-4ADC-80CC-47F6E63837A1}"/>
    <hyperlink ref="C977" r:id="rId963" xr:uid="{4AF65D8E-8A88-4607-A57E-566B4B0E31D8}"/>
    <hyperlink ref="C978" r:id="rId964" xr:uid="{7C9FED3D-23AA-4F1C-8DEF-F46E62C93FDC}"/>
    <hyperlink ref="C979" r:id="rId965" xr:uid="{B870BABA-B2A0-4E4F-A2B9-953A77CE98C3}"/>
    <hyperlink ref="C980" r:id="rId966" xr:uid="{786312C3-468F-4F96-AA30-1071CFFB179B}"/>
    <hyperlink ref="C981" r:id="rId967" xr:uid="{E9CBE466-9FF0-4607-97D1-CC080A5F3C11}"/>
    <hyperlink ref="C982" r:id="rId968" xr:uid="{53507B8C-102C-4339-9916-A0C571B4FB4C}"/>
    <hyperlink ref="C983" r:id="rId969" xr:uid="{9F4E9E5F-C6AB-41AC-8F7E-57DD6369FB2A}"/>
    <hyperlink ref="C984" r:id="rId970" xr:uid="{55DCAF66-15F8-4863-90D2-0423C3F0A359}"/>
    <hyperlink ref="C985" r:id="rId971" xr:uid="{B8EE6550-24CF-43FF-AC5F-7DBECA621843}"/>
    <hyperlink ref="C986" r:id="rId972" xr:uid="{9D92EB26-B514-4D08-966E-F750B4D7BE67}"/>
    <hyperlink ref="C987" r:id="rId973" xr:uid="{EBE5FC52-E31E-4BA3-B721-C37813129343}"/>
    <hyperlink ref="C988" r:id="rId974" xr:uid="{52A1043F-1F81-4342-AB6E-D01B401FA351}"/>
    <hyperlink ref="C989" r:id="rId975" xr:uid="{897D81CE-2E4B-456D-A3B4-3FEB87F9520B}"/>
    <hyperlink ref="C990" r:id="rId976" xr:uid="{5752BFFD-3F54-4E9C-99C3-B32B40D5A5B2}"/>
    <hyperlink ref="C991" r:id="rId977" xr:uid="{BA8FF1AB-ED48-42C3-8890-0B63DA58D688}"/>
    <hyperlink ref="C992" r:id="rId978" xr:uid="{E376C75D-8696-4038-BAC2-29EE26411A29}"/>
    <hyperlink ref="C993" r:id="rId979" xr:uid="{8263EDAA-C0CA-49AC-AE09-7B3DE762B8DC}"/>
    <hyperlink ref="C994" r:id="rId980" xr:uid="{3F7A0421-3EB5-426B-87BD-D4D696C57055}"/>
    <hyperlink ref="C995" r:id="rId981" xr:uid="{E260707D-6279-4A16-8E03-21FAC7035A87}"/>
    <hyperlink ref="C996" r:id="rId982" xr:uid="{3F0C87CB-A396-417B-B0B7-14F04D27FA72}"/>
    <hyperlink ref="C997" r:id="rId983" xr:uid="{CE0C6126-CE33-47F1-88C9-C9881D230D80}"/>
    <hyperlink ref="C998" r:id="rId984" xr:uid="{B886FD17-764C-4E80-8563-705849CF0402}"/>
    <hyperlink ref="C999" r:id="rId985" xr:uid="{54483CB0-AF4C-4D76-8802-A09DF7DB7170}"/>
    <hyperlink ref="C1000" r:id="rId986" xr:uid="{3EDDF44E-B389-4A04-9D0A-7C8A4F3D2AB6}"/>
    <hyperlink ref="C1001" r:id="rId987" xr:uid="{DF38AFAA-0029-43FD-9A1B-DB3AEB8A1AC6}"/>
    <hyperlink ref="C1002" r:id="rId988" xr:uid="{0B63B17A-BFAB-4BB0-B5E9-A17984AFE906}"/>
    <hyperlink ref="C1003" r:id="rId989" xr:uid="{A79D415D-F7D6-4602-94C0-82633EC12445}"/>
    <hyperlink ref="C1004" r:id="rId990" xr:uid="{E086C0B2-ED95-4D83-8350-E237C4F5F95F}"/>
    <hyperlink ref="C1005" r:id="rId991" xr:uid="{1455FE88-1453-4E95-ADD8-6199FEE73F62}"/>
    <hyperlink ref="C1006" r:id="rId992" xr:uid="{327B5B9B-436A-44A2-A802-E5D83342373D}"/>
    <hyperlink ref="C1007" r:id="rId993" xr:uid="{256625A1-322B-4224-A42C-520B9C56FCFC}"/>
    <hyperlink ref="C1008" r:id="rId994" xr:uid="{71FE1041-CED1-44A0-B29F-859882D8D715}"/>
    <hyperlink ref="C1009" r:id="rId995" xr:uid="{F1B8BEEB-FD8F-4E30-81CA-1BE7DAC784CB}"/>
    <hyperlink ref="C1010" r:id="rId996" xr:uid="{798CAA47-9A71-4AA8-9B08-44BCFD24274D}"/>
    <hyperlink ref="C1011" r:id="rId997" xr:uid="{6DD30E1A-4E57-4328-AB4D-9E9DF60CAF41}"/>
    <hyperlink ref="C1012" r:id="rId998" xr:uid="{D8C58B9A-2C3E-4740-AD1F-68B2BEC396C0}"/>
    <hyperlink ref="C1013" r:id="rId999" xr:uid="{0534A645-65FD-4CE6-A219-D3F15F2F32F6}"/>
    <hyperlink ref="C1014" r:id="rId1000" xr:uid="{9601C152-D2AC-4442-BFB6-13920C36D3A0}"/>
    <hyperlink ref="C1015" r:id="rId1001" xr:uid="{32E9D344-46AD-467C-82E0-39BB0D7CD187}"/>
    <hyperlink ref="C1016" r:id="rId1002" xr:uid="{BE553CAE-3C1F-4302-B135-B5C08737C317}"/>
    <hyperlink ref="C1017" r:id="rId1003" xr:uid="{023C54B0-B0A4-4364-8A69-A836D7833AF8}"/>
    <hyperlink ref="C1018" r:id="rId1004" xr:uid="{518793A1-B27D-44EF-8111-B2C8D7569D7D}"/>
    <hyperlink ref="C1019" r:id="rId1005" xr:uid="{7583FCDC-90E3-4374-9DB0-DFE38D7CF524}"/>
    <hyperlink ref="C1020" r:id="rId1006" xr:uid="{BEDB01D2-6E21-465B-AE18-75E4A42D11EA}"/>
    <hyperlink ref="C1021" r:id="rId1007" xr:uid="{C4890174-3EC0-4ABF-83F7-7D6C0DA20385}"/>
    <hyperlink ref="C1022" r:id="rId1008" xr:uid="{BF0BCD33-A5FF-49CF-BC72-0704F12B648D}"/>
    <hyperlink ref="C1023" r:id="rId1009" xr:uid="{CA7FA3B8-A108-4D50-89DE-357CFFE98834}"/>
    <hyperlink ref="C1024" r:id="rId1010" xr:uid="{0E9AEC8F-78F9-4824-B221-CA4EDBD53861}"/>
    <hyperlink ref="C1025" r:id="rId1011" xr:uid="{DB9868E3-5B4F-41B6-BC4E-90574939C7B5}"/>
    <hyperlink ref="C1026" r:id="rId1012" xr:uid="{DC08A91E-E5F4-47EF-8CDA-0445B16F157B}"/>
    <hyperlink ref="C1027" r:id="rId1013" xr:uid="{08888CBA-95B7-41D7-AF10-14B648691C70}"/>
    <hyperlink ref="C1028" r:id="rId1014" xr:uid="{CB3989DE-8C78-4619-BEBA-4CCF49904D1A}"/>
    <hyperlink ref="C1029" r:id="rId1015" xr:uid="{2D664514-869D-40AD-A8D6-F419E02EA99D}"/>
    <hyperlink ref="C1030" r:id="rId1016" xr:uid="{592BD835-E16E-45BA-B814-D9FABF7CA85D}"/>
    <hyperlink ref="C1031" r:id="rId1017" xr:uid="{A853897A-2303-435F-857D-6CFD7F64DC6A}"/>
    <hyperlink ref="C1032" r:id="rId1018" xr:uid="{5B8AD054-C5F8-47CA-8B3A-A21165B2BB5C}"/>
    <hyperlink ref="C1033" r:id="rId1019" xr:uid="{DB192E93-6FBA-47E5-9CD1-ED83CE59E0EB}"/>
    <hyperlink ref="C1034" r:id="rId1020" xr:uid="{97FC1B95-66A7-486B-AF25-8730A2C2E496}"/>
    <hyperlink ref="C1035" r:id="rId1021" xr:uid="{E155F43B-FAAA-4B4F-9E2A-0310C4611E2F}"/>
    <hyperlink ref="C1036" r:id="rId1022" xr:uid="{7B485465-5129-400C-8D88-4D6FAD76A129}"/>
    <hyperlink ref="C1037" r:id="rId1023" xr:uid="{F6686467-65EC-4D3A-B45E-0A6FEBB063DE}"/>
    <hyperlink ref="C1038" r:id="rId1024" xr:uid="{079ADD45-EDE9-4390-86F3-AC2C8DD34C48}"/>
    <hyperlink ref="C1039" r:id="rId1025" xr:uid="{3727D500-6539-4BDE-B6D6-7D527FE2A1B2}"/>
    <hyperlink ref="C1040" r:id="rId1026" xr:uid="{3EF26D22-E280-43E9-B3B5-F3843EF5B33E}"/>
    <hyperlink ref="C1041" r:id="rId1027" xr:uid="{65930586-62A0-423E-B176-AE630AB684E0}"/>
    <hyperlink ref="C1042" r:id="rId1028" xr:uid="{A185C89F-D5D5-4EB3-B133-AF2D0C1D1531}"/>
    <hyperlink ref="C1043" r:id="rId1029" xr:uid="{2DB7C2B0-D85F-4C26-A2B3-AC9CF820B013}"/>
    <hyperlink ref="C1044" r:id="rId1030" xr:uid="{1F11A938-F7C2-4081-ABFE-C29F747A4424}"/>
    <hyperlink ref="C1045" r:id="rId1031" xr:uid="{ACF81A1D-7737-4D32-B7D1-C3FF1865AC65}"/>
    <hyperlink ref="C1046" r:id="rId1032" xr:uid="{DFF95E34-1301-4E2F-A94D-CBC30A1D21A9}"/>
    <hyperlink ref="C1047" r:id="rId1033" xr:uid="{C25AAF9B-65EB-45C7-8F5B-0378C1C74508}"/>
    <hyperlink ref="C1048" r:id="rId1034" xr:uid="{D1D97F7E-F0BF-444C-B5BA-DF0F1D750402}"/>
    <hyperlink ref="C1049" r:id="rId1035" xr:uid="{D01C888B-1262-445D-9C36-938B7AE57039}"/>
    <hyperlink ref="C1050" r:id="rId1036" xr:uid="{7A4A1581-9761-49F0-BE95-7CD53A84D5D7}"/>
    <hyperlink ref="C1051" r:id="rId1037" xr:uid="{17FA452A-CDBD-493C-BB0F-4CBD4FE825FC}"/>
    <hyperlink ref="C1052" r:id="rId1038" xr:uid="{17402F12-EFB4-453A-9A92-819EB139187C}"/>
    <hyperlink ref="C1053" r:id="rId1039" xr:uid="{8CE33AB4-B1FE-499E-9AA1-2FB37CBB8BEC}"/>
    <hyperlink ref="C1054" r:id="rId1040" xr:uid="{29EC8BE2-34B3-4C2D-AF7E-F679CC63800D}"/>
    <hyperlink ref="C1055" r:id="rId1041" xr:uid="{53DE36CF-92D1-44A0-9BC6-A56CDFD3D53E}"/>
    <hyperlink ref="C1056" r:id="rId1042" xr:uid="{FD1FAA7B-54EE-44F8-B380-955D0FFD49C4}"/>
    <hyperlink ref="C1057" r:id="rId1043" xr:uid="{3BE5CA81-C836-4AEA-BA3E-E28C7B8D8133}"/>
    <hyperlink ref="C1058" r:id="rId1044" xr:uid="{15D56E0C-F2BE-4919-8990-156AB55E92A5}"/>
    <hyperlink ref="C1059" r:id="rId1045" xr:uid="{F8B827A6-B9A3-42AD-A9A7-D11029401067}"/>
    <hyperlink ref="C1060" r:id="rId1046" xr:uid="{E2B0C536-2F2F-498A-8552-AD00F4FC0190}"/>
    <hyperlink ref="C1061" r:id="rId1047" xr:uid="{FC20CC01-9EBE-4C29-8FAC-CA93D49547FF}"/>
    <hyperlink ref="C1062" r:id="rId1048" xr:uid="{8D1F240C-BCDC-4874-9EEB-7C77DD718D36}"/>
    <hyperlink ref="C1063" r:id="rId1049" xr:uid="{D0A7E62F-CF89-41A9-92FC-D66716859FFD}"/>
    <hyperlink ref="C1064" r:id="rId1050" xr:uid="{357408BF-D28A-4C18-87A5-F43AA9593D3E}"/>
    <hyperlink ref="C1065" r:id="rId1051" xr:uid="{E4C520DF-910F-4E57-8087-9E7ED91120A2}"/>
    <hyperlink ref="C1066" r:id="rId1052" xr:uid="{FFDB247F-DC1A-4AC1-BDF6-D2C4DC6B33E7}"/>
    <hyperlink ref="C1067" r:id="rId1053" xr:uid="{4466B87E-C08A-471C-B6B7-9EFD39B2D9A1}"/>
    <hyperlink ref="C1068" r:id="rId1054" xr:uid="{90ACC249-E9B2-459A-8C06-299BEABB9222}"/>
    <hyperlink ref="C1069" r:id="rId1055" xr:uid="{075259E4-678E-42DF-BC93-4A6E575A972F}"/>
    <hyperlink ref="C1070" r:id="rId1056" xr:uid="{A3D01F68-3E09-4C62-AC71-49A9F81831F3}"/>
    <hyperlink ref="C1071" r:id="rId1057" xr:uid="{180F7B77-7478-4534-8050-595B852D8DC4}"/>
    <hyperlink ref="C1072" r:id="rId1058" xr:uid="{C6B4C706-5BBA-4356-8EE6-68016F3A2FC2}"/>
    <hyperlink ref="C1073" r:id="rId1059" xr:uid="{A4DE8117-F0EE-49DC-AC88-DEE2C760A18B}"/>
    <hyperlink ref="C1074" r:id="rId1060" xr:uid="{9D73E948-7122-421C-83AE-2698410383AC}"/>
    <hyperlink ref="C1075" r:id="rId1061" xr:uid="{D8D2A56B-DA57-4A5E-9D05-B0E8C92E8A3D}"/>
    <hyperlink ref="C1076" r:id="rId1062" xr:uid="{51CB62BB-2541-4A59-BA20-92F7AFA40608}"/>
    <hyperlink ref="C1077" r:id="rId1063" xr:uid="{195819D2-E03C-46DE-BAE8-96E894E5D01D}"/>
    <hyperlink ref="C1078" r:id="rId1064" xr:uid="{1D5E122C-A7F3-4673-BCD8-89DD6B6E50A2}"/>
    <hyperlink ref="C1079" r:id="rId1065" xr:uid="{04DFC6BB-2691-410E-92DA-034FE33F750E}"/>
    <hyperlink ref="C1080" r:id="rId1066" xr:uid="{61AFE34F-AAD5-4CF0-9DA3-0B9FB5982D29}"/>
    <hyperlink ref="C1081" r:id="rId1067" xr:uid="{B580D3C1-67AC-49DE-94DE-02176B191256}"/>
    <hyperlink ref="C1082" r:id="rId1068" xr:uid="{221DB149-511F-4973-9969-DE66048DCD6E}"/>
    <hyperlink ref="C1083" r:id="rId1069" xr:uid="{E8498F9F-DEBE-4ABD-B178-0B0DF51B7896}"/>
    <hyperlink ref="C1084" r:id="rId1070" xr:uid="{81BBAF76-1D84-43C6-B750-BD2A0FFD058C}"/>
    <hyperlink ref="C1085" r:id="rId1071" xr:uid="{448EE13B-D1A1-46BE-9998-AE6EF1E9E43D}"/>
    <hyperlink ref="C1086" r:id="rId1072" xr:uid="{8EC3CF76-98CB-4D39-A8F4-134481092E28}"/>
    <hyperlink ref="C1087" r:id="rId1073" xr:uid="{F3018460-C190-46CF-BEC6-7620C0DDE3A1}"/>
    <hyperlink ref="C1088" r:id="rId1074" xr:uid="{73B5C373-BDCD-4B9F-8F52-43F40D1CE16A}"/>
    <hyperlink ref="C1089" r:id="rId1075" xr:uid="{0465F4EF-EBFA-444F-B2D6-D3A23D156750}"/>
    <hyperlink ref="C1090" r:id="rId1076" xr:uid="{A3650C31-A80B-499B-A0FB-BEAA6922E1B8}"/>
    <hyperlink ref="C1091" r:id="rId1077" xr:uid="{FEAB2FDA-30E4-4E01-AEFC-474162BDC8B9}"/>
    <hyperlink ref="C1092" r:id="rId1078" xr:uid="{55AD965E-C905-4CE9-98C9-E30265B7EF29}"/>
    <hyperlink ref="C1093" r:id="rId1079" xr:uid="{2ADCAF8D-1FBB-448F-9938-6DBEC40A5E2A}"/>
    <hyperlink ref="C1094" r:id="rId1080" xr:uid="{78444B0D-8DB8-466E-A79B-4B6FF1138D83}"/>
    <hyperlink ref="C1095" r:id="rId1081" xr:uid="{05B070BC-7057-44C7-958C-496EDF6EB351}"/>
    <hyperlink ref="C1096" r:id="rId1082" xr:uid="{8CF9C1B3-E848-4101-A273-4E3EFDF6893B}"/>
    <hyperlink ref="C1097" r:id="rId1083" xr:uid="{E2A7366A-DFDA-42D6-829F-33DE6BC20C2E}"/>
    <hyperlink ref="C1098" r:id="rId1084" xr:uid="{0C529F03-6A45-4B9D-879B-B74D4197B340}"/>
    <hyperlink ref="C1099" r:id="rId1085" xr:uid="{600826CD-758C-4C0F-896F-16EA55D3B4CD}"/>
    <hyperlink ref="C1100" r:id="rId1086" xr:uid="{33D171A1-DE89-4247-A3D3-3910BF887FAE}"/>
    <hyperlink ref="C1101" r:id="rId1087" xr:uid="{E32F1BED-6A00-40E2-A4E2-E11D86BCBFB3}"/>
    <hyperlink ref="C1102" r:id="rId1088" xr:uid="{8D252596-5977-44F9-B90A-DB3B8190D2E3}"/>
    <hyperlink ref="C1103" r:id="rId1089" xr:uid="{A9E3EA42-E39C-4FE1-B26E-C8369C1DDA2D}"/>
    <hyperlink ref="C1104" r:id="rId1090" xr:uid="{F773E0A6-D043-4E9B-AA2C-8B290A8A28A6}"/>
    <hyperlink ref="C1105" r:id="rId1091" xr:uid="{9A088A69-5221-4D3F-B77C-4B14C358C042}"/>
    <hyperlink ref="C1106" r:id="rId1092" xr:uid="{071B66B6-DF4E-4B84-9EA8-59F49CBF580E}"/>
    <hyperlink ref="C1107" r:id="rId1093" xr:uid="{2EE306B3-8037-4095-87CB-CCA897FCA48F}"/>
    <hyperlink ref="C1108" r:id="rId1094" xr:uid="{D43D4B99-DC1C-4245-8C93-91FA5F47B05C}"/>
    <hyperlink ref="C1109" r:id="rId1095" xr:uid="{93CBE398-78C8-4A75-B31C-2E8F5A56233E}"/>
    <hyperlink ref="C1110" r:id="rId1096" xr:uid="{71B82072-B63F-435B-82D7-9B8544165F55}"/>
    <hyperlink ref="C1111" r:id="rId1097" xr:uid="{43704CA3-E930-4E5C-84E8-9F199CF2FCDA}"/>
    <hyperlink ref="C1112" r:id="rId1098" xr:uid="{A51CA98B-1C23-46B0-B74D-068AA6734F7B}"/>
    <hyperlink ref="C1113" r:id="rId1099" xr:uid="{86FAA9C0-3C36-4781-8F6E-CC8FAAE76E14}"/>
    <hyperlink ref="C1114" r:id="rId1100" xr:uid="{FD0409CF-F76C-4662-9EAB-FC8B5F15E5F6}"/>
    <hyperlink ref="C1115" r:id="rId1101" xr:uid="{2C9C27CF-CD9F-4EB6-9066-477EDC822B99}"/>
    <hyperlink ref="C1116" r:id="rId1102" xr:uid="{7728C1AF-A7A4-45FD-B32A-406237563CEE}"/>
    <hyperlink ref="C1117" r:id="rId1103" xr:uid="{04823B2F-DAFC-4349-9AD1-5F591327FE95}"/>
    <hyperlink ref="C1118" r:id="rId1104" xr:uid="{FEF31234-5D5F-4694-A7F3-CD782A2FD762}"/>
    <hyperlink ref="C1119" r:id="rId1105" xr:uid="{EB05A6EB-1DCE-4C7A-86CB-CDFD0474CA7E}"/>
    <hyperlink ref="C1120" r:id="rId1106" xr:uid="{12492C09-171A-4A21-B135-967880199FB9}"/>
    <hyperlink ref="C1121" r:id="rId1107" xr:uid="{4579F216-C0C2-4F0B-B49D-5EA3BE7271F7}"/>
    <hyperlink ref="C1122" r:id="rId1108" xr:uid="{E4075A70-AA8D-4AF7-BA0B-28B22EA9D43A}"/>
    <hyperlink ref="C1123" r:id="rId1109" xr:uid="{58AA3C4D-A8FF-4F6E-9A04-DD76193CF9A9}"/>
    <hyperlink ref="C1124" r:id="rId1110" xr:uid="{CA265C5B-F6B0-4EFA-97EE-B650032DBC9D}"/>
    <hyperlink ref="C1125" r:id="rId1111" xr:uid="{0D559310-BA61-4160-91E9-CA69B9D52789}"/>
    <hyperlink ref="C1126" r:id="rId1112" xr:uid="{0DEBF967-F5A6-4076-AC0F-3D26B2DA7732}"/>
    <hyperlink ref="C1127" r:id="rId1113" xr:uid="{9DE72B4F-B918-4A5F-846C-6DB0715C419D}"/>
    <hyperlink ref="C1128" r:id="rId1114" xr:uid="{E93F3A86-626E-4B8A-A379-C3AA70103913}"/>
    <hyperlink ref="C1129" r:id="rId1115" xr:uid="{8BD3CB33-A1A1-4373-916B-147A8284085A}"/>
    <hyperlink ref="C1130" r:id="rId1116" xr:uid="{63B46BDF-F55B-428B-BC12-12D5E03C2DFB}"/>
    <hyperlink ref="C1131" r:id="rId1117" xr:uid="{DF794E9A-DD07-473F-A4A6-9FF1440EB1E7}"/>
    <hyperlink ref="C1132" r:id="rId1118" xr:uid="{47DBE255-D258-4B77-A367-C7708DE07A58}"/>
    <hyperlink ref="C1133" r:id="rId1119" xr:uid="{5C3B915F-0764-4BE3-97F5-8AFBE3A56A05}"/>
    <hyperlink ref="C1134" r:id="rId1120" xr:uid="{A65CB3A2-BBDF-439F-A418-3A3E8613C40C}"/>
    <hyperlink ref="C1135" r:id="rId1121" xr:uid="{80AE70DD-8185-4B7C-B31C-F4D3AE98A15B}"/>
    <hyperlink ref="C1136" r:id="rId1122" xr:uid="{420BE667-67A0-4A9D-9D60-94C8279AA041}"/>
    <hyperlink ref="C1137" r:id="rId1123" xr:uid="{DED3485C-B381-49D7-ADD1-E1BD0336E765}"/>
    <hyperlink ref="C1138" r:id="rId1124" xr:uid="{1750A1CA-1036-465C-B46E-D5882DE1472D}"/>
    <hyperlink ref="C1139" r:id="rId1125" xr:uid="{D01D2AF1-5C44-48FD-8FE0-C6009F05645D}"/>
    <hyperlink ref="C1140" r:id="rId1126" xr:uid="{44D8AF1D-E9E3-4D02-A6D5-161D37ABABE2}"/>
    <hyperlink ref="C1141" r:id="rId1127" xr:uid="{53740EE0-EAB3-4282-B038-DD503C5509B2}"/>
    <hyperlink ref="C1142" r:id="rId1128" xr:uid="{9FEFB86C-454F-44E3-939F-5B3D968FAA07}"/>
    <hyperlink ref="C1143" r:id="rId1129" xr:uid="{A1D582BE-667D-41B1-B3E2-4495900EAAA7}"/>
    <hyperlink ref="C1144" r:id="rId1130" xr:uid="{24EAAFF6-10D5-44C7-AB82-C1AC676EC19F}"/>
    <hyperlink ref="C1145" r:id="rId1131" xr:uid="{B1483C5B-76EF-44A2-B207-8A8DBE66AF69}"/>
    <hyperlink ref="C1146" r:id="rId1132" xr:uid="{93C7B7F3-AA7A-40CA-B64A-8B22A8150A08}"/>
    <hyperlink ref="C1147" r:id="rId1133" xr:uid="{527E1976-EE7A-4376-A7BB-4015B24F7DE9}"/>
    <hyperlink ref="C1148" r:id="rId1134" xr:uid="{D2F7BD10-391A-4E06-BA4B-D68B5C7EB73F}"/>
    <hyperlink ref="C1149" r:id="rId1135" xr:uid="{66A17A15-B138-4CBA-A127-CA0F4F7C2740}"/>
    <hyperlink ref="C1150" r:id="rId1136" xr:uid="{21586717-0FE4-470F-AABE-6264F5D0E2D8}"/>
    <hyperlink ref="C1151" r:id="rId1137" xr:uid="{7B3F90F3-1FA4-4EA6-B7CC-C43A89CFAB31}"/>
    <hyperlink ref="C1152" r:id="rId1138" xr:uid="{93D0EA3D-5EC3-4CDA-A176-76B1202872A3}"/>
    <hyperlink ref="C1153" r:id="rId1139" xr:uid="{69076561-8D67-4CA2-911B-76F47CA2D6E0}"/>
    <hyperlink ref="C1154" r:id="rId1140" xr:uid="{1B031CFE-1FD2-44EC-AC19-F09A9789D62D}"/>
    <hyperlink ref="C1155" r:id="rId1141" xr:uid="{5A198E77-6A9D-4C4F-999E-60C0B7AB7D54}"/>
    <hyperlink ref="C1156" r:id="rId1142" xr:uid="{803ADED9-4C94-4EDD-AE38-2E7688DA42A1}"/>
    <hyperlink ref="C1157" r:id="rId1143" xr:uid="{85E13D6D-6B4B-405D-842D-31CD19EBA472}"/>
    <hyperlink ref="C1158" r:id="rId1144" xr:uid="{13C26EE6-F941-4AD1-9218-E8B08F20F7D1}"/>
    <hyperlink ref="C1159" r:id="rId1145" xr:uid="{DD1DC710-B343-4278-A843-56914566ADC8}"/>
    <hyperlink ref="C1160" r:id="rId1146" xr:uid="{4C865D6C-A504-4710-8B11-3C21429BDD3A}"/>
    <hyperlink ref="C1161" r:id="rId1147" xr:uid="{F02BB56A-A1BE-4365-B106-457BEBFD8927}"/>
    <hyperlink ref="C1162" r:id="rId1148" xr:uid="{51D37E17-4B08-414B-8D9C-340680C26C58}"/>
    <hyperlink ref="C1163" r:id="rId1149" xr:uid="{D100A94F-0CD3-4296-B6BF-21FD35451BB3}"/>
    <hyperlink ref="C1164" r:id="rId1150" xr:uid="{810EC011-F809-4ED5-B4D4-943E3045A1CF}"/>
    <hyperlink ref="C1165" r:id="rId1151" xr:uid="{A51638B8-EA25-4532-BD92-10572F34C864}"/>
    <hyperlink ref="C1166" r:id="rId1152" xr:uid="{A63F8592-58AE-493E-90EE-AE1762042FC8}"/>
    <hyperlink ref="C1167" r:id="rId1153" xr:uid="{43736ED7-A996-4BC6-BA4B-F2C4C1D7F025}"/>
    <hyperlink ref="C1168" r:id="rId1154" xr:uid="{5EECFDF9-CEB8-472A-9FC7-05B1E23BA066}"/>
    <hyperlink ref="C1169" r:id="rId1155" xr:uid="{132D6076-4ECC-4A03-8861-70B2899A6259}"/>
    <hyperlink ref="C1170" r:id="rId1156" xr:uid="{C0252B71-B85E-403D-8ACA-29189AE988AD}"/>
    <hyperlink ref="C1171" r:id="rId1157" xr:uid="{3CC6C693-60EB-495A-952D-319CFE913AFB}"/>
    <hyperlink ref="C1172" r:id="rId1158" xr:uid="{1A211570-5F35-4CE0-B78D-67BBE6F1E70D}"/>
    <hyperlink ref="C1173" r:id="rId1159" xr:uid="{276954CF-D8D5-4324-B7ED-0E5E5A13E93C}"/>
    <hyperlink ref="C1174" r:id="rId1160" xr:uid="{3E9C403C-1510-4894-9E71-C27F5DA00565}"/>
    <hyperlink ref="C1175" r:id="rId1161" xr:uid="{8BEED80C-3049-4B02-8E37-BE70117D26A2}"/>
    <hyperlink ref="C1176" r:id="rId1162" xr:uid="{C191B7D4-947B-4026-8747-F7C7881F9F35}"/>
    <hyperlink ref="C1177" r:id="rId1163" xr:uid="{EE968816-0C83-4DC9-AB66-BA233F4B016A}"/>
    <hyperlink ref="C1178" r:id="rId1164" xr:uid="{C4140C77-455E-4E6D-98CC-17772DAE5662}"/>
    <hyperlink ref="C1179" r:id="rId1165" xr:uid="{1DDBB5B9-B815-462B-9BCF-65C020D18FF9}"/>
    <hyperlink ref="C1180" r:id="rId1166" xr:uid="{A86761D4-BC3E-4C5B-AB62-A0CE6ADDC492}"/>
    <hyperlink ref="C1181" r:id="rId1167" xr:uid="{EDABA950-4A19-4080-81B1-BC94FFE969BE}"/>
    <hyperlink ref="C1182" r:id="rId1168" xr:uid="{F6CAD05D-9167-4F9A-A06B-26E3F034B34D}"/>
    <hyperlink ref="C1183" r:id="rId1169" xr:uid="{30675A13-986D-4CF4-AD41-3BFD9A56871F}"/>
    <hyperlink ref="C1184" r:id="rId1170" xr:uid="{0F3A5A4D-6CF9-4F22-A5D0-9369A3201331}"/>
    <hyperlink ref="C1185" r:id="rId1171" xr:uid="{DC010CF9-935C-4D46-A593-B4F5457B2DAA}"/>
    <hyperlink ref="C1186" r:id="rId1172" xr:uid="{CD22D783-27E1-4A66-AB5B-3814945BDF49}"/>
    <hyperlink ref="C1187" r:id="rId1173" xr:uid="{B0301646-DA7A-4149-8C3C-E7E2646FBCDA}"/>
    <hyperlink ref="C1188" r:id="rId1174" xr:uid="{D3D71594-E93B-41BB-878D-45956DBB4426}"/>
    <hyperlink ref="C1189" r:id="rId1175" xr:uid="{3CE50FDF-BC17-4E4F-9C7E-ADADC22AD312}"/>
    <hyperlink ref="C1190" r:id="rId1176" xr:uid="{73BDD6FA-1FBD-41E2-98C6-64CFBFA7B615}"/>
    <hyperlink ref="C1191" r:id="rId1177" xr:uid="{4B5C2094-4850-4AF4-90E8-BE7D48BC5F10}"/>
    <hyperlink ref="C1192" r:id="rId1178" xr:uid="{90558998-99EE-4A2D-9594-23F1FF41363A}"/>
    <hyperlink ref="C1193" r:id="rId1179" xr:uid="{50802413-28E2-4008-9031-A4A320C62E0E}"/>
    <hyperlink ref="C1194" r:id="rId1180" xr:uid="{C1425C87-03A8-451C-A4C6-80AFE96C2AED}"/>
    <hyperlink ref="C1195" r:id="rId1181" xr:uid="{C155F1B5-B019-4E94-93FB-8FCB1B667B1B}"/>
    <hyperlink ref="C1196" r:id="rId1182" xr:uid="{0D36B384-54A3-40EF-8C90-15E338E17C0A}"/>
    <hyperlink ref="C1197" r:id="rId1183" xr:uid="{F53052FC-94EB-44AE-8306-71932EC8B0B0}"/>
    <hyperlink ref="C1198" r:id="rId1184" xr:uid="{2783A862-8002-4002-834B-6EC0E88D80A6}"/>
    <hyperlink ref="C1199" r:id="rId1185" xr:uid="{243BB9BB-D4CA-487B-9457-0567AB5A3D32}"/>
    <hyperlink ref="C1200" r:id="rId1186" xr:uid="{E9E30DBB-A500-42B9-AE3C-65E7C5CA1943}"/>
    <hyperlink ref="C1201" r:id="rId1187" xr:uid="{C70AE9FB-3309-4FA0-A723-887A50785A35}"/>
    <hyperlink ref="C1202" r:id="rId1188" xr:uid="{BCE4E1C3-207E-4F36-923B-89228D9DFC36}"/>
    <hyperlink ref="C1203" r:id="rId1189" xr:uid="{CEA97ADD-D045-45B5-ADD4-DF89088950EC}"/>
    <hyperlink ref="C1204" r:id="rId1190" xr:uid="{02CFBFBB-A135-4F41-AFAC-8C766195066B}"/>
    <hyperlink ref="C1205" r:id="rId1191" xr:uid="{D1ED3CC5-E672-4C99-8F07-FB001159E0CD}"/>
    <hyperlink ref="C1206" r:id="rId1192" xr:uid="{32ABA89A-F1C6-4DE7-A1A5-CF7149D7BEB1}"/>
    <hyperlink ref="C1207" r:id="rId1193" xr:uid="{BFD011DD-55F2-43A9-B8F3-5A3D987D60D8}"/>
    <hyperlink ref="C1208" r:id="rId1194" xr:uid="{39D15747-33B4-4D39-8F1E-015A0F34C492}"/>
    <hyperlink ref="C1209" r:id="rId1195" xr:uid="{84EB9197-E56C-4430-96B8-D9A2FD45C716}"/>
    <hyperlink ref="C1210" r:id="rId1196" xr:uid="{586FFF18-4AC7-42BA-AA4A-524FA4DE56A9}"/>
    <hyperlink ref="C1211" r:id="rId1197" xr:uid="{383143BB-8799-49EC-AAA1-73AE3C342A44}"/>
    <hyperlink ref="C1212" r:id="rId1198" xr:uid="{A46006A3-CD15-40F4-9EBE-15D2C1C527C7}"/>
    <hyperlink ref="C1213" r:id="rId1199" xr:uid="{7455F1C1-BFAA-41F4-8721-6DCDF2F559E0}"/>
    <hyperlink ref="C1214" r:id="rId1200" xr:uid="{988D35E4-E19F-43EC-9931-D34403658F68}"/>
    <hyperlink ref="C1215" r:id="rId1201" xr:uid="{2F5D175C-DFD1-4CF5-8B10-8BF165755085}"/>
    <hyperlink ref="C1216" r:id="rId1202" xr:uid="{8FA7215A-921C-4C07-A7C1-370ED45DD6B7}"/>
    <hyperlink ref="C1217" r:id="rId1203" xr:uid="{0D4488B3-9988-479B-BDB0-CA254C472014}"/>
    <hyperlink ref="C1218" r:id="rId1204" xr:uid="{5DEF3C76-9F1A-4323-AA60-BFC85EF8531C}"/>
    <hyperlink ref="C1219" r:id="rId1205" xr:uid="{A979DC3E-86B5-4D47-9391-0D7821712249}"/>
    <hyperlink ref="C1220" r:id="rId1206" xr:uid="{347FF9BD-8C9F-4155-B97A-34F150DC40C2}"/>
  </hyperlinks>
  <pageMargins left="0.7" right="0.7" top="0.75" bottom="0.75" header="0.3" footer="0.3"/>
  <pageSetup paperSize="9" orientation="portrait" r:id="rId120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7" tint="0.79998168889431442"/>
  </sheetPr>
  <dimension ref="A1:K656"/>
  <sheetViews>
    <sheetView zoomScale="85" zoomScaleNormal="85" workbookViewId="0">
      <selection activeCell="A2" sqref="A2:B457"/>
    </sheetView>
  </sheetViews>
  <sheetFormatPr defaultRowHeight="17.25"/>
  <cols>
    <col min="1" max="1" width="57.21875" customWidth="1"/>
    <col min="2" max="2" width="11.33203125" bestFit="1" customWidth="1"/>
    <col min="3" max="3" width="10.109375" customWidth="1"/>
    <col min="4" max="4" width="7.5546875" customWidth="1"/>
    <col min="5" max="5" width="16" customWidth="1"/>
    <col min="6" max="6" width="7.5546875" customWidth="1"/>
    <col min="7" max="7" width="3.6640625" customWidth="1"/>
    <col min="8" max="10" width="7.5546875" customWidth="1"/>
    <col min="11" max="11" width="30" customWidth="1"/>
    <col min="12" max="12" width="7.5546875" customWidth="1"/>
  </cols>
  <sheetData>
    <row r="1" spans="1:11">
      <c r="A1" s="86" t="s">
        <v>253</v>
      </c>
      <c r="B1" s="86" t="s">
        <v>224</v>
      </c>
      <c r="C1" t="s">
        <v>871</v>
      </c>
      <c r="D1" t="s">
        <v>872</v>
      </c>
    </row>
    <row r="2" spans="1:11">
      <c r="A2" s="86" t="s">
        <v>1737</v>
      </c>
      <c r="B2" s="86">
        <v>1116</v>
      </c>
      <c r="C2" t="str">
        <f>IF(AND(LEFT(A2,17)="/global/archives/",ISNUMBER(_xlfn.NUMBERVALUE(MID(A2,18,1))),ISERROR(FIND("ckattempt",A2)),ISERROR(FIND("preview",A2))),"기사임","")</f>
        <v>기사임</v>
      </c>
      <c r="D2">
        <f>IF(C2="","",COUNTIF($C$1:C2,"기사임"))</f>
        <v>1</v>
      </c>
      <c r="G2">
        <v>1</v>
      </c>
      <c r="H2" t="str">
        <f t="shared" ref="H2:H24" si="0">INDEX(A:A,MATCH(G2,D:D,0))</f>
        <v>/global/archives/19045</v>
      </c>
      <c r="K2" t="str">
        <f>CONCATENATE("http://skinnonews.com",H2)</f>
        <v>http://skinnonews.com/global/archives/19045</v>
      </c>
    </row>
    <row r="3" spans="1:11">
      <c r="A3" s="86" t="s">
        <v>1777</v>
      </c>
      <c r="B3" s="86">
        <v>612</v>
      </c>
      <c r="C3" t="str">
        <f t="shared" ref="C3:C12" si="1">IF(AND(LEFT(A3,17)="/global/archives/",ISNUMBER(_xlfn.NUMBERVALUE(MID(A3,18,1))),ISERROR(FIND("ckattempt",A3)),ISERROR(FIND("preview",A3))),"기사임","")</f>
        <v>기사임</v>
      </c>
      <c r="D3">
        <f>IF(C3="","",COUNTIF($C$1:C3,"기사임"))</f>
        <v>2</v>
      </c>
      <c r="G3">
        <v>2</v>
      </c>
      <c r="H3" t="str">
        <f t="shared" si="0"/>
        <v>/global/archives/19078</v>
      </c>
      <c r="K3" t="str">
        <f t="shared" ref="K3:K66" si="2">CONCATENATE("http://skinnonews.com",H3)</f>
        <v>http://skinnonews.com/global/archives/19078</v>
      </c>
    </row>
    <row r="4" spans="1:11">
      <c r="A4" s="86" t="s">
        <v>254</v>
      </c>
      <c r="B4" s="86">
        <v>174</v>
      </c>
      <c r="C4" t="str">
        <f t="shared" si="1"/>
        <v/>
      </c>
      <c r="D4" t="str">
        <f>IF(C4="","",COUNTIF($C$1:C4,"기사임"))</f>
        <v/>
      </c>
      <c r="G4">
        <v>3</v>
      </c>
      <c r="H4" t="str">
        <f t="shared" si="0"/>
        <v>/global/archives/18546</v>
      </c>
      <c r="K4" t="str">
        <f t="shared" si="2"/>
        <v>http://skinnonews.com/global/archives/18546</v>
      </c>
    </row>
    <row r="5" spans="1:11">
      <c r="A5" s="86" t="s">
        <v>263</v>
      </c>
      <c r="B5" s="86">
        <v>144</v>
      </c>
      <c r="C5" t="str">
        <f t="shared" si="1"/>
        <v/>
      </c>
      <c r="D5" t="str">
        <f>IF(C5="","",COUNTIF($C$1:C5,"기사임"))</f>
        <v/>
      </c>
      <c r="G5">
        <v>4</v>
      </c>
      <c r="H5" t="str">
        <f t="shared" si="0"/>
        <v>/global/archives/18608</v>
      </c>
      <c r="K5" t="str">
        <f t="shared" si="2"/>
        <v>http://skinnonews.com/global/archives/18608</v>
      </c>
    </row>
    <row r="6" spans="1:11">
      <c r="A6" s="86" t="s">
        <v>260</v>
      </c>
      <c r="B6" s="86">
        <v>51</v>
      </c>
      <c r="C6" t="str">
        <f t="shared" si="1"/>
        <v/>
      </c>
      <c r="D6" t="str">
        <f>IF(C6="","",COUNTIF($C$1:C6,"기사임"))</f>
        <v/>
      </c>
      <c r="G6">
        <v>5</v>
      </c>
      <c r="H6" t="str">
        <f t="shared" si="0"/>
        <v>/global/archives/17426</v>
      </c>
      <c r="K6" t="str">
        <f t="shared" si="2"/>
        <v>http://skinnonews.com/global/archives/17426</v>
      </c>
    </row>
    <row r="7" spans="1:11">
      <c r="A7" s="86" t="s">
        <v>1625</v>
      </c>
      <c r="B7" s="86">
        <v>49</v>
      </c>
      <c r="C7" t="str">
        <f t="shared" si="1"/>
        <v>기사임</v>
      </c>
      <c r="D7">
        <f>IF(C7="","",COUNTIF($C$1:C7,"기사임"))</f>
        <v>3</v>
      </c>
      <c r="G7">
        <v>6</v>
      </c>
      <c r="H7" t="str">
        <f t="shared" si="0"/>
        <v>/global/archives/18659</v>
      </c>
      <c r="K7" t="str">
        <f t="shared" si="2"/>
        <v>http://skinnonews.com/global/archives/18659</v>
      </c>
    </row>
    <row r="8" spans="1:11">
      <c r="A8" s="86" t="s">
        <v>261</v>
      </c>
      <c r="B8" s="86">
        <v>48</v>
      </c>
      <c r="C8" t="str">
        <f t="shared" si="1"/>
        <v/>
      </c>
      <c r="D8" t="str">
        <f>IF(C8="","",COUNTIF($C$1:C8,"기사임"))</f>
        <v/>
      </c>
      <c r="G8">
        <v>7</v>
      </c>
      <c r="H8" t="str">
        <f t="shared" si="0"/>
        <v>/global/archives/9910</v>
      </c>
      <c r="K8" t="str">
        <f t="shared" si="2"/>
        <v>http://skinnonews.com/global/archives/9910</v>
      </c>
    </row>
    <row r="9" spans="1:11">
      <c r="A9" s="86" t="s">
        <v>1641</v>
      </c>
      <c r="B9" s="86">
        <v>41</v>
      </c>
      <c r="C9" t="str">
        <f t="shared" si="1"/>
        <v>기사임</v>
      </c>
      <c r="D9">
        <f>IF(C9="","",COUNTIF($C$1:C9,"기사임"))</f>
        <v>4</v>
      </c>
      <c r="G9">
        <v>8</v>
      </c>
      <c r="H9" t="str">
        <f t="shared" si="0"/>
        <v>/global/archives/18107</v>
      </c>
      <c r="K9" t="str">
        <f t="shared" si="2"/>
        <v>http://skinnonews.com/global/archives/18107</v>
      </c>
    </row>
    <row r="10" spans="1:11">
      <c r="A10" s="86" t="s">
        <v>1444</v>
      </c>
      <c r="B10" s="86">
        <v>40</v>
      </c>
      <c r="C10" t="str">
        <f t="shared" si="1"/>
        <v>기사임</v>
      </c>
      <c r="D10">
        <f>IF(C10="","",COUNTIF($C$1:C10,"기사임"))</f>
        <v>5</v>
      </c>
      <c r="G10">
        <v>9</v>
      </c>
      <c r="H10" t="str">
        <f t="shared" si="0"/>
        <v>/global/archives/6216</v>
      </c>
      <c r="K10" t="str">
        <f t="shared" si="2"/>
        <v>http://skinnonews.com/global/archives/6216</v>
      </c>
    </row>
    <row r="11" spans="1:11">
      <c r="A11" s="86" t="s">
        <v>1671</v>
      </c>
      <c r="B11" s="86">
        <v>37</v>
      </c>
      <c r="C11" t="str">
        <f t="shared" si="1"/>
        <v>기사임</v>
      </c>
      <c r="D11">
        <f>IF(C11="","",COUNTIF($C$1:C11,"기사임"))</f>
        <v>6</v>
      </c>
      <c r="G11">
        <v>10</v>
      </c>
      <c r="H11" t="str">
        <f t="shared" si="0"/>
        <v>/global/archives/19095</v>
      </c>
      <c r="K11" t="str">
        <f t="shared" si="2"/>
        <v>http://skinnonews.com/global/archives/19095</v>
      </c>
    </row>
    <row r="12" spans="1:11">
      <c r="A12" s="86" t="s">
        <v>274</v>
      </c>
      <c r="B12" s="86">
        <v>37</v>
      </c>
      <c r="C12" t="str">
        <f t="shared" si="1"/>
        <v/>
      </c>
      <c r="D12" t="str">
        <f>IF(C12="","",COUNTIF($C$1:C12,"기사임"))</f>
        <v/>
      </c>
      <c r="G12">
        <v>11</v>
      </c>
      <c r="H12" t="str">
        <f t="shared" si="0"/>
        <v>/global/archives/15490</v>
      </c>
      <c r="K12" t="str">
        <f t="shared" si="2"/>
        <v>http://skinnonews.com/global/archives/15490</v>
      </c>
    </row>
    <row r="13" spans="1:11">
      <c r="A13" s="86" t="s">
        <v>1776</v>
      </c>
      <c r="B13" s="86">
        <v>36</v>
      </c>
      <c r="C13" t="str">
        <f t="shared" ref="C13:C44" si="3">IF(AND(LEFT(A13,17)="/global/archives/",ISNUMBER(_xlfn.NUMBERVALUE(MID(A13,18,1))),ISERROR(FIND("ckattempt",A13)),ISERROR(FIND("preview",A13))),"기사임","")</f>
        <v/>
      </c>
      <c r="D13" t="str">
        <f>IF(C13="","",COUNTIF($C$1:C13,"기사임"))</f>
        <v/>
      </c>
      <c r="G13">
        <v>12</v>
      </c>
      <c r="H13" t="str">
        <f t="shared" si="0"/>
        <v>/global/archives/15374</v>
      </c>
      <c r="K13" t="str">
        <f t="shared" si="2"/>
        <v>http://skinnonews.com/global/archives/15374</v>
      </c>
    </row>
    <row r="14" spans="1:11">
      <c r="A14" s="86" t="s">
        <v>302</v>
      </c>
      <c r="B14" s="86">
        <v>34</v>
      </c>
      <c r="C14" t="str">
        <f t="shared" si="3"/>
        <v>기사임</v>
      </c>
      <c r="D14">
        <f>IF(C14="","",COUNTIF($C$1:C14,"기사임"))</f>
        <v>7</v>
      </c>
      <c r="G14">
        <v>13</v>
      </c>
      <c r="H14" t="str">
        <f t="shared" si="0"/>
        <v>/global/archives/16834</v>
      </c>
      <c r="K14" t="str">
        <f t="shared" si="2"/>
        <v>http://skinnonews.com/global/archives/16834</v>
      </c>
    </row>
    <row r="15" spans="1:11">
      <c r="A15" s="86" t="s">
        <v>1538</v>
      </c>
      <c r="B15" s="86">
        <v>30</v>
      </c>
      <c r="C15" t="str">
        <f t="shared" si="3"/>
        <v>기사임</v>
      </c>
      <c r="D15">
        <f>IF(C15="","",COUNTIF($C$1:C15,"기사임"))</f>
        <v>8</v>
      </c>
      <c r="G15">
        <v>14</v>
      </c>
      <c r="H15" t="str">
        <f t="shared" si="0"/>
        <v>/global/archives/16060</v>
      </c>
      <c r="K15" t="str">
        <f t="shared" si="2"/>
        <v>http://skinnonews.com/global/archives/16060</v>
      </c>
    </row>
    <row r="16" spans="1:11">
      <c r="A16" s="86" t="s">
        <v>268</v>
      </c>
      <c r="B16" s="86">
        <v>30</v>
      </c>
      <c r="C16" t="str">
        <f t="shared" si="3"/>
        <v>기사임</v>
      </c>
      <c r="D16">
        <f>IF(C16="","",COUNTIF($C$1:C16,"기사임"))</f>
        <v>9</v>
      </c>
      <c r="G16">
        <v>15</v>
      </c>
      <c r="H16" t="str">
        <f t="shared" si="0"/>
        <v>/global/archives/18770</v>
      </c>
      <c r="K16" t="str">
        <f t="shared" si="2"/>
        <v>http://skinnonews.com/global/archives/18770</v>
      </c>
    </row>
    <row r="17" spans="1:11">
      <c r="A17" s="86" t="s">
        <v>1881</v>
      </c>
      <c r="B17" s="86">
        <v>28</v>
      </c>
      <c r="C17" t="str">
        <f t="shared" si="3"/>
        <v>기사임</v>
      </c>
      <c r="D17">
        <f>IF(C17="","",COUNTIF($C$1:C17,"기사임"))</f>
        <v>10</v>
      </c>
      <c r="G17">
        <v>16</v>
      </c>
      <c r="H17" t="str">
        <f t="shared" si="0"/>
        <v>/global/archives/18445</v>
      </c>
      <c r="K17" t="str">
        <f t="shared" si="2"/>
        <v>http://skinnonews.com/global/archives/18445</v>
      </c>
    </row>
    <row r="18" spans="1:11">
      <c r="A18" s="86" t="s">
        <v>668</v>
      </c>
      <c r="B18" s="86">
        <v>27</v>
      </c>
      <c r="C18" t="str">
        <f t="shared" si="3"/>
        <v>기사임</v>
      </c>
      <c r="D18">
        <f>IF(C18="","",COUNTIF($C$1:C18,"기사임"))</f>
        <v>11</v>
      </c>
      <c r="G18">
        <v>17</v>
      </c>
      <c r="H18" t="str">
        <f t="shared" si="0"/>
        <v>/global/archives/4612</v>
      </c>
      <c r="K18" t="str">
        <f t="shared" si="2"/>
        <v>http://skinnonews.com/global/archives/4612</v>
      </c>
    </row>
    <row r="19" spans="1:11">
      <c r="A19" s="86" t="s">
        <v>1449</v>
      </c>
      <c r="B19" s="86">
        <v>27</v>
      </c>
      <c r="C19" t="str">
        <f t="shared" si="3"/>
        <v/>
      </c>
      <c r="D19" t="str">
        <f>IF(C19="","",COUNTIF($C$1:C19,"기사임"))</f>
        <v/>
      </c>
      <c r="G19">
        <v>18</v>
      </c>
      <c r="H19" t="str">
        <f t="shared" si="0"/>
        <v>/global/archives/3820</v>
      </c>
      <c r="K19" t="str">
        <f t="shared" si="2"/>
        <v>http://skinnonews.com/global/archives/3820</v>
      </c>
    </row>
    <row r="20" spans="1:11">
      <c r="A20" s="86" t="s">
        <v>1445</v>
      </c>
      <c r="B20" s="86">
        <v>25</v>
      </c>
      <c r="C20" t="str">
        <f t="shared" si="3"/>
        <v/>
      </c>
      <c r="D20" t="str">
        <f>IF(C20="","",COUNTIF($C$1:C20,"기사임"))</f>
        <v/>
      </c>
      <c r="G20">
        <v>19</v>
      </c>
      <c r="H20" t="str">
        <f t="shared" si="0"/>
        <v>/global/archives/16532</v>
      </c>
      <c r="K20" t="str">
        <f t="shared" si="2"/>
        <v>http://skinnonews.com/global/archives/16532</v>
      </c>
    </row>
    <row r="21" spans="1:11">
      <c r="A21" s="86" t="s">
        <v>657</v>
      </c>
      <c r="B21" s="86">
        <v>24</v>
      </c>
      <c r="C21" t="str">
        <f t="shared" si="3"/>
        <v>기사임</v>
      </c>
      <c r="D21">
        <f>IF(C21="","",COUNTIF($C$1:C21,"기사임"))</f>
        <v>12</v>
      </c>
      <c r="G21">
        <v>20</v>
      </c>
      <c r="H21" t="str">
        <f t="shared" si="0"/>
        <v>/global/archives/14766</v>
      </c>
      <c r="K21" t="str">
        <f t="shared" si="2"/>
        <v>http://skinnonews.com/global/archives/14766</v>
      </c>
    </row>
    <row r="22" spans="1:11">
      <c r="A22" s="86" t="s">
        <v>1164</v>
      </c>
      <c r="B22" s="86">
        <v>24</v>
      </c>
      <c r="C22" t="str">
        <f t="shared" si="3"/>
        <v>기사임</v>
      </c>
      <c r="D22">
        <f>IF(C22="","",COUNTIF($C$1:C22,"기사임"))</f>
        <v>13</v>
      </c>
      <c r="G22">
        <v>21</v>
      </c>
      <c r="H22" t="str">
        <f t="shared" si="0"/>
        <v>/global/archives/16463</v>
      </c>
      <c r="K22" t="str">
        <f t="shared" si="2"/>
        <v>http://skinnonews.com/global/archives/16463</v>
      </c>
    </row>
    <row r="23" spans="1:11">
      <c r="A23" s="86" t="s">
        <v>942</v>
      </c>
      <c r="B23" s="86">
        <v>23</v>
      </c>
      <c r="C23" t="str">
        <f t="shared" si="3"/>
        <v>기사임</v>
      </c>
      <c r="D23">
        <f>IF(C23="","",COUNTIF($C$1:C23,"기사임"))</f>
        <v>14</v>
      </c>
      <c r="G23">
        <v>22</v>
      </c>
      <c r="H23" t="str">
        <f t="shared" si="0"/>
        <v>/global/archives/17216</v>
      </c>
      <c r="K23" t="str">
        <f t="shared" si="2"/>
        <v>http://skinnonews.com/global/archives/17216</v>
      </c>
    </row>
    <row r="24" spans="1:11">
      <c r="A24" s="86" t="s">
        <v>1720</v>
      </c>
      <c r="B24" s="86">
        <v>23</v>
      </c>
      <c r="C24" t="str">
        <f t="shared" si="3"/>
        <v>기사임</v>
      </c>
      <c r="D24">
        <f>IF(C24="","",COUNTIF($C$1:C24,"기사임"))</f>
        <v>15</v>
      </c>
      <c r="G24">
        <v>23</v>
      </c>
      <c r="H24" t="str">
        <f t="shared" si="0"/>
        <v>/global/archives/17623</v>
      </c>
      <c r="K24" t="str">
        <f t="shared" si="2"/>
        <v>http://skinnonews.com/global/archives/17623</v>
      </c>
    </row>
    <row r="25" spans="1:11">
      <c r="A25" s="86" t="s">
        <v>1607</v>
      </c>
      <c r="B25" s="86">
        <v>22</v>
      </c>
      <c r="C25" t="str">
        <f t="shared" si="3"/>
        <v>기사임</v>
      </c>
      <c r="D25">
        <f>IF(C25="","",COUNTIF($C$1:C25,"기사임"))</f>
        <v>16</v>
      </c>
      <c r="K25" t="str">
        <f t="shared" si="2"/>
        <v>http://skinnonews.com</v>
      </c>
    </row>
    <row r="26" spans="1:11">
      <c r="A26" s="86" t="s">
        <v>1035</v>
      </c>
      <c r="B26" s="86">
        <v>22</v>
      </c>
      <c r="C26" t="str">
        <f t="shared" si="3"/>
        <v>기사임</v>
      </c>
      <c r="D26">
        <f>IF(C26="","",COUNTIF($C$1:C26,"기사임"))</f>
        <v>17</v>
      </c>
      <c r="K26" t="str">
        <f t="shared" si="2"/>
        <v>http://skinnonews.com</v>
      </c>
    </row>
    <row r="27" spans="1:11">
      <c r="A27" s="86" t="s">
        <v>279</v>
      </c>
      <c r="B27" s="86">
        <v>21</v>
      </c>
      <c r="C27" t="str">
        <f t="shared" si="3"/>
        <v>기사임</v>
      </c>
      <c r="D27">
        <f>IF(C27="","",COUNTIF($C$1:C27,"기사임"))</f>
        <v>18</v>
      </c>
      <c r="K27" t="str">
        <f t="shared" si="2"/>
        <v>http://skinnonews.com</v>
      </c>
    </row>
    <row r="28" spans="1:11">
      <c r="A28" s="86" t="s">
        <v>1027</v>
      </c>
      <c r="B28" s="86">
        <v>20</v>
      </c>
      <c r="C28" t="str">
        <f t="shared" si="3"/>
        <v>기사임</v>
      </c>
      <c r="D28">
        <f>IF(C28="","",COUNTIF($C$1:C28,"기사임"))</f>
        <v>19</v>
      </c>
      <c r="K28" t="str">
        <f t="shared" si="2"/>
        <v>http://skinnonews.com</v>
      </c>
    </row>
    <row r="29" spans="1:11">
      <c r="A29" s="86" t="s">
        <v>613</v>
      </c>
      <c r="B29" s="86">
        <v>18</v>
      </c>
      <c r="C29" t="str">
        <f t="shared" si="3"/>
        <v>기사임</v>
      </c>
      <c r="D29">
        <f>IF(C29="","",COUNTIF($C$1:C29,"기사임"))</f>
        <v>20</v>
      </c>
      <c r="K29" t="str">
        <f t="shared" si="2"/>
        <v>http://skinnonews.com</v>
      </c>
    </row>
    <row r="30" spans="1:11">
      <c r="A30" s="86" t="s">
        <v>1447</v>
      </c>
      <c r="B30" s="86">
        <v>18</v>
      </c>
      <c r="C30" t="str">
        <f t="shared" si="3"/>
        <v/>
      </c>
      <c r="D30" t="str">
        <f>IF(C30="","",COUNTIF($C$1:C30,"기사임"))</f>
        <v/>
      </c>
      <c r="K30" t="str">
        <f t="shared" si="2"/>
        <v>http://skinnonews.com</v>
      </c>
    </row>
    <row r="31" spans="1:11">
      <c r="A31" s="86" t="s">
        <v>914</v>
      </c>
      <c r="B31" s="86">
        <v>18</v>
      </c>
      <c r="C31" t="str">
        <f t="shared" si="3"/>
        <v/>
      </c>
      <c r="D31" t="str">
        <f>IF(C31="","",COUNTIF($C$1:C31,"기사임"))</f>
        <v/>
      </c>
      <c r="K31" t="str">
        <f t="shared" si="2"/>
        <v>http://skinnonews.com</v>
      </c>
    </row>
    <row r="32" spans="1:11">
      <c r="A32" s="86" t="s">
        <v>1029</v>
      </c>
      <c r="B32" s="86">
        <v>17</v>
      </c>
      <c r="C32" t="str">
        <f t="shared" si="3"/>
        <v>기사임</v>
      </c>
      <c r="D32">
        <f>IF(C32="","",COUNTIF($C$1:C32,"기사임"))</f>
        <v>21</v>
      </c>
      <c r="K32" t="str">
        <f t="shared" si="2"/>
        <v>http://skinnonews.com</v>
      </c>
    </row>
    <row r="33" spans="1:11">
      <c r="A33" s="86" t="s">
        <v>1426</v>
      </c>
      <c r="B33" s="86">
        <v>16</v>
      </c>
      <c r="C33" t="str">
        <f t="shared" si="3"/>
        <v>기사임</v>
      </c>
      <c r="D33">
        <f>IF(C33="","",COUNTIF($C$1:C33,"기사임"))</f>
        <v>22</v>
      </c>
      <c r="K33" t="str">
        <f t="shared" si="2"/>
        <v>http://skinnonews.com</v>
      </c>
    </row>
    <row r="34" spans="1:11">
      <c r="A34" s="86" t="s">
        <v>1483</v>
      </c>
      <c r="B34" s="86">
        <v>16</v>
      </c>
      <c r="C34" t="str">
        <f t="shared" si="3"/>
        <v>기사임</v>
      </c>
      <c r="D34">
        <f>IF(C34="","",COUNTIF($C$1:C34,"기사임"))</f>
        <v>23</v>
      </c>
      <c r="K34" t="str">
        <f t="shared" si="2"/>
        <v>http://skinnonews.com</v>
      </c>
    </row>
    <row r="35" spans="1:11">
      <c r="A35" s="86" t="s">
        <v>1448</v>
      </c>
      <c r="B35" s="86">
        <v>16</v>
      </c>
      <c r="C35" t="str">
        <f t="shared" si="3"/>
        <v/>
      </c>
      <c r="D35" t="str">
        <f>IF(C35="","",COUNTIF($C$1:C35,"기사임"))</f>
        <v/>
      </c>
      <c r="K35" t="str">
        <f t="shared" si="2"/>
        <v>http://skinnonews.com</v>
      </c>
    </row>
    <row r="36" spans="1:11">
      <c r="A36" s="86" t="s">
        <v>304</v>
      </c>
      <c r="B36" s="86">
        <v>14</v>
      </c>
      <c r="C36" t="str">
        <f t="shared" si="3"/>
        <v>기사임</v>
      </c>
      <c r="D36">
        <f>IF(C36="","",COUNTIF($C$1:C36,"기사임"))</f>
        <v>24</v>
      </c>
      <c r="K36" t="str">
        <f t="shared" si="2"/>
        <v>http://skinnonews.com</v>
      </c>
    </row>
    <row r="37" spans="1:11">
      <c r="A37" s="86" t="s">
        <v>308</v>
      </c>
      <c r="B37" s="86">
        <v>14</v>
      </c>
      <c r="C37" t="str">
        <f t="shared" si="3"/>
        <v>기사임</v>
      </c>
      <c r="D37">
        <f>IF(C37="","",COUNTIF($C$1:C37,"기사임"))</f>
        <v>25</v>
      </c>
      <c r="K37" t="str">
        <f t="shared" si="2"/>
        <v>http://skinnonews.com</v>
      </c>
    </row>
    <row r="38" spans="1:11">
      <c r="A38" s="86" t="s">
        <v>1468</v>
      </c>
      <c r="B38" s="86">
        <v>14</v>
      </c>
      <c r="C38" t="str">
        <f t="shared" si="3"/>
        <v>기사임</v>
      </c>
      <c r="D38">
        <f>IF(C38="","",COUNTIF($C$1:C38,"기사임"))</f>
        <v>26</v>
      </c>
      <c r="K38" t="str">
        <f t="shared" si="2"/>
        <v>http://skinnonews.com</v>
      </c>
    </row>
    <row r="39" spans="1:11">
      <c r="A39" s="86" t="s">
        <v>974</v>
      </c>
      <c r="B39" s="86">
        <v>14</v>
      </c>
      <c r="C39" t="str">
        <f t="shared" si="3"/>
        <v/>
      </c>
      <c r="D39" t="str">
        <f>IF(C39="","",COUNTIF($C$1:C39,"기사임"))</f>
        <v/>
      </c>
      <c r="K39" t="str">
        <f t="shared" si="2"/>
        <v>http://skinnonews.com</v>
      </c>
    </row>
    <row r="40" spans="1:11">
      <c r="A40" s="86" t="s">
        <v>264</v>
      </c>
      <c r="B40" s="86">
        <v>13</v>
      </c>
      <c r="C40" t="str">
        <f t="shared" si="3"/>
        <v>기사임</v>
      </c>
      <c r="D40">
        <f>IF(C40="","",COUNTIF($C$1:C40,"기사임"))</f>
        <v>27</v>
      </c>
      <c r="K40" t="str">
        <f t="shared" si="2"/>
        <v>http://skinnonews.com</v>
      </c>
    </row>
    <row r="41" spans="1:11">
      <c r="A41" s="86" t="s">
        <v>876</v>
      </c>
      <c r="B41" s="86">
        <v>13</v>
      </c>
      <c r="C41" t="str">
        <f t="shared" si="3"/>
        <v>기사임</v>
      </c>
      <c r="D41">
        <f>IF(C41="","",COUNTIF($C$1:C41,"기사임"))</f>
        <v>28</v>
      </c>
      <c r="K41" t="str">
        <f t="shared" si="2"/>
        <v>http://skinnonews.com</v>
      </c>
    </row>
    <row r="42" spans="1:11">
      <c r="A42" s="86" t="s">
        <v>1482</v>
      </c>
      <c r="B42" s="86">
        <v>13</v>
      </c>
      <c r="C42" t="str">
        <f t="shared" si="3"/>
        <v>기사임</v>
      </c>
      <c r="D42">
        <f>IF(C42="","",COUNTIF($C$1:C42,"기사임"))</f>
        <v>29</v>
      </c>
      <c r="K42" t="str">
        <f t="shared" si="2"/>
        <v>http://skinnonews.com</v>
      </c>
    </row>
    <row r="43" spans="1:11">
      <c r="A43" s="86" t="s">
        <v>1571</v>
      </c>
      <c r="B43" s="86">
        <v>13</v>
      </c>
      <c r="C43" t="str">
        <f t="shared" si="3"/>
        <v>기사임</v>
      </c>
      <c r="D43">
        <f>IF(C43="","",COUNTIF($C$1:C43,"기사임"))</f>
        <v>30</v>
      </c>
      <c r="K43" t="str">
        <f t="shared" si="2"/>
        <v>http://skinnonews.com</v>
      </c>
    </row>
    <row r="44" spans="1:11">
      <c r="A44" s="86" t="s">
        <v>1797</v>
      </c>
      <c r="B44" s="86">
        <v>12</v>
      </c>
      <c r="C44" t="str">
        <f t="shared" si="3"/>
        <v>기사임</v>
      </c>
      <c r="D44">
        <f>IF(C44="","",COUNTIF($C$1:C44,"기사임"))</f>
        <v>31</v>
      </c>
      <c r="K44" t="str">
        <f t="shared" si="2"/>
        <v>http://skinnonews.com</v>
      </c>
    </row>
    <row r="45" spans="1:11">
      <c r="A45" s="86" t="s">
        <v>1084</v>
      </c>
      <c r="B45" s="86">
        <v>12</v>
      </c>
      <c r="C45" t="str">
        <f t="shared" ref="C45:C66" si="4">IF(AND(LEFT(A45,17)="/global/archives/",ISNUMBER(_xlfn.NUMBERVALUE(MID(A45,18,1))),ISERROR(FIND("ckattempt",A45)),ISERROR(FIND("preview",A45))),"기사임","")</f>
        <v>기사임</v>
      </c>
      <c r="D45">
        <f>IF(C45="","",COUNTIF($C$1:C45,"기사임"))</f>
        <v>32</v>
      </c>
      <c r="K45" t="str">
        <f t="shared" si="2"/>
        <v>http://skinnonews.com</v>
      </c>
    </row>
    <row r="46" spans="1:11">
      <c r="A46" s="86" t="s">
        <v>1586</v>
      </c>
      <c r="B46" s="86">
        <v>12</v>
      </c>
      <c r="C46" t="str">
        <f t="shared" si="4"/>
        <v/>
      </c>
      <c r="D46" t="str">
        <f>IF(C46="","",COUNTIF($C$1:C46,"기사임"))</f>
        <v/>
      </c>
      <c r="K46" t="str">
        <f t="shared" si="2"/>
        <v>http://skinnonews.com</v>
      </c>
    </row>
    <row r="47" spans="1:11">
      <c r="A47" s="86" t="s">
        <v>306</v>
      </c>
      <c r="B47" s="86">
        <v>12</v>
      </c>
      <c r="C47" t="str">
        <f t="shared" si="4"/>
        <v/>
      </c>
      <c r="D47" t="str">
        <f>IF(C47="","",COUNTIF($C$1:C47,"기사임"))</f>
        <v/>
      </c>
      <c r="K47" t="str">
        <f t="shared" si="2"/>
        <v>http://skinnonews.com</v>
      </c>
    </row>
    <row r="48" spans="1:11">
      <c r="A48" s="86" t="s">
        <v>1290</v>
      </c>
      <c r="B48" s="86">
        <v>12</v>
      </c>
      <c r="C48" t="str">
        <f t="shared" si="4"/>
        <v/>
      </c>
      <c r="D48" t="str">
        <f>IF(C48="","",COUNTIF($C$1:C48,"기사임"))</f>
        <v/>
      </c>
      <c r="K48" t="str">
        <f t="shared" si="2"/>
        <v>http://skinnonews.com</v>
      </c>
    </row>
    <row r="49" spans="1:11">
      <c r="A49" s="86" t="s">
        <v>580</v>
      </c>
      <c r="B49" s="86">
        <v>11</v>
      </c>
      <c r="C49" t="str">
        <f t="shared" si="4"/>
        <v>기사임</v>
      </c>
      <c r="D49">
        <f>IF(C49="","",COUNTIF($C$1:C49,"기사임"))</f>
        <v>33</v>
      </c>
      <c r="K49" t="str">
        <f t="shared" si="2"/>
        <v>http://skinnonews.com</v>
      </c>
    </row>
    <row r="50" spans="1:11">
      <c r="A50" s="86" t="s">
        <v>645</v>
      </c>
      <c r="B50" s="86">
        <v>11</v>
      </c>
      <c r="C50" t="str">
        <f t="shared" si="4"/>
        <v>기사임</v>
      </c>
      <c r="D50">
        <f>IF(C50="","",COUNTIF($C$1:C50,"기사임"))</f>
        <v>34</v>
      </c>
      <c r="K50" t="str">
        <f t="shared" si="2"/>
        <v>http://skinnonews.com</v>
      </c>
    </row>
    <row r="51" spans="1:11">
      <c r="A51" s="86" t="s">
        <v>669</v>
      </c>
      <c r="B51" s="86">
        <v>11</v>
      </c>
      <c r="C51" t="str">
        <f t="shared" si="4"/>
        <v>기사임</v>
      </c>
      <c r="D51">
        <f>IF(C51="","",COUNTIF($C$1:C51,"기사임"))</f>
        <v>35</v>
      </c>
      <c r="K51" t="str">
        <f t="shared" si="2"/>
        <v>http://skinnonews.com</v>
      </c>
    </row>
    <row r="52" spans="1:11">
      <c r="A52" s="86" t="s">
        <v>1437</v>
      </c>
      <c r="B52" s="86">
        <v>11</v>
      </c>
      <c r="C52" t="str">
        <f t="shared" si="4"/>
        <v/>
      </c>
      <c r="D52" t="str">
        <f>IF(C52="","",COUNTIF($C$1:C52,"기사임"))</f>
        <v/>
      </c>
      <c r="K52" t="str">
        <f t="shared" si="2"/>
        <v>http://skinnonews.com</v>
      </c>
    </row>
    <row r="53" spans="1:11">
      <c r="A53" s="86" t="s">
        <v>999</v>
      </c>
      <c r="B53" s="86">
        <v>10</v>
      </c>
      <c r="C53" t="str">
        <f t="shared" si="4"/>
        <v>기사임</v>
      </c>
      <c r="D53">
        <f>IF(C53="","",COUNTIF($C$1:C53,"기사임"))</f>
        <v>36</v>
      </c>
      <c r="K53" t="str">
        <f t="shared" si="2"/>
        <v>http://skinnonews.com</v>
      </c>
    </row>
    <row r="54" spans="1:11">
      <c r="A54" s="86" t="s">
        <v>968</v>
      </c>
      <c r="B54" s="86">
        <v>10</v>
      </c>
      <c r="C54" t="str">
        <f t="shared" si="4"/>
        <v>기사임</v>
      </c>
      <c r="D54">
        <f>IF(C54="","",COUNTIF($C$1:C54,"기사임"))</f>
        <v>37</v>
      </c>
      <c r="K54" t="str">
        <f t="shared" si="2"/>
        <v>http://skinnonews.com</v>
      </c>
    </row>
    <row r="55" spans="1:11">
      <c r="A55" s="86" t="s">
        <v>1488</v>
      </c>
      <c r="B55" s="86">
        <v>10</v>
      </c>
      <c r="C55" t="str">
        <f t="shared" si="4"/>
        <v>기사임</v>
      </c>
      <c r="D55">
        <f>IF(C55="","",COUNTIF($C$1:C55,"기사임"))</f>
        <v>38</v>
      </c>
      <c r="K55" t="str">
        <f t="shared" si="2"/>
        <v>http://skinnonews.com</v>
      </c>
    </row>
    <row r="56" spans="1:11">
      <c r="A56" s="86" t="s">
        <v>1594</v>
      </c>
      <c r="B56" s="86">
        <v>10</v>
      </c>
      <c r="C56" t="str">
        <f t="shared" si="4"/>
        <v>기사임</v>
      </c>
      <c r="D56">
        <f>IF(C56="","",COUNTIF($C$1:C56,"기사임"))</f>
        <v>39</v>
      </c>
      <c r="K56" t="str">
        <f t="shared" si="2"/>
        <v>http://skinnonews.com</v>
      </c>
    </row>
    <row r="57" spans="1:11">
      <c r="A57" s="86" t="s">
        <v>255</v>
      </c>
      <c r="B57" s="86">
        <v>9</v>
      </c>
      <c r="C57" t="str">
        <f t="shared" si="4"/>
        <v>기사임</v>
      </c>
      <c r="D57">
        <f>IF(C57="","",COUNTIF($C$1:C57,"기사임"))</f>
        <v>40</v>
      </c>
      <c r="K57" t="str">
        <f t="shared" si="2"/>
        <v>http://skinnonews.com</v>
      </c>
    </row>
    <row r="58" spans="1:11">
      <c r="A58" s="86" t="s">
        <v>331</v>
      </c>
      <c r="B58" s="86">
        <v>9</v>
      </c>
      <c r="C58" t="str">
        <f t="shared" si="4"/>
        <v>기사임</v>
      </c>
      <c r="D58">
        <f>IF(C58="","",COUNTIF($C$1:C58,"기사임"))</f>
        <v>41</v>
      </c>
      <c r="K58" t="str">
        <f t="shared" si="2"/>
        <v>http://skinnonews.com</v>
      </c>
    </row>
    <row r="59" spans="1:11">
      <c r="A59" s="86" t="s">
        <v>1030</v>
      </c>
      <c r="B59" s="86">
        <v>9</v>
      </c>
      <c r="C59" t="str">
        <f t="shared" si="4"/>
        <v>기사임</v>
      </c>
      <c r="D59">
        <f>IF(C59="","",COUNTIF($C$1:C59,"기사임"))</f>
        <v>42</v>
      </c>
      <c r="K59" t="str">
        <f t="shared" si="2"/>
        <v>http://skinnonews.com</v>
      </c>
    </row>
    <row r="60" spans="1:11">
      <c r="A60" s="86" t="s">
        <v>1062</v>
      </c>
      <c r="B60" s="86">
        <v>9</v>
      </c>
      <c r="C60" t="str">
        <f t="shared" si="4"/>
        <v>기사임</v>
      </c>
      <c r="D60">
        <f>IF(C60="","",COUNTIF($C$1:C60,"기사임"))</f>
        <v>43</v>
      </c>
      <c r="K60" t="str">
        <f t="shared" si="2"/>
        <v>http://skinnonews.com</v>
      </c>
    </row>
    <row r="61" spans="1:11">
      <c r="A61" s="86" t="s">
        <v>1165</v>
      </c>
      <c r="B61" s="86">
        <v>9</v>
      </c>
      <c r="C61" t="str">
        <f t="shared" si="4"/>
        <v>기사임</v>
      </c>
      <c r="D61">
        <f>IF(C61="","",COUNTIF($C$1:C61,"기사임"))</f>
        <v>44</v>
      </c>
      <c r="K61" t="str">
        <f t="shared" si="2"/>
        <v>http://skinnonews.com</v>
      </c>
    </row>
    <row r="62" spans="1:11">
      <c r="A62" s="86" t="s">
        <v>1532</v>
      </c>
      <c r="B62" s="86">
        <v>9</v>
      </c>
      <c r="C62" t="str">
        <f t="shared" si="4"/>
        <v>기사임</v>
      </c>
      <c r="D62">
        <f>IF(C62="","",COUNTIF($C$1:C62,"기사임"))</f>
        <v>45</v>
      </c>
      <c r="K62" t="str">
        <f t="shared" si="2"/>
        <v>http://skinnonews.com</v>
      </c>
    </row>
    <row r="63" spans="1:11">
      <c r="A63" s="86" t="s">
        <v>1546</v>
      </c>
      <c r="B63" s="86">
        <v>9</v>
      </c>
      <c r="C63" t="str">
        <f t="shared" si="4"/>
        <v>기사임</v>
      </c>
      <c r="D63">
        <f>IF(C63="","",COUNTIF($C$1:C63,"기사임"))</f>
        <v>46</v>
      </c>
      <c r="K63" t="str">
        <f t="shared" si="2"/>
        <v>http://skinnonews.com</v>
      </c>
    </row>
    <row r="64" spans="1:11">
      <c r="A64" s="86" t="s">
        <v>1124</v>
      </c>
      <c r="B64" s="86">
        <v>9</v>
      </c>
      <c r="C64" t="str">
        <f t="shared" si="4"/>
        <v>기사임</v>
      </c>
      <c r="D64">
        <f>IF(C64="","",COUNTIF($C$1:C64,"기사임"))</f>
        <v>47</v>
      </c>
      <c r="K64" t="str">
        <f t="shared" si="2"/>
        <v>http://skinnonews.com</v>
      </c>
    </row>
    <row r="65" spans="1:11">
      <c r="A65" s="86" t="s">
        <v>1446</v>
      </c>
      <c r="B65" s="86">
        <v>9</v>
      </c>
      <c r="C65" t="str">
        <f t="shared" si="4"/>
        <v/>
      </c>
      <c r="D65" t="str">
        <f>IF(C65="","",COUNTIF($C$1:C65,"기사임"))</f>
        <v/>
      </c>
      <c r="K65" t="str">
        <f t="shared" si="2"/>
        <v>http://skinnonews.com</v>
      </c>
    </row>
    <row r="66" spans="1:11">
      <c r="A66" s="86" t="s">
        <v>267</v>
      </c>
      <c r="B66" s="86">
        <v>8</v>
      </c>
      <c r="C66" t="str">
        <f t="shared" si="4"/>
        <v>기사임</v>
      </c>
      <c r="D66">
        <f>IF(C66="","",COUNTIF($C$1:C66,"기사임"))</f>
        <v>48</v>
      </c>
      <c r="K66" t="str">
        <f t="shared" si="2"/>
        <v>http://skinnonews.com</v>
      </c>
    </row>
    <row r="67" spans="1:11">
      <c r="A67" s="86" t="s">
        <v>297</v>
      </c>
      <c r="B67" s="86">
        <v>8</v>
      </c>
      <c r="C67" t="str">
        <f t="shared" ref="C67:C130" si="5">IF(AND(LEFT(A67,17)="/global/archives/",ISNUMBER(_xlfn.NUMBERVALUE(MID(A67,18,1))),ISERROR(FIND("ckattempt",A67)),ISERROR(FIND("preview",A67))),"기사임","")</f>
        <v>기사임</v>
      </c>
      <c r="D67">
        <f>IF(C67="","",COUNTIF($C$1:C67,"기사임"))</f>
        <v>49</v>
      </c>
      <c r="K67" t="str">
        <f t="shared" ref="K67:K130" si="6">CONCATENATE("http://skinnonews.com",H67)</f>
        <v>http://skinnonews.com</v>
      </c>
    </row>
    <row r="68" spans="1:11">
      <c r="A68" s="86" t="s">
        <v>993</v>
      </c>
      <c r="B68" s="86">
        <v>8</v>
      </c>
      <c r="C68" t="str">
        <f t="shared" si="5"/>
        <v>기사임</v>
      </c>
      <c r="D68">
        <f>IF(C68="","",COUNTIF($C$1:C68,"기사임"))</f>
        <v>50</v>
      </c>
      <c r="K68" t="str">
        <f t="shared" si="6"/>
        <v>http://skinnonews.com</v>
      </c>
    </row>
    <row r="69" spans="1:11">
      <c r="A69" s="86" t="s">
        <v>658</v>
      </c>
      <c r="B69" s="86">
        <v>8</v>
      </c>
      <c r="C69" t="str">
        <f t="shared" si="5"/>
        <v>기사임</v>
      </c>
      <c r="D69">
        <f>IF(C69="","",COUNTIF($C$1:C69,"기사임"))</f>
        <v>51</v>
      </c>
      <c r="K69" t="str">
        <f t="shared" si="6"/>
        <v>http://skinnonews.com</v>
      </c>
    </row>
    <row r="70" spans="1:11">
      <c r="A70" s="86" t="s">
        <v>1541</v>
      </c>
      <c r="B70" s="86">
        <v>8</v>
      </c>
      <c r="C70" t="str">
        <f t="shared" si="5"/>
        <v/>
      </c>
      <c r="D70" t="str">
        <f>IF(C70="","",COUNTIF($C$1:C70,"기사임"))</f>
        <v/>
      </c>
      <c r="K70" t="str">
        <f t="shared" si="6"/>
        <v>http://skinnonews.com</v>
      </c>
    </row>
    <row r="71" spans="1:11">
      <c r="A71" s="86" t="s">
        <v>1565</v>
      </c>
      <c r="B71" s="86">
        <v>8</v>
      </c>
      <c r="C71" t="str">
        <f t="shared" si="5"/>
        <v/>
      </c>
      <c r="D71" t="str">
        <f>IF(C71="","",COUNTIF($C$1:C71,"기사임"))</f>
        <v/>
      </c>
      <c r="K71" t="str">
        <f t="shared" si="6"/>
        <v>http://skinnonews.com</v>
      </c>
    </row>
    <row r="72" spans="1:11">
      <c r="A72" s="86" t="s">
        <v>296</v>
      </c>
      <c r="B72" s="86">
        <v>7</v>
      </c>
      <c r="C72" t="str">
        <f t="shared" si="5"/>
        <v>기사임</v>
      </c>
      <c r="D72">
        <f>IF(C72="","",COUNTIF($C$1:C72,"기사임"))</f>
        <v>52</v>
      </c>
      <c r="K72" t="str">
        <f t="shared" si="6"/>
        <v>http://skinnonews.com</v>
      </c>
    </row>
    <row r="73" spans="1:11">
      <c r="A73" s="86" t="s">
        <v>913</v>
      </c>
      <c r="B73" s="86">
        <v>7</v>
      </c>
      <c r="C73" t="str">
        <f t="shared" si="5"/>
        <v>기사임</v>
      </c>
      <c r="D73">
        <f>IF(C73="","",COUNTIF($C$1:C73,"기사임"))</f>
        <v>53</v>
      </c>
      <c r="K73" t="str">
        <f t="shared" si="6"/>
        <v>http://skinnonews.com</v>
      </c>
    </row>
    <row r="74" spans="1:11">
      <c r="A74" s="86" t="s">
        <v>1476</v>
      </c>
      <c r="B74" s="86">
        <v>7</v>
      </c>
      <c r="C74" t="str">
        <f t="shared" si="5"/>
        <v>기사임</v>
      </c>
      <c r="D74">
        <f>IF(C74="","",COUNTIF($C$1:C74,"기사임"))</f>
        <v>54</v>
      </c>
      <c r="K74" t="str">
        <f t="shared" si="6"/>
        <v>http://skinnonews.com</v>
      </c>
    </row>
    <row r="75" spans="1:11">
      <c r="A75" s="86" t="s">
        <v>1704</v>
      </c>
      <c r="B75" s="86">
        <v>7</v>
      </c>
      <c r="C75" t="str">
        <f t="shared" si="5"/>
        <v>기사임</v>
      </c>
      <c r="D75">
        <f>IF(C75="","",COUNTIF($C$1:C75,"기사임"))</f>
        <v>55</v>
      </c>
      <c r="K75" t="str">
        <f t="shared" si="6"/>
        <v>http://skinnonews.com</v>
      </c>
    </row>
    <row r="76" spans="1:11">
      <c r="A76" s="86" t="s">
        <v>1738</v>
      </c>
      <c r="B76" s="86">
        <v>7</v>
      </c>
      <c r="C76" t="str">
        <f t="shared" si="5"/>
        <v>기사임</v>
      </c>
      <c r="D76">
        <f>IF(C76="","",COUNTIF($C$1:C76,"기사임"))</f>
        <v>56</v>
      </c>
      <c r="K76" t="str">
        <f t="shared" si="6"/>
        <v>http://skinnonews.com</v>
      </c>
    </row>
    <row r="77" spans="1:11">
      <c r="A77" s="86" t="s">
        <v>303</v>
      </c>
      <c r="B77" s="86">
        <v>7</v>
      </c>
      <c r="C77" t="str">
        <f t="shared" si="5"/>
        <v/>
      </c>
      <c r="D77" t="str">
        <f>IF(C77="","",COUNTIF($C$1:C77,"기사임"))</f>
        <v/>
      </c>
      <c r="K77" t="str">
        <f t="shared" si="6"/>
        <v>http://skinnonews.com</v>
      </c>
    </row>
    <row r="78" spans="1:11">
      <c r="A78" s="86" t="s">
        <v>1564</v>
      </c>
      <c r="B78" s="86">
        <v>7</v>
      </c>
      <c r="C78" t="str">
        <f t="shared" si="5"/>
        <v/>
      </c>
      <c r="D78" t="str">
        <f>IF(C78="","",COUNTIF($C$1:C78,"기사임"))</f>
        <v/>
      </c>
      <c r="K78" t="str">
        <f t="shared" si="6"/>
        <v>http://skinnonews.com</v>
      </c>
    </row>
    <row r="79" spans="1:11">
      <c r="A79" s="86" t="s">
        <v>1031</v>
      </c>
      <c r="B79" s="86">
        <v>7</v>
      </c>
      <c r="C79" t="str">
        <f t="shared" si="5"/>
        <v/>
      </c>
      <c r="D79" t="str">
        <f>IF(C79="","",COUNTIF($C$1:C79,"기사임"))</f>
        <v/>
      </c>
      <c r="K79" t="str">
        <f t="shared" si="6"/>
        <v>http://skinnonews.com</v>
      </c>
    </row>
    <row r="80" spans="1:11">
      <c r="A80" s="86" t="s">
        <v>1882</v>
      </c>
      <c r="B80" s="86">
        <v>7</v>
      </c>
      <c r="C80" t="str">
        <f t="shared" si="5"/>
        <v/>
      </c>
      <c r="D80" t="str">
        <f>IF(C80="","",COUNTIF($C$1:C80,"기사임"))</f>
        <v/>
      </c>
      <c r="K80" t="str">
        <f t="shared" si="6"/>
        <v>http://skinnonews.com</v>
      </c>
    </row>
    <row r="81" spans="1:11">
      <c r="A81" s="86" t="s">
        <v>1182</v>
      </c>
      <c r="B81" s="86">
        <v>6</v>
      </c>
      <c r="C81" t="str">
        <f t="shared" si="5"/>
        <v>기사임</v>
      </c>
      <c r="D81">
        <f>IF(C81="","",COUNTIF($C$1:C81,"기사임"))</f>
        <v>57</v>
      </c>
      <c r="K81" t="str">
        <f t="shared" si="6"/>
        <v>http://skinnonews.com</v>
      </c>
    </row>
    <row r="82" spans="1:11">
      <c r="A82" s="86" t="s">
        <v>646</v>
      </c>
      <c r="B82" s="86">
        <v>6</v>
      </c>
      <c r="C82" t="str">
        <f t="shared" si="5"/>
        <v>기사임</v>
      </c>
      <c r="D82">
        <f>IF(C82="","",COUNTIF($C$1:C82,"기사임"))</f>
        <v>58</v>
      </c>
      <c r="K82" t="str">
        <f t="shared" si="6"/>
        <v>http://skinnonews.com</v>
      </c>
    </row>
    <row r="83" spans="1:11">
      <c r="A83" s="86" t="s">
        <v>945</v>
      </c>
      <c r="B83" s="86">
        <v>6</v>
      </c>
      <c r="C83" t="str">
        <f t="shared" si="5"/>
        <v>기사임</v>
      </c>
      <c r="D83">
        <f>IF(C83="","",COUNTIF($C$1:C83,"기사임"))</f>
        <v>59</v>
      </c>
      <c r="K83" t="str">
        <f t="shared" si="6"/>
        <v>http://skinnonews.com</v>
      </c>
    </row>
    <row r="84" spans="1:11">
      <c r="A84" s="86" t="s">
        <v>1240</v>
      </c>
      <c r="B84" s="86">
        <v>6</v>
      </c>
      <c r="C84" t="str">
        <f t="shared" si="5"/>
        <v>기사임</v>
      </c>
      <c r="D84">
        <f>IF(C84="","",COUNTIF($C$1:C84,"기사임"))</f>
        <v>60</v>
      </c>
      <c r="K84" t="str">
        <f t="shared" si="6"/>
        <v>http://skinnonews.com</v>
      </c>
    </row>
    <row r="85" spans="1:11">
      <c r="A85" s="86" t="s">
        <v>269</v>
      </c>
      <c r="B85" s="86">
        <v>6</v>
      </c>
      <c r="C85" t="str">
        <f t="shared" si="5"/>
        <v>기사임</v>
      </c>
      <c r="D85">
        <f>IF(C85="","",COUNTIF($C$1:C85,"기사임"))</f>
        <v>61</v>
      </c>
      <c r="K85" t="str">
        <f t="shared" si="6"/>
        <v>http://skinnonews.com</v>
      </c>
    </row>
    <row r="86" spans="1:11">
      <c r="A86" s="86" t="s">
        <v>293</v>
      </c>
      <c r="B86" s="86">
        <v>6</v>
      </c>
      <c r="C86" t="str">
        <f t="shared" si="5"/>
        <v>기사임</v>
      </c>
      <c r="D86">
        <f>IF(C86="","",COUNTIF($C$1:C86,"기사임"))</f>
        <v>62</v>
      </c>
      <c r="K86" t="str">
        <f t="shared" si="6"/>
        <v>http://skinnonews.com</v>
      </c>
    </row>
    <row r="87" spans="1:11">
      <c r="A87" s="86" t="s">
        <v>275</v>
      </c>
      <c r="B87" s="86">
        <v>6</v>
      </c>
      <c r="C87" t="str">
        <f t="shared" si="5"/>
        <v>기사임</v>
      </c>
      <c r="D87">
        <f>IF(C87="","",COUNTIF($C$1:C87,"기사임"))</f>
        <v>63</v>
      </c>
      <c r="K87" t="str">
        <f t="shared" si="6"/>
        <v>http://skinnonews.com</v>
      </c>
    </row>
    <row r="88" spans="1:11">
      <c r="A88" s="86" t="s">
        <v>256</v>
      </c>
      <c r="B88" s="86">
        <v>6</v>
      </c>
      <c r="C88" t="str">
        <f t="shared" si="5"/>
        <v>기사임</v>
      </c>
      <c r="D88">
        <f>IF(C88="","",COUNTIF($C$1:C88,"기사임"))</f>
        <v>64</v>
      </c>
      <c r="K88" t="str">
        <f t="shared" si="6"/>
        <v>http://skinnonews.com</v>
      </c>
    </row>
    <row r="89" spans="1:11">
      <c r="A89" s="86" t="s">
        <v>512</v>
      </c>
      <c r="B89" s="86">
        <v>6</v>
      </c>
      <c r="C89" t="str">
        <f t="shared" si="5"/>
        <v>기사임</v>
      </c>
      <c r="D89">
        <f>IF(C89="","",COUNTIF($C$1:C89,"기사임"))</f>
        <v>65</v>
      </c>
      <c r="K89" t="str">
        <f t="shared" si="6"/>
        <v>http://skinnonews.com</v>
      </c>
    </row>
    <row r="90" spans="1:11">
      <c r="A90" s="86" t="s">
        <v>903</v>
      </c>
      <c r="B90" s="86">
        <v>6</v>
      </c>
      <c r="C90" t="str">
        <f t="shared" si="5"/>
        <v>기사임</v>
      </c>
      <c r="D90">
        <f>IF(C90="","",COUNTIF($C$1:C90,"기사임"))</f>
        <v>66</v>
      </c>
      <c r="K90" t="str">
        <f t="shared" si="6"/>
        <v>http://skinnonews.com</v>
      </c>
    </row>
    <row r="91" spans="1:11">
      <c r="A91" s="86" t="s">
        <v>1026</v>
      </c>
      <c r="B91" s="86">
        <v>6</v>
      </c>
      <c r="C91" t="str">
        <f t="shared" si="5"/>
        <v>기사임</v>
      </c>
      <c r="D91">
        <f>IF(C91="","",COUNTIF($C$1:C91,"기사임"))</f>
        <v>67</v>
      </c>
      <c r="K91" t="str">
        <f t="shared" si="6"/>
        <v>http://skinnonews.com</v>
      </c>
    </row>
    <row r="92" spans="1:11">
      <c r="A92" s="86" t="s">
        <v>1434</v>
      </c>
      <c r="B92" s="86">
        <v>6</v>
      </c>
      <c r="C92" t="str">
        <f t="shared" si="5"/>
        <v>기사임</v>
      </c>
      <c r="D92">
        <f>IF(C92="","",COUNTIF($C$1:C92,"기사임"))</f>
        <v>68</v>
      </c>
      <c r="K92" t="str">
        <f t="shared" si="6"/>
        <v>http://skinnonews.com</v>
      </c>
    </row>
    <row r="93" spans="1:11">
      <c r="A93" s="86" t="s">
        <v>1526</v>
      </c>
      <c r="B93" s="86">
        <v>6</v>
      </c>
      <c r="C93" t="str">
        <f t="shared" si="5"/>
        <v>기사임</v>
      </c>
      <c r="D93">
        <f>IF(C93="","",COUNTIF($C$1:C93,"기사임"))</f>
        <v>69</v>
      </c>
      <c r="K93" t="str">
        <f t="shared" si="6"/>
        <v>http://skinnonews.com</v>
      </c>
    </row>
    <row r="94" spans="1:11">
      <c r="A94" s="86" t="s">
        <v>1492</v>
      </c>
      <c r="B94" s="86">
        <v>6</v>
      </c>
      <c r="C94" t="str">
        <f t="shared" si="5"/>
        <v>기사임</v>
      </c>
      <c r="D94">
        <f>IF(C94="","",COUNTIF($C$1:C94,"기사임"))</f>
        <v>70</v>
      </c>
      <c r="K94" t="str">
        <f t="shared" si="6"/>
        <v>http://skinnonews.com</v>
      </c>
    </row>
    <row r="95" spans="1:11">
      <c r="A95" s="86" t="s">
        <v>1514</v>
      </c>
      <c r="B95" s="86">
        <v>6</v>
      </c>
      <c r="C95" t="str">
        <f t="shared" si="5"/>
        <v>기사임</v>
      </c>
      <c r="D95">
        <f>IF(C95="","",COUNTIF($C$1:C95,"기사임"))</f>
        <v>71</v>
      </c>
      <c r="K95" t="str">
        <f t="shared" si="6"/>
        <v>http://skinnonews.com</v>
      </c>
    </row>
    <row r="96" spans="1:11">
      <c r="A96" s="86" t="s">
        <v>1672</v>
      </c>
      <c r="B96" s="86">
        <v>6</v>
      </c>
      <c r="C96" t="str">
        <f t="shared" si="5"/>
        <v>기사임</v>
      </c>
      <c r="D96">
        <f>IF(C96="","",COUNTIF($C$1:C96,"기사임"))</f>
        <v>72</v>
      </c>
      <c r="K96" t="str">
        <f t="shared" si="6"/>
        <v>http://skinnonews.com</v>
      </c>
    </row>
    <row r="97" spans="1:11">
      <c r="A97" s="86" t="s">
        <v>1207</v>
      </c>
      <c r="B97" s="86">
        <v>6</v>
      </c>
      <c r="C97" t="str">
        <f t="shared" si="5"/>
        <v>기사임</v>
      </c>
      <c r="D97">
        <f>IF(C97="","",COUNTIF($C$1:C97,"기사임"))</f>
        <v>73</v>
      </c>
      <c r="K97" t="str">
        <f t="shared" si="6"/>
        <v>http://skinnonews.com</v>
      </c>
    </row>
    <row r="98" spans="1:11">
      <c r="A98" s="86" t="s">
        <v>286</v>
      </c>
      <c r="B98" s="86">
        <v>6</v>
      </c>
      <c r="C98" t="str">
        <f t="shared" si="5"/>
        <v>기사임</v>
      </c>
      <c r="D98">
        <f>IF(C98="","",COUNTIF($C$1:C98,"기사임"))</f>
        <v>74</v>
      </c>
      <c r="K98" t="str">
        <f t="shared" si="6"/>
        <v>http://skinnonews.com</v>
      </c>
    </row>
    <row r="99" spans="1:11">
      <c r="A99" s="86" t="s">
        <v>617</v>
      </c>
      <c r="B99" s="86">
        <v>6</v>
      </c>
      <c r="C99" t="str">
        <f t="shared" si="5"/>
        <v>기사임</v>
      </c>
      <c r="D99">
        <f>IF(C99="","",COUNTIF($C$1:C99,"기사임"))</f>
        <v>75</v>
      </c>
      <c r="K99" t="str">
        <f t="shared" si="6"/>
        <v>http://skinnonews.com</v>
      </c>
    </row>
    <row r="100" spans="1:11">
      <c r="A100" s="86" t="s">
        <v>1436</v>
      </c>
      <c r="B100" s="86">
        <v>6</v>
      </c>
      <c r="C100" t="str">
        <f t="shared" si="5"/>
        <v/>
      </c>
      <c r="D100" t="str">
        <f>IF(C100="","",COUNTIF($C$1:C100,"기사임"))</f>
        <v/>
      </c>
      <c r="K100" t="str">
        <f t="shared" si="6"/>
        <v>http://skinnonews.com</v>
      </c>
    </row>
    <row r="101" spans="1:11">
      <c r="A101" s="86" t="s">
        <v>270</v>
      </c>
      <c r="B101" s="86">
        <v>6</v>
      </c>
      <c r="C101" t="str">
        <f t="shared" si="5"/>
        <v/>
      </c>
      <c r="D101" t="str">
        <f>IF(C101="","",COUNTIF($C$1:C101,"기사임"))</f>
        <v/>
      </c>
      <c r="K101" t="str">
        <f t="shared" si="6"/>
        <v>http://skinnonews.com</v>
      </c>
    </row>
    <row r="102" spans="1:11">
      <c r="A102" s="86" t="s">
        <v>307</v>
      </c>
      <c r="B102" s="86">
        <v>5</v>
      </c>
      <c r="C102" t="str">
        <f t="shared" si="5"/>
        <v>기사임</v>
      </c>
      <c r="D102">
        <f>IF(C102="","",COUNTIF($C$1:C102,"기사임"))</f>
        <v>76</v>
      </c>
      <c r="K102" t="str">
        <f t="shared" si="6"/>
        <v>http://skinnonews.com</v>
      </c>
    </row>
    <row r="103" spans="1:11">
      <c r="A103" s="86" t="s">
        <v>975</v>
      </c>
      <c r="B103" s="86">
        <v>5</v>
      </c>
      <c r="C103" t="str">
        <f t="shared" si="5"/>
        <v>기사임</v>
      </c>
      <c r="D103">
        <f>IF(C103="","",COUNTIF($C$1:C103,"기사임"))</f>
        <v>77</v>
      </c>
      <c r="K103" t="str">
        <f t="shared" si="6"/>
        <v>http://skinnonews.com</v>
      </c>
    </row>
    <row r="104" spans="1:11">
      <c r="A104" s="86" t="s">
        <v>1119</v>
      </c>
      <c r="B104" s="86">
        <v>5</v>
      </c>
      <c r="C104" t="str">
        <f t="shared" si="5"/>
        <v>기사임</v>
      </c>
      <c r="D104">
        <f>IF(C104="","",COUNTIF($C$1:C104,"기사임"))</f>
        <v>78</v>
      </c>
      <c r="K104" t="str">
        <f t="shared" si="6"/>
        <v>http://skinnonews.com</v>
      </c>
    </row>
    <row r="105" spans="1:11">
      <c r="A105" s="86" t="s">
        <v>579</v>
      </c>
      <c r="B105" s="86">
        <v>5</v>
      </c>
      <c r="C105" t="str">
        <f t="shared" si="5"/>
        <v>기사임</v>
      </c>
      <c r="D105">
        <f>IF(C105="","",COUNTIF($C$1:C105,"기사임"))</f>
        <v>79</v>
      </c>
      <c r="K105" t="str">
        <f t="shared" si="6"/>
        <v>http://skinnonews.com</v>
      </c>
    </row>
    <row r="106" spans="1:11">
      <c r="A106" s="86" t="s">
        <v>1642</v>
      </c>
      <c r="B106" s="86">
        <v>5</v>
      </c>
      <c r="C106" t="str">
        <f t="shared" si="5"/>
        <v>기사임</v>
      </c>
      <c r="D106">
        <f>IF(C106="","",COUNTIF($C$1:C106,"기사임"))</f>
        <v>80</v>
      </c>
      <c r="K106" t="str">
        <f t="shared" si="6"/>
        <v>http://skinnonews.com</v>
      </c>
    </row>
    <row r="107" spans="1:11">
      <c r="A107" s="86" t="s">
        <v>1523</v>
      </c>
      <c r="B107" s="86">
        <v>5</v>
      </c>
      <c r="C107" t="str">
        <f t="shared" si="5"/>
        <v>기사임</v>
      </c>
      <c r="D107">
        <f>IF(C107="","",COUNTIF($C$1:C107,"기사임"))</f>
        <v>81</v>
      </c>
      <c r="K107" t="str">
        <f t="shared" si="6"/>
        <v>http://skinnonews.com</v>
      </c>
    </row>
    <row r="108" spans="1:11">
      <c r="A108" s="86" t="s">
        <v>1584</v>
      </c>
      <c r="B108" s="86">
        <v>5</v>
      </c>
      <c r="C108" t="str">
        <f t="shared" si="5"/>
        <v>기사임</v>
      </c>
      <c r="D108">
        <f>IF(C108="","",COUNTIF($C$1:C108,"기사임"))</f>
        <v>82</v>
      </c>
      <c r="K108" t="str">
        <f t="shared" si="6"/>
        <v>http://skinnonews.com</v>
      </c>
    </row>
    <row r="109" spans="1:11">
      <c r="A109" s="86" t="s">
        <v>1690</v>
      </c>
      <c r="B109" s="86">
        <v>5</v>
      </c>
      <c r="C109" t="str">
        <f t="shared" si="5"/>
        <v>기사임</v>
      </c>
      <c r="D109">
        <f>IF(C109="","",COUNTIF($C$1:C109,"기사임"))</f>
        <v>83</v>
      </c>
      <c r="K109" t="str">
        <f t="shared" si="6"/>
        <v>http://skinnonews.com</v>
      </c>
    </row>
    <row r="110" spans="1:11">
      <c r="A110" s="86" t="s">
        <v>1733</v>
      </c>
      <c r="B110" s="86">
        <v>5</v>
      </c>
      <c r="C110" t="str">
        <f t="shared" si="5"/>
        <v>기사임</v>
      </c>
      <c r="D110">
        <f>IF(C110="","",COUNTIF($C$1:C110,"기사임"))</f>
        <v>84</v>
      </c>
      <c r="K110" t="str">
        <f t="shared" si="6"/>
        <v>http://skinnonews.com</v>
      </c>
    </row>
    <row r="111" spans="1:11">
      <c r="A111" s="86" t="s">
        <v>1783</v>
      </c>
      <c r="B111" s="86">
        <v>5</v>
      </c>
      <c r="C111" t="str">
        <f t="shared" si="5"/>
        <v>기사임</v>
      </c>
      <c r="D111">
        <f>IF(C111="","",COUNTIF($C$1:C111,"기사임"))</f>
        <v>85</v>
      </c>
      <c r="K111" t="str">
        <f t="shared" si="6"/>
        <v>http://skinnonews.com</v>
      </c>
    </row>
    <row r="112" spans="1:11">
      <c r="A112" s="86" t="s">
        <v>1081</v>
      </c>
      <c r="B112" s="86">
        <v>5</v>
      </c>
      <c r="C112" t="str">
        <f t="shared" si="5"/>
        <v>기사임</v>
      </c>
      <c r="D112">
        <f>IF(C112="","",COUNTIF($C$1:C112,"기사임"))</f>
        <v>86</v>
      </c>
      <c r="K112" t="str">
        <f t="shared" si="6"/>
        <v>http://skinnonews.com</v>
      </c>
    </row>
    <row r="113" spans="1:11">
      <c r="A113" s="86" t="s">
        <v>1533</v>
      </c>
      <c r="B113" s="86">
        <v>5</v>
      </c>
      <c r="C113" t="str">
        <f t="shared" si="5"/>
        <v>기사임</v>
      </c>
      <c r="D113">
        <f>IF(C113="","",COUNTIF($C$1:C113,"기사임"))</f>
        <v>87</v>
      </c>
      <c r="K113" t="str">
        <f t="shared" si="6"/>
        <v>http://skinnonews.com</v>
      </c>
    </row>
    <row r="114" spans="1:11">
      <c r="A114" s="86" t="s">
        <v>647</v>
      </c>
      <c r="B114" s="86">
        <v>5</v>
      </c>
      <c r="C114" t="str">
        <f t="shared" si="5"/>
        <v>기사임</v>
      </c>
      <c r="D114">
        <f>IF(C114="","",COUNTIF($C$1:C114,"기사임"))</f>
        <v>88</v>
      </c>
      <c r="K114" t="str">
        <f t="shared" si="6"/>
        <v>http://skinnonews.com</v>
      </c>
    </row>
    <row r="115" spans="1:11">
      <c r="A115" s="86" t="s">
        <v>298</v>
      </c>
      <c r="B115" s="86">
        <v>5</v>
      </c>
      <c r="C115" t="str">
        <f t="shared" si="5"/>
        <v>기사임</v>
      </c>
      <c r="D115">
        <f>IF(C115="","",COUNTIF($C$1:C115,"기사임"))</f>
        <v>89</v>
      </c>
      <c r="K115" t="str">
        <f t="shared" si="6"/>
        <v>http://skinnonews.com</v>
      </c>
    </row>
    <row r="116" spans="1:11">
      <c r="A116" s="86" t="s">
        <v>284</v>
      </c>
      <c r="B116" s="86">
        <v>5</v>
      </c>
      <c r="C116" t="str">
        <f t="shared" si="5"/>
        <v/>
      </c>
      <c r="D116" t="str">
        <f>IF(C116="","",COUNTIF($C$1:C116,"기사임"))</f>
        <v/>
      </c>
      <c r="K116" t="str">
        <f t="shared" si="6"/>
        <v>http://skinnonews.com</v>
      </c>
    </row>
    <row r="117" spans="1:11">
      <c r="A117" s="86" t="s">
        <v>1450</v>
      </c>
      <c r="B117" s="86">
        <v>5</v>
      </c>
      <c r="C117" t="str">
        <f t="shared" si="5"/>
        <v/>
      </c>
      <c r="D117" t="str">
        <f>IF(C117="","",COUNTIF($C$1:C117,"기사임"))</f>
        <v/>
      </c>
      <c r="K117" t="str">
        <f t="shared" si="6"/>
        <v>http://skinnonews.com</v>
      </c>
    </row>
    <row r="118" spans="1:11">
      <c r="A118" s="86" t="s">
        <v>916</v>
      </c>
      <c r="B118" s="86">
        <v>5</v>
      </c>
      <c r="C118" t="str">
        <f t="shared" si="5"/>
        <v/>
      </c>
      <c r="D118" t="str">
        <f>IF(C118="","",COUNTIF($C$1:C118,"기사임"))</f>
        <v/>
      </c>
      <c r="K118" t="str">
        <f t="shared" si="6"/>
        <v>http://skinnonews.com</v>
      </c>
    </row>
    <row r="119" spans="1:11">
      <c r="A119" s="86" t="s">
        <v>919</v>
      </c>
      <c r="B119" s="86">
        <v>4</v>
      </c>
      <c r="C119" t="str">
        <f t="shared" si="5"/>
        <v>기사임</v>
      </c>
      <c r="D119">
        <f>IF(C119="","",COUNTIF($C$1:C119,"기사임"))</f>
        <v>90</v>
      </c>
      <c r="K119" t="str">
        <f t="shared" si="6"/>
        <v>http://skinnonews.com</v>
      </c>
    </row>
    <row r="120" spans="1:11">
      <c r="A120" s="86" t="s">
        <v>1241</v>
      </c>
      <c r="B120" s="86">
        <v>4</v>
      </c>
      <c r="C120" t="str">
        <f t="shared" si="5"/>
        <v>기사임</v>
      </c>
      <c r="D120">
        <f>IF(C120="","",COUNTIF($C$1:C120,"기사임"))</f>
        <v>91</v>
      </c>
      <c r="K120" t="str">
        <f t="shared" si="6"/>
        <v>http://skinnonews.com</v>
      </c>
    </row>
    <row r="121" spans="1:11">
      <c r="A121" s="86" t="s">
        <v>973</v>
      </c>
      <c r="B121" s="86">
        <v>4</v>
      </c>
      <c r="C121" t="str">
        <f t="shared" si="5"/>
        <v>기사임</v>
      </c>
      <c r="D121">
        <f>IF(C121="","",COUNTIF($C$1:C121,"기사임"))</f>
        <v>92</v>
      </c>
      <c r="K121" t="str">
        <f t="shared" si="6"/>
        <v>http://skinnonews.com</v>
      </c>
    </row>
    <row r="122" spans="1:11">
      <c r="A122" s="86" t="s">
        <v>997</v>
      </c>
      <c r="B122" s="86">
        <v>4</v>
      </c>
      <c r="C122" t="str">
        <f t="shared" si="5"/>
        <v>기사임</v>
      </c>
      <c r="D122">
        <f>IF(C122="","",COUNTIF($C$1:C122,"기사임"))</f>
        <v>93</v>
      </c>
      <c r="K122" t="str">
        <f t="shared" si="6"/>
        <v>http://skinnonews.com</v>
      </c>
    </row>
    <row r="123" spans="1:11">
      <c r="A123" s="86" t="s">
        <v>1263</v>
      </c>
      <c r="B123" s="86">
        <v>4</v>
      </c>
      <c r="C123" t="str">
        <f t="shared" si="5"/>
        <v>기사임</v>
      </c>
      <c r="D123">
        <f>IF(C123="","",COUNTIF($C$1:C123,"기사임"))</f>
        <v>94</v>
      </c>
      <c r="K123" t="str">
        <f t="shared" si="6"/>
        <v>http://skinnonews.com</v>
      </c>
    </row>
    <row r="124" spans="1:11">
      <c r="A124" s="86" t="s">
        <v>597</v>
      </c>
      <c r="B124" s="86">
        <v>4</v>
      </c>
      <c r="C124" t="str">
        <f t="shared" si="5"/>
        <v>기사임</v>
      </c>
      <c r="D124">
        <f>IF(C124="","",COUNTIF($C$1:C124,"기사임"))</f>
        <v>95</v>
      </c>
      <c r="K124" t="str">
        <f t="shared" si="6"/>
        <v>http://skinnonews.com</v>
      </c>
    </row>
    <row r="125" spans="1:11">
      <c r="A125" s="86" t="s">
        <v>878</v>
      </c>
      <c r="B125" s="86">
        <v>4</v>
      </c>
      <c r="C125" t="str">
        <f t="shared" si="5"/>
        <v>기사임</v>
      </c>
      <c r="D125">
        <f>IF(C125="","",COUNTIF($C$1:C125,"기사임"))</f>
        <v>96</v>
      </c>
      <c r="K125" t="str">
        <f t="shared" si="6"/>
        <v>http://skinnonews.com</v>
      </c>
    </row>
    <row r="126" spans="1:11">
      <c r="A126" s="86" t="s">
        <v>1643</v>
      </c>
      <c r="B126" s="86">
        <v>4</v>
      </c>
      <c r="C126" t="str">
        <f t="shared" si="5"/>
        <v>기사임</v>
      </c>
      <c r="D126">
        <f>IF(C126="","",COUNTIF($C$1:C126,"기사임"))</f>
        <v>97</v>
      </c>
      <c r="K126" t="str">
        <f t="shared" si="6"/>
        <v>http://skinnonews.com</v>
      </c>
    </row>
    <row r="127" spans="1:11">
      <c r="A127" s="86" t="s">
        <v>1493</v>
      </c>
      <c r="B127" s="86">
        <v>4</v>
      </c>
      <c r="C127" t="str">
        <f t="shared" si="5"/>
        <v>기사임</v>
      </c>
      <c r="D127">
        <f>IF(C127="","",COUNTIF($C$1:C127,"기사임"))</f>
        <v>98</v>
      </c>
      <c r="K127" t="str">
        <f t="shared" si="6"/>
        <v>http://skinnonews.com</v>
      </c>
    </row>
    <row r="128" spans="1:11">
      <c r="A128" s="86" t="s">
        <v>1572</v>
      </c>
      <c r="B128" s="86">
        <v>4</v>
      </c>
      <c r="C128" t="str">
        <f t="shared" si="5"/>
        <v>기사임</v>
      </c>
      <c r="D128">
        <f>IF(C128="","",COUNTIF($C$1:C128,"기사임"))</f>
        <v>99</v>
      </c>
      <c r="K128" t="str">
        <f t="shared" si="6"/>
        <v>http://skinnonews.com</v>
      </c>
    </row>
    <row r="129" spans="1:11">
      <c r="A129" s="86" t="s">
        <v>1595</v>
      </c>
      <c r="B129" s="86">
        <v>4</v>
      </c>
      <c r="C129" t="str">
        <f t="shared" si="5"/>
        <v>기사임</v>
      </c>
      <c r="D129">
        <f>IF(C129="","",COUNTIF($C$1:C129,"기사임"))</f>
        <v>100</v>
      </c>
      <c r="K129" t="str">
        <f t="shared" si="6"/>
        <v>http://skinnonews.com</v>
      </c>
    </row>
    <row r="130" spans="1:11">
      <c r="A130" s="86" t="s">
        <v>309</v>
      </c>
      <c r="B130" s="86">
        <v>4</v>
      </c>
      <c r="C130" t="str">
        <f t="shared" si="5"/>
        <v>기사임</v>
      </c>
      <c r="D130">
        <f>IF(C130="","",COUNTIF($C$1:C130,"기사임"))</f>
        <v>101</v>
      </c>
      <c r="K130" t="str">
        <f t="shared" si="6"/>
        <v>http://skinnonews.com</v>
      </c>
    </row>
    <row r="131" spans="1:11">
      <c r="A131" s="86" t="s">
        <v>1677</v>
      </c>
      <c r="B131" s="86">
        <v>4</v>
      </c>
      <c r="C131" t="str">
        <f t="shared" ref="C131:C194" si="7">IF(AND(LEFT(A131,17)="/global/archives/",ISNUMBER(_xlfn.NUMBERVALUE(MID(A131,18,1))),ISERROR(FIND("ckattempt",A131)),ISERROR(FIND("preview",A131))),"기사임","")</f>
        <v>기사임</v>
      </c>
      <c r="D131">
        <f>IF(C131="","",COUNTIF($C$1:C131,"기사임"))</f>
        <v>102</v>
      </c>
      <c r="K131" t="str">
        <f t="shared" ref="K131:K194" si="8">CONCATENATE("http://skinnonews.com",H131)</f>
        <v>http://skinnonews.com</v>
      </c>
    </row>
    <row r="132" spans="1:11">
      <c r="A132" s="86" t="s">
        <v>1268</v>
      </c>
      <c r="B132" s="86">
        <v>4</v>
      </c>
      <c r="C132" t="str">
        <f t="shared" si="7"/>
        <v>기사임</v>
      </c>
      <c r="D132">
        <f>IF(C132="","",COUNTIF($C$1:C132,"기사임"))</f>
        <v>103</v>
      </c>
      <c r="K132" t="str">
        <f t="shared" si="8"/>
        <v>http://skinnonews.com</v>
      </c>
    </row>
    <row r="133" spans="1:11">
      <c r="A133" s="86" t="s">
        <v>1883</v>
      </c>
      <c r="B133" s="86">
        <v>4</v>
      </c>
      <c r="C133" t="str">
        <f t="shared" si="7"/>
        <v>기사임</v>
      </c>
      <c r="D133">
        <f>IF(C133="","",COUNTIF($C$1:C133,"기사임"))</f>
        <v>104</v>
      </c>
      <c r="K133" t="str">
        <f t="shared" si="8"/>
        <v>http://skinnonews.com</v>
      </c>
    </row>
    <row r="134" spans="1:11">
      <c r="A134" s="86" t="s">
        <v>1255</v>
      </c>
      <c r="B134" s="86">
        <v>4</v>
      </c>
      <c r="C134" t="str">
        <f t="shared" si="7"/>
        <v>기사임</v>
      </c>
      <c r="D134">
        <f>IF(C134="","",COUNTIF($C$1:C134,"기사임"))</f>
        <v>105</v>
      </c>
      <c r="K134" t="str">
        <f t="shared" si="8"/>
        <v>http://skinnonews.com</v>
      </c>
    </row>
    <row r="135" spans="1:11">
      <c r="A135" s="86" t="s">
        <v>1808</v>
      </c>
      <c r="B135" s="86">
        <v>4</v>
      </c>
      <c r="C135" t="str">
        <f t="shared" si="7"/>
        <v>기사임</v>
      </c>
      <c r="D135">
        <f>IF(C135="","",COUNTIF($C$1:C135,"기사임"))</f>
        <v>106</v>
      </c>
      <c r="K135" t="str">
        <f t="shared" si="8"/>
        <v>http://skinnonews.com</v>
      </c>
    </row>
    <row r="136" spans="1:11">
      <c r="A136" s="86" t="s">
        <v>257</v>
      </c>
      <c r="B136" s="86">
        <v>4</v>
      </c>
      <c r="C136" t="str">
        <f t="shared" si="7"/>
        <v>기사임</v>
      </c>
      <c r="D136">
        <f>IF(C136="","",COUNTIF($C$1:C136,"기사임"))</f>
        <v>107</v>
      </c>
      <c r="K136" t="str">
        <f t="shared" si="8"/>
        <v>http://skinnonews.com</v>
      </c>
    </row>
    <row r="137" spans="1:11">
      <c r="A137" s="86" t="s">
        <v>1128</v>
      </c>
      <c r="B137" s="86">
        <v>4</v>
      </c>
      <c r="C137" t="str">
        <f t="shared" si="7"/>
        <v>기사임</v>
      </c>
      <c r="D137">
        <f>IF(C137="","",COUNTIF($C$1:C137,"기사임"))</f>
        <v>108</v>
      </c>
      <c r="K137" t="str">
        <f t="shared" si="8"/>
        <v>http://skinnonews.com</v>
      </c>
    </row>
    <row r="138" spans="1:11">
      <c r="A138" s="86" t="s">
        <v>904</v>
      </c>
      <c r="B138" s="86">
        <v>4</v>
      </c>
      <c r="C138" t="str">
        <f t="shared" si="7"/>
        <v>기사임</v>
      </c>
      <c r="D138">
        <f>IF(C138="","",COUNTIF($C$1:C138,"기사임"))</f>
        <v>109</v>
      </c>
      <c r="K138" t="str">
        <f t="shared" si="8"/>
        <v>http://skinnonews.com</v>
      </c>
    </row>
    <row r="139" spans="1:11">
      <c r="A139" s="86" t="s">
        <v>1451</v>
      </c>
      <c r="B139" s="86">
        <v>4</v>
      </c>
      <c r="C139" t="str">
        <f t="shared" si="7"/>
        <v/>
      </c>
      <c r="D139" t="str">
        <f>IF(C139="","",COUNTIF($C$1:C139,"기사임"))</f>
        <v/>
      </c>
      <c r="K139" t="str">
        <f t="shared" si="8"/>
        <v>http://skinnonews.com</v>
      </c>
    </row>
    <row r="140" spans="1:11">
      <c r="A140" s="86" t="s">
        <v>1086</v>
      </c>
      <c r="B140" s="86">
        <v>4</v>
      </c>
      <c r="C140" t="str">
        <f t="shared" si="7"/>
        <v/>
      </c>
      <c r="D140" t="str">
        <f>IF(C140="","",COUNTIF($C$1:C140,"기사임"))</f>
        <v/>
      </c>
      <c r="K140" t="str">
        <f t="shared" si="8"/>
        <v>http://skinnonews.com</v>
      </c>
    </row>
    <row r="141" spans="1:11">
      <c r="A141" s="86" t="s">
        <v>1884</v>
      </c>
      <c r="B141" s="86">
        <v>4</v>
      </c>
      <c r="C141" t="str">
        <f t="shared" si="7"/>
        <v/>
      </c>
      <c r="D141" t="str">
        <f>IF(C141="","",COUNTIF($C$1:C141,"기사임"))</f>
        <v/>
      </c>
      <c r="K141" t="str">
        <f t="shared" si="8"/>
        <v>http://skinnonews.com</v>
      </c>
    </row>
    <row r="142" spans="1:11">
      <c r="A142" s="86" t="s">
        <v>1824</v>
      </c>
      <c r="B142" s="86">
        <v>4</v>
      </c>
      <c r="C142" t="str">
        <f t="shared" si="7"/>
        <v/>
      </c>
      <c r="D142" t="str">
        <f>IF(C142="","",COUNTIF($C$1:C142,"기사임"))</f>
        <v/>
      </c>
      <c r="K142" t="str">
        <f t="shared" si="8"/>
        <v>http://skinnonews.com</v>
      </c>
    </row>
    <row r="143" spans="1:11">
      <c r="A143" s="86" t="s">
        <v>879</v>
      </c>
      <c r="B143" s="86">
        <v>4</v>
      </c>
      <c r="C143" t="str">
        <f t="shared" si="7"/>
        <v/>
      </c>
      <c r="D143" t="str">
        <f>IF(C143="","",COUNTIF($C$1:C143,"기사임"))</f>
        <v/>
      </c>
      <c r="K143" t="str">
        <f t="shared" si="8"/>
        <v>http://skinnonews.com</v>
      </c>
    </row>
    <row r="144" spans="1:11">
      <c r="A144" s="86" t="s">
        <v>678</v>
      </c>
      <c r="B144" s="86">
        <v>4</v>
      </c>
      <c r="C144" t="str">
        <f t="shared" si="7"/>
        <v/>
      </c>
      <c r="D144" t="str">
        <f>IF(C144="","",COUNTIF($C$1:C144,"기사임"))</f>
        <v/>
      </c>
      <c r="K144" t="str">
        <f t="shared" si="8"/>
        <v>http://skinnonews.com</v>
      </c>
    </row>
    <row r="145" spans="1:11">
      <c r="A145" s="86" t="s">
        <v>1000</v>
      </c>
      <c r="B145" s="86">
        <v>4</v>
      </c>
      <c r="C145" t="str">
        <f t="shared" si="7"/>
        <v/>
      </c>
      <c r="D145" t="str">
        <f>IF(C145="","",COUNTIF($C$1:C145,"기사임"))</f>
        <v/>
      </c>
      <c r="K145" t="str">
        <f t="shared" si="8"/>
        <v>http://skinnonews.com</v>
      </c>
    </row>
    <row r="146" spans="1:11">
      <c r="A146" s="86" t="s">
        <v>290</v>
      </c>
      <c r="B146" s="86">
        <v>4</v>
      </c>
      <c r="C146" t="str">
        <f t="shared" si="7"/>
        <v/>
      </c>
      <c r="D146" t="str">
        <f>IF(C146="","",COUNTIF($C$1:C146,"기사임"))</f>
        <v/>
      </c>
      <c r="K146" t="str">
        <f t="shared" si="8"/>
        <v>http://skinnonews.com</v>
      </c>
    </row>
    <row r="147" spans="1:11">
      <c r="A147" s="86" t="s">
        <v>1098</v>
      </c>
      <c r="B147" s="86">
        <v>4</v>
      </c>
      <c r="C147" t="str">
        <f t="shared" si="7"/>
        <v/>
      </c>
      <c r="D147" t="str">
        <f>IF(C147="","",COUNTIF($C$1:C147,"기사임"))</f>
        <v/>
      </c>
      <c r="K147" t="str">
        <f t="shared" si="8"/>
        <v>http://skinnonews.com</v>
      </c>
    </row>
    <row r="148" spans="1:11">
      <c r="A148" s="86" t="s">
        <v>1244</v>
      </c>
      <c r="B148" s="86">
        <v>3</v>
      </c>
      <c r="C148" t="str">
        <f t="shared" si="7"/>
        <v>기사임</v>
      </c>
      <c r="D148">
        <f>IF(C148="","",COUNTIF($C$1:C148,"기사임"))</f>
        <v>110</v>
      </c>
      <c r="K148" t="str">
        <f t="shared" si="8"/>
        <v>http://skinnonews.com</v>
      </c>
    </row>
    <row r="149" spans="1:11">
      <c r="A149" s="86" t="s">
        <v>1184</v>
      </c>
      <c r="B149" s="86">
        <v>3</v>
      </c>
      <c r="C149" t="str">
        <f t="shared" si="7"/>
        <v>기사임</v>
      </c>
      <c r="D149">
        <f>IF(C149="","",COUNTIF($C$1:C149,"기사임"))</f>
        <v>111</v>
      </c>
      <c r="K149" t="str">
        <f t="shared" si="8"/>
        <v>http://skinnonews.com</v>
      </c>
    </row>
    <row r="150" spans="1:11">
      <c r="A150" s="86" t="s">
        <v>926</v>
      </c>
      <c r="B150" s="86">
        <v>3</v>
      </c>
      <c r="C150" t="str">
        <f t="shared" si="7"/>
        <v>기사임</v>
      </c>
      <c r="D150">
        <f>IF(C150="","",COUNTIF($C$1:C150,"기사임"))</f>
        <v>112</v>
      </c>
      <c r="K150" t="str">
        <f t="shared" si="8"/>
        <v>http://skinnonews.com</v>
      </c>
    </row>
    <row r="151" spans="1:11">
      <c r="A151" s="86" t="s">
        <v>1076</v>
      </c>
      <c r="B151" s="86">
        <v>3</v>
      </c>
      <c r="C151" t="str">
        <f t="shared" si="7"/>
        <v>기사임</v>
      </c>
      <c r="D151">
        <f>IF(C151="","",COUNTIF($C$1:C151,"기사임"))</f>
        <v>113</v>
      </c>
      <c r="K151" t="str">
        <f t="shared" si="8"/>
        <v>http://skinnonews.com</v>
      </c>
    </row>
    <row r="152" spans="1:11">
      <c r="A152" s="86" t="s">
        <v>262</v>
      </c>
      <c r="B152" s="86">
        <v>3</v>
      </c>
      <c r="C152" t="str">
        <f t="shared" si="7"/>
        <v>기사임</v>
      </c>
      <c r="D152">
        <f>IF(C152="","",COUNTIF($C$1:C152,"기사임"))</f>
        <v>114</v>
      </c>
      <c r="K152" t="str">
        <f t="shared" si="8"/>
        <v>http://skinnonews.com</v>
      </c>
    </row>
    <row r="153" spans="1:11">
      <c r="A153" s="86" t="s">
        <v>1176</v>
      </c>
      <c r="B153" s="86">
        <v>3</v>
      </c>
      <c r="C153" t="str">
        <f t="shared" si="7"/>
        <v>기사임</v>
      </c>
      <c r="D153">
        <f>IF(C153="","",COUNTIF($C$1:C153,"기사임"))</f>
        <v>115</v>
      </c>
      <c r="K153" t="str">
        <f t="shared" si="8"/>
        <v>http://skinnonews.com</v>
      </c>
    </row>
    <row r="154" spans="1:11">
      <c r="A154" s="86" t="s">
        <v>583</v>
      </c>
      <c r="B154" s="86">
        <v>3</v>
      </c>
      <c r="C154" t="str">
        <f t="shared" si="7"/>
        <v>기사임</v>
      </c>
      <c r="D154">
        <f>IF(C154="","",COUNTIF($C$1:C154,"기사임"))</f>
        <v>116</v>
      </c>
      <c r="K154" t="str">
        <f t="shared" si="8"/>
        <v>http://skinnonews.com</v>
      </c>
    </row>
    <row r="155" spans="1:11">
      <c r="A155" s="86" t="s">
        <v>1188</v>
      </c>
      <c r="B155" s="86">
        <v>3</v>
      </c>
      <c r="C155" t="str">
        <f t="shared" si="7"/>
        <v>기사임</v>
      </c>
      <c r="D155">
        <f>IF(C155="","",COUNTIF($C$1:C155,"기사임"))</f>
        <v>117</v>
      </c>
      <c r="K155" t="str">
        <f t="shared" si="8"/>
        <v>http://skinnonews.com</v>
      </c>
    </row>
    <row r="156" spans="1:11">
      <c r="A156" s="86" t="s">
        <v>920</v>
      </c>
      <c r="B156" s="86">
        <v>3</v>
      </c>
      <c r="C156" t="str">
        <f t="shared" si="7"/>
        <v>기사임</v>
      </c>
      <c r="D156">
        <f>IF(C156="","",COUNTIF($C$1:C156,"기사임"))</f>
        <v>118</v>
      </c>
      <c r="K156" t="str">
        <f t="shared" si="8"/>
        <v>http://skinnonews.com</v>
      </c>
    </row>
    <row r="157" spans="1:11">
      <c r="A157" s="86" t="s">
        <v>895</v>
      </c>
      <c r="B157" s="86">
        <v>3</v>
      </c>
      <c r="C157" t="str">
        <f t="shared" si="7"/>
        <v>기사임</v>
      </c>
      <c r="D157">
        <f>IF(C157="","",COUNTIF($C$1:C157,"기사임"))</f>
        <v>119</v>
      </c>
      <c r="K157" t="str">
        <f t="shared" si="8"/>
        <v>http://skinnonews.com</v>
      </c>
    </row>
    <row r="158" spans="1:11">
      <c r="A158" s="86" t="s">
        <v>931</v>
      </c>
      <c r="B158" s="86">
        <v>3</v>
      </c>
      <c r="C158" t="str">
        <f t="shared" si="7"/>
        <v>기사임</v>
      </c>
      <c r="D158">
        <f>IF(C158="","",COUNTIF($C$1:C158,"기사임"))</f>
        <v>120</v>
      </c>
      <c r="K158" t="str">
        <f t="shared" si="8"/>
        <v>http://skinnonews.com</v>
      </c>
    </row>
    <row r="159" spans="1:11">
      <c r="A159" s="86" t="s">
        <v>967</v>
      </c>
      <c r="B159" s="86">
        <v>3</v>
      </c>
      <c r="C159" t="str">
        <f t="shared" si="7"/>
        <v>기사임</v>
      </c>
      <c r="D159">
        <f>IF(C159="","",COUNTIF($C$1:C159,"기사임"))</f>
        <v>121</v>
      </c>
      <c r="K159" t="str">
        <f t="shared" si="8"/>
        <v>http://skinnonews.com</v>
      </c>
    </row>
    <row r="160" spans="1:11">
      <c r="A160" s="86" t="s">
        <v>1028</v>
      </c>
      <c r="B160" s="86">
        <v>3</v>
      </c>
      <c r="C160" t="str">
        <f t="shared" si="7"/>
        <v>기사임</v>
      </c>
      <c r="D160">
        <f>IF(C160="","",COUNTIF($C$1:C160,"기사임"))</f>
        <v>122</v>
      </c>
      <c r="K160" t="str">
        <f t="shared" si="8"/>
        <v>http://skinnonews.com</v>
      </c>
    </row>
    <row r="161" spans="1:11">
      <c r="A161" s="86" t="s">
        <v>1115</v>
      </c>
      <c r="B161" s="86">
        <v>3</v>
      </c>
      <c r="C161" t="str">
        <f t="shared" si="7"/>
        <v>기사임</v>
      </c>
      <c r="D161">
        <f>IF(C161="","",COUNTIF($C$1:C161,"기사임"))</f>
        <v>123</v>
      </c>
      <c r="K161" t="str">
        <f t="shared" si="8"/>
        <v>http://skinnonews.com</v>
      </c>
    </row>
    <row r="162" spans="1:11">
      <c r="A162" s="86" t="s">
        <v>1609</v>
      </c>
      <c r="B162" s="86">
        <v>3</v>
      </c>
      <c r="C162" t="str">
        <f t="shared" si="7"/>
        <v>기사임</v>
      </c>
      <c r="D162">
        <f>IF(C162="","",COUNTIF($C$1:C162,"기사임"))</f>
        <v>124</v>
      </c>
      <c r="K162" t="str">
        <f t="shared" si="8"/>
        <v>http://skinnonews.com</v>
      </c>
    </row>
    <row r="163" spans="1:11">
      <c r="A163" s="86" t="s">
        <v>1469</v>
      </c>
      <c r="B163" s="86">
        <v>3</v>
      </c>
      <c r="C163" t="str">
        <f t="shared" si="7"/>
        <v>기사임</v>
      </c>
      <c r="D163">
        <f>IF(C163="","",COUNTIF($C$1:C163,"기사임"))</f>
        <v>125</v>
      </c>
      <c r="K163" t="str">
        <f t="shared" si="8"/>
        <v>http://skinnonews.com</v>
      </c>
    </row>
    <row r="164" spans="1:11">
      <c r="A164" s="86" t="s">
        <v>1724</v>
      </c>
      <c r="B164" s="86">
        <v>3</v>
      </c>
      <c r="C164" t="str">
        <f t="shared" si="7"/>
        <v>기사임</v>
      </c>
      <c r="D164">
        <f>IF(C164="","",COUNTIF($C$1:C164,"기사임"))</f>
        <v>126</v>
      </c>
      <c r="K164" t="str">
        <f t="shared" si="8"/>
        <v>http://skinnonews.com</v>
      </c>
    </row>
    <row r="165" spans="1:11">
      <c r="A165" s="86" t="s">
        <v>1079</v>
      </c>
      <c r="B165" s="86">
        <v>3</v>
      </c>
      <c r="C165" t="str">
        <f t="shared" si="7"/>
        <v>기사임</v>
      </c>
      <c r="D165">
        <f>IF(C165="","",COUNTIF($C$1:C165,"기사임"))</f>
        <v>127</v>
      </c>
      <c r="K165" t="str">
        <f t="shared" si="8"/>
        <v>http://skinnonews.com</v>
      </c>
    </row>
    <row r="166" spans="1:11">
      <c r="A166" s="86" t="s">
        <v>289</v>
      </c>
      <c r="B166" s="86">
        <v>3</v>
      </c>
      <c r="C166" t="str">
        <f t="shared" si="7"/>
        <v>기사임</v>
      </c>
      <c r="D166">
        <f>IF(C166="","",COUNTIF($C$1:C166,"기사임"))</f>
        <v>128</v>
      </c>
      <c r="K166" t="str">
        <f t="shared" si="8"/>
        <v>http://skinnonews.com</v>
      </c>
    </row>
    <row r="167" spans="1:11">
      <c r="A167" s="86" t="s">
        <v>1885</v>
      </c>
      <c r="B167" s="86">
        <v>3</v>
      </c>
      <c r="C167" t="str">
        <f t="shared" si="7"/>
        <v>기사임</v>
      </c>
      <c r="D167">
        <f>IF(C167="","",COUNTIF($C$1:C167,"기사임"))</f>
        <v>129</v>
      </c>
      <c r="K167" t="str">
        <f t="shared" si="8"/>
        <v>http://skinnonews.com</v>
      </c>
    </row>
    <row r="168" spans="1:11">
      <c r="A168" s="86" t="s">
        <v>883</v>
      </c>
      <c r="B168" s="86">
        <v>3</v>
      </c>
      <c r="C168" t="str">
        <f t="shared" si="7"/>
        <v>기사임</v>
      </c>
      <c r="D168">
        <f>IF(C168="","",COUNTIF($C$1:C168,"기사임"))</f>
        <v>130</v>
      </c>
      <c r="K168" t="str">
        <f t="shared" si="8"/>
        <v>http://skinnonews.com</v>
      </c>
    </row>
    <row r="169" spans="1:11">
      <c r="A169" s="86" t="s">
        <v>673</v>
      </c>
      <c r="B169" s="86">
        <v>3</v>
      </c>
      <c r="C169" t="str">
        <f t="shared" si="7"/>
        <v>기사임</v>
      </c>
      <c r="D169">
        <f>IF(C169="","",COUNTIF($C$1:C169,"기사임"))</f>
        <v>131</v>
      </c>
      <c r="K169" t="str">
        <f t="shared" si="8"/>
        <v>http://skinnonews.com</v>
      </c>
    </row>
    <row r="170" spans="1:11">
      <c r="A170" s="86" t="s">
        <v>1175</v>
      </c>
      <c r="B170" s="86">
        <v>3</v>
      </c>
      <c r="C170" t="str">
        <f t="shared" si="7"/>
        <v>기사임</v>
      </c>
      <c r="D170">
        <f>IF(C170="","",COUNTIF($C$1:C170,"기사임"))</f>
        <v>132</v>
      </c>
      <c r="K170" t="str">
        <f t="shared" si="8"/>
        <v>http://skinnonews.com</v>
      </c>
    </row>
    <row r="171" spans="1:11">
      <c r="A171" s="86" t="s">
        <v>1442</v>
      </c>
      <c r="B171" s="86">
        <v>3</v>
      </c>
      <c r="C171" t="str">
        <f t="shared" si="7"/>
        <v>기사임</v>
      </c>
      <c r="D171">
        <f>IF(C171="","",COUNTIF($C$1:C171,"기사임"))</f>
        <v>133</v>
      </c>
      <c r="K171" t="str">
        <f t="shared" si="8"/>
        <v>http://skinnonews.com</v>
      </c>
    </row>
    <row r="172" spans="1:11">
      <c r="A172" s="86" t="s">
        <v>915</v>
      </c>
      <c r="B172" s="86">
        <v>3</v>
      </c>
      <c r="C172" t="str">
        <f t="shared" si="7"/>
        <v>기사임</v>
      </c>
      <c r="D172">
        <f>IF(C172="","",COUNTIF($C$1:C172,"기사임"))</f>
        <v>134</v>
      </c>
      <c r="K172" t="str">
        <f t="shared" si="8"/>
        <v>http://skinnonews.com</v>
      </c>
    </row>
    <row r="173" spans="1:11">
      <c r="A173" s="86" t="s">
        <v>1752</v>
      </c>
      <c r="B173" s="86">
        <v>3</v>
      </c>
      <c r="C173" t="str">
        <f t="shared" si="7"/>
        <v>기사임</v>
      </c>
      <c r="D173">
        <f>IF(C173="","",COUNTIF($C$1:C173,"기사임"))</f>
        <v>135</v>
      </c>
      <c r="K173" t="str">
        <f t="shared" si="8"/>
        <v>http://skinnonews.com</v>
      </c>
    </row>
    <row r="174" spans="1:11">
      <c r="A174" s="86" t="s">
        <v>1006</v>
      </c>
      <c r="B174" s="86">
        <v>3</v>
      </c>
      <c r="C174" t="str">
        <f t="shared" si="7"/>
        <v>기사임</v>
      </c>
      <c r="D174">
        <f>IF(C174="","",COUNTIF($C$1:C174,"기사임"))</f>
        <v>136</v>
      </c>
      <c r="K174" t="str">
        <f t="shared" si="8"/>
        <v>http://skinnonews.com</v>
      </c>
    </row>
    <row r="175" spans="1:11">
      <c r="A175" s="86" t="s">
        <v>607</v>
      </c>
      <c r="B175" s="86">
        <v>3</v>
      </c>
      <c r="C175" t="str">
        <f t="shared" si="7"/>
        <v>기사임</v>
      </c>
      <c r="D175">
        <f>IF(C175="","",COUNTIF($C$1:C175,"기사임"))</f>
        <v>137</v>
      </c>
      <c r="K175" t="str">
        <f t="shared" si="8"/>
        <v>http://skinnonews.com</v>
      </c>
    </row>
    <row r="176" spans="1:11">
      <c r="A176" s="86" t="s">
        <v>259</v>
      </c>
      <c r="B176" s="86">
        <v>3</v>
      </c>
      <c r="C176" t="str">
        <f t="shared" si="7"/>
        <v/>
      </c>
      <c r="D176" t="str">
        <f>IF(C176="","",COUNTIF($C$1:C176,"기사임"))</f>
        <v/>
      </c>
      <c r="K176" t="str">
        <f t="shared" si="8"/>
        <v>http://skinnonews.com</v>
      </c>
    </row>
    <row r="177" spans="1:11">
      <c r="A177" s="86" t="s">
        <v>1886</v>
      </c>
      <c r="B177" s="86">
        <v>3</v>
      </c>
      <c r="C177" t="str">
        <f t="shared" si="7"/>
        <v/>
      </c>
      <c r="D177" t="str">
        <f>IF(C177="","",COUNTIF($C$1:C177,"기사임"))</f>
        <v/>
      </c>
      <c r="K177" t="str">
        <f t="shared" si="8"/>
        <v>http://skinnonews.com</v>
      </c>
    </row>
    <row r="178" spans="1:11">
      <c r="A178" s="86" t="s">
        <v>1708</v>
      </c>
      <c r="B178" s="86">
        <v>3</v>
      </c>
      <c r="C178" t="str">
        <f t="shared" si="7"/>
        <v/>
      </c>
      <c r="D178" t="str">
        <f>IF(C178="","",COUNTIF($C$1:C178,"기사임"))</f>
        <v/>
      </c>
      <c r="K178" t="str">
        <f t="shared" si="8"/>
        <v>http://skinnonews.com</v>
      </c>
    </row>
    <row r="179" spans="1:11">
      <c r="A179" s="86" t="s">
        <v>881</v>
      </c>
      <c r="B179" s="86">
        <v>3</v>
      </c>
      <c r="C179" t="str">
        <f t="shared" si="7"/>
        <v/>
      </c>
      <c r="D179" t="str">
        <f>IF(C179="","",COUNTIF($C$1:C179,"기사임"))</f>
        <v/>
      </c>
      <c r="K179" t="str">
        <f t="shared" si="8"/>
        <v>http://skinnonews.com</v>
      </c>
    </row>
    <row r="180" spans="1:11">
      <c r="A180" s="86" t="s">
        <v>1781</v>
      </c>
      <c r="B180" s="86">
        <v>3</v>
      </c>
      <c r="C180" t="str">
        <f t="shared" si="7"/>
        <v/>
      </c>
      <c r="D180" t="str">
        <f>IF(C180="","",COUNTIF($C$1:C180,"기사임"))</f>
        <v/>
      </c>
      <c r="K180" t="str">
        <f t="shared" si="8"/>
        <v>http://skinnonews.com</v>
      </c>
    </row>
    <row r="181" spans="1:11">
      <c r="A181" s="86" t="s">
        <v>1596</v>
      </c>
      <c r="B181" s="86">
        <v>3</v>
      </c>
      <c r="C181" t="str">
        <f t="shared" si="7"/>
        <v/>
      </c>
      <c r="D181" t="str">
        <f>IF(C181="","",COUNTIF($C$1:C181,"기사임"))</f>
        <v/>
      </c>
      <c r="K181" t="str">
        <f t="shared" si="8"/>
        <v>http://skinnonews.com</v>
      </c>
    </row>
    <row r="182" spans="1:11">
      <c r="A182" s="86" t="s">
        <v>1149</v>
      </c>
      <c r="B182" s="86">
        <v>3</v>
      </c>
      <c r="C182" t="str">
        <f t="shared" si="7"/>
        <v/>
      </c>
      <c r="D182" t="str">
        <f>IF(C182="","",COUNTIF($C$1:C182,"기사임"))</f>
        <v/>
      </c>
      <c r="K182" t="str">
        <f t="shared" si="8"/>
        <v>http://skinnonews.com</v>
      </c>
    </row>
    <row r="183" spans="1:11">
      <c r="A183" s="86" t="s">
        <v>1096</v>
      </c>
      <c r="B183" s="86">
        <v>3</v>
      </c>
      <c r="C183" t="str">
        <f t="shared" si="7"/>
        <v/>
      </c>
      <c r="D183" t="str">
        <f>IF(C183="","",COUNTIF($C$1:C183,"기사임"))</f>
        <v/>
      </c>
      <c r="K183" t="str">
        <f t="shared" si="8"/>
        <v>http://skinnonews.com</v>
      </c>
    </row>
    <row r="184" spans="1:11">
      <c r="A184" s="86" t="s">
        <v>1887</v>
      </c>
      <c r="B184" s="86">
        <v>3</v>
      </c>
      <c r="C184" t="str">
        <f t="shared" si="7"/>
        <v/>
      </c>
      <c r="D184" t="str">
        <f>IF(C184="","",COUNTIF($C$1:C184,"기사임"))</f>
        <v/>
      </c>
      <c r="K184" t="str">
        <f t="shared" si="8"/>
        <v>http://skinnonews.com</v>
      </c>
    </row>
    <row r="185" spans="1:11">
      <c r="A185" s="86" t="s">
        <v>1734</v>
      </c>
      <c r="B185" s="86">
        <v>3</v>
      </c>
      <c r="C185" t="str">
        <f t="shared" si="7"/>
        <v/>
      </c>
      <c r="D185" t="str">
        <f>IF(C185="","",COUNTIF($C$1:C185,"기사임"))</f>
        <v/>
      </c>
      <c r="K185" t="str">
        <f t="shared" si="8"/>
        <v>http://skinnonews.com</v>
      </c>
    </row>
    <row r="186" spans="1:11">
      <c r="A186" s="86" t="s">
        <v>1794</v>
      </c>
      <c r="B186" s="86">
        <v>2</v>
      </c>
      <c r="C186" t="str">
        <f t="shared" si="7"/>
        <v>기사임</v>
      </c>
      <c r="D186">
        <f>IF(C186="","",COUNTIF($C$1:C186,"기사임"))</f>
        <v>138</v>
      </c>
      <c r="K186" t="str">
        <f t="shared" si="8"/>
        <v>http://skinnonews.com</v>
      </c>
    </row>
    <row r="187" spans="1:11">
      <c r="A187" s="86" t="s">
        <v>1706</v>
      </c>
      <c r="B187" s="86">
        <v>2</v>
      </c>
      <c r="C187" t="str">
        <f t="shared" si="7"/>
        <v>기사임</v>
      </c>
      <c r="D187">
        <f>IF(C187="","",COUNTIF($C$1:C187,"기사임"))</f>
        <v>139</v>
      </c>
      <c r="K187" t="str">
        <f t="shared" si="8"/>
        <v>http://skinnonews.com</v>
      </c>
    </row>
    <row r="188" spans="1:11">
      <c r="A188" s="86" t="s">
        <v>905</v>
      </c>
      <c r="B188" s="86">
        <v>2</v>
      </c>
      <c r="C188" t="str">
        <f t="shared" si="7"/>
        <v>기사임</v>
      </c>
      <c r="D188">
        <f>IF(C188="","",COUNTIF($C$1:C188,"기사임"))</f>
        <v>140</v>
      </c>
      <c r="K188" t="str">
        <f t="shared" si="8"/>
        <v>http://skinnonews.com</v>
      </c>
    </row>
    <row r="189" spans="1:11">
      <c r="A189" s="86" t="s">
        <v>305</v>
      </c>
      <c r="B189" s="86">
        <v>2</v>
      </c>
      <c r="C189" t="str">
        <f t="shared" si="7"/>
        <v>기사임</v>
      </c>
      <c r="D189">
        <f>IF(C189="","",COUNTIF($C$1:C189,"기사임"))</f>
        <v>141</v>
      </c>
      <c r="K189" t="str">
        <f t="shared" si="8"/>
        <v>http://skinnonews.com</v>
      </c>
    </row>
    <row r="190" spans="1:11">
      <c r="A190" s="86" t="s">
        <v>925</v>
      </c>
      <c r="B190" s="86">
        <v>2</v>
      </c>
      <c r="C190" t="str">
        <f t="shared" si="7"/>
        <v>기사임</v>
      </c>
      <c r="D190">
        <f>IF(C190="","",COUNTIF($C$1:C190,"기사임"))</f>
        <v>142</v>
      </c>
      <c r="K190" t="str">
        <f t="shared" si="8"/>
        <v>http://skinnonews.com</v>
      </c>
    </row>
    <row r="191" spans="1:11">
      <c r="A191" s="86" t="s">
        <v>976</v>
      </c>
      <c r="B191" s="86">
        <v>2</v>
      </c>
      <c r="C191" t="str">
        <f t="shared" si="7"/>
        <v>기사임</v>
      </c>
      <c r="D191">
        <f>IF(C191="","",COUNTIF($C$1:C191,"기사임"))</f>
        <v>143</v>
      </c>
      <c r="K191" t="str">
        <f t="shared" si="8"/>
        <v>http://skinnonews.com</v>
      </c>
    </row>
    <row r="192" spans="1:11">
      <c r="A192" s="86" t="s">
        <v>1196</v>
      </c>
      <c r="B192" s="86">
        <v>2</v>
      </c>
      <c r="C192" t="str">
        <f t="shared" si="7"/>
        <v>기사임</v>
      </c>
      <c r="D192">
        <f>IF(C192="","",COUNTIF($C$1:C192,"기사임"))</f>
        <v>144</v>
      </c>
      <c r="K192" t="str">
        <f t="shared" si="8"/>
        <v>http://skinnonews.com</v>
      </c>
    </row>
    <row r="193" spans="1:11">
      <c r="A193" s="86" t="s">
        <v>299</v>
      </c>
      <c r="B193" s="86">
        <v>2</v>
      </c>
      <c r="C193" t="str">
        <f t="shared" si="7"/>
        <v>기사임</v>
      </c>
      <c r="D193">
        <f>IF(C193="","",COUNTIF($C$1:C193,"기사임"))</f>
        <v>145</v>
      </c>
      <c r="K193" t="str">
        <f t="shared" si="8"/>
        <v>http://skinnonews.com</v>
      </c>
    </row>
    <row r="194" spans="1:11">
      <c r="A194" s="86" t="s">
        <v>1298</v>
      </c>
      <c r="B194" s="86">
        <v>2</v>
      </c>
      <c r="C194" t="str">
        <f t="shared" si="7"/>
        <v>기사임</v>
      </c>
      <c r="D194">
        <f>IF(C194="","",COUNTIF($C$1:C194,"기사임"))</f>
        <v>146</v>
      </c>
      <c r="K194" t="str">
        <f t="shared" si="8"/>
        <v>http://skinnonews.com</v>
      </c>
    </row>
    <row r="195" spans="1:11">
      <c r="A195" s="86" t="s">
        <v>1078</v>
      </c>
      <c r="B195" s="86">
        <v>2</v>
      </c>
      <c r="C195" t="str">
        <f t="shared" ref="C195:C258" si="9">IF(AND(LEFT(A195,17)="/global/archives/",ISNUMBER(_xlfn.NUMBERVALUE(MID(A195,18,1))),ISERROR(FIND("ckattempt",A195)),ISERROR(FIND("preview",A195))),"기사임","")</f>
        <v>기사임</v>
      </c>
      <c r="D195">
        <f>IF(C195="","",COUNTIF($C$1:C195,"기사임"))</f>
        <v>147</v>
      </c>
      <c r="K195" t="str">
        <f t="shared" ref="K195:K258" si="10">CONCATENATE("http://skinnonews.com",H195)</f>
        <v>http://skinnonews.com</v>
      </c>
    </row>
    <row r="196" spans="1:11">
      <c r="A196" s="86" t="s">
        <v>513</v>
      </c>
      <c r="B196" s="86">
        <v>2</v>
      </c>
      <c r="C196" t="str">
        <f t="shared" si="9"/>
        <v>기사임</v>
      </c>
      <c r="D196">
        <f>IF(C196="","",COUNTIF($C$1:C196,"기사임"))</f>
        <v>148</v>
      </c>
      <c r="K196" t="str">
        <f t="shared" si="10"/>
        <v>http://skinnonews.com</v>
      </c>
    </row>
    <row r="197" spans="1:11">
      <c r="A197" s="86" t="s">
        <v>516</v>
      </c>
      <c r="B197" s="86">
        <v>2</v>
      </c>
      <c r="C197" t="str">
        <f t="shared" si="9"/>
        <v>기사임</v>
      </c>
      <c r="D197">
        <f>IF(C197="","",COUNTIF($C$1:C197,"기사임"))</f>
        <v>149</v>
      </c>
      <c r="K197" t="str">
        <f t="shared" si="10"/>
        <v>http://skinnonews.com</v>
      </c>
    </row>
    <row r="198" spans="1:11">
      <c r="A198" s="86" t="s">
        <v>1251</v>
      </c>
      <c r="B198" s="86">
        <v>2</v>
      </c>
      <c r="C198" t="str">
        <f t="shared" si="9"/>
        <v>기사임</v>
      </c>
      <c r="D198">
        <f>IF(C198="","",COUNTIF($C$1:C198,"기사임"))</f>
        <v>150</v>
      </c>
      <c r="K198" t="str">
        <f t="shared" si="10"/>
        <v>http://skinnonews.com</v>
      </c>
    </row>
    <row r="199" spans="1:11">
      <c r="A199" s="86" t="s">
        <v>615</v>
      </c>
      <c r="B199" s="86">
        <v>2</v>
      </c>
      <c r="C199" t="str">
        <f t="shared" si="9"/>
        <v>기사임</v>
      </c>
      <c r="D199">
        <f>IF(C199="","",COUNTIF($C$1:C199,"기사임"))</f>
        <v>151</v>
      </c>
      <c r="K199" t="str">
        <f t="shared" si="10"/>
        <v>http://skinnonews.com</v>
      </c>
    </row>
    <row r="200" spans="1:11">
      <c r="A200" s="86" t="s">
        <v>632</v>
      </c>
      <c r="B200" s="86">
        <v>2</v>
      </c>
      <c r="C200" t="str">
        <f t="shared" si="9"/>
        <v>기사임</v>
      </c>
      <c r="D200">
        <f>IF(C200="","",COUNTIF($C$1:C200,"기사임"))</f>
        <v>152</v>
      </c>
      <c r="K200" t="str">
        <f t="shared" si="10"/>
        <v>http://skinnonews.com</v>
      </c>
    </row>
    <row r="201" spans="1:11">
      <c r="A201" s="86" t="s">
        <v>1888</v>
      </c>
      <c r="B201" s="86">
        <v>2</v>
      </c>
      <c r="C201" t="str">
        <f t="shared" si="9"/>
        <v>기사임</v>
      </c>
      <c r="D201">
        <f>IF(C201="","",COUNTIF($C$1:C201,"기사임"))</f>
        <v>153</v>
      </c>
      <c r="K201" t="str">
        <f t="shared" si="10"/>
        <v>http://skinnonews.com</v>
      </c>
    </row>
    <row r="202" spans="1:11">
      <c r="A202" s="86" t="s">
        <v>1173</v>
      </c>
      <c r="B202" s="86">
        <v>2</v>
      </c>
      <c r="C202" t="str">
        <f t="shared" si="9"/>
        <v>기사임</v>
      </c>
      <c r="D202">
        <f>IF(C202="","",COUNTIF($C$1:C202,"기사임"))</f>
        <v>154</v>
      </c>
      <c r="K202" t="str">
        <f t="shared" si="10"/>
        <v>http://skinnonews.com</v>
      </c>
    </row>
    <row r="203" spans="1:11">
      <c r="A203" s="86" t="s">
        <v>1799</v>
      </c>
      <c r="B203" s="86">
        <v>2</v>
      </c>
      <c r="C203" t="str">
        <f t="shared" si="9"/>
        <v>기사임</v>
      </c>
      <c r="D203">
        <f>IF(C203="","",COUNTIF($C$1:C203,"기사임"))</f>
        <v>155</v>
      </c>
      <c r="K203" t="str">
        <f t="shared" si="10"/>
        <v>http://skinnonews.com</v>
      </c>
    </row>
    <row r="204" spans="1:11">
      <c r="A204" s="86" t="s">
        <v>1238</v>
      </c>
      <c r="B204" s="86">
        <v>2</v>
      </c>
      <c r="C204" t="str">
        <f t="shared" si="9"/>
        <v>기사임</v>
      </c>
      <c r="D204">
        <f>IF(C204="","",COUNTIF($C$1:C204,"기사임"))</f>
        <v>156</v>
      </c>
      <c r="K204" t="str">
        <f t="shared" si="10"/>
        <v>http://skinnonews.com</v>
      </c>
    </row>
    <row r="205" spans="1:11">
      <c r="A205" s="86" t="s">
        <v>1889</v>
      </c>
      <c r="B205" s="86">
        <v>2</v>
      </c>
      <c r="C205" t="str">
        <f t="shared" si="9"/>
        <v>기사임</v>
      </c>
      <c r="D205">
        <f>IF(C205="","",COUNTIF($C$1:C205,"기사임"))</f>
        <v>157</v>
      </c>
      <c r="K205" t="str">
        <f t="shared" si="10"/>
        <v>http://skinnonews.com</v>
      </c>
    </row>
    <row r="206" spans="1:11">
      <c r="A206" s="86" t="s">
        <v>1407</v>
      </c>
      <c r="B206" s="86">
        <v>2</v>
      </c>
      <c r="C206" t="str">
        <f t="shared" si="9"/>
        <v>기사임</v>
      </c>
      <c r="D206">
        <f>IF(C206="","",COUNTIF($C$1:C206,"기사임"))</f>
        <v>158</v>
      </c>
      <c r="K206" t="str">
        <f t="shared" si="10"/>
        <v>http://skinnonews.com</v>
      </c>
    </row>
    <row r="207" spans="1:11">
      <c r="A207" s="86" t="s">
        <v>1419</v>
      </c>
      <c r="B207" s="86">
        <v>2</v>
      </c>
      <c r="C207" t="str">
        <f t="shared" si="9"/>
        <v>기사임</v>
      </c>
      <c r="D207">
        <f>IF(C207="","",COUNTIF($C$1:C207,"기사임"))</f>
        <v>159</v>
      </c>
      <c r="K207" t="str">
        <f t="shared" si="10"/>
        <v>http://skinnonews.com</v>
      </c>
    </row>
    <row r="208" spans="1:11">
      <c r="A208" s="86" t="s">
        <v>1420</v>
      </c>
      <c r="B208" s="86">
        <v>2</v>
      </c>
      <c r="C208" t="str">
        <f t="shared" si="9"/>
        <v>기사임</v>
      </c>
      <c r="D208">
        <f>IF(C208="","",COUNTIF($C$1:C208,"기사임"))</f>
        <v>160</v>
      </c>
      <c r="K208" t="str">
        <f t="shared" si="10"/>
        <v>http://skinnonews.com</v>
      </c>
    </row>
    <row r="209" spans="1:11">
      <c r="A209" s="86" t="s">
        <v>1435</v>
      </c>
      <c r="B209" s="86">
        <v>2</v>
      </c>
      <c r="C209" t="str">
        <f t="shared" si="9"/>
        <v>기사임</v>
      </c>
      <c r="D209">
        <f>IF(C209="","",COUNTIF($C$1:C209,"기사임"))</f>
        <v>161</v>
      </c>
      <c r="K209" t="str">
        <f t="shared" si="10"/>
        <v>http://skinnonews.com</v>
      </c>
    </row>
    <row r="210" spans="1:11">
      <c r="A210" s="86" t="s">
        <v>1692</v>
      </c>
      <c r="B210" s="86">
        <v>2</v>
      </c>
      <c r="C210" t="str">
        <f t="shared" si="9"/>
        <v>기사임</v>
      </c>
      <c r="D210">
        <f>IF(C210="","",COUNTIF($C$1:C210,"기사임"))</f>
        <v>162</v>
      </c>
      <c r="K210" t="str">
        <f t="shared" si="10"/>
        <v>http://skinnonews.com</v>
      </c>
    </row>
    <row r="211" spans="1:11">
      <c r="A211" s="86" t="s">
        <v>1736</v>
      </c>
      <c r="B211" s="86">
        <v>2</v>
      </c>
      <c r="C211" t="str">
        <f t="shared" si="9"/>
        <v>기사임</v>
      </c>
      <c r="D211">
        <f>IF(C211="","",COUNTIF($C$1:C211,"기사임"))</f>
        <v>163</v>
      </c>
      <c r="K211" t="str">
        <f t="shared" si="10"/>
        <v>http://skinnonews.com</v>
      </c>
    </row>
    <row r="212" spans="1:11">
      <c r="A212" s="86" t="s">
        <v>1644</v>
      </c>
      <c r="B212" s="86">
        <v>2</v>
      </c>
      <c r="C212" t="str">
        <f t="shared" si="9"/>
        <v>기사임</v>
      </c>
      <c r="D212">
        <f>IF(C212="","",COUNTIF($C$1:C212,"기사임"))</f>
        <v>164</v>
      </c>
      <c r="K212" t="str">
        <f t="shared" si="10"/>
        <v>http://skinnonews.com</v>
      </c>
    </row>
    <row r="213" spans="1:11">
      <c r="A213" s="86" t="s">
        <v>1513</v>
      </c>
      <c r="B213" s="86">
        <v>2</v>
      </c>
      <c r="C213" t="str">
        <f t="shared" si="9"/>
        <v>기사임</v>
      </c>
      <c r="D213">
        <f>IF(C213="","",COUNTIF($C$1:C213,"기사임"))</f>
        <v>165</v>
      </c>
      <c r="K213" t="str">
        <f t="shared" si="10"/>
        <v>http://skinnonews.com</v>
      </c>
    </row>
    <row r="214" spans="1:11">
      <c r="A214" s="86" t="s">
        <v>1890</v>
      </c>
      <c r="B214" s="86">
        <v>2</v>
      </c>
      <c r="C214" t="str">
        <f t="shared" si="9"/>
        <v>기사임</v>
      </c>
      <c r="D214">
        <f>IF(C214="","",COUNTIF($C$1:C214,"기사임"))</f>
        <v>166</v>
      </c>
      <c r="K214" t="str">
        <f t="shared" si="10"/>
        <v>http://skinnonews.com</v>
      </c>
    </row>
    <row r="215" spans="1:11">
      <c r="A215" s="86" t="s">
        <v>1524</v>
      </c>
      <c r="B215" s="86">
        <v>2</v>
      </c>
      <c r="C215" t="str">
        <f t="shared" si="9"/>
        <v>기사임</v>
      </c>
      <c r="D215">
        <f>IF(C215="","",COUNTIF($C$1:C215,"기사임"))</f>
        <v>167</v>
      </c>
      <c r="K215" t="str">
        <f t="shared" si="10"/>
        <v>http://skinnonews.com</v>
      </c>
    </row>
    <row r="216" spans="1:11">
      <c r="A216" s="86" t="s">
        <v>1525</v>
      </c>
      <c r="B216" s="86">
        <v>2</v>
      </c>
      <c r="C216" t="str">
        <f t="shared" si="9"/>
        <v>기사임</v>
      </c>
      <c r="D216">
        <f>IF(C216="","",COUNTIF($C$1:C216,"기사임"))</f>
        <v>168</v>
      </c>
      <c r="K216" t="str">
        <f t="shared" si="10"/>
        <v>http://skinnonews.com</v>
      </c>
    </row>
    <row r="217" spans="1:11">
      <c r="A217" s="86" t="s">
        <v>1585</v>
      </c>
      <c r="B217" s="86">
        <v>2</v>
      </c>
      <c r="C217" t="str">
        <f t="shared" si="9"/>
        <v>기사임</v>
      </c>
      <c r="D217">
        <f>IF(C217="","",COUNTIF($C$1:C217,"기사임"))</f>
        <v>169</v>
      </c>
      <c r="K217" t="str">
        <f t="shared" si="10"/>
        <v>http://skinnonews.com</v>
      </c>
    </row>
    <row r="218" spans="1:11">
      <c r="A218" s="86" t="s">
        <v>1606</v>
      </c>
      <c r="B218" s="86">
        <v>2</v>
      </c>
      <c r="C218" t="str">
        <f t="shared" si="9"/>
        <v>기사임</v>
      </c>
      <c r="D218">
        <f>IF(C218="","",COUNTIF($C$1:C218,"기사임"))</f>
        <v>170</v>
      </c>
      <c r="K218" t="str">
        <f t="shared" si="10"/>
        <v>http://skinnonews.com</v>
      </c>
    </row>
    <row r="219" spans="1:11">
      <c r="A219" s="86" t="s">
        <v>674</v>
      </c>
      <c r="B219" s="86">
        <v>2</v>
      </c>
      <c r="C219" t="str">
        <f t="shared" si="9"/>
        <v>기사임</v>
      </c>
      <c r="D219">
        <f>IF(C219="","",COUNTIF($C$1:C219,"기사임"))</f>
        <v>171</v>
      </c>
      <c r="K219" t="str">
        <f t="shared" si="10"/>
        <v>http://skinnonews.com</v>
      </c>
    </row>
    <row r="220" spans="1:11">
      <c r="A220" s="86" t="s">
        <v>1801</v>
      </c>
      <c r="B220" s="86">
        <v>2</v>
      </c>
      <c r="C220" t="str">
        <f t="shared" si="9"/>
        <v>기사임</v>
      </c>
      <c r="D220">
        <f>IF(C220="","",COUNTIF($C$1:C220,"기사임"))</f>
        <v>172</v>
      </c>
      <c r="K220" t="str">
        <f t="shared" si="10"/>
        <v>http://skinnonews.com</v>
      </c>
    </row>
    <row r="221" spans="1:11">
      <c r="A221" s="86" t="s">
        <v>1310</v>
      </c>
      <c r="B221" s="86">
        <v>2</v>
      </c>
      <c r="C221" t="str">
        <f t="shared" si="9"/>
        <v>기사임</v>
      </c>
      <c r="D221">
        <f>IF(C221="","",COUNTIF($C$1:C221,"기사임"))</f>
        <v>173</v>
      </c>
      <c r="K221" t="str">
        <f t="shared" si="10"/>
        <v>http://skinnonews.com</v>
      </c>
    </row>
    <row r="222" spans="1:11">
      <c r="A222" s="86" t="s">
        <v>882</v>
      </c>
      <c r="B222" s="86">
        <v>2</v>
      </c>
      <c r="C222" t="str">
        <f t="shared" si="9"/>
        <v>기사임</v>
      </c>
      <c r="D222">
        <f>IF(C222="","",COUNTIF($C$1:C222,"기사임"))</f>
        <v>174</v>
      </c>
      <c r="K222" t="str">
        <f t="shared" si="10"/>
        <v>http://skinnonews.com</v>
      </c>
    </row>
    <row r="223" spans="1:11">
      <c r="A223" s="86" t="s">
        <v>1891</v>
      </c>
      <c r="B223" s="86">
        <v>2</v>
      </c>
      <c r="C223" t="str">
        <f t="shared" si="9"/>
        <v>기사임</v>
      </c>
      <c r="D223">
        <f>IF(C223="","",COUNTIF($C$1:C223,"기사임"))</f>
        <v>175</v>
      </c>
      <c r="K223" t="str">
        <f t="shared" si="10"/>
        <v>http://skinnonews.com</v>
      </c>
    </row>
    <row r="224" spans="1:11">
      <c r="A224" s="86" t="s">
        <v>1802</v>
      </c>
      <c r="B224" s="86">
        <v>2</v>
      </c>
      <c r="C224" t="str">
        <f t="shared" si="9"/>
        <v>기사임</v>
      </c>
      <c r="D224">
        <f>IF(C224="","",COUNTIF($C$1:C224,"기사임"))</f>
        <v>176</v>
      </c>
      <c r="K224" t="str">
        <f t="shared" si="10"/>
        <v>http://skinnonews.com</v>
      </c>
    </row>
    <row r="225" spans="1:11">
      <c r="A225" s="86" t="s">
        <v>1082</v>
      </c>
      <c r="B225" s="86">
        <v>2</v>
      </c>
      <c r="C225" t="str">
        <f t="shared" si="9"/>
        <v>기사임</v>
      </c>
      <c r="D225">
        <f>IF(C225="","",COUNTIF($C$1:C225,"기사임"))</f>
        <v>177</v>
      </c>
      <c r="K225" t="str">
        <f t="shared" si="10"/>
        <v>http://skinnonews.com</v>
      </c>
    </row>
    <row r="226" spans="1:11">
      <c r="A226" s="86" t="s">
        <v>1892</v>
      </c>
      <c r="B226" s="86">
        <v>2</v>
      </c>
      <c r="C226" t="str">
        <f t="shared" si="9"/>
        <v>기사임</v>
      </c>
      <c r="D226">
        <f>IF(C226="","",COUNTIF($C$1:C226,"기사임"))</f>
        <v>178</v>
      </c>
      <c r="K226" t="str">
        <f t="shared" si="10"/>
        <v>http://skinnonews.com</v>
      </c>
    </row>
    <row r="227" spans="1:11">
      <c r="A227" s="86" t="s">
        <v>1893</v>
      </c>
      <c r="B227" s="86">
        <v>2</v>
      </c>
      <c r="C227" t="str">
        <f t="shared" si="9"/>
        <v>기사임</v>
      </c>
      <c r="D227">
        <f>IF(C227="","",COUNTIF($C$1:C227,"기사임"))</f>
        <v>179</v>
      </c>
      <c r="K227" t="str">
        <f t="shared" si="10"/>
        <v>http://skinnonews.com</v>
      </c>
    </row>
    <row r="228" spans="1:11">
      <c r="A228" s="86" t="s">
        <v>652</v>
      </c>
      <c r="B228" s="86">
        <v>2</v>
      </c>
      <c r="C228" t="str">
        <f t="shared" si="9"/>
        <v>기사임</v>
      </c>
      <c r="D228">
        <f>IF(C228="","",COUNTIF($C$1:C228,"기사임"))</f>
        <v>180</v>
      </c>
      <c r="K228" t="str">
        <f t="shared" si="10"/>
        <v>http://skinnonews.com</v>
      </c>
    </row>
    <row r="229" spans="1:11">
      <c r="A229" s="86" t="s">
        <v>1169</v>
      </c>
      <c r="B229" s="86">
        <v>2</v>
      </c>
      <c r="C229" t="str">
        <f t="shared" si="9"/>
        <v>기사임</v>
      </c>
      <c r="D229">
        <f>IF(C229="","",COUNTIF($C$1:C229,"기사임"))</f>
        <v>181</v>
      </c>
      <c r="K229" t="str">
        <f t="shared" si="10"/>
        <v>http://skinnonews.com</v>
      </c>
    </row>
    <row r="230" spans="1:11">
      <c r="A230" s="86" t="s">
        <v>501</v>
      </c>
      <c r="B230" s="86">
        <v>2</v>
      </c>
      <c r="C230" t="str">
        <f t="shared" si="9"/>
        <v>기사임</v>
      </c>
      <c r="D230">
        <f>IF(C230="","",COUNTIF($C$1:C230,"기사임"))</f>
        <v>182</v>
      </c>
      <c r="K230" t="str">
        <f t="shared" si="10"/>
        <v>http://skinnonews.com</v>
      </c>
    </row>
    <row r="231" spans="1:11">
      <c r="A231" s="86" t="s">
        <v>1239</v>
      </c>
      <c r="B231" s="86">
        <v>2</v>
      </c>
      <c r="C231" t="str">
        <f t="shared" si="9"/>
        <v>기사임</v>
      </c>
      <c r="D231">
        <f>IF(C231="","",COUNTIF($C$1:C231,"기사임"))</f>
        <v>183</v>
      </c>
      <c r="K231" t="str">
        <f t="shared" si="10"/>
        <v>http://skinnonews.com</v>
      </c>
    </row>
    <row r="232" spans="1:11">
      <c r="A232" s="86" t="s">
        <v>1610</v>
      </c>
      <c r="B232" s="86">
        <v>2</v>
      </c>
      <c r="C232" t="str">
        <f t="shared" si="9"/>
        <v>기사임</v>
      </c>
      <c r="D232">
        <f>IF(C232="","",COUNTIF($C$1:C232,"기사임"))</f>
        <v>184</v>
      </c>
      <c r="K232" t="str">
        <f t="shared" si="10"/>
        <v>http://skinnonews.com</v>
      </c>
    </row>
    <row r="233" spans="1:11">
      <c r="A233" s="86" t="s">
        <v>1326</v>
      </c>
      <c r="B233" s="86">
        <v>2</v>
      </c>
      <c r="C233" t="str">
        <f t="shared" si="9"/>
        <v>기사임</v>
      </c>
      <c r="D233">
        <f>IF(C233="","",COUNTIF($C$1:C233,"기사임"))</f>
        <v>185</v>
      </c>
      <c r="K233" t="str">
        <f t="shared" si="10"/>
        <v>http://skinnonews.com</v>
      </c>
    </row>
    <row r="234" spans="1:11">
      <c r="A234" s="86" t="s">
        <v>1139</v>
      </c>
      <c r="B234" s="86">
        <v>2</v>
      </c>
      <c r="C234" t="str">
        <f t="shared" si="9"/>
        <v>기사임</v>
      </c>
      <c r="D234">
        <f>IF(C234="","",COUNTIF($C$1:C234,"기사임"))</f>
        <v>186</v>
      </c>
      <c r="K234" t="str">
        <f t="shared" si="10"/>
        <v>http://skinnonews.com</v>
      </c>
    </row>
    <row r="235" spans="1:11">
      <c r="A235" s="86" t="s">
        <v>1787</v>
      </c>
      <c r="B235" s="86">
        <v>2</v>
      </c>
      <c r="C235" t="str">
        <f t="shared" si="9"/>
        <v>기사임</v>
      </c>
      <c r="D235">
        <f>IF(C235="","",COUNTIF($C$1:C235,"기사임"))</f>
        <v>187</v>
      </c>
      <c r="K235" t="str">
        <f t="shared" si="10"/>
        <v>http://skinnonews.com</v>
      </c>
    </row>
    <row r="236" spans="1:11">
      <c r="A236" s="86" t="s">
        <v>1273</v>
      </c>
      <c r="B236" s="86">
        <v>2</v>
      </c>
      <c r="C236" t="str">
        <f t="shared" si="9"/>
        <v>기사임</v>
      </c>
      <c r="D236">
        <f>IF(C236="","",COUNTIF($C$1:C236,"기사임"))</f>
        <v>188</v>
      </c>
      <c r="K236" t="str">
        <f t="shared" si="10"/>
        <v>http://skinnonews.com</v>
      </c>
    </row>
    <row r="237" spans="1:11">
      <c r="A237" s="86" t="s">
        <v>1215</v>
      </c>
      <c r="B237" s="86">
        <v>2</v>
      </c>
      <c r="C237" t="str">
        <f t="shared" si="9"/>
        <v>기사임</v>
      </c>
      <c r="D237">
        <f>IF(C237="","",COUNTIF($C$1:C237,"기사임"))</f>
        <v>189</v>
      </c>
      <c r="K237" t="str">
        <f t="shared" si="10"/>
        <v>http://skinnonews.com</v>
      </c>
    </row>
    <row r="238" spans="1:11">
      <c r="A238" s="86" t="s">
        <v>1248</v>
      </c>
      <c r="B238" s="86">
        <v>2</v>
      </c>
      <c r="C238" t="str">
        <f t="shared" si="9"/>
        <v>기사임</v>
      </c>
      <c r="D238">
        <f>IF(C238="","",COUNTIF($C$1:C238,"기사임"))</f>
        <v>190</v>
      </c>
      <c r="K238" t="str">
        <f t="shared" si="10"/>
        <v>http://skinnonews.com</v>
      </c>
    </row>
    <row r="239" spans="1:11">
      <c r="A239" s="86" t="s">
        <v>505</v>
      </c>
      <c r="B239" s="86">
        <v>2</v>
      </c>
      <c r="C239" t="str">
        <f t="shared" si="9"/>
        <v>기사임</v>
      </c>
      <c r="D239">
        <f>IF(C239="","",COUNTIF($C$1:C239,"기사임"))</f>
        <v>191</v>
      </c>
      <c r="K239" t="str">
        <f t="shared" si="10"/>
        <v>http://skinnonews.com</v>
      </c>
    </row>
    <row r="240" spans="1:11">
      <c r="A240" s="86" t="s">
        <v>1645</v>
      </c>
      <c r="B240" s="86">
        <v>2</v>
      </c>
      <c r="C240" t="str">
        <f t="shared" si="9"/>
        <v>기사임</v>
      </c>
      <c r="D240">
        <f>IF(C240="","",COUNTIF($C$1:C240,"기사임"))</f>
        <v>192</v>
      </c>
      <c r="K240" t="str">
        <f t="shared" si="10"/>
        <v>http://skinnonews.com</v>
      </c>
    </row>
    <row r="241" spans="1:11">
      <c r="A241" s="86" t="s">
        <v>1126</v>
      </c>
      <c r="B241" s="86">
        <v>2</v>
      </c>
      <c r="C241" t="str">
        <f t="shared" si="9"/>
        <v>기사임</v>
      </c>
      <c r="D241">
        <f>IF(C241="","",COUNTIF($C$1:C241,"기사임"))</f>
        <v>193</v>
      </c>
      <c r="K241" t="str">
        <f t="shared" si="10"/>
        <v>http://skinnonews.com</v>
      </c>
    </row>
    <row r="242" spans="1:11">
      <c r="A242" s="86" t="s">
        <v>1085</v>
      </c>
      <c r="B242" s="86">
        <v>2</v>
      </c>
      <c r="C242" t="str">
        <f t="shared" si="9"/>
        <v>기사임</v>
      </c>
      <c r="D242">
        <f>IF(C242="","",COUNTIF($C$1:C242,"기사임"))</f>
        <v>194</v>
      </c>
      <c r="K242" t="str">
        <f t="shared" si="10"/>
        <v>http://skinnonews.com</v>
      </c>
    </row>
    <row r="243" spans="1:11">
      <c r="A243" s="86" t="s">
        <v>276</v>
      </c>
      <c r="B243" s="86">
        <v>2</v>
      </c>
      <c r="C243" t="str">
        <f t="shared" si="9"/>
        <v>기사임</v>
      </c>
      <c r="D243">
        <f>IF(C243="","",COUNTIF($C$1:C243,"기사임"))</f>
        <v>195</v>
      </c>
      <c r="K243" t="str">
        <f t="shared" si="10"/>
        <v>http://skinnonews.com</v>
      </c>
    </row>
    <row r="244" spans="1:11">
      <c r="A244" s="86" t="s">
        <v>971</v>
      </c>
      <c r="B244" s="86">
        <v>2</v>
      </c>
      <c r="C244" t="str">
        <f t="shared" si="9"/>
        <v>기사임</v>
      </c>
      <c r="D244">
        <f>IF(C244="","",COUNTIF($C$1:C244,"기사임"))</f>
        <v>196</v>
      </c>
      <c r="K244" t="str">
        <f t="shared" si="10"/>
        <v>http://skinnonews.com</v>
      </c>
    </row>
    <row r="245" spans="1:11">
      <c r="A245" s="86" t="s">
        <v>277</v>
      </c>
      <c r="B245" s="86">
        <v>2</v>
      </c>
      <c r="C245" t="str">
        <f t="shared" si="9"/>
        <v/>
      </c>
      <c r="D245" t="str">
        <f>IF(C245="","",COUNTIF($C$1:C245,"기사임"))</f>
        <v/>
      </c>
      <c r="K245" t="str">
        <f t="shared" si="10"/>
        <v>http://skinnonews.com</v>
      </c>
    </row>
    <row r="246" spans="1:11">
      <c r="A246" s="86" t="s">
        <v>917</v>
      </c>
      <c r="B246" s="86">
        <v>2</v>
      </c>
      <c r="C246" t="str">
        <f t="shared" si="9"/>
        <v/>
      </c>
      <c r="D246" t="str">
        <f>IF(C246="","",COUNTIF($C$1:C246,"기사임"))</f>
        <v/>
      </c>
      <c r="K246" t="str">
        <f t="shared" si="10"/>
        <v>http://skinnonews.com</v>
      </c>
    </row>
    <row r="247" spans="1:11">
      <c r="A247" s="86" t="s">
        <v>1789</v>
      </c>
      <c r="B247" s="86">
        <v>2</v>
      </c>
      <c r="C247" t="str">
        <f t="shared" si="9"/>
        <v/>
      </c>
      <c r="D247" t="str">
        <f>IF(C247="","",COUNTIF($C$1:C247,"기사임"))</f>
        <v/>
      </c>
      <c r="K247" t="str">
        <f t="shared" si="10"/>
        <v>http://skinnonews.com</v>
      </c>
    </row>
    <row r="248" spans="1:11">
      <c r="A248" s="86" t="s">
        <v>1066</v>
      </c>
      <c r="B248" s="86">
        <v>2</v>
      </c>
      <c r="C248" t="str">
        <f t="shared" si="9"/>
        <v/>
      </c>
      <c r="D248" t="str">
        <f>IF(C248="","",COUNTIF($C$1:C248,"기사임"))</f>
        <v/>
      </c>
      <c r="K248" t="str">
        <f t="shared" si="10"/>
        <v>http://skinnonews.com</v>
      </c>
    </row>
    <row r="249" spans="1:11">
      <c r="A249" s="86" t="s">
        <v>1779</v>
      </c>
      <c r="B249" s="86">
        <v>2</v>
      </c>
      <c r="C249" t="str">
        <f t="shared" si="9"/>
        <v/>
      </c>
      <c r="D249" t="str">
        <f>IF(C249="","",COUNTIF($C$1:C249,"기사임"))</f>
        <v/>
      </c>
      <c r="K249" t="str">
        <f t="shared" si="10"/>
        <v>http://skinnonews.com</v>
      </c>
    </row>
    <row r="250" spans="1:11">
      <c r="A250" s="86" t="s">
        <v>1735</v>
      </c>
      <c r="B250" s="86">
        <v>2</v>
      </c>
      <c r="C250" t="str">
        <f t="shared" si="9"/>
        <v/>
      </c>
      <c r="D250" t="str">
        <f>IF(C250="","",COUNTIF($C$1:C250,"기사임"))</f>
        <v/>
      </c>
      <c r="K250" t="str">
        <f t="shared" si="10"/>
        <v>http://skinnonews.com</v>
      </c>
    </row>
    <row r="251" spans="1:11">
      <c r="A251" s="86" t="s">
        <v>1723</v>
      </c>
      <c r="B251" s="86">
        <v>2</v>
      </c>
      <c r="C251" t="str">
        <f t="shared" si="9"/>
        <v/>
      </c>
      <c r="D251" t="str">
        <f>IF(C251="","",COUNTIF($C$1:C251,"기사임"))</f>
        <v/>
      </c>
      <c r="K251" t="str">
        <f t="shared" si="10"/>
        <v>http://skinnonews.com</v>
      </c>
    </row>
    <row r="252" spans="1:11">
      <c r="A252" s="86" t="s">
        <v>1894</v>
      </c>
      <c r="B252" s="86">
        <v>2</v>
      </c>
      <c r="C252" t="str">
        <f t="shared" si="9"/>
        <v/>
      </c>
      <c r="D252" t="str">
        <f>IF(C252="","",COUNTIF($C$1:C252,"기사임"))</f>
        <v/>
      </c>
      <c r="K252" t="str">
        <f t="shared" si="10"/>
        <v>http://skinnonews.com</v>
      </c>
    </row>
    <row r="253" spans="1:11">
      <c r="A253" s="86" t="s">
        <v>1087</v>
      </c>
      <c r="B253" s="86">
        <v>2</v>
      </c>
      <c r="C253" t="str">
        <f t="shared" si="9"/>
        <v/>
      </c>
      <c r="D253" t="str">
        <f>IF(C253="","",COUNTIF($C$1:C253,"기사임"))</f>
        <v/>
      </c>
      <c r="K253" t="str">
        <f t="shared" si="10"/>
        <v>http://skinnonews.com</v>
      </c>
    </row>
    <row r="254" spans="1:11">
      <c r="A254" s="86" t="s">
        <v>1895</v>
      </c>
      <c r="B254" s="86">
        <v>2</v>
      </c>
      <c r="C254" t="str">
        <f t="shared" si="9"/>
        <v/>
      </c>
      <c r="D254" t="str">
        <f>IF(C254="","",COUNTIF($C$1:C254,"기사임"))</f>
        <v/>
      </c>
      <c r="K254" t="str">
        <f t="shared" si="10"/>
        <v>http://skinnonews.com</v>
      </c>
    </row>
    <row r="255" spans="1:11">
      <c r="A255" s="86" t="s">
        <v>1556</v>
      </c>
      <c r="B255" s="86">
        <v>2</v>
      </c>
      <c r="C255" t="str">
        <f t="shared" si="9"/>
        <v/>
      </c>
      <c r="D255" t="str">
        <f>IF(C255="","",COUNTIF($C$1:C255,"기사임"))</f>
        <v/>
      </c>
      <c r="K255" t="str">
        <f t="shared" si="10"/>
        <v>http://skinnonews.com</v>
      </c>
    </row>
    <row r="256" spans="1:11">
      <c r="A256" s="86" t="s">
        <v>1896</v>
      </c>
      <c r="B256" s="86">
        <v>2</v>
      </c>
      <c r="C256" t="str">
        <f t="shared" si="9"/>
        <v/>
      </c>
      <c r="D256" t="str">
        <f>IF(C256="","",COUNTIF($C$1:C256,"기사임"))</f>
        <v/>
      </c>
      <c r="K256" t="str">
        <f t="shared" si="10"/>
        <v>http://skinnonews.com</v>
      </c>
    </row>
    <row r="257" spans="1:11">
      <c r="A257" s="86" t="s">
        <v>1778</v>
      </c>
      <c r="B257" s="86">
        <v>2</v>
      </c>
      <c r="C257" t="str">
        <f t="shared" si="9"/>
        <v/>
      </c>
      <c r="D257" t="str">
        <f>IF(C257="","",COUNTIF($C$1:C257,"기사임"))</f>
        <v/>
      </c>
      <c r="K257" t="str">
        <f t="shared" si="10"/>
        <v>http://skinnonews.com</v>
      </c>
    </row>
    <row r="258" spans="1:11">
      <c r="A258" s="86" t="s">
        <v>1897</v>
      </c>
      <c r="B258" s="86">
        <v>2</v>
      </c>
      <c r="C258" t="str">
        <f t="shared" si="9"/>
        <v/>
      </c>
      <c r="D258" t="str">
        <f>IF(C258="","",COUNTIF($C$1:C258,"기사임"))</f>
        <v/>
      </c>
      <c r="K258" t="str">
        <f t="shared" si="10"/>
        <v>http://skinnonews.com</v>
      </c>
    </row>
    <row r="259" spans="1:11">
      <c r="A259" s="86" t="s">
        <v>1041</v>
      </c>
      <c r="B259" s="86">
        <v>2</v>
      </c>
      <c r="C259" t="str">
        <f t="shared" ref="C259:C322" si="11">IF(AND(LEFT(A259,17)="/global/archives/",ISNUMBER(_xlfn.NUMBERVALUE(MID(A259,18,1))),ISERROR(FIND("ckattempt",A259)),ISERROR(FIND("preview",A259))),"기사임","")</f>
        <v/>
      </c>
      <c r="D259" t="str">
        <f>IF(C259="","",COUNTIF($C$1:C259,"기사임"))</f>
        <v/>
      </c>
      <c r="K259" t="str">
        <f t="shared" ref="K259:K322" si="12">CONCATENATE("http://skinnonews.com",H259)</f>
        <v>http://skinnonews.com</v>
      </c>
    </row>
    <row r="260" spans="1:11">
      <c r="A260" s="86" t="s">
        <v>1898</v>
      </c>
      <c r="B260" s="86">
        <v>2</v>
      </c>
      <c r="C260" t="str">
        <f t="shared" si="11"/>
        <v/>
      </c>
      <c r="D260" t="str">
        <f>IF(C260="","",COUNTIF($C$1:C260,"기사임"))</f>
        <v/>
      </c>
      <c r="K260" t="str">
        <f t="shared" si="12"/>
        <v>http://skinnonews.com</v>
      </c>
    </row>
    <row r="261" spans="1:11">
      <c r="A261" s="86" t="s">
        <v>653</v>
      </c>
      <c r="B261" s="86">
        <v>2</v>
      </c>
      <c r="C261" t="str">
        <f t="shared" si="11"/>
        <v/>
      </c>
      <c r="D261" t="str">
        <f>IF(C261="","",COUNTIF($C$1:C261,"기사임"))</f>
        <v/>
      </c>
      <c r="K261" t="str">
        <f t="shared" si="12"/>
        <v>http://skinnonews.com</v>
      </c>
    </row>
    <row r="262" spans="1:11">
      <c r="A262" s="86" t="s">
        <v>998</v>
      </c>
      <c r="B262" s="86">
        <v>2</v>
      </c>
      <c r="C262" t="str">
        <f t="shared" si="11"/>
        <v/>
      </c>
      <c r="D262" t="str">
        <f>IF(C262="","",COUNTIF($C$1:C262,"기사임"))</f>
        <v/>
      </c>
      <c r="K262" t="str">
        <f t="shared" si="12"/>
        <v>http://skinnonews.com</v>
      </c>
    </row>
    <row r="263" spans="1:11">
      <c r="A263" s="86" t="s">
        <v>1899</v>
      </c>
      <c r="B263" s="86">
        <v>2</v>
      </c>
      <c r="C263" t="str">
        <f t="shared" si="11"/>
        <v/>
      </c>
      <c r="D263" t="str">
        <f>IF(C263="","",COUNTIF($C$1:C263,"기사임"))</f>
        <v/>
      </c>
      <c r="K263" t="str">
        <f t="shared" si="12"/>
        <v>http://skinnonews.com</v>
      </c>
    </row>
    <row r="264" spans="1:11">
      <c r="A264" s="86" t="s">
        <v>287</v>
      </c>
      <c r="B264" s="86">
        <v>2</v>
      </c>
      <c r="C264" t="str">
        <f t="shared" si="11"/>
        <v/>
      </c>
      <c r="D264" t="str">
        <f>IF(C264="","",COUNTIF($C$1:C264,"기사임"))</f>
        <v/>
      </c>
      <c r="K264" t="str">
        <f t="shared" si="12"/>
        <v>http://skinnonews.com</v>
      </c>
    </row>
    <row r="265" spans="1:11">
      <c r="A265" s="86" t="s">
        <v>1368</v>
      </c>
      <c r="B265" s="86">
        <v>2</v>
      </c>
      <c r="C265" t="str">
        <f t="shared" si="11"/>
        <v/>
      </c>
      <c r="D265" t="str">
        <f>IF(C265="","",COUNTIF($C$1:C265,"기사임"))</f>
        <v/>
      </c>
      <c r="K265" t="str">
        <f t="shared" si="12"/>
        <v>http://skinnonews.com</v>
      </c>
    </row>
    <row r="266" spans="1:11">
      <c r="A266" s="86" t="s">
        <v>1032</v>
      </c>
      <c r="B266" s="86">
        <v>2</v>
      </c>
      <c r="C266" t="str">
        <f t="shared" si="11"/>
        <v/>
      </c>
      <c r="D266" t="str">
        <f>IF(C266="","",COUNTIF($C$1:C266,"기사임"))</f>
        <v/>
      </c>
      <c r="K266" t="str">
        <f t="shared" si="12"/>
        <v>http://skinnonews.com</v>
      </c>
    </row>
    <row r="267" spans="1:11">
      <c r="A267" s="86" t="s">
        <v>1900</v>
      </c>
      <c r="B267" s="86">
        <v>1</v>
      </c>
      <c r="C267" t="str">
        <f t="shared" si="11"/>
        <v>기사임</v>
      </c>
      <c r="D267">
        <f>IF(C267="","",COUNTIF($C$1:C267,"기사임"))</f>
        <v>197</v>
      </c>
      <c r="K267" t="str">
        <f t="shared" si="12"/>
        <v>http://skinnonews.com</v>
      </c>
    </row>
    <row r="268" spans="1:11">
      <c r="A268" s="86" t="s">
        <v>1120</v>
      </c>
      <c r="B268" s="86">
        <v>1</v>
      </c>
      <c r="C268" t="str">
        <f t="shared" si="11"/>
        <v>기사임</v>
      </c>
      <c r="D268">
        <f>IF(C268="","",COUNTIF($C$1:C268,"기사임"))</f>
        <v>198</v>
      </c>
      <c r="K268" t="str">
        <f t="shared" si="12"/>
        <v>http://skinnonews.com</v>
      </c>
    </row>
    <row r="269" spans="1:11">
      <c r="A269" s="86" t="s">
        <v>1901</v>
      </c>
      <c r="B269" s="86">
        <v>1</v>
      </c>
      <c r="C269" t="str">
        <f t="shared" si="11"/>
        <v>기사임</v>
      </c>
      <c r="D269">
        <f>IF(C269="","",COUNTIF($C$1:C269,"기사임"))</f>
        <v>199</v>
      </c>
      <c r="K269" t="str">
        <f t="shared" si="12"/>
        <v>http://skinnonews.com</v>
      </c>
    </row>
    <row r="270" spans="1:11">
      <c r="A270" s="86" t="s">
        <v>1292</v>
      </c>
      <c r="B270" s="86">
        <v>1</v>
      </c>
      <c r="C270" t="str">
        <f t="shared" si="11"/>
        <v>기사임</v>
      </c>
      <c r="D270">
        <f>IF(C270="","",COUNTIF($C$1:C270,"기사임"))</f>
        <v>200</v>
      </c>
      <c r="K270" t="str">
        <f t="shared" si="12"/>
        <v>http://skinnonews.com</v>
      </c>
    </row>
    <row r="271" spans="1:11">
      <c r="A271" s="86" t="s">
        <v>1129</v>
      </c>
      <c r="B271" s="86">
        <v>1</v>
      </c>
      <c r="C271" t="str">
        <f t="shared" si="11"/>
        <v>기사임</v>
      </c>
      <c r="D271">
        <f>IF(C271="","",COUNTIF($C$1:C271,"기사임"))</f>
        <v>201</v>
      </c>
      <c r="K271" t="str">
        <f t="shared" si="12"/>
        <v>http://skinnonews.com</v>
      </c>
    </row>
    <row r="272" spans="1:11">
      <c r="A272" s="86" t="s">
        <v>1043</v>
      </c>
      <c r="B272" s="86">
        <v>1</v>
      </c>
      <c r="C272" t="str">
        <f t="shared" si="11"/>
        <v>기사임</v>
      </c>
      <c r="D272">
        <f>IF(C272="","",COUNTIF($C$1:C272,"기사임"))</f>
        <v>202</v>
      </c>
      <c r="K272" t="str">
        <f t="shared" si="12"/>
        <v>http://skinnonews.com</v>
      </c>
    </row>
    <row r="273" spans="1:11">
      <c r="A273" s="86" t="s">
        <v>1249</v>
      </c>
      <c r="B273" s="86">
        <v>1</v>
      </c>
      <c r="C273" t="str">
        <f t="shared" si="11"/>
        <v>기사임</v>
      </c>
      <c r="D273">
        <f>IF(C273="","",COUNTIF($C$1:C273,"기사임"))</f>
        <v>203</v>
      </c>
      <c r="K273" t="str">
        <f t="shared" si="12"/>
        <v>http://skinnonews.com</v>
      </c>
    </row>
    <row r="274" spans="1:11">
      <c r="A274" s="86" t="s">
        <v>1250</v>
      </c>
      <c r="B274" s="86">
        <v>1</v>
      </c>
      <c r="C274" t="str">
        <f t="shared" si="11"/>
        <v>기사임</v>
      </c>
      <c r="D274">
        <f>IF(C274="","",COUNTIF($C$1:C274,"기사임"))</f>
        <v>204</v>
      </c>
      <c r="K274" t="str">
        <f t="shared" si="12"/>
        <v>http://skinnonews.com</v>
      </c>
    </row>
    <row r="275" spans="1:11">
      <c r="A275" s="86" t="s">
        <v>932</v>
      </c>
      <c r="B275" s="86">
        <v>1</v>
      </c>
      <c r="C275" t="str">
        <f t="shared" si="11"/>
        <v>기사임</v>
      </c>
      <c r="D275">
        <f>IF(C275="","",COUNTIF($C$1:C275,"기사임"))</f>
        <v>205</v>
      </c>
      <c r="K275" t="str">
        <f t="shared" si="12"/>
        <v>http://skinnonews.com</v>
      </c>
    </row>
    <row r="276" spans="1:11">
      <c r="A276" s="86" t="s">
        <v>1183</v>
      </c>
      <c r="B276" s="86">
        <v>1</v>
      </c>
      <c r="C276" t="str">
        <f t="shared" si="11"/>
        <v>기사임</v>
      </c>
      <c r="D276">
        <f>IF(C276="","",COUNTIF($C$1:C276,"기사임"))</f>
        <v>206</v>
      </c>
      <c r="K276" t="str">
        <f t="shared" si="12"/>
        <v>http://skinnonews.com</v>
      </c>
    </row>
    <row r="277" spans="1:11">
      <c r="A277" s="86" t="s">
        <v>288</v>
      </c>
      <c r="B277" s="86">
        <v>1</v>
      </c>
      <c r="C277" t="str">
        <f t="shared" si="11"/>
        <v>기사임</v>
      </c>
      <c r="D277">
        <f>IF(C277="","",COUNTIF($C$1:C277,"기사임"))</f>
        <v>207</v>
      </c>
      <c r="K277" t="str">
        <f t="shared" si="12"/>
        <v>http://skinnonews.com</v>
      </c>
    </row>
    <row r="278" spans="1:11">
      <c r="A278" s="86" t="s">
        <v>1743</v>
      </c>
      <c r="B278" s="86">
        <v>1</v>
      </c>
      <c r="C278" t="str">
        <f t="shared" si="11"/>
        <v>기사임</v>
      </c>
      <c r="D278">
        <f>IF(C278="","",COUNTIF($C$1:C278,"기사임"))</f>
        <v>208</v>
      </c>
      <c r="K278" t="str">
        <f t="shared" si="12"/>
        <v>http://skinnonews.com</v>
      </c>
    </row>
    <row r="279" spans="1:11">
      <c r="A279" s="86" t="s">
        <v>1902</v>
      </c>
      <c r="B279" s="86">
        <v>1</v>
      </c>
      <c r="C279" t="str">
        <f t="shared" si="11"/>
        <v>기사임</v>
      </c>
      <c r="D279">
        <f>IF(C279="","",COUNTIF($C$1:C279,"기사임"))</f>
        <v>209</v>
      </c>
      <c r="K279" t="str">
        <f t="shared" si="12"/>
        <v>http://skinnonews.com</v>
      </c>
    </row>
    <row r="280" spans="1:11">
      <c r="A280" s="86" t="s">
        <v>1242</v>
      </c>
      <c r="B280" s="86">
        <v>1</v>
      </c>
      <c r="C280" t="str">
        <f t="shared" si="11"/>
        <v>기사임</v>
      </c>
      <c r="D280">
        <f>IF(C280="","",COUNTIF($C$1:C280,"기사임"))</f>
        <v>210</v>
      </c>
      <c r="K280" t="str">
        <f t="shared" si="12"/>
        <v>http://skinnonews.com</v>
      </c>
    </row>
    <row r="281" spans="1:11">
      <c r="A281" s="86" t="s">
        <v>1903</v>
      </c>
      <c r="B281" s="86">
        <v>1</v>
      </c>
      <c r="C281" t="str">
        <f t="shared" si="11"/>
        <v>기사임</v>
      </c>
      <c r="D281">
        <f>IF(C281="","",COUNTIF($C$1:C281,"기사임"))</f>
        <v>211</v>
      </c>
      <c r="K281" t="str">
        <f t="shared" si="12"/>
        <v>http://skinnonews.com</v>
      </c>
    </row>
    <row r="282" spans="1:11">
      <c r="A282" s="86" t="s">
        <v>1193</v>
      </c>
      <c r="B282" s="86">
        <v>1</v>
      </c>
      <c r="C282" t="str">
        <f t="shared" si="11"/>
        <v>기사임</v>
      </c>
      <c r="D282">
        <f>IF(C282="","",COUNTIF($C$1:C282,"기사임"))</f>
        <v>212</v>
      </c>
      <c r="K282" t="str">
        <f t="shared" si="12"/>
        <v>http://skinnonews.com</v>
      </c>
    </row>
    <row r="283" spans="1:11">
      <c r="A283" s="86" t="s">
        <v>1194</v>
      </c>
      <c r="B283" s="86">
        <v>1</v>
      </c>
      <c r="C283" t="str">
        <f t="shared" si="11"/>
        <v>기사임</v>
      </c>
      <c r="D283">
        <f>IF(C283="","",COUNTIF($C$1:C283,"기사임"))</f>
        <v>213</v>
      </c>
      <c r="K283" t="str">
        <f t="shared" si="12"/>
        <v>http://skinnonews.com</v>
      </c>
    </row>
    <row r="284" spans="1:11">
      <c r="A284" s="86" t="s">
        <v>1245</v>
      </c>
      <c r="B284" s="86">
        <v>1</v>
      </c>
      <c r="C284" t="str">
        <f t="shared" si="11"/>
        <v>기사임</v>
      </c>
      <c r="D284">
        <f>IF(C284="","",COUNTIF($C$1:C284,"기사임"))</f>
        <v>214</v>
      </c>
      <c r="K284" t="str">
        <f t="shared" si="12"/>
        <v>http://skinnonews.com</v>
      </c>
    </row>
    <row r="285" spans="1:11">
      <c r="A285" s="86" t="s">
        <v>1744</v>
      </c>
      <c r="B285" s="86">
        <v>1</v>
      </c>
      <c r="C285" t="str">
        <f t="shared" si="11"/>
        <v>기사임</v>
      </c>
      <c r="D285">
        <f>IF(C285="","",COUNTIF($C$1:C285,"기사임"))</f>
        <v>215</v>
      </c>
      <c r="K285" t="str">
        <f t="shared" si="12"/>
        <v>http://skinnonews.com</v>
      </c>
    </row>
    <row r="286" spans="1:11">
      <c r="A286" s="86" t="s">
        <v>266</v>
      </c>
      <c r="B286" s="86">
        <v>1</v>
      </c>
      <c r="C286" t="str">
        <f t="shared" si="11"/>
        <v>기사임</v>
      </c>
      <c r="D286">
        <f>IF(C286="","",COUNTIF($C$1:C286,"기사임"))</f>
        <v>216</v>
      </c>
      <c r="K286" t="str">
        <f t="shared" si="12"/>
        <v>http://skinnonews.com</v>
      </c>
    </row>
    <row r="287" spans="1:11">
      <c r="A287" s="86" t="s">
        <v>1259</v>
      </c>
      <c r="B287" s="86">
        <v>1</v>
      </c>
      <c r="C287" t="str">
        <f t="shared" si="11"/>
        <v>기사임</v>
      </c>
      <c r="D287">
        <f>IF(C287="","",COUNTIF($C$1:C287,"기사임"))</f>
        <v>217</v>
      </c>
      <c r="K287" t="str">
        <f t="shared" si="12"/>
        <v>http://skinnonews.com</v>
      </c>
    </row>
    <row r="288" spans="1:11">
      <c r="A288" s="86" t="s">
        <v>1904</v>
      </c>
      <c r="B288" s="86">
        <v>1</v>
      </c>
      <c r="C288" t="str">
        <f t="shared" si="11"/>
        <v>기사임</v>
      </c>
      <c r="D288">
        <f>IF(C288="","",COUNTIF($C$1:C288,"기사임"))</f>
        <v>218</v>
      </c>
      <c r="K288" t="str">
        <f t="shared" si="12"/>
        <v>http://skinnonews.com</v>
      </c>
    </row>
    <row r="289" spans="1:11">
      <c r="A289" s="86" t="s">
        <v>1040</v>
      </c>
      <c r="B289" s="86">
        <v>1</v>
      </c>
      <c r="C289" t="str">
        <f t="shared" si="11"/>
        <v>기사임</v>
      </c>
      <c r="D289">
        <f>IF(C289="","",COUNTIF($C$1:C289,"기사임"))</f>
        <v>219</v>
      </c>
      <c r="K289" t="str">
        <f t="shared" si="12"/>
        <v>http://skinnonews.com</v>
      </c>
    </row>
    <row r="290" spans="1:11">
      <c r="A290" s="86" t="s">
        <v>1905</v>
      </c>
      <c r="B290" s="86">
        <v>1</v>
      </c>
      <c r="C290" t="str">
        <f t="shared" si="11"/>
        <v>기사임</v>
      </c>
      <c r="D290">
        <f>IF(C290="","",COUNTIF($C$1:C290,"기사임"))</f>
        <v>220</v>
      </c>
      <c r="K290" t="str">
        <f t="shared" si="12"/>
        <v>http://skinnonews.com</v>
      </c>
    </row>
    <row r="291" spans="1:11">
      <c r="A291" s="86" t="s">
        <v>1906</v>
      </c>
      <c r="B291" s="86">
        <v>1</v>
      </c>
      <c r="C291" t="str">
        <f t="shared" si="11"/>
        <v>기사임</v>
      </c>
      <c r="D291">
        <f>IF(C291="","",COUNTIF($C$1:C291,"기사임"))</f>
        <v>221</v>
      </c>
      <c r="K291" t="str">
        <f t="shared" si="12"/>
        <v>http://skinnonews.com</v>
      </c>
    </row>
    <row r="292" spans="1:11">
      <c r="A292" s="86" t="s">
        <v>1907</v>
      </c>
      <c r="B292" s="86">
        <v>1</v>
      </c>
      <c r="C292" t="str">
        <f t="shared" si="11"/>
        <v>기사임</v>
      </c>
      <c r="D292">
        <f>IF(C292="","",COUNTIF($C$1:C292,"기사임"))</f>
        <v>222</v>
      </c>
      <c r="K292" t="str">
        <f t="shared" si="12"/>
        <v>http://skinnonews.com</v>
      </c>
    </row>
    <row r="293" spans="1:11">
      <c r="A293" s="86" t="s">
        <v>1197</v>
      </c>
      <c r="B293" s="86">
        <v>1</v>
      </c>
      <c r="C293" t="str">
        <f t="shared" si="11"/>
        <v>기사임</v>
      </c>
      <c r="D293">
        <f>IF(C293="","",COUNTIF($C$1:C293,"기사임"))</f>
        <v>223</v>
      </c>
      <c r="K293" t="str">
        <f t="shared" si="12"/>
        <v>http://skinnonews.com</v>
      </c>
    </row>
    <row r="294" spans="1:11">
      <c r="A294" s="86" t="s">
        <v>1908</v>
      </c>
      <c r="B294" s="86">
        <v>1</v>
      </c>
      <c r="C294" t="str">
        <f t="shared" si="11"/>
        <v>기사임</v>
      </c>
      <c r="D294">
        <f>IF(C294="","",COUNTIF($C$1:C294,"기사임"))</f>
        <v>224</v>
      </c>
      <c r="K294" t="str">
        <f t="shared" si="12"/>
        <v>http://skinnonews.com</v>
      </c>
    </row>
    <row r="295" spans="1:11">
      <c r="A295" s="86" t="s">
        <v>271</v>
      </c>
      <c r="B295" s="86">
        <v>1</v>
      </c>
      <c r="C295" t="str">
        <f t="shared" si="11"/>
        <v>기사임</v>
      </c>
      <c r="D295">
        <f>IF(C295="","",COUNTIF($C$1:C295,"기사임"))</f>
        <v>225</v>
      </c>
      <c r="K295" t="str">
        <f t="shared" si="12"/>
        <v>http://skinnonews.com</v>
      </c>
    </row>
    <row r="296" spans="1:11">
      <c r="A296" s="86" t="s">
        <v>1795</v>
      </c>
      <c r="B296" s="86">
        <v>1</v>
      </c>
      <c r="C296" t="str">
        <f t="shared" si="11"/>
        <v>기사임</v>
      </c>
      <c r="D296">
        <f>IF(C296="","",COUNTIF($C$1:C296,"기사임"))</f>
        <v>226</v>
      </c>
      <c r="K296" t="str">
        <f t="shared" si="12"/>
        <v>http://skinnonews.com</v>
      </c>
    </row>
    <row r="297" spans="1:11">
      <c r="A297" s="86" t="s">
        <v>1133</v>
      </c>
      <c r="B297" s="86">
        <v>1</v>
      </c>
      <c r="C297" t="str">
        <f t="shared" si="11"/>
        <v>기사임</v>
      </c>
      <c r="D297">
        <f>IF(C297="","",COUNTIF($C$1:C297,"기사임"))</f>
        <v>227</v>
      </c>
      <c r="K297" t="str">
        <f t="shared" si="12"/>
        <v>http://skinnonews.com</v>
      </c>
    </row>
    <row r="298" spans="1:11">
      <c r="A298" s="86" t="s">
        <v>1786</v>
      </c>
      <c r="B298" s="86">
        <v>1</v>
      </c>
      <c r="C298" t="str">
        <f t="shared" si="11"/>
        <v>기사임</v>
      </c>
      <c r="D298">
        <f>IF(C298="","",COUNTIF($C$1:C298,"기사임"))</f>
        <v>228</v>
      </c>
      <c r="K298" t="str">
        <f t="shared" si="12"/>
        <v>http://skinnonews.com</v>
      </c>
    </row>
    <row r="299" spans="1:11">
      <c r="A299" s="86" t="s">
        <v>1118</v>
      </c>
      <c r="B299" s="86">
        <v>1</v>
      </c>
      <c r="C299" t="str">
        <f t="shared" si="11"/>
        <v>기사임</v>
      </c>
      <c r="D299">
        <f>IF(C299="","",COUNTIF($C$1:C299,"기사임"))</f>
        <v>229</v>
      </c>
      <c r="K299" t="str">
        <f t="shared" si="12"/>
        <v>http://skinnonews.com</v>
      </c>
    </row>
    <row r="300" spans="1:11">
      <c r="A300" s="86" t="s">
        <v>618</v>
      </c>
      <c r="B300" s="86">
        <v>1</v>
      </c>
      <c r="C300" t="str">
        <f t="shared" si="11"/>
        <v>기사임</v>
      </c>
      <c r="D300">
        <f>IF(C300="","",COUNTIF($C$1:C300,"기사임"))</f>
        <v>230</v>
      </c>
      <c r="K300" t="str">
        <f t="shared" si="12"/>
        <v>http://skinnonews.com</v>
      </c>
    </row>
    <row r="301" spans="1:11">
      <c r="A301" s="86" t="s">
        <v>1301</v>
      </c>
      <c r="B301" s="86">
        <v>1</v>
      </c>
      <c r="C301" t="str">
        <f t="shared" si="11"/>
        <v>기사임</v>
      </c>
      <c r="D301">
        <f>IF(C301="","",COUNTIF($C$1:C301,"기사임"))</f>
        <v>231</v>
      </c>
      <c r="K301" t="str">
        <f t="shared" si="12"/>
        <v>http://skinnonews.com</v>
      </c>
    </row>
    <row r="302" spans="1:11">
      <c r="A302" s="86" t="s">
        <v>511</v>
      </c>
      <c r="B302" s="86">
        <v>1</v>
      </c>
      <c r="C302" t="str">
        <f t="shared" si="11"/>
        <v>기사임</v>
      </c>
      <c r="D302">
        <f>IF(C302="","",COUNTIF($C$1:C302,"기사임"))</f>
        <v>232</v>
      </c>
      <c r="K302" t="str">
        <f t="shared" si="12"/>
        <v>http://skinnonews.com</v>
      </c>
    </row>
    <row r="303" spans="1:11">
      <c r="A303" s="86" t="s">
        <v>1796</v>
      </c>
      <c r="B303" s="86">
        <v>1</v>
      </c>
      <c r="C303" t="str">
        <f t="shared" si="11"/>
        <v>기사임</v>
      </c>
      <c r="D303">
        <f>IF(C303="","",COUNTIF($C$1:C303,"기사임"))</f>
        <v>233</v>
      </c>
      <c r="K303" t="str">
        <f t="shared" si="12"/>
        <v>http://skinnonews.com</v>
      </c>
    </row>
    <row r="304" spans="1:11">
      <c r="A304" s="86" t="s">
        <v>515</v>
      </c>
      <c r="B304" s="86">
        <v>1</v>
      </c>
      <c r="C304" t="str">
        <f t="shared" si="11"/>
        <v>기사임</v>
      </c>
      <c r="D304">
        <f>IF(C304="","",COUNTIF($C$1:C304,"기사임"))</f>
        <v>234</v>
      </c>
      <c r="K304" t="str">
        <f t="shared" si="12"/>
        <v>http://skinnonews.com</v>
      </c>
    </row>
    <row r="305" spans="1:11">
      <c r="A305" s="86" t="s">
        <v>1116</v>
      </c>
      <c r="B305" s="86">
        <v>1</v>
      </c>
      <c r="C305" t="str">
        <f t="shared" si="11"/>
        <v>기사임</v>
      </c>
      <c r="D305">
        <f>IF(C305="","",COUNTIF($C$1:C305,"기사임"))</f>
        <v>235</v>
      </c>
      <c r="K305" t="str">
        <f t="shared" si="12"/>
        <v>http://skinnonews.com</v>
      </c>
    </row>
    <row r="306" spans="1:11">
      <c r="A306" s="86" t="s">
        <v>1302</v>
      </c>
      <c r="B306" s="86">
        <v>1</v>
      </c>
      <c r="C306" t="str">
        <f t="shared" si="11"/>
        <v>기사임</v>
      </c>
      <c r="D306">
        <f>IF(C306="","",COUNTIF($C$1:C306,"기사임"))</f>
        <v>236</v>
      </c>
      <c r="K306" t="str">
        <f t="shared" si="12"/>
        <v>http://skinnonews.com</v>
      </c>
    </row>
    <row r="307" spans="1:11">
      <c r="A307" s="86" t="s">
        <v>1264</v>
      </c>
      <c r="B307" s="86">
        <v>1</v>
      </c>
      <c r="C307" t="str">
        <f t="shared" si="11"/>
        <v>기사임</v>
      </c>
      <c r="D307">
        <f>IF(C307="","",COUNTIF($C$1:C307,"기사임"))</f>
        <v>237</v>
      </c>
      <c r="K307" t="str">
        <f t="shared" si="12"/>
        <v>http://skinnonews.com</v>
      </c>
    </row>
    <row r="308" spans="1:11">
      <c r="A308" s="86" t="s">
        <v>1199</v>
      </c>
      <c r="B308" s="86">
        <v>1</v>
      </c>
      <c r="C308" t="str">
        <f t="shared" si="11"/>
        <v>기사임</v>
      </c>
      <c r="D308">
        <f>IF(C308="","",COUNTIF($C$1:C308,"기사임"))</f>
        <v>238</v>
      </c>
      <c r="K308" t="str">
        <f t="shared" si="12"/>
        <v>http://skinnonews.com</v>
      </c>
    </row>
    <row r="309" spans="1:11">
      <c r="A309" s="86" t="s">
        <v>612</v>
      </c>
      <c r="B309" s="86">
        <v>1</v>
      </c>
      <c r="C309" t="str">
        <f t="shared" si="11"/>
        <v>기사임</v>
      </c>
      <c r="D309">
        <f>IF(C309="","",COUNTIF($C$1:C309,"기사임"))</f>
        <v>239</v>
      </c>
      <c r="K309" t="str">
        <f t="shared" si="12"/>
        <v>http://skinnonews.com</v>
      </c>
    </row>
    <row r="310" spans="1:11">
      <c r="A310" s="86" t="s">
        <v>616</v>
      </c>
      <c r="B310" s="86">
        <v>1</v>
      </c>
      <c r="C310" t="str">
        <f t="shared" si="11"/>
        <v>기사임</v>
      </c>
      <c r="D310">
        <f>IF(C310="","",COUNTIF($C$1:C310,"기사임"))</f>
        <v>240</v>
      </c>
      <c r="K310" t="str">
        <f t="shared" si="12"/>
        <v>http://skinnonews.com</v>
      </c>
    </row>
    <row r="311" spans="1:11">
      <c r="A311" s="86" t="s">
        <v>1252</v>
      </c>
      <c r="B311" s="86">
        <v>1</v>
      </c>
      <c r="C311" t="str">
        <f t="shared" si="11"/>
        <v>기사임</v>
      </c>
      <c r="D311">
        <f>IF(C311="","",COUNTIF($C$1:C311,"기사임"))</f>
        <v>241</v>
      </c>
      <c r="K311" t="str">
        <f t="shared" si="12"/>
        <v>http://skinnonews.com</v>
      </c>
    </row>
    <row r="312" spans="1:11">
      <c r="A312" s="86" t="s">
        <v>644</v>
      </c>
      <c r="B312" s="86">
        <v>1</v>
      </c>
      <c r="C312" t="str">
        <f t="shared" si="11"/>
        <v>기사임</v>
      </c>
      <c r="D312">
        <f>IF(C312="","",COUNTIF($C$1:C312,"기사임"))</f>
        <v>242</v>
      </c>
      <c r="K312" t="str">
        <f t="shared" si="12"/>
        <v>http://skinnonews.com</v>
      </c>
    </row>
    <row r="313" spans="1:11">
      <c r="A313" s="86" t="s">
        <v>1201</v>
      </c>
      <c r="B313" s="86">
        <v>1</v>
      </c>
      <c r="C313" t="str">
        <f t="shared" si="11"/>
        <v>기사임</v>
      </c>
      <c r="D313">
        <f>IF(C313="","",COUNTIF($C$1:C313,"기사임"))</f>
        <v>243</v>
      </c>
      <c r="K313" t="str">
        <f t="shared" si="12"/>
        <v>http://skinnonews.com</v>
      </c>
    </row>
    <row r="314" spans="1:11">
      <c r="A314" s="86" t="s">
        <v>672</v>
      </c>
      <c r="B314" s="86">
        <v>1</v>
      </c>
      <c r="C314" t="str">
        <f t="shared" si="11"/>
        <v>기사임</v>
      </c>
      <c r="D314">
        <f>IF(C314="","",COUNTIF($C$1:C314,"기사임"))</f>
        <v>244</v>
      </c>
      <c r="K314" t="str">
        <f t="shared" si="12"/>
        <v>http://skinnonews.com</v>
      </c>
    </row>
    <row r="315" spans="1:11">
      <c r="A315" s="86" t="s">
        <v>671</v>
      </c>
      <c r="B315" s="86">
        <v>1</v>
      </c>
      <c r="C315" t="str">
        <f t="shared" si="11"/>
        <v>기사임</v>
      </c>
      <c r="D315">
        <f>IF(C315="","",COUNTIF($C$1:C315,"기사임"))</f>
        <v>245</v>
      </c>
      <c r="K315" t="str">
        <f t="shared" si="12"/>
        <v>http://skinnonews.com</v>
      </c>
    </row>
    <row r="316" spans="1:11">
      <c r="A316" s="86" t="s">
        <v>670</v>
      </c>
      <c r="B316" s="86">
        <v>1</v>
      </c>
      <c r="C316" t="str">
        <f t="shared" si="11"/>
        <v>기사임</v>
      </c>
      <c r="D316">
        <f>IF(C316="","",COUNTIF($C$1:C316,"기사임"))</f>
        <v>246</v>
      </c>
      <c r="K316" t="str">
        <f t="shared" si="12"/>
        <v>http://skinnonews.com</v>
      </c>
    </row>
    <row r="317" spans="1:11">
      <c r="A317" s="86" t="s">
        <v>1741</v>
      </c>
      <c r="B317" s="86">
        <v>1</v>
      </c>
      <c r="C317" t="str">
        <f t="shared" si="11"/>
        <v>기사임</v>
      </c>
      <c r="D317">
        <f>IF(C317="","",COUNTIF($C$1:C317,"기사임"))</f>
        <v>247</v>
      </c>
      <c r="K317" t="str">
        <f t="shared" si="12"/>
        <v>http://skinnonews.com</v>
      </c>
    </row>
    <row r="318" spans="1:11">
      <c r="A318" s="86" t="s">
        <v>1798</v>
      </c>
      <c r="B318" s="86">
        <v>1</v>
      </c>
      <c r="C318" t="str">
        <f t="shared" si="11"/>
        <v>기사임</v>
      </c>
      <c r="D318">
        <f>IF(C318="","",COUNTIF($C$1:C318,"기사임"))</f>
        <v>248</v>
      </c>
      <c r="K318" t="str">
        <f t="shared" si="12"/>
        <v>http://skinnonews.com</v>
      </c>
    </row>
    <row r="319" spans="1:11">
      <c r="A319" s="86" t="s">
        <v>1306</v>
      </c>
      <c r="B319" s="86">
        <v>1</v>
      </c>
      <c r="C319" t="str">
        <f t="shared" si="11"/>
        <v>기사임</v>
      </c>
      <c r="D319">
        <f>IF(C319="","",COUNTIF($C$1:C319,"기사임"))</f>
        <v>249</v>
      </c>
      <c r="K319" t="str">
        <f t="shared" si="12"/>
        <v>http://skinnonews.com</v>
      </c>
    </row>
    <row r="320" spans="1:11">
      <c r="A320" s="86" t="s">
        <v>1674</v>
      </c>
      <c r="B320" s="86">
        <v>1</v>
      </c>
      <c r="C320" t="str">
        <f t="shared" si="11"/>
        <v>기사임</v>
      </c>
      <c r="D320">
        <f>IF(C320="","",COUNTIF($C$1:C320,"기사임"))</f>
        <v>250</v>
      </c>
      <c r="K320" t="str">
        <f t="shared" si="12"/>
        <v>http://skinnonews.com</v>
      </c>
    </row>
    <row r="321" spans="1:11">
      <c r="A321" s="86" t="s">
        <v>924</v>
      </c>
      <c r="B321" s="86">
        <v>1</v>
      </c>
      <c r="C321" t="str">
        <f t="shared" si="11"/>
        <v>기사임</v>
      </c>
      <c r="D321">
        <f>IF(C321="","",COUNTIF($C$1:C321,"기사임"))</f>
        <v>251</v>
      </c>
      <c r="K321" t="str">
        <f t="shared" si="12"/>
        <v>http://skinnonews.com</v>
      </c>
    </row>
    <row r="322" spans="1:11">
      <c r="A322" s="86" t="s">
        <v>966</v>
      </c>
      <c r="B322" s="86">
        <v>1</v>
      </c>
      <c r="C322" t="str">
        <f t="shared" si="11"/>
        <v>기사임</v>
      </c>
      <c r="D322">
        <f>IF(C322="","",COUNTIF($C$1:C322,"기사임"))</f>
        <v>252</v>
      </c>
      <c r="K322" t="str">
        <f t="shared" si="12"/>
        <v>http://skinnonews.com</v>
      </c>
    </row>
    <row r="323" spans="1:11">
      <c r="A323" s="86" t="s">
        <v>1065</v>
      </c>
      <c r="B323" s="86">
        <v>1</v>
      </c>
      <c r="C323" t="str">
        <f t="shared" ref="C323:C386" si="13">IF(AND(LEFT(A323,17)="/global/archives/",ISNUMBER(_xlfn.NUMBERVALUE(MID(A323,18,1))),ISERROR(FIND("ckattempt",A323)),ISERROR(FIND("preview",A323))),"기사임","")</f>
        <v>기사임</v>
      </c>
      <c r="D323">
        <f>IF(C323="","",COUNTIF($C$1:C323,"기사임"))</f>
        <v>253</v>
      </c>
      <c r="K323" t="str">
        <f t="shared" ref="K323:K386" si="14">CONCATENATE("http://skinnonews.com",H323)</f>
        <v>http://skinnonews.com</v>
      </c>
    </row>
    <row r="324" spans="1:11">
      <c r="A324" s="86" t="s">
        <v>1063</v>
      </c>
      <c r="B324" s="86">
        <v>1</v>
      </c>
      <c r="C324" t="str">
        <f t="shared" si="13"/>
        <v>기사임</v>
      </c>
      <c r="D324">
        <f>IF(C324="","",COUNTIF($C$1:C324,"기사임"))</f>
        <v>254</v>
      </c>
      <c r="K324" t="str">
        <f t="shared" si="14"/>
        <v>http://skinnonews.com</v>
      </c>
    </row>
    <row r="325" spans="1:11">
      <c r="A325" s="86" t="s">
        <v>1909</v>
      </c>
      <c r="B325" s="86">
        <v>1</v>
      </c>
      <c r="C325" t="str">
        <f t="shared" si="13"/>
        <v>기사임</v>
      </c>
      <c r="D325">
        <f>IF(C325="","",COUNTIF($C$1:C325,"기사임"))</f>
        <v>255</v>
      </c>
      <c r="K325" t="str">
        <f t="shared" si="14"/>
        <v>http://skinnonews.com</v>
      </c>
    </row>
    <row r="326" spans="1:11">
      <c r="A326" s="86" t="s">
        <v>1910</v>
      </c>
      <c r="B326" s="86">
        <v>1</v>
      </c>
      <c r="C326" t="str">
        <f t="shared" si="13"/>
        <v>기사임</v>
      </c>
      <c r="D326">
        <f>IF(C326="","",COUNTIF($C$1:C326,"기사임"))</f>
        <v>256</v>
      </c>
      <c r="K326" t="str">
        <f t="shared" si="14"/>
        <v>http://skinnonews.com</v>
      </c>
    </row>
    <row r="327" spans="1:11">
      <c r="A327" s="86" t="s">
        <v>1597</v>
      </c>
      <c r="B327" s="86">
        <v>1</v>
      </c>
      <c r="C327" t="str">
        <f t="shared" si="13"/>
        <v>기사임</v>
      </c>
      <c r="D327">
        <f>IF(C327="","",COUNTIF($C$1:C327,"기사임"))</f>
        <v>257</v>
      </c>
      <c r="K327" t="str">
        <f t="shared" si="14"/>
        <v>http://skinnonews.com</v>
      </c>
    </row>
    <row r="328" spans="1:11">
      <c r="A328" s="86" t="s">
        <v>1911</v>
      </c>
      <c r="B328" s="86">
        <v>1</v>
      </c>
      <c r="C328" t="str">
        <f t="shared" si="13"/>
        <v>기사임</v>
      </c>
      <c r="D328">
        <f>IF(C328="","",COUNTIF($C$1:C328,"기사임"))</f>
        <v>258</v>
      </c>
      <c r="K328" t="str">
        <f t="shared" si="14"/>
        <v>http://skinnonews.com</v>
      </c>
    </row>
    <row r="329" spans="1:11">
      <c r="A329" s="86" t="s">
        <v>1800</v>
      </c>
      <c r="B329" s="86">
        <v>1</v>
      </c>
      <c r="C329" t="str">
        <f t="shared" si="13"/>
        <v>기사임</v>
      </c>
      <c r="D329">
        <f>IF(C329="","",COUNTIF($C$1:C329,"기사임"))</f>
        <v>259</v>
      </c>
      <c r="K329" t="str">
        <f t="shared" si="14"/>
        <v>http://skinnonews.com</v>
      </c>
    </row>
    <row r="330" spans="1:11">
      <c r="A330" s="86" t="s">
        <v>1745</v>
      </c>
      <c r="B330" s="86">
        <v>1</v>
      </c>
      <c r="C330" t="str">
        <f t="shared" si="13"/>
        <v>기사임</v>
      </c>
      <c r="D330">
        <f>IF(C330="","",COUNTIF($C$1:C330,"기사임"))</f>
        <v>260</v>
      </c>
      <c r="K330" t="str">
        <f t="shared" si="14"/>
        <v>http://skinnonews.com</v>
      </c>
    </row>
    <row r="331" spans="1:11">
      <c r="A331" s="86" t="s">
        <v>1691</v>
      </c>
      <c r="B331" s="86">
        <v>1</v>
      </c>
      <c r="C331" t="str">
        <f t="shared" si="13"/>
        <v>기사임</v>
      </c>
      <c r="D331">
        <f>IF(C331="","",COUNTIF($C$1:C331,"기사임"))</f>
        <v>261</v>
      </c>
      <c r="K331" t="str">
        <f t="shared" si="14"/>
        <v>http://skinnonews.com</v>
      </c>
    </row>
    <row r="332" spans="1:11">
      <c r="A332" s="86" t="s">
        <v>1552</v>
      </c>
      <c r="B332" s="86">
        <v>1</v>
      </c>
      <c r="C332" t="str">
        <f t="shared" si="13"/>
        <v>기사임</v>
      </c>
      <c r="D332">
        <f>IF(C332="","",COUNTIF($C$1:C332,"기사임"))</f>
        <v>262</v>
      </c>
      <c r="K332" t="str">
        <f t="shared" si="14"/>
        <v>http://skinnonews.com</v>
      </c>
    </row>
    <row r="333" spans="1:11">
      <c r="A333" s="86" t="s">
        <v>1912</v>
      </c>
      <c r="B333" s="86">
        <v>1</v>
      </c>
      <c r="C333" t="str">
        <f t="shared" si="13"/>
        <v>기사임</v>
      </c>
      <c r="D333">
        <f>IF(C333="","",COUNTIF($C$1:C333,"기사임"))</f>
        <v>263</v>
      </c>
      <c r="K333" t="str">
        <f t="shared" si="14"/>
        <v>http://skinnonews.com</v>
      </c>
    </row>
    <row r="334" spans="1:11">
      <c r="A334" s="86" t="s">
        <v>1913</v>
      </c>
      <c r="B334" s="86">
        <v>1</v>
      </c>
      <c r="C334" t="str">
        <f t="shared" si="13"/>
        <v>기사임</v>
      </c>
      <c r="D334">
        <f>IF(C334="","",COUNTIF($C$1:C334,"기사임"))</f>
        <v>264</v>
      </c>
      <c r="K334" t="str">
        <f t="shared" si="14"/>
        <v>http://skinnonews.com</v>
      </c>
    </row>
    <row r="335" spans="1:11">
      <c r="A335" s="86" t="s">
        <v>1608</v>
      </c>
      <c r="B335" s="86">
        <v>1</v>
      </c>
      <c r="C335" t="str">
        <f t="shared" si="13"/>
        <v>기사임</v>
      </c>
      <c r="D335">
        <f>IF(C335="","",COUNTIF($C$1:C335,"기사임"))</f>
        <v>265</v>
      </c>
      <c r="K335" t="str">
        <f t="shared" si="14"/>
        <v>http://skinnonews.com</v>
      </c>
    </row>
    <row r="336" spans="1:11">
      <c r="A336" s="86" t="s">
        <v>1626</v>
      </c>
      <c r="B336" s="86">
        <v>1</v>
      </c>
      <c r="C336" t="str">
        <f t="shared" si="13"/>
        <v>기사임</v>
      </c>
      <c r="D336">
        <f>IF(C336="","",COUNTIF($C$1:C336,"기사임"))</f>
        <v>266</v>
      </c>
      <c r="K336" t="str">
        <f t="shared" si="14"/>
        <v>http://skinnonews.com</v>
      </c>
    </row>
    <row r="337" spans="1:11">
      <c r="A337" s="86" t="s">
        <v>1673</v>
      </c>
      <c r="B337" s="86">
        <v>1</v>
      </c>
      <c r="C337" t="str">
        <f t="shared" si="13"/>
        <v>기사임</v>
      </c>
      <c r="D337">
        <f>IF(C337="","",COUNTIF($C$1:C337,"기사임"))</f>
        <v>267</v>
      </c>
      <c r="K337" t="str">
        <f t="shared" si="14"/>
        <v>http://skinnonews.com</v>
      </c>
    </row>
    <row r="338" spans="1:11">
      <c r="A338" s="86" t="s">
        <v>1721</v>
      </c>
      <c r="B338" s="86">
        <v>1</v>
      </c>
      <c r="C338" t="str">
        <f t="shared" si="13"/>
        <v>기사임</v>
      </c>
      <c r="D338">
        <f>IF(C338="","",COUNTIF($C$1:C338,"기사임"))</f>
        <v>268</v>
      </c>
      <c r="K338" t="str">
        <f t="shared" si="14"/>
        <v>http://skinnonews.com</v>
      </c>
    </row>
    <row r="339" spans="1:11">
      <c r="A339" s="86" t="s">
        <v>1740</v>
      </c>
      <c r="B339" s="86">
        <v>1</v>
      </c>
      <c r="C339" t="str">
        <f t="shared" si="13"/>
        <v>기사임</v>
      </c>
      <c r="D339">
        <f>IF(C339="","",COUNTIF($C$1:C339,"기사임"))</f>
        <v>269</v>
      </c>
      <c r="K339" t="str">
        <f t="shared" si="14"/>
        <v>http://skinnonews.com</v>
      </c>
    </row>
    <row r="340" spans="1:11">
      <c r="A340" s="86" t="s">
        <v>1122</v>
      </c>
      <c r="B340" s="86">
        <v>1</v>
      </c>
      <c r="C340" t="str">
        <f t="shared" si="13"/>
        <v>기사임</v>
      </c>
      <c r="D340">
        <f>IF(C340="","",COUNTIF($C$1:C340,"기사임"))</f>
        <v>270</v>
      </c>
      <c r="K340" t="str">
        <f t="shared" si="14"/>
        <v>http://skinnonews.com</v>
      </c>
    </row>
    <row r="341" spans="1:11">
      <c r="A341" s="86" t="s">
        <v>1914</v>
      </c>
      <c r="B341" s="86">
        <v>1</v>
      </c>
      <c r="C341" t="str">
        <f t="shared" si="13"/>
        <v>기사임</v>
      </c>
      <c r="D341">
        <f>IF(C341="","",COUNTIF($C$1:C341,"기사임"))</f>
        <v>271</v>
      </c>
      <c r="K341" t="str">
        <f t="shared" si="14"/>
        <v>http://skinnonews.com</v>
      </c>
    </row>
    <row r="342" spans="1:11">
      <c r="A342" s="86" t="s">
        <v>1002</v>
      </c>
      <c r="B342" s="86">
        <v>1</v>
      </c>
      <c r="C342" t="str">
        <f t="shared" si="13"/>
        <v>기사임</v>
      </c>
      <c r="D342">
        <f>IF(C342="","",COUNTIF($C$1:C342,"기사임"))</f>
        <v>272</v>
      </c>
      <c r="K342" t="str">
        <f t="shared" si="14"/>
        <v>http://skinnonews.com</v>
      </c>
    </row>
    <row r="343" spans="1:11">
      <c r="A343" s="86" t="s">
        <v>1722</v>
      </c>
      <c r="B343" s="86">
        <v>1</v>
      </c>
      <c r="C343" t="str">
        <f t="shared" si="13"/>
        <v>기사임</v>
      </c>
      <c r="D343">
        <f>IF(C343="","",COUNTIF($C$1:C343,"기사임"))</f>
        <v>273</v>
      </c>
      <c r="K343" t="str">
        <f t="shared" si="14"/>
        <v>http://skinnonews.com</v>
      </c>
    </row>
    <row r="344" spans="1:11">
      <c r="A344" s="86" t="s">
        <v>1003</v>
      </c>
      <c r="B344" s="86">
        <v>1</v>
      </c>
      <c r="C344" t="str">
        <f t="shared" si="13"/>
        <v>기사임</v>
      </c>
      <c r="D344">
        <f>IF(C344="","",COUNTIF($C$1:C344,"기사임"))</f>
        <v>274</v>
      </c>
      <c r="K344" t="str">
        <f t="shared" si="14"/>
        <v>http://skinnonews.com</v>
      </c>
    </row>
    <row r="345" spans="1:11">
      <c r="A345" s="86" t="s">
        <v>1915</v>
      </c>
      <c r="B345" s="86">
        <v>1</v>
      </c>
      <c r="C345" t="str">
        <f t="shared" si="13"/>
        <v>기사임</v>
      </c>
      <c r="D345">
        <f>IF(C345="","",COUNTIF($C$1:C345,"기사임"))</f>
        <v>275</v>
      </c>
      <c r="K345" t="str">
        <f t="shared" si="14"/>
        <v>http://skinnonews.com</v>
      </c>
    </row>
    <row r="346" spans="1:11">
      <c r="A346" s="86" t="s">
        <v>1046</v>
      </c>
      <c r="B346" s="86">
        <v>1</v>
      </c>
      <c r="C346" t="str">
        <f t="shared" si="13"/>
        <v>기사임</v>
      </c>
      <c r="D346">
        <f>IF(C346="","",COUNTIF($C$1:C346,"기사임"))</f>
        <v>276</v>
      </c>
      <c r="K346" t="str">
        <f t="shared" si="14"/>
        <v>http://skinnonews.com</v>
      </c>
    </row>
    <row r="347" spans="1:11">
      <c r="A347" s="86" t="s">
        <v>1202</v>
      </c>
      <c r="B347" s="86">
        <v>1</v>
      </c>
      <c r="C347" t="str">
        <f t="shared" si="13"/>
        <v>기사임</v>
      </c>
      <c r="D347">
        <f>IF(C347="","",COUNTIF($C$1:C347,"기사임"))</f>
        <v>277</v>
      </c>
      <c r="K347" t="str">
        <f t="shared" si="14"/>
        <v>http://skinnonews.com</v>
      </c>
    </row>
    <row r="348" spans="1:11">
      <c r="A348" s="86" t="s">
        <v>1204</v>
      </c>
      <c r="B348" s="86">
        <v>1</v>
      </c>
      <c r="C348" t="str">
        <f t="shared" si="13"/>
        <v>기사임</v>
      </c>
      <c r="D348">
        <f>IF(C348="","",COUNTIF($C$1:C348,"기사임"))</f>
        <v>278</v>
      </c>
      <c r="K348" t="str">
        <f t="shared" si="14"/>
        <v>http://skinnonews.com</v>
      </c>
    </row>
    <row r="349" spans="1:11">
      <c r="A349" s="86" t="s">
        <v>1174</v>
      </c>
      <c r="B349" s="86">
        <v>1</v>
      </c>
      <c r="C349" t="str">
        <f t="shared" si="13"/>
        <v>기사임</v>
      </c>
      <c r="D349">
        <f>IF(C349="","",COUNTIF($C$1:C349,"기사임"))</f>
        <v>279</v>
      </c>
      <c r="K349" t="str">
        <f t="shared" si="14"/>
        <v>http://skinnonews.com</v>
      </c>
    </row>
    <row r="350" spans="1:11">
      <c r="A350" s="86" t="s">
        <v>1746</v>
      </c>
      <c r="B350" s="86">
        <v>1</v>
      </c>
      <c r="C350" t="str">
        <f t="shared" si="13"/>
        <v>기사임</v>
      </c>
      <c r="D350">
        <f>IF(C350="","",COUNTIF($C$1:C350,"기사임"))</f>
        <v>280</v>
      </c>
      <c r="K350" t="str">
        <f t="shared" si="14"/>
        <v>http://skinnonews.com</v>
      </c>
    </row>
    <row r="351" spans="1:11">
      <c r="A351" s="86" t="s">
        <v>1253</v>
      </c>
      <c r="B351" s="86">
        <v>1</v>
      </c>
      <c r="C351" t="str">
        <f t="shared" si="13"/>
        <v>기사임</v>
      </c>
      <c r="D351">
        <f>IF(C351="","",COUNTIF($C$1:C351,"기사임"))</f>
        <v>281</v>
      </c>
      <c r="K351" t="str">
        <f t="shared" si="14"/>
        <v>http://skinnonews.com</v>
      </c>
    </row>
    <row r="352" spans="1:11">
      <c r="A352" s="86" t="s">
        <v>1916</v>
      </c>
      <c r="B352" s="86">
        <v>1</v>
      </c>
      <c r="C352" t="str">
        <f t="shared" si="13"/>
        <v>기사임</v>
      </c>
      <c r="D352">
        <f>IF(C352="","",COUNTIF($C$1:C352,"기사임"))</f>
        <v>282</v>
      </c>
      <c r="K352" t="str">
        <f t="shared" si="14"/>
        <v>http://skinnonews.com</v>
      </c>
    </row>
    <row r="353" spans="1:11">
      <c r="A353" s="86" t="s">
        <v>1177</v>
      </c>
      <c r="B353" s="86">
        <v>1</v>
      </c>
      <c r="C353" t="str">
        <f t="shared" si="13"/>
        <v>기사임</v>
      </c>
      <c r="D353">
        <f>IF(C353="","",COUNTIF($C$1:C353,"기사임"))</f>
        <v>283</v>
      </c>
      <c r="K353" t="str">
        <f t="shared" si="14"/>
        <v>http://skinnonews.com</v>
      </c>
    </row>
    <row r="354" spans="1:11">
      <c r="A354" s="86" t="s">
        <v>1917</v>
      </c>
      <c r="B354" s="86">
        <v>1</v>
      </c>
      <c r="C354" t="str">
        <f t="shared" si="13"/>
        <v>기사임</v>
      </c>
      <c r="D354">
        <f>IF(C354="","",COUNTIF($C$1:C354,"기사임"))</f>
        <v>284</v>
      </c>
      <c r="K354" t="str">
        <f t="shared" si="14"/>
        <v>http://skinnonews.com</v>
      </c>
    </row>
    <row r="355" spans="1:11">
      <c r="A355" s="86" t="s">
        <v>1246</v>
      </c>
      <c r="B355" s="86">
        <v>1</v>
      </c>
      <c r="C355" t="str">
        <f t="shared" si="13"/>
        <v>기사임</v>
      </c>
      <c r="D355">
        <f>IF(C355="","",COUNTIF($C$1:C355,"기사임"))</f>
        <v>285</v>
      </c>
      <c r="K355" t="str">
        <f t="shared" si="14"/>
        <v>http://skinnonews.com</v>
      </c>
    </row>
    <row r="356" spans="1:11">
      <c r="A356" s="86" t="s">
        <v>1747</v>
      </c>
      <c r="B356" s="86">
        <v>1</v>
      </c>
      <c r="C356" t="str">
        <f t="shared" si="13"/>
        <v>기사임</v>
      </c>
      <c r="D356">
        <f>IF(C356="","",COUNTIF($C$1:C356,"기사임"))</f>
        <v>286</v>
      </c>
      <c r="K356" t="str">
        <f t="shared" si="14"/>
        <v>http://skinnonews.com</v>
      </c>
    </row>
    <row r="357" spans="1:11">
      <c r="A357" s="86" t="s">
        <v>977</v>
      </c>
      <c r="B357" s="86">
        <v>1</v>
      </c>
      <c r="C357" t="str">
        <f t="shared" si="13"/>
        <v>기사임</v>
      </c>
      <c r="D357">
        <f>IF(C357="","",COUNTIF($C$1:C357,"기사임"))</f>
        <v>287</v>
      </c>
      <c r="K357" t="str">
        <f t="shared" si="14"/>
        <v>http://skinnonews.com</v>
      </c>
    </row>
    <row r="358" spans="1:11">
      <c r="A358" s="86" t="s">
        <v>1247</v>
      </c>
      <c r="B358" s="86">
        <v>1</v>
      </c>
      <c r="C358" t="str">
        <f t="shared" si="13"/>
        <v>기사임</v>
      </c>
      <c r="D358">
        <f>IF(C358="","",COUNTIF($C$1:C358,"기사임"))</f>
        <v>288</v>
      </c>
      <c r="K358" t="str">
        <f t="shared" si="14"/>
        <v>http://skinnonews.com</v>
      </c>
    </row>
    <row r="359" spans="1:11">
      <c r="A359" s="86" t="s">
        <v>1918</v>
      </c>
      <c r="B359" s="86">
        <v>1</v>
      </c>
      <c r="C359" t="str">
        <f t="shared" si="13"/>
        <v>기사임</v>
      </c>
      <c r="D359">
        <f>IF(C359="","",COUNTIF($C$1:C359,"기사임"))</f>
        <v>289</v>
      </c>
      <c r="K359" t="str">
        <f t="shared" si="14"/>
        <v>http://skinnonews.com</v>
      </c>
    </row>
    <row r="360" spans="1:11">
      <c r="A360" s="86" t="s">
        <v>1806</v>
      </c>
      <c r="B360" s="86">
        <v>1</v>
      </c>
      <c r="C360" t="str">
        <f t="shared" si="13"/>
        <v>기사임</v>
      </c>
      <c r="D360">
        <f>IF(C360="","",COUNTIF($C$1:C360,"기사임"))</f>
        <v>290</v>
      </c>
      <c r="K360" t="str">
        <f t="shared" si="14"/>
        <v>http://skinnonews.com</v>
      </c>
    </row>
    <row r="361" spans="1:11">
      <c r="A361" s="86" t="s">
        <v>285</v>
      </c>
      <c r="B361" s="86">
        <v>1</v>
      </c>
      <c r="C361" t="str">
        <f t="shared" si="13"/>
        <v>기사임</v>
      </c>
      <c r="D361">
        <f>IF(C361="","",COUNTIF($C$1:C361,"기사임"))</f>
        <v>291</v>
      </c>
      <c r="K361" t="str">
        <f t="shared" si="14"/>
        <v>http://skinnonews.com</v>
      </c>
    </row>
    <row r="362" spans="1:11">
      <c r="A362" s="86" t="s">
        <v>1919</v>
      </c>
      <c r="B362" s="86">
        <v>1</v>
      </c>
      <c r="C362" t="str">
        <f t="shared" si="13"/>
        <v>기사임</v>
      </c>
      <c r="D362">
        <f>IF(C362="","",COUNTIF($C$1:C362,"기사임"))</f>
        <v>292</v>
      </c>
      <c r="K362" t="str">
        <f t="shared" si="14"/>
        <v>http://skinnonews.com</v>
      </c>
    </row>
    <row r="363" spans="1:11">
      <c r="A363" s="86" t="s">
        <v>1750</v>
      </c>
      <c r="B363" s="86">
        <v>1</v>
      </c>
      <c r="C363" t="str">
        <f t="shared" si="13"/>
        <v>기사임</v>
      </c>
      <c r="D363">
        <f>IF(C363="","",COUNTIF($C$1:C363,"기사임"))</f>
        <v>293</v>
      </c>
      <c r="K363" t="str">
        <f t="shared" si="14"/>
        <v>http://skinnonews.com</v>
      </c>
    </row>
    <row r="364" spans="1:11">
      <c r="A364" s="86" t="s">
        <v>970</v>
      </c>
      <c r="B364" s="86">
        <v>1</v>
      </c>
      <c r="C364" t="str">
        <f t="shared" si="13"/>
        <v>기사임</v>
      </c>
      <c r="D364">
        <f>IF(C364="","",COUNTIF($C$1:C364,"기사임"))</f>
        <v>294</v>
      </c>
      <c r="K364" t="str">
        <f t="shared" si="14"/>
        <v>http://skinnonews.com</v>
      </c>
    </row>
    <row r="365" spans="1:11">
      <c r="A365" s="86" t="s">
        <v>1209</v>
      </c>
      <c r="B365" s="86">
        <v>1</v>
      </c>
      <c r="C365" t="str">
        <f t="shared" si="13"/>
        <v>기사임</v>
      </c>
      <c r="D365">
        <f>IF(C365="","",COUNTIF($C$1:C365,"기사임"))</f>
        <v>295</v>
      </c>
      <c r="K365" t="str">
        <f t="shared" si="14"/>
        <v>http://skinnonews.com</v>
      </c>
    </row>
    <row r="366" spans="1:11">
      <c r="A366" s="86" t="s">
        <v>1270</v>
      </c>
      <c r="B366" s="86">
        <v>1</v>
      </c>
      <c r="C366" t="str">
        <f t="shared" si="13"/>
        <v>기사임</v>
      </c>
      <c r="D366">
        <f>IF(C366="","",COUNTIF($C$1:C366,"기사임"))</f>
        <v>296</v>
      </c>
      <c r="K366" t="str">
        <f t="shared" si="14"/>
        <v>http://skinnonews.com</v>
      </c>
    </row>
    <row r="367" spans="1:11">
      <c r="A367" s="86" t="s">
        <v>1271</v>
      </c>
      <c r="B367" s="86">
        <v>1</v>
      </c>
      <c r="C367" t="str">
        <f t="shared" si="13"/>
        <v>기사임</v>
      </c>
      <c r="D367">
        <f>IF(C367="","",COUNTIF($C$1:C367,"기사임"))</f>
        <v>297</v>
      </c>
      <c r="K367" t="str">
        <f t="shared" si="14"/>
        <v>http://skinnonews.com</v>
      </c>
    </row>
    <row r="368" spans="1:11">
      <c r="A368" s="86" t="s">
        <v>1920</v>
      </c>
      <c r="B368" s="86">
        <v>1</v>
      </c>
      <c r="C368" t="str">
        <f t="shared" si="13"/>
        <v>기사임</v>
      </c>
      <c r="D368">
        <f>IF(C368="","",COUNTIF($C$1:C368,"기사임"))</f>
        <v>298</v>
      </c>
      <c r="K368" t="str">
        <f t="shared" si="14"/>
        <v>http://skinnonews.com</v>
      </c>
    </row>
    <row r="369" spans="1:11">
      <c r="A369" s="86" t="s">
        <v>1611</v>
      </c>
      <c r="B369" s="86">
        <v>1</v>
      </c>
      <c r="C369" t="str">
        <f t="shared" si="13"/>
        <v>기사임</v>
      </c>
      <c r="D369">
        <f>IF(C369="","",COUNTIF($C$1:C369,"기사임"))</f>
        <v>299</v>
      </c>
      <c r="K369" t="str">
        <f t="shared" si="14"/>
        <v>http://skinnonews.com</v>
      </c>
    </row>
    <row r="370" spans="1:11">
      <c r="A370" s="86" t="s">
        <v>1274</v>
      </c>
      <c r="B370" s="86">
        <v>1</v>
      </c>
      <c r="C370" t="str">
        <f t="shared" si="13"/>
        <v>기사임</v>
      </c>
      <c r="D370">
        <f>IF(C370="","",COUNTIF($C$1:C370,"기사임"))</f>
        <v>300</v>
      </c>
      <c r="K370" t="str">
        <f t="shared" si="14"/>
        <v>http://skinnonews.com</v>
      </c>
    </row>
    <row r="371" spans="1:11">
      <c r="A371" s="86" t="s">
        <v>1071</v>
      </c>
      <c r="B371" s="86">
        <v>1</v>
      </c>
      <c r="C371" t="str">
        <f t="shared" si="13"/>
        <v>기사임</v>
      </c>
      <c r="D371">
        <f>IF(C371="","",COUNTIF($C$1:C371,"기사임"))</f>
        <v>301</v>
      </c>
      <c r="K371" t="str">
        <f t="shared" si="14"/>
        <v>http://skinnonews.com</v>
      </c>
    </row>
    <row r="372" spans="1:11">
      <c r="A372" s="86" t="s">
        <v>1921</v>
      </c>
      <c r="B372" s="86">
        <v>1</v>
      </c>
      <c r="C372" t="str">
        <f t="shared" si="13"/>
        <v>기사임</v>
      </c>
      <c r="D372">
        <f>IF(C372="","",COUNTIF($C$1:C372,"기사임"))</f>
        <v>302</v>
      </c>
      <c r="K372" t="str">
        <f t="shared" si="14"/>
        <v>http://skinnonews.com</v>
      </c>
    </row>
    <row r="373" spans="1:11">
      <c r="A373" s="86" t="s">
        <v>301</v>
      </c>
      <c r="B373" s="86">
        <v>1</v>
      </c>
      <c r="C373" t="str">
        <f t="shared" si="13"/>
        <v>기사임</v>
      </c>
      <c r="D373">
        <f>IF(C373="","",COUNTIF($C$1:C373,"기사임"))</f>
        <v>303</v>
      </c>
      <c r="K373" t="str">
        <f t="shared" si="14"/>
        <v>http://skinnonews.com</v>
      </c>
    </row>
    <row r="374" spans="1:11">
      <c r="A374" s="86" t="s">
        <v>1072</v>
      </c>
      <c r="B374" s="86">
        <v>1</v>
      </c>
      <c r="C374" t="str">
        <f t="shared" si="13"/>
        <v>기사임</v>
      </c>
      <c r="D374">
        <f>IF(C374="","",COUNTIF($C$1:C374,"기사임"))</f>
        <v>304</v>
      </c>
      <c r="K374" t="str">
        <f t="shared" si="14"/>
        <v>http://skinnonews.com</v>
      </c>
    </row>
    <row r="375" spans="1:11">
      <c r="A375" s="86" t="s">
        <v>1125</v>
      </c>
      <c r="B375" s="86">
        <v>1</v>
      </c>
      <c r="C375" t="str">
        <f t="shared" si="13"/>
        <v>기사임</v>
      </c>
      <c r="D375">
        <f>IF(C375="","",COUNTIF($C$1:C375,"기사임"))</f>
        <v>305</v>
      </c>
      <c r="K375" t="str">
        <f t="shared" si="14"/>
        <v>http://skinnonews.com</v>
      </c>
    </row>
    <row r="376" spans="1:11">
      <c r="A376" s="86" t="s">
        <v>1141</v>
      </c>
      <c r="B376" s="86">
        <v>1</v>
      </c>
      <c r="C376" t="str">
        <f t="shared" si="13"/>
        <v>기사임</v>
      </c>
      <c r="D376">
        <f>IF(C376="","",COUNTIF($C$1:C376,"기사임"))</f>
        <v>306</v>
      </c>
      <c r="K376" t="str">
        <f t="shared" si="14"/>
        <v>http://skinnonews.com</v>
      </c>
    </row>
    <row r="377" spans="1:11">
      <c r="A377" s="86" t="s">
        <v>1275</v>
      </c>
      <c r="B377" s="86">
        <v>1</v>
      </c>
      <c r="C377" t="str">
        <f t="shared" si="13"/>
        <v>기사임</v>
      </c>
      <c r="D377">
        <f>IF(C377="","",COUNTIF($C$1:C377,"기사임"))</f>
        <v>307</v>
      </c>
      <c r="K377" t="str">
        <f t="shared" si="14"/>
        <v>http://skinnonews.com</v>
      </c>
    </row>
    <row r="378" spans="1:11">
      <c r="A378" s="86" t="s">
        <v>1705</v>
      </c>
      <c r="B378" s="86">
        <v>1</v>
      </c>
      <c r="C378" t="str">
        <f t="shared" si="13"/>
        <v>기사임</v>
      </c>
      <c r="D378">
        <f>IF(C378="","",COUNTIF($C$1:C378,"기사임"))</f>
        <v>308</v>
      </c>
      <c r="K378" t="str">
        <f t="shared" si="14"/>
        <v>http://skinnonews.com</v>
      </c>
    </row>
    <row r="379" spans="1:11">
      <c r="A379" s="86" t="s">
        <v>1218</v>
      </c>
      <c r="B379" s="86">
        <v>1</v>
      </c>
      <c r="C379" t="str">
        <f t="shared" si="13"/>
        <v>기사임</v>
      </c>
      <c r="D379">
        <f>IF(C379="","",COUNTIF($C$1:C379,"기사임"))</f>
        <v>309</v>
      </c>
      <c r="K379" t="str">
        <f t="shared" si="14"/>
        <v>http://skinnonews.com</v>
      </c>
    </row>
    <row r="380" spans="1:11">
      <c r="A380" s="86" t="s">
        <v>310</v>
      </c>
      <c r="B380" s="86">
        <v>1</v>
      </c>
      <c r="C380" t="str">
        <f t="shared" si="13"/>
        <v>기사임</v>
      </c>
      <c r="D380">
        <f>IF(C380="","",COUNTIF($C$1:C380,"기사임"))</f>
        <v>310</v>
      </c>
      <c r="K380" t="str">
        <f t="shared" si="14"/>
        <v>http://skinnonews.com</v>
      </c>
    </row>
    <row r="381" spans="1:11">
      <c r="A381" s="86" t="s">
        <v>1331</v>
      </c>
      <c r="B381" s="86">
        <v>1</v>
      </c>
      <c r="C381" t="str">
        <f t="shared" si="13"/>
        <v>기사임</v>
      </c>
      <c r="D381">
        <f>IF(C381="","",COUNTIF($C$1:C381,"기사임"))</f>
        <v>311</v>
      </c>
      <c r="K381" t="str">
        <f t="shared" si="14"/>
        <v>http://skinnonews.com</v>
      </c>
    </row>
    <row r="382" spans="1:11">
      <c r="A382" s="86" t="s">
        <v>1333</v>
      </c>
      <c r="B382" s="86">
        <v>1</v>
      </c>
      <c r="C382" t="str">
        <f t="shared" si="13"/>
        <v>기사임</v>
      </c>
      <c r="D382">
        <f>IF(C382="","",COUNTIF($C$1:C382,"기사임"))</f>
        <v>312</v>
      </c>
      <c r="K382" t="str">
        <f t="shared" si="14"/>
        <v>http://skinnonews.com</v>
      </c>
    </row>
    <row r="383" spans="1:11">
      <c r="A383" s="86" t="s">
        <v>1812</v>
      </c>
      <c r="B383" s="86">
        <v>1</v>
      </c>
      <c r="C383" t="str">
        <f t="shared" si="13"/>
        <v>기사임</v>
      </c>
      <c r="D383">
        <f>IF(C383="","",COUNTIF($C$1:C383,"기사임"))</f>
        <v>313</v>
      </c>
      <c r="K383" t="str">
        <f t="shared" si="14"/>
        <v>http://skinnonews.com</v>
      </c>
    </row>
    <row r="384" spans="1:11">
      <c r="A384" s="86" t="s">
        <v>1005</v>
      </c>
      <c r="B384" s="86">
        <v>1</v>
      </c>
      <c r="C384" t="str">
        <f t="shared" si="13"/>
        <v>기사임</v>
      </c>
      <c r="D384">
        <f>IF(C384="","",COUNTIF($C$1:C384,"기사임"))</f>
        <v>314</v>
      </c>
      <c r="K384" t="str">
        <f t="shared" si="14"/>
        <v>http://skinnonews.com</v>
      </c>
    </row>
    <row r="385" spans="1:11">
      <c r="A385" s="86" t="s">
        <v>1335</v>
      </c>
      <c r="B385" s="86">
        <v>1</v>
      </c>
      <c r="C385" t="str">
        <f t="shared" si="13"/>
        <v>기사임</v>
      </c>
      <c r="D385">
        <f>IF(C385="","",COUNTIF($C$1:C385,"기사임"))</f>
        <v>315</v>
      </c>
      <c r="K385" t="str">
        <f t="shared" si="14"/>
        <v>http://skinnonews.com</v>
      </c>
    </row>
    <row r="386" spans="1:11">
      <c r="A386" s="86" t="s">
        <v>1219</v>
      </c>
      <c r="B386" s="86">
        <v>1</v>
      </c>
      <c r="C386" t="str">
        <f t="shared" si="13"/>
        <v>기사임</v>
      </c>
      <c r="D386">
        <f>IF(C386="","",COUNTIF($C$1:C386,"기사임"))</f>
        <v>316</v>
      </c>
      <c r="K386" t="str">
        <f t="shared" si="14"/>
        <v>http://skinnonews.com</v>
      </c>
    </row>
    <row r="387" spans="1:11">
      <c r="A387" s="86" t="s">
        <v>969</v>
      </c>
      <c r="B387" s="86">
        <v>1</v>
      </c>
      <c r="C387" t="str">
        <f t="shared" ref="C387:C450" si="15">IF(AND(LEFT(A387,17)="/global/archives/",ISNUMBER(_xlfn.NUMBERVALUE(MID(A387,18,1))),ISERROR(FIND("ckattempt",A387)),ISERROR(FIND("preview",A387))),"기사임","")</f>
        <v>기사임</v>
      </c>
      <c r="D387">
        <f>IF(C387="","",COUNTIF($C$1:C387,"기사임"))</f>
        <v>317</v>
      </c>
      <c r="K387" t="str">
        <f t="shared" ref="K387:K450" si="16">CONCATENATE("http://skinnonews.com",H387)</f>
        <v>http://skinnonews.com</v>
      </c>
    </row>
    <row r="388" spans="1:11">
      <c r="A388" s="86" t="s">
        <v>1628</v>
      </c>
      <c r="B388" s="86">
        <v>1</v>
      </c>
      <c r="C388" t="str">
        <f t="shared" si="15"/>
        <v>기사임</v>
      </c>
      <c r="D388">
        <f>IF(C388="","",COUNTIF($C$1:C388,"기사임"))</f>
        <v>318</v>
      </c>
      <c r="K388" t="str">
        <f t="shared" si="16"/>
        <v>http://skinnonews.com</v>
      </c>
    </row>
    <row r="389" spans="1:11">
      <c r="A389" s="86" t="s">
        <v>1339</v>
      </c>
      <c r="B389" s="86">
        <v>1</v>
      </c>
      <c r="C389" t="str">
        <f t="shared" si="15"/>
        <v>기사임</v>
      </c>
      <c r="D389">
        <f>IF(C389="","",COUNTIF($C$1:C389,"기사임"))</f>
        <v>319</v>
      </c>
      <c r="K389" t="str">
        <f t="shared" si="16"/>
        <v>http://skinnonews.com</v>
      </c>
    </row>
    <row r="390" spans="1:11">
      <c r="A390" s="86" t="s">
        <v>1782</v>
      </c>
      <c r="B390" s="86">
        <v>1</v>
      </c>
      <c r="C390" t="str">
        <f t="shared" si="15"/>
        <v>기사임</v>
      </c>
      <c r="D390">
        <f>IF(C390="","",COUNTIF($C$1:C390,"기사임"))</f>
        <v>320</v>
      </c>
      <c r="K390" t="str">
        <f t="shared" si="16"/>
        <v>http://skinnonews.com</v>
      </c>
    </row>
    <row r="391" spans="1:11">
      <c r="A391" s="86" t="s">
        <v>1817</v>
      </c>
      <c r="B391" s="86">
        <v>1</v>
      </c>
      <c r="C391" t="str">
        <f t="shared" si="15"/>
        <v>기사임</v>
      </c>
      <c r="D391">
        <f>IF(C391="","",COUNTIF($C$1:C391,"기사임"))</f>
        <v>321</v>
      </c>
      <c r="K391" t="str">
        <f t="shared" si="16"/>
        <v>http://skinnonews.com</v>
      </c>
    </row>
    <row r="392" spans="1:11">
      <c r="A392" s="86" t="s">
        <v>1192</v>
      </c>
      <c r="B392" s="86">
        <v>1</v>
      </c>
      <c r="C392" t="str">
        <f t="shared" si="15"/>
        <v>기사임</v>
      </c>
      <c r="D392">
        <f>IF(C392="","",COUNTIF($C$1:C392,"기사임"))</f>
        <v>322</v>
      </c>
      <c r="K392" t="str">
        <f t="shared" si="16"/>
        <v>http://skinnonews.com</v>
      </c>
    </row>
    <row r="393" spans="1:11">
      <c r="A393" s="86" t="s">
        <v>1922</v>
      </c>
      <c r="B393" s="86">
        <v>1</v>
      </c>
      <c r="C393" t="str">
        <f t="shared" si="15"/>
        <v>기사임</v>
      </c>
      <c r="D393">
        <f>IF(C393="","",COUNTIF($C$1:C393,"기사임"))</f>
        <v>323</v>
      </c>
      <c r="K393" t="str">
        <f t="shared" si="16"/>
        <v>http://skinnonews.com</v>
      </c>
    </row>
    <row r="394" spans="1:11">
      <c r="A394" s="86" t="s">
        <v>1923</v>
      </c>
      <c r="B394" s="86">
        <v>1</v>
      </c>
      <c r="C394" t="str">
        <f t="shared" si="15"/>
        <v/>
      </c>
      <c r="D394" t="str">
        <f>IF(C394="","",COUNTIF($C$1:C394,"기사임"))</f>
        <v/>
      </c>
      <c r="K394" t="str">
        <f t="shared" si="16"/>
        <v>http://skinnonews.com</v>
      </c>
    </row>
    <row r="395" spans="1:11">
      <c r="A395" s="86" t="s">
        <v>1007</v>
      </c>
      <c r="B395" s="86">
        <v>1</v>
      </c>
      <c r="C395" t="str">
        <f t="shared" si="15"/>
        <v/>
      </c>
      <c r="D395" t="str">
        <f>IF(C395="","",COUNTIF($C$1:C395,"기사임"))</f>
        <v/>
      </c>
      <c r="K395" t="str">
        <f t="shared" si="16"/>
        <v>http://skinnonews.com</v>
      </c>
    </row>
    <row r="396" spans="1:11">
      <c r="A396" s="86" t="s">
        <v>1243</v>
      </c>
      <c r="B396" s="86">
        <v>1</v>
      </c>
      <c r="C396" t="str">
        <f t="shared" si="15"/>
        <v/>
      </c>
      <c r="D396" t="str">
        <f>IF(C396="","",COUNTIF($C$1:C396,"기사임"))</f>
        <v/>
      </c>
      <c r="K396" t="str">
        <f t="shared" si="16"/>
        <v>http://skinnonews.com</v>
      </c>
    </row>
    <row r="397" spans="1:11">
      <c r="A397" s="86" t="s">
        <v>1924</v>
      </c>
      <c r="B397" s="86">
        <v>1</v>
      </c>
      <c r="C397" t="str">
        <f t="shared" si="15"/>
        <v/>
      </c>
      <c r="D397" t="str">
        <f>IF(C397="","",COUNTIF($C$1:C397,"기사임"))</f>
        <v/>
      </c>
      <c r="K397" t="str">
        <f t="shared" si="16"/>
        <v>http://skinnonews.com</v>
      </c>
    </row>
    <row r="398" spans="1:11">
      <c r="A398" s="86" t="s">
        <v>1754</v>
      </c>
      <c r="B398" s="86">
        <v>1</v>
      </c>
      <c r="C398" t="str">
        <f t="shared" si="15"/>
        <v/>
      </c>
      <c r="D398" t="str">
        <f>IF(C398="","",COUNTIF($C$1:C398,"기사임"))</f>
        <v/>
      </c>
      <c r="K398" t="str">
        <f t="shared" si="16"/>
        <v>http://skinnonews.com</v>
      </c>
    </row>
    <row r="399" spans="1:11">
      <c r="A399" s="86" t="s">
        <v>1925</v>
      </c>
      <c r="B399" s="86">
        <v>1</v>
      </c>
      <c r="C399" t="str">
        <f t="shared" si="15"/>
        <v/>
      </c>
      <c r="D399" t="str">
        <f>IF(C399="","",COUNTIF($C$1:C399,"기사임"))</f>
        <v/>
      </c>
      <c r="K399" t="str">
        <f t="shared" si="16"/>
        <v>http://skinnonews.com</v>
      </c>
    </row>
    <row r="400" spans="1:11">
      <c r="A400" s="86" t="s">
        <v>1926</v>
      </c>
      <c r="B400" s="86">
        <v>1</v>
      </c>
      <c r="C400" t="str">
        <f t="shared" si="15"/>
        <v/>
      </c>
      <c r="D400" t="str">
        <f>IF(C400="","",COUNTIF($C$1:C400,"기사임"))</f>
        <v/>
      </c>
      <c r="K400" t="str">
        <f t="shared" si="16"/>
        <v>http://skinnonews.com</v>
      </c>
    </row>
    <row r="401" spans="1:11">
      <c r="A401" s="86" t="s">
        <v>1927</v>
      </c>
      <c r="B401" s="86">
        <v>1</v>
      </c>
      <c r="C401" t="str">
        <f t="shared" si="15"/>
        <v/>
      </c>
      <c r="D401" t="str">
        <f>IF(C401="","",COUNTIF($C$1:C401,"기사임"))</f>
        <v/>
      </c>
      <c r="K401" t="str">
        <f t="shared" si="16"/>
        <v>http://skinnonews.com</v>
      </c>
    </row>
    <row r="402" spans="1:11">
      <c r="A402" s="86" t="s">
        <v>1790</v>
      </c>
      <c r="B402" s="86">
        <v>1</v>
      </c>
      <c r="C402" t="str">
        <f t="shared" si="15"/>
        <v/>
      </c>
      <c r="D402" t="str">
        <f>IF(C402="","",COUNTIF($C$1:C402,"기사임"))</f>
        <v/>
      </c>
      <c r="K402" t="str">
        <f t="shared" si="16"/>
        <v>http://skinnonews.com</v>
      </c>
    </row>
    <row r="403" spans="1:11">
      <c r="A403" s="86" t="s">
        <v>1928</v>
      </c>
      <c r="B403" s="86">
        <v>1</v>
      </c>
      <c r="C403" t="str">
        <f t="shared" si="15"/>
        <v/>
      </c>
      <c r="D403" t="str">
        <f>IF(C403="","",COUNTIF($C$1:C403,"기사임"))</f>
        <v/>
      </c>
      <c r="K403" t="str">
        <f t="shared" si="16"/>
        <v>http://skinnonews.com</v>
      </c>
    </row>
    <row r="404" spans="1:11">
      <c r="A404" s="86" t="s">
        <v>1929</v>
      </c>
      <c r="B404" s="86">
        <v>1</v>
      </c>
      <c r="C404" t="str">
        <f t="shared" si="15"/>
        <v/>
      </c>
      <c r="D404" t="str">
        <f>IF(C404="","",COUNTIF($C$1:C404,"기사임"))</f>
        <v/>
      </c>
      <c r="K404" t="str">
        <f t="shared" si="16"/>
        <v>http://skinnonews.com</v>
      </c>
    </row>
    <row r="405" spans="1:11">
      <c r="A405" s="86" t="s">
        <v>1930</v>
      </c>
      <c r="B405" s="86">
        <v>1</v>
      </c>
      <c r="C405" t="str">
        <f t="shared" si="15"/>
        <v/>
      </c>
      <c r="D405" t="str">
        <f>IF(C405="","",COUNTIF($C$1:C405,"기사임"))</f>
        <v/>
      </c>
      <c r="K405" t="str">
        <f t="shared" si="16"/>
        <v>http://skinnonews.com</v>
      </c>
    </row>
    <row r="406" spans="1:11">
      <c r="A406" s="86" t="s">
        <v>1931</v>
      </c>
      <c r="B406" s="86">
        <v>1</v>
      </c>
      <c r="C406" t="str">
        <f t="shared" si="15"/>
        <v/>
      </c>
      <c r="D406" t="str">
        <f>IF(C406="","",COUNTIF($C$1:C406,"기사임"))</f>
        <v/>
      </c>
      <c r="K406" t="str">
        <f t="shared" si="16"/>
        <v>http://skinnonews.com</v>
      </c>
    </row>
    <row r="407" spans="1:11">
      <c r="A407" s="86" t="s">
        <v>1346</v>
      </c>
      <c r="B407" s="86">
        <v>1</v>
      </c>
      <c r="C407" t="str">
        <f t="shared" si="15"/>
        <v/>
      </c>
      <c r="D407" t="str">
        <f>IF(C407="","",COUNTIF($C$1:C407,"기사임"))</f>
        <v/>
      </c>
      <c r="K407" t="str">
        <f t="shared" si="16"/>
        <v>http://skinnonews.com</v>
      </c>
    </row>
    <row r="408" spans="1:11">
      <c r="A408" s="86" t="s">
        <v>1932</v>
      </c>
      <c r="B408" s="86">
        <v>1</v>
      </c>
      <c r="C408" t="str">
        <f t="shared" si="15"/>
        <v/>
      </c>
      <c r="D408" t="str">
        <f>IF(C408="","",COUNTIF($C$1:C408,"기사임"))</f>
        <v/>
      </c>
      <c r="K408" t="str">
        <f t="shared" si="16"/>
        <v>http://skinnonews.com</v>
      </c>
    </row>
    <row r="409" spans="1:11">
      <c r="A409" s="86" t="s">
        <v>1933</v>
      </c>
      <c r="B409" s="86">
        <v>1</v>
      </c>
      <c r="C409" t="str">
        <f t="shared" si="15"/>
        <v/>
      </c>
      <c r="D409" t="str">
        <f>IF(C409="","",COUNTIF($C$1:C409,"기사임"))</f>
        <v/>
      </c>
      <c r="K409" t="str">
        <f t="shared" si="16"/>
        <v>http://skinnonews.com</v>
      </c>
    </row>
    <row r="410" spans="1:11">
      <c r="A410" s="86" t="s">
        <v>1934</v>
      </c>
      <c r="B410" s="86">
        <v>1</v>
      </c>
      <c r="C410" t="str">
        <f t="shared" si="15"/>
        <v/>
      </c>
      <c r="D410" t="str">
        <f>IF(C410="","",COUNTIF($C$1:C410,"기사임"))</f>
        <v/>
      </c>
      <c r="K410" t="str">
        <f t="shared" si="16"/>
        <v>http://skinnonews.com</v>
      </c>
    </row>
    <row r="411" spans="1:11">
      <c r="A411" s="86" t="s">
        <v>1088</v>
      </c>
      <c r="B411" s="86">
        <v>1</v>
      </c>
      <c r="C411" t="str">
        <f t="shared" si="15"/>
        <v/>
      </c>
      <c r="D411" t="str">
        <f>IF(C411="","",COUNTIF($C$1:C411,"기사임"))</f>
        <v/>
      </c>
      <c r="K411" t="str">
        <f t="shared" si="16"/>
        <v>http://skinnonews.com</v>
      </c>
    </row>
    <row r="412" spans="1:11">
      <c r="A412" s="86" t="s">
        <v>1935</v>
      </c>
      <c r="B412" s="86">
        <v>1</v>
      </c>
      <c r="C412" t="str">
        <f t="shared" si="15"/>
        <v/>
      </c>
      <c r="D412" t="str">
        <f>IF(C412="","",COUNTIF($C$1:C412,"기사임"))</f>
        <v/>
      </c>
      <c r="K412" t="str">
        <f t="shared" si="16"/>
        <v>http://skinnonews.com</v>
      </c>
    </row>
    <row r="413" spans="1:11">
      <c r="A413" s="86" t="s">
        <v>1090</v>
      </c>
      <c r="B413" s="86">
        <v>1</v>
      </c>
      <c r="C413" t="str">
        <f t="shared" si="15"/>
        <v/>
      </c>
      <c r="D413" t="str">
        <f>IF(C413="","",COUNTIF($C$1:C413,"기사임"))</f>
        <v/>
      </c>
      <c r="K413" t="str">
        <f t="shared" si="16"/>
        <v>http://skinnonews.com</v>
      </c>
    </row>
    <row r="414" spans="1:11">
      <c r="A414" s="86" t="s">
        <v>1693</v>
      </c>
      <c r="B414" s="86">
        <v>1</v>
      </c>
      <c r="C414" t="str">
        <f t="shared" si="15"/>
        <v/>
      </c>
      <c r="D414" t="str">
        <f>IF(C414="","",COUNTIF($C$1:C414,"기사임"))</f>
        <v/>
      </c>
      <c r="K414" t="str">
        <f t="shared" si="16"/>
        <v>http://skinnonews.com</v>
      </c>
    </row>
    <row r="415" spans="1:11">
      <c r="A415" s="86" t="s">
        <v>1742</v>
      </c>
      <c r="B415" s="86">
        <v>1</v>
      </c>
      <c r="C415" t="str">
        <f t="shared" si="15"/>
        <v/>
      </c>
      <c r="D415" t="str">
        <f>IF(C415="","",COUNTIF($C$1:C415,"기사임"))</f>
        <v/>
      </c>
      <c r="K415" t="str">
        <f t="shared" si="16"/>
        <v>http://skinnonews.com</v>
      </c>
    </row>
    <row r="416" spans="1:11">
      <c r="A416" s="86" t="s">
        <v>1936</v>
      </c>
      <c r="B416" s="86">
        <v>1</v>
      </c>
      <c r="C416" t="str">
        <f t="shared" si="15"/>
        <v/>
      </c>
      <c r="D416" t="str">
        <f>IF(C416="","",COUNTIF($C$1:C416,"기사임"))</f>
        <v/>
      </c>
      <c r="K416" t="str">
        <f t="shared" si="16"/>
        <v>http://skinnonews.com</v>
      </c>
    </row>
    <row r="417" spans="1:11">
      <c r="A417" s="86" t="s">
        <v>1937</v>
      </c>
      <c r="B417" s="86">
        <v>1</v>
      </c>
      <c r="C417" t="str">
        <f t="shared" si="15"/>
        <v/>
      </c>
      <c r="D417" t="str">
        <f>IF(C417="","",COUNTIF($C$1:C417,"기사임"))</f>
        <v/>
      </c>
      <c r="K417" t="str">
        <f t="shared" si="16"/>
        <v>http://skinnonews.com</v>
      </c>
    </row>
    <row r="418" spans="1:11">
      <c r="A418" s="86" t="s">
        <v>1938</v>
      </c>
      <c r="B418" s="86">
        <v>1</v>
      </c>
      <c r="C418" t="str">
        <f t="shared" si="15"/>
        <v/>
      </c>
      <c r="D418" t="str">
        <f>IF(C418="","",COUNTIF($C$1:C418,"기사임"))</f>
        <v/>
      </c>
      <c r="K418" t="str">
        <f t="shared" si="16"/>
        <v>http://skinnonews.com</v>
      </c>
    </row>
    <row r="419" spans="1:11">
      <c r="A419" s="86" t="s">
        <v>1939</v>
      </c>
      <c r="B419" s="86">
        <v>1</v>
      </c>
      <c r="C419" t="str">
        <f t="shared" si="15"/>
        <v/>
      </c>
      <c r="D419" t="str">
        <f>IF(C419="","",COUNTIF($C$1:C419,"기사임"))</f>
        <v/>
      </c>
      <c r="K419" t="str">
        <f t="shared" si="16"/>
        <v>http://skinnonews.com</v>
      </c>
    </row>
    <row r="420" spans="1:11">
      <c r="A420" s="86" t="s">
        <v>1940</v>
      </c>
      <c r="B420" s="86">
        <v>1</v>
      </c>
      <c r="C420" t="str">
        <f t="shared" si="15"/>
        <v/>
      </c>
      <c r="D420" t="str">
        <f>IF(C420="","",COUNTIF($C$1:C420,"기사임"))</f>
        <v/>
      </c>
      <c r="K420" t="str">
        <f t="shared" si="16"/>
        <v>http://skinnonews.com</v>
      </c>
    </row>
    <row r="421" spans="1:11">
      <c r="A421" s="86" t="s">
        <v>295</v>
      </c>
      <c r="B421" s="86">
        <v>1</v>
      </c>
      <c r="C421" t="str">
        <f t="shared" si="15"/>
        <v/>
      </c>
      <c r="D421" t="str">
        <f>IF(C421="","",COUNTIF($C$1:C421,"기사임"))</f>
        <v/>
      </c>
      <c r="K421" t="str">
        <f t="shared" si="16"/>
        <v>http://skinnonews.com</v>
      </c>
    </row>
    <row r="422" spans="1:11">
      <c r="A422" s="86" t="s">
        <v>1941</v>
      </c>
      <c r="B422" s="86">
        <v>1</v>
      </c>
      <c r="C422" t="str">
        <f t="shared" si="15"/>
        <v/>
      </c>
      <c r="D422" t="str">
        <f>IF(C422="","",COUNTIF($C$1:C422,"기사임"))</f>
        <v/>
      </c>
      <c r="K422" t="str">
        <f t="shared" si="16"/>
        <v>http://skinnonews.com</v>
      </c>
    </row>
    <row r="423" spans="1:11">
      <c r="A423" s="86" t="s">
        <v>1573</v>
      </c>
      <c r="B423" s="86">
        <v>1</v>
      </c>
      <c r="C423" t="str">
        <f t="shared" si="15"/>
        <v/>
      </c>
      <c r="D423" t="str">
        <f>IF(C423="","",COUNTIF($C$1:C423,"기사임"))</f>
        <v/>
      </c>
      <c r="K423" t="str">
        <f t="shared" si="16"/>
        <v>http://skinnonews.com</v>
      </c>
    </row>
    <row r="424" spans="1:11">
      <c r="A424" s="86" t="s">
        <v>1359</v>
      </c>
      <c r="B424" s="86">
        <v>1</v>
      </c>
      <c r="C424" t="str">
        <f t="shared" si="15"/>
        <v/>
      </c>
      <c r="D424" t="str">
        <f>IF(C424="","",COUNTIF($C$1:C424,"기사임"))</f>
        <v/>
      </c>
      <c r="K424" t="str">
        <f t="shared" si="16"/>
        <v>http://skinnonews.com</v>
      </c>
    </row>
    <row r="425" spans="1:11">
      <c r="A425" s="86" t="s">
        <v>1942</v>
      </c>
      <c r="B425" s="86">
        <v>1</v>
      </c>
      <c r="C425" t="str">
        <f t="shared" si="15"/>
        <v/>
      </c>
      <c r="D425" t="str">
        <f>IF(C425="","",COUNTIF($C$1:C425,"기사임"))</f>
        <v/>
      </c>
      <c r="K425" t="str">
        <f t="shared" si="16"/>
        <v>http://skinnonews.com</v>
      </c>
    </row>
    <row r="426" spans="1:11">
      <c r="A426" s="86" t="s">
        <v>1943</v>
      </c>
      <c r="B426" s="86">
        <v>1</v>
      </c>
      <c r="C426" t="str">
        <f t="shared" si="15"/>
        <v/>
      </c>
      <c r="D426" t="str">
        <f>IF(C426="","",COUNTIF($C$1:C426,"기사임"))</f>
        <v/>
      </c>
      <c r="K426" t="str">
        <f t="shared" si="16"/>
        <v>http://skinnonews.com</v>
      </c>
    </row>
    <row r="427" spans="1:11">
      <c r="A427" s="86" t="s">
        <v>1944</v>
      </c>
      <c r="B427" s="86">
        <v>1</v>
      </c>
      <c r="C427" t="str">
        <f t="shared" si="15"/>
        <v/>
      </c>
      <c r="D427" t="str">
        <f>IF(C427="","",COUNTIF($C$1:C427,"기사임"))</f>
        <v/>
      </c>
      <c r="K427" t="str">
        <f t="shared" si="16"/>
        <v>http://skinnonews.com</v>
      </c>
    </row>
    <row r="428" spans="1:11">
      <c r="A428" s="86" t="s">
        <v>1945</v>
      </c>
      <c r="B428" s="86">
        <v>1</v>
      </c>
      <c r="C428" t="str">
        <f t="shared" si="15"/>
        <v/>
      </c>
      <c r="D428" t="str">
        <f>IF(C428="","",COUNTIF($C$1:C428,"기사임"))</f>
        <v/>
      </c>
      <c r="K428" t="str">
        <f t="shared" si="16"/>
        <v>http://skinnonews.com</v>
      </c>
    </row>
    <row r="429" spans="1:11">
      <c r="A429" s="86" t="s">
        <v>1946</v>
      </c>
      <c r="B429" s="86">
        <v>1</v>
      </c>
      <c r="C429" t="str">
        <f t="shared" si="15"/>
        <v/>
      </c>
      <c r="D429" t="str">
        <f>IF(C429="","",COUNTIF($C$1:C429,"기사임"))</f>
        <v/>
      </c>
      <c r="K429" t="str">
        <f t="shared" si="16"/>
        <v>http://skinnonews.com</v>
      </c>
    </row>
    <row r="430" spans="1:11">
      <c r="A430" s="86" t="s">
        <v>1678</v>
      </c>
      <c r="B430" s="86">
        <v>1</v>
      </c>
      <c r="C430" t="str">
        <f t="shared" si="15"/>
        <v/>
      </c>
      <c r="D430" t="str">
        <f>IF(C430="","",COUNTIF($C$1:C430,"기사임"))</f>
        <v/>
      </c>
      <c r="K430" t="str">
        <f t="shared" si="16"/>
        <v>http://skinnonews.com</v>
      </c>
    </row>
    <row r="431" spans="1:11">
      <c r="A431" s="86" t="s">
        <v>1036</v>
      </c>
      <c r="B431" s="86">
        <v>1</v>
      </c>
      <c r="C431" t="str">
        <f t="shared" si="15"/>
        <v/>
      </c>
      <c r="D431" t="str">
        <f>IF(C431="","",COUNTIF($C$1:C431,"기사임"))</f>
        <v/>
      </c>
      <c r="K431" t="str">
        <f t="shared" si="16"/>
        <v>http://skinnonews.com</v>
      </c>
    </row>
    <row r="432" spans="1:11">
      <c r="A432" s="86" t="s">
        <v>1947</v>
      </c>
      <c r="B432" s="86">
        <v>1</v>
      </c>
      <c r="C432" t="str">
        <f t="shared" si="15"/>
        <v/>
      </c>
      <c r="D432" t="str">
        <f>IF(C432="","",COUNTIF($C$1:C432,"기사임"))</f>
        <v/>
      </c>
      <c r="K432" t="str">
        <f t="shared" si="16"/>
        <v>http://skinnonews.com</v>
      </c>
    </row>
    <row r="433" spans="1:11">
      <c r="A433" s="86" t="s">
        <v>1948</v>
      </c>
      <c r="B433" s="86">
        <v>1</v>
      </c>
      <c r="C433" t="str">
        <f t="shared" si="15"/>
        <v/>
      </c>
      <c r="D433" t="str">
        <f>IF(C433="","",COUNTIF($C$1:C433,"기사임"))</f>
        <v/>
      </c>
      <c r="K433" t="str">
        <f t="shared" si="16"/>
        <v>http://skinnonews.com</v>
      </c>
    </row>
    <row r="434" spans="1:11">
      <c r="A434" s="86" t="s">
        <v>1049</v>
      </c>
      <c r="B434" s="86">
        <v>1</v>
      </c>
      <c r="C434" t="str">
        <f t="shared" si="15"/>
        <v/>
      </c>
      <c r="D434" t="str">
        <f>IF(C434="","",COUNTIF($C$1:C434,"기사임"))</f>
        <v/>
      </c>
      <c r="K434" t="str">
        <f t="shared" si="16"/>
        <v>http://skinnonews.com</v>
      </c>
    </row>
    <row r="435" spans="1:11">
      <c r="A435" s="86" t="s">
        <v>1949</v>
      </c>
      <c r="B435" s="86">
        <v>1</v>
      </c>
      <c r="C435" t="str">
        <f t="shared" si="15"/>
        <v/>
      </c>
      <c r="D435" t="str">
        <f>IF(C435="","",COUNTIF($C$1:C435,"기사임"))</f>
        <v/>
      </c>
      <c r="K435" t="str">
        <f t="shared" si="16"/>
        <v>http://skinnonews.com</v>
      </c>
    </row>
    <row r="436" spans="1:11">
      <c r="A436" s="86" t="s">
        <v>1228</v>
      </c>
      <c r="B436" s="86">
        <v>1</v>
      </c>
      <c r="C436" t="str">
        <f t="shared" si="15"/>
        <v/>
      </c>
      <c r="D436" t="str">
        <f>IF(C436="","",COUNTIF($C$1:C436,"기사임"))</f>
        <v/>
      </c>
      <c r="K436" t="str">
        <f t="shared" si="16"/>
        <v>http://skinnonews.com</v>
      </c>
    </row>
    <row r="437" spans="1:11">
      <c r="A437" s="86" t="s">
        <v>1050</v>
      </c>
      <c r="B437" s="86">
        <v>1</v>
      </c>
      <c r="C437" t="str">
        <f t="shared" si="15"/>
        <v/>
      </c>
      <c r="D437" t="str">
        <f>IF(C437="","",COUNTIF($C$1:C437,"기사임"))</f>
        <v/>
      </c>
      <c r="K437" t="str">
        <f t="shared" si="16"/>
        <v>http://skinnonews.com</v>
      </c>
    </row>
    <row r="438" spans="1:11">
      <c r="A438" s="86" t="s">
        <v>1950</v>
      </c>
      <c r="B438" s="86">
        <v>1</v>
      </c>
      <c r="C438" t="str">
        <f t="shared" si="15"/>
        <v/>
      </c>
      <c r="D438" t="str">
        <f>IF(C438="","",COUNTIF($C$1:C438,"기사임"))</f>
        <v/>
      </c>
      <c r="K438" t="str">
        <f t="shared" si="16"/>
        <v>http://skinnonews.com</v>
      </c>
    </row>
    <row r="439" spans="1:11">
      <c r="A439" s="86" t="s">
        <v>1951</v>
      </c>
      <c r="B439" s="86">
        <v>1</v>
      </c>
      <c r="C439" t="str">
        <f t="shared" si="15"/>
        <v/>
      </c>
      <c r="D439" t="str">
        <f>IF(C439="","",COUNTIF($C$1:C439,"기사임"))</f>
        <v/>
      </c>
      <c r="K439" t="str">
        <f t="shared" si="16"/>
        <v>http://skinnonews.com</v>
      </c>
    </row>
    <row r="440" spans="1:11">
      <c r="A440" s="86" t="s">
        <v>1127</v>
      </c>
      <c r="B440" s="86">
        <v>1</v>
      </c>
      <c r="C440" t="str">
        <f t="shared" si="15"/>
        <v/>
      </c>
      <c r="D440" t="str">
        <f>IF(C440="","",COUNTIF($C$1:C440,"기사임"))</f>
        <v/>
      </c>
      <c r="K440" t="str">
        <f t="shared" si="16"/>
        <v>http://skinnonews.com</v>
      </c>
    </row>
    <row r="441" spans="1:11">
      <c r="A441" s="86" t="s">
        <v>1952</v>
      </c>
      <c r="B441" s="86">
        <v>1</v>
      </c>
      <c r="C441" t="str">
        <f t="shared" si="15"/>
        <v/>
      </c>
      <c r="D441" t="str">
        <f>IF(C441="","",COUNTIF($C$1:C441,"기사임"))</f>
        <v/>
      </c>
      <c r="K441" t="str">
        <f t="shared" si="16"/>
        <v>http://skinnonews.com</v>
      </c>
    </row>
    <row r="442" spans="1:11">
      <c r="A442" s="86" t="s">
        <v>1630</v>
      </c>
      <c r="B442" s="86">
        <v>1</v>
      </c>
      <c r="C442" t="str">
        <f t="shared" si="15"/>
        <v/>
      </c>
      <c r="D442" t="str">
        <f>IF(C442="","",COUNTIF($C$1:C442,"기사임"))</f>
        <v/>
      </c>
      <c r="K442" t="str">
        <f t="shared" si="16"/>
        <v>http://skinnonews.com</v>
      </c>
    </row>
    <row r="443" spans="1:11">
      <c r="A443" s="86" t="s">
        <v>1953</v>
      </c>
      <c r="B443" s="86">
        <v>1</v>
      </c>
      <c r="C443" t="str">
        <f t="shared" si="15"/>
        <v/>
      </c>
      <c r="D443" t="str">
        <f>IF(C443="","",COUNTIF($C$1:C443,"기사임"))</f>
        <v/>
      </c>
      <c r="K443" t="str">
        <f t="shared" si="16"/>
        <v>http://skinnonews.com</v>
      </c>
    </row>
    <row r="444" spans="1:11">
      <c r="A444" s="86" t="s">
        <v>918</v>
      </c>
      <c r="B444" s="86">
        <v>1</v>
      </c>
      <c r="C444" t="str">
        <f t="shared" si="15"/>
        <v/>
      </c>
      <c r="D444" t="str">
        <f>IF(C444="","",COUNTIF($C$1:C444,"기사임"))</f>
        <v/>
      </c>
      <c r="K444" t="str">
        <f t="shared" si="16"/>
        <v>http://skinnonews.com</v>
      </c>
    </row>
    <row r="445" spans="1:11">
      <c r="A445" s="86" t="s">
        <v>1954</v>
      </c>
      <c r="B445" s="86">
        <v>1</v>
      </c>
      <c r="C445" t="str">
        <f t="shared" si="15"/>
        <v/>
      </c>
      <c r="D445" t="str">
        <f>IF(C445="","",COUNTIF($C$1:C445,"기사임"))</f>
        <v/>
      </c>
      <c r="K445" t="str">
        <f t="shared" si="16"/>
        <v>http://skinnonews.com</v>
      </c>
    </row>
    <row r="446" spans="1:11">
      <c r="A446" s="86" t="s">
        <v>1955</v>
      </c>
      <c r="B446" s="86">
        <v>1</v>
      </c>
      <c r="C446" t="str">
        <f t="shared" si="15"/>
        <v/>
      </c>
      <c r="D446" t="str">
        <f>IF(C446="","",COUNTIF($C$1:C446,"기사임"))</f>
        <v/>
      </c>
      <c r="K446" t="str">
        <f t="shared" si="16"/>
        <v>http://skinnonews.com</v>
      </c>
    </row>
    <row r="447" spans="1:11">
      <c r="A447" s="86" t="s">
        <v>1956</v>
      </c>
      <c r="B447" s="86">
        <v>1</v>
      </c>
      <c r="C447" t="str">
        <f t="shared" si="15"/>
        <v/>
      </c>
      <c r="D447" t="str">
        <f>IF(C447="","",COUNTIF($C$1:C447,"기사임"))</f>
        <v/>
      </c>
      <c r="K447" t="str">
        <f t="shared" si="16"/>
        <v>http://skinnonews.com</v>
      </c>
    </row>
    <row r="448" spans="1:11">
      <c r="A448" s="86" t="s">
        <v>1289</v>
      </c>
      <c r="B448" s="86">
        <v>1</v>
      </c>
      <c r="C448" t="str">
        <f t="shared" si="15"/>
        <v/>
      </c>
      <c r="D448" t="str">
        <f>IF(C448="","",COUNTIF($C$1:C448,"기사임"))</f>
        <v/>
      </c>
      <c r="K448" t="str">
        <f t="shared" si="16"/>
        <v>http://skinnonews.com</v>
      </c>
    </row>
    <row r="449" spans="1:11">
      <c r="A449" s="86" t="s">
        <v>1631</v>
      </c>
      <c r="B449" s="86">
        <v>1</v>
      </c>
      <c r="C449" t="str">
        <f t="shared" si="15"/>
        <v/>
      </c>
      <c r="D449" t="str">
        <f>IF(C449="","",COUNTIF($C$1:C449,"기사임"))</f>
        <v/>
      </c>
      <c r="K449" t="str">
        <f t="shared" si="16"/>
        <v>http://skinnonews.com</v>
      </c>
    </row>
    <row r="450" spans="1:11">
      <c r="A450" s="86" t="s">
        <v>1957</v>
      </c>
      <c r="B450" s="86">
        <v>1</v>
      </c>
      <c r="C450" t="str">
        <f t="shared" si="15"/>
        <v/>
      </c>
      <c r="D450" t="str">
        <f>IF(C450="","",COUNTIF($C$1:C450,"기사임"))</f>
        <v/>
      </c>
      <c r="K450" t="str">
        <f t="shared" si="16"/>
        <v>http://skinnonews.com</v>
      </c>
    </row>
    <row r="451" spans="1:11">
      <c r="A451" s="86" t="s">
        <v>1958</v>
      </c>
      <c r="B451" s="86">
        <v>1</v>
      </c>
      <c r="C451" t="str">
        <f t="shared" ref="C451:C514" si="17">IF(AND(LEFT(A451,17)="/global/archives/",ISNUMBER(_xlfn.NUMBERVALUE(MID(A451,18,1))),ISERROR(FIND("ckattempt",A451)),ISERROR(FIND("preview",A451))),"기사임","")</f>
        <v/>
      </c>
      <c r="D451" t="str">
        <f>IF(C451="","",COUNTIF($C$1:C451,"기사임"))</f>
        <v/>
      </c>
      <c r="K451" t="str">
        <f t="shared" ref="K451:K481" si="18">CONCATENATE("http://skinnonews.com",H451)</f>
        <v>http://skinnonews.com</v>
      </c>
    </row>
    <row r="452" spans="1:11">
      <c r="A452" s="86" t="s">
        <v>1100</v>
      </c>
      <c r="B452" s="86">
        <v>1</v>
      </c>
      <c r="C452" t="str">
        <f t="shared" si="17"/>
        <v/>
      </c>
      <c r="D452" t="str">
        <f>IF(C452="","",COUNTIF($C$1:C452,"기사임"))</f>
        <v/>
      </c>
      <c r="K452" t="str">
        <f t="shared" si="18"/>
        <v>http://skinnonews.com</v>
      </c>
    </row>
    <row r="453" spans="1:11">
      <c r="A453" s="86" t="s">
        <v>1959</v>
      </c>
      <c r="B453" s="86">
        <v>1</v>
      </c>
      <c r="C453" t="str">
        <f t="shared" si="17"/>
        <v/>
      </c>
      <c r="D453" t="str">
        <f>IF(C453="","",COUNTIF($C$1:C453,"기사임"))</f>
        <v/>
      </c>
      <c r="K453" t="str">
        <f t="shared" si="18"/>
        <v>http://skinnonews.com</v>
      </c>
    </row>
    <row r="454" spans="1:11">
      <c r="A454" s="86" t="s">
        <v>1574</v>
      </c>
      <c r="B454" s="86">
        <v>1</v>
      </c>
      <c r="C454" t="str">
        <f t="shared" si="17"/>
        <v/>
      </c>
      <c r="D454" t="str">
        <f>IF(C454="","",COUNTIF($C$1:C454,"기사임"))</f>
        <v/>
      </c>
      <c r="K454" t="str">
        <f t="shared" si="18"/>
        <v>http://skinnonews.com</v>
      </c>
    </row>
    <row r="455" spans="1:11">
      <c r="A455" s="86" t="s">
        <v>280</v>
      </c>
      <c r="B455" s="86">
        <v>1</v>
      </c>
      <c r="C455" t="str">
        <f t="shared" si="17"/>
        <v/>
      </c>
      <c r="D455" t="str">
        <f>IF(C455="","",COUNTIF($C$1:C455,"기사임"))</f>
        <v/>
      </c>
      <c r="K455" t="str">
        <f t="shared" si="18"/>
        <v>http://skinnonews.com</v>
      </c>
    </row>
    <row r="456" spans="1:11">
      <c r="A456" s="86" t="s">
        <v>282</v>
      </c>
      <c r="B456" s="86">
        <v>0</v>
      </c>
      <c r="C456" t="str">
        <f t="shared" si="17"/>
        <v>기사임</v>
      </c>
      <c r="D456">
        <f>IF(C456="","",COUNTIF($C$1:C456,"기사임"))</f>
        <v>324</v>
      </c>
      <c r="K456" t="str">
        <f t="shared" si="18"/>
        <v>http://skinnonews.com</v>
      </c>
    </row>
    <row r="457" spans="1:11">
      <c r="A457" s="86" t="s">
        <v>1828</v>
      </c>
      <c r="B457" s="86">
        <v>0</v>
      </c>
      <c r="C457" t="str">
        <f t="shared" si="17"/>
        <v/>
      </c>
      <c r="D457" t="str">
        <f>IF(C457="","",COUNTIF($C$1:C457,"기사임"))</f>
        <v/>
      </c>
      <c r="K457" t="str">
        <f t="shared" si="18"/>
        <v>http://skinnonews.com</v>
      </c>
    </row>
    <row r="458" spans="1:11">
      <c r="A458" s="86" t="s">
        <v>1824</v>
      </c>
      <c r="B458" s="86">
        <v>1</v>
      </c>
      <c r="C458" t="str">
        <f t="shared" si="17"/>
        <v/>
      </c>
      <c r="D458" t="str">
        <f>IF(C458="","",COUNTIF($C$1:C458,"기사임"))</f>
        <v/>
      </c>
      <c r="K458" t="str">
        <f t="shared" si="18"/>
        <v>http://skinnonews.com</v>
      </c>
    </row>
    <row r="459" spans="1:11">
      <c r="A459" s="86" t="s">
        <v>1825</v>
      </c>
      <c r="B459" s="86">
        <v>1</v>
      </c>
      <c r="C459" t="str">
        <f t="shared" si="17"/>
        <v/>
      </c>
      <c r="D459" t="str">
        <f>IF(C459="","",COUNTIF($C$1:C459,"기사임"))</f>
        <v/>
      </c>
      <c r="K459" t="str">
        <f t="shared" si="18"/>
        <v>http://skinnonews.com</v>
      </c>
    </row>
    <row r="460" spans="1:11">
      <c r="A460" s="86" t="s">
        <v>1723</v>
      </c>
      <c r="B460" s="86">
        <v>1</v>
      </c>
      <c r="C460" t="str">
        <f t="shared" si="17"/>
        <v/>
      </c>
      <c r="D460" t="str">
        <f>IF(C460="","",COUNTIF($C$1:C460,"기사임"))</f>
        <v/>
      </c>
      <c r="K460" t="str">
        <f t="shared" si="18"/>
        <v>http://skinnonews.com</v>
      </c>
    </row>
    <row r="461" spans="1:11">
      <c r="A461" s="86" t="s">
        <v>1826</v>
      </c>
      <c r="B461" s="86">
        <v>1</v>
      </c>
      <c r="C461" t="str">
        <f t="shared" si="17"/>
        <v/>
      </c>
      <c r="D461" t="str">
        <f>IF(C461="","",COUNTIF($C$1:C461,"기사임"))</f>
        <v/>
      </c>
      <c r="K461" t="str">
        <f t="shared" si="18"/>
        <v>http://skinnonews.com</v>
      </c>
    </row>
    <row r="462" spans="1:11">
      <c r="A462" s="86" t="s">
        <v>1827</v>
      </c>
      <c r="B462" s="86">
        <v>1</v>
      </c>
      <c r="C462" t="str">
        <f t="shared" si="17"/>
        <v/>
      </c>
      <c r="D462" t="str">
        <f>IF(C462="","",COUNTIF($C$1:C462,"기사임"))</f>
        <v/>
      </c>
      <c r="K462" t="str">
        <f t="shared" si="18"/>
        <v>http://skinnonews.com</v>
      </c>
    </row>
    <row r="463" spans="1:11">
      <c r="A463" s="86" t="s">
        <v>1828</v>
      </c>
      <c r="B463" s="86">
        <v>1</v>
      </c>
      <c r="C463" t="str">
        <f t="shared" si="17"/>
        <v/>
      </c>
      <c r="D463" t="str">
        <f>IF(C463="","",COUNTIF($C$1:C463,"기사임"))</f>
        <v/>
      </c>
      <c r="K463" t="str">
        <f t="shared" si="18"/>
        <v>http://skinnonews.com</v>
      </c>
    </row>
    <row r="464" spans="1:11">
      <c r="A464" s="86" t="s">
        <v>1281</v>
      </c>
      <c r="B464" s="86">
        <v>1</v>
      </c>
      <c r="C464" t="str">
        <f t="shared" si="17"/>
        <v/>
      </c>
      <c r="D464" t="str">
        <f>IF(C464="","",COUNTIF($C$1:C464,"기사임"))</f>
        <v/>
      </c>
      <c r="K464" t="str">
        <f t="shared" si="18"/>
        <v>http://skinnonews.com</v>
      </c>
    </row>
    <row r="465" spans="1:11">
      <c r="A465" s="86" t="s">
        <v>1087</v>
      </c>
      <c r="B465" s="86">
        <v>1</v>
      </c>
      <c r="C465" t="str">
        <f t="shared" si="17"/>
        <v/>
      </c>
      <c r="D465" t="str">
        <f>IF(C465="","",COUNTIF($C$1:C465,"기사임"))</f>
        <v/>
      </c>
      <c r="K465" t="str">
        <f t="shared" si="18"/>
        <v>http://skinnonews.com</v>
      </c>
    </row>
    <row r="466" spans="1:11">
      <c r="A466" s="86" t="s">
        <v>1829</v>
      </c>
      <c r="B466" s="86">
        <v>1</v>
      </c>
      <c r="C466" t="str">
        <f t="shared" si="17"/>
        <v/>
      </c>
      <c r="D466" t="str">
        <f>IF(C466="","",COUNTIF($C$1:C466,"기사임"))</f>
        <v/>
      </c>
      <c r="K466" t="str">
        <f t="shared" si="18"/>
        <v>http://skinnonews.com</v>
      </c>
    </row>
    <row r="467" spans="1:11">
      <c r="A467" s="86" t="s">
        <v>1830</v>
      </c>
      <c r="B467" s="86">
        <v>1</v>
      </c>
      <c r="C467" t="str">
        <f t="shared" si="17"/>
        <v/>
      </c>
      <c r="D467" t="str">
        <f>IF(C467="","",COUNTIF($C$1:C467,"기사임"))</f>
        <v/>
      </c>
      <c r="K467" t="str">
        <f t="shared" si="18"/>
        <v>http://skinnonews.com</v>
      </c>
    </row>
    <row r="468" spans="1:11">
      <c r="A468" s="86" t="s">
        <v>1831</v>
      </c>
      <c r="B468" s="86">
        <v>1</v>
      </c>
      <c r="C468" t="str">
        <f t="shared" si="17"/>
        <v/>
      </c>
      <c r="D468" t="str">
        <f>IF(C468="","",COUNTIF($C$1:C468,"기사임"))</f>
        <v/>
      </c>
      <c r="K468" t="str">
        <f t="shared" si="18"/>
        <v>http://skinnonews.com</v>
      </c>
    </row>
    <row r="469" spans="1:11">
      <c r="A469" s="86" t="s">
        <v>1088</v>
      </c>
      <c r="B469" s="86">
        <v>1</v>
      </c>
      <c r="C469" t="str">
        <f t="shared" si="17"/>
        <v/>
      </c>
      <c r="D469" t="str">
        <f>IF(C469="","",COUNTIF($C$1:C469,"기사임"))</f>
        <v/>
      </c>
      <c r="K469" t="str">
        <f t="shared" si="18"/>
        <v>http://skinnonews.com</v>
      </c>
    </row>
    <row r="470" spans="1:11">
      <c r="A470" s="86" t="s">
        <v>1832</v>
      </c>
      <c r="B470" s="86">
        <v>1</v>
      </c>
      <c r="C470" t="str">
        <f t="shared" si="17"/>
        <v/>
      </c>
      <c r="D470" t="str">
        <f>IF(C470="","",COUNTIF($C$1:C470,"기사임"))</f>
        <v/>
      </c>
      <c r="K470" t="str">
        <f t="shared" si="18"/>
        <v>http://skinnonews.com</v>
      </c>
    </row>
    <row r="471" spans="1:11">
      <c r="A471" s="86" t="s">
        <v>1707</v>
      </c>
      <c r="B471" s="86">
        <v>1</v>
      </c>
      <c r="C471" t="str">
        <f t="shared" si="17"/>
        <v/>
      </c>
      <c r="D471" t="str">
        <f>IF(C471="","",COUNTIF($C$1:C471,"기사임"))</f>
        <v/>
      </c>
      <c r="K471" t="str">
        <f t="shared" si="18"/>
        <v>http://skinnonews.com</v>
      </c>
    </row>
    <row r="472" spans="1:11">
      <c r="A472" s="86" t="s">
        <v>1090</v>
      </c>
      <c r="B472" s="86">
        <v>1</v>
      </c>
      <c r="C472" t="str">
        <f t="shared" si="17"/>
        <v/>
      </c>
      <c r="D472" t="str">
        <f>IF(C472="","",COUNTIF($C$1:C472,"기사임"))</f>
        <v/>
      </c>
      <c r="K472" t="str">
        <f t="shared" si="18"/>
        <v>http://skinnonews.com</v>
      </c>
    </row>
    <row r="473" spans="1:11">
      <c r="A473" s="86" t="s">
        <v>1833</v>
      </c>
      <c r="B473" s="86">
        <v>1</v>
      </c>
      <c r="C473" t="str">
        <f t="shared" si="17"/>
        <v/>
      </c>
      <c r="D473" t="str">
        <f>IF(C473="","",COUNTIF($C$1:C473,"기사임"))</f>
        <v/>
      </c>
      <c r="K473" t="str">
        <f t="shared" si="18"/>
        <v>http://skinnonews.com</v>
      </c>
    </row>
    <row r="474" spans="1:11">
      <c r="A474" s="86" t="s">
        <v>1834</v>
      </c>
      <c r="B474" s="86">
        <v>1</v>
      </c>
      <c r="C474" t="str">
        <f t="shared" si="17"/>
        <v/>
      </c>
      <c r="D474" t="str">
        <f>IF(C474="","",COUNTIF($C$1:C474,"기사임"))</f>
        <v/>
      </c>
      <c r="K474" t="str">
        <f t="shared" si="18"/>
        <v>http://skinnonews.com</v>
      </c>
    </row>
    <row r="475" spans="1:11">
      <c r="A475" s="86" t="s">
        <v>1835</v>
      </c>
      <c r="B475" s="86">
        <v>1</v>
      </c>
      <c r="C475" t="str">
        <f t="shared" si="17"/>
        <v/>
      </c>
      <c r="D475" t="str">
        <f>IF(C475="","",COUNTIF($C$1:C475,"기사임"))</f>
        <v/>
      </c>
      <c r="K475" t="str">
        <f t="shared" si="18"/>
        <v>http://skinnonews.com</v>
      </c>
    </row>
    <row r="476" spans="1:11">
      <c r="A476" s="86" t="s">
        <v>1693</v>
      </c>
      <c r="B476" s="86">
        <v>1</v>
      </c>
      <c r="C476" t="str">
        <f t="shared" si="17"/>
        <v/>
      </c>
      <c r="D476" t="str">
        <f>IF(C476="","",COUNTIF($C$1:C476,"기사임"))</f>
        <v/>
      </c>
      <c r="K476" t="str">
        <f t="shared" si="18"/>
        <v>http://skinnonews.com</v>
      </c>
    </row>
    <row r="477" spans="1:11">
      <c r="A477" s="86" t="s">
        <v>1556</v>
      </c>
      <c r="B477" s="86">
        <v>1</v>
      </c>
      <c r="C477" t="str">
        <f t="shared" si="17"/>
        <v/>
      </c>
      <c r="D477" t="str">
        <f>IF(C477="","",COUNTIF($C$1:C477,"기사임"))</f>
        <v/>
      </c>
      <c r="K477" t="str">
        <f t="shared" si="18"/>
        <v>http://skinnonews.com</v>
      </c>
    </row>
    <row r="478" spans="1:11">
      <c r="A478" s="86" t="s">
        <v>1836</v>
      </c>
      <c r="B478" s="86">
        <v>1</v>
      </c>
      <c r="C478" t="str">
        <f t="shared" si="17"/>
        <v/>
      </c>
      <c r="D478" t="str">
        <f>IF(C478="","",COUNTIF($C$1:C478,"기사임"))</f>
        <v/>
      </c>
      <c r="K478" t="str">
        <f t="shared" si="18"/>
        <v>http://skinnonews.com</v>
      </c>
    </row>
    <row r="479" spans="1:11">
      <c r="A479" s="86" t="s">
        <v>1742</v>
      </c>
      <c r="B479" s="86">
        <v>1</v>
      </c>
      <c r="C479" t="str">
        <f t="shared" si="17"/>
        <v/>
      </c>
      <c r="D479" t="str">
        <f>IF(C479="","",COUNTIF($C$1:C479,"기사임"))</f>
        <v/>
      </c>
      <c r="K479" t="str">
        <f t="shared" si="18"/>
        <v>http://skinnonews.com</v>
      </c>
    </row>
    <row r="480" spans="1:11">
      <c r="A480" s="86" t="s">
        <v>1352</v>
      </c>
      <c r="B480" s="86">
        <v>1</v>
      </c>
      <c r="C480" t="str">
        <f t="shared" si="17"/>
        <v/>
      </c>
      <c r="D480" t="str">
        <f>IF(C480="","",COUNTIF($C$1:C480,"기사임"))</f>
        <v/>
      </c>
      <c r="K480" t="str">
        <f t="shared" si="18"/>
        <v>http://skinnonews.com</v>
      </c>
    </row>
    <row r="481" spans="1:11">
      <c r="A481" s="86" t="s">
        <v>1709</v>
      </c>
      <c r="B481" s="86">
        <v>1</v>
      </c>
      <c r="C481" t="str">
        <f t="shared" si="17"/>
        <v/>
      </c>
      <c r="D481" t="str">
        <f>IF(C481="","",COUNTIF($C$1:C481,"기사임"))</f>
        <v/>
      </c>
      <c r="K481" t="str">
        <f t="shared" si="18"/>
        <v>http://skinnonews.com</v>
      </c>
    </row>
    <row r="482" spans="1:11">
      <c r="A482" s="86" t="s">
        <v>1646</v>
      </c>
      <c r="B482" s="86">
        <v>1</v>
      </c>
      <c r="C482" t="str">
        <f t="shared" si="17"/>
        <v/>
      </c>
      <c r="D482" t="str">
        <f>IF(C482="","",COUNTIF($C$1:C482,"기사임"))</f>
        <v/>
      </c>
    </row>
    <row r="483" spans="1:11">
      <c r="A483" s="86" t="s">
        <v>1837</v>
      </c>
      <c r="B483" s="86">
        <v>1</v>
      </c>
      <c r="C483" t="str">
        <f t="shared" si="17"/>
        <v/>
      </c>
      <c r="D483" t="str">
        <f>IF(C483="","",COUNTIF($C$1:C483,"기사임"))</f>
        <v/>
      </c>
    </row>
    <row r="484" spans="1:11">
      <c r="A484" s="86" t="s">
        <v>295</v>
      </c>
      <c r="B484" s="86">
        <v>1</v>
      </c>
      <c r="C484" t="str">
        <f t="shared" si="17"/>
        <v/>
      </c>
      <c r="D484" t="str">
        <f>IF(C484="","",COUNTIF($C$1:C484,"기사임"))</f>
        <v/>
      </c>
    </row>
    <row r="485" spans="1:11">
      <c r="A485" s="86" t="s">
        <v>1359</v>
      </c>
      <c r="B485" s="86">
        <v>1</v>
      </c>
      <c r="C485" t="str">
        <f t="shared" si="17"/>
        <v/>
      </c>
      <c r="D485" t="str">
        <f>IF(C485="","",COUNTIF($C$1:C485,"기사임"))</f>
        <v/>
      </c>
    </row>
    <row r="486" spans="1:11">
      <c r="A486" s="86" t="s">
        <v>1838</v>
      </c>
      <c r="B486" s="86">
        <v>1</v>
      </c>
      <c r="C486" t="str">
        <f t="shared" si="17"/>
        <v/>
      </c>
      <c r="D486" t="str">
        <f>IF(C486="","",COUNTIF($C$1:C486,"기사임"))</f>
        <v/>
      </c>
    </row>
    <row r="487" spans="1:11">
      <c r="A487" s="86" t="s">
        <v>1679</v>
      </c>
      <c r="B487" s="86">
        <v>1</v>
      </c>
      <c r="C487" t="str">
        <f t="shared" si="17"/>
        <v/>
      </c>
      <c r="D487" t="str">
        <f>IF(C487="","",COUNTIF($C$1:C487,"기사임"))</f>
        <v/>
      </c>
    </row>
    <row r="488" spans="1:11">
      <c r="A488" s="86" t="s">
        <v>1694</v>
      </c>
      <c r="B488" s="86">
        <v>1</v>
      </c>
      <c r="C488" t="str">
        <f t="shared" si="17"/>
        <v/>
      </c>
      <c r="D488" t="str">
        <f>IF(C488="","",COUNTIF($C$1:C488,"기사임"))</f>
        <v/>
      </c>
    </row>
    <row r="489" spans="1:11">
      <c r="A489" s="86" t="s">
        <v>1839</v>
      </c>
      <c r="B489" s="86">
        <v>1</v>
      </c>
      <c r="C489" t="str">
        <f t="shared" si="17"/>
        <v/>
      </c>
      <c r="D489" t="str">
        <f>IF(C489="","",COUNTIF($C$1:C489,"기사임"))</f>
        <v/>
      </c>
    </row>
    <row r="490" spans="1:11">
      <c r="A490" s="86" t="s">
        <v>1840</v>
      </c>
      <c r="B490" s="86">
        <v>1</v>
      </c>
      <c r="C490" t="str">
        <f t="shared" si="17"/>
        <v/>
      </c>
      <c r="D490" t="str">
        <f>IF(C490="","",COUNTIF($C$1:C490,"기사임"))</f>
        <v/>
      </c>
    </row>
    <row r="491" spans="1:11">
      <c r="A491" s="86" t="s">
        <v>1680</v>
      </c>
      <c r="B491" s="86">
        <v>1</v>
      </c>
      <c r="C491" t="str">
        <f t="shared" si="17"/>
        <v/>
      </c>
      <c r="D491" t="str">
        <f>IF(C491="","",COUNTIF($C$1:C491,"기사임"))</f>
        <v/>
      </c>
    </row>
    <row r="492" spans="1:11">
      <c r="A492" s="86" t="s">
        <v>1647</v>
      </c>
      <c r="B492" s="86">
        <v>1</v>
      </c>
      <c r="C492" t="str">
        <f t="shared" si="17"/>
        <v/>
      </c>
      <c r="D492" t="str">
        <f>IF(C492="","",COUNTIF($C$1:C492,"기사임"))</f>
        <v/>
      </c>
    </row>
    <row r="493" spans="1:11">
      <c r="A493" s="86" t="s">
        <v>1678</v>
      </c>
      <c r="B493" s="86">
        <v>1</v>
      </c>
      <c r="C493" t="str">
        <f t="shared" si="17"/>
        <v/>
      </c>
      <c r="D493" t="str">
        <f>IF(C493="","",COUNTIF($C$1:C493,"기사임"))</f>
        <v/>
      </c>
    </row>
    <row r="494" spans="1:11">
      <c r="A494" s="86" t="s">
        <v>1841</v>
      </c>
      <c r="B494" s="86">
        <v>1</v>
      </c>
      <c r="C494" t="str">
        <f t="shared" si="17"/>
        <v/>
      </c>
      <c r="D494" t="str">
        <f>IF(C494="","",COUNTIF($C$1:C494,"기사임"))</f>
        <v/>
      </c>
    </row>
    <row r="495" spans="1:11">
      <c r="A495" s="86" t="s">
        <v>1842</v>
      </c>
      <c r="B495" s="86">
        <v>1</v>
      </c>
      <c r="C495" t="str">
        <f t="shared" si="17"/>
        <v/>
      </c>
      <c r="D495" t="str">
        <f>IF(C495="","",COUNTIF($C$1:C495,"기사임"))</f>
        <v/>
      </c>
    </row>
    <row r="496" spans="1:11">
      <c r="A496" s="86" t="s">
        <v>1843</v>
      </c>
      <c r="B496" s="86">
        <v>1</v>
      </c>
      <c r="C496" t="str">
        <f t="shared" si="17"/>
        <v/>
      </c>
      <c r="D496" t="str">
        <f>IF(C496="","",COUNTIF($C$1:C496,"기사임"))</f>
        <v/>
      </c>
    </row>
    <row r="497" spans="1:4">
      <c r="A497" s="86" t="s">
        <v>1000</v>
      </c>
      <c r="B497" s="86">
        <v>1</v>
      </c>
      <c r="C497" t="str">
        <f t="shared" si="17"/>
        <v/>
      </c>
      <c r="D497" t="str">
        <f>IF(C497="","",COUNTIF($C$1:C497,"기사임"))</f>
        <v/>
      </c>
    </row>
    <row r="498" spans="1:4">
      <c r="A498" s="86" t="s">
        <v>1844</v>
      </c>
      <c r="B498" s="86">
        <v>1</v>
      </c>
      <c r="C498" t="str">
        <f t="shared" si="17"/>
        <v/>
      </c>
      <c r="D498" t="str">
        <f>IF(C498="","",COUNTIF($C$1:C498,"기사임"))</f>
        <v/>
      </c>
    </row>
    <row r="499" spans="1:4">
      <c r="A499" s="86" t="s">
        <v>1092</v>
      </c>
      <c r="B499" s="86">
        <v>1</v>
      </c>
      <c r="C499" t="str">
        <f t="shared" si="17"/>
        <v/>
      </c>
      <c r="D499" t="str">
        <f>IF(C499="","",COUNTIF($C$1:C499,"기사임"))</f>
        <v/>
      </c>
    </row>
    <row r="500" spans="1:4">
      <c r="A500" s="86" t="s">
        <v>1695</v>
      </c>
      <c r="B500" s="86">
        <v>1</v>
      </c>
      <c r="C500" t="str">
        <f t="shared" si="17"/>
        <v/>
      </c>
      <c r="D500" t="str">
        <f>IF(C500="","",COUNTIF($C$1:C500,"기사임"))</f>
        <v/>
      </c>
    </row>
    <row r="501" spans="1:4">
      <c r="A501" s="86" t="s">
        <v>1681</v>
      </c>
      <c r="B501" s="86">
        <v>1</v>
      </c>
      <c r="C501" t="str">
        <f t="shared" si="17"/>
        <v/>
      </c>
      <c r="D501" t="str">
        <f>IF(C501="","",COUNTIF($C$1:C501,"기사임"))</f>
        <v/>
      </c>
    </row>
    <row r="502" spans="1:4">
      <c r="A502" s="86" t="s">
        <v>1845</v>
      </c>
      <c r="B502" s="86">
        <v>1</v>
      </c>
      <c r="C502" t="str">
        <f t="shared" si="17"/>
        <v/>
      </c>
      <c r="D502" t="str">
        <f>IF(C502="","",COUNTIF($C$1:C502,"기사임"))</f>
        <v/>
      </c>
    </row>
    <row r="503" spans="1:4">
      <c r="A503" s="86" t="s">
        <v>1846</v>
      </c>
      <c r="B503" s="86">
        <v>1</v>
      </c>
      <c r="C503" t="str">
        <f t="shared" si="17"/>
        <v/>
      </c>
      <c r="D503" t="str">
        <f>IF(C503="","",COUNTIF($C$1:C503,"기사임"))</f>
        <v/>
      </c>
    </row>
    <row r="504" spans="1:4">
      <c r="A504" s="86" t="s">
        <v>1127</v>
      </c>
      <c r="B504" s="86">
        <v>1</v>
      </c>
      <c r="C504" t="str">
        <f t="shared" si="17"/>
        <v/>
      </c>
      <c r="D504" t="str">
        <f>IF(C504="","",COUNTIF($C$1:C504,"기사임"))</f>
        <v/>
      </c>
    </row>
    <row r="505" spans="1:4">
      <c r="A505" s="86" t="s">
        <v>998</v>
      </c>
      <c r="B505" s="86">
        <v>1</v>
      </c>
      <c r="C505" t="str">
        <f t="shared" si="17"/>
        <v/>
      </c>
      <c r="D505" t="str">
        <f>IF(C505="","",COUNTIF($C$1:C505,"기사임"))</f>
        <v/>
      </c>
    </row>
    <row r="506" spans="1:4">
      <c r="A506" s="86" t="s">
        <v>1648</v>
      </c>
      <c r="B506" s="86">
        <v>1</v>
      </c>
      <c r="C506" t="str">
        <f t="shared" si="17"/>
        <v/>
      </c>
      <c r="D506" t="str">
        <f>IF(C506="","",COUNTIF($C$1:C506,"기사임"))</f>
        <v/>
      </c>
    </row>
    <row r="507" spans="1:4">
      <c r="A507" s="86" t="s">
        <v>1847</v>
      </c>
      <c r="B507" s="86">
        <v>1</v>
      </c>
      <c r="C507" t="str">
        <f t="shared" si="17"/>
        <v/>
      </c>
      <c r="D507" t="str">
        <f>IF(C507="","",COUNTIF($C$1:C507,"기사임"))</f>
        <v/>
      </c>
    </row>
    <row r="508" spans="1:4">
      <c r="A508" s="86" t="s">
        <v>1229</v>
      </c>
      <c r="B508" s="86">
        <v>1</v>
      </c>
      <c r="C508" t="str">
        <f t="shared" si="17"/>
        <v/>
      </c>
      <c r="D508" t="str">
        <f>IF(C508="","",COUNTIF($C$1:C508,"기사임"))</f>
        <v/>
      </c>
    </row>
    <row r="509" spans="1:4">
      <c r="A509" s="86" t="s">
        <v>1848</v>
      </c>
      <c r="B509" s="86">
        <v>1</v>
      </c>
      <c r="C509" t="str">
        <f t="shared" si="17"/>
        <v/>
      </c>
      <c r="D509" t="str">
        <f>IF(C509="","",COUNTIF($C$1:C509,"기사임"))</f>
        <v/>
      </c>
    </row>
    <row r="510" spans="1:4">
      <c r="A510" s="86" t="s">
        <v>1364</v>
      </c>
      <c r="B510" s="86">
        <v>1</v>
      </c>
      <c r="C510" t="str">
        <f t="shared" si="17"/>
        <v/>
      </c>
      <c r="D510" t="str">
        <f>IF(C510="","",COUNTIF($C$1:C510,"기사임"))</f>
        <v/>
      </c>
    </row>
    <row r="511" spans="1:4">
      <c r="A511" s="86" t="s">
        <v>1542</v>
      </c>
      <c r="B511" s="86">
        <v>1</v>
      </c>
      <c r="C511" t="str">
        <f t="shared" si="17"/>
        <v/>
      </c>
      <c r="D511" t="str">
        <f>IF(C511="","",COUNTIF($C$1:C511,"기사임"))</f>
        <v/>
      </c>
    </row>
    <row r="512" spans="1:4">
      <c r="A512" s="86" t="s">
        <v>1631</v>
      </c>
      <c r="B512" s="86">
        <v>1</v>
      </c>
      <c r="C512" t="str">
        <f t="shared" si="17"/>
        <v/>
      </c>
      <c r="D512" t="str">
        <f>IF(C512="","",COUNTIF($C$1:C512,"기사임"))</f>
        <v/>
      </c>
    </row>
    <row r="513" spans="1:4">
      <c r="A513" s="86" t="s">
        <v>1849</v>
      </c>
      <c r="B513" s="86">
        <v>1</v>
      </c>
      <c r="C513" t="str">
        <f t="shared" si="17"/>
        <v/>
      </c>
      <c r="D513" t="str">
        <f>IF(C513="","",COUNTIF($C$1:C513,"기사임"))</f>
        <v/>
      </c>
    </row>
    <row r="514" spans="1:4">
      <c r="A514" s="86" t="s">
        <v>1683</v>
      </c>
      <c r="B514" s="86">
        <v>1</v>
      </c>
      <c r="C514" t="str">
        <f t="shared" si="17"/>
        <v/>
      </c>
      <c r="D514" t="str">
        <f>IF(C514="","",COUNTIF($C$1:C514,"기사임"))</f>
        <v/>
      </c>
    </row>
    <row r="515" spans="1:4">
      <c r="A515" s="86" t="s">
        <v>1658</v>
      </c>
      <c r="B515" s="86">
        <v>1</v>
      </c>
      <c r="C515" t="str">
        <f t="shared" ref="C515:C521" si="19">IF(AND(LEFT(A515,17)="/global/archives/",ISNUMBER(_xlfn.NUMBERVALUE(MID(A515,18,1))),ISERROR(FIND("ckattempt",A515)),ISERROR(FIND("preview",A515))),"기사임","")</f>
        <v/>
      </c>
      <c r="D515" t="str">
        <f>IF(C515="","",COUNTIF($C$1:C515,"기사임"))</f>
        <v/>
      </c>
    </row>
    <row r="516" spans="1:4">
      <c r="A516" s="86" t="s">
        <v>1850</v>
      </c>
      <c r="B516" s="86">
        <v>1</v>
      </c>
      <c r="C516" t="str">
        <f t="shared" si="19"/>
        <v/>
      </c>
      <c r="D516" t="str">
        <f>IF(C516="","",COUNTIF($C$1:C516,"기사임"))</f>
        <v/>
      </c>
    </row>
    <row r="517" spans="1:4">
      <c r="A517" s="86" t="s">
        <v>312</v>
      </c>
      <c r="B517" s="86">
        <v>1</v>
      </c>
      <c r="C517" t="str">
        <f t="shared" si="19"/>
        <v/>
      </c>
      <c r="D517" t="str">
        <f>IF(C517="","",COUNTIF($C$1:C517,"기사임"))</f>
        <v/>
      </c>
    </row>
    <row r="518" spans="1:4">
      <c r="A518" s="86" t="s">
        <v>1739</v>
      </c>
      <c r="B518" s="86">
        <v>0</v>
      </c>
      <c r="C518" t="str">
        <f t="shared" si="19"/>
        <v>기사임</v>
      </c>
      <c r="D518">
        <f>IF(C518="","",COUNTIF($C$1:C518,"기사임"))</f>
        <v>325</v>
      </c>
    </row>
    <row r="519" spans="1:4">
      <c r="A519" s="86" t="s">
        <v>1746</v>
      </c>
      <c r="B519" s="86">
        <v>0</v>
      </c>
      <c r="C519" t="str">
        <f t="shared" si="19"/>
        <v>기사임</v>
      </c>
      <c r="D519">
        <f>IF(C519="","",COUNTIF($C$1:C519,"기사임"))</f>
        <v>326</v>
      </c>
    </row>
    <row r="520" spans="1:4">
      <c r="A520" s="86" t="s">
        <v>1291</v>
      </c>
      <c r="B520" s="86">
        <v>0</v>
      </c>
      <c r="C520" t="str">
        <f t="shared" si="19"/>
        <v/>
      </c>
      <c r="D520" t="str">
        <f>IF(C520="","",COUNTIF($C$1:C520,"기사임"))</f>
        <v/>
      </c>
    </row>
    <row r="521" spans="1:4">
      <c r="A521" s="86" t="s">
        <v>1630</v>
      </c>
      <c r="B521" s="86">
        <v>1</v>
      </c>
      <c r="C521" t="str">
        <f t="shared" si="19"/>
        <v/>
      </c>
      <c r="D521" t="str">
        <f>IF(C521="","",COUNTIF($C$1:C521,"기사임"))</f>
        <v/>
      </c>
    </row>
    <row r="522" spans="1:4">
      <c r="A522" s="86" t="s">
        <v>1648</v>
      </c>
      <c r="B522" s="86">
        <v>1</v>
      </c>
      <c r="C522" t="str">
        <f t="shared" ref="C522:C538" si="20">IF(AND(LEFT(A522,17)="/global/archives/",ISNUMBER(_xlfn.NUMBERVALUE(MID(A522,18,1))),ISERROR(FIND("ckattempt",A522)),ISERROR(FIND("preview",A522))),"기사임","")</f>
        <v/>
      </c>
      <c r="D522" t="str">
        <f>IF(C522="","",COUNTIF($C$1:C522,"기사임"))</f>
        <v/>
      </c>
    </row>
    <row r="523" spans="1:4">
      <c r="A523" s="86" t="s">
        <v>1068</v>
      </c>
      <c r="B523" s="86">
        <v>1</v>
      </c>
      <c r="C523" t="str">
        <f t="shared" si="20"/>
        <v/>
      </c>
      <c r="D523" t="str">
        <f>IF(C523="","",COUNTIF($C$1:C523,"기사임"))</f>
        <v/>
      </c>
    </row>
    <row r="524" spans="1:4">
      <c r="A524" s="86" t="s">
        <v>1649</v>
      </c>
      <c r="B524" s="86">
        <v>1</v>
      </c>
      <c r="C524" t="str">
        <f t="shared" si="20"/>
        <v/>
      </c>
      <c r="D524" t="str">
        <f>IF(C524="","",COUNTIF($C$1:C524,"기사임"))</f>
        <v/>
      </c>
    </row>
    <row r="525" spans="1:4">
      <c r="A525" s="86" t="s">
        <v>1229</v>
      </c>
      <c r="B525" s="86">
        <v>1</v>
      </c>
      <c r="C525" t="str">
        <f t="shared" si="20"/>
        <v/>
      </c>
      <c r="D525" t="str">
        <f>IF(C525="","",COUNTIF($C$1:C525,"기사임"))</f>
        <v/>
      </c>
    </row>
    <row r="526" spans="1:4">
      <c r="A526" s="86" t="s">
        <v>1627</v>
      </c>
      <c r="B526" s="86">
        <v>1</v>
      </c>
      <c r="C526" t="str">
        <f t="shared" si="20"/>
        <v/>
      </c>
      <c r="D526" t="str">
        <f>IF(C526="","",COUNTIF($C$1:C526,"기사임"))</f>
        <v/>
      </c>
    </row>
    <row r="527" spans="1:4">
      <c r="A527" s="86" t="s">
        <v>1542</v>
      </c>
      <c r="B527" s="86">
        <v>1</v>
      </c>
      <c r="C527" t="str">
        <f t="shared" si="20"/>
        <v/>
      </c>
      <c r="D527" t="str">
        <f>IF(C527="","",COUNTIF($C$1:C527,"기사임"))</f>
        <v/>
      </c>
    </row>
    <row r="528" spans="1:4">
      <c r="A528" s="86" t="s">
        <v>1650</v>
      </c>
      <c r="B528" s="86">
        <v>1</v>
      </c>
      <c r="C528" t="str">
        <f t="shared" si="20"/>
        <v/>
      </c>
      <c r="D528" t="str">
        <f>IF(C528="","",COUNTIF($C$1:C528,"기사임"))</f>
        <v/>
      </c>
    </row>
    <row r="529" spans="1:4">
      <c r="A529" s="86" t="s">
        <v>1289</v>
      </c>
      <c r="B529" s="86">
        <v>1</v>
      </c>
      <c r="C529" t="str">
        <f t="shared" si="20"/>
        <v/>
      </c>
      <c r="D529" t="str">
        <f>IF(C529="","",COUNTIF($C$1:C529,"기사임"))</f>
        <v/>
      </c>
    </row>
    <row r="530" spans="1:4">
      <c r="A530" s="86" t="s">
        <v>1651</v>
      </c>
      <c r="B530" s="86">
        <v>1</v>
      </c>
      <c r="C530" t="str">
        <f t="shared" si="20"/>
        <v/>
      </c>
      <c r="D530" t="str">
        <f>IF(C530="","",COUNTIF($C$1:C530,"기사임"))</f>
        <v/>
      </c>
    </row>
    <row r="531" spans="1:4">
      <c r="A531" s="86" t="s">
        <v>1098</v>
      </c>
      <c r="B531" s="86">
        <v>1</v>
      </c>
      <c r="C531" t="str">
        <f t="shared" si="20"/>
        <v/>
      </c>
      <c r="D531" t="str">
        <f>IF(C531="","",COUNTIF($C$1:C531,"기사임"))</f>
        <v/>
      </c>
    </row>
    <row r="532" spans="1:4">
      <c r="A532" s="86" t="s">
        <v>1652</v>
      </c>
      <c r="B532" s="86">
        <v>1</v>
      </c>
      <c r="C532" t="str">
        <f t="shared" si="20"/>
        <v/>
      </c>
      <c r="D532" t="str">
        <f>IF(C532="","",COUNTIF($C$1:C532,"기사임"))</f>
        <v/>
      </c>
    </row>
    <row r="533" spans="1:4">
      <c r="A533" s="86" t="s">
        <v>1653</v>
      </c>
      <c r="B533" s="86">
        <v>1</v>
      </c>
      <c r="C533" t="str">
        <f t="shared" si="20"/>
        <v/>
      </c>
      <c r="D533" t="str">
        <f>IF(C533="","",COUNTIF($C$1:C533,"기사임"))</f>
        <v/>
      </c>
    </row>
    <row r="534" spans="1:4">
      <c r="A534" s="86" t="s">
        <v>1654</v>
      </c>
      <c r="B534" s="86">
        <v>1</v>
      </c>
      <c r="C534" t="str">
        <f t="shared" si="20"/>
        <v/>
      </c>
      <c r="D534" t="str">
        <f>IF(C534="","",COUNTIF($C$1:C534,"기사임"))</f>
        <v/>
      </c>
    </row>
    <row r="535" spans="1:4">
      <c r="A535" s="86" t="s">
        <v>1655</v>
      </c>
      <c r="B535" s="86">
        <v>1</v>
      </c>
      <c r="C535" t="str">
        <f t="shared" si="20"/>
        <v/>
      </c>
      <c r="D535" t="str">
        <f>IF(C535="","",COUNTIF($C$1:C535,"기사임"))</f>
        <v/>
      </c>
    </row>
    <row r="536" spans="1:4">
      <c r="A536" s="86" t="s">
        <v>1656</v>
      </c>
      <c r="B536" s="86">
        <v>1</v>
      </c>
      <c r="C536" t="str">
        <f t="shared" si="20"/>
        <v/>
      </c>
      <c r="D536" t="str">
        <f>IF(C536="","",COUNTIF($C$1:C536,"기사임"))</f>
        <v/>
      </c>
    </row>
    <row r="537" spans="1:4">
      <c r="A537" s="86" t="s">
        <v>1613</v>
      </c>
      <c r="B537" s="86">
        <v>1</v>
      </c>
      <c r="C537" t="str">
        <f t="shared" si="20"/>
        <v/>
      </c>
      <c r="D537" t="str">
        <f>IF(C537="","",COUNTIF($C$1:C537,"기사임"))</f>
        <v/>
      </c>
    </row>
    <row r="538" spans="1:4">
      <c r="A538" s="86" t="s">
        <v>1657</v>
      </c>
      <c r="B538" s="86">
        <v>1</v>
      </c>
      <c r="C538" t="str">
        <f t="shared" si="20"/>
        <v/>
      </c>
      <c r="D538" t="str">
        <f>IF(C538="","",COUNTIF($C$1:C538,"기사임"))</f>
        <v/>
      </c>
    </row>
    <row r="539" spans="1:4">
      <c r="A539" s="86" t="s">
        <v>1290</v>
      </c>
      <c r="B539" s="86">
        <v>1</v>
      </c>
      <c r="C539" t="str">
        <f t="shared" ref="C539:C578" si="21">IF(AND(LEFT(A539,17)="/global/archives/",ISNUMBER(_xlfn.NUMBERVALUE(MID(A539,18,1))),ISERROR(FIND("ckattempt",A539)),ISERROR(FIND("preview",A539))),"기사임","")</f>
        <v/>
      </c>
      <c r="D539" t="str">
        <f>IF(C539="","",COUNTIF($C$1:C539,"기사임"))</f>
        <v/>
      </c>
    </row>
    <row r="540" spans="1:4">
      <c r="A540" s="86" t="s">
        <v>1658</v>
      </c>
      <c r="B540" s="86">
        <v>1</v>
      </c>
      <c r="C540" t="str">
        <f t="shared" si="21"/>
        <v/>
      </c>
      <c r="D540" t="str">
        <f>IF(C540="","",COUNTIF($C$1:C540,"기사임"))</f>
        <v/>
      </c>
    </row>
    <row r="541" spans="1:4">
      <c r="A541" s="86" t="s">
        <v>1574</v>
      </c>
      <c r="B541" s="86">
        <v>1</v>
      </c>
      <c r="C541" t="str">
        <f t="shared" si="21"/>
        <v/>
      </c>
      <c r="D541" t="str">
        <f>IF(C541="","",COUNTIF($C$1:C541,"기사임"))</f>
        <v/>
      </c>
    </row>
    <row r="542" spans="1:4">
      <c r="A542" s="86" t="s">
        <v>280</v>
      </c>
      <c r="B542" s="86">
        <v>1</v>
      </c>
      <c r="C542" t="str">
        <f t="shared" si="21"/>
        <v/>
      </c>
      <c r="D542" t="str">
        <f>IF(C542="","",COUNTIF($C$1:C542,"기사임"))</f>
        <v/>
      </c>
    </row>
    <row r="543" spans="1:4">
      <c r="A543" s="86" t="s">
        <v>1628</v>
      </c>
      <c r="B543" s="86">
        <v>0</v>
      </c>
      <c r="C543" t="str">
        <f t="shared" si="21"/>
        <v>기사임</v>
      </c>
      <c r="D543">
        <f>IF(C543="","",COUNTIF($C$1:C543,"기사임"))</f>
        <v>327</v>
      </c>
    </row>
    <row r="544" spans="1:4">
      <c r="A544" s="86"/>
      <c r="B544" s="86"/>
      <c r="C544" t="str">
        <f t="shared" si="21"/>
        <v/>
      </c>
      <c r="D544" t="str">
        <f>IF(C544="","",COUNTIF($C$1:C544,"기사임"))</f>
        <v/>
      </c>
    </row>
    <row r="545" spans="1:4">
      <c r="A545" s="86"/>
      <c r="B545" s="86"/>
      <c r="C545" t="str">
        <f t="shared" si="21"/>
        <v/>
      </c>
      <c r="D545" t="str">
        <f>IF(C545="","",COUNTIF($C$1:C545,"기사임"))</f>
        <v/>
      </c>
    </row>
    <row r="546" spans="1:4">
      <c r="A546" s="86"/>
      <c r="B546" s="86"/>
      <c r="C546" t="str">
        <f t="shared" si="21"/>
        <v/>
      </c>
      <c r="D546" t="str">
        <f>IF(C546="","",COUNTIF($C$1:C546,"기사임"))</f>
        <v/>
      </c>
    </row>
    <row r="547" spans="1:4">
      <c r="A547" s="86"/>
      <c r="B547" s="86"/>
      <c r="C547" t="str">
        <f t="shared" si="21"/>
        <v/>
      </c>
      <c r="D547" t="str">
        <f>IF(C547="","",COUNTIF($C$1:C547,"기사임"))</f>
        <v/>
      </c>
    </row>
    <row r="548" spans="1:4">
      <c r="A548" s="86"/>
      <c r="B548" s="86"/>
      <c r="C548" t="str">
        <f t="shared" si="21"/>
        <v/>
      </c>
      <c r="D548" t="str">
        <f>IF(C548="","",COUNTIF($C$1:C548,"기사임"))</f>
        <v/>
      </c>
    </row>
    <row r="549" spans="1:4">
      <c r="A549" s="86"/>
      <c r="B549" s="86"/>
      <c r="C549" t="str">
        <f t="shared" si="21"/>
        <v/>
      </c>
      <c r="D549" t="str">
        <f>IF(C549="","",COUNTIF($C$1:C549,"기사임"))</f>
        <v/>
      </c>
    </row>
    <row r="550" spans="1:4">
      <c r="A550" s="86"/>
      <c r="B550" s="86"/>
      <c r="C550" t="str">
        <f t="shared" si="21"/>
        <v/>
      </c>
      <c r="D550" t="str">
        <f>IF(C550="","",COUNTIF($C$1:C550,"기사임"))</f>
        <v/>
      </c>
    </row>
    <row r="551" spans="1:4">
      <c r="A551" s="86"/>
      <c r="B551" s="86"/>
      <c r="C551" t="str">
        <f t="shared" si="21"/>
        <v/>
      </c>
      <c r="D551" t="str">
        <f>IF(C551="","",COUNTIF($C$1:C551,"기사임"))</f>
        <v/>
      </c>
    </row>
    <row r="552" spans="1:4">
      <c r="A552" s="86"/>
      <c r="B552" s="86"/>
      <c r="C552" t="str">
        <f t="shared" si="21"/>
        <v/>
      </c>
      <c r="D552" t="str">
        <f>IF(C552="","",COUNTIF($C$1:C552,"기사임"))</f>
        <v/>
      </c>
    </row>
    <row r="553" spans="1:4">
      <c r="A553" s="86"/>
      <c r="B553" s="86"/>
      <c r="C553" t="str">
        <f t="shared" si="21"/>
        <v/>
      </c>
      <c r="D553" t="str">
        <f>IF(C553="","",COUNTIF($C$1:C553,"기사임"))</f>
        <v/>
      </c>
    </row>
    <row r="554" spans="1:4">
      <c r="A554" s="86"/>
      <c r="B554" s="86"/>
      <c r="C554" t="str">
        <f t="shared" si="21"/>
        <v/>
      </c>
      <c r="D554" t="str">
        <f>IF(C554="","",COUNTIF($C$1:C554,"기사임"))</f>
        <v/>
      </c>
    </row>
    <row r="555" spans="1:4">
      <c r="A555" s="86"/>
      <c r="B555" s="86"/>
      <c r="C555" t="str">
        <f t="shared" si="21"/>
        <v/>
      </c>
      <c r="D555" t="str">
        <f>IF(C555="","",COUNTIF($C$1:C555,"기사임"))</f>
        <v/>
      </c>
    </row>
    <row r="556" spans="1:4">
      <c r="A556" s="86"/>
      <c r="B556" s="86"/>
      <c r="C556" t="str">
        <f t="shared" si="21"/>
        <v/>
      </c>
      <c r="D556" t="str">
        <f>IF(C556="","",COUNTIF($C$1:C556,"기사임"))</f>
        <v/>
      </c>
    </row>
    <row r="557" spans="1:4">
      <c r="A557" s="86"/>
      <c r="B557" s="86"/>
      <c r="C557" t="str">
        <f t="shared" si="21"/>
        <v/>
      </c>
      <c r="D557" t="str">
        <f>IF(C557="","",COUNTIF($C$1:C557,"기사임"))</f>
        <v/>
      </c>
    </row>
    <row r="558" spans="1:4">
      <c r="A558" s="86"/>
      <c r="B558" s="86"/>
      <c r="C558" t="str">
        <f t="shared" si="21"/>
        <v/>
      </c>
      <c r="D558" t="str">
        <f>IF(C558="","",COUNTIF($C$1:C558,"기사임"))</f>
        <v/>
      </c>
    </row>
    <row r="559" spans="1:4">
      <c r="A559" s="86"/>
      <c r="B559" s="86"/>
      <c r="C559" t="str">
        <f t="shared" si="21"/>
        <v/>
      </c>
      <c r="D559" t="str">
        <f>IF(C559="","",COUNTIF($C$1:C559,"기사임"))</f>
        <v/>
      </c>
    </row>
    <row r="560" spans="1:4">
      <c r="A560" s="86"/>
      <c r="B560" s="86"/>
      <c r="C560" t="str">
        <f t="shared" si="21"/>
        <v/>
      </c>
      <c r="D560" t="str">
        <f>IF(C560="","",COUNTIF($C$1:C560,"기사임"))</f>
        <v/>
      </c>
    </row>
    <row r="561" spans="1:4">
      <c r="A561" s="86"/>
      <c r="B561" s="86"/>
      <c r="C561" t="str">
        <f t="shared" si="21"/>
        <v/>
      </c>
      <c r="D561" t="str">
        <f>IF(C561="","",COUNTIF($C$1:C561,"기사임"))</f>
        <v/>
      </c>
    </row>
    <row r="562" spans="1:4">
      <c r="A562" s="86"/>
      <c r="B562" s="86"/>
      <c r="C562" t="str">
        <f t="shared" si="21"/>
        <v/>
      </c>
      <c r="D562" t="str">
        <f>IF(C562="","",COUNTIF($C$1:C562,"기사임"))</f>
        <v/>
      </c>
    </row>
    <row r="563" spans="1:4">
      <c r="A563" s="86"/>
      <c r="B563" s="86"/>
      <c r="C563" t="str">
        <f t="shared" si="21"/>
        <v/>
      </c>
      <c r="D563" t="str">
        <f>IF(C563="","",COUNTIF($C$1:C563,"기사임"))</f>
        <v/>
      </c>
    </row>
    <row r="564" spans="1:4">
      <c r="A564" s="86"/>
      <c r="B564" s="86"/>
      <c r="C564" t="str">
        <f t="shared" si="21"/>
        <v/>
      </c>
      <c r="D564" t="str">
        <f>IF(C564="","",COUNTIF($C$1:C564,"기사임"))</f>
        <v/>
      </c>
    </row>
    <row r="565" spans="1:4">
      <c r="A565" s="86"/>
      <c r="B565" s="86"/>
      <c r="C565" t="str">
        <f t="shared" si="21"/>
        <v/>
      </c>
      <c r="D565" t="str">
        <f>IF(C565="","",COUNTIF($C$1:C565,"기사임"))</f>
        <v/>
      </c>
    </row>
    <row r="566" spans="1:4">
      <c r="A566" s="86"/>
      <c r="B566" s="86"/>
      <c r="C566" t="str">
        <f t="shared" si="21"/>
        <v/>
      </c>
      <c r="D566" t="str">
        <f>IF(C566="","",COUNTIF($C$1:C566,"기사임"))</f>
        <v/>
      </c>
    </row>
    <row r="567" spans="1:4">
      <c r="A567" s="86"/>
      <c r="B567" s="86"/>
      <c r="C567" t="str">
        <f t="shared" si="21"/>
        <v/>
      </c>
      <c r="D567" t="str">
        <f>IF(C567="","",COUNTIF($C$1:C567,"기사임"))</f>
        <v/>
      </c>
    </row>
    <row r="568" spans="1:4">
      <c r="A568" s="86"/>
      <c r="B568" s="86"/>
      <c r="C568" t="str">
        <f t="shared" si="21"/>
        <v/>
      </c>
      <c r="D568" t="str">
        <f>IF(C568="","",COUNTIF($C$1:C568,"기사임"))</f>
        <v/>
      </c>
    </row>
    <row r="569" spans="1:4">
      <c r="A569" s="86"/>
      <c r="B569" s="86"/>
      <c r="C569" t="str">
        <f t="shared" si="21"/>
        <v/>
      </c>
      <c r="D569" t="str">
        <f>IF(C569="","",COUNTIF($C$1:C569,"기사임"))</f>
        <v/>
      </c>
    </row>
    <row r="570" spans="1:4">
      <c r="A570" s="86"/>
      <c r="B570" s="86"/>
      <c r="C570" t="str">
        <f t="shared" si="21"/>
        <v/>
      </c>
      <c r="D570" t="str">
        <f>IF(C570="","",COUNTIF($C$1:C570,"기사임"))</f>
        <v/>
      </c>
    </row>
    <row r="571" spans="1:4">
      <c r="A571" s="86"/>
      <c r="B571" s="86"/>
      <c r="C571" t="str">
        <f t="shared" si="21"/>
        <v/>
      </c>
      <c r="D571" t="str">
        <f>IF(C571="","",COUNTIF($C$1:C571,"기사임"))</f>
        <v/>
      </c>
    </row>
    <row r="572" spans="1:4">
      <c r="A572" s="86"/>
      <c r="B572" s="86"/>
      <c r="C572" t="str">
        <f t="shared" si="21"/>
        <v/>
      </c>
      <c r="D572" t="str">
        <f>IF(C572="","",COUNTIF($C$1:C572,"기사임"))</f>
        <v/>
      </c>
    </row>
    <row r="573" spans="1:4">
      <c r="A573" s="86"/>
      <c r="B573" s="86"/>
      <c r="C573" t="str">
        <f t="shared" si="21"/>
        <v/>
      </c>
      <c r="D573" t="str">
        <f>IF(C573="","",COUNTIF($C$1:C573,"기사임"))</f>
        <v/>
      </c>
    </row>
    <row r="574" spans="1:4">
      <c r="A574" s="86"/>
      <c r="B574" s="86"/>
      <c r="C574" t="str">
        <f t="shared" si="21"/>
        <v/>
      </c>
      <c r="D574" t="str">
        <f>IF(C574="","",COUNTIF($C$1:C574,"기사임"))</f>
        <v/>
      </c>
    </row>
    <row r="575" spans="1:4">
      <c r="A575" s="86"/>
      <c r="B575" s="86"/>
      <c r="C575" t="str">
        <f t="shared" si="21"/>
        <v/>
      </c>
      <c r="D575" t="str">
        <f>IF(C575="","",COUNTIF($C$1:C575,"기사임"))</f>
        <v/>
      </c>
    </row>
    <row r="576" spans="1:4">
      <c r="A576" s="86"/>
      <c r="B576" s="86"/>
      <c r="C576" t="str">
        <f t="shared" si="21"/>
        <v/>
      </c>
      <c r="D576" t="str">
        <f>IF(C576="","",COUNTIF($C$1:C576,"기사임"))</f>
        <v/>
      </c>
    </row>
    <row r="577" spans="1:4">
      <c r="A577" s="86"/>
      <c r="B577" s="86"/>
      <c r="C577" t="str">
        <f t="shared" si="21"/>
        <v/>
      </c>
      <c r="D577" t="str">
        <f>IF(C577="","",COUNTIF($C$1:C577,"기사임"))</f>
        <v/>
      </c>
    </row>
    <row r="578" spans="1:4">
      <c r="A578" s="86"/>
      <c r="B578" s="86"/>
      <c r="C578" t="str">
        <f t="shared" si="21"/>
        <v/>
      </c>
      <c r="D578" t="str">
        <f>IF(C578="","",COUNTIF($C$1:C578,"기사임"))</f>
        <v/>
      </c>
    </row>
    <row r="579" spans="1:4">
      <c r="A579" s="86"/>
      <c r="B579" s="86"/>
      <c r="C579" t="str">
        <f t="shared" ref="C579:C617" si="22">IF(AND(LEFT(A579,17)="/global/archives/",ISNUMBER(_xlfn.NUMBERVALUE(MID(A579,18,1))),ISERROR(FIND("ckattempt",A579)),ISERROR(FIND("preview",A579))),"기사임","")</f>
        <v/>
      </c>
      <c r="D579" t="str">
        <f>IF(C579="","",COUNTIF($C$1:C579,"기사임"))</f>
        <v/>
      </c>
    </row>
    <row r="580" spans="1:4">
      <c r="A580" s="86"/>
      <c r="B580" s="86"/>
      <c r="C580" t="str">
        <f t="shared" si="22"/>
        <v/>
      </c>
      <c r="D580" t="str">
        <f>IF(C580="","",COUNTIF($C$1:C580,"기사임"))</f>
        <v/>
      </c>
    </row>
    <row r="581" spans="1:4">
      <c r="A581" s="86"/>
      <c r="B581" s="86"/>
      <c r="C581" t="str">
        <f t="shared" si="22"/>
        <v/>
      </c>
      <c r="D581" t="str">
        <f>IF(C581="","",COUNTIF($C$1:C581,"기사임"))</f>
        <v/>
      </c>
    </row>
    <row r="582" spans="1:4">
      <c r="A582" s="86"/>
      <c r="B582" s="86"/>
      <c r="C582" t="str">
        <f t="shared" si="22"/>
        <v/>
      </c>
      <c r="D582" t="str">
        <f>IF(C582="","",COUNTIF($C$1:C582,"기사임"))</f>
        <v/>
      </c>
    </row>
    <row r="583" spans="1:4">
      <c r="A583" s="86"/>
      <c r="B583" s="86"/>
      <c r="C583" t="str">
        <f t="shared" si="22"/>
        <v/>
      </c>
      <c r="D583" t="str">
        <f>IF(C583="","",COUNTIF($C$1:C583,"기사임"))</f>
        <v/>
      </c>
    </row>
    <row r="584" spans="1:4">
      <c r="A584" s="86"/>
      <c r="B584" s="86"/>
      <c r="C584" t="str">
        <f t="shared" si="22"/>
        <v/>
      </c>
      <c r="D584" t="str">
        <f>IF(C584="","",COUNTIF($C$1:C584,"기사임"))</f>
        <v/>
      </c>
    </row>
    <row r="585" spans="1:4">
      <c r="A585" s="86"/>
      <c r="B585" s="86"/>
      <c r="C585" t="str">
        <f t="shared" si="22"/>
        <v/>
      </c>
      <c r="D585" t="str">
        <f>IF(C585="","",COUNTIF($C$1:C585,"기사임"))</f>
        <v/>
      </c>
    </row>
    <row r="586" spans="1:4">
      <c r="A586" s="86"/>
      <c r="B586" s="86"/>
      <c r="C586" t="str">
        <f t="shared" si="22"/>
        <v/>
      </c>
      <c r="D586" t="str">
        <f>IF(C586="","",COUNTIF($C$1:C586,"기사임"))</f>
        <v/>
      </c>
    </row>
    <row r="587" spans="1:4">
      <c r="A587" s="86"/>
      <c r="B587" s="86"/>
      <c r="C587" t="str">
        <f t="shared" si="22"/>
        <v/>
      </c>
      <c r="D587" t="str">
        <f>IF(C587="","",COUNTIF($C$1:C587,"기사임"))</f>
        <v/>
      </c>
    </row>
    <row r="588" spans="1:4">
      <c r="A588" s="86"/>
      <c r="B588" s="86"/>
      <c r="C588" t="str">
        <f t="shared" si="22"/>
        <v/>
      </c>
      <c r="D588" t="str">
        <f>IF(C588="","",COUNTIF($C$1:C588,"기사임"))</f>
        <v/>
      </c>
    </row>
    <row r="589" spans="1:4">
      <c r="A589" s="86"/>
      <c r="B589" s="86"/>
      <c r="C589" t="str">
        <f t="shared" si="22"/>
        <v/>
      </c>
      <c r="D589" t="str">
        <f>IF(C589="","",COUNTIF($C$1:C589,"기사임"))</f>
        <v/>
      </c>
    </row>
    <row r="590" spans="1:4">
      <c r="A590" s="86"/>
      <c r="B590" s="86"/>
      <c r="C590" t="str">
        <f t="shared" si="22"/>
        <v/>
      </c>
      <c r="D590" t="str">
        <f>IF(C590="","",COUNTIF($C$1:C590,"기사임"))</f>
        <v/>
      </c>
    </row>
    <row r="591" spans="1:4">
      <c r="A591" s="86"/>
      <c r="B591" s="86"/>
      <c r="C591" t="str">
        <f t="shared" si="22"/>
        <v/>
      </c>
      <c r="D591" t="str">
        <f>IF(C591="","",COUNTIF($C$1:C591,"기사임"))</f>
        <v/>
      </c>
    </row>
    <row r="592" spans="1:4">
      <c r="A592" s="86"/>
      <c r="B592" s="86"/>
      <c r="C592" t="str">
        <f t="shared" si="22"/>
        <v/>
      </c>
      <c r="D592" t="str">
        <f>IF(C592="","",COUNTIF($C$1:C592,"기사임"))</f>
        <v/>
      </c>
    </row>
    <row r="593" spans="1:4">
      <c r="A593" s="86"/>
      <c r="B593" s="86"/>
      <c r="C593" t="str">
        <f t="shared" si="22"/>
        <v/>
      </c>
      <c r="D593" t="str">
        <f>IF(C593="","",COUNTIF($C$1:C593,"기사임"))</f>
        <v/>
      </c>
    </row>
    <row r="594" spans="1:4">
      <c r="A594" s="86"/>
      <c r="B594" s="86"/>
      <c r="C594" t="str">
        <f t="shared" si="22"/>
        <v/>
      </c>
      <c r="D594" t="str">
        <f>IF(C594="","",COUNTIF($C$1:C594,"기사임"))</f>
        <v/>
      </c>
    </row>
    <row r="595" spans="1:4">
      <c r="A595" s="86"/>
      <c r="B595" s="86"/>
      <c r="C595" t="str">
        <f t="shared" si="22"/>
        <v/>
      </c>
      <c r="D595" t="str">
        <f>IF(C595="","",COUNTIF($C$1:C595,"기사임"))</f>
        <v/>
      </c>
    </row>
    <row r="596" spans="1:4">
      <c r="A596" s="86"/>
      <c r="B596" s="86"/>
      <c r="C596" t="str">
        <f t="shared" si="22"/>
        <v/>
      </c>
      <c r="D596" t="str">
        <f>IF(C596="","",COUNTIF($C$1:C596,"기사임"))</f>
        <v/>
      </c>
    </row>
    <row r="597" spans="1:4">
      <c r="A597" s="86"/>
      <c r="B597" s="86"/>
      <c r="C597" t="str">
        <f t="shared" si="22"/>
        <v/>
      </c>
      <c r="D597" t="str">
        <f>IF(C597="","",COUNTIF($C$1:C597,"기사임"))</f>
        <v/>
      </c>
    </row>
    <row r="598" spans="1:4">
      <c r="A598" s="86"/>
      <c r="B598" s="86"/>
      <c r="C598" t="str">
        <f t="shared" si="22"/>
        <v/>
      </c>
      <c r="D598" t="str">
        <f>IF(C598="","",COUNTIF($C$1:C598,"기사임"))</f>
        <v/>
      </c>
    </row>
    <row r="599" spans="1:4">
      <c r="A599" s="86"/>
      <c r="B599" s="86"/>
      <c r="C599" t="str">
        <f t="shared" si="22"/>
        <v/>
      </c>
      <c r="D599" t="str">
        <f>IF(C599="","",COUNTIF($C$1:C599,"기사임"))</f>
        <v/>
      </c>
    </row>
    <row r="600" spans="1:4">
      <c r="A600" s="86"/>
      <c r="B600" s="86"/>
      <c r="C600" t="str">
        <f t="shared" si="22"/>
        <v/>
      </c>
      <c r="D600" t="str">
        <f>IF(C600="","",COUNTIF($C$1:C600,"기사임"))</f>
        <v/>
      </c>
    </row>
    <row r="601" spans="1:4">
      <c r="A601" s="86"/>
      <c r="B601" s="86"/>
      <c r="C601" t="str">
        <f t="shared" si="22"/>
        <v/>
      </c>
      <c r="D601" t="str">
        <f>IF(C601="","",COUNTIF($C$1:C601,"기사임"))</f>
        <v/>
      </c>
    </row>
    <row r="602" spans="1:4">
      <c r="A602" s="86"/>
      <c r="B602" s="86"/>
      <c r="C602" t="str">
        <f t="shared" si="22"/>
        <v/>
      </c>
      <c r="D602" t="str">
        <f>IF(C602="","",COUNTIF($C$1:C602,"기사임"))</f>
        <v/>
      </c>
    </row>
    <row r="603" spans="1:4">
      <c r="A603" s="86"/>
      <c r="B603" s="86"/>
      <c r="C603" t="str">
        <f t="shared" si="22"/>
        <v/>
      </c>
      <c r="D603" t="str">
        <f>IF(C603="","",COUNTIF($C$1:C603,"기사임"))</f>
        <v/>
      </c>
    </row>
    <row r="604" spans="1:4">
      <c r="A604" s="86"/>
      <c r="B604" s="86"/>
      <c r="C604" t="str">
        <f t="shared" si="22"/>
        <v/>
      </c>
      <c r="D604" t="str">
        <f>IF(C604="","",COUNTIF($C$1:C604,"기사임"))</f>
        <v/>
      </c>
    </row>
    <row r="605" spans="1:4">
      <c r="A605" s="86"/>
      <c r="B605" s="86"/>
      <c r="C605" t="str">
        <f t="shared" si="22"/>
        <v/>
      </c>
      <c r="D605" t="str">
        <f>IF(C605="","",COUNTIF($C$1:C605,"기사임"))</f>
        <v/>
      </c>
    </row>
    <row r="606" spans="1:4">
      <c r="A606" s="86"/>
      <c r="B606" s="86"/>
      <c r="C606" t="str">
        <f t="shared" si="22"/>
        <v/>
      </c>
      <c r="D606" t="str">
        <f>IF(C606="","",COUNTIF($C$1:C606,"기사임"))</f>
        <v/>
      </c>
    </row>
    <row r="607" spans="1:4">
      <c r="A607" s="86"/>
      <c r="B607" s="86"/>
      <c r="C607" t="str">
        <f t="shared" si="22"/>
        <v/>
      </c>
      <c r="D607" t="str">
        <f>IF(C607="","",COUNTIF($C$1:C607,"기사임"))</f>
        <v/>
      </c>
    </row>
    <row r="608" spans="1:4">
      <c r="A608" s="86"/>
      <c r="B608" s="86"/>
      <c r="C608" t="str">
        <f t="shared" si="22"/>
        <v/>
      </c>
      <c r="D608" t="str">
        <f>IF(C608="","",COUNTIF($C$1:C608,"기사임"))</f>
        <v/>
      </c>
    </row>
    <row r="609" spans="1:4">
      <c r="A609" s="86"/>
      <c r="B609" s="86"/>
      <c r="C609" t="str">
        <f t="shared" si="22"/>
        <v/>
      </c>
      <c r="D609" t="str">
        <f>IF(C609="","",COUNTIF($C$1:C609,"기사임"))</f>
        <v/>
      </c>
    </row>
    <row r="610" spans="1:4">
      <c r="A610" s="86"/>
      <c r="B610" s="86"/>
      <c r="C610" t="str">
        <f t="shared" si="22"/>
        <v/>
      </c>
      <c r="D610" t="str">
        <f>IF(C610="","",COUNTIF($C$1:C610,"기사임"))</f>
        <v/>
      </c>
    </row>
    <row r="611" spans="1:4">
      <c r="A611" s="86"/>
      <c r="B611" s="86"/>
      <c r="C611" t="str">
        <f t="shared" si="22"/>
        <v/>
      </c>
      <c r="D611" t="str">
        <f>IF(C611="","",COUNTIF($C$1:C611,"기사임"))</f>
        <v/>
      </c>
    </row>
    <row r="612" spans="1:4">
      <c r="A612" s="86"/>
      <c r="B612" s="86"/>
      <c r="C612" t="str">
        <f t="shared" si="22"/>
        <v/>
      </c>
      <c r="D612" t="str">
        <f>IF(C612="","",COUNTIF($C$1:C612,"기사임"))</f>
        <v/>
      </c>
    </row>
    <row r="613" spans="1:4">
      <c r="A613" s="86"/>
      <c r="B613" s="86"/>
      <c r="C613" t="str">
        <f t="shared" si="22"/>
        <v/>
      </c>
      <c r="D613" t="str">
        <f>IF(C613="","",COUNTIF($C$1:C613,"기사임"))</f>
        <v/>
      </c>
    </row>
    <row r="614" spans="1:4">
      <c r="A614" s="86"/>
      <c r="B614" s="86"/>
      <c r="C614" t="str">
        <f t="shared" si="22"/>
        <v/>
      </c>
      <c r="D614" t="str">
        <f>IF(C614="","",COUNTIF($C$1:C614,"기사임"))</f>
        <v/>
      </c>
    </row>
    <row r="615" spans="1:4">
      <c r="A615" s="86"/>
      <c r="B615" s="86"/>
      <c r="C615" t="str">
        <f t="shared" si="22"/>
        <v/>
      </c>
      <c r="D615" t="str">
        <f>IF(C615="","",COUNTIF($C$1:C615,"기사임"))</f>
        <v/>
      </c>
    </row>
    <row r="616" spans="1:4">
      <c r="A616" s="86"/>
      <c r="B616" s="86"/>
      <c r="C616" t="str">
        <f t="shared" si="22"/>
        <v/>
      </c>
      <c r="D616" t="str">
        <f>IF(C616="","",COUNTIF($C$1:C616,"기사임"))</f>
        <v/>
      </c>
    </row>
    <row r="617" spans="1:4">
      <c r="A617" s="86"/>
      <c r="B617" s="86"/>
      <c r="C617" t="str">
        <f t="shared" si="22"/>
        <v/>
      </c>
      <c r="D617" t="str">
        <f>IF(C617="","",COUNTIF($C$1:C617,"기사임"))</f>
        <v/>
      </c>
    </row>
    <row r="656" spans="2:2">
      <c r="B656">
        <v>7395</v>
      </c>
    </row>
  </sheetData>
  <autoFilter ref="A1:D617" xr:uid="{00000000-0009-0000-0000-000008000000}"/>
  <phoneticPr fontId="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7" tint="0.79998168889431442"/>
  </sheetPr>
  <dimension ref="A1:C695"/>
  <sheetViews>
    <sheetView zoomScale="85" zoomScaleNormal="85" workbookViewId="0">
      <selection activeCell="A2" sqref="A2:C574"/>
    </sheetView>
  </sheetViews>
  <sheetFormatPr defaultRowHeight="17.25"/>
  <cols>
    <col min="1" max="1" width="56.6640625" customWidth="1"/>
    <col min="3" max="3" width="10.33203125" customWidth="1"/>
  </cols>
  <sheetData>
    <row r="1" spans="1:3">
      <c r="A1" s="86" t="s">
        <v>253</v>
      </c>
      <c r="B1" s="86" t="s">
        <v>313</v>
      </c>
      <c r="C1" s="86" t="s">
        <v>224</v>
      </c>
    </row>
    <row r="2" spans="1:3">
      <c r="A2" s="86" t="s">
        <v>1737</v>
      </c>
      <c r="B2" s="86" t="s">
        <v>315</v>
      </c>
      <c r="C2" s="86">
        <v>1044</v>
      </c>
    </row>
    <row r="3" spans="1:3">
      <c r="A3" s="86" t="s">
        <v>1777</v>
      </c>
      <c r="B3" s="86" t="s">
        <v>315</v>
      </c>
      <c r="C3" s="86">
        <v>360</v>
      </c>
    </row>
    <row r="4" spans="1:3">
      <c r="A4" s="86" t="s">
        <v>1777</v>
      </c>
      <c r="B4" s="86" t="s">
        <v>314</v>
      </c>
      <c r="C4" s="86">
        <v>244</v>
      </c>
    </row>
    <row r="5" spans="1:3">
      <c r="A5" s="86" t="s">
        <v>254</v>
      </c>
      <c r="B5" s="86" t="s">
        <v>314</v>
      </c>
      <c r="C5" s="86">
        <v>158</v>
      </c>
    </row>
    <row r="6" spans="1:3">
      <c r="A6" s="86" t="s">
        <v>263</v>
      </c>
      <c r="B6" s="86" t="s">
        <v>314</v>
      </c>
      <c r="C6" s="86">
        <v>143</v>
      </c>
    </row>
    <row r="7" spans="1:3">
      <c r="A7" s="86" t="s">
        <v>1737</v>
      </c>
      <c r="B7" s="86" t="s">
        <v>314</v>
      </c>
      <c r="C7" s="86">
        <v>64</v>
      </c>
    </row>
    <row r="8" spans="1:3">
      <c r="A8" s="86" t="s">
        <v>260</v>
      </c>
      <c r="B8" s="86" t="s">
        <v>314</v>
      </c>
      <c r="C8" s="86">
        <v>51</v>
      </c>
    </row>
    <row r="9" spans="1:3">
      <c r="A9" s="86" t="s">
        <v>1625</v>
      </c>
      <c r="B9" s="86" t="s">
        <v>314</v>
      </c>
      <c r="C9" s="86">
        <v>45</v>
      </c>
    </row>
    <row r="10" spans="1:3">
      <c r="A10" s="86" t="s">
        <v>261</v>
      </c>
      <c r="B10" s="86" t="s">
        <v>314</v>
      </c>
      <c r="C10" s="86">
        <v>45</v>
      </c>
    </row>
    <row r="11" spans="1:3">
      <c r="A11" s="86" t="s">
        <v>1444</v>
      </c>
      <c r="B11" s="86" t="s">
        <v>314</v>
      </c>
      <c r="C11" s="86">
        <v>38</v>
      </c>
    </row>
    <row r="12" spans="1:3">
      <c r="A12" s="86" t="s">
        <v>1641</v>
      </c>
      <c r="B12" s="86" t="s">
        <v>314</v>
      </c>
      <c r="C12" s="86">
        <v>37</v>
      </c>
    </row>
    <row r="13" spans="1:3">
      <c r="A13" s="86" t="s">
        <v>274</v>
      </c>
      <c r="B13" s="86" t="s">
        <v>314</v>
      </c>
      <c r="C13" s="86">
        <v>36</v>
      </c>
    </row>
    <row r="14" spans="1:3">
      <c r="A14" s="86" t="s">
        <v>1776</v>
      </c>
      <c r="B14" s="86" t="s">
        <v>315</v>
      </c>
      <c r="C14" s="86">
        <v>36</v>
      </c>
    </row>
    <row r="15" spans="1:3">
      <c r="A15" s="86" t="s">
        <v>1449</v>
      </c>
      <c r="B15" s="86" t="s">
        <v>314</v>
      </c>
      <c r="C15" s="86">
        <v>26</v>
      </c>
    </row>
    <row r="16" spans="1:3">
      <c r="A16" s="86" t="s">
        <v>657</v>
      </c>
      <c r="B16" s="86" t="s">
        <v>314</v>
      </c>
      <c r="C16" s="86">
        <v>23</v>
      </c>
    </row>
    <row r="17" spans="1:3">
      <c r="A17" s="86" t="s">
        <v>668</v>
      </c>
      <c r="B17" s="86" t="s">
        <v>314</v>
      </c>
      <c r="C17" s="86">
        <v>23</v>
      </c>
    </row>
    <row r="18" spans="1:3">
      <c r="A18" s="86" t="s">
        <v>1881</v>
      </c>
      <c r="B18" s="86" t="s">
        <v>314</v>
      </c>
      <c r="C18" s="86">
        <v>23</v>
      </c>
    </row>
    <row r="19" spans="1:3">
      <c r="A19" s="86" t="s">
        <v>268</v>
      </c>
      <c r="B19" s="86" t="s">
        <v>314</v>
      </c>
      <c r="C19" s="86">
        <v>23</v>
      </c>
    </row>
    <row r="20" spans="1:3">
      <c r="A20" s="86" t="s">
        <v>1445</v>
      </c>
      <c r="B20" s="86" t="s">
        <v>314</v>
      </c>
      <c r="C20" s="86">
        <v>23</v>
      </c>
    </row>
    <row r="21" spans="1:3">
      <c r="A21" s="86" t="s">
        <v>1164</v>
      </c>
      <c r="B21" s="86" t="s">
        <v>314</v>
      </c>
      <c r="C21" s="86">
        <v>22</v>
      </c>
    </row>
    <row r="22" spans="1:3">
      <c r="A22" s="86" t="s">
        <v>302</v>
      </c>
      <c r="B22" s="86" t="s">
        <v>315</v>
      </c>
      <c r="C22" s="86">
        <v>22</v>
      </c>
    </row>
    <row r="23" spans="1:3">
      <c r="A23" s="86" t="s">
        <v>942</v>
      </c>
      <c r="B23" s="86" t="s">
        <v>314</v>
      </c>
      <c r="C23" s="86">
        <v>21</v>
      </c>
    </row>
    <row r="24" spans="1:3">
      <c r="A24" s="86" t="s">
        <v>1671</v>
      </c>
      <c r="B24" s="86" t="s">
        <v>314</v>
      </c>
      <c r="C24" s="86">
        <v>21</v>
      </c>
    </row>
    <row r="25" spans="1:3">
      <c r="A25" s="86" t="s">
        <v>1720</v>
      </c>
      <c r="B25" s="86" t="s">
        <v>314</v>
      </c>
      <c r="C25" s="86">
        <v>21</v>
      </c>
    </row>
    <row r="26" spans="1:3">
      <c r="A26" s="86" t="s">
        <v>279</v>
      </c>
      <c r="B26" s="86" t="s">
        <v>314</v>
      </c>
      <c r="C26" s="86">
        <v>21</v>
      </c>
    </row>
    <row r="27" spans="1:3">
      <c r="A27" s="86" t="s">
        <v>1035</v>
      </c>
      <c r="B27" s="86" t="s">
        <v>314</v>
      </c>
      <c r="C27" s="86">
        <v>21</v>
      </c>
    </row>
    <row r="28" spans="1:3">
      <c r="A28" s="86" t="s">
        <v>1607</v>
      </c>
      <c r="B28" s="86" t="s">
        <v>314</v>
      </c>
      <c r="C28" s="86">
        <v>18</v>
      </c>
    </row>
    <row r="29" spans="1:3">
      <c r="A29" s="86" t="s">
        <v>914</v>
      </c>
      <c r="B29" s="86" t="s">
        <v>314</v>
      </c>
      <c r="C29" s="86">
        <v>18</v>
      </c>
    </row>
    <row r="30" spans="1:3">
      <c r="A30" s="86" t="s">
        <v>254</v>
      </c>
      <c r="B30" s="86" t="s">
        <v>315</v>
      </c>
      <c r="C30" s="86">
        <v>16</v>
      </c>
    </row>
    <row r="31" spans="1:3">
      <c r="A31" s="86" t="s">
        <v>613</v>
      </c>
      <c r="B31" s="86" t="s">
        <v>314</v>
      </c>
      <c r="C31" s="86">
        <v>15</v>
      </c>
    </row>
    <row r="32" spans="1:3">
      <c r="A32" s="86" t="s">
        <v>1426</v>
      </c>
      <c r="B32" s="86" t="s">
        <v>314</v>
      </c>
      <c r="C32" s="86">
        <v>15</v>
      </c>
    </row>
    <row r="33" spans="1:3">
      <c r="A33" s="86" t="s">
        <v>1538</v>
      </c>
      <c r="B33" s="86" t="s">
        <v>314</v>
      </c>
      <c r="C33" s="86">
        <v>15</v>
      </c>
    </row>
    <row r="34" spans="1:3">
      <c r="A34" s="86" t="s">
        <v>304</v>
      </c>
      <c r="B34" s="86" t="s">
        <v>314</v>
      </c>
      <c r="C34" s="86">
        <v>14</v>
      </c>
    </row>
    <row r="35" spans="1:3">
      <c r="A35" s="86" t="s">
        <v>1027</v>
      </c>
      <c r="B35" s="86" t="s">
        <v>314</v>
      </c>
      <c r="C35" s="86">
        <v>14</v>
      </c>
    </row>
    <row r="36" spans="1:3">
      <c r="A36" s="86" t="s">
        <v>1538</v>
      </c>
      <c r="B36" s="86" t="s">
        <v>315</v>
      </c>
      <c r="C36" s="86">
        <v>14</v>
      </c>
    </row>
    <row r="37" spans="1:3">
      <c r="A37" s="86" t="s">
        <v>1671</v>
      </c>
      <c r="B37" s="86" t="s">
        <v>315</v>
      </c>
      <c r="C37" s="86">
        <v>14</v>
      </c>
    </row>
    <row r="38" spans="1:3">
      <c r="A38" s="86" t="s">
        <v>974</v>
      </c>
      <c r="B38" s="86" t="s">
        <v>314</v>
      </c>
      <c r="C38" s="86">
        <v>14</v>
      </c>
    </row>
    <row r="39" spans="1:3">
      <c r="A39" s="86" t="s">
        <v>1029</v>
      </c>
      <c r="B39" s="86" t="s">
        <v>314</v>
      </c>
      <c r="C39" s="86">
        <v>13</v>
      </c>
    </row>
    <row r="40" spans="1:3">
      <c r="A40" s="86" t="s">
        <v>1571</v>
      </c>
      <c r="B40" s="86" t="s">
        <v>314</v>
      </c>
      <c r="C40" s="86">
        <v>12</v>
      </c>
    </row>
    <row r="41" spans="1:3">
      <c r="A41" s="86" t="s">
        <v>1084</v>
      </c>
      <c r="B41" s="86" t="s">
        <v>314</v>
      </c>
      <c r="C41" s="86">
        <v>12</v>
      </c>
    </row>
    <row r="42" spans="1:3">
      <c r="A42" s="86" t="s">
        <v>302</v>
      </c>
      <c r="B42" s="86" t="s">
        <v>314</v>
      </c>
      <c r="C42" s="86">
        <v>12</v>
      </c>
    </row>
    <row r="43" spans="1:3">
      <c r="A43" s="86" t="s">
        <v>1586</v>
      </c>
      <c r="B43" s="86" t="s">
        <v>314</v>
      </c>
      <c r="C43" s="86">
        <v>12</v>
      </c>
    </row>
    <row r="44" spans="1:3">
      <c r="A44" s="86" t="s">
        <v>308</v>
      </c>
      <c r="B44" s="86" t="s">
        <v>314</v>
      </c>
      <c r="C44" s="86">
        <v>11</v>
      </c>
    </row>
    <row r="45" spans="1:3">
      <c r="A45" s="86" t="s">
        <v>645</v>
      </c>
      <c r="B45" s="86" t="s">
        <v>314</v>
      </c>
      <c r="C45" s="86">
        <v>11</v>
      </c>
    </row>
    <row r="46" spans="1:3">
      <c r="A46" s="86" t="s">
        <v>1437</v>
      </c>
      <c r="B46" s="86" t="s">
        <v>314</v>
      </c>
      <c r="C46" s="86">
        <v>11</v>
      </c>
    </row>
    <row r="47" spans="1:3">
      <c r="A47" s="86" t="s">
        <v>264</v>
      </c>
      <c r="B47" s="86" t="s">
        <v>314</v>
      </c>
      <c r="C47" s="86">
        <v>10</v>
      </c>
    </row>
    <row r="48" spans="1:3">
      <c r="A48" s="86" t="s">
        <v>999</v>
      </c>
      <c r="B48" s="86" t="s">
        <v>314</v>
      </c>
      <c r="C48" s="86">
        <v>10</v>
      </c>
    </row>
    <row r="49" spans="1:3">
      <c r="A49" s="86" t="s">
        <v>580</v>
      </c>
      <c r="B49" s="86" t="s">
        <v>314</v>
      </c>
      <c r="C49" s="86">
        <v>10</v>
      </c>
    </row>
    <row r="50" spans="1:3">
      <c r="A50" s="86" t="s">
        <v>876</v>
      </c>
      <c r="B50" s="86" t="s">
        <v>314</v>
      </c>
      <c r="C50" s="86">
        <v>10</v>
      </c>
    </row>
    <row r="51" spans="1:3">
      <c r="A51" s="86" t="s">
        <v>968</v>
      </c>
      <c r="B51" s="86" t="s">
        <v>314</v>
      </c>
      <c r="C51" s="86">
        <v>10</v>
      </c>
    </row>
    <row r="52" spans="1:3">
      <c r="A52" s="86" t="s">
        <v>1468</v>
      </c>
      <c r="B52" s="86" t="s">
        <v>314</v>
      </c>
      <c r="C52" s="86">
        <v>10</v>
      </c>
    </row>
    <row r="53" spans="1:3">
      <c r="A53" s="86" t="s">
        <v>1482</v>
      </c>
      <c r="B53" s="86" t="s">
        <v>314</v>
      </c>
      <c r="C53" s="86">
        <v>10</v>
      </c>
    </row>
    <row r="54" spans="1:3">
      <c r="A54" s="86" t="s">
        <v>1448</v>
      </c>
      <c r="B54" s="86" t="s">
        <v>314</v>
      </c>
      <c r="C54" s="86">
        <v>10</v>
      </c>
    </row>
    <row r="55" spans="1:3">
      <c r="A55" s="86" t="s">
        <v>1447</v>
      </c>
      <c r="B55" s="86" t="s">
        <v>314</v>
      </c>
      <c r="C55" s="86">
        <v>10</v>
      </c>
    </row>
    <row r="56" spans="1:3">
      <c r="A56" s="86" t="s">
        <v>306</v>
      </c>
      <c r="B56" s="86" t="s">
        <v>314</v>
      </c>
      <c r="C56" s="86">
        <v>10</v>
      </c>
    </row>
    <row r="57" spans="1:3">
      <c r="A57" s="86" t="s">
        <v>1797</v>
      </c>
      <c r="B57" s="86" t="s">
        <v>314</v>
      </c>
      <c r="C57" s="86">
        <v>9</v>
      </c>
    </row>
    <row r="58" spans="1:3">
      <c r="A58" s="86" t="s">
        <v>669</v>
      </c>
      <c r="B58" s="86" t="s">
        <v>314</v>
      </c>
      <c r="C58" s="86">
        <v>9</v>
      </c>
    </row>
    <row r="59" spans="1:3">
      <c r="A59" s="86" t="s">
        <v>1030</v>
      </c>
      <c r="B59" s="86" t="s">
        <v>314</v>
      </c>
      <c r="C59" s="86">
        <v>9</v>
      </c>
    </row>
    <row r="60" spans="1:3">
      <c r="A60" s="86" t="s">
        <v>1165</v>
      </c>
      <c r="B60" s="86" t="s">
        <v>314</v>
      </c>
      <c r="C60" s="86">
        <v>9</v>
      </c>
    </row>
    <row r="61" spans="1:3">
      <c r="A61" s="86" t="s">
        <v>1483</v>
      </c>
      <c r="B61" s="86" t="s">
        <v>314</v>
      </c>
      <c r="C61" s="86">
        <v>9</v>
      </c>
    </row>
    <row r="62" spans="1:3">
      <c r="A62" s="86" t="s">
        <v>1488</v>
      </c>
      <c r="B62" s="86" t="s">
        <v>314</v>
      </c>
      <c r="C62" s="86">
        <v>9</v>
      </c>
    </row>
    <row r="63" spans="1:3">
      <c r="A63" s="86" t="s">
        <v>1594</v>
      </c>
      <c r="B63" s="86" t="s">
        <v>314</v>
      </c>
      <c r="C63" s="86">
        <v>9</v>
      </c>
    </row>
    <row r="64" spans="1:3">
      <c r="A64" s="86" t="s">
        <v>1124</v>
      </c>
      <c r="B64" s="86" t="s">
        <v>314</v>
      </c>
      <c r="C64" s="86">
        <v>9</v>
      </c>
    </row>
    <row r="65" spans="1:3">
      <c r="A65" s="86" t="s">
        <v>267</v>
      </c>
      <c r="B65" s="86" t="s">
        <v>314</v>
      </c>
      <c r="C65" s="86">
        <v>8</v>
      </c>
    </row>
    <row r="66" spans="1:3">
      <c r="A66" s="86" t="s">
        <v>297</v>
      </c>
      <c r="B66" s="86" t="s">
        <v>314</v>
      </c>
      <c r="C66" s="86">
        <v>8</v>
      </c>
    </row>
    <row r="67" spans="1:3">
      <c r="A67" s="86" t="s">
        <v>331</v>
      </c>
      <c r="B67" s="86" t="s">
        <v>314</v>
      </c>
      <c r="C67" s="86">
        <v>8</v>
      </c>
    </row>
    <row r="68" spans="1:3">
      <c r="A68" s="86" t="s">
        <v>1532</v>
      </c>
      <c r="B68" s="86" t="s">
        <v>314</v>
      </c>
      <c r="C68" s="86">
        <v>8</v>
      </c>
    </row>
    <row r="69" spans="1:3">
      <c r="A69" s="86" t="s">
        <v>1737</v>
      </c>
      <c r="B69" s="86" t="s">
        <v>316</v>
      </c>
      <c r="C69" s="86">
        <v>8</v>
      </c>
    </row>
    <row r="70" spans="1:3">
      <c r="A70" s="86" t="s">
        <v>1777</v>
      </c>
      <c r="B70" s="86" t="s">
        <v>316</v>
      </c>
      <c r="C70" s="86">
        <v>8</v>
      </c>
    </row>
    <row r="71" spans="1:3">
      <c r="A71" s="86" t="s">
        <v>1447</v>
      </c>
      <c r="B71" s="86" t="s">
        <v>315</v>
      </c>
      <c r="C71" s="86">
        <v>8</v>
      </c>
    </row>
    <row r="72" spans="1:3">
      <c r="A72" s="86" t="s">
        <v>1565</v>
      </c>
      <c r="B72" s="86" t="s">
        <v>314</v>
      </c>
      <c r="C72" s="86">
        <v>8</v>
      </c>
    </row>
    <row r="73" spans="1:3">
      <c r="A73" s="86" t="s">
        <v>255</v>
      </c>
      <c r="B73" s="86" t="s">
        <v>314</v>
      </c>
      <c r="C73" s="86">
        <v>7</v>
      </c>
    </row>
    <row r="74" spans="1:3">
      <c r="A74" s="86" t="s">
        <v>1476</v>
      </c>
      <c r="B74" s="86" t="s">
        <v>314</v>
      </c>
      <c r="C74" s="86">
        <v>7</v>
      </c>
    </row>
    <row r="75" spans="1:3">
      <c r="A75" s="86" t="s">
        <v>1483</v>
      </c>
      <c r="B75" s="86" t="s">
        <v>315</v>
      </c>
      <c r="C75" s="86">
        <v>7</v>
      </c>
    </row>
    <row r="76" spans="1:3">
      <c r="A76" s="86" t="s">
        <v>1704</v>
      </c>
      <c r="B76" s="86" t="s">
        <v>314</v>
      </c>
      <c r="C76" s="86">
        <v>7</v>
      </c>
    </row>
    <row r="77" spans="1:3">
      <c r="A77" s="86" t="s">
        <v>268</v>
      </c>
      <c r="B77" s="86" t="s">
        <v>315</v>
      </c>
      <c r="C77" s="86">
        <v>7</v>
      </c>
    </row>
    <row r="78" spans="1:3">
      <c r="A78" s="86" t="s">
        <v>1290</v>
      </c>
      <c r="B78" s="86" t="s">
        <v>314</v>
      </c>
      <c r="C78" s="86">
        <v>7</v>
      </c>
    </row>
    <row r="79" spans="1:3">
      <c r="A79" s="86" t="s">
        <v>646</v>
      </c>
      <c r="B79" s="86" t="s">
        <v>314</v>
      </c>
      <c r="C79" s="86">
        <v>6</v>
      </c>
    </row>
    <row r="80" spans="1:3">
      <c r="A80" s="86" t="s">
        <v>945</v>
      </c>
      <c r="B80" s="86" t="s">
        <v>314</v>
      </c>
      <c r="C80" s="86">
        <v>6</v>
      </c>
    </row>
    <row r="81" spans="1:3">
      <c r="A81" s="86" t="s">
        <v>296</v>
      </c>
      <c r="B81" s="86" t="s">
        <v>314</v>
      </c>
      <c r="C81" s="86">
        <v>6</v>
      </c>
    </row>
    <row r="82" spans="1:3">
      <c r="A82" s="86" t="s">
        <v>1240</v>
      </c>
      <c r="B82" s="86" t="s">
        <v>314</v>
      </c>
      <c r="C82" s="86">
        <v>6</v>
      </c>
    </row>
    <row r="83" spans="1:3">
      <c r="A83" s="86" t="s">
        <v>269</v>
      </c>
      <c r="B83" s="86" t="s">
        <v>314</v>
      </c>
      <c r="C83" s="86">
        <v>6</v>
      </c>
    </row>
    <row r="84" spans="1:3">
      <c r="A84" s="86" t="s">
        <v>293</v>
      </c>
      <c r="B84" s="86" t="s">
        <v>314</v>
      </c>
      <c r="C84" s="86">
        <v>6</v>
      </c>
    </row>
    <row r="85" spans="1:3">
      <c r="A85" s="86" t="s">
        <v>256</v>
      </c>
      <c r="B85" s="86" t="s">
        <v>314</v>
      </c>
      <c r="C85" s="86">
        <v>6</v>
      </c>
    </row>
    <row r="86" spans="1:3">
      <c r="A86" s="86" t="s">
        <v>1026</v>
      </c>
      <c r="B86" s="86" t="s">
        <v>314</v>
      </c>
      <c r="C86" s="86">
        <v>6</v>
      </c>
    </row>
    <row r="87" spans="1:3">
      <c r="A87" s="86" t="s">
        <v>1027</v>
      </c>
      <c r="B87" s="86" t="s">
        <v>315</v>
      </c>
      <c r="C87" s="86">
        <v>6</v>
      </c>
    </row>
    <row r="88" spans="1:3">
      <c r="A88" s="86" t="s">
        <v>1492</v>
      </c>
      <c r="B88" s="86" t="s">
        <v>314</v>
      </c>
      <c r="C88" s="86">
        <v>6</v>
      </c>
    </row>
    <row r="89" spans="1:3">
      <c r="A89" s="86" t="s">
        <v>1514</v>
      </c>
      <c r="B89" s="86" t="s">
        <v>314</v>
      </c>
      <c r="C89" s="86">
        <v>6</v>
      </c>
    </row>
    <row r="90" spans="1:3">
      <c r="A90" s="86" t="s">
        <v>1546</v>
      </c>
      <c r="B90" s="86" t="s">
        <v>314</v>
      </c>
      <c r="C90" s="86">
        <v>6</v>
      </c>
    </row>
    <row r="91" spans="1:3">
      <c r="A91" s="86" t="s">
        <v>1672</v>
      </c>
      <c r="B91" s="86" t="s">
        <v>314</v>
      </c>
      <c r="C91" s="86">
        <v>6</v>
      </c>
    </row>
    <row r="92" spans="1:3">
      <c r="A92" s="86" t="s">
        <v>1207</v>
      </c>
      <c r="B92" s="86" t="s">
        <v>314</v>
      </c>
      <c r="C92" s="86">
        <v>6</v>
      </c>
    </row>
    <row r="93" spans="1:3">
      <c r="A93" s="86" t="s">
        <v>1738</v>
      </c>
      <c r="B93" s="86" t="s">
        <v>315</v>
      </c>
      <c r="C93" s="86">
        <v>6</v>
      </c>
    </row>
    <row r="94" spans="1:3">
      <c r="A94" s="86" t="s">
        <v>286</v>
      </c>
      <c r="B94" s="86" t="s">
        <v>314</v>
      </c>
      <c r="C94" s="86">
        <v>6</v>
      </c>
    </row>
    <row r="95" spans="1:3">
      <c r="A95" s="86" t="s">
        <v>617</v>
      </c>
      <c r="B95" s="86" t="s">
        <v>314</v>
      </c>
      <c r="C95" s="86">
        <v>6</v>
      </c>
    </row>
    <row r="96" spans="1:3">
      <c r="A96" s="86" t="s">
        <v>303</v>
      </c>
      <c r="B96" s="86" t="s">
        <v>314</v>
      </c>
      <c r="C96" s="86">
        <v>6</v>
      </c>
    </row>
    <row r="97" spans="1:3">
      <c r="A97" s="86" t="s">
        <v>1448</v>
      </c>
      <c r="B97" s="86" t="s">
        <v>315</v>
      </c>
      <c r="C97" s="86">
        <v>6</v>
      </c>
    </row>
    <row r="98" spans="1:3">
      <c r="A98" s="86" t="s">
        <v>1541</v>
      </c>
      <c r="B98" s="86" t="s">
        <v>314</v>
      </c>
      <c r="C98" s="86">
        <v>6</v>
      </c>
    </row>
    <row r="99" spans="1:3">
      <c r="A99" s="86" t="s">
        <v>1564</v>
      </c>
      <c r="B99" s="86" t="s">
        <v>314</v>
      </c>
      <c r="C99" s="86">
        <v>6</v>
      </c>
    </row>
    <row r="100" spans="1:3">
      <c r="A100" s="86" t="s">
        <v>1446</v>
      </c>
      <c r="B100" s="86" t="s">
        <v>314</v>
      </c>
      <c r="C100" s="86">
        <v>6</v>
      </c>
    </row>
    <row r="101" spans="1:3">
      <c r="A101" s="86" t="s">
        <v>1436</v>
      </c>
      <c r="B101" s="86" t="s">
        <v>314</v>
      </c>
      <c r="C101" s="86">
        <v>6</v>
      </c>
    </row>
    <row r="102" spans="1:3">
      <c r="A102" s="86" t="s">
        <v>1882</v>
      </c>
      <c r="B102" s="86" t="s">
        <v>314</v>
      </c>
      <c r="C102" s="86">
        <v>6</v>
      </c>
    </row>
    <row r="103" spans="1:3">
      <c r="A103" s="86" t="s">
        <v>270</v>
      </c>
      <c r="B103" s="86" t="s">
        <v>314</v>
      </c>
      <c r="C103" s="86">
        <v>6</v>
      </c>
    </row>
    <row r="104" spans="1:3">
      <c r="A104" s="86" t="s">
        <v>975</v>
      </c>
      <c r="B104" s="86" t="s">
        <v>314</v>
      </c>
      <c r="C104" s="86">
        <v>5</v>
      </c>
    </row>
    <row r="105" spans="1:3">
      <c r="A105" s="86" t="s">
        <v>1119</v>
      </c>
      <c r="B105" s="86" t="s">
        <v>314</v>
      </c>
      <c r="C105" s="86">
        <v>5</v>
      </c>
    </row>
    <row r="106" spans="1:3">
      <c r="A106" s="86" t="s">
        <v>275</v>
      </c>
      <c r="B106" s="86" t="s">
        <v>314</v>
      </c>
      <c r="C106" s="86">
        <v>5</v>
      </c>
    </row>
    <row r="107" spans="1:3">
      <c r="A107" s="86" t="s">
        <v>512</v>
      </c>
      <c r="B107" s="86" t="s">
        <v>314</v>
      </c>
      <c r="C107" s="86">
        <v>5</v>
      </c>
    </row>
    <row r="108" spans="1:3">
      <c r="A108" s="86" t="s">
        <v>903</v>
      </c>
      <c r="B108" s="86" t="s">
        <v>314</v>
      </c>
      <c r="C108" s="86">
        <v>5</v>
      </c>
    </row>
    <row r="109" spans="1:3">
      <c r="A109" s="86" t="s">
        <v>913</v>
      </c>
      <c r="B109" s="86" t="s">
        <v>314</v>
      </c>
      <c r="C109" s="86">
        <v>5</v>
      </c>
    </row>
    <row r="110" spans="1:3">
      <c r="A110" s="86" t="s">
        <v>993</v>
      </c>
      <c r="B110" s="86" t="s">
        <v>314</v>
      </c>
      <c r="C110" s="86">
        <v>5</v>
      </c>
    </row>
    <row r="111" spans="1:3">
      <c r="A111" s="86" t="s">
        <v>1062</v>
      </c>
      <c r="B111" s="86" t="s">
        <v>314</v>
      </c>
      <c r="C111" s="86">
        <v>5</v>
      </c>
    </row>
    <row r="112" spans="1:3">
      <c r="A112" s="86" t="s">
        <v>1434</v>
      </c>
      <c r="B112" s="86" t="s">
        <v>314</v>
      </c>
      <c r="C112" s="86">
        <v>5</v>
      </c>
    </row>
    <row r="113" spans="1:3">
      <c r="A113" s="86" t="s">
        <v>1881</v>
      </c>
      <c r="B113" s="86" t="s">
        <v>315</v>
      </c>
      <c r="C113" s="86">
        <v>5</v>
      </c>
    </row>
    <row r="114" spans="1:3">
      <c r="A114" s="86" t="s">
        <v>658</v>
      </c>
      <c r="B114" s="86" t="s">
        <v>314</v>
      </c>
      <c r="C114" s="86">
        <v>5</v>
      </c>
    </row>
    <row r="115" spans="1:3">
      <c r="A115" s="86" t="s">
        <v>1081</v>
      </c>
      <c r="B115" s="86" t="s">
        <v>315</v>
      </c>
      <c r="C115" s="86">
        <v>5</v>
      </c>
    </row>
    <row r="116" spans="1:3">
      <c r="A116" s="86" t="s">
        <v>1450</v>
      </c>
      <c r="B116" s="86" t="s">
        <v>314</v>
      </c>
      <c r="C116" s="86">
        <v>5</v>
      </c>
    </row>
    <row r="117" spans="1:3">
      <c r="A117" s="86" t="s">
        <v>1290</v>
      </c>
      <c r="B117" s="86" t="s">
        <v>315</v>
      </c>
      <c r="C117" s="86">
        <v>5</v>
      </c>
    </row>
    <row r="118" spans="1:3">
      <c r="A118" s="86" t="s">
        <v>1182</v>
      </c>
      <c r="B118" s="86" t="s">
        <v>315</v>
      </c>
      <c r="C118" s="86">
        <v>4</v>
      </c>
    </row>
    <row r="119" spans="1:3">
      <c r="A119" s="86" t="s">
        <v>919</v>
      </c>
      <c r="B119" s="86" t="s">
        <v>314</v>
      </c>
      <c r="C119" s="86">
        <v>4</v>
      </c>
    </row>
    <row r="120" spans="1:3">
      <c r="A120" s="86" t="s">
        <v>997</v>
      </c>
      <c r="B120" s="86" t="s">
        <v>314</v>
      </c>
      <c r="C120" s="86">
        <v>4</v>
      </c>
    </row>
    <row r="121" spans="1:3">
      <c r="A121" s="86" t="s">
        <v>1642</v>
      </c>
      <c r="B121" s="86" t="s">
        <v>315</v>
      </c>
      <c r="C121" s="86">
        <v>4</v>
      </c>
    </row>
    <row r="122" spans="1:3">
      <c r="A122" s="86" t="s">
        <v>1263</v>
      </c>
      <c r="B122" s="86" t="s">
        <v>314</v>
      </c>
      <c r="C122" s="86">
        <v>4</v>
      </c>
    </row>
    <row r="123" spans="1:3">
      <c r="A123" s="86" t="s">
        <v>668</v>
      </c>
      <c r="B123" s="86" t="s">
        <v>315</v>
      </c>
      <c r="C123" s="86">
        <v>4</v>
      </c>
    </row>
    <row r="124" spans="1:3">
      <c r="A124" s="86" t="s">
        <v>878</v>
      </c>
      <c r="B124" s="86" t="s">
        <v>314</v>
      </c>
      <c r="C124" s="86">
        <v>4</v>
      </c>
    </row>
    <row r="125" spans="1:3">
      <c r="A125" s="86" t="s">
        <v>1029</v>
      </c>
      <c r="B125" s="86" t="s">
        <v>315</v>
      </c>
      <c r="C125" s="86">
        <v>4</v>
      </c>
    </row>
    <row r="126" spans="1:3">
      <c r="A126" s="86" t="s">
        <v>1062</v>
      </c>
      <c r="B126" s="86" t="s">
        <v>315</v>
      </c>
      <c r="C126" s="86">
        <v>4</v>
      </c>
    </row>
    <row r="127" spans="1:3">
      <c r="A127" s="86" t="s">
        <v>1643</v>
      </c>
      <c r="B127" s="86" t="s">
        <v>314</v>
      </c>
      <c r="C127" s="86">
        <v>4</v>
      </c>
    </row>
    <row r="128" spans="1:3">
      <c r="A128" s="86" t="s">
        <v>1526</v>
      </c>
      <c r="B128" s="86" t="s">
        <v>315</v>
      </c>
      <c r="C128" s="86">
        <v>4</v>
      </c>
    </row>
    <row r="129" spans="1:3">
      <c r="A129" s="86" t="s">
        <v>1468</v>
      </c>
      <c r="B129" s="86" t="s">
        <v>315</v>
      </c>
      <c r="C129" s="86">
        <v>4</v>
      </c>
    </row>
    <row r="130" spans="1:3">
      <c r="A130" s="86" t="s">
        <v>1584</v>
      </c>
      <c r="B130" s="86" t="s">
        <v>314</v>
      </c>
      <c r="C130" s="86">
        <v>4</v>
      </c>
    </row>
    <row r="131" spans="1:3">
      <c r="A131" s="86" t="s">
        <v>1595</v>
      </c>
      <c r="B131" s="86" t="s">
        <v>314</v>
      </c>
      <c r="C131" s="86">
        <v>4</v>
      </c>
    </row>
    <row r="132" spans="1:3">
      <c r="A132" s="86" t="s">
        <v>1607</v>
      </c>
      <c r="B132" s="86" t="s">
        <v>315</v>
      </c>
      <c r="C132" s="86">
        <v>4</v>
      </c>
    </row>
    <row r="133" spans="1:3">
      <c r="A133" s="86" t="s">
        <v>1625</v>
      </c>
      <c r="B133" s="86" t="s">
        <v>315</v>
      </c>
      <c r="C133" s="86">
        <v>4</v>
      </c>
    </row>
    <row r="134" spans="1:3">
      <c r="A134" s="86" t="s">
        <v>1641</v>
      </c>
      <c r="B134" s="86" t="s">
        <v>315</v>
      </c>
      <c r="C134" s="86">
        <v>4</v>
      </c>
    </row>
    <row r="135" spans="1:3">
      <c r="A135" s="86" t="s">
        <v>1690</v>
      </c>
      <c r="B135" s="86" t="s">
        <v>314</v>
      </c>
      <c r="C135" s="86">
        <v>4</v>
      </c>
    </row>
    <row r="136" spans="1:3">
      <c r="A136" s="86" t="s">
        <v>309</v>
      </c>
      <c r="B136" s="86" t="s">
        <v>314</v>
      </c>
      <c r="C136" s="86">
        <v>4</v>
      </c>
    </row>
    <row r="137" spans="1:3">
      <c r="A137" s="86" t="s">
        <v>1677</v>
      </c>
      <c r="B137" s="86" t="s">
        <v>314</v>
      </c>
      <c r="C137" s="86">
        <v>4</v>
      </c>
    </row>
    <row r="138" spans="1:3">
      <c r="A138" s="86" t="s">
        <v>1268</v>
      </c>
      <c r="B138" s="86" t="s">
        <v>314</v>
      </c>
      <c r="C138" s="86">
        <v>4</v>
      </c>
    </row>
    <row r="139" spans="1:3">
      <c r="A139" s="86" t="s">
        <v>257</v>
      </c>
      <c r="B139" s="86" t="s">
        <v>314</v>
      </c>
      <c r="C139" s="86">
        <v>4</v>
      </c>
    </row>
    <row r="140" spans="1:3">
      <c r="A140" s="86" t="s">
        <v>1128</v>
      </c>
      <c r="B140" s="86" t="s">
        <v>314</v>
      </c>
      <c r="C140" s="86">
        <v>4</v>
      </c>
    </row>
    <row r="141" spans="1:3">
      <c r="A141" s="86" t="s">
        <v>647</v>
      </c>
      <c r="B141" s="86" t="s">
        <v>314</v>
      </c>
      <c r="C141" s="86">
        <v>4</v>
      </c>
    </row>
    <row r="142" spans="1:3">
      <c r="A142" s="86" t="s">
        <v>904</v>
      </c>
      <c r="B142" s="86" t="s">
        <v>314</v>
      </c>
      <c r="C142" s="86">
        <v>4</v>
      </c>
    </row>
    <row r="143" spans="1:3">
      <c r="A143" s="86" t="s">
        <v>284</v>
      </c>
      <c r="B143" s="86" t="s">
        <v>314</v>
      </c>
      <c r="C143" s="86">
        <v>4</v>
      </c>
    </row>
    <row r="144" spans="1:3">
      <c r="A144" s="86" t="s">
        <v>1451</v>
      </c>
      <c r="B144" s="86" t="s">
        <v>314</v>
      </c>
      <c r="C144" s="86">
        <v>4</v>
      </c>
    </row>
    <row r="145" spans="1:3">
      <c r="A145" s="86" t="s">
        <v>916</v>
      </c>
      <c r="B145" s="86" t="s">
        <v>314</v>
      </c>
      <c r="C145" s="86">
        <v>4</v>
      </c>
    </row>
    <row r="146" spans="1:3">
      <c r="A146" s="86" t="s">
        <v>1031</v>
      </c>
      <c r="B146" s="86" t="s">
        <v>315</v>
      </c>
      <c r="C146" s="86">
        <v>4</v>
      </c>
    </row>
    <row r="147" spans="1:3">
      <c r="A147" s="86" t="s">
        <v>1884</v>
      </c>
      <c r="B147" s="86" t="s">
        <v>314</v>
      </c>
      <c r="C147" s="86">
        <v>4</v>
      </c>
    </row>
    <row r="148" spans="1:3">
      <c r="A148" s="86" t="s">
        <v>1824</v>
      </c>
      <c r="B148" s="86" t="s">
        <v>314</v>
      </c>
      <c r="C148" s="86">
        <v>4</v>
      </c>
    </row>
    <row r="149" spans="1:3">
      <c r="A149" s="86" t="s">
        <v>879</v>
      </c>
      <c r="B149" s="86" t="s">
        <v>314</v>
      </c>
      <c r="C149" s="86">
        <v>4</v>
      </c>
    </row>
    <row r="150" spans="1:3">
      <c r="A150" s="86" t="s">
        <v>1000</v>
      </c>
      <c r="B150" s="86" t="s">
        <v>314</v>
      </c>
      <c r="C150" s="86">
        <v>4</v>
      </c>
    </row>
    <row r="151" spans="1:3">
      <c r="A151" s="86" t="s">
        <v>307</v>
      </c>
      <c r="B151" s="86" t="s">
        <v>314</v>
      </c>
      <c r="C151" s="86">
        <v>3</v>
      </c>
    </row>
    <row r="152" spans="1:3">
      <c r="A152" s="86" t="s">
        <v>264</v>
      </c>
      <c r="B152" s="86" t="s">
        <v>315</v>
      </c>
      <c r="C152" s="86">
        <v>3</v>
      </c>
    </row>
    <row r="153" spans="1:3">
      <c r="A153" s="86" t="s">
        <v>1244</v>
      </c>
      <c r="B153" s="86" t="s">
        <v>314</v>
      </c>
      <c r="C153" s="86">
        <v>3</v>
      </c>
    </row>
    <row r="154" spans="1:3">
      <c r="A154" s="86" t="s">
        <v>1184</v>
      </c>
      <c r="B154" s="86" t="s">
        <v>314</v>
      </c>
      <c r="C154" s="86">
        <v>3</v>
      </c>
    </row>
    <row r="155" spans="1:3">
      <c r="A155" s="86" t="s">
        <v>308</v>
      </c>
      <c r="B155" s="86" t="s">
        <v>315</v>
      </c>
      <c r="C155" s="86">
        <v>3</v>
      </c>
    </row>
    <row r="156" spans="1:3">
      <c r="A156" s="86" t="s">
        <v>926</v>
      </c>
      <c r="B156" s="86" t="s">
        <v>314</v>
      </c>
      <c r="C156" s="86">
        <v>3</v>
      </c>
    </row>
    <row r="157" spans="1:3">
      <c r="A157" s="86" t="s">
        <v>1076</v>
      </c>
      <c r="B157" s="86" t="s">
        <v>314</v>
      </c>
      <c r="C157" s="86">
        <v>3</v>
      </c>
    </row>
    <row r="158" spans="1:3">
      <c r="A158" s="86" t="s">
        <v>262</v>
      </c>
      <c r="B158" s="86" t="s">
        <v>314</v>
      </c>
      <c r="C158" s="86">
        <v>3</v>
      </c>
    </row>
    <row r="159" spans="1:3">
      <c r="A159" s="86" t="s">
        <v>579</v>
      </c>
      <c r="B159" s="86" t="s">
        <v>314</v>
      </c>
      <c r="C159" s="86">
        <v>3</v>
      </c>
    </row>
    <row r="160" spans="1:3">
      <c r="A160" s="86" t="s">
        <v>1176</v>
      </c>
      <c r="B160" s="86" t="s">
        <v>314</v>
      </c>
      <c r="C160" s="86">
        <v>3</v>
      </c>
    </row>
    <row r="161" spans="1:3">
      <c r="A161" s="86" t="s">
        <v>583</v>
      </c>
      <c r="B161" s="86" t="s">
        <v>314</v>
      </c>
      <c r="C161" s="86">
        <v>3</v>
      </c>
    </row>
    <row r="162" spans="1:3">
      <c r="A162" s="86" t="s">
        <v>597</v>
      </c>
      <c r="B162" s="86" t="s">
        <v>314</v>
      </c>
      <c r="C162" s="86">
        <v>3</v>
      </c>
    </row>
    <row r="163" spans="1:3">
      <c r="A163" s="86" t="s">
        <v>613</v>
      </c>
      <c r="B163" s="86" t="s">
        <v>315</v>
      </c>
      <c r="C163" s="86">
        <v>3</v>
      </c>
    </row>
    <row r="164" spans="1:3">
      <c r="A164" s="86" t="s">
        <v>1188</v>
      </c>
      <c r="B164" s="86" t="s">
        <v>314</v>
      </c>
      <c r="C164" s="86">
        <v>3</v>
      </c>
    </row>
    <row r="165" spans="1:3">
      <c r="A165" s="86" t="s">
        <v>1797</v>
      </c>
      <c r="B165" s="86" t="s">
        <v>315</v>
      </c>
      <c r="C165" s="86">
        <v>3</v>
      </c>
    </row>
    <row r="166" spans="1:3">
      <c r="A166" s="86" t="s">
        <v>876</v>
      </c>
      <c r="B166" s="86" t="s">
        <v>315</v>
      </c>
      <c r="C166" s="86">
        <v>3</v>
      </c>
    </row>
    <row r="167" spans="1:3">
      <c r="A167" s="86" t="s">
        <v>967</v>
      </c>
      <c r="B167" s="86" t="s">
        <v>314</v>
      </c>
      <c r="C167" s="86">
        <v>3</v>
      </c>
    </row>
    <row r="168" spans="1:3">
      <c r="A168" s="86" t="s">
        <v>993</v>
      </c>
      <c r="B168" s="86" t="s">
        <v>315</v>
      </c>
      <c r="C168" s="86">
        <v>3</v>
      </c>
    </row>
    <row r="169" spans="1:3">
      <c r="A169" s="86" t="s">
        <v>1028</v>
      </c>
      <c r="B169" s="86" t="s">
        <v>314</v>
      </c>
      <c r="C169" s="86">
        <v>3</v>
      </c>
    </row>
    <row r="170" spans="1:3">
      <c r="A170" s="86" t="s">
        <v>1609</v>
      </c>
      <c r="B170" s="86" t="s">
        <v>314</v>
      </c>
      <c r="C170" s="86">
        <v>3</v>
      </c>
    </row>
    <row r="171" spans="1:3">
      <c r="A171" s="86" t="s">
        <v>1469</v>
      </c>
      <c r="B171" s="86" t="s">
        <v>314</v>
      </c>
      <c r="C171" s="86">
        <v>3</v>
      </c>
    </row>
    <row r="172" spans="1:3">
      <c r="A172" s="86" t="s">
        <v>1482</v>
      </c>
      <c r="B172" s="86" t="s">
        <v>315</v>
      </c>
      <c r="C172" s="86">
        <v>3</v>
      </c>
    </row>
    <row r="173" spans="1:3">
      <c r="A173" s="86" t="s">
        <v>1493</v>
      </c>
      <c r="B173" s="86" t="s">
        <v>314</v>
      </c>
      <c r="C173" s="86">
        <v>3</v>
      </c>
    </row>
    <row r="174" spans="1:3">
      <c r="A174" s="86" t="s">
        <v>1523</v>
      </c>
      <c r="B174" s="86" t="s">
        <v>314</v>
      </c>
      <c r="C174" s="86">
        <v>3</v>
      </c>
    </row>
    <row r="175" spans="1:3">
      <c r="A175" s="86" t="s">
        <v>1546</v>
      </c>
      <c r="B175" s="86" t="s">
        <v>315</v>
      </c>
      <c r="C175" s="86">
        <v>3</v>
      </c>
    </row>
    <row r="176" spans="1:3">
      <c r="A176" s="86" t="s">
        <v>1733</v>
      </c>
      <c r="B176" s="86" t="s">
        <v>314</v>
      </c>
      <c r="C176" s="86">
        <v>3</v>
      </c>
    </row>
    <row r="177" spans="1:3">
      <c r="A177" s="86" t="s">
        <v>1724</v>
      </c>
      <c r="B177" s="86" t="s">
        <v>314</v>
      </c>
      <c r="C177" s="86">
        <v>3</v>
      </c>
    </row>
    <row r="178" spans="1:3">
      <c r="A178" s="86" t="s">
        <v>1079</v>
      </c>
      <c r="B178" s="86" t="s">
        <v>314</v>
      </c>
      <c r="C178" s="86">
        <v>3</v>
      </c>
    </row>
    <row r="179" spans="1:3">
      <c r="A179" s="86" t="s">
        <v>658</v>
      </c>
      <c r="B179" s="86" t="s">
        <v>315</v>
      </c>
      <c r="C179" s="86">
        <v>3</v>
      </c>
    </row>
    <row r="180" spans="1:3">
      <c r="A180" s="86" t="s">
        <v>1783</v>
      </c>
      <c r="B180" s="86" t="s">
        <v>314</v>
      </c>
      <c r="C180" s="86">
        <v>3</v>
      </c>
    </row>
    <row r="181" spans="1:3">
      <c r="A181" s="86" t="s">
        <v>289</v>
      </c>
      <c r="B181" s="86" t="s">
        <v>315</v>
      </c>
      <c r="C181" s="86">
        <v>3</v>
      </c>
    </row>
    <row r="182" spans="1:3">
      <c r="A182" s="86" t="s">
        <v>1533</v>
      </c>
      <c r="B182" s="86" t="s">
        <v>315</v>
      </c>
      <c r="C182" s="86">
        <v>3</v>
      </c>
    </row>
    <row r="183" spans="1:3">
      <c r="A183" s="86" t="s">
        <v>1883</v>
      </c>
      <c r="B183" s="86" t="s">
        <v>314</v>
      </c>
      <c r="C183" s="86">
        <v>3</v>
      </c>
    </row>
    <row r="184" spans="1:3">
      <c r="A184" s="86" t="s">
        <v>1808</v>
      </c>
      <c r="B184" s="86" t="s">
        <v>314</v>
      </c>
      <c r="C184" s="86">
        <v>3</v>
      </c>
    </row>
    <row r="185" spans="1:3">
      <c r="A185" s="86" t="s">
        <v>1885</v>
      </c>
      <c r="B185" s="86" t="s">
        <v>314</v>
      </c>
      <c r="C185" s="86">
        <v>3</v>
      </c>
    </row>
    <row r="186" spans="1:3">
      <c r="A186" s="86" t="s">
        <v>673</v>
      </c>
      <c r="B186" s="86" t="s">
        <v>314</v>
      </c>
      <c r="C186" s="86">
        <v>3</v>
      </c>
    </row>
    <row r="187" spans="1:3">
      <c r="A187" s="86" t="s">
        <v>1175</v>
      </c>
      <c r="B187" s="86" t="s">
        <v>314</v>
      </c>
      <c r="C187" s="86">
        <v>3</v>
      </c>
    </row>
    <row r="188" spans="1:3">
      <c r="A188" s="86" t="s">
        <v>1442</v>
      </c>
      <c r="B188" s="86" t="s">
        <v>314</v>
      </c>
      <c r="C188" s="86">
        <v>3</v>
      </c>
    </row>
    <row r="189" spans="1:3">
      <c r="A189" s="86" t="s">
        <v>915</v>
      </c>
      <c r="B189" s="86" t="s">
        <v>314</v>
      </c>
      <c r="C189" s="86">
        <v>3</v>
      </c>
    </row>
    <row r="190" spans="1:3">
      <c r="A190" s="86" t="s">
        <v>1752</v>
      </c>
      <c r="B190" s="86" t="s">
        <v>314</v>
      </c>
      <c r="C190" s="86">
        <v>3</v>
      </c>
    </row>
    <row r="191" spans="1:3">
      <c r="A191" s="86" t="s">
        <v>607</v>
      </c>
      <c r="B191" s="86" t="s">
        <v>314</v>
      </c>
      <c r="C191" s="86">
        <v>3</v>
      </c>
    </row>
    <row r="192" spans="1:3">
      <c r="A192" s="86" t="s">
        <v>298</v>
      </c>
      <c r="B192" s="86" t="s">
        <v>314</v>
      </c>
      <c r="C192" s="86">
        <v>3</v>
      </c>
    </row>
    <row r="193" spans="1:3">
      <c r="A193" s="86" t="s">
        <v>259</v>
      </c>
      <c r="B193" s="86" t="s">
        <v>314</v>
      </c>
      <c r="C193" s="86">
        <v>3</v>
      </c>
    </row>
    <row r="194" spans="1:3">
      <c r="A194" s="86" t="s">
        <v>1446</v>
      </c>
      <c r="B194" s="86" t="s">
        <v>315</v>
      </c>
      <c r="C194" s="86">
        <v>3</v>
      </c>
    </row>
    <row r="195" spans="1:3">
      <c r="A195" s="86" t="s">
        <v>1031</v>
      </c>
      <c r="B195" s="86" t="s">
        <v>314</v>
      </c>
      <c r="C195" s="86">
        <v>3</v>
      </c>
    </row>
    <row r="196" spans="1:3">
      <c r="A196" s="86" t="s">
        <v>261</v>
      </c>
      <c r="B196" s="86" t="s">
        <v>315</v>
      </c>
      <c r="C196" s="86">
        <v>3</v>
      </c>
    </row>
    <row r="197" spans="1:3">
      <c r="A197" s="86" t="s">
        <v>1086</v>
      </c>
      <c r="B197" s="86" t="s">
        <v>314</v>
      </c>
      <c r="C197" s="86">
        <v>3</v>
      </c>
    </row>
    <row r="198" spans="1:3">
      <c r="A198" s="86" t="s">
        <v>1886</v>
      </c>
      <c r="B198" s="86" t="s">
        <v>314</v>
      </c>
      <c r="C198" s="86">
        <v>3</v>
      </c>
    </row>
    <row r="199" spans="1:3">
      <c r="A199" s="86" t="s">
        <v>1708</v>
      </c>
      <c r="B199" s="86" t="s">
        <v>314</v>
      </c>
      <c r="C199" s="86">
        <v>3</v>
      </c>
    </row>
    <row r="200" spans="1:3">
      <c r="A200" s="86" t="s">
        <v>881</v>
      </c>
      <c r="B200" s="86" t="s">
        <v>314</v>
      </c>
      <c r="C200" s="86">
        <v>3</v>
      </c>
    </row>
    <row r="201" spans="1:3">
      <c r="A201" s="86" t="s">
        <v>1596</v>
      </c>
      <c r="B201" s="86" t="s">
        <v>314</v>
      </c>
      <c r="C201" s="86">
        <v>3</v>
      </c>
    </row>
    <row r="202" spans="1:3">
      <c r="A202" s="86" t="s">
        <v>1149</v>
      </c>
      <c r="B202" s="86" t="s">
        <v>314</v>
      </c>
      <c r="C202" s="86">
        <v>3</v>
      </c>
    </row>
    <row r="203" spans="1:3">
      <c r="A203" s="86" t="s">
        <v>290</v>
      </c>
      <c r="B203" s="86" t="s">
        <v>315</v>
      </c>
      <c r="C203" s="86">
        <v>3</v>
      </c>
    </row>
    <row r="204" spans="1:3">
      <c r="A204" s="86" t="s">
        <v>1096</v>
      </c>
      <c r="B204" s="86" t="s">
        <v>314</v>
      </c>
      <c r="C204" s="86">
        <v>3</v>
      </c>
    </row>
    <row r="205" spans="1:3">
      <c r="A205" s="86" t="s">
        <v>1887</v>
      </c>
      <c r="B205" s="86" t="s">
        <v>314</v>
      </c>
      <c r="C205" s="86">
        <v>3</v>
      </c>
    </row>
    <row r="206" spans="1:3">
      <c r="A206" s="86" t="s">
        <v>1098</v>
      </c>
      <c r="B206" s="86" t="s">
        <v>314</v>
      </c>
      <c r="C206" s="86">
        <v>3</v>
      </c>
    </row>
    <row r="207" spans="1:3">
      <c r="A207" s="86" t="s">
        <v>1734</v>
      </c>
      <c r="B207" s="86" t="s">
        <v>314</v>
      </c>
      <c r="C207" s="86">
        <v>3</v>
      </c>
    </row>
    <row r="208" spans="1:3">
      <c r="A208" s="86" t="s">
        <v>307</v>
      </c>
      <c r="B208" s="86" t="s">
        <v>315</v>
      </c>
      <c r="C208" s="86">
        <v>2</v>
      </c>
    </row>
    <row r="209" spans="1:3">
      <c r="A209" s="86" t="s">
        <v>1182</v>
      </c>
      <c r="B209" s="86" t="s">
        <v>314</v>
      </c>
      <c r="C209" s="86">
        <v>2</v>
      </c>
    </row>
    <row r="210" spans="1:3">
      <c r="A210" s="86" t="s">
        <v>1794</v>
      </c>
      <c r="B210" s="86" t="s">
        <v>314</v>
      </c>
      <c r="C210" s="86">
        <v>2</v>
      </c>
    </row>
    <row r="211" spans="1:3">
      <c r="A211" s="86" t="s">
        <v>905</v>
      </c>
      <c r="B211" s="86" t="s">
        <v>314</v>
      </c>
      <c r="C211" s="86">
        <v>2</v>
      </c>
    </row>
    <row r="212" spans="1:3">
      <c r="A212" s="86" t="s">
        <v>305</v>
      </c>
      <c r="B212" s="86" t="s">
        <v>314</v>
      </c>
      <c r="C212" s="86">
        <v>2</v>
      </c>
    </row>
    <row r="213" spans="1:3">
      <c r="A213" s="86" t="s">
        <v>1241</v>
      </c>
      <c r="B213" s="86" t="s">
        <v>314</v>
      </c>
      <c r="C213" s="86">
        <v>2</v>
      </c>
    </row>
    <row r="214" spans="1:3">
      <c r="A214" s="86" t="s">
        <v>1241</v>
      </c>
      <c r="B214" s="86" t="s">
        <v>315</v>
      </c>
      <c r="C214" s="86">
        <v>2</v>
      </c>
    </row>
    <row r="215" spans="1:3">
      <c r="A215" s="86" t="s">
        <v>925</v>
      </c>
      <c r="B215" s="86" t="s">
        <v>314</v>
      </c>
      <c r="C215" s="86">
        <v>2</v>
      </c>
    </row>
    <row r="216" spans="1:3">
      <c r="A216" s="86" t="s">
        <v>976</v>
      </c>
      <c r="B216" s="86" t="s">
        <v>314</v>
      </c>
      <c r="C216" s="86">
        <v>2</v>
      </c>
    </row>
    <row r="217" spans="1:3">
      <c r="A217" s="86" t="s">
        <v>1196</v>
      </c>
      <c r="B217" s="86" t="s">
        <v>314</v>
      </c>
      <c r="C217" s="86">
        <v>2</v>
      </c>
    </row>
    <row r="218" spans="1:3">
      <c r="A218" s="86" t="s">
        <v>973</v>
      </c>
      <c r="B218" s="86" t="s">
        <v>314</v>
      </c>
      <c r="C218" s="86">
        <v>2</v>
      </c>
    </row>
    <row r="219" spans="1:3">
      <c r="A219" s="86" t="s">
        <v>973</v>
      </c>
      <c r="B219" s="86" t="s">
        <v>315</v>
      </c>
      <c r="C219" s="86">
        <v>2</v>
      </c>
    </row>
    <row r="220" spans="1:3">
      <c r="A220" s="86" t="s">
        <v>299</v>
      </c>
      <c r="B220" s="86" t="s">
        <v>315</v>
      </c>
      <c r="C220" s="86">
        <v>2</v>
      </c>
    </row>
    <row r="221" spans="1:3">
      <c r="A221" s="86" t="s">
        <v>1298</v>
      </c>
      <c r="B221" s="86" t="s">
        <v>315</v>
      </c>
      <c r="C221" s="86">
        <v>2</v>
      </c>
    </row>
    <row r="222" spans="1:3">
      <c r="A222" s="86" t="s">
        <v>255</v>
      </c>
      <c r="B222" s="86" t="s">
        <v>315</v>
      </c>
      <c r="C222" s="86">
        <v>2</v>
      </c>
    </row>
    <row r="223" spans="1:3">
      <c r="A223" s="86" t="s">
        <v>579</v>
      </c>
      <c r="B223" s="86" t="s">
        <v>315</v>
      </c>
      <c r="C223" s="86">
        <v>2</v>
      </c>
    </row>
    <row r="224" spans="1:3">
      <c r="A224" s="86" t="s">
        <v>1078</v>
      </c>
      <c r="B224" s="86" t="s">
        <v>314</v>
      </c>
      <c r="C224" s="86">
        <v>2</v>
      </c>
    </row>
    <row r="225" spans="1:3">
      <c r="A225" s="86" t="s">
        <v>516</v>
      </c>
      <c r="B225" s="86" t="s">
        <v>314</v>
      </c>
      <c r="C225" s="86">
        <v>2</v>
      </c>
    </row>
    <row r="226" spans="1:3">
      <c r="A226" s="86" t="s">
        <v>1251</v>
      </c>
      <c r="B226" s="86" t="s">
        <v>314</v>
      </c>
      <c r="C226" s="86">
        <v>2</v>
      </c>
    </row>
    <row r="227" spans="1:3">
      <c r="A227" s="86" t="s">
        <v>615</v>
      </c>
      <c r="B227" s="86" t="s">
        <v>314</v>
      </c>
      <c r="C227" s="86">
        <v>2</v>
      </c>
    </row>
    <row r="228" spans="1:3">
      <c r="A228" s="86" t="s">
        <v>632</v>
      </c>
      <c r="B228" s="86" t="s">
        <v>316</v>
      </c>
      <c r="C228" s="86">
        <v>2</v>
      </c>
    </row>
    <row r="229" spans="1:3">
      <c r="A229" s="86" t="s">
        <v>920</v>
      </c>
      <c r="B229" s="86" t="s">
        <v>314</v>
      </c>
      <c r="C229" s="86">
        <v>2</v>
      </c>
    </row>
    <row r="230" spans="1:3">
      <c r="A230" s="86" t="s">
        <v>1888</v>
      </c>
      <c r="B230" s="86" t="s">
        <v>314</v>
      </c>
      <c r="C230" s="86">
        <v>2</v>
      </c>
    </row>
    <row r="231" spans="1:3">
      <c r="A231" s="86" t="s">
        <v>1173</v>
      </c>
      <c r="B231" s="86" t="s">
        <v>314</v>
      </c>
      <c r="C231" s="86">
        <v>2</v>
      </c>
    </row>
    <row r="232" spans="1:3">
      <c r="A232" s="86" t="s">
        <v>669</v>
      </c>
      <c r="B232" s="86" t="s">
        <v>315</v>
      </c>
      <c r="C232" s="86">
        <v>2</v>
      </c>
    </row>
    <row r="233" spans="1:3">
      <c r="A233" s="86" t="s">
        <v>895</v>
      </c>
      <c r="B233" s="86" t="s">
        <v>315</v>
      </c>
      <c r="C233" s="86">
        <v>2</v>
      </c>
    </row>
    <row r="234" spans="1:3">
      <c r="A234" s="86" t="s">
        <v>913</v>
      </c>
      <c r="B234" s="86" t="s">
        <v>315</v>
      </c>
      <c r="C234" s="86">
        <v>2</v>
      </c>
    </row>
    <row r="235" spans="1:3">
      <c r="A235" s="86" t="s">
        <v>1799</v>
      </c>
      <c r="B235" s="86" t="s">
        <v>315</v>
      </c>
      <c r="C235" s="86">
        <v>2</v>
      </c>
    </row>
    <row r="236" spans="1:3">
      <c r="A236" s="86" t="s">
        <v>931</v>
      </c>
      <c r="B236" s="86" t="s">
        <v>314</v>
      </c>
      <c r="C236" s="86">
        <v>2</v>
      </c>
    </row>
    <row r="237" spans="1:3">
      <c r="A237" s="86" t="s">
        <v>942</v>
      </c>
      <c r="B237" s="86" t="s">
        <v>315</v>
      </c>
      <c r="C237" s="86">
        <v>2</v>
      </c>
    </row>
    <row r="238" spans="1:3">
      <c r="A238" s="86" t="s">
        <v>1115</v>
      </c>
      <c r="B238" s="86" t="s">
        <v>314</v>
      </c>
      <c r="C238" s="86">
        <v>2</v>
      </c>
    </row>
    <row r="239" spans="1:3">
      <c r="A239" s="86" t="s">
        <v>1164</v>
      </c>
      <c r="B239" s="86" t="s">
        <v>315</v>
      </c>
      <c r="C239" s="86">
        <v>2</v>
      </c>
    </row>
    <row r="240" spans="1:3">
      <c r="A240" s="86" t="s">
        <v>1889</v>
      </c>
      <c r="B240" s="86" t="s">
        <v>314</v>
      </c>
      <c r="C240" s="86">
        <v>2</v>
      </c>
    </row>
    <row r="241" spans="1:3">
      <c r="A241" s="86" t="s">
        <v>1407</v>
      </c>
      <c r="B241" s="86" t="s">
        <v>314</v>
      </c>
      <c r="C241" s="86">
        <v>2</v>
      </c>
    </row>
    <row r="242" spans="1:3">
      <c r="A242" s="86" t="s">
        <v>1419</v>
      </c>
      <c r="B242" s="86" t="s">
        <v>314</v>
      </c>
      <c r="C242" s="86">
        <v>2</v>
      </c>
    </row>
    <row r="243" spans="1:3">
      <c r="A243" s="86" t="s">
        <v>1435</v>
      </c>
      <c r="B243" s="86" t="s">
        <v>314</v>
      </c>
      <c r="C243" s="86">
        <v>2</v>
      </c>
    </row>
    <row r="244" spans="1:3">
      <c r="A244" s="86" t="s">
        <v>1692</v>
      </c>
      <c r="B244" s="86" t="s">
        <v>314</v>
      </c>
      <c r="C244" s="86">
        <v>2</v>
      </c>
    </row>
    <row r="245" spans="1:3">
      <c r="A245" s="86" t="s">
        <v>1444</v>
      </c>
      <c r="B245" s="86" t="s">
        <v>315</v>
      </c>
      <c r="C245" s="86">
        <v>2</v>
      </c>
    </row>
    <row r="246" spans="1:3">
      <c r="A246" s="86" t="s">
        <v>1736</v>
      </c>
      <c r="B246" s="86" t="s">
        <v>315</v>
      </c>
      <c r="C246" s="86">
        <v>2</v>
      </c>
    </row>
    <row r="247" spans="1:3">
      <c r="A247" s="86" t="s">
        <v>1526</v>
      </c>
      <c r="B247" s="86" t="s">
        <v>314</v>
      </c>
      <c r="C247" s="86">
        <v>2</v>
      </c>
    </row>
    <row r="248" spans="1:3">
      <c r="A248" s="86" t="s">
        <v>1644</v>
      </c>
      <c r="B248" s="86" t="s">
        <v>314</v>
      </c>
      <c r="C248" s="86">
        <v>2</v>
      </c>
    </row>
    <row r="249" spans="1:3">
      <c r="A249" s="86" t="s">
        <v>1513</v>
      </c>
      <c r="B249" s="86" t="s">
        <v>314</v>
      </c>
      <c r="C249" s="86">
        <v>2</v>
      </c>
    </row>
    <row r="250" spans="1:3">
      <c r="A250" s="86" t="s">
        <v>1890</v>
      </c>
      <c r="B250" s="86" t="s">
        <v>314</v>
      </c>
      <c r="C250" s="86">
        <v>2</v>
      </c>
    </row>
    <row r="251" spans="1:3">
      <c r="A251" s="86" t="s">
        <v>1524</v>
      </c>
      <c r="B251" s="86" t="s">
        <v>314</v>
      </c>
      <c r="C251" s="86">
        <v>2</v>
      </c>
    </row>
    <row r="252" spans="1:3">
      <c r="A252" t="s">
        <v>1523</v>
      </c>
      <c r="B252" t="s">
        <v>315</v>
      </c>
      <c r="C252">
        <v>2</v>
      </c>
    </row>
    <row r="253" spans="1:3">
      <c r="A253" t="s">
        <v>1525</v>
      </c>
      <c r="B253" t="s">
        <v>314</v>
      </c>
      <c r="C253">
        <v>2</v>
      </c>
    </row>
    <row r="254" spans="1:3">
      <c r="A254" t="s">
        <v>1572</v>
      </c>
      <c r="B254" t="s">
        <v>314</v>
      </c>
      <c r="C254">
        <v>2</v>
      </c>
    </row>
    <row r="255" spans="1:3">
      <c r="A255" t="s">
        <v>1572</v>
      </c>
      <c r="B255" t="s">
        <v>315</v>
      </c>
      <c r="C255">
        <v>2</v>
      </c>
    </row>
    <row r="256" spans="1:3">
      <c r="A256" t="s">
        <v>1585</v>
      </c>
      <c r="B256" t="s">
        <v>314</v>
      </c>
      <c r="C256">
        <v>2</v>
      </c>
    </row>
    <row r="257" spans="1:3">
      <c r="A257" t="s">
        <v>1671</v>
      </c>
      <c r="B257" t="s">
        <v>316</v>
      </c>
      <c r="C257">
        <v>2</v>
      </c>
    </row>
    <row r="258" spans="1:3">
      <c r="A258" t="s">
        <v>1720</v>
      </c>
      <c r="B258" t="s">
        <v>315</v>
      </c>
      <c r="C258">
        <v>2</v>
      </c>
    </row>
    <row r="259" spans="1:3">
      <c r="A259" t="s">
        <v>1733</v>
      </c>
      <c r="B259" t="s">
        <v>315</v>
      </c>
      <c r="C259">
        <v>2</v>
      </c>
    </row>
    <row r="260" spans="1:3">
      <c r="A260" t="s">
        <v>674</v>
      </c>
      <c r="B260" t="s">
        <v>314</v>
      </c>
      <c r="C260">
        <v>2</v>
      </c>
    </row>
    <row r="261" spans="1:3">
      <c r="A261" t="s">
        <v>1801</v>
      </c>
      <c r="B261" t="s">
        <v>314</v>
      </c>
      <c r="C261">
        <v>2</v>
      </c>
    </row>
    <row r="262" spans="1:3">
      <c r="A262" t="s">
        <v>1891</v>
      </c>
      <c r="B262" t="s">
        <v>314</v>
      </c>
      <c r="C262">
        <v>2</v>
      </c>
    </row>
    <row r="263" spans="1:3">
      <c r="A263" t="s">
        <v>1783</v>
      </c>
      <c r="B263" t="s">
        <v>315</v>
      </c>
      <c r="C263">
        <v>2</v>
      </c>
    </row>
    <row r="264" spans="1:3">
      <c r="A264" t="s">
        <v>1802</v>
      </c>
      <c r="B264" t="s">
        <v>314</v>
      </c>
      <c r="C264">
        <v>2</v>
      </c>
    </row>
    <row r="265" spans="1:3">
      <c r="A265" t="s">
        <v>1082</v>
      </c>
      <c r="B265" t="s">
        <v>314</v>
      </c>
      <c r="C265">
        <v>2</v>
      </c>
    </row>
    <row r="266" spans="1:3">
      <c r="A266" t="s">
        <v>1892</v>
      </c>
      <c r="B266" t="s">
        <v>314</v>
      </c>
      <c r="C266">
        <v>2</v>
      </c>
    </row>
    <row r="267" spans="1:3">
      <c r="A267" t="s">
        <v>1893</v>
      </c>
      <c r="B267" t="s">
        <v>314</v>
      </c>
      <c r="C267">
        <v>2</v>
      </c>
    </row>
    <row r="268" spans="1:3">
      <c r="A268" t="s">
        <v>1255</v>
      </c>
      <c r="B268" t="s">
        <v>314</v>
      </c>
      <c r="C268">
        <v>2</v>
      </c>
    </row>
    <row r="269" spans="1:3">
      <c r="A269" t="s">
        <v>1255</v>
      </c>
      <c r="B269" t="s">
        <v>315</v>
      </c>
      <c r="C269">
        <v>2</v>
      </c>
    </row>
    <row r="270" spans="1:3">
      <c r="A270" t="s">
        <v>652</v>
      </c>
      <c r="B270" t="s">
        <v>314</v>
      </c>
      <c r="C270">
        <v>2</v>
      </c>
    </row>
    <row r="271" spans="1:3">
      <c r="A271" t="s">
        <v>1169</v>
      </c>
      <c r="B271" t="s">
        <v>314</v>
      </c>
      <c r="C271">
        <v>2</v>
      </c>
    </row>
    <row r="272" spans="1:3">
      <c r="A272" t="s">
        <v>883</v>
      </c>
      <c r="B272" t="s">
        <v>315</v>
      </c>
      <c r="C272">
        <v>2</v>
      </c>
    </row>
    <row r="273" spans="1:3">
      <c r="A273" t="s">
        <v>1239</v>
      </c>
      <c r="B273" t="s">
        <v>314</v>
      </c>
      <c r="C273">
        <v>2</v>
      </c>
    </row>
    <row r="274" spans="1:3">
      <c r="A274" t="s">
        <v>1610</v>
      </c>
      <c r="B274" t="s">
        <v>314</v>
      </c>
      <c r="C274">
        <v>2</v>
      </c>
    </row>
    <row r="275" spans="1:3">
      <c r="A275" t="s">
        <v>1326</v>
      </c>
      <c r="B275" t="s">
        <v>314</v>
      </c>
      <c r="C275">
        <v>2</v>
      </c>
    </row>
    <row r="276" spans="1:3">
      <c r="A276" t="s">
        <v>1787</v>
      </c>
      <c r="B276" t="s">
        <v>315</v>
      </c>
      <c r="C276">
        <v>2</v>
      </c>
    </row>
    <row r="277" spans="1:3">
      <c r="A277" t="s">
        <v>1215</v>
      </c>
      <c r="B277" t="s">
        <v>314</v>
      </c>
      <c r="C277">
        <v>2</v>
      </c>
    </row>
    <row r="278" spans="1:3">
      <c r="A278" t="s">
        <v>1248</v>
      </c>
      <c r="B278" t="s">
        <v>315</v>
      </c>
      <c r="C278">
        <v>2</v>
      </c>
    </row>
    <row r="279" spans="1:3">
      <c r="A279" t="s">
        <v>505</v>
      </c>
      <c r="B279" t="s">
        <v>314</v>
      </c>
      <c r="C279">
        <v>2</v>
      </c>
    </row>
    <row r="280" spans="1:3">
      <c r="A280" t="s">
        <v>1645</v>
      </c>
      <c r="B280" t="s">
        <v>314</v>
      </c>
      <c r="C280">
        <v>2</v>
      </c>
    </row>
    <row r="281" spans="1:3">
      <c r="A281" t="s">
        <v>1126</v>
      </c>
      <c r="B281" t="s">
        <v>314</v>
      </c>
      <c r="C281">
        <v>2</v>
      </c>
    </row>
    <row r="282" spans="1:3">
      <c r="A282" t="s">
        <v>1085</v>
      </c>
      <c r="B282" t="s">
        <v>314</v>
      </c>
      <c r="C282">
        <v>2</v>
      </c>
    </row>
    <row r="283" spans="1:3">
      <c r="A283" t="s">
        <v>1006</v>
      </c>
      <c r="B283" t="s">
        <v>314</v>
      </c>
      <c r="C283">
        <v>2</v>
      </c>
    </row>
    <row r="284" spans="1:3">
      <c r="A284" t="s">
        <v>276</v>
      </c>
      <c r="B284" t="s">
        <v>314</v>
      </c>
      <c r="C284">
        <v>2</v>
      </c>
    </row>
    <row r="285" spans="1:3">
      <c r="A285" t="s">
        <v>971</v>
      </c>
      <c r="B285" t="s">
        <v>314</v>
      </c>
      <c r="C285">
        <v>2</v>
      </c>
    </row>
    <row r="286" spans="1:3">
      <c r="A286" t="s">
        <v>298</v>
      </c>
      <c r="B286" t="s">
        <v>315</v>
      </c>
      <c r="C286">
        <v>2</v>
      </c>
    </row>
    <row r="287" spans="1:3">
      <c r="A287" t="s">
        <v>277</v>
      </c>
      <c r="B287" t="s">
        <v>314</v>
      </c>
      <c r="C287">
        <v>2</v>
      </c>
    </row>
    <row r="288" spans="1:3">
      <c r="A288" t="s">
        <v>1445</v>
      </c>
      <c r="B288" t="s">
        <v>315</v>
      </c>
      <c r="C288">
        <v>2</v>
      </c>
    </row>
    <row r="289" spans="1:3">
      <c r="A289" t="s">
        <v>1541</v>
      </c>
      <c r="B289" t="s">
        <v>315</v>
      </c>
      <c r="C289">
        <v>2</v>
      </c>
    </row>
    <row r="290" spans="1:3">
      <c r="A290" t="s">
        <v>917</v>
      </c>
      <c r="B290" t="s">
        <v>314</v>
      </c>
      <c r="C290">
        <v>2</v>
      </c>
    </row>
    <row r="291" spans="1:3">
      <c r="A291" t="s">
        <v>306</v>
      </c>
      <c r="B291" t="s">
        <v>315</v>
      </c>
      <c r="C291">
        <v>2</v>
      </c>
    </row>
    <row r="292" spans="1:3">
      <c r="A292" t="s">
        <v>1789</v>
      </c>
      <c r="B292" t="s">
        <v>314</v>
      </c>
      <c r="C292">
        <v>2</v>
      </c>
    </row>
    <row r="293" spans="1:3">
      <c r="A293" t="s">
        <v>1066</v>
      </c>
      <c r="B293" t="s">
        <v>314</v>
      </c>
      <c r="C293">
        <v>2</v>
      </c>
    </row>
    <row r="294" spans="1:3">
      <c r="A294" t="s">
        <v>1779</v>
      </c>
      <c r="B294" t="s">
        <v>314</v>
      </c>
      <c r="C294">
        <v>2</v>
      </c>
    </row>
    <row r="295" spans="1:3">
      <c r="A295" t="s">
        <v>1735</v>
      </c>
      <c r="B295" t="s">
        <v>314</v>
      </c>
      <c r="C295">
        <v>2</v>
      </c>
    </row>
    <row r="296" spans="1:3">
      <c r="A296" t="s">
        <v>1723</v>
      </c>
      <c r="B296" t="s">
        <v>314</v>
      </c>
      <c r="C296">
        <v>2</v>
      </c>
    </row>
    <row r="297" spans="1:3">
      <c r="A297" t="s">
        <v>1894</v>
      </c>
      <c r="B297" t="s">
        <v>314</v>
      </c>
      <c r="C297">
        <v>2</v>
      </c>
    </row>
    <row r="298" spans="1:3">
      <c r="A298" t="s">
        <v>1087</v>
      </c>
      <c r="B298" t="s">
        <v>314</v>
      </c>
      <c r="C298">
        <v>2</v>
      </c>
    </row>
    <row r="299" spans="1:3">
      <c r="A299" t="s">
        <v>1895</v>
      </c>
      <c r="B299" t="s">
        <v>314</v>
      </c>
      <c r="C299">
        <v>2</v>
      </c>
    </row>
    <row r="300" spans="1:3">
      <c r="A300" t="s">
        <v>1781</v>
      </c>
      <c r="B300" t="s">
        <v>315</v>
      </c>
      <c r="C300">
        <v>2</v>
      </c>
    </row>
    <row r="301" spans="1:3">
      <c r="A301" t="s">
        <v>1896</v>
      </c>
      <c r="B301" t="s">
        <v>314</v>
      </c>
      <c r="C301">
        <v>2</v>
      </c>
    </row>
    <row r="302" spans="1:3">
      <c r="A302" t="s">
        <v>1778</v>
      </c>
      <c r="B302" t="s">
        <v>315</v>
      </c>
      <c r="C302">
        <v>2</v>
      </c>
    </row>
    <row r="303" spans="1:3">
      <c r="A303" t="s">
        <v>1041</v>
      </c>
      <c r="B303" t="s">
        <v>315</v>
      </c>
      <c r="C303">
        <v>2</v>
      </c>
    </row>
    <row r="304" spans="1:3">
      <c r="A304" t="s">
        <v>678</v>
      </c>
      <c r="B304" t="s">
        <v>314</v>
      </c>
      <c r="C304">
        <v>2</v>
      </c>
    </row>
    <row r="305" spans="1:3">
      <c r="A305" t="s">
        <v>678</v>
      </c>
      <c r="B305" t="s">
        <v>315</v>
      </c>
      <c r="C305">
        <v>2</v>
      </c>
    </row>
    <row r="306" spans="1:3">
      <c r="A306" t="s">
        <v>1898</v>
      </c>
      <c r="B306" t="s">
        <v>314</v>
      </c>
      <c r="C306">
        <v>2</v>
      </c>
    </row>
    <row r="307" spans="1:3">
      <c r="A307" t="s">
        <v>653</v>
      </c>
      <c r="B307" t="s">
        <v>315</v>
      </c>
      <c r="C307">
        <v>2</v>
      </c>
    </row>
    <row r="308" spans="1:3">
      <c r="A308" t="s">
        <v>998</v>
      </c>
      <c r="B308" t="s">
        <v>315</v>
      </c>
      <c r="C308">
        <v>2</v>
      </c>
    </row>
    <row r="309" spans="1:3">
      <c r="A309" t="s">
        <v>1899</v>
      </c>
      <c r="B309" t="s">
        <v>315</v>
      </c>
      <c r="C309">
        <v>2</v>
      </c>
    </row>
    <row r="310" spans="1:3">
      <c r="A310" t="s">
        <v>287</v>
      </c>
      <c r="B310" t="s">
        <v>314</v>
      </c>
      <c r="C310">
        <v>2</v>
      </c>
    </row>
    <row r="311" spans="1:3">
      <c r="A311" t="s">
        <v>1368</v>
      </c>
      <c r="B311" t="s">
        <v>314</v>
      </c>
      <c r="C311">
        <v>2</v>
      </c>
    </row>
    <row r="312" spans="1:3">
      <c r="A312" t="s">
        <v>1032</v>
      </c>
      <c r="B312" t="s">
        <v>314</v>
      </c>
      <c r="C312">
        <v>2</v>
      </c>
    </row>
    <row r="313" spans="1:3">
      <c r="A313" t="s">
        <v>1900</v>
      </c>
      <c r="B313" t="s">
        <v>314</v>
      </c>
      <c r="C313">
        <v>1</v>
      </c>
    </row>
    <row r="314" spans="1:3">
      <c r="A314" t="s">
        <v>1120</v>
      </c>
      <c r="B314" t="s">
        <v>314</v>
      </c>
      <c r="C314">
        <v>1</v>
      </c>
    </row>
    <row r="315" spans="1:3">
      <c r="A315" t="s">
        <v>1901</v>
      </c>
      <c r="B315" t="s">
        <v>315</v>
      </c>
      <c r="C315">
        <v>1</v>
      </c>
    </row>
    <row r="316" spans="1:3">
      <c r="A316" t="s">
        <v>1292</v>
      </c>
      <c r="B316" t="s">
        <v>315</v>
      </c>
      <c r="C316">
        <v>1</v>
      </c>
    </row>
    <row r="317" spans="1:3">
      <c r="A317" t="s">
        <v>1129</v>
      </c>
      <c r="B317" t="s">
        <v>314</v>
      </c>
      <c r="C317">
        <v>1</v>
      </c>
    </row>
    <row r="318" spans="1:3">
      <c r="A318" t="s">
        <v>1043</v>
      </c>
      <c r="B318" t="s">
        <v>315</v>
      </c>
      <c r="C318">
        <v>1</v>
      </c>
    </row>
    <row r="319" spans="1:3">
      <c r="A319" t="s">
        <v>1249</v>
      </c>
      <c r="B319" t="s">
        <v>314</v>
      </c>
      <c r="C319">
        <v>1</v>
      </c>
    </row>
    <row r="320" spans="1:3">
      <c r="A320" t="s">
        <v>1250</v>
      </c>
      <c r="B320" t="s">
        <v>315</v>
      </c>
      <c r="C320">
        <v>1</v>
      </c>
    </row>
    <row r="321" spans="1:3">
      <c r="A321" t="s">
        <v>932</v>
      </c>
      <c r="B321" t="s">
        <v>314</v>
      </c>
      <c r="C321">
        <v>1</v>
      </c>
    </row>
    <row r="322" spans="1:3">
      <c r="A322" t="s">
        <v>1183</v>
      </c>
      <c r="B322" t="s">
        <v>314</v>
      </c>
      <c r="C322">
        <v>1</v>
      </c>
    </row>
    <row r="323" spans="1:3">
      <c r="A323" t="s">
        <v>288</v>
      </c>
      <c r="B323" t="s">
        <v>314</v>
      </c>
      <c r="C323">
        <v>1</v>
      </c>
    </row>
    <row r="324" spans="1:3">
      <c r="A324" t="s">
        <v>1706</v>
      </c>
      <c r="B324" t="s">
        <v>314</v>
      </c>
      <c r="C324">
        <v>1</v>
      </c>
    </row>
    <row r="325" spans="1:3">
      <c r="A325" t="s">
        <v>1706</v>
      </c>
      <c r="B325" t="s">
        <v>315</v>
      </c>
      <c r="C325">
        <v>1</v>
      </c>
    </row>
    <row r="326" spans="1:3">
      <c r="A326" t="s">
        <v>1743</v>
      </c>
      <c r="B326" t="s">
        <v>314</v>
      </c>
      <c r="C326">
        <v>1</v>
      </c>
    </row>
    <row r="327" spans="1:3">
      <c r="A327" t="s">
        <v>296</v>
      </c>
      <c r="B327" t="s">
        <v>315</v>
      </c>
      <c r="C327">
        <v>1</v>
      </c>
    </row>
    <row r="328" spans="1:3">
      <c r="A328" t="s">
        <v>1902</v>
      </c>
      <c r="B328" t="s">
        <v>314</v>
      </c>
      <c r="C328">
        <v>1</v>
      </c>
    </row>
    <row r="329" spans="1:3">
      <c r="A329" t="s">
        <v>1242</v>
      </c>
      <c r="B329" t="s">
        <v>314</v>
      </c>
      <c r="C329">
        <v>1</v>
      </c>
    </row>
    <row r="330" spans="1:3">
      <c r="A330" t="s">
        <v>1903</v>
      </c>
      <c r="B330" t="s">
        <v>314</v>
      </c>
      <c r="C330">
        <v>1</v>
      </c>
    </row>
    <row r="331" spans="1:3">
      <c r="A331" t="s">
        <v>1193</v>
      </c>
      <c r="B331" t="s">
        <v>314</v>
      </c>
      <c r="C331">
        <v>1</v>
      </c>
    </row>
    <row r="332" spans="1:3">
      <c r="A332" t="s">
        <v>1194</v>
      </c>
      <c r="B332" t="s">
        <v>315</v>
      </c>
      <c r="C332">
        <v>1</v>
      </c>
    </row>
    <row r="333" spans="1:3">
      <c r="A333" t="s">
        <v>1245</v>
      </c>
      <c r="B333" t="s">
        <v>314</v>
      </c>
      <c r="C333">
        <v>1</v>
      </c>
    </row>
    <row r="334" spans="1:3">
      <c r="A334" t="s">
        <v>1744</v>
      </c>
      <c r="B334" t="s">
        <v>314</v>
      </c>
      <c r="C334">
        <v>1</v>
      </c>
    </row>
    <row r="335" spans="1:3">
      <c r="A335" t="s">
        <v>580</v>
      </c>
      <c r="B335" t="s">
        <v>315</v>
      </c>
      <c r="C335">
        <v>1</v>
      </c>
    </row>
    <row r="336" spans="1:3">
      <c r="A336" t="s">
        <v>266</v>
      </c>
      <c r="B336" t="s">
        <v>314</v>
      </c>
      <c r="C336">
        <v>1</v>
      </c>
    </row>
    <row r="337" spans="1:3">
      <c r="A337" t="s">
        <v>275</v>
      </c>
      <c r="B337" t="s">
        <v>315</v>
      </c>
      <c r="C337">
        <v>1</v>
      </c>
    </row>
    <row r="338" spans="1:3">
      <c r="A338" t="s">
        <v>1259</v>
      </c>
      <c r="B338" t="s">
        <v>314</v>
      </c>
      <c r="C338">
        <v>1</v>
      </c>
    </row>
    <row r="339" spans="1:3">
      <c r="A339" t="s">
        <v>1904</v>
      </c>
      <c r="B339" t="s">
        <v>314</v>
      </c>
      <c r="C339">
        <v>1</v>
      </c>
    </row>
    <row r="340" spans="1:3">
      <c r="A340" t="s">
        <v>1040</v>
      </c>
      <c r="B340" t="s">
        <v>314</v>
      </c>
      <c r="C340">
        <v>1</v>
      </c>
    </row>
    <row r="341" spans="1:3">
      <c r="A341" t="s">
        <v>1905</v>
      </c>
      <c r="B341" t="s">
        <v>315</v>
      </c>
      <c r="C341">
        <v>1</v>
      </c>
    </row>
    <row r="342" spans="1:3">
      <c r="A342" t="s">
        <v>1906</v>
      </c>
      <c r="B342" t="s">
        <v>314</v>
      </c>
      <c r="C342">
        <v>1</v>
      </c>
    </row>
    <row r="343" spans="1:3">
      <c r="A343" t="s">
        <v>1907</v>
      </c>
      <c r="B343" t="s">
        <v>315</v>
      </c>
      <c r="C343">
        <v>1</v>
      </c>
    </row>
    <row r="344" spans="1:3">
      <c r="A344" t="s">
        <v>1197</v>
      </c>
      <c r="B344" t="s">
        <v>314</v>
      </c>
      <c r="C344">
        <v>1</v>
      </c>
    </row>
    <row r="345" spans="1:3">
      <c r="A345" t="s">
        <v>1908</v>
      </c>
      <c r="B345" t="s">
        <v>314</v>
      </c>
      <c r="C345">
        <v>1</v>
      </c>
    </row>
    <row r="346" spans="1:3">
      <c r="A346" t="s">
        <v>271</v>
      </c>
      <c r="B346" t="s">
        <v>314</v>
      </c>
      <c r="C346">
        <v>1</v>
      </c>
    </row>
    <row r="347" spans="1:3">
      <c r="A347" t="s">
        <v>1795</v>
      </c>
      <c r="B347" t="s">
        <v>314</v>
      </c>
      <c r="C347">
        <v>1</v>
      </c>
    </row>
    <row r="348" spans="1:3">
      <c r="A348" t="s">
        <v>1133</v>
      </c>
      <c r="B348" t="s">
        <v>314</v>
      </c>
      <c r="C348">
        <v>1</v>
      </c>
    </row>
    <row r="349" spans="1:3">
      <c r="A349" t="s">
        <v>331</v>
      </c>
      <c r="B349" t="s">
        <v>315</v>
      </c>
      <c r="C349">
        <v>1</v>
      </c>
    </row>
    <row r="350" spans="1:3">
      <c r="A350" t="s">
        <v>1786</v>
      </c>
      <c r="B350" t="s">
        <v>314</v>
      </c>
      <c r="C350">
        <v>1</v>
      </c>
    </row>
    <row r="351" spans="1:3">
      <c r="A351" t="s">
        <v>1118</v>
      </c>
      <c r="B351" t="s">
        <v>314</v>
      </c>
      <c r="C351">
        <v>1</v>
      </c>
    </row>
    <row r="352" spans="1:3">
      <c r="A352" t="s">
        <v>1642</v>
      </c>
      <c r="B352" t="s">
        <v>314</v>
      </c>
      <c r="C352">
        <v>1</v>
      </c>
    </row>
    <row r="353" spans="1:3">
      <c r="A353" t="s">
        <v>618</v>
      </c>
      <c r="B353" t="s">
        <v>314</v>
      </c>
      <c r="C353">
        <v>1</v>
      </c>
    </row>
    <row r="354" spans="1:3">
      <c r="A354" t="s">
        <v>1301</v>
      </c>
      <c r="B354" t="s">
        <v>314</v>
      </c>
      <c r="C354">
        <v>1</v>
      </c>
    </row>
    <row r="355" spans="1:3">
      <c r="A355" t="s">
        <v>511</v>
      </c>
      <c r="B355" t="s">
        <v>314</v>
      </c>
      <c r="C355">
        <v>1</v>
      </c>
    </row>
    <row r="356" spans="1:3">
      <c r="A356" t="s">
        <v>1796</v>
      </c>
      <c r="B356" t="s">
        <v>314</v>
      </c>
      <c r="C356">
        <v>1</v>
      </c>
    </row>
    <row r="357" spans="1:3">
      <c r="A357" t="s">
        <v>513</v>
      </c>
      <c r="B357" t="s">
        <v>314</v>
      </c>
      <c r="C357">
        <v>1</v>
      </c>
    </row>
    <row r="358" spans="1:3">
      <c r="A358" t="s">
        <v>513</v>
      </c>
      <c r="B358" t="s">
        <v>315</v>
      </c>
      <c r="C358">
        <v>1</v>
      </c>
    </row>
    <row r="359" spans="1:3">
      <c r="A359" t="s">
        <v>512</v>
      </c>
      <c r="B359" t="s">
        <v>315</v>
      </c>
      <c r="C359">
        <v>1</v>
      </c>
    </row>
    <row r="360" spans="1:3">
      <c r="A360" t="s">
        <v>515</v>
      </c>
      <c r="B360" t="s">
        <v>314</v>
      </c>
      <c r="C360">
        <v>1</v>
      </c>
    </row>
    <row r="361" spans="1:3">
      <c r="A361" t="s">
        <v>1116</v>
      </c>
      <c r="B361" t="s">
        <v>314</v>
      </c>
      <c r="C361">
        <v>1</v>
      </c>
    </row>
    <row r="362" spans="1:3">
      <c r="A362" t="s">
        <v>1302</v>
      </c>
      <c r="B362" t="s">
        <v>314</v>
      </c>
      <c r="C362">
        <v>1</v>
      </c>
    </row>
    <row r="363" spans="1:3">
      <c r="A363" t="s">
        <v>1264</v>
      </c>
      <c r="B363" t="s">
        <v>314</v>
      </c>
      <c r="C363">
        <v>1</v>
      </c>
    </row>
    <row r="364" spans="1:3">
      <c r="A364" t="s">
        <v>597</v>
      </c>
      <c r="B364" t="s">
        <v>315</v>
      </c>
      <c r="C364">
        <v>1</v>
      </c>
    </row>
    <row r="365" spans="1:3">
      <c r="A365" t="s">
        <v>1199</v>
      </c>
      <c r="B365" t="s">
        <v>314</v>
      </c>
      <c r="C365">
        <v>1</v>
      </c>
    </row>
    <row r="366" spans="1:3">
      <c r="A366" t="s">
        <v>612</v>
      </c>
      <c r="B366" t="s">
        <v>314</v>
      </c>
      <c r="C366">
        <v>1</v>
      </c>
    </row>
    <row r="367" spans="1:3">
      <c r="A367" t="s">
        <v>616</v>
      </c>
      <c r="B367" t="s">
        <v>314</v>
      </c>
      <c r="C367">
        <v>1</v>
      </c>
    </row>
    <row r="368" spans="1:3">
      <c r="A368" t="s">
        <v>1252</v>
      </c>
      <c r="B368" t="s">
        <v>315</v>
      </c>
      <c r="C368">
        <v>1</v>
      </c>
    </row>
    <row r="369" spans="1:3">
      <c r="A369" t="s">
        <v>920</v>
      </c>
      <c r="B369" t="s">
        <v>315</v>
      </c>
      <c r="C369">
        <v>1</v>
      </c>
    </row>
    <row r="370" spans="1:3">
      <c r="A370" t="s">
        <v>644</v>
      </c>
      <c r="B370" t="s">
        <v>314</v>
      </c>
      <c r="C370">
        <v>1</v>
      </c>
    </row>
    <row r="371" spans="1:3">
      <c r="A371" t="s">
        <v>657</v>
      </c>
      <c r="B371" t="s">
        <v>315</v>
      </c>
      <c r="C371">
        <v>1</v>
      </c>
    </row>
    <row r="372" spans="1:3">
      <c r="A372" t="s">
        <v>1201</v>
      </c>
      <c r="B372" t="s">
        <v>314</v>
      </c>
      <c r="C372">
        <v>1</v>
      </c>
    </row>
    <row r="373" spans="1:3">
      <c r="A373" t="s">
        <v>672</v>
      </c>
      <c r="B373" t="s">
        <v>314</v>
      </c>
      <c r="C373">
        <v>1</v>
      </c>
    </row>
    <row r="374" spans="1:3">
      <c r="A374" t="s">
        <v>671</v>
      </c>
      <c r="B374" t="s">
        <v>314</v>
      </c>
      <c r="C374">
        <v>1</v>
      </c>
    </row>
    <row r="375" spans="1:3">
      <c r="A375" t="s">
        <v>670</v>
      </c>
      <c r="B375" t="s">
        <v>314</v>
      </c>
      <c r="C375">
        <v>1</v>
      </c>
    </row>
    <row r="376" spans="1:3">
      <c r="A376" t="s">
        <v>1741</v>
      </c>
      <c r="B376" t="s">
        <v>314</v>
      </c>
      <c r="C376">
        <v>1</v>
      </c>
    </row>
    <row r="377" spans="1:3">
      <c r="A377" t="s">
        <v>1798</v>
      </c>
      <c r="B377" t="s">
        <v>314</v>
      </c>
      <c r="C377">
        <v>1</v>
      </c>
    </row>
    <row r="378" spans="1:3">
      <c r="A378" t="s">
        <v>895</v>
      </c>
      <c r="B378" t="s">
        <v>314</v>
      </c>
      <c r="C378">
        <v>1</v>
      </c>
    </row>
    <row r="379" spans="1:3">
      <c r="A379" t="s">
        <v>903</v>
      </c>
      <c r="B379" t="s">
        <v>315</v>
      </c>
      <c r="C379">
        <v>1</v>
      </c>
    </row>
    <row r="380" spans="1:3">
      <c r="A380" t="s">
        <v>1306</v>
      </c>
      <c r="B380" t="s">
        <v>314</v>
      </c>
      <c r="C380">
        <v>1</v>
      </c>
    </row>
    <row r="381" spans="1:3">
      <c r="A381" t="s">
        <v>1674</v>
      </c>
      <c r="B381" t="s">
        <v>314</v>
      </c>
      <c r="C381">
        <v>1</v>
      </c>
    </row>
    <row r="382" spans="1:3">
      <c r="A382" t="s">
        <v>924</v>
      </c>
      <c r="B382" t="s">
        <v>315</v>
      </c>
      <c r="C382">
        <v>1</v>
      </c>
    </row>
    <row r="383" spans="1:3">
      <c r="A383" t="s">
        <v>931</v>
      </c>
      <c r="B383" t="s">
        <v>315</v>
      </c>
      <c r="C383">
        <v>1</v>
      </c>
    </row>
    <row r="384" spans="1:3">
      <c r="A384" t="s">
        <v>966</v>
      </c>
      <c r="B384" t="s">
        <v>314</v>
      </c>
      <c r="C384">
        <v>1</v>
      </c>
    </row>
    <row r="385" spans="1:3">
      <c r="A385" t="s">
        <v>1065</v>
      </c>
      <c r="B385" t="s">
        <v>315</v>
      </c>
      <c r="C385">
        <v>1</v>
      </c>
    </row>
    <row r="386" spans="1:3">
      <c r="A386" t="s">
        <v>1063</v>
      </c>
      <c r="B386" t="s">
        <v>315</v>
      </c>
      <c r="C386">
        <v>1</v>
      </c>
    </row>
    <row r="387" spans="1:3">
      <c r="A387" t="s">
        <v>1115</v>
      </c>
      <c r="B387" t="s">
        <v>315</v>
      </c>
      <c r="C387">
        <v>1</v>
      </c>
    </row>
    <row r="388" spans="1:3">
      <c r="A388" t="s">
        <v>1238</v>
      </c>
      <c r="B388" t="s">
        <v>314</v>
      </c>
      <c r="C388">
        <v>1</v>
      </c>
    </row>
    <row r="389" spans="1:3">
      <c r="A389" t="s">
        <v>1238</v>
      </c>
      <c r="B389" t="s">
        <v>315</v>
      </c>
      <c r="C389">
        <v>1</v>
      </c>
    </row>
    <row r="390" spans="1:3">
      <c r="A390" t="s">
        <v>1909</v>
      </c>
      <c r="B390" t="s">
        <v>314</v>
      </c>
      <c r="C390">
        <v>1</v>
      </c>
    </row>
    <row r="391" spans="1:3">
      <c r="A391" t="s">
        <v>1910</v>
      </c>
      <c r="B391" t="s">
        <v>314</v>
      </c>
      <c r="C391">
        <v>1</v>
      </c>
    </row>
    <row r="392" spans="1:3">
      <c r="A392" t="s">
        <v>1597</v>
      </c>
      <c r="B392" t="s">
        <v>314</v>
      </c>
      <c r="C392">
        <v>1</v>
      </c>
    </row>
    <row r="393" spans="1:3">
      <c r="A393" t="s">
        <v>1911</v>
      </c>
      <c r="B393" t="s">
        <v>315</v>
      </c>
      <c r="C393">
        <v>1</v>
      </c>
    </row>
    <row r="394" spans="1:3">
      <c r="A394" t="s">
        <v>1800</v>
      </c>
      <c r="B394" t="s">
        <v>314</v>
      </c>
      <c r="C394">
        <v>1</v>
      </c>
    </row>
    <row r="395" spans="1:3">
      <c r="A395" t="s">
        <v>1745</v>
      </c>
      <c r="B395" t="s">
        <v>314</v>
      </c>
      <c r="C395">
        <v>1</v>
      </c>
    </row>
    <row r="396" spans="1:3">
      <c r="A396" t="s">
        <v>1420</v>
      </c>
      <c r="B396" t="s">
        <v>314</v>
      </c>
      <c r="C396">
        <v>1</v>
      </c>
    </row>
    <row r="397" spans="1:3">
      <c r="A397" t="s">
        <v>1420</v>
      </c>
      <c r="B397" t="s">
        <v>315</v>
      </c>
      <c r="C397">
        <v>1</v>
      </c>
    </row>
    <row r="398" spans="1:3">
      <c r="A398" t="s">
        <v>1426</v>
      </c>
      <c r="B398" t="s">
        <v>315</v>
      </c>
      <c r="C398">
        <v>1</v>
      </c>
    </row>
    <row r="399" spans="1:3">
      <c r="A399" t="s">
        <v>1434</v>
      </c>
      <c r="B399" t="s">
        <v>315</v>
      </c>
      <c r="C399">
        <v>1</v>
      </c>
    </row>
    <row r="400" spans="1:3">
      <c r="A400" t="s">
        <v>1691</v>
      </c>
      <c r="B400" t="s">
        <v>314</v>
      </c>
      <c r="C400">
        <v>1</v>
      </c>
    </row>
    <row r="401" spans="1:3">
      <c r="A401" t="s">
        <v>1488</v>
      </c>
      <c r="B401" t="s">
        <v>315</v>
      </c>
      <c r="C401">
        <v>1</v>
      </c>
    </row>
    <row r="402" spans="1:3">
      <c r="A402" t="s">
        <v>1493</v>
      </c>
      <c r="B402" t="s">
        <v>315</v>
      </c>
      <c r="C402">
        <v>1</v>
      </c>
    </row>
    <row r="403" spans="1:3">
      <c r="A403" t="s">
        <v>1532</v>
      </c>
      <c r="B403" t="s">
        <v>315</v>
      </c>
      <c r="C403">
        <v>1</v>
      </c>
    </row>
    <row r="404" spans="1:3">
      <c r="A404" t="s">
        <v>1538</v>
      </c>
      <c r="B404" t="s">
        <v>316</v>
      </c>
      <c r="C404">
        <v>1</v>
      </c>
    </row>
    <row r="405" spans="1:3">
      <c r="A405" t="s">
        <v>1552</v>
      </c>
      <c r="B405" t="s">
        <v>314</v>
      </c>
      <c r="C405">
        <v>1</v>
      </c>
    </row>
    <row r="406" spans="1:3">
      <c r="A406" t="s">
        <v>1960</v>
      </c>
      <c r="B406">
        <v>1</v>
      </c>
      <c r="C406">
        <v>1</v>
      </c>
    </row>
    <row r="407" spans="1:3">
      <c r="A407" t="s">
        <v>1571</v>
      </c>
      <c r="B407" t="s">
        <v>315</v>
      </c>
      <c r="C407">
        <v>1</v>
      </c>
    </row>
    <row r="408" spans="1:3">
      <c r="A408" t="s">
        <v>1913</v>
      </c>
      <c r="B408" t="s">
        <v>314</v>
      </c>
      <c r="C408">
        <v>1</v>
      </c>
    </row>
    <row r="409" spans="1:3">
      <c r="A409" t="s">
        <v>1584</v>
      </c>
      <c r="B409" t="s">
        <v>315</v>
      </c>
      <c r="C409">
        <v>1</v>
      </c>
    </row>
    <row r="410" spans="1:3">
      <c r="A410" t="s">
        <v>1594</v>
      </c>
      <c r="B410" t="s">
        <v>316</v>
      </c>
      <c r="C410">
        <v>1</v>
      </c>
    </row>
    <row r="411" spans="1:3">
      <c r="A411" t="s">
        <v>1608</v>
      </c>
      <c r="B411" t="s">
        <v>314</v>
      </c>
      <c r="C411">
        <v>1</v>
      </c>
    </row>
    <row r="412" spans="1:3">
      <c r="A412" t="s">
        <v>1606</v>
      </c>
      <c r="B412" t="s">
        <v>314</v>
      </c>
      <c r="C412">
        <v>1</v>
      </c>
    </row>
    <row r="413" spans="1:3">
      <c r="A413" t="s">
        <v>1606</v>
      </c>
      <c r="B413" t="s">
        <v>315</v>
      </c>
      <c r="C413">
        <v>1</v>
      </c>
    </row>
    <row r="414" spans="1:3">
      <c r="A414" t="s">
        <v>1626</v>
      </c>
      <c r="B414" t="s">
        <v>314</v>
      </c>
      <c r="C414">
        <v>1</v>
      </c>
    </row>
    <row r="415" spans="1:3">
      <c r="A415" t="s">
        <v>1673</v>
      </c>
      <c r="B415" t="s">
        <v>315</v>
      </c>
      <c r="C415">
        <v>1</v>
      </c>
    </row>
    <row r="416" spans="1:3">
      <c r="A416" t="s">
        <v>1690</v>
      </c>
      <c r="B416" t="s">
        <v>315</v>
      </c>
      <c r="C416">
        <v>1</v>
      </c>
    </row>
    <row r="417" spans="1:3">
      <c r="A417" t="s">
        <v>1721</v>
      </c>
      <c r="B417" t="s">
        <v>314</v>
      </c>
      <c r="C417">
        <v>1</v>
      </c>
    </row>
    <row r="418" spans="1:3">
      <c r="A418" t="s">
        <v>1740</v>
      </c>
      <c r="B418" t="s">
        <v>314</v>
      </c>
      <c r="C418">
        <v>1</v>
      </c>
    </row>
    <row r="419" spans="1:3">
      <c r="A419" t="s">
        <v>1122</v>
      </c>
      <c r="B419" t="s">
        <v>314</v>
      </c>
      <c r="C419">
        <v>1</v>
      </c>
    </row>
    <row r="420" spans="1:3">
      <c r="A420" t="s">
        <v>1914</v>
      </c>
      <c r="B420" t="s">
        <v>315</v>
      </c>
      <c r="C420">
        <v>1</v>
      </c>
    </row>
    <row r="421" spans="1:3">
      <c r="A421" t="s">
        <v>1002</v>
      </c>
      <c r="B421" t="s">
        <v>314</v>
      </c>
      <c r="C421">
        <v>1</v>
      </c>
    </row>
    <row r="422" spans="1:3">
      <c r="A422" t="s">
        <v>1722</v>
      </c>
      <c r="B422" t="s">
        <v>314</v>
      </c>
      <c r="C422">
        <v>1</v>
      </c>
    </row>
    <row r="423" spans="1:3">
      <c r="A423" t="s">
        <v>1003</v>
      </c>
      <c r="B423" t="s">
        <v>314</v>
      </c>
      <c r="C423">
        <v>1</v>
      </c>
    </row>
    <row r="424" spans="1:3">
      <c r="A424" t="s">
        <v>1915</v>
      </c>
      <c r="B424" t="s">
        <v>314</v>
      </c>
      <c r="C424">
        <v>1</v>
      </c>
    </row>
    <row r="425" spans="1:3">
      <c r="A425" t="s">
        <v>1046</v>
      </c>
      <c r="B425" t="s">
        <v>315</v>
      </c>
      <c r="C425">
        <v>1</v>
      </c>
    </row>
    <row r="426" spans="1:3">
      <c r="A426" t="s">
        <v>1202</v>
      </c>
      <c r="B426" t="s">
        <v>314</v>
      </c>
      <c r="C426">
        <v>1</v>
      </c>
    </row>
    <row r="427" spans="1:3">
      <c r="A427" t="s">
        <v>1310</v>
      </c>
      <c r="B427" t="s">
        <v>314</v>
      </c>
      <c r="C427">
        <v>1</v>
      </c>
    </row>
    <row r="428" spans="1:3">
      <c r="A428" t="s">
        <v>1310</v>
      </c>
      <c r="B428" t="s">
        <v>315</v>
      </c>
      <c r="C428">
        <v>1</v>
      </c>
    </row>
    <row r="429" spans="1:3">
      <c r="A429" t="s">
        <v>882</v>
      </c>
      <c r="B429" t="s">
        <v>314</v>
      </c>
      <c r="C429">
        <v>1</v>
      </c>
    </row>
    <row r="430" spans="1:3">
      <c r="A430" t="s">
        <v>882</v>
      </c>
      <c r="B430" t="s">
        <v>315</v>
      </c>
      <c r="C430">
        <v>1</v>
      </c>
    </row>
    <row r="431" spans="1:3">
      <c r="A431" t="s">
        <v>1204</v>
      </c>
      <c r="B431" t="s">
        <v>314</v>
      </c>
      <c r="C431">
        <v>1</v>
      </c>
    </row>
    <row r="432" spans="1:3">
      <c r="A432" t="s">
        <v>1174</v>
      </c>
      <c r="B432" t="s">
        <v>315</v>
      </c>
      <c r="C432">
        <v>1</v>
      </c>
    </row>
    <row r="433" spans="1:3">
      <c r="A433" t="s">
        <v>1746</v>
      </c>
      <c r="B433" t="s">
        <v>314</v>
      </c>
      <c r="C433">
        <v>1</v>
      </c>
    </row>
    <row r="434" spans="1:3">
      <c r="A434" t="s">
        <v>1253</v>
      </c>
      <c r="B434" t="s">
        <v>315</v>
      </c>
      <c r="C434">
        <v>1</v>
      </c>
    </row>
    <row r="435" spans="1:3">
      <c r="A435" t="s">
        <v>1916</v>
      </c>
      <c r="B435" t="s">
        <v>314</v>
      </c>
      <c r="C435">
        <v>1</v>
      </c>
    </row>
    <row r="436" spans="1:3">
      <c r="A436" t="s">
        <v>1177</v>
      </c>
      <c r="B436" t="s">
        <v>314</v>
      </c>
      <c r="C436">
        <v>1</v>
      </c>
    </row>
    <row r="437" spans="1:3">
      <c r="A437" t="s">
        <v>1917</v>
      </c>
      <c r="B437" t="s">
        <v>314</v>
      </c>
      <c r="C437">
        <v>1</v>
      </c>
    </row>
    <row r="438" spans="1:3">
      <c r="A438" t="s">
        <v>1246</v>
      </c>
      <c r="B438" t="s">
        <v>314</v>
      </c>
      <c r="C438">
        <v>1</v>
      </c>
    </row>
    <row r="439" spans="1:3">
      <c r="A439" t="s">
        <v>1747</v>
      </c>
      <c r="B439" t="s">
        <v>314</v>
      </c>
      <c r="C439">
        <v>1</v>
      </c>
    </row>
    <row r="440" spans="1:3">
      <c r="A440" t="s">
        <v>1035</v>
      </c>
      <c r="B440" t="s">
        <v>315</v>
      </c>
      <c r="C440">
        <v>1</v>
      </c>
    </row>
    <row r="441" spans="1:3">
      <c r="A441" t="s">
        <v>977</v>
      </c>
      <c r="B441" t="s">
        <v>314</v>
      </c>
      <c r="C441">
        <v>1</v>
      </c>
    </row>
    <row r="442" spans="1:3">
      <c r="A442" t="s">
        <v>1247</v>
      </c>
      <c r="B442" t="s">
        <v>314</v>
      </c>
      <c r="C442">
        <v>1</v>
      </c>
    </row>
    <row r="443" spans="1:3">
      <c r="A443" t="s">
        <v>1533</v>
      </c>
      <c r="B443" t="s">
        <v>314</v>
      </c>
      <c r="C443">
        <v>1</v>
      </c>
    </row>
    <row r="444" spans="1:3">
      <c r="A444" t="s">
        <v>1533</v>
      </c>
      <c r="B444" t="s">
        <v>316</v>
      </c>
      <c r="C444">
        <v>1</v>
      </c>
    </row>
    <row r="445" spans="1:3">
      <c r="A445" t="s">
        <v>1918</v>
      </c>
      <c r="B445" t="s">
        <v>314</v>
      </c>
      <c r="C445">
        <v>1</v>
      </c>
    </row>
    <row r="446" spans="1:3">
      <c r="A446" t="s">
        <v>1883</v>
      </c>
      <c r="B446" t="s">
        <v>315</v>
      </c>
      <c r="C446">
        <v>1</v>
      </c>
    </row>
    <row r="447" spans="1:3">
      <c r="A447" t="s">
        <v>1806</v>
      </c>
      <c r="B447" t="s">
        <v>314</v>
      </c>
      <c r="C447">
        <v>1</v>
      </c>
    </row>
    <row r="448" spans="1:3">
      <c r="A448" t="s">
        <v>285</v>
      </c>
      <c r="B448" t="s">
        <v>314</v>
      </c>
      <c r="C448">
        <v>1</v>
      </c>
    </row>
    <row r="449" spans="1:3">
      <c r="A449" t="s">
        <v>1808</v>
      </c>
      <c r="B449" t="s">
        <v>315</v>
      </c>
      <c r="C449">
        <v>1</v>
      </c>
    </row>
    <row r="450" spans="1:3">
      <c r="A450" t="s">
        <v>1919</v>
      </c>
      <c r="B450" t="s">
        <v>314</v>
      </c>
      <c r="C450">
        <v>1</v>
      </c>
    </row>
    <row r="451" spans="1:3">
      <c r="A451" t="s">
        <v>883</v>
      </c>
      <c r="B451" t="s">
        <v>314</v>
      </c>
      <c r="C451">
        <v>1</v>
      </c>
    </row>
    <row r="452" spans="1:3">
      <c r="A452" t="s">
        <v>1750</v>
      </c>
      <c r="B452" t="s">
        <v>315</v>
      </c>
      <c r="C452">
        <v>1</v>
      </c>
    </row>
    <row r="453" spans="1:3">
      <c r="A453" t="s">
        <v>970</v>
      </c>
      <c r="B453" t="s">
        <v>314</v>
      </c>
      <c r="C453">
        <v>1</v>
      </c>
    </row>
    <row r="454" spans="1:3">
      <c r="A454" t="s">
        <v>501</v>
      </c>
      <c r="B454" t="s">
        <v>314</v>
      </c>
      <c r="C454">
        <v>1</v>
      </c>
    </row>
    <row r="455" spans="1:3">
      <c r="A455" t="s">
        <v>501</v>
      </c>
      <c r="B455" t="s">
        <v>316</v>
      </c>
      <c r="C455">
        <v>1</v>
      </c>
    </row>
    <row r="456" spans="1:3">
      <c r="A456" t="s">
        <v>1738</v>
      </c>
      <c r="B456" t="s">
        <v>314</v>
      </c>
      <c r="C456">
        <v>1</v>
      </c>
    </row>
    <row r="457" spans="1:3">
      <c r="A457" t="s">
        <v>1209</v>
      </c>
      <c r="B457" t="s">
        <v>314</v>
      </c>
      <c r="C457">
        <v>1</v>
      </c>
    </row>
    <row r="458" spans="1:3">
      <c r="A458" t="s">
        <v>1270</v>
      </c>
      <c r="B458" t="s">
        <v>314</v>
      </c>
      <c r="C458">
        <v>1</v>
      </c>
    </row>
    <row r="459" spans="1:3">
      <c r="A459" t="s">
        <v>1271</v>
      </c>
      <c r="B459" t="s">
        <v>314</v>
      </c>
      <c r="C459">
        <v>1</v>
      </c>
    </row>
    <row r="460" spans="1:3">
      <c r="A460" t="s">
        <v>1139</v>
      </c>
      <c r="B460" t="s">
        <v>314</v>
      </c>
      <c r="C460">
        <v>1</v>
      </c>
    </row>
    <row r="461" spans="1:3">
      <c r="A461" t="s">
        <v>1139</v>
      </c>
      <c r="B461" t="s">
        <v>315</v>
      </c>
      <c r="C461">
        <v>1</v>
      </c>
    </row>
    <row r="462" spans="1:3">
      <c r="A462" t="s">
        <v>1920</v>
      </c>
      <c r="B462" t="s">
        <v>314</v>
      </c>
      <c r="C462">
        <v>1</v>
      </c>
    </row>
    <row r="463" spans="1:3">
      <c r="A463" t="s">
        <v>1273</v>
      </c>
      <c r="B463" t="s">
        <v>314</v>
      </c>
      <c r="C463">
        <v>1</v>
      </c>
    </row>
    <row r="464" spans="1:3">
      <c r="A464" t="s">
        <v>1273</v>
      </c>
      <c r="B464" t="s">
        <v>315</v>
      </c>
      <c r="C464">
        <v>1</v>
      </c>
    </row>
    <row r="465" spans="1:3">
      <c r="A465" t="s">
        <v>1611</v>
      </c>
      <c r="B465" t="s">
        <v>314</v>
      </c>
      <c r="C465">
        <v>1</v>
      </c>
    </row>
    <row r="466" spans="1:3">
      <c r="A466" t="s">
        <v>1274</v>
      </c>
      <c r="B466" t="s">
        <v>314</v>
      </c>
      <c r="C466">
        <v>1</v>
      </c>
    </row>
    <row r="467" spans="1:3">
      <c r="A467" t="s">
        <v>647</v>
      </c>
      <c r="B467" t="s">
        <v>315</v>
      </c>
      <c r="C467">
        <v>1</v>
      </c>
    </row>
    <row r="468" spans="1:3">
      <c r="A468" t="s">
        <v>1071</v>
      </c>
      <c r="B468" t="s">
        <v>315</v>
      </c>
      <c r="C468">
        <v>1</v>
      </c>
    </row>
    <row r="469" spans="1:3">
      <c r="A469" t="s">
        <v>1921</v>
      </c>
      <c r="B469" t="s">
        <v>314</v>
      </c>
      <c r="C469">
        <v>1</v>
      </c>
    </row>
    <row r="470" spans="1:3">
      <c r="A470" t="s">
        <v>301</v>
      </c>
      <c r="B470" t="s">
        <v>314</v>
      </c>
      <c r="C470">
        <v>1</v>
      </c>
    </row>
    <row r="471" spans="1:3">
      <c r="A471" t="s">
        <v>1072</v>
      </c>
      <c r="B471" t="s">
        <v>314</v>
      </c>
      <c r="C471">
        <v>1</v>
      </c>
    </row>
    <row r="472" spans="1:3">
      <c r="A472" t="s">
        <v>1125</v>
      </c>
      <c r="B472" t="s">
        <v>314</v>
      </c>
      <c r="C472">
        <v>1</v>
      </c>
    </row>
    <row r="473" spans="1:3">
      <c r="A473" t="s">
        <v>1141</v>
      </c>
      <c r="B473" t="s">
        <v>315</v>
      </c>
      <c r="C473">
        <v>1</v>
      </c>
    </row>
    <row r="474" spans="1:3">
      <c r="A474" t="s">
        <v>1275</v>
      </c>
      <c r="B474" t="s">
        <v>314</v>
      </c>
      <c r="C474">
        <v>1</v>
      </c>
    </row>
    <row r="475" spans="1:3">
      <c r="A475" t="s">
        <v>1705</v>
      </c>
      <c r="B475" t="s">
        <v>314</v>
      </c>
      <c r="C475">
        <v>1</v>
      </c>
    </row>
    <row r="476" spans="1:3">
      <c r="A476" t="s">
        <v>1218</v>
      </c>
      <c r="B476" t="s">
        <v>314</v>
      </c>
      <c r="C476">
        <v>1</v>
      </c>
    </row>
    <row r="477" spans="1:3">
      <c r="A477" t="s">
        <v>310</v>
      </c>
      <c r="B477" t="s">
        <v>314</v>
      </c>
      <c r="C477">
        <v>1</v>
      </c>
    </row>
    <row r="478" spans="1:3">
      <c r="A478" t="s">
        <v>1331</v>
      </c>
      <c r="B478" t="s">
        <v>314</v>
      </c>
      <c r="C478">
        <v>1</v>
      </c>
    </row>
    <row r="479" spans="1:3">
      <c r="A479" t="s">
        <v>1333</v>
      </c>
      <c r="B479" t="s">
        <v>314</v>
      </c>
      <c r="C479">
        <v>1</v>
      </c>
    </row>
    <row r="480" spans="1:3">
      <c r="A480" t="s">
        <v>1812</v>
      </c>
      <c r="B480" t="s">
        <v>314</v>
      </c>
      <c r="C480">
        <v>1</v>
      </c>
    </row>
    <row r="481" spans="1:3">
      <c r="A481" t="s">
        <v>1005</v>
      </c>
      <c r="B481" t="s">
        <v>314</v>
      </c>
      <c r="C481">
        <v>1</v>
      </c>
    </row>
    <row r="482" spans="1:3">
      <c r="A482" t="s">
        <v>1006</v>
      </c>
      <c r="B482" t="s">
        <v>315</v>
      </c>
      <c r="C482">
        <v>1</v>
      </c>
    </row>
    <row r="483" spans="1:3">
      <c r="A483" t="s">
        <v>1335</v>
      </c>
      <c r="B483" t="s">
        <v>315</v>
      </c>
      <c r="C483">
        <v>1</v>
      </c>
    </row>
    <row r="484" spans="1:3">
      <c r="A484" t="s">
        <v>1219</v>
      </c>
      <c r="B484" t="s">
        <v>314</v>
      </c>
      <c r="C484">
        <v>1</v>
      </c>
    </row>
    <row r="485" spans="1:3">
      <c r="A485" t="s">
        <v>969</v>
      </c>
      <c r="B485" t="s">
        <v>314</v>
      </c>
      <c r="C485">
        <v>1</v>
      </c>
    </row>
    <row r="486" spans="1:3">
      <c r="A486" t="s">
        <v>1628</v>
      </c>
      <c r="B486" t="s">
        <v>314</v>
      </c>
      <c r="C486">
        <v>1</v>
      </c>
    </row>
    <row r="487" spans="1:3">
      <c r="A487" t="s">
        <v>1339</v>
      </c>
      <c r="B487" t="s">
        <v>314</v>
      </c>
      <c r="C487">
        <v>1</v>
      </c>
    </row>
    <row r="488" spans="1:3">
      <c r="A488" t="s">
        <v>1782</v>
      </c>
      <c r="B488" t="s">
        <v>314</v>
      </c>
      <c r="C488">
        <v>1</v>
      </c>
    </row>
    <row r="489" spans="1:3">
      <c r="A489" t="s">
        <v>1817</v>
      </c>
      <c r="B489" t="s">
        <v>315</v>
      </c>
      <c r="C489">
        <v>1</v>
      </c>
    </row>
    <row r="490" spans="1:3">
      <c r="A490" t="s">
        <v>1192</v>
      </c>
      <c r="B490" t="s">
        <v>314</v>
      </c>
      <c r="C490">
        <v>1</v>
      </c>
    </row>
    <row r="491" spans="1:3">
      <c r="A491" t="s">
        <v>1922</v>
      </c>
      <c r="B491" t="s">
        <v>314</v>
      </c>
      <c r="C491">
        <v>1</v>
      </c>
    </row>
    <row r="492" spans="1:3">
      <c r="A492" t="s">
        <v>284</v>
      </c>
      <c r="B492" t="s">
        <v>315</v>
      </c>
      <c r="C492">
        <v>1</v>
      </c>
    </row>
    <row r="493" spans="1:3">
      <c r="A493" t="s">
        <v>303</v>
      </c>
      <c r="B493" t="s">
        <v>315</v>
      </c>
      <c r="C493">
        <v>1</v>
      </c>
    </row>
    <row r="494" spans="1:3">
      <c r="A494" t="s">
        <v>1923</v>
      </c>
      <c r="B494" t="s">
        <v>315</v>
      </c>
      <c r="C494">
        <v>1</v>
      </c>
    </row>
    <row r="495" spans="1:3">
      <c r="A495" t="s">
        <v>1007</v>
      </c>
      <c r="B495" t="s">
        <v>314</v>
      </c>
      <c r="C495">
        <v>1</v>
      </c>
    </row>
    <row r="496" spans="1:3">
      <c r="A496" t="s">
        <v>1564</v>
      </c>
      <c r="B496" t="s">
        <v>315</v>
      </c>
      <c r="C496">
        <v>1</v>
      </c>
    </row>
    <row r="497" spans="1:3">
      <c r="A497" t="s">
        <v>1449</v>
      </c>
      <c r="B497" t="s">
        <v>315</v>
      </c>
      <c r="C497">
        <v>1</v>
      </c>
    </row>
    <row r="498" spans="1:3">
      <c r="A498" t="s">
        <v>916</v>
      </c>
      <c r="B498" t="s">
        <v>315</v>
      </c>
      <c r="C498">
        <v>1</v>
      </c>
    </row>
    <row r="499" spans="1:3">
      <c r="A499" t="s">
        <v>1243</v>
      </c>
      <c r="B499" t="s">
        <v>314</v>
      </c>
      <c r="C499">
        <v>1</v>
      </c>
    </row>
    <row r="500" spans="1:3">
      <c r="A500" t="s">
        <v>274</v>
      </c>
      <c r="B500" t="s">
        <v>315</v>
      </c>
      <c r="C500">
        <v>1</v>
      </c>
    </row>
    <row r="501" spans="1:3">
      <c r="A501" t="s">
        <v>1086</v>
      </c>
      <c r="B501" t="s">
        <v>315</v>
      </c>
      <c r="C501">
        <v>1</v>
      </c>
    </row>
    <row r="502" spans="1:3">
      <c r="A502" t="s">
        <v>1924</v>
      </c>
      <c r="B502" t="s">
        <v>314</v>
      </c>
      <c r="C502">
        <v>1</v>
      </c>
    </row>
    <row r="503" spans="1:3">
      <c r="A503" t="s">
        <v>1754</v>
      </c>
      <c r="B503" t="s">
        <v>314</v>
      </c>
      <c r="C503">
        <v>1</v>
      </c>
    </row>
    <row r="504" spans="1:3">
      <c r="A504" t="s">
        <v>1925</v>
      </c>
      <c r="B504" t="s">
        <v>314</v>
      </c>
      <c r="C504">
        <v>1</v>
      </c>
    </row>
    <row r="505" spans="1:3">
      <c r="A505" t="s">
        <v>1926</v>
      </c>
      <c r="B505" t="s">
        <v>314</v>
      </c>
      <c r="C505">
        <v>1</v>
      </c>
    </row>
    <row r="506" spans="1:3">
      <c r="A506" t="s">
        <v>1927</v>
      </c>
      <c r="B506" t="s">
        <v>314</v>
      </c>
      <c r="C506">
        <v>1</v>
      </c>
    </row>
    <row r="507" spans="1:3">
      <c r="A507" t="s">
        <v>1790</v>
      </c>
      <c r="B507" t="s">
        <v>314</v>
      </c>
      <c r="C507">
        <v>1</v>
      </c>
    </row>
    <row r="508" spans="1:3">
      <c r="A508" t="s">
        <v>1928</v>
      </c>
      <c r="B508" t="s">
        <v>314</v>
      </c>
      <c r="C508">
        <v>1</v>
      </c>
    </row>
    <row r="509" spans="1:3">
      <c r="A509" t="s">
        <v>1929</v>
      </c>
      <c r="B509" t="s">
        <v>314</v>
      </c>
      <c r="C509">
        <v>1</v>
      </c>
    </row>
    <row r="510" spans="1:3">
      <c r="A510" t="s">
        <v>1930</v>
      </c>
      <c r="B510" t="s">
        <v>314</v>
      </c>
      <c r="C510">
        <v>1</v>
      </c>
    </row>
    <row r="511" spans="1:3">
      <c r="A511" t="s">
        <v>1931</v>
      </c>
      <c r="B511" t="s">
        <v>315</v>
      </c>
      <c r="C511">
        <v>1</v>
      </c>
    </row>
    <row r="512" spans="1:3">
      <c r="A512" t="s">
        <v>1346</v>
      </c>
      <c r="B512" t="s">
        <v>315</v>
      </c>
      <c r="C512">
        <v>1</v>
      </c>
    </row>
    <row r="513" spans="1:3">
      <c r="A513" t="s">
        <v>1932</v>
      </c>
      <c r="B513" t="s">
        <v>314</v>
      </c>
      <c r="C513">
        <v>1</v>
      </c>
    </row>
    <row r="514" spans="1:3">
      <c r="A514" t="s">
        <v>1933</v>
      </c>
      <c r="B514" t="s">
        <v>314</v>
      </c>
      <c r="C514">
        <v>1</v>
      </c>
    </row>
    <row r="515" spans="1:3">
      <c r="A515" t="s">
        <v>1934</v>
      </c>
      <c r="B515" t="s">
        <v>315</v>
      </c>
      <c r="C515">
        <v>1</v>
      </c>
    </row>
    <row r="516" spans="1:3">
      <c r="A516" t="s">
        <v>1088</v>
      </c>
      <c r="B516" t="s">
        <v>314</v>
      </c>
      <c r="C516">
        <v>1</v>
      </c>
    </row>
    <row r="517" spans="1:3">
      <c r="A517" t="s">
        <v>1935</v>
      </c>
      <c r="B517" t="s">
        <v>314</v>
      </c>
      <c r="C517">
        <v>1</v>
      </c>
    </row>
    <row r="518" spans="1:3">
      <c r="A518" t="s">
        <v>1090</v>
      </c>
      <c r="B518" t="s">
        <v>315</v>
      </c>
      <c r="C518">
        <v>1</v>
      </c>
    </row>
    <row r="519" spans="1:3">
      <c r="A519" t="s">
        <v>1693</v>
      </c>
      <c r="B519" t="s">
        <v>314</v>
      </c>
      <c r="C519">
        <v>1</v>
      </c>
    </row>
    <row r="520" spans="1:3">
      <c r="A520" t="s">
        <v>1781</v>
      </c>
      <c r="B520" t="s">
        <v>314</v>
      </c>
      <c r="C520">
        <v>1</v>
      </c>
    </row>
    <row r="521" spans="1:3">
      <c r="A521" t="s">
        <v>1556</v>
      </c>
      <c r="B521" t="s">
        <v>314</v>
      </c>
      <c r="C521">
        <v>1</v>
      </c>
    </row>
    <row r="522" spans="1:3">
      <c r="A522" t="s">
        <v>1556</v>
      </c>
      <c r="B522" t="s">
        <v>315</v>
      </c>
      <c r="C522">
        <v>1</v>
      </c>
    </row>
    <row r="523" spans="1:3">
      <c r="A523" t="s">
        <v>1742</v>
      </c>
      <c r="B523" t="s">
        <v>314</v>
      </c>
      <c r="C523">
        <v>1</v>
      </c>
    </row>
    <row r="524" spans="1:3">
      <c r="A524" t="s">
        <v>1936</v>
      </c>
      <c r="B524" t="s">
        <v>314</v>
      </c>
      <c r="C524">
        <v>1</v>
      </c>
    </row>
    <row r="525" spans="1:3">
      <c r="A525" t="s">
        <v>1937</v>
      </c>
      <c r="B525" t="s">
        <v>314</v>
      </c>
      <c r="C525">
        <v>1</v>
      </c>
    </row>
    <row r="526" spans="1:3">
      <c r="A526" t="s">
        <v>1938</v>
      </c>
      <c r="B526" t="s">
        <v>314</v>
      </c>
      <c r="C526">
        <v>1</v>
      </c>
    </row>
    <row r="527" spans="1:3">
      <c r="A527" t="s">
        <v>1939</v>
      </c>
      <c r="B527" t="s">
        <v>314</v>
      </c>
      <c r="C527">
        <v>1</v>
      </c>
    </row>
    <row r="528" spans="1:3">
      <c r="A528" t="s">
        <v>1897</v>
      </c>
      <c r="B528" t="s">
        <v>314</v>
      </c>
      <c r="C528">
        <v>1</v>
      </c>
    </row>
    <row r="529" spans="1:3">
      <c r="A529" t="s">
        <v>1897</v>
      </c>
      <c r="B529" t="s">
        <v>315</v>
      </c>
      <c r="C529">
        <v>1</v>
      </c>
    </row>
    <row r="530" spans="1:3">
      <c r="A530" t="s">
        <v>1940</v>
      </c>
      <c r="B530" t="s">
        <v>315</v>
      </c>
      <c r="C530">
        <v>1</v>
      </c>
    </row>
    <row r="531" spans="1:3">
      <c r="A531" t="s">
        <v>295</v>
      </c>
      <c r="B531" t="s">
        <v>314</v>
      </c>
      <c r="C531">
        <v>1</v>
      </c>
    </row>
    <row r="532" spans="1:3">
      <c r="A532" t="s">
        <v>1941</v>
      </c>
      <c r="B532" t="s">
        <v>315</v>
      </c>
      <c r="C532">
        <v>1</v>
      </c>
    </row>
    <row r="533" spans="1:3">
      <c r="A533" t="s">
        <v>1573</v>
      </c>
      <c r="B533" t="s">
        <v>315</v>
      </c>
      <c r="C533">
        <v>1</v>
      </c>
    </row>
    <row r="534" spans="1:3">
      <c r="A534" t="s">
        <v>1359</v>
      </c>
      <c r="B534" t="s">
        <v>315</v>
      </c>
      <c r="C534">
        <v>1</v>
      </c>
    </row>
    <row r="535" spans="1:3">
      <c r="A535" t="s">
        <v>1942</v>
      </c>
      <c r="B535" t="s">
        <v>314</v>
      </c>
      <c r="C535">
        <v>1</v>
      </c>
    </row>
    <row r="536" spans="1:3">
      <c r="A536" t="s">
        <v>1943</v>
      </c>
      <c r="B536" t="s">
        <v>314</v>
      </c>
      <c r="C536">
        <v>1</v>
      </c>
    </row>
    <row r="537" spans="1:3">
      <c r="A537" t="s">
        <v>1944</v>
      </c>
      <c r="B537" t="s">
        <v>315</v>
      </c>
      <c r="C537">
        <v>1</v>
      </c>
    </row>
    <row r="538" spans="1:3">
      <c r="A538" t="s">
        <v>1945</v>
      </c>
      <c r="B538" t="s">
        <v>314</v>
      </c>
      <c r="C538">
        <v>1</v>
      </c>
    </row>
    <row r="539" spans="1:3">
      <c r="A539" t="s">
        <v>1946</v>
      </c>
      <c r="B539" t="s">
        <v>314</v>
      </c>
      <c r="C539">
        <v>1</v>
      </c>
    </row>
    <row r="540" spans="1:3">
      <c r="A540" t="s">
        <v>1678</v>
      </c>
      <c r="B540" t="s">
        <v>314</v>
      </c>
      <c r="C540">
        <v>1</v>
      </c>
    </row>
    <row r="541" spans="1:3">
      <c r="A541" t="s">
        <v>1036</v>
      </c>
      <c r="B541" t="s">
        <v>315</v>
      </c>
      <c r="C541">
        <v>1</v>
      </c>
    </row>
    <row r="542" spans="1:3">
      <c r="A542" t="s">
        <v>1947</v>
      </c>
      <c r="B542" t="s">
        <v>314</v>
      </c>
      <c r="C542">
        <v>1</v>
      </c>
    </row>
    <row r="543" spans="1:3">
      <c r="A543" t="s">
        <v>1882</v>
      </c>
      <c r="B543" t="s">
        <v>315</v>
      </c>
      <c r="C543">
        <v>1</v>
      </c>
    </row>
    <row r="544" spans="1:3">
      <c r="A544" t="s">
        <v>290</v>
      </c>
      <c r="B544" t="s">
        <v>314</v>
      </c>
      <c r="C544">
        <v>1</v>
      </c>
    </row>
    <row r="545" spans="1:3">
      <c r="A545" t="s">
        <v>1948</v>
      </c>
      <c r="B545" t="s">
        <v>315</v>
      </c>
      <c r="C545">
        <v>1</v>
      </c>
    </row>
    <row r="546" spans="1:3">
      <c r="A546" t="s">
        <v>1049</v>
      </c>
      <c r="B546" t="s">
        <v>314</v>
      </c>
      <c r="C546">
        <v>1</v>
      </c>
    </row>
    <row r="547" spans="1:3">
      <c r="A547" t="s">
        <v>1949</v>
      </c>
      <c r="B547" t="s">
        <v>315</v>
      </c>
      <c r="C547">
        <v>1</v>
      </c>
    </row>
    <row r="548" spans="1:3">
      <c r="A548" t="s">
        <v>1228</v>
      </c>
      <c r="B548" t="s">
        <v>315</v>
      </c>
      <c r="C548">
        <v>1</v>
      </c>
    </row>
    <row r="549" spans="1:3">
      <c r="A549" t="s">
        <v>1050</v>
      </c>
      <c r="B549" t="s">
        <v>315</v>
      </c>
      <c r="C549">
        <v>1</v>
      </c>
    </row>
    <row r="550" spans="1:3">
      <c r="A550" t="s">
        <v>1950</v>
      </c>
      <c r="B550" t="s">
        <v>315</v>
      </c>
      <c r="C550">
        <v>1</v>
      </c>
    </row>
    <row r="551" spans="1:3">
      <c r="A551" t="s">
        <v>1951</v>
      </c>
      <c r="B551" t="s">
        <v>314</v>
      </c>
      <c r="C551">
        <v>1</v>
      </c>
    </row>
    <row r="552" spans="1:3">
      <c r="A552" t="s">
        <v>1127</v>
      </c>
      <c r="B552" t="s">
        <v>315</v>
      </c>
      <c r="C552">
        <v>1</v>
      </c>
    </row>
    <row r="553" spans="1:3">
      <c r="A553" t="s">
        <v>1952</v>
      </c>
      <c r="B553" t="s">
        <v>315</v>
      </c>
      <c r="C553">
        <v>1</v>
      </c>
    </row>
    <row r="554" spans="1:3">
      <c r="A554" t="s">
        <v>1630</v>
      </c>
      <c r="B554" t="s">
        <v>314</v>
      </c>
      <c r="C554">
        <v>1</v>
      </c>
    </row>
    <row r="555" spans="1:3">
      <c r="A555" t="s">
        <v>1953</v>
      </c>
      <c r="B555" t="s">
        <v>314</v>
      </c>
      <c r="C555">
        <v>1</v>
      </c>
    </row>
    <row r="556" spans="1:3">
      <c r="A556" t="s">
        <v>918</v>
      </c>
      <c r="B556" t="s">
        <v>314</v>
      </c>
      <c r="C556">
        <v>1</v>
      </c>
    </row>
    <row r="557" spans="1:3">
      <c r="A557" t="s">
        <v>1954</v>
      </c>
      <c r="B557" t="s">
        <v>314</v>
      </c>
      <c r="C557">
        <v>1</v>
      </c>
    </row>
    <row r="558" spans="1:3">
      <c r="A558" t="s">
        <v>1955</v>
      </c>
      <c r="B558" t="s">
        <v>315</v>
      </c>
      <c r="C558">
        <v>1</v>
      </c>
    </row>
    <row r="559" spans="1:3">
      <c r="A559" t="s">
        <v>1956</v>
      </c>
      <c r="B559" t="s">
        <v>314</v>
      </c>
      <c r="C559">
        <v>1</v>
      </c>
    </row>
    <row r="560" spans="1:3">
      <c r="A560" t="s">
        <v>1289</v>
      </c>
      <c r="B560" t="s">
        <v>314</v>
      </c>
      <c r="C560">
        <v>1</v>
      </c>
    </row>
    <row r="561" spans="1:3">
      <c r="A561" t="s">
        <v>1098</v>
      </c>
      <c r="B561" t="s">
        <v>315</v>
      </c>
      <c r="C561">
        <v>1</v>
      </c>
    </row>
    <row r="562" spans="1:3">
      <c r="A562" t="s">
        <v>1631</v>
      </c>
      <c r="B562" t="s">
        <v>314</v>
      </c>
      <c r="C562">
        <v>1</v>
      </c>
    </row>
    <row r="563" spans="1:3">
      <c r="A563" t="s">
        <v>1957</v>
      </c>
      <c r="B563" t="s">
        <v>314</v>
      </c>
      <c r="C563">
        <v>1</v>
      </c>
    </row>
    <row r="564" spans="1:3">
      <c r="A564" t="s">
        <v>1958</v>
      </c>
      <c r="B564" t="s">
        <v>314</v>
      </c>
      <c r="C564">
        <v>1</v>
      </c>
    </row>
    <row r="565" spans="1:3">
      <c r="A565" t="s">
        <v>1100</v>
      </c>
      <c r="B565" t="s">
        <v>314</v>
      </c>
      <c r="C565">
        <v>1</v>
      </c>
    </row>
    <row r="566" spans="1:3">
      <c r="A566" t="s">
        <v>1959</v>
      </c>
      <c r="B566" t="s">
        <v>315</v>
      </c>
      <c r="C566">
        <v>1</v>
      </c>
    </row>
    <row r="567" spans="1:3">
      <c r="A567" t="s">
        <v>1574</v>
      </c>
      <c r="B567" t="s">
        <v>314</v>
      </c>
      <c r="C567">
        <v>1</v>
      </c>
    </row>
    <row r="568" spans="1:3">
      <c r="A568" t="s">
        <v>263</v>
      </c>
      <c r="B568" t="s">
        <v>315</v>
      </c>
      <c r="C568">
        <v>1</v>
      </c>
    </row>
    <row r="569" spans="1:3">
      <c r="A569" t="s">
        <v>280</v>
      </c>
      <c r="B569" t="s">
        <v>314</v>
      </c>
      <c r="C569">
        <v>1</v>
      </c>
    </row>
    <row r="570" spans="1:3">
      <c r="A570" t="s">
        <v>282</v>
      </c>
      <c r="B570" t="s">
        <v>314</v>
      </c>
      <c r="C570">
        <v>0</v>
      </c>
    </row>
    <row r="571" spans="1:3">
      <c r="A571" t="s">
        <v>282</v>
      </c>
      <c r="B571" t="s">
        <v>315</v>
      </c>
      <c r="C571">
        <v>0</v>
      </c>
    </row>
    <row r="572" spans="1:3">
      <c r="A572" t="s">
        <v>1525</v>
      </c>
      <c r="B572" t="s">
        <v>315</v>
      </c>
      <c r="C572">
        <v>0</v>
      </c>
    </row>
    <row r="573" spans="1:3">
      <c r="A573" t="s">
        <v>1335</v>
      </c>
      <c r="B573" t="s">
        <v>314</v>
      </c>
      <c r="C573">
        <v>0</v>
      </c>
    </row>
    <row r="574" spans="1:3">
      <c r="A574" t="s">
        <v>1828</v>
      </c>
      <c r="B574" t="s">
        <v>314</v>
      </c>
      <c r="C574">
        <v>0</v>
      </c>
    </row>
    <row r="575" spans="1:3">
      <c r="A575" t="s">
        <v>607</v>
      </c>
      <c r="B575" t="s">
        <v>314</v>
      </c>
      <c r="C575">
        <v>1</v>
      </c>
    </row>
    <row r="576" spans="1:3">
      <c r="A576" t="s">
        <v>607</v>
      </c>
      <c r="B576" t="s">
        <v>315</v>
      </c>
      <c r="C576">
        <v>1</v>
      </c>
    </row>
    <row r="577" spans="1:3">
      <c r="A577" t="s">
        <v>311</v>
      </c>
      <c r="B577" t="s">
        <v>314</v>
      </c>
      <c r="C577">
        <v>1</v>
      </c>
    </row>
    <row r="578" spans="1:3">
      <c r="A578" t="s">
        <v>311</v>
      </c>
      <c r="B578" t="s">
        <v>315</v>
      </c>
      <c r="C578">
        <v>1</v>
      </c>
    </row>
    <row r="579" spans="1:3">
      <c r="A579" t="s">
        <v>1815</v>
      </c>
      <c r="B579" t="s">
        <v>314</v>
      </c>
      <c r="C579">
        <v>1</v>
      </c>
    </row>
    <row r="580" spans="1:3">
      <c r="A580" t="s">
        <v>1816</v>
      </c>
      <c r="B580" t="s">
        <v>314</v>
      </c>
      <c r="C580">
        <v>1</v>
      </c>
    </row>
    <row r="581" spans="1:3">
      <c r="A581" t="s">
        <v>1817</v>
      </c>
      <c r="B581" t="s">
        <v>315</v>
      </c>
      <c r="C581">
        <v>1</v>
      </c>
    </row>
    <row r="582" spans="1:3">
      <c r="A582" t="s">
        <v>1818</v>
      </c>
      <c r="B582" t="s">
        <v>314</v>
      </c>
      <c r="C582">
        <v>1</v>
      </c>
    </row>
    <row r="583" spans="1:3">
      <c r="A583" t="s">
        <v>1819</v>
      </c>
      <c r="B583" t="s">
        <v>314</v>
      </c>
      <c r="C583">
        <v>1</v>
      </c>
    </row>
    <row r="584" spans="1:3">
      <c r="A584" t="s">
        <v>284</v>
      </c>
      <c r="B584" t="s">
        <v>315</v>
      </c>
      <c r="C584">
        <v>1</v>
      </c>
    </row>
    <row r="585" spans="1:3">
      <c r="A585" t="s">
        <v>1564</v>
      </c>
      <c r="B585" t="s">
        <v>315</v>
      </c>
      <c r="C585">
        <v>1</v>
      </c>
    </row>
    <row r="586" spans="1:3">
      <c r="A586" t="s">
        <v>1449</v>
      </c>
      <c r="B586" t="s">
        <v>315</v>
      </c>
      <c r="C586">
        <v>1</v>
      </c>
    </row>
    <row r="587" spans="1:3">
      <c r="A587" t="s">
        <v>1565</v>
      </c>
      <c r="B587" t="s">
        <v>315</v>
      </c>
      <c r="C587">
        <v>1</v>
      </c>
    </row>
    <row r="588" spans="1:3">
      <c r="A588" t="s">
        <v>914</v>
      </c>
      <c r="B588" t="s">
        <v>315</v>
      </c>
      <c r="C588">
        <v>1</v>
      </c>
    </row>
    <row r="589" spans="1:3">
      <c r="A589" t="s">
        <v>917</v>
      </c>
      <c r="B589" t="s">
        <v>314</v>
      </c>
      <c r="C589">
        <v>1</v>
      </c>
    </row>
    <row r="590" spans="1:3">
      <c r="A590" t="s">
        <v>1243</v>
      </c>
      <c r="B590" t="s">
        <v>314</v>
      </c>
      <c r="C590">
        <v>1</v>
      </c>
    </row>
    <row r="591" spans="1:3">
      <c r="A591" t="s">
        <v>1820</v>
      </c>
      <c r="B591" t="s">
        <v>314</v>
      </c>
      <c r="C591">
        <v>1</v>
      </c>
    </row>
    <row r="592" spans="1:3">
      <c r="A592" t="s">
        <v>1342</v>
      </c>
      <c r="B592" t="s">
        <v>314</v>
      </c>
      <c r="C592">
        <v>1</v>
      </c>
    </row>
    <row r="593" spans="1:3">
      <c r="A593" t="s">
        <v>1821</v>
      </c>
      <c r="B593" t="s">
        <v>314</v>
      </c>
      <c r="C593">
        <v>1</v>
      </c>
    </row>
    <row r="594" spans="1:3">
      <c r="A594" t="s">
        <v>1822</v>
      </c>
      <c r="B594" t="s">
        <v>314</v>
      </c>
      <c r="C594">
        <v>1</v>
      </c>
    </row>
    <row r="595" spans="1:3">
      <c r="A595" t="s">
        <v>1823</v>
      </c>
      <c r="B595" t="s">
        <v>314</v>
      </c>
      <c r="C595">
        <v>1</v>
      </c>
    </row>
    <row r="596" spans="1:3">
      <c r="A596" t="s">
        <v>1824</v>
      </c>
      <c r="B596" t="s">
        <v>314</v>
      </c>
      <c r="C596">
        <v>1</v>
      </c>
    </row>
    <row r="597" spans="1:3">
      <c r="A597" t="s">
        <v>1825</v>
      </c>
      <c r="B597" t="s">
        <v>314</v>
      </c>
      <c r="C597">
        <v>1</v>
      </c>
    </row>
    <row r="598" spans="1:3">
      <c r="A598" t="s">
        <v>1790</v>
      </c>
      <c r="B598" t="s">
        <v>314</v>
      </c>
      <c r="C598">
        <v>1</v>
      </c>
    </row>
    <row r="599" spans="1:3">
      <c r="A599" t="s">
        <v>1790</v>
      </c>
      <c r="B599" t="s">
        <v>315</v>
      </c>
      <c r="C599">
        <v>1</v>
      </c>
    </row>
    <row r="600" spans="1:3">
      <c r="A600" t="s">
        <v>1723</v>
      </c>
      <c r="B600" t="s">
        <v>314</v>
      </c>
      <c r="C600">
        <v>1</v>
      </c>
    </row>
    <row r="601" spans="1:3">
      <c r="A601" t="s">
        <v>1826</v>
      </c>
      <c r="B601" t="s">
        <v>314</v>
      </c>
      <c r="C601">
        <v>1</v>
      </c>
    </row>
    <row r="602" spans="1:3">
      <c r="A602" t="s">
        <v>1827</v>
      </c>
      <c r="B602" t="s">
        <v>314</v>
      </c>
      <c r="C602">
        <v>1</v>
      </c>
    </row>
    <row r="603" spans="1:3">
      <c r="A603" t="s">
        <v>1828</v>
      </c>
      <c r="B603" t="s">
        <v>314</v>
      </c>
      <c r="C603">
        <v>1</v>
      </c>
    </row>
    <row r="604" spans="1:3">
      <c r="A604" t="s">
        <v>1281</v>
      </c>
      <c r="B604" t="s">
        <v>315</v>
      </c>
      <c r="C604">
        <v>1</v>
      </c>
    </row>
    <row r="605" spans="1:3">
      <c r="A605" t="s">
        <v>1087</v>
      </c>
      <c r="B605" t="s">
        <v>314</v>
      </c>
      <c r="C605">
        <v>1</v>
      </c>
    </row>
    <row r="606" spans="1:3">
      <c r="A606" t="s">
        <v>1346</v>
      </c>
      <c r="B606" t="s">
        <v>316</v>
      </c>
      <c r="C606">
        <v>1</v>
      </c>
    </row>
    <row r="607" spans="1:3">
      <c r="A607" t="s">
        <v>1829</v>
      </c>
      <c r="B607" t="s">
        <v>314</v>
      </c>
      <c r="C607">
        <v>1</v>
      </c>
    </row>
    <row r="608" spans="1:3">
      <c r="A608" t="s">
        <v>1830</v>
      </c>
      <c r="B608" t="s">
        <v>315</v>
      </c>
      <c r="C608">
        <v>1</v>
      </c>
    </row>
    <row r="609" spans="1:3">
      <c r="A609" t="s">
        <v>1831</v>
      </c>
      <c r="B609" t="s">
        <v>315</v>
      </c>
      <c r="C609">
        <v>1</v>
      </c>
    </row>
    <row r="610" spans="1:3">
      <c r="A610" t="s">
        <v>1088</v>
      </c>
      <c r="B610" t="s">
        <v>314</v>
      </c>
      <c r="C610">
        <v>1</v>
      </c>
    </row>
    <row r="611" spans="1:3">
      <c r="A611" t="s">
        <v>1832</v>
      </c>
      <c r="B611" t="s">
        <v>314</v>
      </c>
      <c r="C611">
        <v>1</v>
      </c>
    </row>
    <row r="612" spans="1:3">
      <c r="A612" t="s">
        <v>1707</v>
      </c>
      <c r="B612" t="s">
        <v>315</v>
      </c>
      <c r="C612">
        <v>1</v>
      </c>
    </row>
    <row r="613" spans="1:3">
      <c r="A613" t="s">
        <v>881</v>
      </c>
      <c r="B613" t="s">
        <v>314</v>
      </c>
      <c r="C613">
        <v>1</v>
      </c>
    </row>
    <row r="614" spans="1:3">
      <c r="A614" t="s">
        <v>1090</v>
      </c>
      <c r="B614" t="s">
        <v>314</v>
      </c>
      <c r="C614">
        <v>1</v>
      </c>
    </row>
    <row r="615" spans="1:3">
      <c r="A615" t="s">
        <v>1833</v>
      </c>
      <c r="B615" t="s">
        <v>314</v>
      </c>
      <c r="C615">
        <v>1</v>
      </c>
    </row>
    <row r="616" spans="1:3">
      <c r="A616" t="s">
        <v>1755</v>
      </c>
      <c r="B616" t="s">
        <v>314</v>
      </c>
      <c r="C616">
        <v>1</v>
      </c>
    </row>
    <row r="617" spans="1:3">
      <c r="A617" t="s">
        <v>1755</v>
      </c>
      <c r="B617" t="s">
        <v>315</v>
      </c>
      <c r="C617">
        <v>1</v>
      </c>
    </row>
    <row r="618" spans="1:3">
      <c r="A618" t="s">
        <v>1834</v>
      </c>
      <c r="B618" t="s">
        <v>314</v>
      </c>
      <c r="C618">
        <v>1</v>
      </c>
    </row>
    <row r="619" spans="1:3">
      <c r="A619" t="s">
        <v>1835</v>
      </c>
      <c r="B619" t="s">
        <v>314</v>
      </c>
      <c r="C619">
        <v>1</v>
      </c>
    </row>
    <row r="620" spans="1:3">
      <c r="A620" t="s">
        <v>1693</v>
      </c>
      <c r="B620" t="s">
        <v>314</v>
      </c>
      <c r="C620">
        <v>1</v>
      </c>
    </row>
    <row r="621" spans="1:3">
      <c r="A621" t="s">
        <v>1556</v>
      </c>
      <c r="B621" t="s">
        <v>314</v>
      </c>
      <c r="C621">
        <v>1</v>
      </c>
    </row>
    <row r="622" spans="1:3">
      <c r="A622" t="s">
        <v>1836</v>
      </c>
      <c r="B622" t="s">
        <v>314</v>
      </c>
      <c r="C622">
        <v>1</v>
      </c>
    </row>
    <row r="623" spans="1:3">
      <c r="A623" t="s">
        <v>1742</v>
      </c>
      <c r="B623" t="s">
        <v>314</v>
      </c>
      <c r="C623">
        <v>1</v>
      </c>
    </row>
    <row r="624" spans="1:3">
      <c r="A624" t="s">
        <v>1352</v>
      </c>
      <c r="B624" t="s">
        <v>314</v>
      </c>
      <c r="C624">
        <v>1</v>
      </c>
    </row>
    <row r="625" spans="1:3">
      <c r="A625" t="s">
        <v>1709</v>
      </c>
      <c r="B625" t="s">
        <v>314</v>
      </c>
      <c r="C625">
        <v>1</v>
      </c>
    </row>
    <row r="626" spans="1:3">
      <c r="A626" t="s">
        <v>1629</v>
      </c>
      <c r="B626" t="s">
        <v>315</v>
      </c>
      <c r="C626">
        <v>1</v>
      </c>
    </row>
    <row r="627" spans="1:3">
      <c r="A627" t="s">
        <v>1646</v>
      </c>
      <c r="B627" t="s">
        <v>314</v>
      </c>
      <c r="C627">
        <v>1</v>
      </c>
    </row>
    <row r="628" spans="1:3">
      <c r="A628" t="s">
        <v>1837</v>
      </c>
      <c r="B628" t="s">
        <v>314</v>
      </c>
      <c r="C628">
        <v>1</v>
      </c>
    </row>
    <row r="629" spans="1:3">
      <c r="A629" t="s">
        <v>295</v>
      </c>
      <c r="B629" t="s">
        <v>314</v>
      </c>
      <c r="C629">
        <v>1</v>
      </c>
    </row>
    <row r="630" spans="1:3">
      <c r="A630" t="s">
        <v>1359</v>
      </c>
      <c r="B630" t="s">
        <v>314</v>
      </c>
      <c r="C630">
        <v>1</v>
      </c>
    </row>
    <row r="631" spans="1:3">
      <c r="A631" t="s">
        <v>1838</v>
      </c>
      <c r="B631" t="s">
        <v>314</v>
      </c>
      <c r="C631">
        <v>1</v>
      </c>
    </row>
    <row r="632" spans="1:3">
      <c r="A632" t="s">
        <v>1679</v>
      </c>
      <c r="B632" t="s">
        <v>315</v>
      </c>
      <c r="C632">
        <v>1</v>
      </c>
    </row>
    <row r="633" spans="1:3">
      <c r="A633" t="s">
        <v>1694</v>
      </c>
      <c r="B633" t="s">
        <v>314</v>
      </c>
      <c r="C633">
        <v>1</v>
      </c>
    </row>
    <row r="634" spans="1:3">
      <c r="A634" t="s">
        <v>1839</v>
      </c>
      <c r="B634" t="s">
        <v>314</v>
      </c>
      <c r="C634">
        <v>1</v>
      </c>
    </row>
    <row r="635" spans="1:3">
      <c r="A635" t="s">
        <v>1840</v>
      </c>
      <c r="B635" t="s">
        <v>315</v>
      </c>
      <c r="C635">
        <v>1</v>
      </c>
    </row>
    <row r="636" spans="1:3">
      <c r="A636" t="s">
        <v>1680</v>
      </c>
      <c r="B636" t="s">
        <v>314</v>
      </c>
      <c r="C636">
        <v>1</v>
      </c>
    </row>
    <row r="637" spans="1:3">
      <c r="A637" t="s">
        <v>1647</v>
      </c>
      <c r="B637" t="s">
        <v>314</v>
      </c>
      <c r="C637">
        <v>1</v>
      </c>
    </row>
    <row r="638" spans="1:3">
      <c r="A638" t="s">
        <v>1678</v>
      </c>
      <c r="B638" t="s">
        <v>314</v>
      </c>
      <c r="C638">
        <v>1</v>
      </c>
    </row>
    <row r="639" spans="1:3">
      <c r="A639" t="s">
        <v>1841</v>
      </c>
      <c r="B639" t="s">
        <v>315</v>
      </c>
      <c r="C639">
        <v>1</v>
      </c>
    </row>
    <row r="640" spans="1:3">
      <c r="A640" t="s">
        <v>1842</v>
      </c>
      <c r="B640" t="s">
        <v>314</v>
      </c>
      <c r="C640">
        <v>1</v>
      </c>
    </row>
    <row r="641" spans="1:3">
      <c r="A641" t="s">
        <v>1843</v>
      </c>
      <c r="B641" t="s">
        <v>314</v>
      </c>
      <c r="C641">
        <v>1</v>
      </c>
    </row>
    <row r="642" spans="1:3">
      <c r="A642" t="s">
        <v>1000</v>
      </c>
      <c r="B642" t="s">
        <v>314</v>
      </c>
      <c r="C642">
        <v>1</v>
      </c>
    </row>
    <row r="643" spans="1:3">
      <c r="A643" t="s">
        <v>1844</v>
      </c>
      <c r="B643" t="s">
        <v>314</v>
      </c>
      <c r="C643">
        <v>1</v>
      </c>
    </row>
    <row r="644" spans="1:3">
      <c r="A644" t="s">
        <v>290</v>
      </c>
      <c r="B644" t="s">
        <v>314</v>
      </c>
      <c r="C644">
        <v>1</v>
      </c>
    </row>
    <row r="645" spans="1:3">
      <c r="A645" t="s">
        <v>290</v>
      </c>
      <c r="B645" t="s">
        <v>315</v>
      </c>
      <c r="C645">
        <v>1</v>
      </c>
    </row>
    <row r="646" spans="1:3">
      <c r="A646" t="s">
        <v>1092</v>
      </c>
      <c r="B646" t="s">
        <v>314</v>
      </c>
      <c r="C646">
        <v>1</v>
      </c>
    </row>
    <row r="647" spans="1:3">
      <c r="A647" t="s">
        <v>1695</v>
      </c>
      <c r="B647" t="s">
        <v>314</v>
      </c>
      <c r="C647">
        <v>1</v>
      </c>
    </row>
    <row r="648" spans="1:3">
      <c r="A648" t="s">
        <v>1681</v>
      </c>
      <c r="B648" t="s">
        <v>315</v>
      </c>
      <c r="C648">
        <v>1</v>
      </c>
    </row>
    <row r="649" spans="1:3">
      <c r="A649" t="s">
        <v>1845</v>
      </c>
      <c r="B649" t="s">
        <v>314</v>
      </c>
      <c r="C649">
        <v>1</v>
      </c>
    </row>
    <row r="650" spans="1:3">
      <c r="A650" t="s">
        <v>1846</v>
      </c>
      <c r="B650" t="s">
        <v>315</v>
      </c>
      <c r="C650">
        <v>1</v>
      </c>
    </row>
    <row r="651" spans="1:3">
      <c r="A651" t="s">
        <v>1127</v>
      </c>
      <c r="B651" t="s">
        <v>314</v>
      </c>
      <c r="C651">
        <v>1</v>
      </c>
    </row>
    <row r="652" spans="1:3">
      <c r="A652" t="s">
        <v>998</v>
      </c>
      <c r="B652" t="s">
        <v>314</v>
      </c>
      <c r="C652">
        <v>1</v>
      </c>
    </row>
    <row r="653" spans="1:3">
      <c r="A653" t="s">
        <v>1648</v>
      </c>
      <c r="B653" t="s">
        <v>315</v>
      </c>
      <c r="C653">
        <v>1</v>
      </c>
    </row>
    <row r="654" spans="1:3">
      <c r="A654" t="s">
        <v>1068</v>
      </c>
      <c r="B654" t="s">
        <v>315</v>
      </c>
      <c r="C654">
        <v>1</v>
      </c>
    </row>
    <row r="655" spans="1:3">
      <c r="A655" t="s">
        <v>1847</v>
      </c>
      <c r="B655" t="s">
        <v>315</v>
      </c>
      <c r="C655">
        <v>1</v>
      </c>
    </row>
    <row r="656" spans="1:3">
      <c r="A656" t="s">
        <v>1229</v>
      </c>
      <c r="B656" t="s">
        <v>314</v>
      </c>
      <c r="C656">
        <v>1</v>
      </c>
    </row>
    <row r="657" spans="1:3">
      <c r="A657" t="s">
        <v>1848</v>
      </c>
      <c r="B657" t="s">
        <v>315</v>
      </c>
      <c r="C657">
        <v>1</v>
      </c>
    </row>
    <row r="658" spans="1:3">
      <c r="A658" t="s">
        <v>1364</v>
      </c>
      <c r="B658" t="s">
        <v>314</v>
      </c>
      <c r="C658">
        <v>1</v>
      </c>
    </row>
    <row r="659" spans="1:3">
      <c r="A659" t="s">
        <v>1542</v>
      </c>
      <c r="B659" t="s">
        <v>315</v>
      </c>
      <c r="C659">
        <v>1</v>
      </c>
    </row>
    <row r="660" spans="1:3">
      <c r="A660" t="s">
        <v>1631</v>
      </c>
      <c r="B660" t="s">
        <v>314</v>
      </c>
      <c r="C660">
        <v>1</v>
      </c>
    </row>
    <row r="661" spans="1:3">
      <c r="A661" t="s">
        <v>1849</v>
      </c>
      <c r="B661" t="s">
        <v>315</v>
      </c>
      <c r="C661">
        <v>1</v>
      </c>
    </row>
    <row r="662" spans="1:3">
      <c r="A662" t="s">
        <v>1683</v>
      </c>
      <c r="B662" t="s">
        <v>314</v>
      </c>
      <c r="C662">
        <v>1</v>
      </c>
    </row>
    <row r="663" spans="1:3">
      <c r="A663" t="s">
        <v>1613</v>
      </c>
      <c r="B663" t="s">
        <v>1756</v>
      </c>
      <c r="C663">
        <v>1</v>
      </c>
    </row>
    <row r="664" spans="1:3">
      <c r="A664" t="s">
        <v>1658</v>
      </c>
      <c r="B664" t="s">
        <v>314</v>
      </c>
      <c r="C664">
        <v>1</v>
      </c>
    </row>
    <row r="665" spans="1:3">
      <c r="A665" t="s">
        <v>1850</v>
      </c>
      <c r="B665" t="s">
        <v>314</v>
      </c>
      <c r="C665">
        <v>1</v>
      </c>
    </row>
    <row r="666" spans="1:3">
      <c r="A666" t="s">
        <v>312</v>
      </c>
      <c r="B666" t="s">
        <v>314</v>
      </c>
      <c r="C666">
        <v>1</v>
      </c>
    </row>
    <row r="667" spans="1:3">
      <c r="A667" t="s">
        <v>280</v>
      </c>
      <c r="B667" t="s">
        <v>315</v>
      </c>
      <c r="C667">
        <v>1</v>
      </c>
    </row>
    <row r="668" spans="1:3">
      <c r="A668" t="s">
        <v>1739</v>
      </c>
      <c r="B668" t="s">
        <v>314</v>
      </c>
      <c r="C668">
        <v>0</v>
      </c>
    </row>
    <row r="669" spans="1:3">
      <c r="A669" t="s">
        <v>1746</v>
      </c>
      <c r="B669" t="s">
        <v>314</v>
      </c>
      <c r="C669">
        <v>0</v>
      </c>
    </row>
    <row r="670" spans="1:3">
      <c r="A670" t="s">
        <v>1291</v>
      </c>
      <c r="B670" t="s">
        <v>314</v>
      </c>
      <c r="C670">
        <v>0</v>
      </c>
    </row>
    <row r="671" spans="1:3">
      <c r="A671" t="s">
        <v>1648</v>
      </c>
      <c r="B671" t="s">
        <v>314</v>
      </c>
      <c r="C671">
        <v>1</v>
      </c>
    </row>
    <row r="672" spans="1:3">
      <c r="A672" t="s">
        <v>1068</v>
      </c>
      <c r="B672" t="s">
        <v>315</v>
      </c>
      <c r="C672">
        <v>1</v>
      </c>
    </row>
    <row r="673" spans="1:3">
      <c r="A673" t="s">
        <v>622</v>
      </c>
      <c r="B673" t="s">
        <v>315</v>
      </c>
      <c r="C673">
        <v>1</v>
      </c>
    </row>
    <row r="674" spans="1:3">
      <c r="A674" t="s">
        <v>1649</v>
      </c>
      <c r="B674" t="s">
        <v>314</v>
      </c>
      <c r="C674">
        <v>1</v>
      </c>
    </row>
    <row r="675" spans="1:3">
      <c r="A675" t="s">
        <v>1229</v>
      </c>
      <c r="B675" t="s">
        <v>314</v>
      </c>
      <c r="C675">
        <v>1</v>
      </c>
    </row>
    <row r="676" spans="1:3">
      <c r="A676" t="s">
        <v>291</v>
      </c>
      <c r="B676" t="s">
        <v>315</v>
      </c>
      <c r="C676">
        <v>1</v>
      </c>
    </row>
    <row r="677" spans="1:3">
      <c r="A677" t="s">
        <v>1627</v>
      </c>
      <c r="B677" t="s">
        <v>315</v>
      </c>
      <c r="C677">
        <v>1</v>
      </c>
    </row>
    <row r="678" spans="1:3">
      <c r="A678" t="s">
        <v>1542</v>
      </c>
      <c r="B678" t="s">
        <v>314</v>
      </c>
      <c r="C678">
        <v>1</v>
      </c>
    </row>
    <row r="679" spans="1:3">
      <c r="A679" t="s">
        <v>1650</v>
      </c>
      <c r="B679" t="s">
        <v>315</v>
      </c>
      <c r="C679">
        <v>1</v>
      </c>
    </row>
    <row r="680" spans="1:3">
      <c r="A680" t="s">
        <v>1289</v>
      </c>
      <c r="B680" t="s">
        <v>314</v>
      </c>
      <c r="C680">
        <v>1</v>
      </c>
    </row>
    <row r="681" spans="1:3">
      <c r="A681" t="s">
        <v>1651</v>
      </c>
      <c r="B681" t="s">
        <v>314</v>
      </c>
      <c r="C681">
        <v>1</v>
      </c>
    </row>
    <row r="682" spans="1:3">
      <c r="A682" t="s">
        <v>1098</v>
      </c>
      <c r="B682" t="s">
        <v>315</v>
      </c>
      <c r="C682">
        <v>1</v>
      </c>
    </row>
    <row r="683" spans="1:3">
      <c r="A683" t="s">
        <v>1652</v>
      </c>
      <c r="B683" t="s">
        <v>314</v>
      </c>
      <c r="C683">
        <v>1</v>
      </c>
    </row>
    <row r="684" spans="1:3">
      <c r="A684" t="s">
        <v>1653</v>
      </c>
      <c r="B684" t="s">
        <v>314</v>
      </c>
      <c r="C684">
        <v>1</v>
      </c>
    </row>
    <row r="685" spans="1:3">
      <c r="A685" t="s">
        <v>1654</v>
      </c>
      <c r="B685" t="s">
        <v>314</v>
      </c>
      <c r="C685">
        <v>1</v>
      </c>
    </row>
    <row r="686" spans="1:3">
      <c r="A686" t="s">
        <v>1655</v>
      </c>
      <c r="B686" t="s">
        <v>314</v>
      </c>
      <c r="C686">
        <v>1</v>
      </c>
    </row>
    <row r="687" spans="1:3">
      <c r="A687" t="s">
        <v>1656</v>
      </c>
      <c r="B687" t="s">
        <v>314</v>
      </c>
      <c r="C687">
        <v>1</v>
      </c>
    </row>
    <row r="688" spans="1:3">
      <c r="A688" t="s">
        <v>1613</v>
      </c>
      <c r="B688" t="s">
        <v>314</v>
      </c>
      <c r="C688">
        <v>1</v>
      </c>
    </row>
    <row r="689" spans="1:3">
      <c r="A689" t="s">
        <v>1657</v>
      </c>
      <c r="B689" t="s">
        <v>314</v>
      </c>
      <c r="C689">
        <v>1</v>
      </c>
    </row>
    <row r="690" spans="1:3">
      <c r="A690" t="s">
        <v>1290</v>
      </c>
      <c r="B690" t="s">
        <v>314</v>
      </c>
      <c r="C690">
        <v>1</v>
      </c>
    </row>
    <row r="691" spans="1:3">
      <c r="A691" t="s">
        <v>1658</v>
      </c>
      <c r="B691" t="s">
        <v>315</v>
      </c>
      <c r="C691">
        <v>1</v>
      </c>
    </row>
    <row r="692" spans="1:3">
      <c r="A692" t="s">
        <v>1574</v>
      </c>
      <c r="B692" t="s">
        <v>314</v>
      </c>
      <c r="C692">
        <v>1</v>
      </c>
    </row>
    <row r="693" spans="1:3">
      <c r="A693" t="s">
        <v>1368</v>
      </c>
      <c r="B693" t="s">
        <v>315</v>
      </c>
      <c r="C693">
        <v>1</v>
      </c>
    </row>
    <row r="694" spans="1:3">
      <c r="A694" t="s">
        <v>280</v>
      </c>
      <c r="B694" t="s">
        <v>314</v>
      </c>
      <c r="C694">
        <v>1</v>
      </c>
    </row>
    <row r="695" spans="1:3">
      <c r="A695" t="s">
        <v>1628</v>
      </c>
      <c r="B695" t="s">
        <v>314</v>
      </c>
      <c r="C695">
        <v>0</v>
      </c>
    </row>
  </sheetData>
  <autoFilter ref="A1:C699" xr:uid="{00000000-0009-0000-0000-000007000000}"/>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7" tint="0.79998168889431442"/>
  </sheetPr>
  <dimension ref="A1:K1099"/>
  <sheetViews>
    <sheetView zoomScale="85" zoomScaleNormal="85" workbookViewId="0">
      <selection activeCell="A2" sqref="A2:C800"/>
    </sheetView>
  </sheetViews>
  <sheetFormatPr defaultRowHeight="17.25"/>
  <cols>
    <col min="1" max="1" width="36.44140625" customWidth="1"/>
    <col min="2" max="2" width="13.88671875" customWidth="1"/>
    <col min="3" max="3" width="12" customWidth="1"/>
    <col min="6" max="6" width="34.5546875" customWidth="1"/>
    <col min="9" max="9" width="61" customWidth="1"/>
  </cols>
  <sheetData>
    <row r="1" spans="1:11">
      <c r="A1" s="86" t="s">
        <v>253</v>
      </c>
      <c r="B1" s="86" t="s">
        <v>317</v>
      </c>
      <c r="C1" s="86" t="s">
        <v>224</v>
      </c>
      <c r="D1" t="s">
        <v>873</v>
      </c>
      <c r="E1" t="s">
        <v>874</v>
      </c>
      <c r="F1" t="s">
        <v>875</v>
      </c>
    </row>
    <row r="2" spans="1:11">
      <c r="A2" s="102" t="s">
        <v>1737</v>
      </c>
      <c r="B2" s="102" t="s">
        <v>319</v>
      </c>
      <c r="C2" s="102">
        <v>1028</v>
      </c>
      <c r="D2" s="150">
        <f>IFERROR(MATCH(A2,'상위 PV'!$H$2:$H$7,0),"")</f>
        <v>1</v>
      </c>
      <c r="E2" t="str">
        <f>IF(D2="","",D2&amp;"@"&amp;COUNTIF($D$1:D2,D2))</f>
        <v>1@1</v>
      </c>
      <c r="F2" t="str">
        <f>IF(B2="google","Google.com",IF(B2="(direct)","직접유입",UPPER(LEFT(B2,1))&amp;MID(B2,2,99)))</f>
        <v>Google.com</v>
      </c>
      <c r="G2">
        <v>1483</v>
      </c>
      <c r="I2" t="s">
        <v>1238</v>
      </c>
      <c r="J2" t="s">
        <v>319</v>
      </c>
      <c r="K2">
        <v>649</v>
      </c>
    </row>
    <row r="3" spans="1:11">
      <c r="A3" s="102" t="s">
        <v>1777</v>
      </c>
      <c r="B3" s="102" t="s">
        <v>319</v>
      </c>
      <c r="C3" s="102">
        <v>340</v>
      </c>
      <c r="D3" s="150">
        <f>IFERROR(MATCH(A3,'상위 PV'!$H$2:$H$7,0),"")</f>
        <v>2</v>
      </c>
      <c r="E3" t="str">
        <f>IF(D3="","",D3&amp;"@"&amp;COUNTIF($D$1:D3,D3))</f>
        <v>2@1</v>
      </c>
      <c r="F3" t="str">
        <f t="shared" ref="F3:F66" si="0">IF(B3="google","Google.com",IF(B3="(direct)","직접유입",UPPER(LEFT(B3,1))&amp;MID(B3,2,99)))</f>
        <v>Google.com</v>
      </c>
      <c r="G3">
        <v>899</v>
      </c>
      <c r="I3" t="s">
        <v>1062</v>
      </c>
      <c r="J3" t="s">
        <v>319</v>
      </c>
      <c r="K3">
        <v>478</v>
      </c>
    </row>
    <row r="4" spans="1:11">
      <c r="A4" s="86" t="s">
        <v>1777</v>
      </c>
      <c r="B4" s="86" t="s">
        <v>318</v>
      </c>
      <c r="C4" s="86">
        <v>212</v>
      </c>
      <c r="D4" s="150">
        <f>IFERROR(MATCH(A4,'상위 PV'!$H$2:$H$7,0),"")</f>
        <v>2</v>
      </c>
      <c r="E4" t="str">
        <f>IF(D4="","",D4&amp;"@"&amp;COUNTIF($D$1:D4,D4))</f>
        <v>2@2</v>
      </c>
      <c r="F4" t="str">
        <f t="shared" si="0"/>
        <v>직접유입</v>
      </c>
      <c r="G4">
        <v>204</v>
      </c>
      <c r="I4" t="s">
        <v>1115</v>
      </c>
      <c r="J4" t="s">
        <v>319</v>
      </c>
      <c r="K4">
        <v>440</v>
      </c>
    </row>
    <row r="5" spans="1:11">
      <c r="A5" s="86" t="s">
        <v>263</v>
      </c>
      <c r="B5" s="86" t="s">
        <v>318</v>
      </c>
      <c r="C5" s="86">
        <v>100</v>
      </c>
      <c r="D5" s="150" t="str">
        <f>IFERROR(MATCH(A5,'상위 PV'!$H$2:$H$7,0),"")</f>
        <v/>
      </c>
      <c r="E5" t="str">
        <f>IF(D5="","",D5&amp;"@"&amp;COUNTIF($D$1:D5,D5))</f>
        <v/>
      </c>
      <c r="F5" t="str">
        <f t="shared" si="0"/>
        <v>직접유입</v>
      </c>
      <c r="G5">
        <v>139</v>
      </c>
      <c r="I5" t="s">
        <v>1026</v>
      </c>
      <c r="J5" t="s">
        <v>319</v>
      </c>
      <c r="K5">
        <v>105</v>
      </c>
    </row>
    <row r="6" spans="1:11">
      <c r="A6" s="86" t="s">
        <v>1737</v>
      </c>
      <c r="B6" s="86" t="s">
        <v>318</v>
      </c>
      <c r="C6" s="86">
        <v>61</v>
      </c>
      <c r="D6" s="150">
        <f>IFERROR(MATCH(A6,'상위 PV'!$H$2:$H$7,0),"")</f>
        <v>1</v>
      </c>
      <c r="E6" t="str">
        <f>IF(D6="","",D6&amp;"@"&amp;COUNTIF($D$1:D6,D6))</f>
        <v>1@2</v>
      </c>
      <c r="F6" t="str">
        <f t="shared" si="0"/>
        <v>직접유입</v>
      </c>
      <c r="G6">
        <v>132</v>
      </c>
      <c r="I6" t="s">
        <v>254</v>
      </c>
      <c r="J6" t="s">
        <v>319</v>
      </c>
      <c r="K6">
        <v>104</v>
      </c>
    </row>
    <row r="7" spans="1:11">
      <c r="A7" s="86" t="s">
        <v>254</v>
      </c>
      <c r="B7" s="86" t="s">
        <v>318</v>
      </c>
      <c r="C7" s="86">
        <v>58</v>
      </c>
      <c r="D7" s="150" t="str">
        <f>IFERROR(MATCH(A7,'상위 PV'!$H$2:$H$7,0),"")</f>
        <v/>
      </c>
      <c r="E7" t="str">
        <f>IF(D7="","",D7&amp;"@"&amp;COUNTIF($D$1:D7,D7))</f>
        <v/>
      </c>
      <c r="F7" t="str">
        <f t="shared" si="0"/>
        <v>직접유입</v>
      </c>
      <c r="G7">
        <v>126</v>
      </c>
      <c r="I7" t="s">
        <v>993</v>
      </c>
      <c r="J7" t="s">
        <v>319</v>
      </c>
      <c r="K7">
        <v>80</v>
      </c>
    </row>
    <row r="8" spans="1:11">
      <c r="A8" s="86" t="s">
        <v>254</v>
      </c>
      <c r="B8" s="86" t="s">
        <v>319</v>
      </c>
      <c r="C8" s="86">
        <v>58</v>
      </c>
      <c r="D8" s="150" t="str">
        <f>IFERROR(MATCH(A8,'상위 PV'!$H$2:$H$7,0),"")</f>
        <v/>
      </c>
      <c r="E8" t="str">
        <f>IF(D8="","",D8&amp;"@"&amp;COUNTIF($D$1:D8,D8))</f>
        <v/>
      </c>
      <c r="F8" t="str">
        <f t="shared" si="0"/>
        <v>Google.com</v>
      </c>
      <c r="G8">
        <v>116</v>
      </c>
      <c r="I8" t="s">
        <v>254</v>
      </c>
      <c r="J8" t="s">
        <v>318</v>
      </c>
      <c r="K8">
        <v>76</v>
      </c>
    </row>
    <row r="9" spans="1:11">
      <c r="A9" s="86" t="s">
        <v>261</v>
      </c>
      <c r="B9" s="86" t="s">
        <v>319</v>
      </c>
      <c r="C9" s="86">
        <v>37</v>
      </c>
      <c r="D9" s="150" t="str">
        <f>IFERROR(MATCH(A9,'상위 PV'!$H$2:$H$7,0),"")</f>
        <v/>
      </c>
      <c r="E9" t="str">
        <f>IF(D9="","",D9&amp;"@"&amp;COUNTIF($D$1:D9,D9))</f>
        <v/>
      </c>
      <c r="F9" t="str">
        <f t="shared" si="0"/>
        <v>Google.com</v>
      </c>
      <c r="G9">
        <v>102</v>
      </c>
      <c r="I9" t="s">
        <v>260</v>
      </c>
      <c r="J9" t="s">
        <v>318</v>
      </c>
      <c r="K9">
        <v>65</v>
      </c>
    </row>
    <row r="10" spans="1:11">
      <c r="A10" s="86" t="s">
        <v>263</v>
      </c>
      <c r="B10" s="86" t="s">
        <v>319</v>
      </c>
      <c r="C10" s="86">
        <v>34</v>
      </c>
      <c r="D10" s="150" t="str">
        <f>IFERROR(MATCH(A10,'상위 PV'!$H$2:$H$7,0),"")</f>
        <v/>
      </c>
      <c r="E10" t="str">
        <f>IF(D10="","",D10&amp;"@"&amp;COUNTIF($D$1:D10,D10))</f>
        <v/>
      </c>
      <c r="F10" t="str">
        <f t="shared" si="0"/>
        <v>Google.com</v>
      </c>
      <c r="G10">
        <v>91</v>
      </c>
      <c r="I10" t="s">
        <v>1238</v>
      </c>
      <c r="J10" t="s">
        <v>318</v>
      </c>
      <c r="K10">
        <v>60</v>
      </c>
    </row>
    <row r="11" spans="1:11">
      <c r="A11" s="86" t="s">
        <v>1776</v>
      </c>
      <c r="B11" s="86" t="s">
        <v>319</v>
      </c>
      <c r="C11" s="86">
        <v>34</v>
      </c>
      <c r="D11" s="150" t="str">
        <f>IFERROR(MATCH(A11,'상위 PV'!$H$2:$H$7,0),"")</f>
        <v/>
      </c>
      <c r="E11" t="str">
        <f>IF(D11="","",D11&amp;"@"&amp;COUNTIF($D$1:D11,D11))</f>
        <v/>
      </c>
      <c r="F11" t="str">
        <f t="shared" si="0"/>
        <v>Google.com</v>
      </c>
      <c r="G11">
        <v>86</v>
      </c>
      <c r="I11" t="s">
        <v>1164</v>
      </c>
      <c r="J11" t="s">
        <v>320</v>
      </c>
      <c r="K11">
        <v>54</v>
      </c>
    </row>
    <row r="12" spans="1:11">
      <c r="A12" s="86" t="s">
        <v>1625</v>
      </c>
      <c r="B12" s="86" t="s">
        <v>319</v>
      </c>
      <c r="C12" s="86">
        <v>33</v>
      </c>
      <c r="D12" s="150">
        <f>IFERROR(MATCH(A12,'상위 PV'!$H$2:$H$7,0),"")</f>
        <v>3</v>
      </c>
      <c r="E12" t="str">
        <f>IF(D12="","",D12&amp;"@"&amp;COUNTIF($D$1:D12,D12))</f>
        <v>3@1</v>
      </c>
      <c r="F12" t="str">
        <f t="shared" si="0"/>
        <v>Google.com</v>
      </c>
      <c r="G12">
        <v>83</v>
      </c>
      <c r="I12" t="s">
        <v>1164</v>
      </c>
      <c r="J12" t="s">
        <v>318</v>
      </c>
      <c r="K12">
        <v>49</v>
      </c>
    </row>
    <row r="13" spans="1:11">
      <c r="A13" s="86" t="s">
        <v>302</v>
      </c>
      <c r="B13" s="86" t="s">
        <v>319</v>
      </c>
      <c r="C13" s="86">
        <v>31</v>
      </c>
      <c r="D13" s="150" t="str">
        <f>IFERROR(MATCH(A13,'상위 PV'!$H$2:$H$7,0),"")</f>
        <v/>
      </c>
      <c r="E13" t="str">
        <f>IF(D13="","",D13&amp;"@"&amp;COUNTIF($D$1:D13,D13))</f>
        <v/>
      </c>
      <c r="F13" t="str">
        <f t="shared" si="0"/>
        <v>Google.com</v>
      </c>
      <c r="G13">
        <v>67</v>
      </c>
      <c r="I13" t="s">
        <v>668</v>
      </c>
      <c r="J13" t="s">
        <v>319</v>
      </c>
      <c r="K13">
        <v>45</v>
      </c>
    </row>
    <row r="14" spans="1:11">
      <c r="A14" s="86" t="s">
        <v>1671</v>
      </c>
      <c r="B14" s="86" t="s">
        <v>319</v>
      </c>
      <c r="C14" s="86">
        <v>29</v>
      </c>
      <c r="D14" s="150">
        <f>IFERROR(MATCH(A14,'상위 PV'!$H$2:$H$7,0),"")</f>
        <v>6</v>
      </c>
      <c r="E14" t="str">
        <f>IF(D14="","",D14&amp;"@"&amp;COUNTIF($D$1:D14,D14))</f>
        <v>6@1</v>
      </c>
      <c r="F14" t="str">
        <f t="shared" si="0"/>
        <v>Google.com</v>
      </c>
      <c r="G14">
        <v>53</v>
      </c>
      <c r="I14" t="s">
        <v>1165</v>
      </c>
      <c r="J14" t="s">
        <v>318</v>
      </c>
      <c r="K14">
        <v>42</v>
      </c>
    </row>
    <row r="15" spans="1:11">
      <c r="A15" s="86" t="s">
        <v>1444</v>
      </c>
      <c r="B15" s="86" t="s">
        <v>319</v>
      </c>
      <c r="C15" s="86">
        <v>28</v>
      </c>
      <c r="D15" s="150">
        <f>IFERROR(MATCH(A15,'상위 PV'!$H$2:$H$7,0),"")</f>
        <v>5</v>
      </c>
      <c r="E15" t="str">
        <f>IF(D15="","",D15&amp;"@"&amp;COUNTIF($D$1:D15,D15))</f>
        <v>5@1</v>
      </c>
      <c r="F15" t="str">
        <f t="shared" si="0"/>
        <v>Google.com</v>
      </c>
      <c r="G15">
        <v>48</v>
      </c>
      <c r="I15" t="s">
        <v>657</v>
      </c>
      <c r="J15" t="s">
        <v>319</v>
      </c>
      <c r="K15">
        <v>41</v>
      </c>
    </row>
    <row r="16" spans="1:11">
      <c r="A16" s="86" t="s">
        <v>1538</v>
      </c>
      <c r="B16" s="86" t="s">
        <v>319</v>
      </c>
      <c r="C16" s="86">
        <v>26</v>
      </c>
      <c r="D16" s="150" t="str">
        <f>IFERROR(MATCH(A16,'상위 PV'!$H$2:$H$7,0),"")</f>
        <v/>
      </c>
      <c r="E16" t="str">
        <f>IF(D16="","",D16&amp;"@"&amp;COUNTIF($D$1:D16,D16))</f>
        <v/>
      </c>
      <c r="F16" t="str">
        <f t="shared" si="0"/>
        <v>Google.com</v>
      </c>
      <c r="G16">
        <v>45</v>
      </c>
      <c r="I16" t="s">
        <v>966</v>
      </c>
      <c r="J16" t="s">
        <v>319</v>
      </c>
      <c r="K16">
        <v>41</v>
      </c>
    </row>
    <row r="17" spans="1:11">
      <c r="A17" s="86" t="s">
        <v>1641</v>
      </c>
      <c r="B17" s="86" t="s">
        <v>319</v>
      </c>
      <c r="C17" s="86">
        <v>26</v>
      </c>
      <c r="D17" s="150">
        <f>IFERROR(MATCH(A17,'상위 PV'!$H$2:$H$7,0),"")</f>
        <v>4</v>
      </c>
      <c r="E17" t="str">
        <f>IF(D17="","",D17&amp;"@"&amp;COUNTIF($D$1:D17,D17))</f>
        <v>4@1</v>
      </c>
      <c r="F17" t="str">
        <f t="shared" si="0"/>
        <v>Google.com</v>
      </c>
      <c r="G17">
        <v>45</v>
      </c>
      <c r="I17" t="s">
        <v>261</v>
      </c>
      <c r="J17" t="s">
        <v>319</v>
      </c>
      <c r="K17">
        <v>41</v>
      </c>
    </row>
    <row r="18" spans="1:11">
      <c r="A18" s="86" t="s">
        <v>268</v>
      </c>
      <c r="B18" s="86" t="s">
        <v>319</v>
      </c>
      <c r="C18" s="86">
        <v>24</v>
      </c>
      <c r="D18" s="150" t="str">
        <f>IFERROR(MATCH(A18,'상위 PV'!$H$2:$H$7,0),"")</f>
        <v/>
      </c>
      <c r="E18" t="str">
        <f>IF(D18="","",D18&amp;"@"&amp;COUNTIF($D$1:D18,D18))</f>
        <v/>
      </c>
      <c r="F18" t="str">
        <f t="shared" si="0"/>
        <v>Google.com</v>
      </c>
      <c r="G18">
        <v>41</v>
      </c>
      <c r="I18" t="s">
        <v>1164</v>
      </c>
      <c r="J18" t="s">
        <v>319</v>
      </c>
      <c r="K18">
        <v>39</v>
      </c>
    </row>
    <row r="19" spans="1:11">
      <c r="A19" s="86" t="s">
        <v>260</v>
      </c>
      <c r="B19" s="86" t="s">
        <v>318</v>
      </c>
      <c r="C19" s="86">
        <v>22</v>
      </c>
      <c r="D19" s="150" t="str">
        <f>IFERROR(MATCH(A19,'상위 PV'!$H$2:$H$7,0),"")</f>
        <v/>
      </c>
      <c r="E19" t="str">
        <f>IF(D19="","",D19&amp;"@"&amp;COUNTIF($D$1:D19,D19))</f>
        <v/>
      </c>
      <c r="F19" t="str">
        <f t="shared" si="0"/>
        <v>직접유입</v>
      </c>
      <c r="G19">
        <v>41</v>
      </c>
      <c r="I19" t="s">
        <v>1115</v>
      </c>
      <c r="J19" t="s">
        <v>318</v>
      </c>
      <c r="K19">
        <v>38</v>
      </c>
    </row>
    <row r="20" spans="1:11">
      <c r="A20" s="86" t="s">
        <v>254</v>
      </c>
      <c r="B20" s="86" t="s">
        <v>320</v>
      </c>
      <c r="C20" s="86">
        <v>19</v>
      </c>
      <c r="D20" s="150" t="str">
        <f>IFERROR(MATCH(A20,'상위 PV'!$H$2:$H$7,0),"")</f>
        <v/>
      </c>
      <c r="E20" t="str">
        <f>IF(D20="","",D20&amp;"@"&amp;COUNTIF($D$1:D20,D20))</f>
        <v/>
      </c>
      <c r="F20" t="str">
        <f t="shared" si="0"/>
        <v>Linkedin.com</v>
      </c>
      <c r="G20">
        <v>39</v>
      </c>
      <c r="I20" t="s">
        <v>263</v>
      </c>
      <c r="J20" t="s">
        <v>319</v>
      </c>
      <c r="K20">
        <v>38</v>
      </c>
    </row>
    <row r="21" spans="1:11">
      <c r="A21" s="86" t="s">
        <v>260</v>
      </c>
      <c r="B21" s="86" t="s">
        <v>319</v>
      </c>
      <c r="C21" s="86">
        <v>18</v>
      </c>
      <c r="D21" s="150" t="str">
        <f>IFERROR(MATCH(A21,'상위 PV'!$H$2:$H$7,0),"")</f>
        <v/>
      </c>
      <c r="E21" t="str">
        <f>IF(D21="","",D21&amp;"@"&amp;COUNTIF($D$1:D21,D21))</f>
        <v/>
      </c>
      <c r="F21" t="str">
        <f t="shared" si="0"/>
        <v>Google.com</v>
      </c>
      <c r="G21">
        <v>38</v>
      </c>
      <c r="I21" t="s">
        <v>913</v>
      </c>
      <c r="J21" t="s">
        <v>319</v>
      </c>
      <c r="K21">
        <v>35</v>
      </c>
    </row>
    <row r="22" spans="1:11">
      <c r="A22" s="86" t="s">
        <v>1449</v>
      </c>
      <c r="B22" s="86" t="s">
        <v>319</v>
      </c>
      <c r="C22" s="86">
        <v>17</v>
      </c>
      <c r="D22" s="150" t="str">
        <f>IFERROR(MATCH(A22,'상위 PV'!$H$2:$H$7,0),"")</f>
        <v/>
      </c>
      <c r="E22" t="str">
        <f>IF(D22="","",D22&amp;"@"&amp;COUNTIF($D$1:D22,D22))</f>
        <v/>
      </c>
      <c r="F22" t="str">
        <f t="shared" si="0"/>
        <v>Google.com</v>
      </c>
      <c r="G22">
        <v>38</v>
      </c>
      <c r="I22" t="s">
        <v>956</v>
      </c>
      <c r="J22" t="s">
        <v>319</v>
      </c>
      <c r="K22">
        <v>34</v>
      </c>
    </row>
    <row r="23" spans="1:11">
      <c r="A23" s="86" t="s">
        <v>657</v>
      </c>
      <c r="B23" s="86" t="s">
        <v>319</v>
      </c>
      <c r="C23" s="86">
        <v>16</v>
      </c>
      <c r="D23" s="150" t="str">
        <f>IFERROR(MATCH(A23,'상위 PV'!$H$2:$H$7,0),"")</f>
        <v/>
      </c>
      <c r="E23" t="str">
        <f>IF(D23="","",D23&amp;"@"&amp;COUNTIF($D$1:D23,D23))</f>
        <v/>
      </c>
      <c r="F23" t="str">
        <f t="shared" si="0"/>
        <v>Google.com</v>
      </c>
      <c r="G23">
        <v>36</v>
      </c>
      <c r="I23" t="s">
        <v>263</v>
      </c>
      <c r="J23" t="s">
        <v>318</v>
      </c>
      <c r="K23">
        <v>32</v>
      </c>
    </row>
    <row r="24" spans="1:11">
      <c r="A24" s="86" t="s">
        <v>1029</v>
      </c>
      <c r="B24" s="86" t="s">
        <v>319</v>
      </c>
      <c r="C24" s="86">
        <v>16</v>
      </c>
      <c r="D24" s="150" t="str">
        <f>IFERROR(MATCH(A24,'상위 PV'!$H$2:$H$7,0),"")</f>
        <v/>
      </c>
      <c r="E24" t="str">
        <f>IF(D24="","",D24&amp;"@"&amp;COUNTIF($D$1:D24,D24))</f>
        <v/>
      </c>
      <c r="F24" t="str">
        <f t="shared" si="0"/>
        <v>Google.com</v>
      </c>
      <c r="G24">
        <v>35</v>
      </c>
      <c r="I24" t="s">
        <v>903</v>
      </c>
      <c r="J24" t="s">
        <v>319</v>
      </c>
      <c r="K24">
        <v>29</v>
      </c>
    </row>
    <row r="25" spans="1:11">
      <c r="A25" s="86" t="s">
        <v>1027</v>
      </c>
      <c r="B25" s="86" t="s">
        <v>319</v>
      </c>
      <c r="C25" s="86">
        <v>16</v>
      </c>
      <c r="D25" s="150" t="str">
        <f>IFERROR(MATCH(A25,'상위 PV'!$H$2:$H$7,0),"")</f>
        <v/>
      </c>
      <c r="E25" t="str">
        <f>IF(D25="","",D25&amp;"@"&amp;COUNTIF($D$1:D25,D25))</f>
        <v/>
      </c>
      <c r="F25" t="str">
        <f t="shared" si="0"/>
        <v>Google.com</v>
      </c>
      <c r="G25">
        <v>34</v>
      </c>
      <c r="I25" t="s">
        <v>254</v>
      </c>
      <c r="J25" t="s">
        <v>321</v>
      </c>
      <c r="K25">
        <v>28</v>
      </c>
    </row>
    <row r="26" spans="1:11">
      <c r="A26" s="86" t="s">
        <v>668</v>
      </c>
      <c r="B26" s="86" t="s">
        <v>319</v>
      </c>
      <c r="C26" s="86">
        <v>15</v>
      </c>
      <c r="D26" s="150" t="str">
        <f>IFERROR(MATCH(A26,'상위 PV'!$H$2:$H$7,0),"")</f>
        <v/>
      </c>
      <c r="E26" t="str">
        <f>IF(D26="","",D26&amp;"@"&amp;COUNTIF($D$1:D26,D26))</f>
        <v/>
      </c>
      <c r="F26" t="str">
        <f t="shared" si="0"/>
        <v>Google.com</v>
      </c>
      <c r="G26">
        <v>29</v>
      </c>
      <c r="I26" t="s">
        <v>268</v>
      </c>
      <c r="J26" t="s">
        <v>319</v>
      </c>
      <c r="K26">
        <v>28</v>
      </c>
    </row>
    <row r="27" spans="1:11">
      <c r="A27" s="86" t="s">
        <v>1468</v>
      </c>
      <c r="B27" s="86" t="s">
        <v>319</v>
      </c>
      <c r="C27" s="86">
        <v>14</v>
      </c>
      <c r="D27" s="150" t="str">
        <f>IFERROR(MATCH(A27,'상위 PV'!$H$2:$H$7,0),"")</f>
        <v/>
      </c>
      <c r="E27" t="str">
        <f>IF(D27="","",D27&amp;"@"&amp;COUNTIF($D$1:D27,D27))</f>
        <v/>
      </c>
      <c r="F27" t="str">
        <f>IF(B27="google","Google.com",IF(B27="(direct)","직접유입",UPPER(LEFT(B27,1))&amp;MID(B27,2,99)))</f>
        <v>Google.com</v>
      </c>
      <c r="G27">
        <v>26</v>
      </c>
      <c r="I27" t="s">
        <v>260</v>
      </c>
      <c r="J27" t="s">
        <v>319</v>
      </c>
      <c r="K27">
        <v>23</v>
      </c>
    </row>
    <row r="28" spans="1:11">
      <c r="A28" s="86" t="s">
        <v>1483</v>
      </c>
      <c r="B28" s="86" t="s">
        <v>319</v>
      </c>
      <c r="C28" s="86">
        <v>14</v>
      </c>
      <c r="D28" s="150" t="str">
        <f>IFERROR(MATCH(A28,'상위 PV'!$H$2:$H$7,0),"")</f>
        <v/>
      </c>
      <c r="E28" t="str">
        <f>IF(D28="","",D28&amp;"@"&amp;COUNTIF($D$1:D28,D28))</f>
        <v/>
      </c>
      <c r="F28" t="str">
        <f t="shared" si="0"/>
        <v>Google.com</v>
      </c>
      <c r="G28">
        <v>25</v>
      </c>
      <c r="I28" t="s">
        <v>968</v>
      </c>
      <c r="J28" t="s">
        <v>319</v>
      </c>
      <c r="K28">
        <v>21</v>
      </c>
    </row>
    <row r="29" spans="1:11">
      <c r="A29" s="86" t="s">
        <v>1607</v>
      </c>
      <c r="B29" s="86" t="s">
        <v>319</v>
      </c>
      <c r="C29" s="86">
        <v>14</v>
      </c>
      <c r="D29" s="150" t="str">
        <f>IFERROR(MATCH(A29,'상위 PV'!$H$2:$H$7,0),"")</f>
        <v/>
      </c>
      <c r="E29" t="str">
        <f>IF(D29="","",D29&amp;"@"&amp;COUNTIF($D$1:D29,D29))</f>
        <v/>
      </c>
      <c r="F29" t="str">
        <f t="shared" si="0"/>
        <v>Google.com</v>
      </c>
      <c r="G29">
        <v>23</v>
      </c>
      <c r="I29" t="s">
        <v>669</v>
      </c>
      <c r="J29" t="s">
        <v>319</v>
      </c>
      <c r="K29">
        <v>19</v>
      </c>
    </row>
    <row r="30" spans="1:11">
      <c r="A30" s="86" t="s">
        <v>279</v>
      </c>
      <c r="B30" s="86" t="s">
        <v>319</v>
      </c>
      <c r="C30" s="86">
        <v>14</v>
      </c>
      <c r="D30" s="150" t="str">
        <f>IFERROR(MATCH(A30,'상위 PV'!$H$2:$H$7,0),"")</f>
        <v/>
      </c>
      <c r="E30" t="str">
        <f>IF(D30="","",D30&amp;"@"&amp;COUNTIF($D$1:D30,D30))</f>
        <v/>
      </c>
      <c r="F30" t="str">
        <f t="shared" si="0"/>
        <v>Google.com</v>
      </c>
      <c r="G30">
        <v>22</v>
      </c>
      <c r="I30" t="s">
        <v>274</v>
      </c>
      <c r="J30" t="s">
        <v>319</v>
      </c>
      <c r="K30">
        <v>19</v>
      </c>
    </row>
    <row r="31" spans="1:11">
      <c r="A31" s="86" t="s">
        <v>274</v>
      </c>
      <c r="B31" s="86" t="s">
        <v>319</v>
      </c>
      <c r="C31" s="86">
        <v>14</v>
      </c>
      <c r="D31" s="150" t="str">
        <f>IFERROR(MATCH(A31,'상위 PV'!$H$2:$H$7,0),"")</f>
        <v/>
      </c>
      <c r="E31" t="str">
        <f>IF(D31="","",D31&amp;"@"&amp;COUNTIF($D$1:D31,D31))</f>
        <v/>
      </c>
      <c r="F31" t="str">
        <f t="shared" si="0"/>
        <v>Google.com</v>
      </c>
      <c r="G31">
        <v>21</v>
      </c>
      <c r="I31" t="s">
        <v>331</v>
      </c>
      <c r="J31" t="s">
        <v>319</v>
      </c>
      <c r="K31">
        <v>17</v>
      </c>
    </row>
    <row r="32" spans="1:11">
      <c r="A32" s="86" t="s">
        <v>942</v>
      </c>
      <c r="B32" s="86" t="s">
        <v>319</v>
      </c>
      <c r="C32" s="86">
        <v>13</v>
      </c>
      <c r="D32" s="150" t="str">
        <f>IFERROR(MATCH(A32,'상위 PV'!$H$2:$H$7,0),"")</f>
        <v/>
      </c>
      <c r="E32" t="str">
        <f>IF(D32="","",D32&amp;"@"&amp;COUNTIF($D$1:D32,D32))</f>
        <v/>
      </c>
      <c r="F32" t="str">
        <f t="shared" si="0"/>
        <v>Google.com</v>
      </c>
      <c r="G32">
        <v>21</v>
      </c>
      <c r="I32" t="s">
        <v>613</v>
      </c>
      <c r="J32" t="s">
        <v>319</v>
      </c>
      <c r="K32">
        <v>17</v>
      </c>
    </row>
    <row r="33" spans="1:11">
      <c r="A33" s="86" t="s">
        <v>274</v>
      </c>
      <c r="B33" s="86" t="s">
        <v>318</v>
      </c>
      <c r="C33" s="86">
        <v>13</v>
      </c>
      <c r="D33" s="150" t="str">
        <f>IFERROR(MATCH(A33,'상위 PV'!$H$2:$H$7,0),"")</f>
        <v/>
      </c>
      <c r="E33" t="str">
        <f>IF(D33="","",D33&amp;"@"&amp;COUNTIF($D$1:D33,D33))</f>
        <v/>
      </c>
      <c r="F33" t="str">
        <f t="shared" si="0"/>
        <v>직접유입</v>
      </c>
      <c r="G33">
        <v>20</v>
      </c>
      <c r="I33" t="s">
        <v>273</v>
      </c>
      <c r="J33" t="s">
        <v>319</v>
      </c>
      <c r="K33">
        <v>17</v>
      </c>
    </row>
    <row r="34" spans="1:11">
      <c r="A34" s="86" t="s">
        <v>308</v>
      </c>
      <c r="B34" s="86" t="s">
        <v>319</v>
      </c>
      <c r="C34" s="86">
        <v>12</v>
      </c>
      <c r="D34" s="150" t="str">
        <f>IFERROR(MATCH(A34,'상위 PV'!$H$2:$H$7,0),"")</f>
        <v/>
      </c>
      <c r="E34" t="str">
        <f>IF(D34="","",D34&amp;"@"&amp;COUNTIF($D$1:D34,D34))</f>
        <v/>
      </c>
      <c r="F34" t="str">
        <f t="shared" si="0"/>
        <v>Google.com</v>
      </c>
      <c r="G34">
        <v>19</v>
      </c>
      <c r="I34" t="s">
        <v>274</v>
      </c>
      <c r="J34" t="s">
        <v>318</v>
      </c>
      <c r="K34">
        <v>17</v>
      </c>
    </row>
    <row r="35" spans="1:11">
      <c r="A35" s="86" t="s">
        <v>613</v>
      </c>
      <c r="B35" s="86" t="s">
        <v>319</v>
      </c>
      <c r="C35" s="86">
        <v>12</v>
      </c>
      <c r="D35" s="150" t="str">
        <f>IFERROR(MATCH(A35,'상위 PV'!$H$2:$H$7,0),"")</f>
        <v/>
      </c>
      <c r="E35" t="str">
        <f>IF(D35="","",D35&amp;"@"&amp;COUNTIF($D$1:D35,D35))</f>
        <v/>
      </c>
      <c r="F35" t="str">
        <f t="shared" si="0"/>
        <v>Google.com</v>
      </c>
      <c r="G35">
        <v>19</v>
      </c>
      <c r="I35" t="s">
        <v>254</v>
      </c>
      <c r="J35" t="s">
        <v>322</v>
      </c>
      <c r="K35">
        <v>16</v>
      </c>
    </row>
    <row r="36" spans="1:11">
      <c r="A36" s="86" t="s">
        <v>1777</v>
      </c>
      <c r="B36" s="86" t="s">
        <v>320</v>
      </c>
      <c r="C36" s="86">
        <v>12</v>
      </c>
      <c r="D36" s="150">
        <f>IFERROR(MATCH(A36,'상위 PV'!$H$2:$H$7,0),"")</f>
        <v>2</v>
      </c>
      <c r="E36" t="str">
        <f>IF(D36="","",D36&amp;"@"&amp;COUNTIF($D$1:D36,D36))</f>
        <v>2@3</v>
      </c>
      <c r="F36" t="str">
        <f t="shared" si="0"/>
        <v>Linkedin.com</v>
      </c>
      <c r="G36">
        <v>19</v>
      </c>
      <c r="I36" t="s">
        <v>264</v>
      </c>
      <c r="J36" t="s">
        <v>319</v>
      </c>
      <c r="K36">
        <v>16</v>
      </c>
    </row>
    <row r="37" spans="1:11">
      <c r="A37" s="86" t="s">
        <v>974</v>
      </c>
      <c r="B37" s="86" t="s">
        <v>318</v>
      </c>
      <c r="C37" s="86">
        <v>12</v>
      </c>
      <c r="D37" s="150" t="str">
        <f>IFERROR(MATCH(A37,'상위 PV'!$H$2:$H$7,0),"")</f>
        <v/>
      </c>
      <c r="E37" t="str">
        <f>IF(D37="","",D37&amp;"@"&amp;COUNTIF($D$1:D37,D37))</f>
        <v/>
      </c>
      <c r="F37" t="str">
        <f t="shared" si="0"/>
        <v>직접유입</v>
      </c>
      <c r="G37">
        <v>19</v>
      </c>
      <c r="I37" t="s">
        <v>259</v>
      </c>
      <c r="J37" t="s">
        <v>318</v>
      </c>
      <c r="K37">
        <v>16</v>
      </c>
    </row>
    <row r="38" spans="1:11">
      <c r="A38" s="86" t="s">
        <v>1290</v>
      </c>
      <c r="B38" s="86" t="s">
        <v>319</v>
      </c>
      <c r="C38" s="86">
        <v>12</v>
      </c>
      <c r="D38" s="150" t="str">
        <f>IFERROR(MATCH(A38,'상위 PV'!$H$2:$H$7,0),"")</f>
        <v/>
      </c>
      <c r="E38" t="str">
        <f>IF(D38="","",D38&amp;"@"&amp;COUNTIF($D$1:D38,D38))</f>
        <v/>
      </c>
      <c r="F38" t="str">
        <f t="shared" si="0"/>
        <v>Google.com</v>
      </c>
      <c r="G38">
        <v>16</v>
      </c>
      <c r="I38" t="s">
        <v>259</v>
      </c>
      <c r="J38" t="s">
        <v>319</v>
      </c>
      <c r="K38">
        <v>16</v>
      </c>
    </row>
    <row r="39" spans="1:11">
      <c r="A39" s="86" t="s">
        <v>264</v>
      </c>
      <c r="B39" s="86" t="s">
        <v>319</v>
      </c>
      <c r="C39" s="86">
        <v>11</v>
      </c>
      <c r="D39" s="150" t="str">
        <f>IFERROR(MATCH(A39,'상위 PV'!$H$2:$H$7,0),"")</f>
        <v/>
      </c>
      <c r="E39" t="str">
        <f>IF(D39="","",D39&amp;"@"&amp;COUNTIF($D$1:D39,D39))</f>
        <v/>
      </c>
      <c r="F39" t="str">
        <f t="shared" si="0"/>
        <v>Google.com</v>
      </c>
      <c r="G39">
        <v>16</v>
      </c>
      <c r="I39" t="s">
        <v>261</v>
      </c>
      <c r="J39" t="s">
        <v>318</v>
      </c>
      <c r="K39">
        <v>16</v>
      </c>
    </row>
    <row r="40" spans="1:11">
      <c r="A40" s="86" t="s">
        <v>876</v>
      </c>
      <c r="B40" s="86" t="s">
        <v>319</v>
      </c>
      <c r="C40" s="86">
        <v>11</v>
      </c>
      <c r="D40" s="150" t="str">
        <f>IFERROR(MATCH(A40,'상위 PV'!$H$2:$H$7,0),"")</f>
        <v/>
      </c>
      <c r="E40" t="str">
        <f>IF(D40="","",D40&amp;"@"&amp;COUNTIF($D$1:D40,D40))</f>
        <v/>
      </c>
      <c r="F40" t="str">
        <f t="shared" si="0"/>
        <v>Google.com</v>
      </c>
      <c r="G40">
        <v>16</v>
      </c>
      <c r="I40" t="s">
        <v>1164</v>
      </c>
      <c r="J40" t="s">
        <v>321</v>
      </c>
      <c r="K40">
        <v>15</v>
      </c>
    </row>
    <row r="41" spans="1:11">
      <c r="A41" s="86" t="s">
        <v>1737</v>
      </c>
      <c r="B41" s="86" t="s">
        <v>320</v>
      </c>
      <c r="C41" s="86">
        <v>11</v>
      </c>
      <c r="D41" s="150">
        <f>IFERROR(MATCH(A41,'상위 PV'!$H$2:$H$7,0),"")</f>
        <v>1</v>
      </c>
      <c r="E41" t="str">
        <f>IF(D41="","",D41&amp;"@"&amp;COUNTIF($D$1:D41,D41))</f>
        <v>1@3</v>
      </c>
      <c r="F41" t="str">
        <f t="shared" si="0"/>
        <v>Linkedin.com</v>
      </c>
      <c r="G41">
        <v>15</v>
      </c>
      <c r="I41" t="s">
        <v>265</v>
      </c>
      <c r="J41" t="s">
        <v>319</v>
      </c>
      <c r="K41">
        <v>15</v>
      </c>
    </row>
    <row r="42" spans="1:11">
      <c r="A42" s="86" t="s">
        <v>1777</v>
      </c>
      <c r="B42" s="86" t="s">
        <v>326</v>
      </c>
      <c r="C42" s="86">
        <v>11</v>
      </c>
      <c r="D42" s="150">
        <f>IFERROR(MATCH(A42,'상위 PV'!$H$2:$H$7,0),"")</f>
        <v>2</v>
      </c>
      <c r="E42" t="str">
        <f>IF(D42="","",D42&amp;"@"&amp;COUNTIF($D$1:D42,D42))</f>
        <v>2@4</v>
      </c>
      <c r="F42" t="str">
        <f t="shared" si="0"/>
        <v>Bing</v>
      </c>
      <c r="G42">
        <v>15</v>
      </c>
      <c r="I42" t="s">
        <v>1062</v>
      </c>
      <c r="J42" t="s">
        <v>318</v>
      </c>
      <c r="K42">
        <v>14</v>
      </c>
    </row>
    <row r="43" spans="1:11">
      <c r="A43" s="86" t="s">
        <v>1797</v>
      </c>
      <c r="B43" s="86" t="s">
        <v>319</v>
      </c>
      <c r="C43" s="86">
        <v>10</v>
      </c>
      <c r="D43" s="150" t="str">
        <f>IFERROR(MATCH(A43,'상위 PV'!$H$2:$H$7,0),"")</f>
        <v/>
      </c>
      <c r="E43" t="str">
        <f>IF(D43="","",D43&amp;"@"&amp;COUNTIF($D$1:D43,D43))</f>
        <v/>
      </c>
      <c r="F43" t="str">
        <f t="shared" si="0"/>
        <v>Google.com</v>
      </c>
      <c r="G43">
        <v>15</v>
      </c>
      <c r="I43" t="s">
        <v>1165</v>
      </c>
      <c r="J43" t="s">
        <v>319</v>
      </c>
      <c r="K43">
        <v>14</v>
      </c>
    </row>
    <row r="44" spans="1:11">
      <c r="A44" s="86" t="s">
        <v>1641</v>
      </c>
      <c r="B44" s="86" t="s">
        <v>318</v>
      </c>
      <c r="C44" s="86">
        <v>10</v>
      </c>
      <c r="D44" s="150">
        <f>IFERROR(MATCH(A44,'상위 PV'!$H$2:$H$7,0),"")</f>
        <v>4</v>
      </c>
      <c r="E44" t="str">
        <f>IF(D44="","",D44&amp;"@"&amp;COUNTIF($D$1:D44,D44))</f>
        <v>4@2</v>
      </c>
      <c r="F44" t="str">
        <f t="shared" si="0"/>
        <v>직접유입</v>
      </c>
      <c r="G44">
        <v>15</v>
      </c>
      <c r="I44" t="s">
        <v>597</v>
      </c>
      <c r="J44" t="s">
        <v>319</v>
      </c>
      <c r="K44">
        <v>13</v>
      </c>
    </row>
    <row r="45" spans="1:11">
      <c r="A45" s="86" t="s">
        <v>1737</v>
      </c>
      <c r="B45" s="86" t="s">
        <v>325</v>
      </c>
      <c r="C45" s="86">
        <v>10</v>
      </c>
      <c r="D45" s="150">
        <f>IFERROR(MATCH(A45,'상위 PV'!$H$2:$H$7,0),"")</f>
        <v>1</v>
      </c>
      <c r="E45" t="str">
        <f>IF(D45="","",D45&amp;"@"&amp;COUNTIF($D$1:D45,D45))</f>
        <v>1@4</v>
      </c>
      <c r="F45" t="str">
        <f t="shared" si="0"/>
        <v>Statics.teams.cdn.office.net</v>
      </c>
      <c r="G45">
        <v>14</v>
      </c>
      <c r="I45" t="s">
        <v>968</v>
      </c>
      <c r="J45" t="s">
        <v>318</v>
      </c>
      <c r="K45">
        <v>13</v>
      </c>
    </row>
    <row r="46" spans="1:11">
      <c r="A46" s="86" t="s">
        <v>1881</v>
      </c>
      <c r="B46" s="86" t="s">
        <v>318</v>
      </c>
      <c r="C46" s="86">
        <v>10</v>
      </c>
      <c r="D46" s="150" t="str">
        <f>IFERROR(MATCH(A46,'상위 PV'!$H$2:$H$7,0),"")</f>
        <v/>
      </c>
      <c r="E46" t="str">
        <f>IF(D46="","",D46&amp;"@"&amp;COUNTIF($D$1:D46,D46))</f>
        <v/>
      </c>
      <c r="F46" t="str">
        <f t="shared" si="0"/>
        <v>직접유입</v>
      </c>
      <c r="G46">
        <v>14</v>
      </c>
      <c r="I46" t="s">
        <v>1119</v>
      </c>
      <c r="J46" t="s">
        <v>319</v>
      </c>
      <c r="K46">
        <v>12</v>
      </c>
    </row>
    <row r="47" spans="1:11">
      <c r="A47" s="86" t="s">
        <v>1035</v>
      </c>
      <c r="B47" s="86" t="s">
        <v>326</v>
      </c>
      <c r="C47" s="86">
        <v>10</v>
      </c>
      <c r="D47" s="150" t="str">
        <f>IFERROR(MATCH(A47,'상위 PV'!$H$2:$H$7,0),"")</f>
        <v/>
      </c>
      <c r="E47" t="str">
        <f>IF(D47="","",D47&amp;"@"&amp;COUNTIF($D$1:D47,D47))</f>
        <v/>
      </c>
      <c r="F47" t="str">
        <f t="shared" si="0"/>
        <v>Bing</v>
      </c>
      <c r="G47">
        <v>13</v>
      </c>
      <c r="I47" t="s">
        <v>269</v>
      </c>
      <c r="J47" t="s">
        <v>319</v>
      </c>
      <c r="K47">
        <v>12</v>
      </c>
    </row>
    <row r="48" spans="1:11">
      <c r="A48" s="86" t="s">
        <v>1445</v>
      </c>
      <c r="B48" s="86" t="s">
        <v>318</v>
      </c>
      <c r="C48" s="86">
        <v>10</v>
      </c>
      <c r="D48" s="150" t="str">
        <f>IFERROR(MATCH(A48,'상위 PV'!$H$2:$H$7,0),"")</f>
        <v/>
      </c>
      <c r="E48" t="str">
        <f>IF(D48="","",D48&amp;"@"&amp;COUNTIF($D$1:D48,D48))</f>
        <v/>
      </c>
      <c r="F48" t="str">
        <f t="shared" si="0"/>
        <v>직접유입</v>
      </c>
      <c r="G48">
        <v>13</v>
      </c>
      <c r="I48" t="s">
        <v>1029</v>
      </c>
      <c r="J48" t="s">
        <v>319</v>
      </c>
      <c r="K48">
        <v>11</v>
      </c>
    </row>
    <row r="49" spans="1:11">
      <c r="A49" s="86" t="s">
        <v>1445</v>
      </c>
      <c r="B49" s="86" t="s">
        <v>319</v>
      </c>
      <c r="C49" s="86">
        <v>10</v>
      </c>
      <c r="D49" s="150" t="str">
        <f>IFERROR(MATCH(A49,'상위 PV'!$H$2:$H$7,0),"")</f>
        <v/>
      </c>
      <c r="E49" t="str">
        <f>IF(D49="","",D49&amp;"@"&amp;COUNTIF($D$1:D49,D49))</f>
        <v/>
      </c>
      <c r="F49" t="str">
        <f t="shared" si="0"/>
        <v>Google.com</v>
      </c>
      <c r="G49">
        <v>13</v>
      </c>
      <c r="I49" t="s">
        <v>1026</v>
      </c>
      <c r="J49" t="s">
        <v>318</v>
      </c>
      <c r="K49">
        <v>11</v>
      </c>
    </row>
    <row r="50" spans="1:11">
      <c r="A50" s="86" t="s">
        <v>331</v>
      </c>
      <c r="B50" s="86" t="s">
        <v>319</v>
      </c>
      <c r="C50" s="86">
        <v>9</v>
      </c>
      <c r="D50" s="150" t="str">
        <f>IFERROR(MATCH(A50,'상위 PV'!$H$2:$H$7,0),"")</f>
        <v/>
      </c>
      <c r="E50" t="str">
        <f>IF(D50="","",D50&amp;"@"&amp;COUNTIF($D$1:D50,D50))</f>
        <v/>
      </c>
      <c r="F50" t="str">
        <f t="shared" si="0"/>
        <v>Google.com</v>
      </c>
      <c r="G50">
        <v>12</v>
      </c>
      <c r="I50" t="s">
        <v>1007</v>
      </c>
      <c r="J50" t="s">
        <v>1231</v>
      </c>
      <c r="K50">
        <v>11</v>
      </c>
    </row>
    <row r="51" spans="1:11">
      <c r="A51" s="86" t="s">
        <v>668</v>
      </c>
      <c r="B51" s="86" t="s">
        <v>318</v>
      </c>
      <c r="C51" s="86">
        <v>9</v>
      </c>
      <c r="D51" s="150" t="str">
        <f>IFERROR(MATCH(A51,'상위 PV'!$H$2:$H$7,0),"")</f>
        <v/>
      </c>
      <c r="E51" t="str">
        <f>IF(D51="","",D51&amp;"@"&amp;COUNTIF($D$1:D51,D51))</f>
        <v/>
      </c>
      <c r="F51" t="str">
        <f t="shared" si="0"/>
        <v>직접유입</v>
      </c>
      <c r="G51">
        <v>12</v>
      </c>
      <c r="I51" t="s">
        <v>254</v>
      </c>
      <c r="J51" t="s">
        <v>648</v>
      </c>
      <c r="K51">
        <v>10</v>
      </c>
    </row>
    <row r="52" spans="1:11">
      <c r="A52" s="86" t="s">
        <v>669</v>
      </c>
      <c r="B52" s="86" t="s">
        <v>319</v>
      </c>
      <c r="C52" s="86">
        <v>9</v>
      </c>
      <c r="D52" s="150" t="str">
        <f>IFERROR(MATCH(A52,'상위 PV'!$H$2:$H$7,0),"")</f>
        <v/>
      </c>
      <c r="E52" t="str">
        <f>IF(D52="","",D52&amp;"@"&amp;COUNTIF($D$1:D52,D52))</f>
        <v/>
      </c>
      <c r="F52" t="str">
        <f t="shared" si="0"/>
        <v>Google.com</v>
      </c>
      <c r="G52">
        <v>12</v>
      </c>
      <c r="I52" t="s">
        <v>262</v>
      </c>
      <c r="J52" t="s">
        <v>319</v>
      </c>
      <c r="K52">
        <v>10</v>
      </c>
    </row>
    <row r="53" spans="1:11">
      <c r="A53" s="86" t="s">
        <v>968</v>
      </c>
      <c r="B53" s="86" t="s">
        <v>318</v>
      </c>
      <c r="C53" s="86">
        <v>9</v>
      </c>
      <c r="D53" s="150" t="str">
        <f>IFERROR(MATCH(A53,'상위 PV'!$H$2:$H$7,0),"")</f>
        <v/>
      </c>
      <c r="E53" t="str">
        <f>IF(D53="","",D53&amp;"@"&amp;COUNTIF($D$1:D53,D53))</f>
        <v/>
      </c>
      <c r="F53" t="str">
        <f t="shared" si="0"/>
        <v>직접유입</v>
      </c>
      <c r="G53">
        <v>12</v>
      </c>
      <c r="I53" t="s">
        <v>1165</v>
      </c>
      <c r="J53" t="s">
        <v>320</v>
      </c>
      <c r="K53">
        <v>10</v>
      </c>
    </row>
    <row r="54" spans="1:11">
      <c r="A54" s="86" t="s">
        <v>1164</v>
      </c>
      <c r="B54" s="86" t="s">
        <v>319</v>
      </c>
      <c r="C54" s="86">
        <v>9</v>
      </c>
      <c r="D54" s="150" t="str">
        <f>IFERROR(MATCH(A54,'상위 PV'!$H$2:$H$7,0),"")</f>
        <v/>
      </c>
      <c r="E54" t="str">
        <f>IF(D54="","",D54&amp;"@"&amp;COUNTIF($D$1:D54,D54))</f>
        <v/>
      </c>
      <c r="F54" t="str">
        <f t="shared" si="0"/>
        <v>Google.com</v>
      </c>
      <c r="G54">
        <v>12</v>
      </c>
      <c r="I54" t="s">
        <v>1165</v>
      </c>
      <c r="J54" t="s">
        <v>321</v>
      </c>
      <c r="K54">
        <v>10</v>
      </c>
    </row>
    <row r="55" spans="1:11">
      <c r="A55" s="86" t="s">
        <v>1426</v>
      </c>
      <c r="B55" s="86" t="s">
        <v>319</v>
      </c>
      <c r="C55" s="86">
        <v>9</v>
      </c>
      <c r="D55" s="150" t="str">
        <f>IFERROR(MATCH(A55,'상위 PV'!$H$2:$H$7,0),"")</f>
        <v/>
      </c>
      <c r="E55" t="str">
        <f>IF(D55="","",D55&amp;"@"&amp;COUNTIF($D$1:D55,D55))</f>
        <v/>
      </c>
      <c r="F55" t="str">
        <f t="shared" si="0"/>
        <v>Google.com</v>
      </c>
      <c r="G55">
        <v>12</v>
      </c>
      <c r="I55" t="s">
        <v>1164</v>
      </c>
      <c r="J55" t="s">
        <v>326</v>
      </c>
      <c r="K55">
        <v>10</v>
      </c>
    </row>
    <row r="56" spans="1:11">
      <c r="A56" s="86" t="s">
        <v>1482</v>
      </c>
      <c r="B56" s="86" t="s">
        <v>319</v>
      </c>
      <c r="C56" s="86">
        <v>9</v>
      </c>
      <c r="D56" s="150" t="str">
        <f>IFERROR(MATCH(A56,'상위 PV'!$H$2:$H$7,0),"")</f>
        <v/>
      </c>
      <c r="E56" t="str">
        <f>IF(D56="","",D56&amp;"@"&amp;COUNTIF($D$1:D56,D56))</f>
        <v/>
      </c>
      <c r="F56" t="str">
        <f t="shared" si="0"/>
        <v>Google.com</v>
      </c>
      <c r="G56">
        <v>11</v>
      </c>
      <c r="I56" t="s">
        <v>254</v>
      </c>
      <c r="J56" t="s">
        <v>323</v>
      </c>
      <c r="K56">
        <v>9</v>
      </c>
    </row>
    <row r="57" spans="1:11">
      <c r="A57" s="86" t="s">
        <v>1720</v>
      </c>
      <c r="B57" s="86" t="s">
        <v>319</v>
      </c>
      <c r="C57" s="86">
        <v>9</v>
      </c>
      <c r="D57" s="150" t="str">
        <f>IFERROR(MATCH(A57,'상위 PV'!$H$2:$H$7,0),"")</f>
        <v/>
      </c>
      <c r="E57" t="str">
        <f>IF(D57="","",D57&amp;"@"&amp;COUNTIF($D$1:D57,D57))</f>
        <v/>
      </c>
      <c r="F57" t="str">
        <f t="shared" si="0"/>
        <v>Google.com</v>
      </c>
      <c r="G57">
        <v>11</v>
      </c>
      <c r="I57" t="s">
        <v>293</v>
      </c>
      <c r="J57" t="s">
        <v>319</v>
      </c>
      <c r="K57">
        <v>9</v>
      </c>
    </row>
    <row r="58" spans="1:11">
      <c r="A58" s="86" t="s">
        <v>1777</v>
      </c>
      <c r="B58" s="86" t="s">
        <v>252</v>
      </c>
      <c r="C58" s="86">
        <v>9</v>
      </c>
      <c r="D58" s="150">
        <f>IFERROR(MATCH(A58,'상위 PV'!$H$2:$H$7,0),"")</f>
        <v>2</v>
      </c>
      <c r="E58" t="str">
        <f>IF(D58="","",D58&amp;"@"&amp;COUNTIF($D$1:D58,D58))</f>
        <v>2@5</v>
      </c>
      <c r="F58" t="str">
        <f t="shared" si="0"/>
        <v>(not set)</v>
      </c>
      <c r="G58">
        <v>11</v>
      </c>
      <c r="I58" t="s">
        <v>255</v>
      </c>
      <c r="J58" t="s">
        <v>319</v>
      </c>
      <c r="K58">
        <v>9</v>
      </c>
    </row>
    <row r="59" spans="1:11">
      <c r="A59" s="86" t="s">
        <v>1777</v>
      </c>
      <c r="B59" s="86" t="s">
        <v>325</v>
      </c>
      <c r="C59" s="86">
        <v>9</v>
      </c>
      <c r="D59" s="150">
        <f>IFERROR(MATCH(A59,'상위 PV'!$H$2:$H$7,0),"")</f>
        <v>2</v>
      </c>
      <c r="E59" t="str">
        <f>IF(D59="","",D59&amp;"@"&amp;COUNTIF($D$1:D59,D59))</f>
        <v>2@6</v>
      </c>
      <c r="F59" t="str">
        <f t="shared" si="0"/>
        <v>Statics.teams.cdn.office.net</v>
      </c>
      <c r="G59">
        <v>11</v>
      </c>
      <c r="I59" t="s">
        <v>612</v>
      </c>
      <c r="J59" t="s">
        <v>319</v>
      </c>
      <c r="K59">
        <v>9</v>
      </c>
    </row>
    <row r="60" spans="1:11">
      <c r="A60" s="86" t="s">
        <v>1035</v>
      </c>
      <c r="B60" s="86" t="s">
        <v>319</v>
      </c>
      <c r="C60" s="86">
        <v>9</v>
      </c>
      <c r="D60" s="150" t="str">
        <f>IFERROR(MATCH(A60,'상위 PV'!$H$2:$H$7,0),"")</f>
        <v/>
      </c>
      <c r="E60" t="str">
        <f>IF(D60="","",D60&amp;"@"&amp;COUNTIF($D$1:D60,D60))</f>
        <v/>
      </c>
      <c r="F60" t="str">
        <f t="shared" si="0"/>
        <v>Google.com</v>
      </c>
      <c r="G60">
        <v>11</v>
      </c>
      <c r="I60" t="s">
        <v>1030</v>
      </c>
      <c r="J60" t="s">
        <v>319</v>
      </c>
      <c r="K60">
        <v>9</v>
      </c>
    </row>
    <row r="61" spans="1:11">
      <c r="A61" s="86" t="s">
        <v>1448</v>
      </c>
      <c r="B61" s="86" t="s">
        <v>319</v>
      </c>
      <c r="C61" s="86">
        <v>9</v>
      </c>
      <c r="D61" s="150" t="str">
        <f>IFERROR(MATCH(A61,'상위 PV'!$H$2:$H$7,0),"")</f>
        <v/>
      </c>
      <c r="E61" t="str">
        <f>IF(D61="","",D61&amp;"@"&amp;COUNTIF($D$1:D61,D61))</f>
        <v/>
      </c>
      <c r="F61" t="str">
        <f t="shared" si="0"/>
        <v>Google.com</v>
      </c>
      <c r="G61">
        <v>11</v>
      </c>
      <c r="I61" t="s">
        <v>1027</v>
      </c>
      <c r="J61" t="s">
        <v>319</v>
      </c>
      <c r="K61">
        <v>9</v>
      </c>
    </row>
    <row r="62" spans="1:11">
      <c r="A62" s="86" t="s">
        <v>914</v>
      </c>
      <c r="B62" s="86" t="s">
        <v>319</v>
      </c>
      <c r="C62" s="86">
        <v>9</v>
      </c>
      <c r="D62" s="150" t="str">
        <f>IFERROR(MATCH(A62,'상위 PV'!$H$2:$H$7,0),"")</f>
        <v/>
      </c>
      <c r="E62" t="str">
        <f>IF(D62="","",D62&amp;"@"&amp;COUNTIF($D$1:D62,D62))</f>
        <v/>
      </c>
      <c r="F62" t="str">
        <f t="shared" si="0"/>
        <v>Google.com</v>
      </c>
      <c r="G62">
        <v>11</v>
      </c>
      <c r="I62" t="s">
        <v>646</v>
      </c>
      <c r="J62" t="s">
        <v>319</v>
      </c>
      <c r="K62">
        <v>8</v>
      </c>
    </row>
    <row r="63" spans="1:11">
      <c r="A63" s="86" t="s">
        <v>1062</v>
      </c>
      <c r="B63" s="86" t="s">
        <v>319</v>
      </c>
      <c r="C63" s="86">
        <v>8</v>
      </c>
      <c r="D63" s="150" t="str">
        <f>IFERROR(MATCH(A63,'상위 PV'!$H$2:$H$7,0),"")</f>
        <v/>
      </c>
      <c r="E63" t="str">
        <f>IF(D63="","",D63&amp;"@"&amp;COUNTIF($D$1:D63,D63))</f>
        <v/>
      </c>
      <c r="F63" t="str">
        <f t="shared" si="0"/>
        <v>Google.com</v>
      </c>
      <c r="G63">
        <v>11</v>
      </c>
      <c r="I63" t="s">
        <v>275</v>
      </c>
      <c r="J63" t="s">
        <v>319</v>
      </c>
      <c r="K63">
        <v>8</v>
      </c>
    </row>
    <row r="64" spans="1:11">
      <c r="A64" s="86" t="s">
        <v>1625</v>
      </c>
      <c r="B64" s="86" t="s">
        <v>318</v>
      </c>
      <c r="C64" s="86">
        <v>8</v>
      </c>
      <c r="D64" s="150">
        <f>IFERROR(MATCH(A64,'상위 PV'!$H$2:$H$7,0),"")</f>
        <v>3</v>
      </c>
      <c r="E64" t="str">
        <f>IF(D64="","",D64&amp;"@"&amp;COUNTIF($D$1:D64,D64))</f>
        <v>3@2</v>
      </c>
      <c r="F64" t="str">
        <f t="shared" si="0"/>
        <v>직접유입</v>
      </c>
      <c r="G64">
        <v>10</v>
      </c>
      <c r="I64" t="s">
        <v>645</v>
      </c>
      <c r="J64" t="s">
        <v>319</v>
      </c>
      <c r="K64">
        <v>8</v>
      </c>
    </row>
    <row r="65" spans="1:11">
      <c r="A65" s="86" t="s">
        <v>1447</v>
      </c>
      <c r="B65" s="86" t="s">
        <v>318</v>
      </c>
      <c r="C65" s="86">
        <v>8</v>
      </c>
      <c r="D65" s="150" t="str">
        <f>IFERROR(MATCH(A65,'상위 PV'!$H$2:$H$7,0),"")</f>
        <v/>
      </c>
      <c r="E65" t="str">
        <f>IF(D65="","",D65&amp;"@"&amp;COUNTIF($D$1:D65,D65))</f>
        <v/>
      </c>
      <c r="F65" t="str">
        <f t="shared" si="0"/>
        <v>직접유입</v>
      </c>
      <c r="G65">
        <v>10</v>
      </c>
      <c r="I65" t="s">
        <v>876</v>
      </c>
      <c r="J65" t="s">
        <v>319</v>
      </c>
      <c r="K65">
        <v>8</v>
      </c>
    </row>
    <row r="66" spans="1:11">
      <c r="A66" s="86" t="s">
        <v>1447</v>
      </c>
      <c r="B66" s="86" t="s">
        <v>319</v>
      </c>
      <c r="C66" s="86">
        <v>8</v>
      </c>
      <c r="D66" s="150" t="str">
        <f>IFERROR(MATCH(A66,'상위 PV'!$H$2:$H$7,0),"")</f>
        <v/>
      </c>
      <c r="E66" t="str">
        <f>IF(D66="","",D66&amp;"@"&amp;COUNTIF($D$1:D66,D66))</f>
        <v/>
      </c>
      <c r="F66" t="str">
        <f t="shared" si="0"/>
        <v>Google.com</v>
      </c>
      <c r="G66">
        <v>10</v>
      </c>
      <c r="I66" t="s">
        <v>942</v>
      </c>
      <c r="J66" t="s">
        <v>319</v>
      </c>
      <c r="K66">
        <v>8</v>
      </c>
    </row>
    <row r="67" spans="1:11">
      <c r="A67" s="86" t="s">
        <v>1446</v>
      </c>
      <c r="B67" s="86" t="s">
        <v>319</v>
      </c>
      <c r="C67" s="86">
        <v>8</v>
      </c>
      <c r="D67" s="150" t="str">
        <f>IFERROR(MATCH(A67,'상위 PV'!$H$2:$H$7,0),"")</f>
        <v/>
      </c>
      <c r="E67" t="str">
        <f>IF(D67="","",D67&amp;"@"&amp;COUNTIF($D$1:D67,D67))</f>
        <v/>
      </c>
      <c r="F67" t="str">
        <f t="shared" ref="F67:F130" si="1">IF(B67="google","Google.com",IF(B67="(direct)","직접유입",UPPER(LEFT(B67,1))&amp;MID(B67,2,99)))</f>
        <v>Google.com</v>
      </c>
      <c r="G67">
        <v>10</v>
      </c>
      <c r="I67" t="s">
        <v>1062</v>
      </c>
      <c r="J67" t="s">
        <v>1108</v>
      </c>
      <c r="K67">
        <v>8</v>
      </c>
    </row>
    <row r="68" spans="1:11">
      <c r="A68" s="86" t="s">
        <v>306</v>
      </c>
      <c r="B68" s="86" t="s">
        <v>318</v>
      </c>
      <c r="C68" s="86">
        <v>8</v>
      </c>
      <c r="D68" s="150" t="str">
        <f>IFERROR(MATCH(A68,'상위 PV'!$H$2:$H$7,0),"")</f>
        <v/>
      </c>
      <c r="E68" t="str">
        <f>IF(D68="","",D68&amp;"@"&amp;COUNTIF($D$1:D68,D68))</f>
        <v/>
      </c>
      <c r="F68" t="str">
        <f t="shared" si="1"/>
        <v>직접유입</v>
      </c>
      <c r="G68">
        <v>10</v>
      </c>
      <c r="I68" t="s">
        <v>281</v>
      </c>
      <c r="J68" t="s">
        <v>319</v>
      </c>
      <c r="K68">
        <v>8</v>
      </c>
    </row>
    <row r="69" spans="1:11">
      <c r="A69" s="86" t="s">
        <v>304</v>
      </c>
      <c r="B69" s="86" t="s">
        <v>318</v>
      </c>
      <c r="C69" s="86">
        <v>7</v>
      </c>
      <c r="D69" s="150" t="str">
        <f>IFERROR(MATCH(A69,'상위 PV'!$H$2:$H$7,0),"")</f>
        <v/>
      </c>
      <c r="E69" t="str">
        <f>IF(D69="","",D69&amp;"@"&amp;COUNTIF($D$1:D69,D69))</f>
        <v/>
      </c>
      <c r="F69" t="str">
        <f t="shared" si="1"/>
        <v>직접유입</v>
      </c>
      <c r="G69">
        <v>10</v>
      </c>
      <c r="I69" t="s">
        <v>277</v>
      </c>
      <c r="J69" t="s">
        <v>319</v>
      </c>
      <c r="K69">
        <v>8</v>
      </c>
    </row>
    <row r="70" spans="1:11">
      <c r="A70" s="86" t="s">
        <v>304</v>
      </c>
      <c r="B70" s="86" t="s">
        <v>319</v>
      </c>
      <c r="C70" s="86">
        <v>7</v>
      </c>
      <c r="D70" s="150" t="str">
        <f>IFERROR(MATCH(A70,'상위 PV'!$H$2:$H$7,0),"")</f>
        <v/>
      </c>
      <c r="E70" t="str">
        <f>IF(D70="","",D70&amp;"@"&amp;COUNTIF($D$1:D70,D70))</f>
        <v/>
      </c>
      <c r="F70" t="str">
        <f t="shared" si="1"/>
        <v>Google.com</v>
      </c>
      <c r="G70">
        <v>10</v>
      </c>
      <c r="I70" t="s">
        <v>296</v>
      </c>
      <c r="J70" t="s">
        <v>319</v>
      </c>
      <c r="K70">
        <v>7</v>
      </c>
    </row>
    <row r="71" spans="1:11">
      <c r="A71" s="86" t="s">
        <v>267</v>
      </c>
      <c r="B71" s="86" t="s">
        <v>319</v>
      </c>
      <c r="C71" s="86">
        <v>7</v>
      </c>
      <c r="D71" s="150" t="str">
        <f>IFERROR(MATCH(A71,'상위 PV'!$H$2:$H$7,0),"")</f>
        <v/>
      </c>
      <c r="E71" t="str">
        <f>IF(D71="","",D71&amp;"@"&amp;COUNTIF($D$1:D71,D71))</f>
        <v/>
      </c>
      <c r="F71" t="str">
        <f t="shared" si="1"/>
        <v>Google.com</v>
      </c>
      <c r="G71">
        <v>9</v>
      </c>
      <c r="I71" t="s">
        <v>282</v>
      </c>
      <c r="J71" t="s">
        <v>319</v>
      </c>
      <c r="K71">
        <v>7</v>
      </c>
    </row>
    <row r="72" spans="1:11">
      <c r="A72" s="86" t="s">
        <v>297</v>
      </c>
      <c r="B72" s="86" t="s">
        <v>319</v>
      </c>
      <c r="C72" s="86">
        <v>7</v>
      </c>
      <c r="D72" s="150" t="str">
        <f>IFERROR(MATCH(A72,'상위 PV'!$H$2:$H$7,0),"")</f>
        <v/>
      </c>
      <c r="E72" t="str">
        <f>IF(D72="","",D72&amp;"@"&amp;COUNTIF($D$1:D72,D72))</f>
        <v/>
      </c>
      <c r="F72" t="str">
        <f t="shared" si="1"/>
        <v>Google.com</v>
      </c>
      <c r="G72">
        <v>9</v>
      </c>
      <c r="I72" t="s">
        <v>331</v>
      </c>
      <c r="J72" t="s">
        <v>318</v>
      </c>
      <c r="K72">
        <v>7</v>
      </c>
    </row>
    <row r="73" spans="1:11">
      <c r="A73" s="86" t="s">
        <v>1030</v>
      </c>
      <c r="B73" s="86" t="s">
        <v>319</v>
      </c>
      <c r="C73" s="86">
        <v>7</v>
      </c>
      <c r="D73" s="150" t="str">
        <f>IFERROR(MATCH(A73,'상위 PV'!$H$2:$H$7,0),"")</f>
        <v/>
      </c>
      <c r="E73" t="str">
        <f>IF(D73="","",D73&amp;"@"&amp;COUNTIF($D$1:D73,D73))</f>
        <v/>
      </c>
      <c r="F73" t="str">
        <f t="shared" si="1"/>
        <v>Google.com</v>
      </c>
      <c r="G73">
        <v>9</v>
      </c>
      <c r="I73" t="s">
        <v>513</v>
      </c>
      <c r="J73" t="s">
        <v>319</v>
      </c>
      <c r="K73">
        <v>7</v>
      </c>
    </row>
    <row r="74" spans="1:11">
      <c r="A74" s="86" t="s">
        <v>1165</v>
      </c>
      <c r="B74" s="86" t="s">
        <v>318</v>
      </c>
      <c r="C74" s="86">
        <v>7</v>
      </c>
      <c r="D74" s="150" t="str">
        <f>IFERROR(MATCH(A74,'상위 PV'!$H$2:$H$7,0),"")</f>
        <v/>
      </c>
      <c r="E74" t="str">
        <f>IF(D74="","",D74&amp;"@"&amp;COUNTIF($D$1:D74,D74))</f>
        <v/>
      </c>
      <c r="F74" t="str">
        <f t="shared" si="1"/>
        <v>직접유입</v>
      </c>
      <c r="G74">
        <v>9</v>
      </c>
      <c r="I74" t="s">
        <v>657</v>
      </c>
      <c r="J74" t="s">
        <v>318</v>
      </c>
      <c r="K74">
        <v>7</v>
      </c>
    </row>
    <row r="75" spans="1:11">
      <c r="A75" s="86" t="s">
        <v>1488</v>
      </c>
      <c r="B75" s="86" t="s">
        <v>319</v>
      </c>
      <c r="C75" s="86">
        <v>7</v>
      </c>
      <c r="D75" s="150" t="str">
        <f>IFERROR(MATCH(A75,'상위 PV'!$H$2:$H$7,0),"")</f>
        <v/>
      </c>
      <c r="E75" t="str">
        <f>IF(D75="","",D75&amp;"@"&amp;COUNTIF($D$1:D75,D75))</f>
        <v/>
      </c>
      <c r="F75" t="str">
        <f t="shared" si="1"/>
        <v>Google.com</v>
      </c>
      <c r="G75">
        <v>9</v>
      </c>
      <c r="I75" t="s">
        <v>668</v>
      </c>
      <c r="J75" t="s">
        <v>318</v>
      </c>
      <c r="K75">
        <v>7</v>
      </c>
    </row>
    <row r="76" spans="1:11">
      <c r="A76" s="86" t="s">
        <v>1671</v>
      </c>
      <c r="B76" s="86" t="s">
        <v>318</v>
      </c>
      <c r="C76" s="86">
        <v>7</v>
      </c>
      <c r="D76" s="150">
        <f>IFERROR(MATCH(A76,'상위 PV'!$H$2:$H$7,0),"")</f>
        <v>6</v>
      </c>
      <c r="E76" t="str">
        <f>IF(D76="","",D76&amp;"@"&amp;COUNTIF($D$1:D76,D76))</f>
        <v>6@2</v>
      </c>
      <c r="F76" t="str">
        <f t="shared" si="1"/>
        <v>직접유입</v>
      </c>
      <c r="G76">
        <v>9</v>
      </c>
      <c r="I76" t="s">
        <v>924</v>
      </c>
      <c r="J76" t="s">
        <v>319</v>
      </c>
      <c r="K76">
        <v>7</v>
      </c>
    </row>
    <row r="77" spans="1:11">
      <c r="A77" s="86" t="s">
        <v>1738</v>
      </c>
      <c r="B77" s="86" t="s">
        <v>319</v>
      </c>
      <c r="C77" s="86">
        <v>7</v>
      </c>
      <c r="D77" s="150" t="str">
        <f>IFERROR(MATCH(A77,'상위 PV'!$H$2:$H$7,0),"")</f>
        <v/>
      </c>
      <c r="E77" t="str">
        <f>IF(D77="","",D77&amp;"@"&amp;COUNTIF($D$1:D77,D77))</f>
        <v/>
      </c>
      <c r="F77" t="str">
        <f t="shared" si="1"/>
        <v>Google.com</v>
      </c>
      <c r="G77">
        <v>9</v>
      </c>
      <c r="I77" t="s">
        <v>1028</v>
      </c>
      <c r="J77" t="s">
        <v>318</v>
      </c>
      <c r="K77">
        <v>7</v>
      </c>
    </row>
    <row r="78" spans="1:11">
      <c r="A78" s="86" t="s">
        <v>1586</v>
      </c>
      <c r="B78" s="86" t="s">
        <v>319</v>
      </c>
      <c r="C78" s="86">
        <v>7</v>
      </c>
      <c r="D78" s="150" t="str">
        <f>IFERROR(MATCH(A78,'상위 PV'!$H$2:$H$7,0),"")</f>
        <v/>
      </c>
      <c r="E78" t="str">
        <f>IF(D78="","",D78&amp;"@"&amp;COUNTIF($D$1:D78,D78))</f>
        <v/>
      </c>
      <c r="F78" t="str">
        <f t="shared" si="1"/>
        <v>Google.com</v>
      </c>
      <c r="G78">
        <v>9</v>
      </c>
      <c r="I78" t="s">
        <v>1028</v>
      </c>
      <c r="J78" t="s">
        <v>319</v>
      </c>
      <c r="K78">
        <v>7</v>
      </c>
    </row>
    <row r="79" spans="1:11">
      <c r="A79" s="86" t="s">
        <v>261</v>
      </c>
      <c r="B79" s="86" t="s">
        <v>321</v>
      </c>
      <c r="C79" s="86">
        <v>7</v>
      </c>
      <c r="D79" s="150" t="str">
        <f>IFERROR(MATCH(A79,'상위 PV'!$H$2:$H$7,0),"")</f>
        <v/>
      </c>
      <c r="E79" t="str">
        <f>IF(D79="","",D79&amp;"@"&amp;COUNTIF($D$1:D79,D79))</f>
        <v/>
      </c>
      <c r="F79" t="str">
        <f t="shared" si="1"/>
        <v>Skinnovation.com</v>
      </c>
      <c r="G79">
        <v>9</v>
      </c>
      <c r="I79" t="s">
        <v>1063</v>
      </c>
      <c r="J79" t="s">
        <v>318</v>
      </c>
      <c r="K79">
        <v>7</v>
      </c>
    </row>
    <row r="80" spans="1:11">
      <c r="A80" s="86" t="s">
        <v>1882</v>
      </c>
      <c r="B80" s="86" t="s">
        <v>319</v>
      </c>
      <c r="C80" s="86">
        <v>7</v>
      </c>
      <c r="D80" s="150" t="str">
        <f>IFERROR(MATCH(A80,'상위 PV'!$H$2:$H$7,0),"")</f>
        <v/>
      </c>
      <c r="E80" t="str">
        <f>IF(D80="","",D80&amp;"@"&amp;COUNTIF($D$1:D80,D80))</f>
        <v/>
      </c>
      <c r="F80" t="str">
        <f t="shared" si="1"/>
        <v>Google.com</v>
      </c>
      <c r="G80">
        <v>9</v>
      </c>
      <c r="I80" t="s">
        <v>1239</v>
      </c>
      <c r="J80" t="s">
        <v>319</v>
      </c>
      <c r="K80">
        <v>7</v>
      </c>
    </row>
    <row r="81" spans="1:11">
      <c r="A81" s="86" t="s">
        <v>254</v>
      </c>
      <c r="B81" s="86" t="s">
        <v>321</v>
      </c>
      <c r="C81" s="86">
        <v>6</v>
      </c>
      <c r="D81" s="150" t="str">
        <f>IFERROR(MATCH(A81,'상위 PV'!$H$2:$H$7,0),"")</f>
        <v/>
      </c>
      <c r="E81" t="str">
        <f>IF(D81="","",D81&amp;"@"&amp;COUNTIF($D$1:D81,D81))</f>
        <v/>
      </c>
      <c r="F81" t="str">
        <f t="shared" si="1"/>
        <v>Skinnovation.com</v>
      </c>
      <c r="G81">
        <v>9</v>
      </c>
      <c r="I81" t="s">
        <v>904</v>
      </c>
      <c r="J81" t="s">
        <v>319</v>
      </c>
      <c r="K81">
        <v>7</v>
      </c>
    </row>
    <row r="82" spans="1:11">
      <c r="A82" s="86" t="s">
        <v>646</v>
      </c>
      <c r="B82" s="86" t="s">
        <v>319</v>
      </c>
      <c r="C82" s="86">
        <v>6</v>
      </c>
      <c r="D82" s="150" t="str">
        <f>IFERROR(MATCH(A82,'상위 PV'!$H$2:$H$7,0),"")</f>
        <v/>
      </c>
      <c r="E82" t="str">
        <f>IF(D82="","",D82&amp;"@"&amp;COUNTIF($D$1:D82,D82))</f>
        <v/>
      </c>
      <c r="F82" t="str">
        <f t="shared" si="1"/>
        <v>Google.com</v>
      </c>
      <c r="G82">
        <v>9</v>
      </c>
      <c r="I82" t="s">
        <v>283</v>
      </c>
      <c r="J82" t="s">
        <v>319</v>
      </c>
      <c r="K82">
        <v>7</v>
      </c>
    </row>
    <row r="83" spans="1:11">
      <c r="A83" s="86" t="s">
        <v>945</v>
      </c>
      <c r="B83" s="86" t="s">
        <v>319</v>
      </c>
      <c r="C83" s="86">
        <v>6</v>
      </c>
      <c r="D83" s="150" t="str">
        <f>IFERROR(MATCH(A83,'상위 PV'!$H$2:$H$7,0),"")</f>
        <v/>
      </c>
      <c r="E83" t="str">
        <f>IF(D83="","",D83&amp;"@"&amp;COUNTIF($D$1:D83,D83))</f>
        <v/>
      </c>
      <c r="F83" t="str">
        <f t="shared" si="1"/>
        <v>Google.com</v>
      </c>
      <c r="G83">
        <v>9</v>
      </c>
      <c r="I83" t="s">
        <v>284</v>
      </c>
      <c r="J83" t="s">
        <v>319</v>
      </c>
      <c r="K83">
        <v>7</v>
      </c>
    </row>
    <row r="84" spans="1:11">
      <c r="A84" s="86" t="s">
        <v>275</v>
      </c>
      <c r="B84" s="86" t="s">
        <v>319</v>
      </c>
      <c r="C84" s="86">
        <v>6</v>
      </c>
      <c r="D84" s="150" t="str">
        <f>IFERROR(MATCH(A84,'상위 PV'!$H$2:$H$7,0),"")</f>
        <v/>
      </c>
      <c r="E84" t="str">
        <f>IF(D84="","",D84&amp;"@"&amp;COUNTIF($D$1:D84,D84))</f>
        <v/>
      </c>
      <c r="F84" t="str">
        <f t="shared" si="1"/>
        <v>Google.com</v>
      </c>
      <c r="G84">
        <v>9</v>
      </c>
      <c r="I84" t="s">
        <v>278</v>
      </c>
      <c r="J84" t="s">
        <v>319</v>
      </c>
      <c r="K84">
        <v>7</v>
      </c>
    </row>
    <row r="85" spans="1:11">
      <c r="A85" s="86" t="s">
        <v>255</v>
      </c>
      <c r="B85" s="86" t="s">
        <v>319</v>
      </c>
      <c r="C85" s="86">
        <v>6</v>
      </c>
      <c r="D85" s="150" t="str">
        <f>IFERROR(MATCH(A85,'상위 PV'!$H$2:$H$7,0),"")</f>
        <v/>
      </c>
      <c r="E85" t="str">
        <f>IF(D85="","",D85&amp;"@"&amp;COUNTIF($D$1:D85,D85))</f>
        <v/>
      </c>
      <c r="F85" t="str">
        <f t="shared" si="1"/>
        <v>Google.com</v>
      </c>
      <c r="G85">
        <v>8</v>
      </c>
      <c r="I85" t="s">
        <v>1147</v>
      </c>
      <c r="J85" t="s">
        <v>326</v>
      </c>
      <c r="K85">
        <v>7</v>
      </c>
    </row>
    <row r="86" spans="1:11">
      <c r="A86" s="86" t="s">
        <v>613</v>
      </c>
      <c r="B86" s="86" t="s">
        <v>318</v>
      </c>
      <c r="C86" s="86">
        <v>6</v>
      </c>
      <c r="D86" s="150" t="str">
        <f>IFERROR(MATCH(A86,'상위 PV'!$H$2:$H$7,0),"")</f>
        <v/>
      </c>
      <c r="E86" t="str">
        <f>IF(D86="","",D86&amp;"@"&amp;COUNTIF($D$1:D86,D86))</f>
        <v/>
      </c>
      <c r="F86" t="str">
        <f t="shared" si="1"/>
        <v>직접유입</v>
      </c>
      <c r="G86">
        <v>8</v>
      </c>
      <c r="I86" t="s">
        <v>678</v>
      </c>
      <c r="J86" t="s">
        <v>319</v>
      </c>
      <c r="K86">
        <v>7</v>
      </c>
    </row>
    <row r="87" spans="1:11">
      <c r="A87" s="86" t="s">
        <v>1026</v>
      </c>
      <c r="B87" s="86" t="s">
        <v>319</v>
      </c>
      <c r="C87" s="86">
        <v>6</v>
      </c>
      <c r="D87" s="150" t="str">
        <f>IFERROR(MATCH(A87,'상위 PV'!$H$2:$H$7,0),"")</f>
        <v/>
      </c>
      <c r="E87" t="str">
        <f>IF(D87="","",D87&amp;"@"&amp;COUNTIF($D$1:D87,D87))</f>
        <v/>
      </c>
      <c r="F87" t="str">
        <f t="shared" si="1"/>
        <v>Google.com</v>
      </c>
      <c r="G87">
        <v>8</v>
      </c>
      <c r="I87" t="s">
        <v>254</v>
      </c>
      <c r="J87" t="s">
        <v>320</v>
      </c>
      <c r="K87">
        <v>6</v>
      </c>
    </row>
    <row r="88" spans="1:11">
      <c r="A88" s="86" t="s">
        <v>1164</v>
      </c>
      <c r="B88" s="86" t="s">
        <v>318</v>
      </c>
      <c r="C88" s="86">
        <v>6</v>
      </c>
      <c r="D88" s="150" t="str">
        <f>IFERROR(MATCH(A88,'상위 PV'!$H$2:$H$7,0),"")</f>
        <v/>
      </c>
      <c r="E88" t="str">
        <f>IF(D88="","",D88&amp;"@"&amp;COUNTIF($D$1:D88,D88))</f>
        <v/>
      </c>
      <c r="F88" t="str">
        <f t="shared" si="1"/>
        <v>직접유입</v>
      </c>
      <c r="G88">
        <v>8</v>
      </c>
      <c r="I88" t="s">
        <v>1119</v>
      </c>
      <c r="J88" t="s">
        <v>934</v>
      </c>
      <c r="K88">
        <v>6</v>
      </c>
    </row>
    <row r="89" spans="1:11">
      <c r="A89" s="86" t="s">
        <v>1526</v>
      </c>
      <c r="B89" s="86" t="s">
        <v>319</v>
      </c>
      <c r="C89" s="86">
        <v>6</v>
      </c>
      <c r="D89" s="150" t="str">
        <f>IFERROR(MATCH(A89,'상위 PV'!$H$2:$H$7,0),"")</f>
        <v/>
      </c>
      <c r="E89" t="str">
        <f>IF(D89="","",D89&amp;"@"&amp;COUNTIF($D$1:D89,D89))</f>
        <v/>
      </c>
      <c r="F89" t="str">
        <f t="shared" si="1"/>
        <v>Google.com</v>
      </c>
      <c r="G89">
        <v>8</v>
      </c>
      <c r="I89" t="s">
        <v>299</v>
      </c>
      <c r="J89" t="s">
        <v>319</v>
      </c>
      <c r="K89">
        <v>6</v>
      </c>
    </row>
    <row r="90" spans="1:11">
      <c r="A90" s="86" t="s">
        <v>1571</v>
      </c>
      <c r="B90" s="86" t="s">
        <v>319</v>
      </c>
      <c r="C90" s="86">
        <v>6</v>
      </c>
      <c r="D90" s="150" t="str">
        <f>IFERROR(MATCH(A90,'상위 PV'!$H$2:$H$7,0),"")</f>
        <v/>
      </c>
      <c r="E90" t="str">
        <f>IF(D90="","",D90&amp;"@"&amp;COUNTIF($D$1:D90,D90))</f>
        <v/>
      </c>
      <c r="F90" t="str">
        <f t="shared" si="1"/>
        <v>Google.com</v>
      </c>
      <c r="G90">
        <v>8</v>
      </c>
      <c r="I90" t="s">
        <v>297</v>
      </c>
      <c r="J90" t="s">
        <v>319</v>
      </c>
      <c r="K90">
        <v>6</v>
      </c>
    </row>
    <row r="91" spans="1:11">
      <c r="A91" s="86" t="s">
        <v>1720</v>
      </c>
      <c r="B91" s="86" t="s">
        <v>318</v>
      </c>
      <c r="C91" s="86">
        <v>6</v>
      </c>
      <c r="D91" s="150" t="str">
        <f>IFERROR(MATCH(A91,'상위 PV'!$H$2:$H$7,0),"")</f>
        <v/>
      </c>
      <c r="E91" t="str">
        <f>IF(D91="","",D91&amp;"@"&amp;COUNTIF($D$1:D91,D91))</f>
        <v/>
      </c>
      <c r="F91" t="str">
        <f t="shared" si="1"/>
        <v>직접유입</v>
      </c>
      <c r="G91">
        <v>8</v>
      </c>
      <c r="I91" t="s">
        <v>582</v>
      </c>
      <c r="J91" t="s">
        <v>319</v>
      </c>
      <c r="K91">
        <v>6</v>
      </c>
    </row>
    <row r="92" spans="1:11">
      <c r="A92" s="86" t="s">
        <v>1881</v>
      </c>
      <c r="B92" s="86" t="s">
        <v>322</v>
      </c>
      <c r="C92" s="86">
        <v>6</v>
      </c>
      <c r="D92" s="150" t="str">
        <f>IFERROR(MATCH(A92,'상위 PV'!$H$2:$H$7,0),"")</f>
        <v/>
      </c>
      <c r="E92" t="str">
        <f>IF(D92="","",D92&amp;"@"&amp;COUNTIF($D$1:D92,D92))</f>
        <v/>
      </c>
      <c r="F92" t="str">
        <f t="shared" si="1"/>
        <v>Ozmailer.com</v>
      </c>
      <c r="G92">
        <v>8</v>
      </c>
      <c r="I92" t="s">
        <v>672</v>
      </c>
      <c r="J92" t="s">
        <v>319</v>
      </c>
      <c r="K92">
        <v>6</v>
      </c>
    </row>
    <row r="93" spans="1:11">
      <c r="A93" s="86" t="s">
        <v>658</v>
      </c>
      <c r="B93" s="86" t="s">
        <v>319</v>
      </c>
      <c r="C93" s="86">
        <v>6</v>
      </c>
      <c r="D93" s="150" t="str">
        <f>IFERROR(MATCH(A93,'상위 PV'!$H$2:$H$7,0),"")</f>
        <v/>
      </c>
      <c r="E93" t="str">
        <f>IF(D93="","",D93&amp;"@"&amp;COUNTIF($D$1:D93,D93))</f>
        <v/>
      </c>
      <c r="F93" t="str">
        <f t="shared" si="1"/>
        <v>Google.com</v>
      </c>
      <c r="G93">
        <v>8</v>
      </c>
      <c r="I93" t="s">
        <v>259</v>
      </c>
      <c r="J93" t="s">
        <v>323</v>
      </c>
      <c r="K93">
        <v>6</v>
      </c>
    </row>
    <row r="94" spans="1:11">
      <c r="A94" s="86" t="s">
        <v>1207</v>
      </c>
      <c r="B94" s="86" t="s">
        <v>319</v>
      </c>
      <c r="C94" s="86">
        <v>6</v>
      </c>
      <c r="D94" s="150" t="str">
        <f>IFERROR(MATCH(A94,'상위 PV'!$H$2:$H$7,0),"")</f>
        <v/>
      </c>
      <c r="E94" t="str">
        <f>IF(D94="","",D94&amp;"@"&amp;COUNTIF($D$1:D94,D94))</f>
        <v/>
      </c>
      <c r="F94" t="str">
        <f t="shared" si="1"/>
        <v>Google.com</v>
      </c>
      <c r="G94">
        <v>8</v>
      </c>
      <c r="I94" t="s">
        <v>880</v>
      </c>
      <c r="J94" t="s">
        <v>1111</v>
      </c>
      <c r="K94">
        <v>6</v>
      </c>
    </row>
    <row r="95" spans="1:11">
      <c r="A95" s="86" t="s">
        <v>303</v>
      </c>
      <c r="B95" s="86" t="s">
        <v>1231</v>
      </c>
      <c r="C95" s="86">
        <v>6</v>
      </c>
      <c r="D95" s="150" t="str">
        <f>IFERROR(MATCH(A95,'상위 PV'!$H$2:$H$7,0),"")</f>
        <v/>
      </c>
      <c r="E95" t="str">
        <f>IF(D95="","",D95&amp;"@"&amp;COUNTIF($D$1:D95,D95))</f>
        <v/>
      </c>
      <c r="F95" t="str">
        <f t="shared" si="1"/>
        <v>Skenmove.com</v>
      </c>
      <c r="G95">
        <v>8</v>
      </c>
      <c r="I95" t="s">
        <v>917</v>
      </c>
      <c r="J95" t="s">
        <v>320</v>
      </c>
      <c r="K95">
        <v>6</v>
      </c>
    </row>
    <row r="96" spans="1:11">
      <c r="A96" s="86" t="s">
        <v>914</v>
      </c>
      <c r="B96" s="86" t="s">
        <v>318</v>
      </c>
      <c r="C96" s="86">
        <v>6</v>
      </c>
      <c r="D96" s="150" t="str">
        <f>IFERROR(MATCH(A96,'상위 PV'!$H$2:$H$7,0),"")</f>
        <v/>
      </c>
      <c r="E96" t="str">
        <f>IF(D96="","",D96&amp;"@"&amp;COUNTIF($D$1:D96,D96))</f>
        <v/>
      </c>
      <c r="F96" t="str">
        <f t="shared" si="1"/>
        <v>직접유입</v>
      </c>
      <c r="G96">
        <v>7</v>
      </c>
      <c r="I96" t="s">
        <v>263</v>
      </c>
      <c r="J96" t="s">
        <v>326</v>
      </c>
      <c r="K96">
        <v>6</v>
      </c>
    </row>
    <row r="97" spans="1:11">
      <c r="A97" s="86" t="s">
        <v>274</v>
      </c>
      <c r="B97" s="86" t="s">
        <v>321</v>
      </c>
      <c r="C97" s="86">
        <v>6</v>
      </c>
      <c r="D97" s="150" t="str">
        <f>IFERROR(MATCH(A97,'상위 PV'!$H$2:$H$7,0),"")</f>
        <v/>
      </c>
      <c r="E97" t="str">
        <f>IF(D97="","",D97&amp;"@"&amp;COUNTIF($D$1:D97,D97))</f>
        <v/>
      </c>
      <c r="F97" t="str">
        <f t="shared" si="1"/>
        <v>Skinnovation.com</v>
      </c>
      <c r="G97">
        <v>7</v>
      </c>
      <c r="I97" t="s">
        <v>270</v>
      </c>
      <c r="J97" t="s">
        <v>319</v>
      </c>
      <c r="K97">
        <v>6</v>
      </c>
    </row>
    <row r="98" spans="1:11">
      <c r="A98" s="86" t="s">
        <v>1437</v>
      </c>
      <c r="B98" s="86" t="s">
        <v>319</v>
      </c>
      <c r="C98" s="86">
        <v>6</v>
      </c>
      <c r="D98" s="150" t="str">
        <f>IFERROR(MATCH(A98,'상위 PV'!$H$2:$H$7,0),"")</f>
        <v/>
      </c>
      <c r="E98" t="str">
        <f>IF(D98="","",D98&amp;"@"&amp;COUNTIF($D$1:D98,D98))</f>
        <v/>
      </c>
      <c r="F98" t="str">
        <f t="shared" si="1"/>
        <v>Google.com</v>
      </c>
      <c r="G98">
        <v>7</v>
      </c>
      <c r="I98" t="s">
        <v>254</v>
      </c>
      <c r="J98" t="s">
        <v>326</v>
      </c>
      <c r="K98">
        <v>5</v>
      </c>
    </row>
    <row r="99" spans="1:11">
      <c r="A99" s="86" t="s">
        <v>254</v>
      </c>
      <c r="B99" s="86" t="s">
        <v>323</v>
      </c>
      <c r="C99" s="86">
        <v>5</v>
      </c>
      <c r="D99" s="150" t="str">
        <f>IFERROR(MATCH(A99,'상위 PV'!$H$2:$H$7,0),"")</f>
        <v/>
      </c>
      <c r="E99" t="str">
        <f>IF(D99="","",D99&amp;"@"&amp;COUNTIF($D$1:D99,D99))</f>
        <v/>
      </c>
      <c r="F99" t="str">
        <f t="shared" si="1"/>
        <v>Eng.sk-on.com</v>
      </c>
      <c r="G99">
        <v>7</v>
      </c>
      <c r="I99" t="s">
        <v>1182</v>
      </c>
      <c r="J99" t="s">
        <v>319</v>
      </c>
      <c r="K99">
        <v>5</v>
      </c>
    </row>
    <row r="100" spans="1:11">
      <c r="A100" s="86" t="s">
        <v>999</v>
      </c>
      <c r="B100" s="86" t="s">
        <v>318</v>
      </c>
      <c r="C100" s="86">
        <v>5</v>
      </c>
      <c r="D100" s="150" t="str">
        <f>IFERROR(MATCH(A100,'상위 PV'!$H$2:$H$7,0),"")</f>
        <v/>
      </c>
      <c r="E100" t="str">
        <f>IF(D100="","",D100&amp;"@"&amp;COUNTIF($D$1:D100,D100))</f>
        <v/>
      </c>
      <c r="F100" t="str">
        <f t="shared" si="1"/>
        <v>직접유입</v>
      </c>
      <c r="G100">
        <v>7</v>
      </c>
      <c r="I100" t="s">
        <v>1242</v>
      </c>
      <c r="J100" t="s">
        <v>1111</v>
      </c>
      <c r="K100">
        <v>5</v>
      </c>
    </row>
    <row r="101" spans="1:11">
      <c r="A101" s="86" t="s">
        <v>975</v>
      </c>
      <c r="B101" s="86" t="s">
        <v>319</v>
      </c>
      <c r="C101" s="86">
        <v>5</v>
      </c>
      <c r="D101" s="150" t="str">
        <f>IFERROR(MATCH(A101,'상위 PV'!$H$2:$H$7,0),"")</f>
        <v/>
      </c>
      <c r="E101" t="str">
        <f>IF(D101="","",D101&amp;"@"&amp;COUNTIF($D$1:D101,D101))</f>
        <v/>
      </c>
      <c r="F101" t="str">
        <f t="shared" si="1"/>
        <v>Google.com</v>
      </c>
      <c r="G101">
        <v>7</v>
      </c>
      <c r="I101" t="s">
        <v>1241</v>
      </c>
      <c r="J101" t="s">
        <v>319</v>
      </c>
      <c r="K101">
        <v>5</v>
      </c>
    </row>
    <row r="102" spans="1:11">
      <c r="A102" s="86" t="s">
        <v>1119</v>
      </c>
      <c r="B102" s="86" t="s">
        <v>318</v>
      </c>
      <c r="C102" s="86">
        <v>5</v>
      </c>
      <c r="D102" s="150" t="str">
        <f>IFERROR(MATCH(A102,'상위 PV'!$H$2:$H$7,0),"")</f>
        <v/>
      </c>
      <c r="E102" t="str">
        <f>IF(D102="","",D102&amp;"@"&amp;COUNTIF($D$1:D102,D102))</f>
        <v/>
      </c>
      <c r="F102" t="str">
        <f t="shared" si="1"/>
        <v>직접유입</v>
      </c>
      <c r="G102">
        <v>7</v>
      </c>
      <c r="I102" t="s">
        <v>308</v>
      </c>
      <c r="J102" t="s">
        <v>319</v>
      </c>
      <c r="K102">
        <v>5</v>
      </c>
    </row>
    <row r="103" spans="1:11">
      <c r="A103" s="86" t="s">
        <v>580</v>
      </c>
      <c r="B103" s="86" t="s">
        <v>1659</v>
      </c>
      <c r="C103" s="86">
        <v>5</v>
      </c>
      <c r="D103" s="150" t="str">
        <f>IFERROR(MATCH(A103,'상위 PV'!$H$2:$H$7,0),"")</f>
        <v/>
      </c>
      <c r="E103" t="str">
        <f>IF(D103="","",D103&amp;"@"&amp;COUNTIF($D$1:D103,D103))</f>
        <v/>
      </c>
      <c r="F103" t="str">
        <f t="shared" si="1"/>
        <v>Chatgpt.com</v>
      </c>
      <c r="G103">
        <v>7</v>
      </c>
      <c r="I103" t="s">
        <v>512</v>
      </c>
      <c r="J103" t="s">
        <v>319</v>
      </c>
      <c r="K103">
        <v>5</v>
      </c>
    </row>
    <row r="104" spans="1:11">
      <c r="A104" s="86" t="s">
        <v>580</v>
      </c>
      <c r="B104" s="86" t="s">
        <v>319</v>
      </c>
      <c r="C104" s="86">
        <v>5</v>
      </c>
      <c r="D104" s="150" t="str">
        <f>IFERROR(MATCH(A104,'상위 PV'!$H$2:$H$7,0),"")</f>
        <v/>
      </c>
      <c r="E104" t="str">
        <f>IF(D104="","",D104&amp;"@"&amp;COUNTIF($D$1:D104,D104))</f>
        <v/>
      </c>
      <c r="F104" t="str">
        <f t="shared" si="1"/>
        <v>Google.com</v>
      </c>
      <c r="G104">
        <v>7</v>
      </c>
      <c r="I104" t="s">
        <v>518</v>
      </c>
      <c r="J104" t="s">
        <v>319</v>
      </c>
      <c r="K104">
        <v>5</v>
      </c>
    </row>
    <row r="105" spans="1:11">
      <c r="A105" s="86" t="s">
        <v>645</v>
      </c>
      <c r="B105" s="86" t="s">
        <v>318</v>
      </c>
      <c r="C105" s="86">
        <v>5</v>
      </c>
      <c r="D105" s="150" t="str">
        <f>IFERROR(MATCH(A105,'상위 PV'!$H$2:$H$7,0),"")</f>
        <v/>
      </c>
      <c r="E105" t="str">
        <f>IF(D105="","",D105&amp;"@"&amp;COUNTIF($D$1:D105,D105))</f>
        <v/>
      </c>
      <c r="F105" t="str">
        <f t="shared" si="1"/>
        <v>직접유입</v>
      </c>
      <c r="G105">
        <v>7</v>
      </c>
      <c r="I105" t="s">
        <v>583</v>
      </c>
      <c r="J105" t="s">
        <v>319</v>
      </c>
      <c r="K105">
        <v>5</v>
      </c>
    </row>
    <row r="106" spans="1:11">
      <c r="A106" s="86" t="s">
        <v>657</v>
      </c>
      <c r="B106" s="86" t="s">
        <v>318</v>
      </c>
      <c r="C106" s="86">
        <v>5</v>
      </c>
      <c r="D106" s="150" t="str">
        <f>IFERROR(MATCH(A106,'상위 PV'!$H$2:$H$7,0),"")</f>
        <v/>
      </c>
      <c r="E106" t="str">
        <f>IF(D106="","",D106&amp;"@"&amp;COUNTIF($D$1:D106,D106))</f>
        <v/>
      </c>
      <c r="F106" t="str">
        <f t="shared" si="1"/>
        <v>직접유입</v>
      </c>
      <c r="G106">
        <v>7</v>
      </c>
      <c r="I106" t="s">
        <v>644</v>
      </c>
      <c r="J106" t="s">
        <v>319</v>
      </c>
      <c r="K106">
        <v>5</v>
      </c>
    </row>
    <row r="107" spans="1:11">
      <c r="A107" s="86" t="s">
        <v>903</v>
      </c>
      <c r="B107" s="86" t="s">
        <v>319</v>
      </c>
      <c r="C107" s="86">
        <v>5</v>
      </c>
      <c r="D107" s="150" t="str">
        <f>IFERROR(MATCH(A107,'상위 PV'!$H$2:$H$7,0),"")</f>
        <v/>
      </c>
      <c r="E107" t="str">
        <f>IF(D107="","",D107&amp;"@"&amp;COUNTIF($D$1:D107,D107))</f>
        <v/>
      </c>
      <c r="F107" t="str">
        <f t="shared" si="1"/>
        <v>Google.com</v>
      </c>
      <c r="G107">
        <v>7</v>
      </c>
      <c r="I107" t="s">
        <v>878</v>
      </c>
      <c r="J107" t="s">
        <v>319</v>
      </c>
      <c r="K107">
        <v>5</v>
      </c>
    </row>
    <row r="108" spans="1:11">
      <c r="A108" s="86" t="s">
        <v>942</v>
      </c>
      <c r="B108" s="86" t="s">
        <v>318</v>
      </c>
      <c r="C108" s="86">
        <v>5</v>
      </c>
      <c r="D108" s="150" t="str">
        <f>IFERROR(MATCH(A108,'상위 PV'!$H$2:$H$7,0),"")</f>
        <v/>
      </c>
      <c r="E108" t="str">
        <f>IF(D108="","",D108&amp;"@"&amp;COUNTIF($D$1:D108,D108))</f>
        <v/>
      </c>
      <c r="F108" t="str">
        <f t="shared" si="1"/>
        <v>직접유입</v>
      </c>
      <c r="G108">
        <v>7</v>
      </c>
      <c r="I108" t="s">
        <v>877</v>
      </c>
      <c r="J108" t="s">
        <v>319</v>
      </c>
      <c r="K108">
        <v>5</v>
      </c>
    </row>
    <row r="109" spans="1:11">
      <c r="A109" s="86" t="s">
        <v>993</v>
      </c>
      <c r="B109" s="86" t="s">
        <v>319</v>
      </c>
      <c r="C109" s="86">
        <v>5</v>
      </c>
      <c r="D109" s="150" t="str">
        <f>IFERROR(MATCH(A109,'상위 PV'!$H$2:$H$7,0),"")</f>
        <v/>
      </c>
      <c r="E109" t="str">
        <f>IF(D109="","",D109&amp;"@"&amp;COUNTIF($D$1:D109,D109))</f>
        <v/>
      </c>
      <c r="F109" t="str">
        <f t="shared" si="1"/>
        <v>Google.com</v>
      </c>
      <c r="G109">
        <v>7</v>
      </c>
      <c r="I109" t="s">
        <v>1065</v>
      </c>
      <c r="J109" t="s">
        <v>319</v>
      </c>
      <c r="K109">
        <v>5</v>
      </c>
    </row>
    <row r="110" spans="1:11">
      <c r="A110" s="86" t="s">
        <v>1164</v>
      </c>
      <c r="B110" s="86" t="s">
        <v>1659</v>
      </c>
      <c r="C110" s="86">
        <v>5</v>
      </c>
      <c r="D110" s="150" t="str">
        <f>IFERROR(MATCH(A110,'상위 PV'!$H$2:$H$7,0),"")</f>
        <v/>
      </c>
      <c r="E110" t="str">
        <f>IF(D110="","",D110&amp;"@"&amp;COUNTIF($D$1:D110,D110))</f>
        <v/>
      </c>
      <c r="F110" t="str">
        <f t="shared" si="1"/>
        <v>Chatgpt.com</v>
      </c>
      <c r="G110">
        <v>7</v>
      </c>
      <c r="I110" t="s">
        <v>1115</v>
      </c>
      <c r="J110" t="s">
        <v>326</v>
      </c>
      <c r="K110">
        <v>5</v>
      </c>
    </row>
    <row r="111" spans="1:11">
      <c r="A111" s="86" t="s">
        <v>1476</v>
      </c>
      <c r="B111" s="86" t="s">
        <v>319</v>
      </c>
      <c r="C111" s="86">
        <v>5</v>
      </c>
      <c r="D111" s="150" t="str">
        <f>IFERROR(MATCH(A111,'상위 PV'!$H$2:$H$7,0),"")</f>
        <v/>
      </c>
      <c r="E111" t="str">
        <f>IF(D111="","",D111&amp;"@"&amp;COUNTIF($D$1:D111,D111))</f>
        <v/>
      </c>
      <c r="F111" t="str">
        <f t="shared" si="1"/>
        <v>Google.com</v>
      </c>
      <c r="G111">
        <v>6</v>
      </c>
      <c r="I111" t="s">
        <v>1079</v>
      </c>
      <c r="J111" t="s">
        <v>319</v>
      </c>
      <c r="K111">
        <v>5</v>
      </c>
    </row>
    <row r="112" spans="1:11">
      <c r="A112" s="86" t="s">
        <v>1514</v>
      </c>
      <c r="B112" s="86" t="s">
        <v>319</v>
      </c>
      <c r="C112" s="86">
        <v>5</v>
      </c>
      <c r="D112" s="150" t="str">
        <f>IFERROR(MATCH(A112,'상위 PV'!$H$2:$H$7,0),"")</f>
        <v/>
      </c>
      <c r="E112" t="str">
        <f>IF(D112="","",D112&amp;"@"&amp;COUNTIF($D$1:D112,D112))</f>
        <v/>
      </c>
      <c r="F112" t="str">
        <f t="shared" si="1"/>
        <v>Google.com</v>
      </c>
      <c r="G112">
        <v>6</v>
      </c>
      <c r="I112" t="s">
        <v>279</v>
      </c>
      <c r="J112" t="s">
        <v>319</v>
      </c>
      <c r="K112">
        <v>5</v>
      </c>
    </row>
    <row r="113" spans="1:11">
      <c r="A113" s="86" t="s">
        <v>1532</v>
      </c>
      <c r="B113" s="86" t="s">
        <v>319</v>
      </c>
      <c r="C113" s="86">
        <v>5</v>
      </c>
      <c r="D113" s="150" t="str">
        <f>IFERROR(MATCH(A113,'상위 PV'!$H$2:$H$7,0),"")</f>
        <v/>
      </c>
      <c r="E113" t="str">
        <f>IF(D113="","",D113&amp;"@"&amp;COUNTIF($D$1:D113,D113))</f>
        <v/>
      </c>
      <c r="F113" t="str">
        <f t="shared" si="1"/>
        <v>Google.com</v>
      </c>
      <c r="G113">
        <v>6</v>
      </c>
      <c r="I113" t="s">
        <v>977</v>
      </c>
      <c r="J113" t="s">
        <v>319</v>
      </c>
      <c r="K113">
        <v>5</v>
      </c>
    </row>
    <row r="114" spans="1:11">
      <c r="A114" s="86" t="s">
        <v>1594</v>
      </c>
      <c r="B114" s="86" t="s">
        <v>319</v>
      </c>
      <c r="C114" s="86">
        <v>5</v>
      </c>
      <c r="D114" s="150" t="str">
        <f>IFERROR(MATCH(A114,'상위 PV'!$H$2:$H$7,0),"")</f>
        <v/>
      </c>
      <c r="E114" t="str">
        <f>IF(D114="","",D114&amp;"@"&amp;COUNTIF($D$1:D114,D114))</f>
        <v/>
      </c>
      <c r="F114" t="str">
        <f t="shared" si="1"/>
        <v>Google.com</v>
      </c>
      <c r="G114">
        <v>6</v>
      </c>
      <c r="I114" t="s">
        <v>1128</v>
      </c>
      <c r="J114" t="s">
        <v>319</v>
      </c>
      <c r="K114">
        <v>5</v>
      </c>
    </row>
    <row r="115" spans="1:11">
      <c r="A115" s="86" t="s">
        <v>1625</v>
      </c>
      <c r="B115" s="86" t="s">
        <v>326</v>
      </c>
      <c r="C115" s="86">
        <v>5</v>
      </c>
      <c r="D115" s="150">
        <f>IFERROR(MATCH(A115,'상위 PV'!$H$2:$H$7,0),"")</f>
        <v>3</v>
      </c>
      <c r="E115" t="str">
        <f>IF(D115="","",D115&amp;"@"&amp;COUNTIF($D$1:D115,D115))</f>
        <v>3@3</v>
      </c>
      <c r="F115" t="str">
        <f t="shared" si="1"/>
        <v>Bing</v>
      </c>
      <c r="G115">
        <v>6</v>
      </c>
      <c r="I115" t="s">
        <v>310</v>
      </c>
      <c r="J115" t="s">
        <v>319</v>
      </c>
      <c r="K115">
        <v>5</v>
      </c>
    </row>
    <row r="116" spans="1:11">
      <c r="A116" s="86" t="s">
        <v>1533</v>
      </c>
      <c r="B116" s="86" t="s">
        <v>319</v>
      </c>
      <c r="C116" s="86">
        <v>5</v>
      </c>
      <c r="D116" s="150" t="str">
        <f>IFERROR(MATCH(A116,'상위 PV'!$H$2:$H$7,0),"")</f>
        <v/>
      </c>
      <c r="E116" t="str">
        <f>IF(D116="","",D116&amp;"@"&amp;COUNTIF($D$1:D116,D116))</f>
        <v/>
      </c>
      <c r="F116" t="str">
        <f t="shared" si="1"/>
        <v>Google.com</v>
      </c>
      <c r="G116">
        <v>6</v>
      </c>
      <c r="I116" t="s">
        <v>906</v>
      </c>
      <c r="J116" t="s">
        <v>319</v>
      </c>
      <c r="K116">
        <v>5</v>
      </c>
    </row>
    <row r="117" spans="1:11">
      <c r="A117" s="86" t="s">
        <v>1124</v>
      </c>
      <c r="B117" s="86" t="s">
        <v>319</v>
      </c>
      <c r="C117" s="86">
        <v>5</v>
      </c>
      <c r="D117" s="150" t="str">
        <f>IFERROR(MATCH(A117,'상위 PV'!$H$2:$H$7,0),"")</f>
        <v/>
      </c>
      <c r="E117" t="str">
        <f>IF(D117="","",D117&amp;"@"&amp;COUNTIF($D$1:D117,D117))</f>
        <v/>
      </c>
      <c r="F117" t="str">
        <f t="shared" si="1"/>
        <v>Google.com</v>
      </c>
      <c r="G117">
        <v>6</v>
      </c>
      <c r="I117" t="s">
        <v>311</v>
      </c>
      <c r="J117" t="s">
        <v>319</v>
      </c>
      <c r="K117">
        <v>5</v>
      </c>
    </row>
    <row r="118" spans="1:11">
      <c r="A118" s="86" t="s">
        <v>1084</v>
      </c>
      <c r="B118" s="86" t="s">
        <v>318</v>
      </c>
      <c r="C118" s="86">
        <v>5</v>
      </c>
      <c r="D118" s="150" t="str">
        <f>IFERROR(MATCH(A118,'상위 PV'!$H$2:$H$7,0),"")</f>
        <v/>
      </c>
      <c r="E118" t="str">
        <f>IF(D118="","",D118&amp;"@"&amp;COUNTIF($D$1:D118,D118))</f>
        <v/>
      </c>
      <c r="F118" t="str">
        <f t="shared" si="1"/>
        <v>직접유입</v>
      </c>
      <c r="G118">
        <v>6</v>
      </c>
      <c r="I118" t="s">
        <v>617</v>
      </c>
      <c r="J118" t="s">
        <v>319</v>
      </c>
      <c r="K118">
        <v>5</v>
      </c>
    </row>
    <row r="119" spans="1:11">
      <c r="A119" s="86" t="s">
        <v>617</v>
      </c>
      <c r="B119" s="86" t="s">
        <v>319</v>
      </c>
      <c r="C119" s="86">
        <v>5</v>
      </c>
      <c r="D119" s="150" t="str">
        <f>IFERROR(MATCH(A119,'상위 PV'!$H$2:$H$7,0),"")</f>
        <v/>
      </c>
      <c r="E119" t="str">
        <f>IF(D119="","",D119&amp;"@"&amp;COUNTIF($D$1:D119,D119))</f>
        <v/>
      </c>
      <c r="F119" t="str">
        <f t="shared" si="1"/>
        <v>Google.com</v>
      </c>
      <c r="G119">
        <v>6</v>
      </c>
      <c r="I119" t="s">
        <v>298</v>
      </c>
      <c r="J119" t="s">
        <v>319</v>
      </c>
      <c r="K119">
        <v>5</v>
      </c>
    </row>
    <row r="120" spans="1:11">
      <c r="A120" s="86" t="s">
        <v>1436</v>
      </c>
      <c r="B120" s="86" t="s">
        <v>319</v>
      </c>
      <c r="C120" s="86">
        <v>5</v>
      </c>
      <c r="D120" s="150" t="str">
        <f>IFERROR(MATCH(A120,'상위 PV'!$H$2:$H$7,0),"")</f>
        <v/>
      </c>
      <c r="E120" t="str">
        <f>IF(D120="","",D120&amp;"@"&amp;COUNTIF($D$1:D120,D120))</f>
        <v/>
      </c>
      <c r="F120" t="str">
        <f t="shared" si="1"/>
        <v>Google.com</v>
      </c>
      <c r="G120">
        <v>6</v>
      </c>
      <c r="I120" t="s">
        <v>259</v>
      </c>
      <c r="J120" t="s">
        <v>320</v>
      </c>
      <c r="K120">
        <v>5</v>
      </c>
    </row>
    <row r="121" spans="1:11">
      <c r="A121" s="86" t="s">
        <v>254</v>
      </c>
      <c r="B121" s="86" t="s">
        <v>1758</v>
      </c>
      <c r="C121" s="86">
        <v>4</v>
      </c>
      <c r="D121" s="150" t="str">
        <f>IFERROR(MATCH(A121,'상위 PV'!$H$2:$H$7,0),"")</f>
        <v/>
      </c>
      <c r="E121" t="str">
        <f>IF(D121="","",D121&amp;"@"&amp;COUNTIF($D$1:D121,D121))</f>
        <v/>
      </c>
      <c r="F121" t="str">
        <f t="shared" si="1"/>
        <v>Edgeservices.bing.com</v>
      </c>
      <c r="G121">
        <v>6</v>
      </c>
      <c r="I121" t="s">
        <v>306</v>
      </c>
      <c r="J121" t="s">
        <v>319</v>
      </c>
      <c r="K121">
        <v>5</v>
      </c>
    </row>
    <row r="122" spans="1:11">
      <c r="A122" s="86" t="s">
        <v>254</v>
      </c>
      <c r="B122" s="86" t="s">
        <v>1231</v>
      </c>
      <c r="C122" s="86">
        <v>4</v>
      </c>
      <c r="D122" s="150" t="str">
        <f>IFERROR(MATCH(A122,'상위 PV'!$H$2:$H$7,0),"")</f>
        <v/>
      </c>
      <c r="E122" t="str">
        <f>IF(D122="","",D122&amp;"@"&amp;COUNTIF($D$1:D122,D122))</f>
        <v/>
      </c>
      <c r="F122" t="str">
        <f t="shared" si="1"/>
        <v>Skenmove.com</v>
      </c>
      <c r="G122">
        <v>6</v>
      </c>
      <c r="I122" t="s">
        <v>1043</v>
      </c>
      <c r="J122" t="s">
        <v>319</v>
      </c>
      <c r="K122">
        <v>4</v>
      </c>
    </row>
    <row r="123" spans="1:11">
      <c r="A123" s="86" t="s">
        <v>999</v>
      </c>
      <c r="B123" s="86" t="s">
        <v>319</v>
      </c>
      <c r="C123" s="86">
        <v>4</v>
      </c>
      <c r="D123" s="150" t="str">
        <f>IFERROR(MATCH(A123,'상위 PV'!$H$2:$H$7,0),"")</f>
        <v/>
      </c>
      <c r="E123" t="str">
        <f>IF(D123="","",D123&amp;"@"&amp;COUNTIF($D$1:D123,D123))</f>
        <v/>
      </c>
      <c r="F123" t="str">
        <f t="shared" si="1"/>
        <v>Google.com</v>
      </c>
      <c r="G123">
        <v>6</v>
      </c>
      <c r="I123" t="s">
        <v>999</v>
      </c>
      <c r="J123" t="s">
        <v>319</v>
      </c>
      <c r="K123">
        <v>4</v>
      </c>
    </row>
    <row r="124" spans="1:11">
      <c r="A124" s="86" t="s">
        <v>1240</v>
      </c>
      <c r="B124" s="86" t="s">
        <v>318</v>
      </c>
      <c r="C124" s="86">
        <v>4</v>
      </c>
      <c r="D124" s="150" t="str">
        <f>IFERROR(MATCH(A124,'상위 PV'!$H$2:$H$7,0),"")</f>
        <v/>
      </c>
      <c r="E124" t="str">
        <f>IF(D124="","",D124&amp;"@"&amp;COUNTIF($D$1:D124,D124))</f>
        <v/>
      </c>
      <c r="F124" t="str">
        <f t="shared" si="1"/>
        <v>직접유입</v>
      </c>
      <c r="G124">
        <v>6</v>
      </c>
      <c r="I124" t="s">
        <v>1244</v>
      </c>
      <c r="J124" t="s">
        <v>319</v>
      </c>
      <c r="K124">
        <v>4</v>
      </c>
    </row>
    <row r="125" spans="1:11">
      <c r="A125" s="86" t="s">
        <v>1241</v>
      </c>
      <c r="B125" s="86" t="s">
        <v>319</v>
      </c>
      <c r="C125" s="86">
        <v>4</v>
      </c>
      <c r="D125" s="150" t="str">
        <f>IFERROR(MATCH(A125,'상위 PV'!$H$2:$H$7,0),"")</f>
        <v/>
      </c>
      <c r="E125" t="str">
        <f>IF(D125="","",D125&amp;"@"&amp;COUNTIF($D$1:D125,D125))</f>
        <v/>
      </c>
      <c r="F125" t="str">
        <f t="shared" si="1"/>
        <v>Google.com</v>
      </c>
      <c r="G125">
        <v>6</v>
      </c>
      <c r="I125" t="s">
        <v>1119</v>
      </c>
      <c r="J125" t="s">
        <v>318</v>
      </c>
      <c r="K125">
        <v>4</v>
      </c>
    </row>
    <row r="126" spans="1:11">
      <c r="A126" s="86" t="s">
        <v>973</v>
      </c>
      <c r="B126" s="86" t="s">
        <v>319</v>
      </c>
      <c r="C126" s="86">
        <v>4</v>
      </c>
      <c r="D126" s="150" t="str">
        <f>IFERROR(MATCH(A126,'상위 PV'!$H$2:$H$7,0),"")</f>
        <v/>
      </c>
      <c r="E126" t="str">
        <f>IF(D126="","",D126&amp;"@"&amp;COUNTIF($D$1:D126,D126))</f>
        <v/>
      </c>
      <c r="F126" t="str">
        <f t="shared" si="1"/>
        <v>Google.com</v>
      </c>
      <c r="G126">
        <v>6</v>
      </c>
      <c r="I126" t="s">
        <v>1193</v>
      </c>
      <c r="J126" t="s">
        <v>318</v>
      </c>
      <c r="K126">
        <v>4</v>
      </c>
    </row>
    <row r="127" spans="1:11">
      <c r="A127" s="86" t="s">
        <v>256</v>
      </c>
      <c r="B127" s="86" t="s">
        <v>319</v>
      </c>
      <c r="C127" s="86">
        <v>4</v>
      </c>
      <c r="D127" s="150" t="str">
        <f>IFERROR(MATCH(A127,'상위 PV'!$H$2:$H$7,0),"")</f>
        <v/>
      </c>
      <c r="E127" t="str">
        <f>IF(D127="","",D127&amp;"@"&amp;COUNTIF($D$1:D127,D127))</f>
        <v/>
      </c>
      <c r="F127" t="str">
        <f t="shared" si="1"/>
        <v>Google.com</v>
      </c>
      <c r="G127">
        <v>6</v>
      </c>
      <c r="I127" t="s">
        <v>267</v>
      </c>
      <c r="J127" t="s">
        <v>319</v>
      </c>
      <c r="K127">
        <v>4</v>
      </c>
    </row>
    <row r="128" spans="1:11">
      <c r="A128" s="86" t="s">
        <v>1642</v>
      </c>
      <c r="B128" s="86" t="s">
        <v>318</v>
      </c>
      <c r="C128" s="86">
        <v>4</v>
      </c>
      <c r="D128" s="150" t="str">
        <f>IFERROR(MATCH(A128,'상위 PV'!$H$2:$H$7,0),"")</f>
        <v/>
      </c>
      <c r="E128" t="str">
        <f>IF(D128="","",D128&amp;"@"&amp;COUNTIF($D$1:D128,D128))</f>
        <v/>
      </c>
      <c r="F128" t="str">
        <f t="shared" si="1"/>
        <v>직접유입</v>
      </c>
      <c r="G128">
        <v>6</v>
      </c>
      <c r="I128" t="s">
        <v>1245</v>
      </c>
      <c r="J128" t="s">
        <v>319</v>
      </c>
      <c r="K128">
        <v>4</v>
      </c>
    </row>
    <row r="129" spans="1:11">
      <c r="A129" s="86" t="s">
        <v>512</v>
      </c>
      <c r="B129" s="86" t="s">
        <v>319</v>
      </c>
      <c r="C129" s="86">
        <v>4</v>
      </c>
      <c r="D129" s="150" t="str">
        <f>IFERROR(MATCH(A129,'상위 PV'!$H$2:$H$7,0),"")</f>
        <v/>
      </c>
      <c r="E129" t="str">
        <f>IF(D129="","",D129&amp;"@"&amp;COUNTIF($D$1:D129,D129))</f>
        <v/>
      </c>
      <c r="F129" t="str">
        <f t="shared" si="1"/>
        <v>Google.com</v>
      </c>
      <c r="G129">
        <v>6</v>
      </c>
      <c r="I129" t="s">
        <v>926</v>
      </c>
      <c r="J129" t="s">
        <v>319</v>
      </c>
      <c r="K129">
        <v>4</v>
      </c>
    </row>
    <row r="130" spans="1:11">
      <c r="A130" s="86" t="s">
        <v>1263</v>
      </c>
      <c r="B130" s="86" t="s">
        <v>319</v>
      </c>
      <c r="C130" s="86">
        <v>4</v>
      </c>
      <c r="D130" s="150" t="str">
        <f>IFERROR(MATCH(A130,'상위 PV'!$H$2:$H$7,0),"")</f>
        <v/>
      </c>
      <c r="E130" t="str">
        <f>IF(D130="","",D130&amp;"@"&amp;COUNTIF($D$1:D130,D130))</f>
        <v/>
      </c>
      <c r="F130" t="str">
        <f t="shared" si="1"/>
        <v>Google.com</v>
      </c>
      <c r="G130">
        <v>6</v>
      </c>
      <c r="I130" t="s">
        <v>925</v>
      </c>
      <c r="J130" t="s">
        <v>319</v>
      </c>
      <c r="K130">
        <v>4</v>
      </c>
    </row>
    <row r="131" spans="1:11">
      <c r="A131" s="86" t="s">
        <v>597</v>
      </c>
      <c r="B131" s="86" t="s">
        <v>319</v>
      </c>
      <c r="C131" s="86">
        <v>4</v>
      </c>
      <c r="D131" s="150" t="str">
        <f>IFERROR(MATCH(A131,'상위 PV'!$H$2:$H$7,0),"")</f>
        <v/>
      </c>
      <c r="E131" t="str">
        <f>IF(D131="","",D131&amp;"@"&amp;COUNTIF($D$1:D131,D131))</f>
        <v/>
      </c>
      <c r="F131" t="str">
        <f t="shared" ref="F131:F194" si="2">IF(B131="google","Google.com",IF(B131="(direct)","직접유입",UPPER(LEFT(B131,1))&amp;MID(B131,2,99)))</f>
        <v>Google.com</v>
      </c>
      <c r="G131">
        <v>6</v>
      </c>
      <c r="I131" t="s">
        <v>511</v>
      </c>
      <c r="J131" t="s">
        <v>319</v>
      </c>
      <c r="K131">
        <v>4</v>
      </c>
    </row>
    <row r="132" spans="1:11">
      <c r="A132" s="86" t="s">
        <v>645</v>
      </c>
      <c r="B132" s="86" t="s">
        <v>319</v>
      </c>
      <c r="C132" s="86">
        <v>4</v>
      </c>
      <c r="D132" s="150" t="str">
        <f>IFERROR(MATCH(A132,'상위 PV'!$H$2:$H$7,0),"")</f>
        <v/>
      </c>
      <c r="E132" t="str">
        <f>IF(D132="","",D132&amp;"@"&amp;COUNTIF($D$1:D132,D132))</f>
        <v/>
      </c>
      <c r="F132" t="str">
        <f t="shared" si="2"/>
        <v>Google.com</v>
      </c>
      <c r="G132">
        <v>6</v>
      </c>
      <c r="I132" t="s">
        <v>1134</v>
      </c>
      <c r="J132" t="s">
        <v>319</v>
      </c>
      <c r="K132">
        <v>4</v>
      </c>
    </row>
    <row r="133" spans="1:11">
      <c r="A133" s="86" t="s">
        <v>913</v>
      </c>
      <c r="B133" s="86" t="s">
        <v>319</v>
      </c>
      <c r="C133" s="86">
        <v>4</v>
      </c>
      <c r="D133" s="150" t="str">
        <f>IFERROR(MATCH(A133,'상위 PV'!$H$2:$H$7,0),"")</f>
        <v/>
      </c>
      <c r="E133" t="str">
        <f>IF(D133="","",D133&amp;"@"&amp;COUNTIF($D$1:D133,D133))</f>
        <v/>
      </c>
      <c r="F133" t="str">
        <f t="shared" si="2"/>
        <v>Google.com</v>
      </c>
      <c r="G133">
        <v>6</v>
      </c>
      <c r="I133" t="s">
        <v>1176</v>
      </c>
      <c r="J133" t="s">
        <v>319</v>
      </c>
      <c r="K133">
        <v>4</v>
      </c>
    </row>
    <row r="134" spans="1:11">
      <c r="A134" s="86" t="s">
        <v>1164</v>
      </c>
      <c r="B134" s="86" t="s">
        <v>326</v>
      </c>
      <c r="C134" s="86">
        <v>4</v>
      </c>
      <c r="D134" s="150" t="str">
        <f>IFERROR(MATCH(A134,'상위 PV'!$H$2:$H$7,0),"")</f>
        <v/>
      </c>
      <c r="E134" t="str">
        <f>IF(D134="","",D134&amp;"@"&amp;COUNTIF($D$1:D134,D134))</f>
        <v/>
      </c>
      <c r="F134" t="str">
        <f t="shared" si="2"/>
        <v>Bing</v>
      </c>
      <c r="G134">
        <v>6</v>
      </c>
      <c r="I134" t="s">
        <v>957</v>
      </c>
      <c r="J134" t="s">
        <v>319</v>
      </c>
      <c r="K134">
        <v>4</v>
      </c>
    </row>
    <row r="135" spans="1:11">
      <c r="A135" s="86" t="s">
        <v>1643</v>
      </c>
      <c r="B135" s="86" t="s">
        <v>319</v>
      </c>
      <c r="C135" s="86">
        <v>4</v>
      </c>
      <c r="D135" s="150" t="str">
        <f>IFERROR(MATCH(A135,'상위 PV'!$H$2:$H$7,0),"")</f>
        <v/>
      </c>
      <c r="E135" t="str">
        <f>IF(D135="","",D135&amp;"@"&amp;COUNTIF($D$1:D135,D135))</f>
        <v/>
      </c>
      <c r="F135" t="str">
        <f t="shared" si="2"/>
        <v>Google.com</v>
      </c>
      <c r="G135">
        <v>5</v>
      </c>
      <c r="I135" t="s">
        <v>1200</v>
      </c>
      <c r="J135" t="s">
        <v>319</v>
      </c>
      <c r="K135">
        <v>4</v>
      </c>
    </row>
    <row r="136" spans="1:11">
      <c r="A136" s="86" t="s">
        <v>1426</v>
      </c>
      <c r="B136" s="86" t="s">
        <v>321</v>
      </c>
      <c r="C136" s="86">
        <v>4</v>
      </c>
      <c r="D136" s="150" t="str">
        <f>IFERROR(MATCH(A136,'상위 PV'!$H$2:$H$7,0),"")</f>
        <v/>
      </c>
      <c r="E136" t="str">
        <f>IF(D136="","",D136&amp;"@"&amp;COUNTIF($D$1:D136,D136))</f>
        <v/>
      </c>
      <c r="F136" t="str">
        <f t="shared" si="2"/>
        <v>Skinnovation.com</v>
      </c>
      <c r="G136">
        <v>5</v>
      </c>
      <c r="I136" t="s">
        <v>669</v>
      </c>
      <c r="J136" t="s">
        <v>326</v>
      </c>
      <c r="K136">
        <v>4</v>
      </c>
    </row>
    <row r="137" spans="1:11">
      <c r="A137" s="86" t="s">
        <v>1492</v>
      </c>
      <c r="B137" s="86" t="s">
        <v>319</v>
      </c>
      <c r="C137" s="86">
        <v>4</v>
      </c>
      <c r="D137" s="150" t="str">
        <f>IFERROR(MATCH(A137,'상위 PV'!$H$2:$H$7,0),"")</f>
        <v/>
      </c>
      <c r="E137" t="str">
        <f>IF(D137="","",D137&amp;"@"&amp;COUNTIF($D$1:D137,D137))</f>
        <v/>
      </c>
      <c r="F137" t="str">
        <f t="shared" si="2"/>
        <v>Google.com</v>
      </c>
      <c r="G137">
        <v>5</v>
      </c>
      <c r="I137" t="s">
        <v>993</v>
      </c>
      <c r="J137" t="s">
        <v>318</v>
      </c>
      <c r="K137">
        <v>4</v>
      </c>
    </row>
    <row r="138" spans="1:11">
      <c r="A138" s="86" t="s">
        <v>1493</v>
      </c>
      <c r="B138" s="86" t="s">
        <v>319</v>
      </c>
      <c r="C138" s="86">
        <v>4</v>
      </c>
      <c r="D138" s="150" t="str">
        <f>IFERROR(MATCH(A138,'상위 PV'!$H$2:$H$7,0),"")</f>
        <v/>
      </c>
      <c r="E138" t="str">
        <f>IF(D138="","",D138&amp;"@"&amp;COUNTIF($D$1:D138,D138))</f>
        <v/>
      </c>
      <c r="F138" t="str">
        <f t="shared" si="2"/>
        <v>Google.com</v>
      </c>
      <c r="G138">
        <v>5</v>
      </c>
      <c r="I138" t="s">
        <v>1064</v>
      </c>
      <c r="J138" t="s">
        <v>318</v>
      </c>
      <c r="K138">
        <v>4</v>
      </c>
    </row>
    <row r="139" spans="1:11">
      <c r="A139" s="86" t="s">
        <v>1546</v>
      </c>
      <c r="B139" s="86" t="s">
        <v>320</v>
      </c>
      <c r="C139" s="86">
        <v>4</v>
      </c>
      <c r="D139" s="150" t="str">
        <f>IFERROR(MATCH(A139,'상위 PV'!$H$2:$H$7,0),"")</f>
        <v/>
      </c>
      <c r="E139" t="str">
        <f>IF(D139="","",D139&amp;"@"&amp;COUNTIF($D$1:D139,D139))</f>
        <v/>
      </c>
      <c r="F139" t="str">
        <f t="shared" si="2"/>
        <v>Linkedin.com</v>
      </c>
      <c r="G139">
        <v>5</v>
      </c>
      <c r="I139" t="s">
        <v>1164</v>
      </c>
      <c r="J139" t="s">
        <v>322</v>
      </c>
      <c r="K139">
        <v>4</v>
      </c>
    </row>
    <row r="140" spans="1:11">
      <c r="A140" s="86" t="s">
        <v>1571</v>
      </c>
      <c r="B140" s="86" t="s">
        <v>318</v>
      </c>
      <c r="C140" s="86">
        <v>4</v>
      </c>
      <c r="D140" s="150" t="str">
        <f>IFERROR(MATCH(A140,'상위 PV'!$H$2:$H$7,0),"")</f>
        <v/>
      </c>
      <c r="E140" t="str">
        <f>IF(D140="","",D140&amp;"@"&amp;COUNTIF($D$1:D140,D140))</f>
        <v/>
      </c>
      <c r="F140" t="str">
        <f t="shared" si="2"/>
        <v>직접유입</v>
      </c>
      <c r="G140">
        <v>5</v>
      </c>
      <c r="I140" t="s">
        <v>1238</v>
      </c>
      <c r="J140" t="s">
        <v>322</v>
      </c>
      <c r="K140">
        <v>4</v>
      </c>
    </row>
    <row r="141" spans="1:11">
      <c r="A141" s="86" t="s">
        <v>1595</v>
      </c>
      <c r="B141" s="86" t="s">
        <v>319</v>
      </c>
      <c r="C141" s="86">
        <v>4</v>
      </c>
      <c r="D141" s="150" t="str">
        <f>IFERROR(MATCH(A141,'상위 PV'!$H$2:$H$7,0),"")</f>
        <v/>
      </c>
      <c r="E141" t="str">
        <f>IF(D141="","",D141&amp;"@"&amp;COUNTIF($D$1:D141,D141))</f>
        <v/>
      </c>
      <c r="F141" t="str">
        <f t="shared" si="2"/>
        <v>Google.com</v>
      </c>
      <c r="G141">
        <v>5</v>
      </c>
      <c r="I141" t="s">
        <v>1247</v>
      </c>
      <c r="J141" t="s">
        <v>319</v>
      </c>
      <c r="K141">
        <v>4</v>
      </c>
    </row>
    <row r="142" spans="1:11">
      <c r="A142" s="86" t="s">
        <v>1641</v>
      </c>
      <c r="B142" s="86" t="s">
        <v>321</v>
      </c>
      <c r="C142" s="86">
        <v>4</v>
      </c>
      <c r="D142" s="150">
        <f>IFERROR(MATCH(A142,'상위 PV'!$H$2:$H$7,0),"")</f>
        <v>4</v>
      </c>
      <c r="E142" t="str">
        <f>IF(D142="","",D142&amp;"@"&amp;COUNTIF($D$1:D142,D142))</f>
        <v>4@3</v>
      </c>
      <c r="F142" t="str">
        <f t="shared" si="2"/>
        <v>Skinnovation.com</v>
      </c>
      <c r="G142">
        <v>5</v>
      </c>
      <c r="I142" t="s">
        <v>1207</v>
      </c>
      <c r="J142" t="s">
        <v>319</v>
      </c>
      <c r="K142">
        <v>4</v>
      </c>
    </row>
    <row r="143" spans="1:11">
      <c r="A143" s="86" t="s">
        <v>1704</v>
      </c>
      <c r="B143" s="86" t="s">
        <v>319</v>
      </c>
      <c r="C143" s="86">
        <v>4</v>
      </c>
      <c r="D143" s="150" t="str">
        <f>IFERROR(MATCH(A143,'상위 PV'!$H$2:$H$7,0),"")</f>
        <v/>
      </c>
      <c r="E143" t="str">
        <f>IF(D143="","",D143&amp;"@"&amp;COUNTIF($D$1:D143,D143))</f>
        <v/>
      </c>
      <c r="F143" t="str">
        <f t="shared" si="2"/>
        <v>Google.com</v>
      </c>
      <c r="G143">
        <v>5</v>
      </c>
      <c r="I143" t="s">
        <v>652</v>
      </c>
      <c r="J143" t="s">
        <v>318</v>
      </c>
      <c r="K143">
        <v>4</v>
      </c>
    </row>
    <row r="144" spans="1:11">
      <c r="A144" s="86" t="s">
        <v>1720</v>
      </c>
      <c r="B144" s="86" t="s">
        <v>320</v>
      </c>
      <c r="C144" s="86">
        <v>4</v>
      </c>
      <c r="D144" s="150" t="str">
        <f>IFERROR(MATCH(A144,'상위 PV'!$H$2:$H$7,0),"")</f>
        <v/>
      </c>
      <c r="E144" t="str">
        <f>IF(D144="","",D144&amp;"@"&amp;COUNTIF($D$1:D144,D144))</f>
        <v/>
      </c>
      <c r="F144" t="str">
        <f t="shared" si="2"/>
        <v>Linkedin.com</v>
      </c>
      <c r="G144">
        <v>5</v>
      </c>
      <c r="I144" t="s">
        <v>257</v>
      </c>
      <c r="J144" t="s">
        <v>319</v>
      </c>
      <c r="K144">
        <v>4</v>
      </c>
    </row>
    <row r="145" spans="1:11">
      <c r="A145" s="86" t="s">
        <v>1881</v>
      </c>
      <c r="B145" s="86" t="s">
        <v>319</v>
      </c>
      <c r="C145" s="86">
        <v>4</v>
      </c>
      <c r="D145" s="150" t="str">
        <f>IFERROR(MATCH(A145,'상위 PV'!$H$2:$H$7,0),"")</f>
        <v/>
      </c>
      <c r="E145" t="str">
        <f>IF(D145="","",D145&amp;"@"&amp;COUNTIF($D$1:D145,D145))</f>
        <v/>
      </c>
      <c r="F145" t="str">
        <f t="shared" si="2"/>
        <v>Google.com</v>
      </c>
      <c r="G145">
        <v>5</v>
      </c>
      <c r="I145" t="s">
        <v>647</v>
      </c>
      <c r="J145" t="s">
        <v>319</v>
      </c>
      <c r="K145">
        <v>4</v>
      </c>
    </row>
    <row r="146" spans="1:11">
      <c r="A146" s="86" t="s">
        <v>309</v>
      </c>
      <c r="B146" s="86" t="s">
        <v>319</v>
      </c>
      <c r="C146" s="86">
        <v>4</v>
      </c>
      <c r="D146" s="150" t="str">
        <f>IFERROR(MATCH(A146,'상위 PV'!$H$2:$H$7,0),"")</f>
        <v/>
      </c>
      <c r="E146" t="str">
        <f>IF(D146="","",D146&amp;"@"&amp;COUNTIF($D$1:D146,D146))</f>
        <v/>
      </c>
      <c r="F146" t="str">
        <f t="shared" si="2"/>
        <v>Google.com</v>
      </c>
      <c r="G146">
        <v>5</v>
      </c>
      <c r="I146" t="s">
        <v>1071</v>
      </c>
      <c r="J146" t="s">
        <v>319</v>
      </c>
      <c r="K146">
        <v>4</v>
      </c>
    </row>
    <row r="147" spans="1:11">
      <c r="A147" s="86" t="s">
        <v>1677</v>
      </c>
      <c r="B147" s="86" t="s">
        <v>319</v>
      </c>
      <c r="C147" s="86">
        <v>4</v>
      </c>
      <c r="D147" s="150" t="str">
        <f>IFERROR(MATCH(A147,'상위 PV'!$H$2:$H$7,0),"")</f>
        <v/>
      </c>
      <c r="E147" t="str">
        <f>IF(D147="","",D147&amp;"@"&amp;COUNTIF($D$1:D147,D147))</f>
        <v/>
      </c>
      <c r="F147" t="str">
        <f t="shared" si="2"/>
        <v>Google.com</v>
      </c>
      <c r="G147">
        <v>5</v>
      </c>
      <c r="I147" t="s">
        <v>281</v>
      </c>
      <c r="J147" t="s">
        <v>1231</v>
      </c>
      <c r="K147">
        <v>4</v>
      </c>
    </row>
    <row r="148" spans="1:11">
      <c r="A148" s="86" t="s">
        <v>1783</v>
      </c>
      <c r="B148" s="86" t="s">
        <v>319</v>
      </c>
      <c r="C148" s="86">
        <v>4</v>
      </c>
      <c r="D148" s="150" t="str">
        <f>IFERROR(MATCH(A148,'상위 PV'!$H$2:$H$7,0),"")</f>
        <v/>
      </c>
      <c r="E148" t="str">
        <f>IF(D148="","",D148&amp;"@"&amp;COUNTIF($D$1:D148,D148))</f>
        <v/>
      </c>
      <c r="F148" t="str">
        <f t="shared" si="2"/>
        <v>Google.com</v>
      </c>
      <c r="G148">
        <v>5</v>
      </c>
      <c r="I148" t="s">
        <v>265</v>
      </c>
      <c r="J148" t="s">
        <v>934</v>
      </c>
      <c r="K148">
        <v>4</v>
      </c>
    </row>
    <row r="149" spans="1:11">
      <c r="A149" s="86" t="s">
        <v>1081</v>
      </c>
      <c r="B149" s="86" t="s">
        <v>319</v>
      </c>
      <c r="C149" s="86">
        <v>4</v>
      </c>
      <c r="D149" s="150" t="str">
        <f>IFERROR(MATCH(A149,'상위 PV'!$H$2:$H$7,0),"")</f>
        <v/>
      </c>
      <c r="E149" t="str">
        <f>IF(D149="","",D149&amp;"@"&amp;COUNTIF($D$1:D149,D149))</f>
        <v/>
      </c>
      <c r="F149" t="str">
        <f t="shared" si="2"/>
        <v>Google.com</v>
      </c>
      <c r="G149">
        <v>5</v>
      </c>
      <c r="I149" t="s">
        <v>259</v>
      </c>
      <c r="J149" t="s">
        <v>321</v>
      </c>
      <c r="K149">
        <v>4</v>
      </c>
    </row>
    <row r="150" spans="1:11">
      <c r="A150" s="86" t="s">
        <v>1883</v>
      </c>
      <c r="B150" s="86" t="s">
        <v>319</v>
      </c>
      <c r="C150" s="86">
        <v>4</v>
      </c>
      <c r="D150" s="150" t="str">
        <f>IFERROR(MATCH(A150,'상위 PV'!$H$2:$H$7,0),"")</f>
        <v/>
      </c>
      <c r="E150" t="str">
        <f>IF(D150="","",D150&amp;"@"&amp;COUNTIF($D$1:D150,D150))</f>
        <v/>
      </c>
      <c r="F150" t="str">
        <f t="shared" si="2"/>
        <v>Google.com</v>
      </c>
      <c r="G150">
        <v>5</v>
      </c>
      <c r="I150" t="s">
        <v>278</v>
      </c>
      <c r="J150" t="s">
        <v>323</v>
      </c>
      <c r="K150">
        <v>4</v>
      </c>
    </row>
    <row r="151" spans="1:11">
      <c r="A151" s="86" t="s">
        <v>1255</v>
      </c>
      <c r="B151" s="86" t="s">
        <v>319</v>
      </c>
      <c r="C151" s="86">
        <v>4</v>
      </c>
      <c r="D151" s="150" t="str">
        <f>IFERROR(MATCH(A151,'상위 PV'!$H$2:$H$7,0),"")</f>
        <v/>
      </c>
      <c r="E151" t="str">
        <f>IF(D151="","",D151&amp;"@"&amp;COUNTIF($D$1:D151,D151))</f>
        <v/>
      </c>
      <c r="F151" t="str">
        <f t="shared" si="2"/>
        <v>Google.com</v>
      </c>
      <c r="G151">
        <v>5</v>
      </c>
      <c r="I151" t="s">
        <v>1243</v>
      </c>
      <c r="J151" t="s">
        <v>319</v>
      </c>
      <c r="K151">
        <v>4</v>
      </c>
    </row>
    <row r="152" spans="1:11">
      <c r="A152" s="86" t="s">
        <v>1808</v>
      </c>
      <c r="B152" s="86" t="s">
        <v>319</v>
      </c>
      <c r="C152" s="86">
        <v>4</v>
      </c>
      <c r="D152" s="150" t="str">
        <f>IFERROR(MATCH(A152,'상위 PV'!$H$2:$H$7,0),"")</f>
        <v/>
      </c>
      <c r="E152" t="str">
        <f>IF(D152="","",D152&amp;"@"&amp;COUNTIF($D$1:D152,D152))</f>
        <v/>
      </c>
      <c r="F152" t="str">
        <f t="shared" si="2"/>
        <v>Google.com</v>
      </c>
      <c r="G152">
        <v>5</v>
      </c>
      <c r="I152" t="s">
        <v>274</v>
      </c>
      <c r="J152" t="s">
        <v>323</v>
      </c>
      <c r="K152">
        <v>4</v>
      </c>
    </row>
    <row r="153" spans="1:11">
      <c r="A153" s="86" t="s">
        <v>647</v>
      </c>
      <c r="B153" s="86" t="s">
        <v>319</v>
      </c>
      <c r="C153" s="86">
        <v>4</v>
      </c>
      <c r="D153" s="150" t="str">
        <f>IFERROR(MATCH(A153,'상위 PV'!$H$2:$H$7,0),"")</f>
        <v/>
      </c>
      <c r="E153" t="str">
        <f>IF(D153="","",D153&amp;"@"&amp;COUNTIF($D$1:D153,D153))</f>
        <v/>
      </c>
      <c r="F153" t="str">
        <f t="shared" si="2"/>
        <v>Google.com</v>
      </c>
      <c r="G153">
        <v>5</v>
      </c>
      <c r="I153" t="s">
        <v>274</v>
      </c>
      <c r="J153" t="s">
        <v>321</v>
      </c>
      <c r="K153">
        <v>4</v>
      </c>
    </row>
    <row r="154" spans="1:11">
      <c r="A154" s="86" t="s">
        <v>904</v>
      </c>
      <c r="B154" s="86" t="s">
        <v>319</v>
      </c>
      <c r="C154" s="86">
        <v>4</v>
      </c>
      <c r="D154" s="150" t="str">
        <f>IFERROR(MATCH(A154,'상위 PV'!$H$2:$H$7,0),"")</f>
        <v/>
      </c>
      <c r="E154" t="str">
        <f>IF(D154="","",D154&amp;"@"&amp;COUNTIF($D$1:D154,D154))</f>
        <v/>
      </c>
      <c r="F154" t="str">
        <f t="shared" si="2"/>
        <v>Google.com</v>
      </c>
      <c r="G154">
        <v>5</v>
      </c>
      <c r="I154" t="s">
        <v>998</v>
      </c>
      <c r="J154" t="s">
        <v>319</v>
      </c>
      <c r="K154">
        <v>4</v>
      </c>
    </row>
    <row r="155" spans="1:11">
      <c r="A155" s="86" t="s">
        <v>298</v>
      </c>
      <c r="B155" s="86" t="s">
        <v>319</v>
      </c>
      <c r="C155" s="86">
        <v>4</v>
      </c>
      <c r="D155" s="150" t="str">
        <f>IFERROR(MATCH(A155,'상위 PV'!$H$2:$H$7,0),"")</f>
        <v/>
      </c>
      <c r="E155" t="str">
        <f>IF(D155="","",D155&amp;"@"&amp;COUNTIF($D$1:D155,D155))</f>
        <v/>
      </c>
      <c r="F155" t="str">
        <f t="shared" si="2"/>
        <v>Google.com</v>
      </c>
      <c r="G155">
        <v>5</v>
      </c>
      <c r="I155" t="s">
        <v>1229</v>
      </c>
      <c r="J155" t="s">
        <v>319</v>
      </c>
      <c r="K155">
        <v>4</v>
      </c>
    </row>
    <row r="156" spans="1:11">
      <c r="A156" s="86" t="s">
        <v>1448</v>
      </c>
      <c r="B156" s="86" t="s">
        <v>592</v>
      </c>
      <c r="C156" s="86">
        <v>4</v>
      </c>
      <c r="D156" s="150" t="str">
        <f>IFERROR(MATCH(A156,'상위 PV'!$H$2:$H$7,0),"")</f>
        <v/>
      </c>
      <c r="E156" t="str">
        <f>IF(D156="","",D156&amp;"@"&amp;COUNTIF($D$1:D156,D156))</f>
        <v/>
      </c>
      <c r="F156" t="str">
        <f t="shared" si="2"/>
        <v>Eng.skgeocentric.com</v>
      </c>
      <c r="G156">
        <v>5</v>
      </c>
      <c r="I156" t="s">
        <v>1230</v>
      </c>
      <c r="J156" t="s">
        <v>319</v>
      </c>
      <c r="K156">
        <v>4</v>
      </c>
    </row>
    <row r="157" spans="1:11">
      <c r="A157" s="86" t="s">
        <v>1541</v>
      </c>
      <c r="B157" s="86" t="s">
        <v>592</v>
      </c>
      <c r="C157" s="86">
        <v>4</v>
      </c>
      <c r="D157" s="150" t="str">
        <f>IFERROR(MATCH(A157,'상위 PV'!$H$2:$H$7,0),"")</f>
        <v/>
      </c>
      <c r="E157" t="str">
        <f>IF(D157="","",D157&amp;"@"&amp;COUNTIF($D$1:D157,D157))</f>
        <v/>
      </c>
      <c r="F157" t="str">
        <f t="shared" si="2"/>
        <v>Eng.skgeocentric.com</v>
      </c>
      <c r="G157">
        <v>5</v>
      </c>
      <c r="I157" t="s">
        <v>263</v>
      </c>
      <c r="J157" t="s">
        <v>659</v>
      </c>
      <c r="K157">
        <v>4</v>
      </c>
    </row>
    <row r="158" spans="1:11">
      <c r="A158" s="86" t="s">
        <v>1450</v>
      </c>
      <c r="B158" s="86" t="s">
        <v>592</v>
      </c>
      <c r="C158" s="86">
        <v>4</v>
      </c>
      <c r="D158" s="150" t="str">
        <f>IFERROR(MATCH(A158,'상위 PV'!$H$2:$H$7,0),"")</f>
        <v/>
      </c>
      <c r="E158" t="str">
        <f>IF(D158="","",D158&amp;"@"&amp;COUNTIF($D$1:D158,D158))</f>
        <v/>
      </c>
      <c r="F158" t="str">
        <f t="shared" si="2"/>
        <v>Eng.skgeocentric.com</v>
      </c>
      <c r="G158">
        <v>5</v>
      </c>
      <c r="I158" t="s">
        <v>1032</v>
      </c>
      <c r="J158" t="s">
        <v>319</v>
      </c>
      <c r="K158">
        <v>4</v>
      </c>
    </row>
    <row r="159" spans="1:11">
      <c r="A159" s="86" t="s">
        <v>1564</v>
      </c>
      <c r="B159" s="86" t="s">
        <v>592</v>
      </c>
      <c r="C159" s="86">
        <v>4</v>
      </c>
      <c r="D159" s="150" t="str">
        <f>IFERROR(MATCH(A159,'상위 PV'!$H$2:$H$7,0),"")</f>
        <v/>
      </c>
      <c r="E159" t="str">
        <f>IF(D159="","",D159&amp;"@"&amp;COUNTIF($D$1:D159,D159))</f>
        <v/>
      </c>
      <c r="F159" t="str">
        <f t="shared" si="2"/>
        <v>Eng.skgeocentric.com</v>
      </c>
      <c r="G159">
        <v>5</v>
      </c>
      <c r="I159" t="s">
        <v>280</v>
      </c>
      <c r="J159" t="s">
        <v>318</v>
      </c>
      <c r="K159">
        <v>4</v>
      </c>
    </row>
    <row r="160" spans="1:11">
      <c r="A160" s="86" t="s">
        <v>1449</v>
      </c>
      <c r="B160" s="86" t="s">
        <v>592</v>
      </c>
      <c r="C160" s="86">
        <v>4</v>
      </c>
      <c r="D160" s="150" t="str">
        <f>IFERROR(MATCH(A160,'상위 PV'!$H$2:$H$7,0),"")</f>
        <v/>
      </c>
      <c r="E160" t="str">
        <f>IF(D160="","",D160&amp;"@"&amp;COUNTIF($D$1:D160,D160))</f>
        <v/>
      </c>
      <c r="F160" t="str">
        <f t="shared" si="2"/>
        <v>Eng.skgeocentric.com</v>
      </c>
      <c r="G160">
        <v>5</v>
      </c>
      <c r="I160" t="s">
        <v>280</v>
      </c>
      <c r="J160" t="s">
        <v>319</v>
      </c>
      <c r="K160">
        <v>4</v>
      </c>
    </row>
    <row r="161" spans="1:11">
      <c r="A161" s="86" t="s">
        <v>261</v>
      </c>
      <c r="B161" s="86" t="s">
        <v>318</v>
      </c>
      <c r="C161" s="86">
        <v>4</v>
      </c>
      <c r="D161" s="150" t="str">
        <f>IFERROR(MATCH(A161,'상위 PV'!$H$2:$H$7,0),"")</f>
        <v/>
      </c>
      <c r="E161" t="str">
        <f>IF(D161="","",D161&amp;"@"&amp;COUNTIF($D$1:D161,D161))</f>
        <v/>
      </c>
      <c r="F161" t="str">
        <f t="shared" si="2"/>
        <v>직접유입</v>
      </c>
      <c r="G161">
        <v>5</v>
      </c>
      <c r="I161" t="s">
        <v>254</v>
      </c>
      <c r="J161" t="s">
        <v>592</v>
      </c>
      <c r="K161">
        <v>3</v>
      </c>
    </row>
    <row r="162" spans="1:11">
      <c r="A162" s="86" t="s">
        <v>1824</v>
      </c>
      <c r="B162" s="86" t="s">
        <v>319</v>
      </c>
      <c r="C162" s="86">
        <v>4</v>
      </c>
      <c r="D162" s="150" t="str">
        <f>IFERROR(MATCH(A162,'상위 PV'!$H$2:$H$7,0),"")</f>
        <v/>
      </c>
      <c r="E162" t="str">
        <f>IF(D162="","",D162&amp;"@"&amp;COUNTIF($D$1:D162,D162))</f>
        <v/>
      </c>
      <c r="F162" t="str">
        <f t="shared" si="2"/>
        <v>Google.com</v>
      </c>
      <c r="G162">
        <v>5</v>
      </c>
      <c r="I162" t="s">
        <v>254</v>
      </c>
      <c r="J162" t="s">
        <v>1373</v>
      </c>
      <c r="K162">
        <v>3</v>
      </c>
    </row>
    <row r="163" spans="1:11">
      <c r="A163" s="86" t="s">
        <v>879</v>
      </c>
      <c r="B163" s="86" t="s">
        <v>319</v>
      </c>
      <c r="C163" s="86">
        <v>4</v>
      </c>
      <c r="D163" s="150" t="str">
        <f>IFERROR(MATCH(A163,'상위 PV'!$H$2:$H$7,0),"")</f>
        <v/>
      </c>
      <c r="E163" t="str">
        <f>IF(D163="","",D163&amp;"@"&amp;COUNTIF($D$1:D163,D163))</f>
        <v/>
      </c>
      <c r="F163" t="str">
        <f t="shared" si="2"/>
        <v>Google.com</v>
      </c>
      <c r="G163">
        <v>5</v>
      </c>
      <c r="I163" t="s">
        <v>254</v>
      </c>
      <c r="J163" t="s">
        <v>1231</v>
      </c>
      <c r="K163">
        <v>3</v>
      </c>
    </row>
    <row r="164" spans="1:11">
      <c r="A164" s="86" t="s">
        <v>678</v>
      </c>
      <c r="B164" s="86" t="s">
        <v>319</v>
      </c>
      <c r="C164" s="86">
        <v>4</v>
      </c>
      <c r="D164" s="150" t="str">
        <f>IFERROR(MATCH(A164,'상위 PV'!$H$2:$H$7,0),"")</f>
        <v/>
      </c>
      <c r="E164" t="str">
        <f>IF(D164="","",D164&amp;"@"&amp;COUNTIF($D$1:D164,D164))</f>
        <v/>
      </c>
      <c r="F164" t="str">
        <f t="shared" si="2"/>
        <v>Google.com</v>
      </c>
      <c r="G164">
        <v>5</v>
      </c>
      <c r="I164" t="s">
        <v>1249</v>
      </c>
      <c r="J164" t="s">
        <v>319</v>
      </c>
      <c r="K164">
        <v>3</v>
      </c>
    </row>
    <row r="165" spans="1:11">
      <c r="A165" s="86" t="s">
        <v>1000</v>
      </c>
      <c r="B165" s="86" t="s">
        <v>319</v>
      </c>
      <c r="C165" s="86">
        <v>4</v>
      </c>
      <c r="D165" s="150" t="str">
        <f>IFERROR(MATCH(A165,'상위 PV'!$H$2:$H$7,0),"")</f>
        <v/>
      </c>
      <c r="E165" t="str">
        <f>IF(D165="","",D165&amp;"@"&amp;COUNTIF($D$1:D165,D165))</f>
        <v/>
      </c>
      <c r="F165" t="str">
        <f t="shared" si="2"/>
        <v>Google.com</v>
      </c>
      <c r="G165">
        <v>5</v>
      </c>
      <c r="I165" t="s">
        <v>1250</v>
      </c>
      <c r="J165" t="s">
        <v>319</v>
      </c>
      <c r="K165">
        <v>3</v>
      </c>
    </row>
    <row r="166" spans="1:11">
      <c r="A166" s="86" t="s">
        <v>290</v>
      </c>
      <c r="B166" s="86" t="s">
        <v>319</v>
      </c>
      <c r="C166" s="86">
        <v>4</v>
      </c>
      <c r="D166" s="150" t="str">
        <f>IFERROR(MATCH(A166,'상위 PV'!$H$2:$H$7,0),"")</f>
        <v/>
      </c>
      <c r="E166" t="str">
        <f>IF(D166="","",D166&amp;"@"&amp;COUNTIF($D$1:D166,D166))</f>
        <v/>
      </c>
      <c r="F166" t="str">
        <f t="shared" si="2"/>
        <v>Google.com</v>
      </c>
      <c r="G166">
        <v>5</v>
      </c>
      <c r="I166" t="s">
        <v>932</v>
      </c>
      <c r="J166" t="s">
        <v>319</v>
      </c>
      <c r="K166">
        <v>3</v>
      </c>
    </row>
    <row r="167" spans="1:11">
      <c r="A167" s="86" t="s">
        <v>1098</v>
      </c>
      <c r="B167" s="86" t="s">
        <v>319</v>
      </c>
      <c r="C167" s="86">
        <v>4</v>
      </c>
      <c r="D167" s="150" t="str">
        <f>IFERROR(MATCH(A167,'상위 PV'!$H$2:$H$7,0),"")</f>
        <v/>
      </c>
      <c r="E167" t="str">
        <f>IF(D167="","",D167&amp;"@"&amp;COUNTIF($D$1:D167,D167))</f>
        <v/>
      </c>
      <c r="F167" t="str">
        <f t="shared" si="2"/>
        <v>Google.com</v>
      </c>
      <c r="G167">
        <v>5</v>
      </c>
      <c r="I167" t="s">
        <v>975</v>
      </c>
      <c r="J167" t="s">
        <v>319</v>
      </c>
      <c r="K167">
        <v>3</v>
      </c>
    </row>
    <row r="168" spans="1:11">
      <c r="A168" s="86" t="s">
        <v>254</v>
      </c>
      <c r="B168" s="86" t="s">
        <v>252</v>
      </c>
      <c r="C168" s="86">
        <v>3</v>
      </c>
      <c r="D168" s="150" t="str">
        <f>IFERROR(MATCH(A168,'상위 PV'!$H$2:$H$7,0),"")</f>
        <v/>
      </c>
      <c r="E168" t="str">
        <f>IF(D168="","",D168&amp;"@"&amp;COUNTIF($D$1:D168,D168))</f>
        <v/>
      </c>
      <c r="F168" t="str">
        <f t="shared" si="2"/>
        <v>(not set)</v>
      </c>
      <c r="G168">
        <v>5</v>
      </c>
      <c r="I168" t="s">
        <v>1240</v>
      </c>
      <c r="J168" t="s">
        <v>1231</v>
      </c>
      <c r="K168">
        <v>3</v>
      </c>
    </row>
    <row r="169" spans="1:11">
      <c r="A169" s="86" t="s">
        <v>254</v>
      </c>
      <c r="B169" s="86" t="s">
        <v>1515</v>
      </c>
      <c r="C169" s="86">
        <v>3</v>
      </c>
      <c r="D169" s="150" t="str">
        <f>IFERROR(MATCH(A169,'상위 PV'!$H$2:$H$7,0),"")</f>
        <v/>
      </c>
      <c r="E169" t="str">
        <f>IF(D169="","",D169&amp;"@"&amp;COUNTIF($D$1:D169,D169))</f>
        <v/>
      </c>
      <c r="F169" t="str">
        <f t="shared" si="2"/>
        <v>Eng.skearthon.com</v>
      </c>
      <c r="G169">
        <v>5</v>
      </c>
      <c r="I169" t="s">
        <v>1034</v>
      </c>
      <c r="J169" t="s">
        <v>319</v>
      </c>
      <c r="K169">
        <v>3</v>
      </c>
    </row>
    <row r="170" spans="1:11">
      <c r="A170" s="86" t="s">
        <v>254</v>
      </c>
      <c r="B170" s="86" t="s">
        <v>592</v>
      </c>
      <c r="C170" s="86">
        <v>3</v>
      </c>
      <c r="D170" s="150" t="str">
        <f>IFERROR(MATCH(A170,'상위 PV'!$H$2:$H$7,0),"")</f>
        <v/>
      </c>
      <c r="E170" t="str">
        <f>IF(D170="","",D170&amp;"@"&amp;COUNTIF($D$1:D170,D170))</f>
        <v/>
      </c>
      <c r="F170" t="str">
        <f t="shared" si="2"/>
        <v>Eng.skgeocentric.com</v>
      </c>
      <c r="G170">
        <v>5</v>
      </c>
      <c r="I170" t="s">
        <v>580</v>
      </c>
      <c r="J170" t="s">
        <v>319</v>
      </c>
      <c r="K170">
        <v>3</v>
      </c>
    </row>
    <row r="171" spans="1:11">
      <c r="A171" s="86" t="s">
        <v>307</v>
      </c>
      <c r="B171" s="86" t="s">
        <v>319</v>
      </c>
      <c r="C171" s="86">
        <v>3</v>
      </c>
      <c r="D171" s="150" t="str">
        <f>IFERROR(MATCH(A171,'상위 PV'!$H$2:$H$7,0),"")</f>
        <v/>
      </c>
      <c r="E171" t="str">
        <f>IF(D171="","",D171&amp;"@"&amp;COUNTIF($D$1:D171,D171))</f>
        <v/>
      </c>
      <c r="F171" t="str">
        <f t="shared" si="2"/>
        <v>Google.com</v>
      </c>
      <c r="G171">
        <v>5</v>
      </c>
      <c r="I171" t="s">
        <v>266</v>
      </c>
      <c r="J171" t="s">
        <v>319</v>
      </c>
      <c r="K171">
        <v>3</v>
      </c>
    </row>
    <row r="172" spans="1:11">
      <c r="A172" s="86" t="s">
        <v>1182</v>
      </c>
      <c r="B172" s="86" t="s">
        <v>318</v>
      </c>
      <c r="C172" s="86">
        <v>3</v>
      </c>
      <c r="D172" s="150" t="str">
        <f>IFERROR(MATCH(A172,'상위 PV'!$H$2:$H$7,0),"")</f>
        <v/>
      </c>
      <c r="E172" t="str">
        <f>IF(D172="","",D172&amp;"@"&amp;COUNTIF($D$1:D172,D172))</f>
        <v/>
      </c>
      <c r="F172" t="str">
        <f t="shared" si="2"/>
        <v>직접유입</v>
      </c>
      <c r="G172">
        <v>5</v>
      </c>
      <c r="I172" t="s">
        <v>256</v>
      </c>
      <c r="J172" t="s">
        <v>319</v>
      </c>
      <c r="K172">
        <v>3</v>
      </c>
    </row>
    <row r="173" spans="1:11">
      <c r="A173" s="86" t="s">
        <v>1182</v>
      </c>
      <c r="B173" s="86" t="s">
        <v>319</v>
      </c>
      <c r="C173" s="86">
        <v>3</v>
      </c>
      <c r="D173" s="150" t="str">
        <f>IFERROR(MATCH(A173,'상위 PV'!$H$2:$H$7,0),"")</f>
        <v/>
      </c>
      <c r="E173" t="str">
        <f>IF(D173="","",D173&amp;"@"&amp;COUNTIF($D$1:D173,D173))</f>
        <v/>
      </c>
      <c r="F173" t="str">
        <f t="shared" si="2"/>
        <v>Google.com</v>
      </c>
      <c r="G173">
        <v>4</v>
      </c>
      <c r="I173" t="s">
        <v>1133</v>
      </c>
      <c r="J173" t="s">
        <v>319</v>
      </c>
      <c r="K173">
        <v>3</v>
      </c>
    </row>
    <row r="174" spans="1:11">
      <c r="A174" s="86" t="s">
        <v>296</v>
      </c>
      <c r="B174" s="86" t="s">
        <v>319</v>
      </c>
      <c r="C174" s="86">
        <v>3</v>
      </c>
      <c r="D174" s="150" t="str">
        <f>IFERROR(MATCH(A174,'상위 PV'!$H$2:$H$7,0),"")</f>
        <v/>
      </c>
      <c r="E174" t="str">
        <f>IF(D174="","",D174&amp;"@"&amp;COUNTIF($D$1:D174,D174))</f>
        <v/>
      </c>
      <c r="F174" t="str">
        <f t="shared" si="2"/>
        <v>Google.com</v>
      </c>
      <c r="G174">
        <v>4</v>
      </c>
      <c r="I174" t="s">
        <v>497</v>
      </c>
      <c r="J174" t="s">
        <v>319</v>
      </c>
      <c r="K174">
        <v>3</v>
      </c>
    </row>
    <row r="175" spans="1:11">
      <c r="A175" s="86" t="s">
        <v>296</v>
      </c>
      <c r="B175" s="86" t="s">
        <v>1438</v>
      </c>
      <c r="C175" s="86">
        <v>3</v>
      </c>
      <c r="D175" s="150" t="str">
        <f>IFERROR(MATCH(A175,'상위 PV'!$H$2:$H$7,0),"")</f>
        <v/>
      </c>
      <c r="E175" t="str">
        <f>IF(D175="","",D175&amp;"@"&amp;COUNTIF($D$1:D175,D175))</f>
        <v/>
      </c>
      <c r="F175" t="str">
        <f t="shared" si="2"/>
        <v>Skenergy.com</v>
      </c>
      <c r="G175">
        <v>4</v>
      </c>
      <c r="I175" t="s">
        <v>618</v>
      </c>
      <c r="J175" t="s">
        <v>319</v>
      </c>
      <c r="K175">
        <v>3</v>
      </c>
    </row>
    <row r="176" spans="1:11">
      <c r="A176" s="86" t="s">
        <v>269</v>
      </c>
      <c r="B176" s="86" t="s">
        <v>318</v>
      </c>
      <c r="C176" s="86">
        <v>3</v>
      </c>
      <c r="D176" s="150" t="str">
        <f>IFERROR(MATCH(A176,'상위 PV'!$H$2:$H$7,0),"")</f>
        <v/>
      </c>
      <c r="E176" t="str">
        <f>IF(D176="","",D176&amp;"@"&amp;COUNTIF($D$1:D176,D176))</f>
        <v/>
      </c>
      <c r="F176" t="str">
        <f t="shared" si="2"/>
        <v>직접유입</v>
      </c>
      <c r="G176">
        <v>4</v>
      </c>
      <c r="I176" t="s">
        <v>1116</v>
      </c>
      <c r="J176" t="s">
        <v>319</v>
      </c>
      <c r="K176">
        <v>3</v>
      </c>
    </row>
    <row r="177" spans="1:11">
      <c r="A177" s="86" t="s">
        <v>269</v>
      </c>
      <c r="B177" s="86" t="s">
        <v>319</v>
      </c>
      <c r="C177" s="86">
        <v>3</v>
      </c>
      <c r="D177" s="150" t="str">
        <f>IFERROR(MATCH(A177,'상위 PV'!$H$2:$H$7,0),"")</f>
        <v/>
      </c>
      <c r="E177" t="str">
        <f>IF(D177="","",D177&amp;"@"&amp;COUNTIF($D$1:D177,D177))</f>
        <v/>
      </c>
      <c r="F177" t="str">
        <f t="shared" si="2"/>
        <v>Google.com</v>
      </c>
      <c r="G177">
        <v>4</v>
      </c>
      <c r="I177" t="s">
        <v>1251</v>
      </c>
      <c r="J177" t="s">
        <v>319</v>
      </c>
      <c r="K177">
        <v>3</v>
      </c>
    </row>
    <row r="178" spans="1:11">
      <c r="A178" s="86" t="s">
        <v>293</v>
      </c>
      <c r="B178" s="86" t="s">
        <v>319</v>
      </c>
      <c r="C178" s="86">
        <v>3</v>
      </c>
      <c r="D178" s="150" t="str">
        <f>IFERROR(MATCH(A178,'상위 PV'!$H$2:$H$7,0),"")</f>
        <v/>
      </c>
      <c r="E178" t="str">
        <f>IF(D178="","",D178&amp;"@"&amp;COUNTIF($D$1:D178,D178))</f>
        <v/>
      </c>
      <c r="F178" t="str">
        <f t="shared" si="2"/>
        <v>Google.com</v>
      </c>
      <c r="G178">
        <v>4</v>
      </c>
      <c r="I178" t="s">
        <v>1252</v>
      </c>
      <c r="J178" t="s">
        <v>319</v>
      </c>
      <c r="K178">
        <v>3</v>
      </c>
    </row>
    <row r="179" spans="1:11">
      <c r="A179" s="86" t="s">
        <v>1076</v>
      </c>
      <c r="B179" s="86" t="s">
        <v>319</v>
      </c>
      <c r="C179" s="86">
        <v>3</v>
      </c>
      <c r="D179" s="150" t="str">
        <f>IFERROR(MATCH(A179,'상위 PV'!$H$2:$H$7,0),"")</f>
        <v/>
      </c>
      <c r="E179" t="str">
        <f>IF(D179="","",D179&amp;"@"&amp;COUNTIF($D$1:D179,D179))</f>
        <v/>
      </c>
      <c r="F179" t="str">
        <f t="shared" si="2"/>
        <v>Google.com</v>
      </c>
      <c r="G179">
        <v>4</v>
      </c>
      <c r="I179" t="s">
        <v>645</v>
      </c>
      <c r="J179" t="s">
        <v>318</v>
      </c>
      <c r="K179">
        <v>3</v>
      </c>
    </row>
    <row r="180" spans="1:11">
      <c r="A180" s="86" t="s">
        <v>262</v>
      </c>
      <c r="B180" s="86" t="s">
        <v>318</v>
      </c>
      <c r="C180" s="86">
        <v>3</v>
      </c>
      <c r="D180" s="150" t="str">
        <f>IFERROR(MATCH(A180,'상위 PV'!$H$2:$H$7,0),"")</f>
        <v/>
      </c>
      <c r="E180" t="str">
        <f>IF(D180="","",D180&amp;"@"&amp;COUNTIF($D$1:D180,D180))</f>
        <v/>
      </c>
      <c r="F180" t="str">
        <f t="shared" si="2"/>
        <v>직접유입</v>
      </c>
      <c r="G180">
        <v>4</v>
      </c>
      <c r="I180" t="s">
        <v>645</v>
      </c>
      <c r="J180" t="s">
        <v>1374</v>
      </c>
      <c r="K180">
        <v>3</v>
      </c>
    </row>
    <row r="181" spans="1:11">
      <c r="A181" s="86" t="s">
        <v>579</v>
      </c>
      <c r="B181" s="86" t="s">
        <v>319</v>
      </c>
      <c r="C181" s="86">
        <v>3</v>
      </c>
      <c r="D181" s="150" t="str">
        <f>IFERROR(MATCH(A181,'상위 PV'!$H$2:$H$7,0),"")</f>
        <v/>
      </c>
      <c r="E181" t="str">
        <f>IF(D181="","",D181&amp;"@"&amp;COUNTIF($D$1:D181,D181))</f>
        <v/>
      </c>
      <c r="F181" t="str">
        <f t="shared" si="2"/>
        <v>Google.com</v>
      </c>
      <c r="G181">
        <v>4</v>
      </c>
      <c r="I181" t="s">
        <v>670</v>
      </c>
      <c r="J181" t="s">
        <v>319</v>
      </c>
      <c r="K181">
        <v>3</v>
      </c>
    </row>
    <row r="182" spans="1:11">
      <c r="A182" s="86" t="s">
        <v>1176</v>
      </c>
      <c r="B182" s="86" t="s">
        <v>319</v>
      </c>
      <c r="C182" s="86">
        <v>3</v>
      </c>
      <c r="D182" s="150" t="str">
        <f>IFERROR(MATCH(A182,'상위 PV'!$H$2:$H$7,0),"")</f>
        <v/>
      </c>
      <c r="E182" t="str">
        <f>IF(D182="","",D182&amp;"@"&amp;COUNTIF($D$1:D182,D182))</f>
        <v/>
      </c>
      <c r="F182" t="str">
        <f t="shared" si="2"/>
        <v>Google.com</v>
      </c>
      <c r="G182">
        <v>4</v>
      </c>
      <c r="I182" t="s">
        <v>876</v>
      </c>
      <c r="J182" t="s">
        <v>1231</v>
      </c>
      <c r="K182">
        <v>3</v>
      </c>
    </row>
    <row r="183" spans="1:11">
      <c r="A183" s="86" t="s">
        <v>583</v>
      </c>
      <c r="B183" s="86" t="s">
        <v>319</v>
      </c>
      <c r="C183" s="86">
        <v>3</v>
      </c>
      <c r="D183" s="150" t="str">
        <f>IFERROR(MATCH(A183,'상위 PV'!$H$2:$H$7,0),"")</f>
        <v/>
      </c>
      <c r="E183" t="str">
        <f>IF(D183="","",D183&amp;"@"&amp;COUNTIF($D$1:D183,D183))</f>
        <v/>
      </c>
      <c r="F183" t="str">
        <f t="shared" si="2"/>
        <v>Google.com</v>
      </c>
      <c r="G183">
        <v>4</v>
      </c>
      <c r="I183" t="s">
        <v>994</v>
      </c>
      <c r="J183" t="s">
        <v>318</v>
      </c>
      <c r="K183">
        <v>3</v>
      </c>
    </row>
    <row r="184" spans="1:11">
      <c r="A184" s="86" t="s">
        <v>1188</v>
      </c>
      <c r="B184" s="86" t="s">
        <v>319</v>
      </c>
      <c r="C184" s="86">
        <v>3</v>
      </c>
      <c r="D184" s="150" t="str">
        <f>IFERROR(MATCH(A184,'상위 PV'!$H$2:$H$7,0),"")</f>
        <v/>
      </c>
      <c r="E184" t="str">
        <f>IF(D184="","",D184&amp;"@"&amp;COUNTIF($D$1:D184,D184))</f>
        <v/>
      </c>
      <c r="F184" t="str">
        <f t="shared" si="2"/>
        <v>Google.com</v>
      </c>
      <c r="G184">
        <v>4</v>
      </c>
      <c r="I184" t="s">
        <v>994</v>
      </c>
      <c r="J184" t="s">
        <v>319</v>
      </c>
      <c r="K184">
        <v>3</v>
      </c>
    </row>
    <row r="185" spans="1:11">
      <c r="A185" s="86" t="s">
        <v>895</v>
      </c>
      <c r="B185" s="86" t="s">
        <v>319</v>
      </c>
      <c r="C185" s="86">
        <v>3</v>
      </c>
      <c r="D185" s="150" t="str">
        <f>IFERROR(MATCH(A185,'상위 PV'!$H$2:$H$7,0),"")</f>
        <v/>
      </c>
      <c r="E185" t="str">
        <f>IF(D185="","",D185&amp;"@"&amp;COUNTIF($D$1:D185,D185))</f>
        <v/>
      </c>
      <c r="F185" t="str">
        <f t="shared" si="2"/>
        <v>Google.com</v>
      </c>
      <c r="G185">
        <v>4</v>
      </c>
      <c r="I185" t="s">
        <v>995</v>
      </c>
      <c r="J185" t="s">
        <v>319</v>
      </c>
      <c r="K185">
        <v>3</v>
      </c>
    </row>
    <row r="186" spans="1:11">
      <c r="A186" s="86" t="s">
        <v>931</v>
      </c>
      <c r="B186" s="86" t="s">
        <v>319</v>
      </c>
      <c r="C186" s="86">
        <v>3</v>
      </c>
      <c r="D186" s="150" t="str">
        <f>IFERROR(MATCH(A186,'상위 PV'!$H$2:$H$7,0),"")</f>
        <v/>
      </c>
      <c r="E186" t="str">
        <f>IF(D186="","",D186&amp;"@"&amp;COUNTIF($D$1:D186,D186))</f>
        <v/>
      </c>
      <c r="F186" t="str">
        <f t="shared" si="2"/>
        <v>Google.com</v>
      </c>
      <c r="G186">
        <v>4</v>
      </c>
      <c r="I186" t="s">
        <v>1062</v>
      </c>
      <c r="J186" t="s">
        <v>326</v>
      </c>
      <c r="K186">
        <v>3</v>
      </c>
    </row>
    <row r="187" spans="1:11">
      <c r="A187" s="86" t="s">
        <v>942</v>
      </c>
      <c r="B187" s="86" t="s">
        <v>1111</v>
      </c>
      <c r="C187" s="86">
        <v>3</v>
      </c>
      <c r="D187" s="150" t="str">
        <f>IFERROR(MATCH(A187,'상위 PV'!$H$2:$H$7,0),"")</f>
        <v/>
      </c>
      <c r="E187" t="str">
        <f>IF(D187="","",D187&amp;"@"&amp;COUNTIF($D$1:D187,D187))</f>
        <v/>
      </c>
      <c r="F187" t="str">
        <f t="shared" si="2"/>
        <v>Sktradinginternational.com</v>
      </c>
      <c r="G187">
        <v>4</v>
      </c>
      <c r="I187" t="s">
        <v>1062</v>
      </c>
      <c r="J187" t="s">
        <v>1109</v>
      </c>
      <c r="K187">
        <v>3</v>
      </c>
    </row>
    <row r="188" spans="1:11">
      <c r="A188" s="86" t="s">
        <v>967</v>
      </c>
      <c r="B188" s="86" t="s">
        <v>319</v>
      </c>
      <c r="C188" s="86">
        <v>3</v>
      </c>
      <c r="D188" s="150" t="str">
        <f>IFERROR(MATCH(A188,'상위 PV'!$H$2:$H$7,0),"")</f>
        <v/>
      </c>
      <c r="E188" t="str">
        <f>IF(D188="","",D188&amp;"@"&amp;COUNTIF($D$1:D188,D188))</f>
        <v/>
      </c>
      <c r="F188" t="str">
        <f t="shared" si="2"/>
        <v>Google.com</v>
      </c>
      <c r="G188">
        <v>4</v>
      </c>
      <c r="I188" t="s">
        <v>1115</v>
      </c>
      <c r="J188" t="s">
        <v>322</v>
      </c>
      <c r="K188">
        <v>3</v>
      </c>
    </row>
    <row r="189" spans="1:11">
      <c r="A189" s="86" t="s">
        <v>1028</v>
      </c>
      <c r="B189" s="86" t="s">
        <v>319</v>
      </c>
      <c r="C189" s="86">
        <v>3</v>
      </c>
      <c r="D189" s="150" t="str">
        <f>IFERROR(MATCH(A189,'상위 PV'!$H$2:$H$7,0),"")</f>
        <v/>
      </c>
      <c r="E189" t="str">
        <f>IF(D189="","",D189&amp;"@"&amp;COUNTIF($D$1:D189,D189))</f>
        <v/>
      </c>
      <c r="F189" t="str">
        <f t="shared" si="2"/>
        <v>Google.com</v>
      </c>
      <c r="G189">
        <v>4</v>
      </c>
      <c r="I189" t="s">
        <v>1164</v>
      </c>
      <c r="J189" t="s">
        <v>323</v>
      </c>
      <c r="K189">
        <v>3</v>
      </c>
    </row>
    <row r="190" spans="1:11">
      <c r="A190" s="86" t="s">
        <v>1444</v>
      </c>
      <c r="B190" s="86" t="s">
        <v>318</v>
      </c>
      <c r="C190" s="86">
        <v>3</v>
      </c>
      <c r="D190" s="150">
        <f>IFERROR(MATCH(A190,'상위 PV'!$H$2:$H$7,0),"")</f>
        <v>5</v>
      </c>
      <c r="E190" t="str">
        <f>IF(D190="","",D190&amp;"@"&amp;COUNTIF($D$1:D190,D190))</f>
        <v>5@2</v>
      </c>
      <c r="F190" t="str">
        <f t="shared" si="2"/>
        <v>직접유입</v>
      </c>
      <c r="G190">
        <v>4</v>
      </c>
      <c r="I190" t="s">
        <v>1238</v>
      </c>
      <c r="J190" t="s">
        <v>321</v>
      </c>
      <c r="K190">
        <v>3</v>
      </c>
    </row>
    <row r="191" spans="1:11">
      <c r="A191" s="86" t="s">
        <v>1444</v>
      </c>
      <c r="B191" s="86" t="s">
        <v>326</v>
      </c>
      <c r="C191" s="86">
        <v>3</v>
      </c>
      <c r="D191" s="150">
        <f>IFERROR(MATCH(A191,'상위 PV'!$H$2:$H$7,0),"")</f>
        <v>5</v>
      </c>
      <c r="E191" t="str">
        <f>IF(D191="","",D191&amp;"@"&amp;COUNTIF($D$1:D191,D191))</f>
        <v>5@3</v>
      </c>
      <c r="F191" t="str">
        <f t="shared" si="2"/>
        <v>Bing</v>
      </c>
      <c r="G191">
        <v>4</v>
      </c>
      <c r="I191" t="s">
        <v>674</v>
      </c>
      <c r="J191" t="s">
        <v>319</v>
      </c>
      <c r="K191">
        <v>3</v>
      </c>
    </row>
    <row r="192" spans="1:11">
      <c r="A192" s="86" t="s">
        <v>1488</v>
      </c>
      <c r="B192" s="86" t="s">
        <v>318</v>
      </c>
      <c r="C192" s="86">
        <v>3</v>
      </c>
      <c r="D192" s="150" t="str">
        <f>IFERROR(MATCH(A192,'상위 PV'!$H$2:$H$7,0),"")</f>
        <v/>
      </c>
      <c r="E192" t="str">
        <f>IF(D192="","",D192&amp;"@"&amp;COUNTIF($D$1:D192,D192))</f>
        <v/>
      </c>
      <c r="F192" t="str">
        <f t="shared" si="2"/>
        <v>직접유입</v>
      </c>
      <c r="G192">
        <v>4</v>
      </c>
      <c r="I192" t="s">
        <v>1137</v>
      </c>
      <c r="J192" t="s">
        <v>319</v>
      </c>
      <c r="K192">
        <v>3</v>
      </c>
    </row>
    <row r="193" spans="1:11">
      <c r="A193" s="86" t="s">
        <v>1523</v>
      </c>
      <c r="B193" s="86" t="s">
        <v>318</v>
      </c>
      <c r="C193" s="86">
        <v>3</v>
      </c>
      <c r="D193" s="150" t="str">
        <f>IFERROR(MATCH(A193,'상위 PV'!$H$2:$H$7,0),"")</f>
        <v/>
      </c>
      <c r="E193" t="str">
        <f>IF(D193="","",D193&amp;"@"&amp;COUNTIF($D$1:D193,D193))</f>
        <v/>
      </c>
      <c r="F193" t="str">
        <f t="shared" si="2"/>
        <v>직접유입</v>
      </c>
      <c r="G193">
        <v>4</v>
      </c>
      <c r="I193" t="s">
        <v>1253</v>
      </c>
      <c r="J193" t="s">
        <v>319</v>
      </c>
      <c r="K193">
        <v>3</v>
      </c>
    </row>
    <row r="194" spans="1:11">
      <c r="A194" s="86" t="s">
        <v>1532</v>
      </c>
      <c r="B194" s="86" t="s">
        <v>318</v>
      </c>
      <c r="C194" s="86">
        <v>3</v>
      </c>
      <c r="D194" s="150" t="str">
        <f>IFERROR(MATCH(A194,'상위 PV'!$H$2:$H$7,0),"")</f>
        <v/>
      </c>
      <c r="E194" t="str">
        <f>IF(D194="","",D194&amp;"@"&amp;COUNTIF($D$1:D194,D194))</f>
        <v/>
      </c>
      <c r="F194" t="str">
        <f t="shared" si="2"/>
        <v>직접유입</v>
      </c>
      <c r="G194">
        <v>4</v>
      </c>
      <c r="I194" t="s">
        <v>1254</v>
      </c>
      <c r="J194" t="s">
        <v>319</v>
      </c>
      <c r="K194">
        <v>3</v>
      </c>
    </row>
    <row r="195" spans="1:11">
      <c r="A195" s="86" t="s">
        <v>1538</v>
      </c>
      <c r="B195" s="86" t="s">
        <v>318</v>
      </c>
      <c r="C195" s="86">
        <v>3</v>
      </c>
      <c r="D195" s="150" t="str">
        <f>IFERROR(MATCH(A195,'상위 PV'!$H$2:$H$7,0),"")</f>
        <v/>
      </c>
      <c r="E195" t="str">
        <f>IF(D195="","",D195&amp;"@"&amp;COUNTIF($D$1:D195,D195))</f>
        <v/>
      </c>
      <c r="F195" t="str">
        <f t="shared" ref="F195:F258" si="3">IF(B195="google","Google.com",IF(B195="(direct)","직접유입",UPPER(LEFT(B195,1))&amp;MID(B195,2,99)))</f>
        <v>직접유입</v>
      </c>
      <c r="G195">
        <v>4</v>
      </c>
      <c r="I195" t="s">
        <v>1246</v>
      </c>
      <c r="J195" t="s">
        <v>319</v>
      </c>
      <c r="K195">
        <v>3</v>
      </c>
    </row>
    <row r="196" spans="1:11">
      <c r="A196" s="86" t="s">
        <v>1546</v>
      </c>
      <c r="B196" s="86" t="s">
        <v>318</v>
      </c>
      <c r="C196" s="86">
        <v>3</v>
      </c>
      <c r="D196" s="150" t="str">
        <f>IFERROR(MATCH(A196,'상위 PV'!$H$2:$H$7,0),"")</f>
        <v/>
      </c>
      <c r="E196" t="str">
        <f>IF(D196="","",D196&amp;"@"&amp;COUNTIF($D$1:D196,D196))</f>
        <v/>
      </c>
      <c r="F196" t="str">
        <f t="shared" si="3"/>
        <v>직접유입</v>
      </c>
      <c r="G196">
        <v>4</v>
      </c>
      <c r="I196" t="s">
        <v>1035</v>
      </c>
      <c r="J196" t="s">
        <v>319</v>
      </c>
      <c r="K196">
        <v>3</v>
      </c>
    </row>
    <row r="197" spans="1:11">
      <c r="A197" s="86" t="s">
        <v>1572</v>
      </c>
      <c r="B197" s="86" t="s">
        <v>319</v>
      </c>
      <c r="C197" s="86">
        <v>3</v>
      </c>
      <c r="D197" s="150" t="str">
        <f>IFERROR(MATCH(A197,'상위 PV'!$H$2:$H$7,0),"")</f>
        <v/>
      </c>
      <c r="E197" t="str">
        <f>IF(D197="","",D197&amp;"@"&amp;COUNTIF($D$1:D197,D197))</f>
        <v/>
      </c>
      <c r="F197" t="str">
        <f t="shared" si="3"/>
        <v>Google.com</v>
      </c>
      <c r="G197">
        <v>4</v>
      </c>
      <c r="I197" t="s">
        <v>1082</v>
      </c>
      <c r="J197" t="s">
        <v>327</v>
      </c>
      <c r="K197">
        <v>3</v>
      </c>
    </row>
    <row r="198" spans="1:11">
      <c r="A198" s="86" t="s">
        <v>1584</v>
      </c>
      <c r="B198" s="86" t="s">
        <v>319</v>
      </c>
      <c r="C198" s="86">
        <v>3</v>
      </c>
      <c r="D198" s="150" t="str">
        <f>IFERROR(MATCH(A198,'상위 PV'!$H$2:$H$7,0),"")</f>
        <v/>
      </c>
      <c r="E198" t="str">
        <f>IF(D198="","",D198&amp;"@"&amp;COUNTIF($D$1:D198,D198))</f>
        <v/>
      </c>
      <c r="F198" t="str">
        <f t="shared" si="3"/>
        <v>Google.com</v>
      </c>
      <c r="G198">
        <v>4</v>
      </c>
      <c r="I198" t="s">
        <v>289</v>
      </c>
      <c r="J198" t="s">
        <v>319</v>
      </c>
      <c r="K198">
        <v>3</v>
      </c>
    </row>
    <row r="199" spans="1:11">
      <c r="A199" s="86" t="s">
        <v>1594</v>
      </c>
      <c r="B199" s="86" t="s">
        <v>318</v>
      </c>
      <c r="C199" s="86">
        <v>3</v>
      </c>
      <c r="D199" s="150" t="str">
        <f>IFERROR(MATCH(A199,'상위 PV'!$H$2:$H$7,0),"")</f>
        <v/>
      </c>
      <c r="E199" t="str">
        <f>IF(D199="","",D199&amp;"@"&amp;COUNTIF($D$1:D199,D199))</f>
        <v/>
      </c>
      <c r="F199" t="str">
        <f t="shared" si="3"/>
        <v>직접유입</v>
      </c>
      <c r="G199">
        <v>4</v>
      </c>
      <c r="I199" t="s">
        <v>1255</v>
      </c>
      <c r="J199" t="s">
        <v>319</v>
      </c>
      <c r="K199">
        <v>3</v>
      </c>
    </row>
    <row r="200" spans="1:11">
      <c r="A200" s="86" t="s">
        <v>1607</v>
      </c>
      <c r="B200" s="86" t="s">
        <v>318</v>
      </c>
      <c r="C200" s="86">
        <v>3</v>
      </c>
      <c r="D200" s="150" t="str">
        <f>IFERROR(MATCH(A200,'상위 PV'!$H$2:$H$7,0),"")</f>
        <v/>
      </c>
      <c r="E200" t="str">
        <f>IF(D200="","",D200&amp;"@"&amp;COUNTIF($D$1:D200,D200))</f>
        <v/>
      </c>
      <c r="F200" t="str">
        <f t="shared" si="3"/>
        <v>직접유입</v>
      </c>
      <c r="G200">
        <v>4</v>
      </c>
      <c r="I200" t="s">
        <v>970</v>
      </c>
      <c r="J200" t="s">
        <v>319</v>
      </c>
      <c r="K200">
        <v>3</v>
      </c>
    </row>
    <row r="201" spans="1:11">
      <c r="A201" s="86" t="s">
        <v>1607</v>
      </c>
      <c r="B201" s="86" t="s">
        <v>321</v>
      </c>
      <c r="C201" s="86">
        <v>3</v>
      </c>
      <c r="D201" s="150" t="str">
        <f>IFERROR(MATCH(A201,'상위 PV'!$H$2:$H$7,0),"")</f>
        <v/>
      </c>
      <c r="E201" t="str">
        <f>IF(D201="","",D201&amp;"@"&amp;COUNTIF($D$1:D201,D201))</f>
        <v/>
      </c>
      <c r="F201" t="str">
        <f t="shared" si="3"/>
        <v>Skinnovation.com</v>
      </c>
      <c r="G201">
        <v>4</v>
      </c>
      <c r="I201" t="s">
        <v>501</v>
      </c>
      <c r="J201" t="s">
        <v>319</v>
      </c>
      <c r="K201">
        <v>3</v>
      </c>
    </row>
    <row r="202" spans="1:11">
      <c r="A202" s="86" t="s">
        <v>1672</v>
      </c>
      <c r="B202" s="86" t="s">
        <v>319</v>
      </c>
      <c r="C202" s="86">
        <v>3</v>
      </c>
      <c r="D202" s="150" t="str">
        <f>IFERROR(MATCH(A202,'상위 PV'!$H$2:$H$7,0),"")</f>
        <v/>
      </c>
      <c r="E202" t="str">
        <f>IF(D202="","",D202&amp;"@"&amp;COUNTIF($D$1:D202,D202))</f>
        <v/>
      </c>
      <c r="F202" t="str">
        <f t="shared" si="3"/>
        <v>Google.com</v>
      </c>
      <c r="G202">
        <v>4</v>
      </c>
      <c r="I202" t="s">
        <v>1210</v>
      </c>
      <c r="J202" t="s">
        <v>319</v>
      </c>
      <c r="K202">
        <v>3</v>
      </c>
    </row>
    <row r="203" spans="1:11">
      <c r="A203" s="86" t="s">
        <v>1690</v>
      </c>
      <c r="B203" s="86" t="s">
        <v>319</v>
      </c>
      <c r="C203" s="86">
        <v>3</v>
      </c>
      <c r="D203" s="150" t="str">
        <f>IFERROR(MATCH(A203,'상위 PV'!$H$2:$H$7,0),"")</f>
        <v/>
      </c>
      <c r="E203" t="str">
        <f>IF(D203="","",D203&amp;"@"&amp;COUNTIF($D$1:D203,D203))</f>
        <v/>
      </c>
      <c r="F203" t="str">
        <f t="shared" si="3"/>
        <v>Google.com</v>
      </c>
      <c r="G203">
        <v>4</v>
      </c>
      <c r="I203" t="s">
        <v>1256</v>
      </c>
      <c r="J203" t="s">
        <v>318</v>
      </c>
      <c r="K203">
        <v>3</v>
      </c>
    </row>
    <row r="204" spans="1:11">
      <c r="A204" s="86" t="s">
        <v>1704</v>
      </c>
      <c r="B204" s="86" t="s">
        <v>326</v>
      </c>
      <c r="C204" s="86">
        <v>3</v>
      </c>
      <c r="D204" s="150" t="str">
        <f>IFERROR(MATCH(A204,'상위 PV'!$H$2:$H$7,0),"")</f>
        <v/>
      </c>
      <c r="E204" t="str">
        <f>IF(D204="","",D204&amp;"@"&amp;COUNTIF($D$1:D204,D204))</f>
        <v/>
      </c>
      <c r="F204" t="str">
        <f t="shared" si="3"/>
        <v>Bing</v>
      </c>
      <c r="G204">
        <v>4</v>
      </c>
      <c r="I204" t="s">
        <v>673</v>
      </c>
      <c r="J204" t="s">
        <v>319</v>
      </c>
      <c r="K204">
        <v>3</v>
      </c>
    </row>
    <row r="205" spans="1:11">
      <c r="A205" s="86" t="s">
        <v>1737</v>
      </c>
      <c r="B205" s="86" t="s">
        <v>326</v>
      </c>
      <c r="C205" s="86">
        <v>3</v>
      </c>
      <c r="D205" s="150">
        <f>IFERROR(MATCH(A205,'상위 PV'!$H$2:$H$7,0),"")</f>
        <v>1</v>
      </c>
      <c r="E205" t="str">
        <f>IF(D205="","",D205&amp;"@"&amp;COUNTIF($D$1:D205,D205))</f>
        <v>1@5</v>
      </c>
      <c r="F205" t="str">
        <f t="shared" si="3"/>
        <v>Bing</v>
      </c>
      <c r="G205">
        <v>4</v>
      </c>
      <c r="I205" t="s">
        <v>286</v>
      </c>
      <c r="J205" t="s">
        <v>319</v>
      </c>
      <c r="K205">
        <v>3</v>
      </c>
    </row>
    <row r="206" spans="1:11">
      <c r="A206" s="86" t="s">
        <v>1777</v>
      </c>
      <c r="B206" s="86" t="s">
        <v>1860</v>
      </c>
      <c r="C206" s="86">
        <v>3</v>
      </c>
      <c r="D206" s="150">
        <f>IFERROR(MATCH(A206,'상위 PV'!$H$2:$H$7,0),"")</f>
        <v>2</v>
      </c>
      <c r="E206" t="str">
        <f>IF(D206="","",D206&amp;"@"&amp;COUNTIF($D$1:D206,D206))</f>
        <v>2@7</v>
      </c>
      <c r="F206" t="str">
        <f t="shared" si="3"/>
        <v>Safinvestor.com</v>
      </c>
      <c r="G206">
        <v>4</v>
      </c>
      <c r="I206" t="s">
        <v>915</v>
      </c>
      <c r="J206" t="s">
        <v>318</v>
      </c>
      <c r="K206">
        <v>3</v>
      </c>
    </row>
    <row r="207" spans="1:11">
      <c r="A207" s="86" t="s">
        <v>1777</v>
      </c>
      <c r="B207" s="86" t="s">
        <v>321</v>
      </c>
      <c r="C207" s="86">
        <v>3</v>
      </c>
      <c r="D207" s="150">
        <f>IFERROR(MATCH(A207,'상위 PV'!$H$2:$H$7,0),"")</f>
        <v>2</v>
      </c>
      <c r="E207" t="str">
        <f>IF(D207="","",D207&amp;"@"&amp;COUNTIF($D$1:D207,D207))</f>
        <v>2@8</v>
      </c>
      <c r="F207" t="str">
        <f t="shared" si="3"/>
        <v>Skinnovation.com</v>
      </c>
      <c r="G207">
        <v>4</v>
      </c>
      <c r="I207" t="s">
        <v>1218</v>
      </c>
      <c r="J207" t="s">
        <v>319</v>
      </c>
      <c r="K207">
        <v>3</v>
      </c>
    </row>
    <row r="208" spans="1:11">
      <c r="A208" s="86" t="s">
        <v>1724</v>
      </c>
      <c r="B208" s="86" t="s">
        <v>319</v>
      </c>
      <c r="C208" s="86">
        <v>3</v>
      </c>
      <c r="D208" s="150" t="str">
        <f>IFERROR(MATCH(A208,'상위 PV'!$H$2:$H$7,0),"")</f>
        <v/>
      </c>
      <c r="E208" t="str">
        <f>IF(D208="","",D208&amp;"@"&amp;COUNTIF($D$1:D208,D208))</f>
        <v/>
      </c>
      <c r="F208" t="str">
        <f t="shared" si="3"/>
        <v>Google.com</v>
      </c>
      <c r="G208">
        <v>4</v>
      </c>
      <c r="I208" t="s">
        <v>302</v>
      </c>
      <c r="J208" t="s">
        <v>319</v>
      </c>
      <c r="K208">
        <v>3</v>
      </c>
    </row>
    <row r="209" spans="1:11">
      <c r="A209" s="86" t="s">
        <v>1079</v>
      </c>
      <c r="B209" s="86" t="s">
        <v>319</v>
      </c>
      <c r="C209" s="86">
        <v>3</v>
      </c>
      <c r="D209" s="150" t="str">
        <f>IFERROR(MATCH(A209,'상위 PV'!$H$2:$H$7,0),"")</f>
        <v/>
      </c>
      <c r="E209" t="str">
        <f>IF(D209="","",D209&amp;"@"&amp;COUNTIF($D$1:D209,D209))</f>
        <v/>
      </c>
      <c r="F209" t="str">
        <f t="shared" si="3"/>
        <v>Google.com</v>
      </c>
      <c r="G209">
        <v>4</v>
      </c>
      <c r="I209" t="s">
        <v>300</v>
      </c>
      <c r="J209" t="s">
        <v>318</v>
      </c>
      <c r="K209">
        <v>3</v>
      </c>
    </row>
    <row r="210" spans="1:11">
      <c r="A210" s="86" t="s">
        <v>279</v>
      </c>
      <c r="B210" s="86" t="s">
        <v>252</v>
      </c>
      <c r="C210" s="86">
        <v>3</v>
      </c>
      <c r="D210" s="150" t="str">
        <f>IFERROR(MATCH(A210,'상위 PV'!$H$2:$H$7,0),"")</f>
        <v/>
      </c>
      <c r="E210" t="str">
        <f>IF(D210="","",D210&amp;"@"&amp;COUNTIF($D$1:D210,D210))</f>
        <v/>
      </c>
      <c r="F210" t="str">
        <f t="shared" si="3"/>
        <v>(not set)</v>
      </c>
      <c r="G210">
        <v>4</v>
      </c>
      <c r="I210" t="s">
        <v>300</v>
      </c>
      <c r="J210" t="s">
        <v>320</v>
      </c>
      <c r="K210">
        <v>3</v>
      </c>
    </row>
    <row r="211" spans="1:11">
      <c r="A211" s="86" t="s">
        <v>289</v>
      </c>
      <c r="B211" s="86" t="s">
        <v>319</v>
      </c>
      <c r="C211" s="86">
        <v>3</v>
      </c>
      <c r="D211" s="150" t="str">
        <f>IFERROR(MATCH(A211,'상위 PV'!$H$2:$H$7,0),"")</f>
        <v/>
      </c>
      <c r="E211" t="str">
        <f>IF(D211="","",D211&amp;"@"&amp;COUNTIF($D$1:D211,D211))</f>
        <v/>
      </c>
      <c r="F211" t="str">
        <f t="shared" si="3"/>
        <v>Google.com</v>
      </c>
      <c r="G211">
        <v>4</v>
      </c>
      <c r="I211" t="s">
        <v>303</v>
      </c>
      <c r="J211" t="s">
        <v>319</v>
      </c>
      <c r="K211">
        <v>3</v>
      </c>
    </row>
    <row r="212" spans="1:11">
      <c r="A212" s="86" t="s">
        <v>1885</v>
      </c>
      <c r="B212" s="86" t="s">
        <v>319</v>
      </c>
      <c r="C212" s="86">
        <v>3</v>
      </c>
      <c r="D212" s="150" t="str">
        <f>IFERROR(MATCH(A212,'상위 PV'!$H$2:$H$7,0),"")</f>
        <v/>
      </c>
      <c r="E212" t="str">
        <f>IF(D212="","",D212&amp;"@"&amp;COUNTIF($D$1:D212,D212))</f>
        <v/>
      </c>
      <c r="F212" t="str">
        <f t="shared" si="3"/>
        <v>Google.com</v>
      </c>
      <c r="G212">
        <v>4</v>
      </c>
      <c r="I212" t="s">
        <v>303</v>
      </c>
      <c r="J212" t="s">
        <v>1231</v>
      </c>
      <c r="K212">
        <v>3</v>
      </c>
    </row>
    <row r="213" spans="1:11">
      <c r="A213" s="86" t="s">
        <v>268</v>
      </c>
      <c r="B213" s="86" t="s">
        <v>326</v>
      </c>
      <c r="C213" s="86">
        <v>3</v>
      </c>
      <c r="D213" s="150" t="str">
        <f>IFERROR(MATCH(A213,'상위 PV'!$H$2:$H$7,0),"")</f>
        <v/>
      </c>
      <c r="E213" t="str">
        <f>IF(D213="","",D213&amp;"@"&amp;COUNTIF($D$1:D213,D213))</f>
        <v/>
      </c>
      <c r="F213" t="str">
        <f t="shared" si="3"/>
        <v>Bing</v>
      </c>
      <c r="G213">
        <v>4</v>
      </c>
      <c r="I213" t="s">
        <v>1031</v>
      </c>
      <c r="J213" t="s">
        <v>319</v>
      </c>
      <c r="K213">
        <v>3</v>
      </c>
    </row>
    <row r="214" spans="1:11">
      <c r="A214" s="86" t="s">
        <v>883</v>
      </c>
      <c r="B214" s="86" t="s">
        <v>319</v>
      </c>
      <c r="C214" s="86">
        <v>3</v>
      </c>
      <c r="D214" s="150" t="str">
        <f>IFERROR(MATCH(A214,'상위 PV'!$H$2:$H$7,0),"")</f>
        <v/>
      </c>
      <c r="E214" t="str">
        <f>IF(D214="","",D214&amp;"@"&amp;COUNTIF($D$1:D214,D214))</f>
        <v/>
      </c>
      <c r="F214" t="str">
        <f t="shared" si="3"/>
        <v>Google.com</v>
      </c>
      <c r="G214">
        <v>4</v>
      </c>
      <c r="I214" t="s">
        <v>261</v>
      </c>
      <c r="J214" t="s">
        <v>1373</v>
      </c>
      <c r="K214">
        <v>3</v>
      </c>
    </row>
    <row r="215" spans="1:11">
      <c r="A215" s="86" t="s">
        <v>1175</v>
      </c>
      <c r="B215" s="86" t="s">
        <v>319</v>
      </c>
      <c r="C215" s="86">
        <v>3</v>
      </c>
      <c r="D215" s="150" t="str">
        <f>IFERROR(MATCH(A215,'상위 PV'!$H$2:$H$7,0),"")</f>
        <v/>
      </c>
      <c r="E215" t="str">
        <f>IF(D215="","",D215&amp;"@"&amp;COUNTIF($D$1:D215,D215))</f>
        <v/>
      </c>
      <c r="F215" t="str">
        <f t="shared" si="3"/>
        <v>Google.com</v>
      </c>
      <c r="G215">
        <v>4</v>
      </c>
      <c r="I215" t="s">
        <v>260</v>
      </c>
      <c r="J215" t="s">
        <v>321</v>
      </c>
      <c r="K215">
        <v>3</v>
      </c>
    </row>
    <row r="216" spans="1:11">
      <c r="A216" s="86" t="s">
        <v>257</v>
      </c>
      <c r="B216" s="86" t="s">
        <v>318</v>
      </c>
      <c r="C216" s="86">
        <v>3</v>
      </c>
      <c r="D216" s="150" t="str">
        <f>IFERROR(MATCH(A216,'상위 PV'!$H$2:$H$7,0),"")</f>
        <v/>
      </c>
      <c r="E216" t="str">
        <f>IF(D216="","",D216&amp;"@"&amp;COUNTIF($D$1:D216,D216))</f>
        <v/>
      </c>
      <c r="F216" t="str">
        <f t="shared" si="3"/>
        <v>직접유입</v>
      </c>
      <c r="G216">
        <v>4</v>
      </c>
      <c r="I216" t="s">
        <v>1142</v>
      </c>
      <c r="J216" t="s">
        <v>319</v>
      </c>
      <c r="K216">
        <v>3</v>
      </c>
    </row>
    <row r="217" spans="1:11">
      <c r="A217" s="86" t="s">
        <v>1442</v>
      </c>
      <c r="B217" s="86" t="s">
        <v>319</v>
      </c>
      <c r="C217" s="86">
        <v>3</v>
      </c>
      <c r="D217" s="150" t="str">
        <f>IFERROR(MATCH(A217,'상위 PV'!$H$2:$H$7,0),"")</f>
        <v/>
      </c>
      <c r="E217" t="str">
        <f>IF(D217="","",D217&amp;"@"&amp;COUNTIF($D$1:D217,D217))</f>
        <v/>
      </c>
      <c r="F217" t="str">
        <f t="shared" si="3"/>
        <v>Google.com</v>
      </c>
      <c r="G217">
        <v>4</v>
      </c>
      <c r="I217" t="s">
        <v>1088</v>
      </c>
      <c r="J217" t="s">
        <v>319</v>
      </c>
      <c r="K217">
        <v>3</v>
      </c>
    </row>
    <row r="218" spans="1:11">
      <c r="A218" s="86" t="s">
        <v>286</v>
      </c>
      <c r="B218" s="86" t="s">
        <v>319</v>
      </c>
      <c r="C218" s="86">
        <v>3</v>
      </c>
      <c r="D218" s="150" t="str">
        <f>IFERROR(MATCH(A218,'상위 PV'!$H$2:$H$7,0),"")</f>
        <v/>
      </c>
      <c r="E218" t="str">
        <f>IF(D218="","",D218&amp;"@"&amp;COUNTIF($D$1:D218,D218))</f>
        <v/>
      </c>
      <c r="F218" t="str">
        <f t="shared" si="3"/>
        <v>Google.com</v>
      </c>
      <c r="G218">
        <v>4</v>
      </c>
      <c r="I218" t="s">
        <v>1089</v>
      </c>
      <c r="J218" t="s">
        <v>319</v>
      </c>
      <c r="K218">
        <v>3</v>
      </c>
    </row>
    <row r="219" spans="1:11">
      <c r="A219" s="86" t="s">
        <v>1128</v>
      </c>
      <c r="B219" s="86" t="s">
        <v>318</v>
      </c>
      <c r="C219" s="86">
        <v>3</v>
      </c>
      <c r="D219" s="150" t="str">
        <f>IFERROR(MATCH(A219,'상위 PV'!$H$2:$H$7,0),"")</f>
        <v/>
      </c>
      <c r="E219" t="str">
        <f>IF(D219="","",D219&amp;"@"&amp;COUNTIF($D$1:D219,D219))</f>
        <v/>
      </c>
      <c r="F219" t="str">
        <f t="shared" si="3"/>
        <v>직접유입</v>
      </c>
      <c r="G219">
        <v>4</v>
      </c>
      <c r="I219" t="s">
        <v>974</v>
      </c>
      <c r="J219" t="s">
        <v>319</v>
      </c>
      <c r="K219">
        <v>3</v>
      </c>
    </row>
    <row r="220" spans="1:11">
      <c r="A220" s="86" t="s">
        <v>1084</v>
      </c>
      <c r="B220" s="86" t="s">
        <v>1758</v>
      </c>
      <c r="C220" s="86">
        <v>3</v>
      </c>
      <c r="D220" s="150" t="str">
        <f>IFERROR(MATCH(A220,'상위 PV'!$H$2:$H$7,0),"")</f>
        <v/>
      </c>
      <c r="E220" t="str">
        <f>IF(D220="","",D220&amp;"@"&amp;COUNTIF($D$1:D220,D220))</f>
        <v/>
      </c>
      <c r="F220" t="str">
        <f t="shared" si="3"/>
        <v>Edgeservices.bing.com</v>
      </c>
      <c r="G220">
        <v>4</v>
      </c>
      <c r="I220" t="s">
        <v>1227</v>
      </c>
      <c r="J220" t="s">
        <v>318</v>
      </c>
      <c r="K220">
        <v>3</v>
      </c>
    </row>
    <row r="221" spans="1:11">
      <c r="A221" s="86" t="s">
        <v>1084</v>
      </c>
      <c r="B221" s="86" t="s">
        <v>321</v>
      </c>
      <c r="C221" s="86">
        <v>3</v>
      </c>
      <c r="D221" s="150" t="str">
        <f>IFERROR(MATCH(A221,'상위 PV'!$H$2:$H$7,0),"")</f>
        <v/>
      </c>
      <c r="E221" t="str">
        <f>IF(D221="","",D221&amp;"@"&amp;COUNTIF($D$1:D221,D221))</f>
        <v/>
      </c>
      <c r="F221" t="str">
        <f t="shared" si="3"/>
        <v>Skinnovation.com</v>
      </c>
      <c r="G221">
        <v>4</v>
      </c>
      <c r="I221" t="s">
        <v>290</v>
      </c>
      <c r="J221" t="s">
        <v>318</v>
      </c>
      <c r="K221">
        <v>3</v>
      </c>
    </row>
    <row r="222" spans="1:11">
      <c r="A222" s="86" t="s">
        <v>1752</v>
      </c>
      <c r="B222" s="86" t="s">
        <v>319</v>
      </c>
      <c r="C222" s="86">
        <v>3</v>
      </c>
      <c r="D222" s="150" t="str">
        <f>IFERROR(MATCH(A222,'상위 PV'!$H$2:$H$7,0),"")</f>
        <v/>
      </c>
      <c r="E222" t="str">
        <f>IF(D222="","",D222&amp;"@"&amp;COUNTIF($D$1:D222,D222))</f>
        <v/>
      </c>
      <c r="F222" t="str">
        <f t="shared" si="3"/>
        <v>Google.com</v>
      </c>
      <c r="G222">
        <v>4</v>
      </c>
      <c r="I222" t="s">
        <v>1009</v>
      </c>
      <c r="J222" t="s">
        <v>319</v>
      </c>
      <c r="K222">
        <v>3</v>
      </c>
    </row>
    <row r="223" spans="1:11">
      <c r="A223" s="86" t="s">
        <v>1006</v>
      </c>
      <c r="B223" s="86" t="s">
        <v>319</v>
      </c>
      <c r="C223" s="86">
        <v>3</v>
      </c>
      <c r="D223" s="150" t="str">
        <f>IFERROR(MATCH(A223,'상위 PV'!$H$2:$H$7,0),"")</f>
        <v/>
      </c>
      <c r="E223" t="str">
        <f>IF(D223="","",D223&amp;"@"&amp;COUNTIF($D$1:D223,D223))</f>
        <v/>
      </c>
      <c r="F223" t="str">
        <f t="shared" si="3"/>
        <v>Google.com</v>
      </c>
      <c r="G223">
        <v>3</v>
      </c>
      <c r="I223" t="s">
        <v>1068</v>
      </c>
      <c r="J223" t="s">
        <v>319</v>
      </c>
      <c r="K223">
        <v>3</v>
      </c>
    </row>
    <row r="224" spans="1:11">
      <c r="A224" s="86" t="s">
        <v>607</v>
      </c>
      <c r="B224" s="86" t="s">
        <v>319</v>
      </c>
      <c r="C224" s="86">
        <v>3</v>
      </c>
      <c r="D224" s="150" t="str">
        <f>IFERROR(MATCH(A224,'상위 PV'!$H$2:$H$7,0),"")</f>
        <v/>
      </c>
      <c r="E224" t="str">
        <f>IF(D224="","",D224&amp;"@"&amp;COUNTIF($D$1:D224,D224))</f>
        <v/>
      </c>
      <c r="F224" t="str">
        <f t="shared" si="3"/>
        <v>Google.com</v>
      </c>
      <c r="G224">
        <v>3</v>
      </c>
      <c r="I224" t="s">
        <v>287</v>
      </c>
      <c r="J224" t="s">
        <v>319</v>
      </c>
      <c r="K224">
        <v>3</v>
      </c>
    </row>
    <row r="225" spans="1:11">
      <c r="A225" s="86" t="s">
        <v>302</v>
      </c>
      <c r="B225" s="86" t="s">
        <v>318</v>
      </c>
      <c r="C225" s="86">
        <v>3</v>
      </c>
      <c r="D225" s="150" t="str">
        <f>IFERROR(MATCH(A225,'상위 PV'!$H$2:$H$7,0),"")</f>
        <v/>
      </c>
      <c r="E225" t="str">
        <f>IF(D225="","",D225&amp;"@"&amp;COUNTIF($D$1:D225,D225))</f>
        <v/>
      </c>
      <c r="F225" t="str">
        <f t="shared" si="3"/>
        <v>직접유입</v>
      </c>
      <c r="G225">
        <v>3</v>
      </c>
      <c r="I225" t="s">
        <v>1098</v>
      </c>
      <c r="J225" t="s">
        <v>319</v>
      </c>
      <c r="K225">
        <v>3</v>
      </c>
    </row>
    <row r="226" spans="1:11">
      <c r="A226" s="86" t="s">
        <v>1586</v>
      </c>
      <c r="B226" s="86" t="s">
        <v>592</v>
      </c>
      <c r="C226" s="86">
        <v>3</v>
      </c>
      <c r="D226" s="150" t="str">
        <f>IFERROR(MATCH(A226,'상위 PV'!$H$2:$H$7,0),"")</f>
        <v/>
      </c>
      <c r="E226" t="str">
        <f>IF(D226="","",D226&amp;"@"&amp;COUNTIF($D$1:D226,D226))</f>
        <v/>
      </c>
      <c r="F226" t="str">
        <f t="shared" si="3"/>
        <v>Eng.skgeocentric.com</v>
      </c>
      <c r="G226">
        <v>3</v>
      </c>
      <c r="I226" t="s">
        <v>270</v>
      </c>
      <c r="J226" t="s">
        <v>318</v>
      </c>
      <c r="K226">
        <v>3</v>
      </c>
    </row>
    <row r="227" spans="1:11">
      <c r="A227" s="86" t="s">
        <v>1451</v>
      </c>
      <c r="B227" s="86" t="s">
        <v>326</v>
      </c>
      <c r="C227" s="86">
        <v>3</v>
      </c>
      <c r="D227" s="150" t="str">
        <f>IFERROR(MATCH(A227,'상위 PV'!$H$2:$H$7,0),"")</f>
        <v/>
      </c>
      <c r="E227" t="str">
        <f>IF(D227="","",D227&amp;"@"&amp;COUNTIF($D$1:D227,D227))</f>
        <v/>
      </c>
      <c r="F227" t="str">
        <f t="shared" si="3"/>
        <v>Bing</v>
      </c>
      <c r="G227">
        <v>3</v>
      </c>
      <c r="I227" t="s">
        <v>270</v>
      </c>
      <c r="J227" t="s">
        <v>326</v>
      </c>
      <c r="K227">
        <v>3</v>
      </c>
    </row>
    <row r="228" spans="1:11">
      <c r="A228" s="86" t="s">
        <v>1449</v>
      </c>
      <c r="B228" s="86" t="s">
        <v>318</v>
      </c>
      <c r="C228" s="86">
        <v>3</v>
      </c>
      <c r="D228" s="150" t="str">
        <f>IFERROR(MATCH(A228,'상위 PV'!$H$2:$H$7,0),"")</f>
        <v/>
      </c>
      <c r="E228" t="str">
        <f>IF(D228="","",D228&amp;"@"&amp;COUNTIF($D$1:D228,D228))</f>
        <v/>
      </c>
      <c r="F228" t="str">
        <f t="shared" si="3"/>
        <v>직접유입</v>
      </c>
      <c r="G228">
        <v>3</v>
      </c>
      <c r="I228" t="s">
        <v>254</v>
      </c>
      <c r="J228" t="s">
        <v>947</v>
      </c>
      <c r="K228">
        <v>2</v>
      </c>
    </row>
    <row r="229" spans="1:11">
      <c r="A229" s="86" t="s">
        <v>1565</v>
      </c>
      <c r="B229" s="86" t="s">
        <v>592</v>
      </c>
      <c r="C229" s="86">
        <v>3</v>
      </c>
      <c r="D229" s="150" t="str">
        <f>IFERROR(MATCH(A229,'상위 PV'!$H$2:$H$7,0),"")</f>
        <v/>
      </c>
      <c r="E229" t="str">
        <f>IF(D229="","",D229&amp;"@"&amp;COUNTIF($D$1:D229,D229))</f>
        <v/>
      </c>
      <c r="F229" t="str">
        <f t="shared" si="3"/>
        <v>Eng.skgeocentric.com</v>
      </c>
      <c r="G229">
        <v>3</v>
      </c>
      <c r="I229" t="s">
        <v>254</v>
      </c>
      <c r="J229" t="s">
        <v>654</v>
      </c>
      <c r="K229">
        <v>2</v>
      </c>
    </row>
    <row r="230" spans="1:11">
      <c r="A230" s="86" t="s">
        <v>916</v>
      </c>
      <c r="B230" s="86" t="s">
        <v>319</v>
      </c>
      <c r="C230" s="86">
        <v>3</v>
      </c>
      <c r="D230" s="150" t="str">
        <f>IFERROR(MATCH(A230,'상위 PV'!$H$2:$H$7,0),"")</f>
        <v/>
      </c>
      <c r="E230" t="str">
        <f>IF(D230="","",D230&amp;"@"&amp;COUNTIF($D$1:D230,D230))</f>
        <v/>
      </c>
      <c r="F230" t="str">
        <f t="shared" si="3"/>
        <v>Google.com</v>
      </c>
      <c r="G230">
        <v>3</v>
      </c>
      <c r="I230" t="s">
        <v>1120</v>
      </c>
      <c r="J230" t="s">
        <v>319</v>
      </c>
      <c r="K230">
        <v>2</v>
      </c>
    </row>
    <row r="231" spans="1:11">
      <c r="A231" s="86" t="s">
        <v>1031</v>
      </c>
      <c r="B231" s="86" t="s">
        <v>319</v>
      </c>
      <c r="C231" s="86">
        <v>3</v>
      </c>
      <c r="D231" s="150" t="str">
        <f>IFERROR(MATCH(A231,'상위 PV'!$H$2:$H$7,0),"")</f>
        <v/>
      </c>
      <c r="E231" t="str">
        <f>IF(D231="","",D231&amp;"@"&amp;COUNTIF($D$1:D231,D231))</f>
        <v/>
      </c>
      <c r="F231" t="str">
        <f t="shared" si="3"/>
        <v>Google.com</v>
      </c>
      <c r="G231">
        <v>3</v>
      </c>
      <c r="I231" t="s">
        <v>1257</v>
      </c>
      <c r="J231" t="s">
        <v>319</v>
      </c>
      <c r="K231">
        <v>2</v>
      </c>
    </row>
    <row r="232" spans="1:11">
      <c r="A232" s="86" t="s">
        <v>1031</v>
      </c>
      <c r="B232" s="86" t="s">
        <v>1231</v>
      </c>
      <c r="C232" s="86">
        <v>3</v>
      </c>
      <c r="D232" s="150" t="str">
        <f>IFERROR(MATCH(A232,'상위 PV'!$H$2:$H$7,0),"")</f>
        <v/>
      </c>
      <c r="E232" t="str">
        <f>IF(D232="","",D232&amp;"@"&amp;COUNTIF($D$1:D232,D232))</f>
        <v/>
      </c>
      <c r="F232" t="str">
        <f t="shared" si="3"/>
        <v>Skenmove.com</v>
      </c>
      <c r="G232">
        <v>3</v>
      </c>
      <c r="I232" t="s">
        <v>292</v>
      </c>
      <c r="J232" t="s">
        <v>319</v>
      </c>
      <c r="K232">
        <v>2</v>
      </c>
    </row>
    <row r="233" spans="1:11">
      <c r="A233" s="86" t="s">
        <v>1437</v>
      </c>
      <c r="B233" s="86" t="s">
        <v>321</v>
      </c>
      <c r="C233" s="86">
        <v>3</v>
      </c>
      <c r="D233" s="150" t="str">
        <f>IFERROR(MATCH(A233,'상위 PV'!$H$2:$H$7,0),"")</f>
        <v/>
      </c>
      <c r="E233" t="str">
        <f>IF(D233="","",D233&amp;"@"&amp;COUNTIF($D$1:D233,D233))</f>
        <v/>
      </c>
      <c r="F233" t="str">
        <f t="shared" si="3"/>
        <v>Skinnovation.com</v>
      </c>
      <c r="G233">
        <v>3</v>
      </c>
      <c r="I233" t="s">
        <v>272</v>
      </c>
      <c r="J233" t="s">
        <v>319</v>
      </c>
      <c r="K233">
        <v>2</v>
      </c>
    </row>
    <row r="234" spans="1:11">
      <c r="A234" s="86" t="s">
        <v>260</v>
      </c>
      <c r="B234" s="86" t="s">
        <v>326</v>
      </c>
      <c r="C234" s="86">
        <v>3</v>
      </c>
      <c r="D234" s="150" t="str">
        <f>IFERROR(MATCH(A234,'상위 PV'!$H$2:$H$7,0),"")</f>
        <v/>
      </c>
      <c r="E234" t="str">
        <f>IF(D234="","",D234&amp;"@"&amp;COUNTIF($D$1:D234,D234))</f>
        <v/>
      </c>
      <c r="F234" t="str">
        <f t="shared" si="3"/>
        <v>Bing</v>
      </c>
      <c r="G234">
        <v>3</v>
      </c>
      <c r="I234" t="s">
        <v>288</v>
      </c>
      <c r="J234" t="s">
        <v>319</v>
      </c>
      <c r="K234">
        <v>2</v>
      </c>
    </row>
    <row r="235" spans="1:11">
      <c r="A235" s="86" t="s">
        <v>260</v>
      </c>
      <c r="B235" s="86" t="s">
        <v>592</v>
      </c>
      <c r="C235" s="86">
        <v>3</v>
      </c>
      <c r="D235" s="150" t="str">
        <f>IFERROR(MATCH(A235,'상위 PV'!$H$2:$H$7,0),"")</f>
        <v/>
      </c>
      <c r="E235" t="str">
        <f>IF(D235="","",D235&amp;"@"&amp;COUNTIF($D$1:D235,D235))</f>
        <v/>
      </c>
      <c r="F235" t="str">
        <f t="shared" si="3"/>
        <v>Eng.skgeocentric.com</v>
      </c>
      <c r="G235">
        <v>3</v>
      </c>
      <c r="I235" t="s">
        <v>933</v>
      </c>
      <c r="J235" t="s">
        <v>319</v>
      </c>
      <c r="K235">
        <v>2</v>
      </c>
    </row>
    <row r="236" spans="1:11">
      <c r="A236" s="86" t="s">
        <v>1086</v>
      </c>
      <c r="B236" s="86" t="s">
        <v>318</v>
      </c>
      <c r="C236" s="86">
        <v>3</v>
      </c>
      <c r="D236" s="150" t="str">
        <f>IFERROR(MATCH(A236,'상위 PV'!$H$2:$H$7,0),"")</f>
        <v/>
      </c>
      <c r="E236" t="str">
        <f>IF(D236="","",D236&amp;"@"&amp;COUNTIF($D$1:D236,D236))</f>
        <v/>
      </c>
      <c r="F236" t="str">
        <f t="shared" si="3"/>
        <v>직접유입</v>
      </c>
      <c r="G236">
        <v>3</v>
      </c>
      <c r="I236" t="s">
        <v>919</v>
      </c>
      <c r="J236" t="s">
        <v>1111</v>
      </c>
      <c r="K236">
        <v>2</v>
      </c>
    </row>
    <row r="237" spans="1:11">
      <c r="A237" s="86" t="s">
        <v>1886</v>
      </c>
      <c r="B237" s="86" t="s">
        <v>319</v>
      </c>
      <c r="C237" s="86">
        <v>3</v>
      </c>
      <c r="D237" s="150" t="str">
        <f>IFERROR(MATCH(A237,'상위 PV'!$H$2:$H$7,0),"")</f>
        <v/>
      </c>
      <c r="E237" t="str">
        <f>IF(D237="","",D237&amp;"@"&amp;COUNTIF($D$1:D237,D237))</f>
        <v/>
      </c>
      <c r="F237" t="str">
        <f t="shared" si="3"/>
        <v>Google.com</v>
      </c>
      <c r="G237">
        <v>3</v>
      </c>
      <c r="I237" t="s">
        <v>1240</v>
      </c>
      <c r="J237" t="s">
        <v>320</v>
      </c>
      <c r="K237">
        <v>2</v>
      </c>
    </row>
    <row r="238" spans="1:11">
      <c r="A238" s="86" t="s">
        <v>1708</v>
      </c>
      <c r="B238" s="86" t="s">
        <v>319</v>
      </c>
      <c r="C238" s="86">
        <v>3</v>
      </c>
      <c r="D238" s="150" t="str">
        <f>IFERROR(MATCH(A238,'상위 PV'!$H$2:$H$7,0),"")</f>
        <v/>
      </c>
      <c r="E238" t="str">
        <f>IF(D238="","",D238&amp;"@"&amp;COUNTIF($D$1:D238,D238))</f>
        <v/>
      </c>
      <c r="F238" t="str">
        <f t="shared" si="3"/>
        <v>Google.com</v>
      </c>
      <c r="G238">
        <v>3</v>
      </c>
      <c r="I238" t="s">
        <v>305</v>
      </c>
      <c r="J238" t="s">
        <v>319</v>
      </c>
      <c r="K238">
        <v>2</v>
      </c>
    </row>
    <row r="239" spans="1:11">
      <c r="A239" s="86" t="s">
        <v>881</v>
      </c>
      <c r="B239" s="86" t="s">
        <v>319</v>
      </c>
      <c r="C239" s="86">
        <v>3</v>
      </c>
      <c r="D239" s="150" t="str">
        <f>IFERROR(MATCH(A239,'상위 PV'!$H$2:$H$7,0),"")</f>
        <v/>
      </c>
      <c r="E239" t="str">
        <f>IF(D239="","",D239&amp;"@"&amp;COUNTIF($D$1:D239,D239))</f>
        <v/>
      </c>
      <c r="F239" t="str">
        <f t="shared" si="3"/>
        <v>Google.com</v>
      </c>
      <c r="G239">
        <v>3</v>
      </c>
      <c r="I239" t="s">
        <v>979</v>
      </c>
      <c r="J239" t="s">
        <v>319</v>
      </c>
      <c r="K239">
        <v>2</v>
      </c>
    </row>
    <row r="240" spans="1:11">
      <c r="A240" s="86" t="s">
        <v>1781</v>
      </c>
      <c r="B240" s="86" t="s">
        <v>319</v>
      </c>
      <c r="C240" s="86">
        <v>3</v>
      </c>
      <c r="D240" s="150" t="str">
        <f>IFERROR(MATCH(A240,'상위 PV'!$H$2:$H$7,0),"")</f>
        <v/>
      </c>
      <c r="E240" t="str">
        <f>IF(D240="","",D240&amp;"@"&amp;COUNTIF($D$1:D240,D240))</f>
        <v/>
      </c>
      <c r="F240" t="str">
        <f t="shared" si="3"/>
        <v>Google.com</v>
      </c>
      <c r="G240">
        <v>3</v>
      </c>
      <c r="I240" t="s">
        <v>269</v>
      </c>
      <c r="J240" t="s">
        <v>318</v>
      </c>
      <c r="K240">
        <v>2</v>
      </c>
    </row>
    <row r="241" spans="1:11">
      <c r="A241" s="86" t="s">
        <v>1596</v>
      </c>
      <c r="B241" s="86" t="s">
        <v>319</v>
      </c>
      <c r="C241" s="86">
        <v>3</v>
      </c>
      <c r="D241" s="150" t="str">
        <f>IFERROR(MATCH(A241,'상위 PV'!$H$2:$H$7,0),"")</f>
        <v/>
      </c>
      <c r="E241" t="str">
        <f>IF(D241="","",D241&amp;"@"&amp;COUNTIF($D$1:D241,D241))</f>
        <v/>
      </c>
      <c r="F241" t="str">
        <f t="shared" si="3"/>
        <v>Google.com</v>
      </c>
      <c r="G241">
        <v>3</v>
      </c>
      <c r="I241" t="s">
        <v>1044</v>
      </c>
      <c r="J241" t="s">
        <v>319</v>
      </c>
      <c r="K241">
        <v>2</v>
      </c>
    </row>
    <row r="242" spans="1:11">
      <c r="A242" s="86" t="s">
        <v>1149</v>
      </c>
      <c r="B242" s="86" t="s">
        <v>319</v>
      </c>
      <c r="C242" s="86">
        <v>3</v>
      </c>
      <c r="D242" s="150" t="str">
        <f>IFERROR(MATCH(A242,'상위 PV'!$H$2:$H$7,0),"")</f>
        <v/>
      </c>
      <c r="E242" t="str">
        <f>IF(D242="","",D242&amp;"@"&amp;COUNTIF($D$1:D242,D242))</f>
        <v/>
      </c>
      <c r="F242" t="str">
        <f t="shared" si="3"/>
        <v>Google.com</v>
      </c>
      <c r="G242">
        <v>3</v>
      </c>
      <c r="I242" t="s">
        <v>275</v>
      </c>
      <c r="J242" t="s">
        <v>318</v>
      </c>
      <c r="K242">
        <v>2</v>
      </c>
    </row>
    <row r="243" spans="1:11">
      <c r="A243" s="86" t="s">
        <v>1096</v>
      </c>
      <c r="B243" s="86" t="s">
        <v>319</v>
      </c>
      <c r="C243" s="86">
        <v>3</v>
      </c>
      <c r="D243" s="150" t="str">
        <f>IFERROR(MATCH(A243,'상위 PV'!$H$2:$H$7,0),"")</f>
        <v/>
      </c>
      <c r="E243" t="str">
        <f>IF(D243="","",D243&amp;"@"&amp;COUNTIF($D$1:D243,D243))</f>
        <v/>
      </c>
      <c r="F243" t="str">
        <f t="shared" si="3"/>
        <v>Google.com</v>
      </c>
      <c r="G243">
        <v>3</v>
      </c>
      <c r="I243" t="s">
        <v>1131</v>
      </c>
      <c r="J243" t="s">
        <v>319</v>
      </c>
      <c r="K243">
        <v>2</v>
      </c>
    </row>
    <row r="244" spans="1:11">
      <c r="A244" s="86" t="s">
        <v>1887</v>
      </c>
      <c r="B244" s="86" t="s">
        <v>319</v>
      </c>
      <c r="C244" s="86">
        <v>3</v>
      </c>
      <c r="D244" s="150" t="str">
        <f>IFERROR(MATCH(A244,'상위 PV'!$H$2:$H$7,0),"")</f>
        <v/>
      </c>
      <c r="E244" t="str">
        <f>IF(D244="","",D244&amp;"@"&amp;COUNTIF($D$1:D244,D244))</f>
        <v/>
      </c>
      <c r="F244" t="str">
        <f t="shared" si="3"/>
        <v>Google.com</v>
      </c>
      <c r="G244">
        <v>3</v>
      </c>
      <c r="I244" t="s">
        <v>1168</v>
      </c>
      <c r="J244" t="s">
        <v>319</v>
      </c>
      <c r="K244">
        <v>2</v>
      </c>
    </row>
    <row r="245" spans="1:11">
      <c r="A245" s="86" t="s">
        <v>270</v>
      </c>
      <c r="B245" s="86" t="s">
        <v>318</v>
      </c>
      <c r="C245" s="86">
        <v>3</v>
      </c>
      <c r="D245" s="150" t="str">
        <f>IFERROR(MATCH(A245,'상위 PV'!$H$2:$H$7,0),"")</f>
        <v/>
      </c>
      <c r="E245" t="str">
        <f>IF(D245="","",D245&amp;"@"&amp;COUNTIF($D$1:D245,D245))</f>
        <v/>
      </c>
      <c r="F245" t="str">
        <f t="shared" si="3"/>
        <v>직접유입</v>
      </c>
      <c r="G245">
        <v>3</v>
      </c>
      <c r="I245" t="s">
        <v>1171</v>
      </c>
      <c r="J245" t="s">
        <v>319</v>
      </c>
      <c r="K245">
        <v>2</v>
      </c>
    </row>
    <row r="246" spans="1:11">
      <c r="A246" s="86" t="s">
        <v>254</v>
      </c>
      <c r="B246" s="86" t="s">
        <v>1961</v>
      </c>
      <c r="C246" s="86">
        <v>2</v>
      </c>
      <c r="D246" s="150" t="str">
        <f>IFERROR(MATCH(A246,'상위 PV'!$H$2:$H$7,0),"")</f>
        <v/>
      </c>
      <c r="E246" t="str">
        <f>IF(D246="","",D246&amp;"@"&amp;COUNTIF($D$1:D246,D246))</f>
        <v/>
      </c>
      <c r="F246" t="str">
        <f t="shared" si="3"/>
        <v>Chn.skearthon.com</v>
      </c>
      <c r="G246">
        <v>3</v>
      </c>
      <c r="I246" t="s">
        <v>262</v>
      </c>
      <c r="J246" t="s">
        <v>318</v>
      </c>
      <c r="K246">
        <v>2</v>
      </c>
    </row>
    <row r="247" spans="1:11">
      <c r="A247" s="86" t="s">
        <v>254</v>
      </c>
      <c r="B247" s="86" t="s">
        <v>1962</v>
      </c>
      <c r="C247" s="86">
        <v>2</v>
      </c>
      <c r="D247" s="150" t="str">
        <f>IFERROR(MATCH(A247,'상위 PV'!$H$2:$H$7,0),"")</f>
        <v/>
      </c>
      <c r="E247" t="str">
        <f>IF(D247="","",D247&amp;"@"&amp;COUNTIF($D$1:D247,D247))</f>
        <v/>
      </c>
      <c r="F247" t="str">
        <f t="shared" si="3"/>
        <v>Eng.skglobalchemical.com</v>
      </c>
      <c r="G247">
        <v>3</v>
      </c>
      <c r="I247" t="s">
        <v>262</v>
      </c>
      <c r="J247" t="s">
        <v>326</v>
      </c>
      <c r="K247">
        <v>2</v>
      </c>
    </row>
    <row r="248" spans="1:11">
      <c r="A248" s="86" t="s">
        <v>254</v>
      </c>
      <c r="B248" s="86" t="s">
        <v>1851</v>
      </c>
      <c r="C248" s="86">
        <v>2</v>
      </c>
      <c r="D248" s="150" t="str">
        <f>IFERROR(MATCH(A248,'상위 PV'!$H$2:$H$7,0),"")</f>
        <v/>
      </c>
      <c r="E248" t="str">
        <f>IF(D248="","",D248&amp;"@"&amp;COUNTIF($D$1:D248,D248))</f>
        <v/>
      </c>
      <c r="F248" t="str">
        <f t="shared" si="3"/>
        <v>Googleadservices.com</v>
      </c>
      <c r="G248">
        <v>3</v>
      </c>
      <c r="I248" t="s">
        <v>1186</v>
      </c>
      <c r="J248" t="s">
        <v>319</v>
      </c>
      <c r="K248">
        <v>2</v>
      </c>
    </row>
    <row r="249" spans="1:11">
      <c r="A249" s="86" t="s">
        <v>254</v>
      </c>
      <c r="B249" s="86" t="s">
        <v>1438</v>
      </c>
      <c r="C249" s="86">
        <v>2</v>
      </c>
      <c r="D249" s="150" t="str">
        <f>IFERROR(MATCH(A249,'상위 PV'!$H$2:$H$7,0),"")</f>
        <v/>
      </c>
      <c r="E249" t="str">
        <f>IF(D249="","",D249&amp;"@"&amp;COUNTIF($D$1:D249,D249))</f>
        <v/>
      </c>
      <c r="F249" t="str">
        <f t="shared" si="3"/>
        <v>Skenergy.com</v>
      </c>
      <c r="G249">
        <v>3</v>
      </c>
      <c r="I249" t="s">
        <v>1198</v>
      </c>
      <c r="J249" t="s">
        <v>319</v>
      </c>
      <c r="K249">
        <v>2</v>
      </c>
    </row>
    <row r="250" spans="1:11">
      <c r="A250" s="86" t="s">
        <v>1794</v>
      </c>
      <c r="B250" s="86" t="s">
        <v>319</v>
      </c>
      <c r="C250" s="86">
        <v>2</v>
      </c>
      <c r="D250" s="150" t="str">
        <f>IFERROR(MATCH(A250,'상위 PV'!$H$2:$H$7,0),"")</f>
        <v/>
      </c>
      <c r="E250" t="str">
        <f>IF(D250="","",D250&amp;"@"&amp;COUNTIF($D$1:D250,D250))</f>
        <v/>
      </c>
      <c r="F250" t="str">
        <f t="shared" si="3"/>
        <v>Google.com</v>
      </c>
      <c r="G250">
        <v>3</v>
      </c>
      <c r="I250" t="s">
        <v>1260</v>
      </c>
      <c r="J250" t="s">
        <v>318</v>
      </c>
      <c r="K250">
        <v>2</v>
      </c>
    </row>
    <row r="251" spans="1:11">
      <c r="A251" s="86" t="s">
        <v>1706</v>
      </c>
      <c r="B251" s="86" t="s">
        <v>1438</v>
      </c>
      <c r="C251" s="86">
        <v>2</v>
      </c>
      <c r="D251" s="150" t="str">
        <f>IFERROR(MATCH(A251,'상위 PV'!$H$2:$H$7,0),"")</f>
        <v/>
      </c>
      <c r="E251" t="str">
        <f>IF(D251="","",D251&amp;"@"&amp;COUNTIF($D$1:D251,D251))</f>
        <v/>
      </c>
      <c r="F251" t="str">
        <f t="shared" si="3"/>
        <v>Skenergy.com</v>
      </c>
      <c r="G251">
        <v>3</v>
      </c>
      <c r="I251" t="s">
        <v>256</v>
      </c>
      <c r="J251" t="s">
        <v>318</v>
      </c>
      <c r="K251">
        <v>2</v>
      </c>
    </row>
    <row r="252" spans="1:11">
      <c r="A252" s="86" t="s">
        <v>1244</v>
      </c>
      <c r="B252" s="86" t="s">
        <v>1659</v>
      </c>
      <c r="C252" s="86">
        <v>2</v>
      </c>
      <c r="D252" s="150" t="str">
        <f>IFERROR(MATCH(A252,'상위 PV'!$H$2:$H$7,0),"")</f>
        <v/>
      </c>
      <c r="E252" t="str">
        <f>IF(D252="","",D252&amp;"@"&amp;COUNTIF($D$1:D252,D252))</f>
        <v/>
      </c>
      <c r="F252" t="str">
        <f t="shared" si="3"/>
        <v>Chatgpt.com</v>
      </c>
      <c r="G252">
        <v>3</v>
      </c>
      <c r="I252" t="s">
        <v>1078</v>
      </c>
      <c r="J252" t="s">
        <v>319</v>
      </c>
      <c r="K252">
        <v>2</v>
      </c>
    </row>
    <row r="253" spans="1:11">
      <c r="A253" s="86" t="s">
        <v>905</v>
      </c>
      <c r="B253" s="86" t="s">
        <v>319</v>
      </c>
      <c r="C253" s="86">
        <v>2</v>
      </c>
      <c r="D253" s="150" t="str">
        <f>IFERROR(MATCH(A253,'상위 PV'!$H$2:$H$7,0),"")</f>
        <v/>
      </c>
      <c r="E253" t="str">
        <f>IF(D253="","",D253&amp;"@"&amp;COUNTIF($D$1:D253,D253))</f>
        <v/>
      </c>
      <c r="F253" t="str">
        <f t="shared" si="3"/>
        <v>Google.com</v>
      </c>
      <c r="G253">
        <v>3</v>
      </c>
      <c r="I253" t="s">
        <v>515</v>
      </c>
      <c r="J253" t="s">
        <v>319</v>
      </c>
      <c r="K253">
        <v>2</v>
      </c>
    </row>
    <row r="254" spans="1:11">
      <c r="A254" s="86" t="s">
        <v>1240</v>
      </c>
      <c r="B254" s="86" t="s">
        <v>319</v>
      </c>
      <c r="C254" s="86">
        <v>2</v>
      </c>
      <c r="D254" s="150" t="str">
        <f>IFERROR(MATCH(A254,'상위 PV'!$H$2:$H$7,0),"")</f>
        <v/>
      </c>
      <c r="E254" t="str">
        <f>IF(D254="","",D254&amp;"@"&amp;COUNTIF($D$1:D254,D254))</f>
        <v/>
      </c>
      <c r="F254" t="str">
        <f t="shared" si="3"/>
        <v>Google.com</v>
      </c>
      <c r="G254">
        <v>3</v>
      </c>
      <c r="I254" t="s">
        <v>516</v>
      </c>
      <c r="J254" t="s">
        <v>319</v>
      </c>
      <c r="K254">
        <v>2</v>
      </c>
    </row>
    <row r="255" spans="1:11">
      <c r="A255" s="86" t="s">
        <v>1184</v>
      </c>
      <c r="B255" s="86" t="s">
        <v>319</v>
      </c>
      <c r="C255" s="86">
        <v>2</v>
      </c>
      <c r="D255" s="150" t="str">
        <f>IFERROR(MATCH(A255,'상위 PV'!$H$2:$H$7,0),"")</f>
        <v/>
      </c>
      <c r="E255" t="str">
        <f>IF(D255="","",D255&amp;"@"&amp;COUNTIF($D$1:D255,D255))</f>
        <v/>
      </c>
      <c r="F255" t="str">
        <f t="shared" si="3"/>
        <v>Google.com</v>
      </c>
      <c r="G255">
        <v>3</v>
      </c>
      <c r="I255" t="s">
        <v>1262</v>
      </c>
      <c r="J255" t="s">
        <v>318</v>
      </c>
      <c r="K255">
        <v>2</v>
      </c>
    </row>
    <row r="256" spans="1:11">
      <c r="A256" s="86" t="s">
        <v>926</v>
      </c>
      <c r="B256" s="86" t="s">
        <v>319</v>
      </c>
      <c r="C256" s="86">
        <v>2</v>
      </c>
      <c r="D256" s="150" t="str">
        <f>IFERROR(MATCH(A256,'상위 PV'!$H$2:$H$7,0),"")</f>
        <v/>
      </c>
      <c r="E256" t="str">
        <f>IF(D256="","",D256&amp;"@"&amp;COUNTIF($D$1:D256,D256))</f>
        <v/>
      </c>
      <c r="F256" t="str">
        <f t="shared" si="3"/>
        <v>Google.com</v>
      </c>
      <c r="G256">
        <v>3</v>
      </c>
      <c r="I256" t="s">
        <v>1263</v>
      </c>
      <c r="J256" t="s">
        <v>319</v>
      </c>
      <c r="K256">
        <v>2</v>
      </c>
    </row>
    <row r="257" spans="1:11">
      <c r="A257" s="86" t="s">
        <v>293</v>
      </c>
      <c r="B257" s="86" t="s">
        <v>318</v>
      </c>
      <c r="C257" s="86">
        <v>2</v>
      </c>
      <c r="D257" s="150" t="str">
        <f>IFERROR(MATCH(A257,'상위 PV'!$H$2:$H$7,0),"")</f>
        <v/>
      </c>
      <c r="E257" t="str">
        <f>IF(D257="","",D257&amp;"@"&amp;COUNTIF($D$1:D257,D257))</f>
        <v/>
      </c>
      <c r="F257" t="str">
        <f t="shared" si="3"/>
        <v>직접유입</v>
      </c>
      <c r="G257">
        <v>3</v>
      </c>
      <c r="I257" t="s">
        <v>583</v>
      </c>
      <c r="J257" t="s">
        <v>318</v>
      </c>
      <c r="K257">
        <v>2</v>
      </c>
    </row>
    <row r="258" spans="1:11">
      <c r="A258" s="86" t="s">
        <v>925</v>
      </c>
      <c r="B258" s="86" t="s">
        <v>319</v>
      </c>
      <c r="C258" s="86">
        <v>2</v>
      </c>
      <c r="D258" s="150" t="str">
        <f>IFERROR(MATCH(A258,'상위 PV'!$H$2:$H$7,0),"")</f>
        <v/>
      </c>
      <c r="E258" t="str">
        <f>IF(D258="","",D258&amp;"@"&amp;COUNTIF($D$1:D258,D258))</f>
        <v/>
      </c>
      <c r="F258" t="str">
        <f t="shared" si="3"/>
        <v>Google.com</v>
      </c>
      <c r="G258">
        <v>3</v>
      </c>
      <c r="I258" t="s">
        <v>1264</v>
      </c>
      <c r="J258" t="s">
        <v>319</v>
      </c>
      <c r="K258">
        <v>2</v>
      </c>
    </row>
    <row r="259" spans="1:11">
      <c r="A259" s="86" t="s">
        <v>976</v>
      </c>
      <c r="B259" s="86" t="s">
        <v>319</v>
      </c>
      <c r="C259" s="86">
        <v>2</v>
      </c>
      <c r="D259" s="150" t="str">
        <f>IFERROR(MATCH(A259,'상위 PV'!$H$2:$H$7,0),"")</f>
        <v/>
      </c>
      <c r="E259" t="str">
        <f>IF(D259="","",D259&amp;"@"&amp;COUNTIF($D$1:D259,D259))</f>
        <v/>
      </c>
      <c r="F259" t="str">
        <f t="shared" ref="F259:F322" si="4">IF(B259="google","Google.com",IF(B259="(direct)","직접유입",UPPER(LEFT(B259,1))&amp;MID(B259,2,99)))</f>
        <v>Google.com</v>
      </c>
      <c r="G259">
        <v>3</v>
      </c>
      <c r="I259" t="s">
        <v>1135</v>
      </c>
      <c r="J259" t="s">
        <v>319</v>
      </c>
      <c r="K259">
        <v>2</v>
      </c>
    </row>
    <row r="260" spans="1:11">
      <c r="A260" s="86" t="s">
        <v>299</v>
      </c>
      <c r="B260" s="86" t="s">
        <v>318</v>
      </c>
      <c r="C260" s="86">
        <v>2</v>
      </c>
      <c r="D260" s="150" t="str">
        <f>IFERROR(MATCH(A260,'상위 PV'!$H$2:$H$7,0),"")</f>
        <v/>
      </c>
      <c r="E260" t="str">
        <f>IF(D260="","",D260&amp;"@"&amp;COUNTIF($D$1:D260,D260))</f>
        <v/>
      </c>
      <c r="F260" t="str">
        <f t="shared" si="4"/>
        <v>직접유입</v>
      </c>
      <c r="G260">
        <v>3</v>
      </c>
      <c r="I260" t="s">
        <v>597</v>
      </c>
      <c r="J260" t="s">
        <v>318</v>
      </c>
      <c r="K260">
        <v>2</v>
      </c>
    </row>
    <row r="261" spans="1:11">
      <c r="A261" s="86" t="s">
        <v>997</v>
      </c>
      <c r="B261" s="86" t="s">
        <v>319</v>
      </c>
      <c r="C261" s="86">
        <v>2</v>
      </c>
      <c r="D261" s="150" t="str">
        <f>IFERROR(MATCH(A261,'상위 PV'!$H$2:$H$7,0),"")</f>
        <v/>
      </c>
      <c r="E261" t="str">
        <f>IF(D261="","",D261&amp;"@"&amp;COUNTIF($D$1:D261,D261))</f>
        <v/>
      </c>
      <c r="F261" t="str">
        <f t="shared" si="4"/>
        <v>Google.com</v>
      </c>
      <c r="G261">
        <v>3</v>
      </c>
      <c r="I261" t="s">
        <v>612</v>
      </c>
      <c r="J261" t="s">
        <v>318</v>
      </c>
      <c r="K261">
        <v>2</v>
      </c>
    </row>
    <row r="262" spans="1:11">
      <c r="A262" s="86" t="s">
        <v>1298</v>
      </c>
      <c r="B262" s="86" t="s">
        <v>319</v>
      </c>
      <c r="C262" s="86">
        <v>2</v>
      </c>
      <c r="D262" s="150" t="str">
        <f>IFERROR(MATCH(A262,'상위 PV'!$H$2:$H$7,0),"")</f>
        <v/>
      </c>
      <c r="E262" t="str">
        <f>IF(D262="","",D262&amp;"@"&amp;COUNTIF($D$1:D262,D262))</f>
        <v/>
      </c>
      <c r="F262" t="str">
        <f t="shared" si="4"/>
        <v>Google.com</v>
      </c>
      <c r="G262">
        <v>3</v>
      </c>
      <c r="I262" t="s">
        <v>1173</v>
      </c>
      <c r="J262" t="s">
        <v>320</v>
      </c>
      <c r="K262">
        <v>2</v>
      </c>
    </row>
    <row r="263" spans="1:11">
      <c r="A263" s="86" t="s">
        <v>255</v>
      </c>
      <c r="B263" s="86" t="s">
        <v>326</v>
      </c>
      <c r="C263" s="86">
        <v>2</v>
      </c>
      <c r="D263" s="150" t="str">
        <f>IFERROR(MATCH(A263,'상위 PV'!$H$2:$H$7,0),"")</f>
        <v/>
      </c>
      <c r="E263" t="str">
        <f>IF(D263="","",D263&amp;"@"&amp;COUNTIF($D$1:D263,D263))</f>
        <v/>
      </c>
      <c r="F263" t="str">
        <f t="shared" si="4"/>
        <v>Bing</v>
      </c>
      <c r="G263">
        <v>3</v>
      </c>
      <c r="I263" t="s">
        <v>656</v>
      </c>
      <c r="J263" t="s">
        <v>319</v>
      </c>
      <c r="K263">
        <v>2</v>
      </c>
    </row>
    <row r="264" spans="1:11">
      <c r="A264" s="86" t="s">
        <v>256</v>
      </c>
      <c r="B264" s="86" t="s">
        <v>318</v>
      </c>
      <c r="C264" s="86">
        <v>2</v>
      </c>
      <c r="D264" s="150" t="str">
        <f>IFERROR(MATCH(A264,'상위 PV'!$H$2:$H$7,0),"")</f>
        <v/>
      </c>
      <c r="E264" t="str">
        <f>IF(D264="","",D264&amp;"@"&amp;COUNTIF($D$1:D264,D264))</f>
        <v/>
      </c>
      <c r="F264" t="str">
        <f t="shared" si="4"/>
        <v>직접유입</v>
      </c>
      <c r="G264">
        <v>3</v>
      </c>
      <c r="I264" t="s">
        <v>657</v>
      </c>
      <c r="J264" t="s">
        <v>325</v>
      </c>
      <c r="K264">
        <v>2</v>
      </c>
    </row>
    <row r="265" spans="1:11">
      <c r="A265" s="86" t="s">
        <v>579</v>
      </c>
      <c r="B265" s="86" t="s">
        <v>326</v>
      </c>
      <c r="C265" s="86">
        <v>2</v>
      </c>
      <c r="D265" s="150" t="str">
        <f>IFERROR(MATCH(A265,'상위 PV'!$H$2:$H$7,0),"")</f>
        <v/>
      </c>
      <c r="E265" t="str">
        <f>IF(D265="","",D265&amp;"@"&amp;COUNTIF($D$1:D265,D265))</f>
        <v/>
      </c>
      <c r="F265" t="str">
        <f t="shared" si="4"/>
        <v>Bing</v>
      </c>
      <c r="G265">
        <v>3</v>
      </c>
      <c r="I265" t="s">
        <v>669</v>
      </c>
      <c r="J265" t="s">
        <v>318</v>
      </c>
      <c r="K265">
        <v>2</v>
      </c>
    </row>
    <row r="266" spans="1:11">
      <c r="A266" s="86" t="s">
        <v>1078</v>
      </c>
      <c r="B266" s="86" t="s">
        <v>319</v>
      </c>
      <c r="C266" s="86">
        <v>2</v>
      </c>
      <c r="D266" s="150" t="str">
        <f>IFERROR(MATCH(A266,'상위 PV'!$H$2:$H$7,0),"")</f>
        <v/>
      </c>
      <c r="E266" t="str">
        <f>IF(D266="","",D266&amp;"@"&amp;COUNTIF($D$1:D266,D266))</f>
        <v/>
      </c>
      <c r="F266" t="str">
        <f t="shared" si="4"/>
        <v>Google.com</v>
      </c>
      <c r="G266">
        <v>3</v>
      </c>
      <c r="I266" t="s">
        <v>895</v>
      </c>
      <c r="J266" t="s">
        <v>319</v>
      </c>
      <c r="K266">
        <v>2</v>
      </c>
    </row>
    <row r="267" spans="1:11">
      <c r="A267" s="86" t="s">
        <v>513</v>
      </c>
      <c r="B267" s="86" t="s">
        <v>319</v>
      </c>
      <c r="C267" s="86">
        <v>2</v>
      </c>
      <c r="D267" s="150" t="str">
        <f>IFERROR(MATCH(A267,'상위 PV'!$H$2:$H$7,0),"")</f>
        <v/>
      </c>
      <c r="E267" t="str">
        <f>IF(D267="","",D267&amp;"@"&amp;COUNTIF($D$1:D267,D267))</f>
        <v/>
      </c>
      <c r="F267" t="str">
        <f t="shared" si="4"/>
        <v>Google.com</v>
      </c>
      <c r="G267">
        <v>3</v>
      </c>
      <c r="I267" t="s">
        <v>943</v>
      </c>
      <c r="J267" t="s">
        <v>318</v>
      </c>
      <c r="K267">
        <v>2</v>
      </c>
    </row>
    <row r="268" spans="1:11">
      <c r="A268" s="86" t="s">
        <v>512</v>
      </c>
      <c r="B268" s="86" t="s">
        <v>1231</v>
      </c>
      <c r="C268" s="86">
        <v>2</v>
      </c>
      <c r="D268" s="150" t="str">
        <f>IFERROR(MATCH(A268,'상위 PV'!$H$2:$H$7,0),"")</f>
        <v/>
      </c>
      <c r="E268" t="str">
        <f>IF(D268="","",D268&amp;"@"&amp;COUNTIF($D$1:D268,D268))</f>
        <v/>
      </c>
      <c r="F268" t="str">
        <f t="shared" si="4"/>
        <v>Skenmove.com</v>
      </c>
      <c r="G268">
        <v>3</v>
      </c>
      <c r="I268" t="s">
        <v>967</v>
      </c>
      <c r="J268" t="s">
        <v>319</v>
      </c>
      <c r="K268">
        <v>2</v>
      </c>
    </row>
    <row r="269" spans="1:11">
      <c r="A269" s="86" t="s">
        <v>516</v>
      </c>
      <c r="B269" s="86" t="s">
        <v>318</v>
      </c>
      <c r="C269" s="86">
        <v>2</v>
      </c>
      <c r="D269" s="150" t="str">
        <f>IFERROR(MATCH(A269,'상위 PV'!$H$2:$H$7,0),"")</f>
        <v/>
      </c>
      <c r="E269" t="str">
        <f>IF(D269="","",D269&amp;"@"&amp;COUNTIF($D$1:D269,D269))</f>
        <v/>
      </c>
      <c r="F269" t="str">
        <f t="shared" si="4"/>
        <v>직접유입</v>
      </c>
      <c r="G269">
        <v>3</v>
      </c>
      <c r="I269" t="s">
        <v>968</v>
      </c>
      <c r="J269" t="s">
        <v>1373</v>
      </c>
      <c r="K269">
        <v>2</v>
      </c>
    </row>
    <row r="270" spans="1:11">
      <c r="A270" s="86" t="s">
        <v>1251</v>
      </c>
      <c r="B270" s="86" t="s">
        <v>319</v>
      </c>
      <c r="C270" s="86">
        <v>2</v>
      </c>
      <c r="D270" s="150" t="str">
        <f>IFERROR(MATCH(A270,'상위 PV'!$H$2:$H$7,0),"")</f>
        <v/>
      </c>
      <c r="E270" t="str">
        <f>IF(D270="","",D270&amp;"@"&amp;COUNTIF($D$1:D270,D270))</f>
        <v/>
      </c>
      <c r="F270" t="str">
        <f t="shared" si="4"/>
        <v>Google.com</v>
      </c>
      <c r="G270">
        <v>3</v>
      </c>
      <c r="I270" t="s">
        <v>968</v>
      </c>
      <c r="J270" t="s">
        <v>1375</v>
      </c>
      <c r="K270">
        <v>2</v>
      </c>
    </row>
    <row r="271" spans="1:11">
      <c r="A271" s="86" t="s">
        <v>615</v>
      </c>
      <c r="B271" s="86" t="s">
        <v>319</v>
      </c>
      <c r="C271" s="86">
        <v>2</v>
      </c>
      <c r="D271" s="150" t="str">
        <f>IFERROR(MATCH(A271,'상위 PV'!$H$2:$H$7,0),"")</f>
        <v/>
      </c>
      <c r="E271" t="str">
        <f>IF(D271="","",D271&amp;"@"&amp;COUNTIF($D$1:D271,D271))</f>
        <v/>
      </c>
      <c r="F271" t="str">
        <f t="shared" si="4"/>
        <v>Google.com</v>
      </c>
      <c r="G271">
        <v>3</v>
      </c>
      <c r="I271" t="s">
        <v>995</v>
      </c>
      <c r="J271" t="s">
        <v>318</v>
      </c>
      <c r="K271">
        <v>2</v>
      </c>
    </row>
    <row r="272" spans="1:11">
      <c r="A272" s="86" t="s">
        <v>632</v>
      </c>
      <c r="B272" s="86" t="s">
        <v>319</v>
      </c>
      <c r="C272" s="86">
        <v>2</v>
      </c>
      <c r="D272" s="150" t="str">
        <f>IFERROR(MATCH(A272,'상위 PV'!$H$2:$H$7,0),"")</f>
        <v/>
      </c>
      <c r="E272" t="str">
        <f>IF(D272="","",D272&amp;"@"&amp;COUNTIF($D$1:D272,D272))</f>
        <v/>
      </c>
      <c r="F272" t="str">
        <f t="shared" si="4"/>
        <v>Google.com</v>
      </c>
      <c r="G272">
        <v>3</v>
      </c>
      <c r="I272" t="s">
        <v>1029</v>
      </c>
      <c r="J272" t="s">
        <v>318</v>
      </c>
      <c r="K272">
        <v>2</v>
      </c>
    </row>
    <row r="273" spans="1:11">
      <c r="A273" s="86" t="s">
        <v>920</v>
      </c>
      <c r="B273" s="86" t="s">
        <v>1438</v>
      </c>
      <c r="C273" s="86">
        <v>2</v>
      </c>
      <c r="D273" s="150" t="str">
        <f>IFERROR(MATCH(A273,'상위 PV'!$H$2:$H$7,0),"")</f>
        <v/>
      </c>
      <c r="E273" t="str">
        <f>IF(D273="","",D273&amp;"@"&amp;COUNTIF($D$1:D273,D273))</f>
        <v/>
      </c>
      <c r="F273" t="str">
        <f t="shared" si="4"/>
        <v>Skenergy.com</v>
      </c>
      <c r="G273">
        <v>3</v>
      </c>
      <c r="I273" t="s">
        <v>1029</v>
      </c>
      <c r="J273" t="s">
        <v>321</v>
      </c>
      <c r="K273">
        <v>2</v>
      </c>
    </row>
    <row r="274" spans="1:11">
      <c r="A274" s="86" t="s">
        <v>1888</v>
      </c>
      <c r="B274" s="86" t="s">
        <v>319</v>
      </c>
      <c r="C274" s="86">
        <v>2</v>
      </c>
      <c r="D274" s="150" t="str">
        <f>IFERROR(MATCH(A274,'상위 PV'!$H$2:$H$7,0),"")</f>
        <v/>
      </c>
      <c r="E274" t="str">
        <f>IF(D274="","",D274&amp;"@"&amp;COUNTIF($D$1:D274,D274))</f>
        <v/>
      </c>
      <c r="F274" t="str">
        <f t="shared" si="4"/>
        <v>Google.com</v>
      </c>
      <c r="G274">
        <v>3</v>
      </c>
      <c r="I274" t="s">
        <v>1026</v>
      </c>
      <c r="J274" t="s">
        <v>320</v>
      </c>
      <c r="K274">
        <v>2</v>
      </c>
    </row>
    <row r="275" spans="1:11">
      <c r="A275" s="86" t="s">
        <v>1173</v>
      </c>
      <c r="B275" s="86" t="s">
        <v>319</v>
      </c>
      <c r="C275" s="86">
        <v>2</v>
      </c>
      <c r="D275" s="150" t="str">
        <f>IFERROR(MATCH(A275,'상위 PV'!$H$2:$H$7,0),"")</f>
        <v/>
      </c>
      <c r="E275" t="str">
        <f>IF(D275="","",D275&amp;"@"&amp;COUNTIF($D$1:D275,D275))</f>
        <v/>
      </c>
      <c r="F275" t="str">
        <f t="shared" si="4"/>
        <v>Google.com</v>
      </c>
      <c r="G275">
        <v>3</v>
      </c>
      <c r="I275" t="s">
        <v>1027</v>
      </c>
      <c r="J275" t="s">
        <v>320</v>
      </c>
      <c r="K275">
        <v>2</v>
      </c>
    </row>
    <row r="276" spans="1:11">
      <c r="A276" s="86" t="s">
        <v>645</v>
      </c>
      <c r="B276" s="86" t="s">
        <v>1659</v>
      </c>
      <c r="C276" s="86">
        <v>2</v>
      </c>
      <c r="D276" s="150" t="str">
        <f>IFERROR(MATCH(A276,'상위 PV'!$H$2:$H$7,0),"")</f>
        <v/>
      </c>
      <c r="E276" t="str">
        <f>IF(D276="","",D276&amp;"@"&amp;COUNTIF($D$1:D276,D276))</f>
        <v/>
      </c>
      <c r="F276" t="str">
        <f t="shared" si="4"/>
        <v>Chatgpt.com</v>
      </c>
      <c r="G276">
        <v>2</v>
      </c>
      <c r="I276" t="s">
        <v>1065</v>
      </c>
      <c r="J276" t="s">
        <v>318</v>
      </c>
      <c r="K276">
        <v>2</v>
      </c>
    </row>
    <row r="277" spans="1:11">
      <c r="A277" s="86" t="s">
        <v>657</v>
      </c>
      <c r="B277" s="86" t="s">
        <v>1438</v>
      </c>
      <c r="C277" s="86">
        <v>2</v>
      </c>
      <c r="D277" s="150" t="str">
        <f>IFERROR(MATCH(A277,'상위 PV'!$H$2:$H$7,0),"")</f>
        <v/>
      </c>
      <c r="E277" t="str">
        <f>IF(D277="","",D277&amp;"@"&amp;COUNTIF($D$1:D277,D277))</f>
        <v/>
      </c>
      <c r="F277" t="str">
        <f t="shared" si="4"/>
        <v>Skenergy.com</v>
      </c>
      <c r="G277">
        <v>2</v>
      </c>
      <c r="I277" t="s">
        <v>1063</v>
      </c>
      <c r="J277" t="s">
        <v>320</v>
      </c>
      <c r="K277">
        <v>2</v>
      </c>
    </row>
    <row r="278" spans="1:11">
      <c r="A278" s="86" t="s">
        <v>1797</v>
      </c>
      <c r="B278" s="86" t="s">
        <v>318</v>
      </c>
      <c r="C278" s="86">
        <v>2</v>
      </c>
      <c r="D278" s="150" t="str">
        <f>IFERROR(MATCH(A278,'상위 PV'!$H$2:$H$7,0),"")</f>
        <v/>
      </c>
      <c r="E278" t="str">
        <f>IF(D278="","",D278&amp;"@"&amp;COUNTIF($D$1:D278,D278))</f>
        <v/>
      </c>
      <c r="F278" t="str">
        <f t="shared" si="4"/>
        <v>직접유입</v>
      </c>
      <c r="G278">
        <v>2</v>
      </c>
      <c r="I278" t="s">
        <v>1064</v>
      </c>
      <c r="J278" t="s">
        <v>319</v>
      </c>
      <c r="K278">
        <v>2</v>
      </c>
    </row>
    <row r="279" spans="1:11">
      <c r="A279" s="86" t="s">
        <v>668</v>
      </c>
      <c r="B279" s="86" t="s">
        <v>1377</v>
      </c>
      <c r="C279" s="86">
        <v>2</v>
      </c>
      <c r="D279" s="150" t="str">
        <f>IFERROR(MATCH(A279,'상위 PV'!$H$2:$H$7,0),"")</f>
        <v/>
      </c>
      <c r="E279" t="str">
        <f>IF(D279="","",D279&amp;"@"&amp;COUNTIF($D$1:D279,D279))</f>
        <v/>
      </c>
      <c r="F279" t="str">
        <f t="shared" si="4"/>
        <v>Ecosia.org</v>
      </c>
      <c r="G279">
        <v>2</v>
      </c>
      <c r="I279" t="s">
        <v>1115</v>
      </c>
      <c r="J279" t="s">
        <v>252</v>
      </c>
      <c r="K279">
        <v>2</v>
      </c>
    </row>
    <row r="280" spans="1:11">
      <c r="A280" s="86" t="s">
        <v>878</v>
      </c>
      <c r="B280" s="86" t="s">
        <v>318</v>
      </c>
      <c r="C280" s="86">
        <v>2</v>
      </c>
      <c r="D280" s="150" t="str">
        <f>IFERROR(MATCH(A280,'상위 PV'!$H$2:$H$7,0),"")</f>
        <v/>
      </c>
      <c r="E280" t="str">
        <f>IF(D280="","",D280&amp;"@"&amp;COUNTIF($D$1:D280,D280))</f>
        <v/>
      </c>
      <c r="F280" t="str">
        <f t="shared" si="4"/>
        <v>직접유입</v>
      </c>
      <c r="G280">
        <v>2</v>
      </c>
      <c r="I280" t="s">
        <v>1166</v>
      </c>
      <c r="J280" t="s">
        <v>318</v>
      </c>
      <c r="K280">
        <v>2</v>
      </c>
    </row>
    <row r="281" spans="1:11">
      <c r="A281" s="86" t="s">
        <v>669</v>
      </c>
      <c r="B281" s="86" t="s">
        <v>318</v>
      </c>
      <c r="C281" s="86">
        <v>2</v>
      </c>
      <c r="D281" s="150" t="str">
        <f>IFERROR(MATCH(A281,'상위 PV'!$H$2:$H$7,0),"")</f>
        <v/>
      </c>
      <c r="E281" t="str">
        <f>IF(D281="","",D281&amp;"@"&amp;COUNTIF($D$1:D281,D281))</f>
        <v/>
      </c>
      <c r="F281" t="str">
        <f t="shared" si="4"/>
        <v>직접유입</v>
      </c>
      <c r="G281">
        <v>2</v>
      </c>
      <c r="I281" t="s">
        <v>1166</v>
      </c>
      <c r="J281" t="s">
        <v>319</v>
      </c>
      <c r="K281">
        <v>2</v>
      </c>
    </row>
    <row r="282" spans="1:11">
      <c r="A282" s="86" t="s">
        <v>876</v>
      </c>
      <c r="B282" s="86" t="s">
        <v>1231</v>
      </c>
      <c r="C282" s="86">
        <v>2</v>
      </c>
      <c r="D282" s="150" t="str">
        <f>IFERROR(MATCH(A282,'상위 PV'!$H$2:$H$7,0),"")</f>
        <v/>
      </c>
      <c r="E282" t="str">
        <f>IF(D282="","",D282&amp;"@"&amp;COUNTIF($D$1:D282,D282))</f>
        <v/>
      </c>
      <c r="F282" t="str">
        <f t="shared" si="4"/>
        <v>Skenmove.com</v>
      </c>
      <c r="G282">
        <v>2</v>
      </c>
      <c r="I282" t="s">
        <v>1166</v>
      </c>
      <c r="J282" t="s">
        <v>320</v>
      </c>
      <c r="K282">
        <v>2</v>
      </c>
    </row>
    <row r="283" spans="1:11">
      <c r="A283" s="86" t="s">
        <v>913</v>
      </c>
      <c r="B283" s="86" t="s">
        <v>321</v>
      </c>
      <c r="C283" s="86">
        <v>2</v>
      </c>
      <c r="D283" s="150" t="str">
        <f>IFERROR(MATCH(A283,'상위 PV'!$H$2:$H$7,0),"")</f>
        <v/>
      </c>
      <c r="E283" t="str">
        <f>IF(D283="","",D283&amp;"@"&amp;COUNTIF($D$1:D283,D283))</f>
        <v/>
      </c>
      <c r="F283" t="str">
        <f t="shared" si="4"/>
        <v>Skinnovation.com</v>
      </c>
      <c r="G283">
        <v>2</v>
      </c>
      <c r="I283" t="s">
        <v>1167</v>
      </c>
      <c r="J283" t="s">
        <v>322</v>
      </c>
      <c r="K283">
        <v>2</v>
      </c>
    </row>
    <row r="284" spans="1:11">
      <c r="A284" s="86" t="s">
        <v>1799</v>
      </c>
      <c r="B284" s="86" t="s">
        <v>1231</v>
      </c>
      <c r="C284" s="86">
        <v>2</v>
      </c>
      <c r="D284" s="150" t="str">
        <f>IFERROR(MATCH(A284,'상위 PV'!$H$2:$H$7,0),"")</f>
        <v/>
      </c>
      <c r="E284" t="str">
        <f>IF(D284="","",D284&amp;"@"&amp;COUNTIF($D$1:D284,D284))</f>
        <v/>
      </c>
      <c r="F284" t="str">
        <f t="shared" si="4"/>
        <v>Skenmove.com</v>
      </c>
      <c r="G284">
        <v>2</v>
      </c>
      <c r="I284" t="s">
        <v>1164</v>
      </c>
      <c r="J284" t="s">
        <v>1376</v>
      </c>
      <c r="K284">
        <v>2</v>
      </c>
    </row>
    <row r="285" spans="1:11">
      <c r="A285" s="86" t="s">
        <v>942</v>
      </c>
      <c r="B285" s="86" t="s">
        <v>325</v>
      </c>
      <c r="C285" s="86">
        <v>2</v>
      </c>
      <c r="D285" s="150" t="str">
        <f>IFERROR(MATCH(A285,'상위 PV'!$H$2:$H$7,0),"")</f>
        <v/>
      </c>
      <c r="E285" t="str">
        <f>IF(D285="","",D285&amp;"@"&amp;COUNTIF($D$1:D285,D285))</f>
        <v/>
      </c>
      <c r="F285" t="str">
        <f t="shared" si="4"/>
        <v>Statics.teams.cdn.office.net</v>
      </c>
      <c r="G285">
        <v>2</v>
      </c>
      <c r="I285" t="s">
        <v>1238</v>
      </c>
      <c r="J285" t="s">
        <v>252</v>
      </c>
      <c r="K285">
        <v>2</v>
      </c>
    </row>
    <row r="286" spans="1:11">
      <c r="A286" s="86" t="s">
        <v>993</v>
      </c>
      <c r="B286" s="86" t="s">
        <v>326</v>
      </c>
      <c r="C286" s="86">
        <v>2</v>
      </c>
      <c r="D286" s="150" t="str">
        <f>IFERROR(MATCH(A286,'상위 PV'!$H$2:$H$7,0),"")</f>
        <v/>
      </c>
      <c r="E286" t="str">
        <f>IF(D286="","",D286&amp;"@"&amp;COUNTIF($D$1:D286,D286))</f>
        <v/>
      </c>
      <c r="F286" t="str">
        <f t="shared" si="4"/>
        <v>Bing</v>
      </c>
      <c r="G286">
        <v>2</v>
      </c>
      <c r="I286" t="s">
        <v>1265</v>
      </c>
      <c r="J286" t="s">
        <v>319</v>
      </c>
      <c r="K286">
        <v>2</v>
      </c>
    </row>
    <row r="287" spans="1:11">
      <c r="A287" s="86" t="s">
        <v>1030</v>
      </c>
      <c r="B287" s="86" t="s">
        <v>326</v>
      </c>
      <c r="C287" s="86">
        <v>2</v>
      </c>
      <c r="D287" s="150" t="str">
        <f>IFERROR(MATCH(A287,'상위 PV'!$H$2:$H$7,0),"")</f>
        <v/>
      </c>
      <c r="E287" t="str">
        <f>IF(D287="","",D287&amp;"@"&amp;COUNTIF($D$1:D287,D287))</f>
        <v/>
      </c>
      <c r="F287" t="str">
        <f t="shared" si="4"/>
        <v>Bing</v>
      </c>
      <c r="G287">
        <v>2</v>
      </c>
      <c r="I287" t="s">
        <v>1266</v>
      </c>
      <c r="J287" t="s">
        <v>319</v>
      </c>
      <c r="K287">
        <v>2</v>
      </c>
    </row>
    <row r="288" spans="1:11">
      <c r="A288" s="86" t="s">
        <v>1027</v>
      </c>
      <c r="B288" s="86" t="s">
        <v>318</v>
      </c>
      <c r="C288" s="86">
        <v>2</v>
      </c>
      <c r="D288" s="150" t="str">
        <f>IFERROR(MATCH(A288,'상위 PV'!$H$2:$H$7,0),"")</f>
        <v/>
      </c>
      <c r="E288" t="str">
        <f>IF(D288="","",D288&amp;"@"&amp;COUNTIF($D$1:D288,D288))</f>
        <v/>
      </c>
      <c r="F288" t="str">
        <f t="shared" si="4"/>
        <v>직접유입</v>
      </c>
      <c r="G288">
        <v>2</v>
      </c>
      <c r="I288" t="s">
        <v>1038</v>
      </c>
      <c r="J288" t="s">
        <v>319</v>
      </c>
      <c r="K288">
        <v>2</v>
      </c>
    </row>
    <row r="289" spans="1:11">
      <c r="A289" s="86" t="s">
        <v>1165</v>
      </c>
      <c r="B289" s="86" t="s">
        <v>319</v>
      </c>
      <c r="C289" s="86">
        <v>2</v>
      </c>
      <c r="D289" s="150" t="str">
        <f>IFERROR(MATCH(A289,'상위 PV'!$H$2:$H$7,0),"")</f>
        <v/>
      </c>
      <c r="E289" t="str">
        <f>IF(D289="","",D289&amp;"@"&amp;COUNTIF($D$1:D289,D289))</f>
        <v/>
      </c>
      <c r="F289" t="str">
        <f t="shared" si="4"/>
        <v>Google.com</v>
      </c>
      <c r="G289">
        <v>2</v>
      </c>
      <c r="I289" t="s">
        <v>1267</v>
      </c>
      <c r="J289" t="s">
        <v>1153</v>
      </c>
      <c r="K289">
        <v>2</v>
      </c>
    </row>
    <row r="290" spans="1:11">
      <c r="A290" s="86" t="s">
        <v>1238</v>
      </c>
      <c r="B290" s="86" t="s">
        <v>319</v>
      </c>
      <c r="C290" s="86">
        <v>2</v>
      </c>
      <c r="D290" s="150" t="str">
        <f>IFERROR(MATCH(A290,'상위 PV'!$H$2:$H$7,0),"")</f>
        <v/>
      </c>
      <c r="E290" t="str">
        <f>IF(D290="","",D290&amp;"@"&amp;COUNTIF($D$1:D290,D290))</f>
        <v/>
      </c>
      <c r="F290" t="str">
        <f t="shared" si="4"/>
        <v>Google.com</v>
      </c>
      <c r="G290">
        <v>2</v>
      </c>
      <c r="I290" t="s">
        <v>1081</v>
      </c>
      <c r="J290" t="s">
        <v>319</v>
      </c>
      <c r="K290">
        <v>2</v>
      </c>
    </row>
    <row r="291" spans="1:11">
      <c r="A291" s="86" t="s">
        <v>1609</v>
      </c>
      <c r="B291" s="86" t="s">
        <v>319</v>
      </c>
      <c r="C291" s="86">
        <v>2</v>
      </c>
      <c r="D291" s="150" t="str">
        <f>IFERROR(MATCH(A291,'상위 PV'!$H$2:$H$7,0),"")</f>
        <v/>
      </c>
      <c r="E291" t="str">
        <f>IF(D291="","",D291&amp;"@"&amp;COUNTIF($D$1:D291,D291))</f>
        <v/>
      </c>
      <c r="F291" t="str">
        <f t="shared" si="4"/>
        <v>Google.com</v>
      </c>
      <c r="G291">
        <v>2</v>
      </c>
      <c r="I291" t="s">
        <v>1070</v>
      </c>
      <c r="J291" t="s">
        <v>319</v>
      </c>
      <c r="K291">
        <v>2</v>
      </c>
    </row>
    <row r="292" spans="1:11">
      <c r="A292" s="86" t="s">
        <v>1889</v>
      </c>
      <c r="B292" s="86" t="s">
        <v>319</v>
      </c>
      <c r="C292" s="86">
        <v>2</v>
      </c>
      <c r="D292" s="150" t="str">
        <f>IFERROR(MATCH(A292,'상위 PV'!$H$2:$H$7,0),"")</f>
        <v/>
      </c>
      <c r="E292" t="str">
        <f>IF(D292="","",D292&amp;"@"&amp;COUNTIF($D$1:D292,D292))</f>
        <v/>
      </c>
      <c r="F292" t="str">
        <f t="shared" si="4"/>
        <v>Google.com</v>
      </c>
      <c r="G292">
        <v>2</v>
      </c>
      <c r="I292" t="s">
        <v>1138</v>
      </c>
      <c r="J292" t="s">
        <v>319</v>
      </c>
      <c r="K292">
        <v>2</v>
      </c>
    </row>
    <row r="293" spans="1:11">
      <c r="A293" s="86" t="s">
        <v>1407</v>
      </c>
      <c r="B293" s="86" t="s">
        <v>319</v>
      </c>
      <c r="C293" s="86">
        <v>2</v>
      </c>
      <c r="D293" s="150" t="str">
        <f>IFERROR(MATCH(A293,'상위 PV'!$H$2:$H$7,0),"")</f>
        <v/>
      </c>
      <c r="E293" t="str">
        <f>IF(D293="","",D293&amp;"@"&amp;COUNTIF($D$1:D293,D293))</f>
        <v/>
      </c>
      <c r="F293" t="str">
        <f t="shared" si="4"/>
        <v>Google.com</v>
      </c>
      <c r="G293">
        <v>2</v>
      </c>
      <c r="I293" t="s">
        <v>268</v>
      </c>
      <c r="J293" t="s">
        <v>318</v>
      </c>
      <c r="K293">
        <v>2</v>
      </c>
    </row>
    <row r="294" spans="1:11">
      <c r="A294" s="86" t="s">
        <v>1419</v>
      </c>
      <c r="B294" s="86" t="s">
        <v>319</v>
      </c>
      <c r="C294" s="86">
        <v>2</v>
      </c>
      <c r="D294" s="150" t="str">
        <f>IFERROR(MATCH(A294,'상위 PV'!$H$2:$H$7,0),"")</f>
        <v/>
      </c>
      <c r="E294" t="str">
        <f>IF(D294="","",D294&amp;"@"&amp;COUNTIF($D$1:D294,D294))</f>
        <v/>
      </c>
      <c r="F294" t="str">
        <f t="shared" si="4"/>
        <v>Google.com</v>
      </c>
      <c r="G294">
        <v>2</v>
      </c>
      <c r="I294" t="s">
        <v>883</v>
      </c>
      <c r="J294" t="s">
        <v>319</v>
      </c>
      <c r="K294">
        <v>2</v>
      </c>
    </row>
    <row r="295" spans="1:11">
      <c r="A295" s="86" t="s">
        <v>1420</v>
      </c>
      <c r="B295" s="86" t="s">
        <v>319</v>
      </c>
      <c r="C295" s="86">
        <v>2</v>
      </c>
      <c r="D295" s="150" t="str">
        <f>IFERROR(MATCH(A295,'상위 PV'!$H$2:$H$7,0),"")</f>
        <v/>
      </c>
      <c r="E295" t="str">
        <f>IF(D295="","",D295&amp;"@"&amp;COUNTIF($D$1:D295,D295))</f>
        <v/>
      </c>
      <c r="F295" t="str">
        <f t="shared" si="4"/>
        <v>Google.com</v>
      </c>
      <c r="G295">
        <v>2</v>
      </c>
      <c r="I295" t="s">
        <v>1269</v>
      </c>
      <c r="J295" t="s">
        <v>319</v>
      </c>
      <c r="K295">
        <v>2</v>
      </c>
    </row>
    <row r="296" spans="1:11">
      <c r="A296" s="86" t="s">
        <v>1426</v>
      </c>
      <c r="B296" s="86" t="s">
        <v>318</v>
      </c>
      <c r="C296" s="86">
        <v>2</v>
      </c>
      <c r="D296" s="150" t="str">
        <f>IFERROR(MATCH(A296,'상위 PV'!$H$2:$H$7,0),"")</f>
        <v/>
      </c>
      <c r="E296" t="str">
        <f>IF(D296="","",D296&amp;"@"&amp;COUNTIF($D$1:D296,D296))</f>
        <v/>
      </c>
      <c r="F296" t="str">
        <f t="shared" si="4"/>
        <v>직접유입</v>
      </c>
      <c r="G296">
        <v>2</v>
      </c>
      <c r="I296" t="s">
        <v>1270</v>
      </c>
      <c r="J296" t="s">
        <v>319</v>
      </c>
      <c r="K296">
        <v>2</v>
      </c>
    </row>
    <row r="297" spans="1:11">
      <c r="A297" s="86" t="s">
        <v>1434</v>
      </c>
      <c r="B297" s="86" t="s">
        <v>319</v>
      </c>
      <c r="C297" s="86">
        <v>2</v>
      </c>
      <c r="D297" s="150" t="str">
        <f>IFERROR(MATCH(A297,'상위 PV'!$H$2:$H$7,0),"")</f>
        <v/>
      </c>
      <c r="E297" t="str">
        <f>IF(D297="","",D297&amp;"@"&amp;COUNTIF($D$1:D297,D297))</f>
        <v/>
      </c>
      <c r="F297" t="str">
        <f t="shared" si="4"/>
        <v>Google.com</v>
      </c>
      <c r="G297">
        <v>2</v>
      </c>
      <c r="I297" t="s">
        <v>1189</v>
      </c>
      <c r="J297" t="s">
        <v>319</v>
      </c>
      <c r="K297">
        <v>2</v>
      </c>
    </row>
    <row r="298" spans="1:11">
      <c r="A298" s="86" t="s">
        <v>1434</v>
      </c>
      <c r="B298" s="86" t="s">
        <v>1231</v>
      </c>
      <c r="C298" s="86">
        <v>2</v>
      </c>
      <c r="D298" s="150" t="str">
        <f>IFERROR(MATCH(A298,'상위 PV'!$H$2:$H$7,0),"")</f>
        <v/>
      </c>
      <c r="E298" t="str">
        <f>IF(D298="","",D298&amp;"@"&amp;COUNTIF($D$1:D298,D298))</f>
        <v/>
      </c>
      <c r="F298" t="str">
        <f t="shared" si="4"/>
        <v>Skenmove.com</v>
      </c>
      <c r="G298">
        <v>2</v>
      </c>
      <c r="I298" t="s">
        <v>1271</v>
      </c>
      <c r="J298" t="s">
        <v>319</v>
      </c>
      <c r="K298">
        <v>2</v>
      </c>
    </row>
    <row r="299" spans="1:11">
      <c r="A299" s="86" t="s">
        <v>1434</v>
      </c>
      <c r="B299" s="86" t="s">
        <v>584</v>
      </c>
      <c r="C299" s="86">
        <v>2</v>
      </c>
      <c r="D299" s="150" t="str">
        <f>IFERROR(MATCH(A299,'상위 PV'!$H$2:$H$7,0),"")</f>
        <v/>
      </c>
      <c r="E299" t="str">
        <f>IF(D299="","",D299&amp;"@"&amp;COUNTIF($D$1:D299,D299))</f>
        <v/>
      </c>
      <c r="F299" t="str">
        <f t="shared" si="4"/>
        <v>Yahoo</v>
      </c>
      <c r="G299">
        <v>2</v>
      </c>
      <c r="I299" t="s">
        <v>1211</v>
      </c>
      <c r="J299" t="s">
        <v>319</v>
      </c>
      <c r="K299">
        <v>2</v>
      </c>
    </row>
    <row r="300" spans="1:11">
      <c r="A300" s="86" t="s">
        <v>1692</v>
      </c>
      <c r="B300" s="86" t="s">
        <v>319</v>
      </c>
      <c r="C300" s="86">
        <v>2</v>
      </c>
      <c r="D300" s="150" t="str">
        <f>IFERROR(MATCH(A300,'상위 PV'!$H$2:$H$7,0),"")</f>
        <v/>
      </c>
      <c r="E300" t="str">
        <f>IF(D300="","",D300&amp;"@"&amp;COUNTIF($D$1:D300,D300))</f>
        <v/>
      </c>
      <c r="F300" t="str">
        <f t="shared" si="4"/>
        <v>Google.com</v>
      </c>
      <c r="G300">
        <v>2</v>
      </c>
      <c r="I300" t="s">
        <v>1190</v>
      </c>
      <c r="J300" t="s">
        <v>319</v>
      </c>
      <c r="K300">
        <v>2</v>
      </c>
    </row>
    <row r="301" spans="1:11">
      <c r="A301" s="86" t="s">
        <v>1444</v>
      </c>
      <c r="B301" s="86" t="s">
        <v>321</v>
      </c>
      <c r="C301" s="86">
        <v>2</v>
      </c>
      <c r="D301" s="150">
        <f>IFERROR(MATCH(A301,'상위 PV'!$H$2:$H$7,0),"")</f>
        <v>5</v>
      </c>
      <c r="E301" t="str">
        <f>IF(D301="","",D301&amp;"@"&amp;COUNTIF($D$1:D301,D301))</f>
        <v>5@4</v>
      </c>
      <c r="F301" t="str">
        <f t="shared" si="4"/>
        <v>Skinnovation.com</v>
      </c>
      <c r="G301">
        <v>2</v>
      </c>
      <c r="I301" t="s">
        <v>1272</v>
      </c>
      <c r="J301" t="s">
        <v>319</v>
      </c>
      <c r="K301">
        <v>2</v>
      </c>
    </row>
    <row r="302" spans="1:11">
      <c r="A302" s="86" t="s">
        <v>1736</v>
      </c>
      <c r="B302" s="86" t="s">
        <v>319</v>
      </c>
      <c r="C302" s="86">
        <v>2</v>
      </c>
      <c r="D302" s="150" t="str">
        <f>IFERROR(MATCH(A302,'상위 PV'!$H$2:$H$7,0),"")</f>
        <v/>
      </c>
      <c r="E302" t="str">
        <f>IF(D302="","",D302&amp;"@"&amp;COUNTIF($D$1:D302,D302))</f>
        <v/>
      </c>
      <c r="F302" t="str">
        <f t="shared" si="4"/>
        <v>Google.com</v>
      </c>
      <c r="G302">
        <v>2</v>
      </c>
      <c r="I302" t="s">
        <v>1273</v>
      </c>
      <c r="J302" t="s">
        <v>319</v>
      </c>
      <c r="K302">
        <v>2</v>
      </c>
    </row>
    <row r="303" spans="1:11">
      <c r="A303" s="86" t="s">
        <v>1469</v>
      </c>
      <c r="B303" s="86" t="s">
        <v>318</v>
      </c>
      <c r="C303" s="86">
        <v>2</v>
      </c>
      <c r="D303" s="150" t="str">
        <f>IFERROR(MATCH(A303,'상위 PV'!$H$2:$H$7,0),"")</f>
        <v/>
      </c>
      <c r="E303" t="str">
        <f>IF(D303="","",D303&amp;"@"&amp;COUNTIF($D$1:D303,D303))</f>
        <v/>
      </c>
      <c r="F303" t="str">
        <f t="shared" si="4"/>
        <v>직접유입</v>
      </c>
      <c r="G303">
        <v>2</v>
      </c>
      <c r="I303" t="s">
        <v>1274</v>
      </c>
      <c r="J303" t="s">
        <v>319</v>
      </c>
      <c r="K303">
        <v>2</v>
      </c>
    </row>
    <row r="304" spans="1:11">
      <c r="A304" s="86" t="s">
        <v>1482</v>
      </c>
      <c r="B304" s="86" t="s">
        <v>326</v>
      </c>
      <c r="C304" s="86">
        <v>2</v>
      </c>
      <c r="D304" s="150" t="str">
        <f>IFERROR(MATCH(A304,'상위 PV'!$H$2:$H$7,0),"")</f>
        <v/>
      </c>
      <c r="E304" t="str">
        <f>IF(D304="","",D304&amp;"@"&amp;COUNTIF($D$1:D304,D304))</f>
        <v/>
      </c>
      <c r="F304" t="str">
        <f t="shared" si="4"/>
        <v>Bing</v>
      </c>
      <c r="G304">
        <v>2</v>
      </c>
      <c r="I304" t="s">
        <v>1248</v>
      </c>
      <c r="J304" t="s">
        <v>318</v>
      </c>
      <c r="K304">
        <v>2</v>
      </c>
    </row>
    <row r="305" spans="1:11">
      <c r="A305" s="86" t="s">
        <v>1483</v>
      </c>
      <c r="B305" s="86" t="s">
        <v>318</v>
      </c>
      <c r="C305" s="86">
        <v>2</v>
      </c>
      <c r="D305" s="150" t="str">
        <f>IFERROR(MATCH(A305,'상위 PV'!$H$2:$H$7,0),"")</f>
        <v/>
      </c>
      <c r="E305" t="str">
        <f>IF(D305="","",D305&amp;"@"&amp;COUNTIF($D$1:D305,D305))</f>
        <v/>
      </c>
      <c r="F305" t="str">
        <f t="shared" si="4"/>
        <v>직접유입</v>
      </c>
      <c r="G305">
        <v>2</v>
      </c>
      <c r="I305" t="s">
        <v>1248</v>
      </c>
      <c r="J305" t="s">
        <v>319</v>
      </c>
      <c r="K305">
        <v>2</v>
      </c>
    </row>
    <row r="306" spans="1:11">
      <c r="A306" s="86" t="s">
        <v>1644</v>
      </c>
      <c r="B306" s="86" t="s">
        <v>319</v>
      </c>
      <c r="C306" s="86">
        <v>2</v>
      </c>
      <c r="D306" s="150" t="str">
        <f>IFERROR(MATCH(A306,'상위 PV'!$H$2:$H$7,0),"")</f>
        <v/>
      </c>
      <c r="E306" t="str">
        <f>IF(D306="","",D306&amp;"@"&amp;COUNTIF($D$1:D306,D306))</f>
        <v/>
      </c>
      <c r="F306" t="str">
        <f t="shared" si="4"/>
        <v>Google.com</v>
      </c>
      <c r="G306">
        <v>2</v>
      </c>
      <c r="I306" t="s">
        <v>505</v>
      </c>
      <c r="J306" t="s">
        <v>319</v>
      </c>
      <c r="K306">
        <v>2</v>
      </c>
    </row>
    <row r="307" spans="1:11">
      <c r="A307" s="86" t="s">
        <v>1513</v>
      </c>
      <c r="B307" s="86" t="s">
        <v>319</v>
      </c>
      <c r="C307" s="86">
        <v>2</v>
      </c>
      <c r="D307" s="150" t="str">
        <f>IFERROR(MATCH(A307,'상위 PV'!$H$2:$H$7,0),"")</f>
        <v/>
      </c>
      <c r="E307" t="str">
        <f>IF(D307="","",D307&amp;"@"&amp;COUNTIF($D$1:D307,D307))</f>
        <v/>
      </c>
      <c r="F307" t="str">
        <f t="shared" si="4"/>
        <v>Google.com</v>
      </c>
      <c r="G307">
        <v>2</v>
      </c>
      <c r="I307" t="s">
        <v>1071</v>
      </c>
      <c r="J307" t="s">
        <v>318</v>
      </c>
      <c r="K307">
        <v>2</v>
      </c>
    </row>
    <row r="308" spans="1:11">
      <c r="A308" s="86" t="s">
        <v>1890</v>
      </c>
      <c r="B308" s="86" t="s">
        <v>319</v>
      </c>
      <c r="C308" s="86">
        <v>2</v>
      </c>
      <c r="D308" s="150" t="str">
        <f>IFERROR(MATCH(A308,'상위 PV'!$H$2:$H$7,0),"")</f>
        <v/>
      </c>
      <c r="E308" t="str">
        <f>IF(D308="","",D308&amp;"@"&amp;COUNTIF($D$1:D308,D308))</f>
        <v/>
      </c>
      <c r="F308" t="str">
        <f t="shared" si="4"/>
        <v>Google.com</v>
      </c>
      <c r="G308">
        <v>2</v>
      </c>
      <c r="I308" t="s">
        <v>1124</v>
      </c>
      <c r="J308" t="s">
        <v>319</v>
      </c>
      <c r="K308">
        <v>2</v>
      </c>
    </row>
    <row r="309" spans="1:11">
      <c r="A309" s="86" t="s">
        <v>1546</v>
      </c>
      <c r="B309" s="86" t="s">
        <v>319</v>
      </c>
      <c r="C309" s="86">
        <v>2</v>
      </c>
      <c r="D309" s="150" t="str">
        <f>IFERROR(MATCH(A309,'상위 PV'!$H$2:$H$7,0),"")</f>
        <v/>
      </c>
      <c r="E309" t="str">
        <f>IF(D309="","",D309&amp;"@"&amp;COUNTIF($D$1:D309,D309))</f>
        <v/>
      </c>
      <c r="F309" t="str">
        <f t="shared" si="4"/>
        <v>Google.com</v>
      </c>
      <c r="G309">
        <v>2</v>
      </c>
      <c r="I309" t="s">
        <v>1083</v>
      </c>
      <c r="J309" t="s">
        <v>319</v>
      </c>
      <c r="K309">
        <v>2</v>
      </c>
    </row>
    <row r="310" spans="1:11">
      <c r="A310" s="86" t="s">
        <v>1584</v>
      </c>
      <c r="B310" s="86" t="s">
        <v>318</v>
      </c>
      <c r="C310" s="86">
        <v>2</v>
      </c>
      <c r="D310" s="150" t="str">
        <f>IFERROR(MATCH(A310,'상위 PV'!$H$2:$H$7,0),"")</f>
        <v/>
      </c>
      <c r="E310" t="str">
        <f>IF(D310="","",D310&amp;"@"&amp;COUNTIF($D$1:D310,D310))</f>
        <v/>
      </c>
      <c r="F310" t="str">
        <f t="shared" si="4"/>
        <v>직접유입</v>
      </c>
      <c r="G310">
        <v>2</v>
      </c>
      <c r="I310" t="s">
        <v>1084</v>
      </c>
      <c r="J310" t="s">
        <v>319</v>
      </c>
      <c r="K310">
        <v>2</v>
      </c>
    </row>
    <row r="311" spans="1:11">
      <c r="A311" s="86" t="s">
        <v>1585</v>
      </c>
      <c r="B311" s="86" t="s">
        <v>319</v>
      </c>
      <c r="C311" s="86">
        <v>2</v>
      </c>
      <c r="D311" s="150" t="str">
        <f>IFERROR(MATCH(A311,'상위 PV'!$H$2:$H$7,0),"")</f>
        <v/>
      </c>
      <c r="E311" t="str">
        <f>IF(D311="","",D311&amp;"@"&amp;COUNTIF($D$1:D311,D311))</f>
        <v/>
      </c>
      <c r="F311" t="str">
        <f t="shared" si="4"/>
        <v>Google.com</v>
      </c>
      <c r="G311">
        <v>2</v>
      </c>
      <c r="I311" t="s">
        <v>1275</v>
      </c>
      <c r="J311" t="s">
        <v>327</v>
      </c>
      <c r="K311">
        <v>2</v>
      </c>
    </row>
    <row r="312" spans="1:11">
      <c r="A312" s="86" t="s">
        <v>1594</v>
      </c>
      <c r="B312" s="86" t="s">
        <v>321</v>
      </c>
      <c r="C312" s="86">
        <v>2</v>
      </c>
      <c r="D312" s="150" t="str">
        <f>IFERROR(MATCH(A312,'상위 PV'!$H$2:$H$7,0),"")</f>
        <v/>
      </c>
      <c r="E312" t="str">
        <f>IF(D312="","",D312&amp;"@"&amp;COUNTIF($D$1:D312,D312))</f>
        <v/>
      </c>
      <c r="F312" t="str">
        <f t="shared" si="4"/>
        <v>Skinnovation.com</v>
      </c>
      <c r="G312">
        <v>2</v>
      </c>
      <c r="I312" t="s">
        <v>1126</v>
      </c>
      <c r="J312" t="s">
        <v>319</v>
      </c>
      <c r="K312">
        <v>2</v>
      </c>
    </row>
    <row r="313" spans="1:11">
      <c r="A313" s="86" t="s">
        <v>1672</v>
      </c>
      <c r="B313" s="86" t="s">
        <v>318</v>
      </c>
      <c r="C313" s="86">
        <v>2</v>
      </c>
      <c r="D313" s="150" t="str">
        <f>IFERROR(MATCH(A313,'상위 PV'!$H$2:$H$7,0),"")</f>
        <v/>
      </c>
      <c r="E313" t="str">
        <f>IF(D313="","",D313&amp;"@"&amp;COUNTIF($D$1:D313,D313))</f>
        <v/>
      </c>
      <c r="F313" t="str">
        <f t="shared" si="4"/>
        <v>직접유입</v>
      </c>
      <c r="G313">
        <v>2</v>
      </c>
      <c r="I313" t="s">
        <v>1276</v>
      </c>
      <c r="J313" t="s">
        <v>319</v>
      </c>
      <c r="K313">
        <v>2</v>
      </c>
    </row>
    <row r="314" spans="1:11">
      <c r="A314" s="86" t="s">
        <v>1720</v>
      </c>
      <c r="B314" s="86" t="s">
        <v>1962</v>
      </c>
      <c r="C314" s="86">
        <v>2</v>
      </c>
      <c r="D314" s="150" t="str">
        <f>IFERROR(MATCH(A314,'상위 PV'!$H$2:$H$7,0),"")</f>
        <v/>
      </c>
      <c r="E314" t="str">
        <f>IF(D314="","",D314&amp;"@"&amp;COUNTIF($D$1:D314,D314))</f>
        <v/>
      </c>
      <c r="F314" t="str">
        <f t="shared" si="4"/>
        <v>Eng.skglobalchemical.com</v>
      </c>
      <c r="G314">
        <v>2</v>
      </c>
      <c r="I314" t="s">
        <v>1277</v>
      </c>
      <c r="J314" t="s">
        <v>319</v>
      </c>
      <c r="K314">
        <v>2</v>
      </c>
    </row>
    <row r="315" spans="1:11">
      <c r="A315" s="86" t="s">
        <v>1733</v>
      </c>
      <c r="B315" s="86" t="s">
        <v>320</v>
      </c>
      <c r="C315" s="86">
        <v>2</v>
      </c>
      <c r="D315" s="150" t="str">
        <f>IFERROR(MATCH(A315,'상위 PV'!$H$2:$H$7,0),"")</f>
        <v/>
      </c>
      <c r="E315" t="str">
        <f>IF(D315="","",D315&amp;"@"&amp;COUNTIF($D$1:D315,D315))</f>
        <v/>
      </c>
      <c r="F315" t="str">
        <f t="shared" si="4"/>
        <v>Linkedin.com</v>
      </c>
      <c r="G315">
        <v>2</v>
      </c>
      <c r="I315" t="s">
        <v>1073</v>
      </c>
      <c r="J315" t="s">
        <v>319</v>
      </c>
      <c r="K315">
        <v>2</v>
      </c>
    </row>
    <row r="316" spans="1:11">
      <c r="A316" s="86" t="s">
        <v>1737</v>
      </c>
      <c r="B316" s="86" t="s">
        <v>1963</v>
      </c>
      <c r="C316" s="86">
        <v>2</v>
      </c>
      <c r="D316" s="150">
        <f>IFERROR(MATCH(A316,'상위 PV'!$H$2:$H$7,0),"")</f>
        <v>1</v>
      </c>
      <c r="E316" t="str">
        <f>IF(D316="","",D316&amp;"@"&amp;COUNTIF($D$1:D316,D316))</f>
        <v>1@6</v>
      </c>
      <c r="F316" t="str">
        <f t="shared" si="4"/>
        <v>Apps.admob.com</v>
      </c>
      <c r="G316">
        <v>2</v>
      </c>
      <c r="I316" t="s">
        <v>1278</v>
      </c>
      <c r="J316" t="s">
        <v>319</v>
      </c>
      <c r="K316">
        <v>2</v>
      </c>
    </row>
    <row r="317" spans="1:11">
      <c r="A317" s="86" t="s">
        <v>1777</v>
      </c>
      <c r="B317" s="86" t="s">
        <v>1964</v>
      </c>
      <c r="C317" s="86">
        <v>2</v>
      </c>
      <c r="D317" s="150">
        <f>IFERROR(MATCH(A317,'상위 PV'!$H$2:$H$7,0),"")</f>
        <v>2</v>
      </c>
      <c r="E317" t="str">
        <f>IF(D317="","",D317&amp;"@"&amp;COUNTIF($D$1:D317,D317))</f>
        <v>2@9</v>
      </c>
      <c r="F317" t="str">
        <f t="shared" si="4"/>
        <v>Ems-urlprotect.trendmicro.com</v>
      </c>
      <c r="G317">
        <v>2</v>
      </c>
      <c r="I317" t="s">
        <v>1219</v>
      </c>
      <c r="J317" t="s">
        <v>319</v>
      </c>
      <c r="K317">
        <v>2</v>
      </c>
    </row>
    <row r="318" spans="1:11">
      <c r="A318" s="86" t="s">
        <v>1777</v>
      </c>
      <c r="B318" s="86" t="s">
        <v>592</v>
      </c>
      <c r="C318" s="86">
        <v>2</v>
      </c>
      <c r="D318" s="150">
        <f>IFERROR(MATCH(A318,'상위 PV'!$H$2:$H$7,0),"")</f>
        <v>2</v>
      </c>
      <c r="E318" t="str">
        <f>IF(D318="","",D318&amp;"@"&amp;COUNTIF($D$1:D318,D318))</f>
        <v>2@10</v>
      </c>
      <c r="F318" t="str">
        <f t="shared" si="4"/>
        <v>Eng.skgeocentric.com</v>
      </c>
      <c r="G318">
        <v>2</v>
      </c>
      <c r="I318" t="s">
        <v>1279</v>
      </c>
      <c r="J318" t="s">
        <v>319</v>
      </c>
      <c r="K318">
        <v>2</v>
      </c>
    </row>
    <row r="319" spans="1:11">
      <c r="A319" s="86" t="s">
        <v>1777</v>
      </c>
      <c r="B319" s="86" t="s">
        <v>1854</v>
      </c>
      <c r="C319" s="86">
        <v>2</v>
      </c>
      <c r="D319" s="150">
        <f>IFERROR(MATCH(A319,'상위 PV'!$H$2:$H$7,0),"")</f>
        <v>2</v>
      </c>
      <c r="E319" t="str">
        <f>IF(D319="","",D319&amp;"@"&amp;COUNTIF($D$1:D319,D319))</f>
        <v>2@11</v>
      </c>
      <c r="F319" t="str">
        <f t="shared" si="4"/>
        <v>Greenproduction.co.jp</v>
      </c>
      <c r="G319">
        <v>2</v>
      </c>
      <c r="I319" t="s">
        <v>1221</v>
      </c>
      <c r="J319" t="s">
        <v>319</v>
      </c>
      <c r="K319">
        <v>2</v>
      </c>
    </row>
    <row r="320" spans="1:11">
      <c r="A320" s="86" t="s">
        <v>1777</v>
      </c>
      <c r="B320" s="86" t="s">
        <v>1438</v>
      </c>
      <c r="C320" s="86">
        <v>2</v>
      </c>
      <c r="D320" s="150">
        <f>IFERROR(MATCH(A320,'상위 PV'!$H$2:$H$7,0),"")</f>
        <v>2</v>
      </c>
      <c r="E320" t="str">
        <f>IF(D320="","",D320&amp;"@"&amp;COUNTIF($D$1:D320,D320))</f>
        <v>2@12</v>
      </c>
      <c r="F320" t="str">
        <f t="shared" si="4"/>
        <v>Skenergy.com</v>
      </c>
      <c r="G320">
        <v>2</v>
      </c>
      <c r="I320" t="s">
        <v>969</v>
      </c>
      <c r="J320" t="s">
        <v>319</v>
      </c>
      <c r="K320">
        <v>2</v>
      </c>
    </row>
    <row r="321" spans="1:11">
      <c r="A321" s="86" t="s">
        <v>1881</v>
      </c>
      <c r="B321" s="86" t="s">
        <v>252</v>
      </c>
      <c r="C321" s="86">
        <v>2</v>
      </c>
      <c r="D321" s="150" t="str">
        <f>IFERROR(MATCH(A321,'상위 PV'!$H$2:$H$7,0),"")</f>
        <v/>
      </c>
      <c r="E321" t="str">
        <f>IF(D321="","",D321&amp;"@"&amp;COUNTIF($D$1:D321,D321))</f>
        <v/>
      </c>
      <c r="F321" t="str">
        <f t="shared" si="4"/>
        <v>(not set)</v>
      </c>
      <c r="G321">
        <v>2</v>
      </c>
      <c r="I321" t="s">
        <v>276</v>
      </c>
      <c r="J321" t="s">
        <v>319</v>
      </c>
      <c r="K321">
        <v>2</v>
      </c>
    </row>
    <row r="322" spans="1:11">
      <c r="A322" s="86" t="s">
        <v>1881</v>
      </c>
      <c r="B322" s="86" t="s">
        <v>320</v>
      </c>
      <c r="C322" s="86">
        <v>2</v>
      </c>
      <c r="D322" s="150" t="str">
        <f>IFERROR(MATCH(A322,'상위 PV'!$H$2:$H$7,0),"")</f>
        <v/>
      </c>
      <c r="E322" t="str">
        <f>IF(D322="","",D322&amp;"@"&amp;COUNTIF($D$1:D322,D322))</f>
        <v/>
      </c>
      <c r="F322" t="str">
        <f t="shared" si="4"/>
        <v>Linkedin.com</v>
      </c>
      <c r="G322">
        <v>2</v>
      </c>
      <c r="I322" t="s">
        <v>1280</v>
      </c>
      <c r="J322" t="s">
        <v>319</v>
      </c>
      <c r="K322">
        <v>2</v>
      </c>
    </row>
    <row r="323" spans="1:11">
      <c r="A323" s="86" t="s">
        <v>1881</v>
      </c>
      <c r="B323" s="86" t="s">
        <v>1231</v>
      </c>
      <c r="C323" s="86">
        <v>2</v>
      </c>
      <c r="D323" s="150" t="str">
        <f>IFERROR(MATCH(A323,'상위 PV'!$H$2:$H$7,0),"")</f>
        <v/>
      </c>
      <c r="E323" t="str">
        <f>IF(D323="","",D323&amp;"@"&amp;COUNTIF($D$1:D323,D323))</f>
        <v/>
      </c>
      <c r="F323" t="str">
        <f t="shared" ref="F323:F386" si="5">IF(B323="google","Google.com",IF(B323="(direct)","직접유입",UPPER(LEFT(B323,1))&amp;MID(B323,2,99)))</f>
        <v>Skenmove.com</v>
      </c>
      <c r="G323">
        <v>2</v>
      </c>
      <c r="I323" t="s">
        <v>1033</v>
      </c>
      <c r="J323" t="s">
        <v>319</v>
      </c>
      <c r="K323">
        <v>2</v>
      </c>
    </row>
    <row r="324" spans="1:11">
      <c r="A324" s="86" t="s">
        <v>674</v>
      </c>
      <c r="B324" s="86" t="s">
        <v>319</v>
      </c>
      <c r="C324" s="86">
        <v>2</v>
      </c>
      <c r="D324" s="150" t="str">
        <f>IFERROR(MATCH(A324,'상위 PV'!$H$2:$H$7,0),"")</f>
        <v/>
      </c>
      <c r="E324" t="str">
        <f>IF(D324="","",D324&amp;"@"&amp;COUNTIF($D$1:D324,D324))</f>
        <v/>
      </c>
      <c r="F324" t="str">
        <f t="shared" si="5"/>
        <v>Google.com</v>
      </c>
      <c r="G324">
        <v>2</v>
      </c>
      <c r="I324" t="s">
        <v>281</v>
      </c>
      <c r="J324" t="s">
        <v>323</v>
      </c>
      <c r="K324">
        <v>2</v>
      </c>
    </row>
    <row r="325" spans="1:11">
      <c r="A325" s="86" t="s">
        <v>1801</v>
      </c>
      <c r="B325" s="86" t="s">
        <v>319</v>
      </c>
      <c r="C325" s="86">
        <v>2</v>
      </c>
      <c r="D325" s="150" t="str">
        <f>IFERROR(MATCH(A325,'상위 PV'!$H$2:$H$7,0),"")</f>
        <v/>
      </c>
      <c r="E325" t="str">
        <f>IF(D325="","",D325&amp;"@"&amp;COUNTIF($D$1:D325,D325))</f>
        <v/>
      </c>
      <c r="F325" t="str">
        <f t="shared" si="5"/>
        <v>Google.com</v>
      </c>
      <c r="G325">
        <v>2</v>
      </c>
      <c r="I325" t="s">
        <v>281</v>
      </c>
      <c r="J325" t="s">
        <v>321</v>
      </c>
      <c r="K325">
        <v>2</v>
      </c>
    </row>
    <row r="326" spans="1:11">
      <c r="A326" s="86" t="s">
        <v>1891</v>
      </c>
      <c r="B326" s="86" t="s">
        <v>319</v>
      </c>
      <c r="C326" s="86">
        <v>2</v>
      </c>
      <c r="D326" s="150" t="str">
        <f>IFERROR(MATCH(A326,'상위 PV'!$H$2:$H$7,0),"")</f>
        <v/>
      </c>
      <c r="E326" t="str">
        <f>IF(D326="","",D326&amp;"@"&amp;COUNTIF($D$1:D326,D326))</f>
        <v/>
      </c>
      <c r="F326" t="str">
        <f t="shared" si="5"/>
        <v>Google.com</v>
      </c>
      <c r="G326">
        <v>2</v>
      </c>
      <c r="I326" t="s">
        <v>277</v>
      </c>
      <c r="J326" t="s">
        <v>318</v>
      </c>
      <c r="K326">
        <v>2</v>
      </c>
    </row>
    <row r="327" spans="1:11">
      <c r="A327" s="86" t="s">
        <v>279</v>
      </c>
      <c r="B327" s="86" t="s">
        <v>318</v>
      </c>
      <c r="C327" s="86">
        <v>2</v>
      </c>
      <c r="D327" s="150" t="str">
        <f>IFERROR(MATCH(A327,'상위 PV'!$H$2:$H$7,0),"")</f>
        <v/>
      </c>
      <c r="E327" t="str">
        <f>IF(D327="","",D327&amp;"@"&amp;COUNTIF($D$1:D327,D327))</f>
        <v/>
      </c>
      <c r="F327" t="str">
        <f t="shared" si="5"/>
        <v>직접유입</v>
      </c>
      <c r="G327">
        <v>2</v>
      </c>
      <c r="I327" t="s">
        <v>294</v>
      </c>
      <c r="J327" t="s">
        <v>324</v>
      </c>
      <c r="K327">
        <v>2</v>
      </c>
    </row>
    <row r="328" spans="1:11">
      <c r="A328" s="86" t="s">
        <v>279</v>
      </c>
      <c r="B328" s="86" t="s">
        <v>1659</v>
      </c>
      <c r="C328" s="86">
        <v>2</v>
      </c>
      <c r="D328" s="150" t="str">
        <f>IFERROR(MATCH(A328,'상위 PV'!$H$2:$H$7,0),"")</f>
        <v/>
      </c>
      <c r="E328" t="str">
        <f>IF(D328="","",D328&amp;"@"&amp;COUNTIF($D$1:D328,D328))</f>
        <v/>
      </c>
      <c r="F328" t="str">
        <f t="shared" si="5"/>
        <v>Chatgpt.com</v>
      </c>
      <c r="G328">
        <v>2</v>
      </c>
      <c r="I328" t="s">
        <v>265</v>
      </c>
      <c r="J328" t="s">
        <v>320</v>
      </c>
      <c r="K328">
        <v>2</v>
      </c>
    </row>
    <row r="329" spans="1:11">
      <c r="A329" s="86" t="s">
        <v>658</v>
      </c>
      <c r="B329" s="86" t="s">
        <v>326</v>
      </c>
      <c r="C329" s="86">
        <v>2</v>
      </c>
      <c r="D329" s="150" t="str">
        <f>IFERROR(MATCH(A329,'상위 PV'!$H$2:$H$7,0),"")</f>
        <v/>
      </c>
      <c r="E329" t="str">
        <f>IF(D329="","",D329&amp;"@"&amp;COUNTIF($D$1:D329,D329))</f>
        <v/>
      </c>
      <c r="F329" t="str">
        <f t="shared" si="5"/>
        <v>Bing</v>
      </c>
      <c r="G329">
        <v>2</v>
      </c>
      <c r="I329" t="s">
        <v>265</v>
      </c>
      <c r="J329" t="s">
        <v>321</v>
      </c>
      <c r="K329">
        <v>2</v>
      </c>
    </row>
    <row r="330" spans="1:11">
      <c r="A330" s="86" t="s">
        <v>1802</v>
      </c>
      <c r="B330" s="86" t="s">
        <v>326</v>
      </c>
      <c r="C330" s="86">
        <v>2</v>
      </c>
      <c r="D330" s="150" t="str">
        <f>IFERROR(MATCH(A330,'상위 PV'!$H$2:$H$7,0),"")</f>
        <v/>
      </c>
      <c r="E330" t="str">
        <f>IF(D330="","",D330&amp;"@"&amp;COUNTIF($D$1:D330,D330))</f>
        <v/>
      </c>
      <c r="F330" t="str">
        <f t="shared" si="5"/>
        <v>Bing</v>
      </c>
      <c r="G330">
        <v>2</v>
      </c>
      <c r="I330" t="s">
        <v>914</v>
      </c>
      <c r="J330" t="s">
        <v>319</v>
      </c>
      <c r="K330">
        <v>2</v>
      </c>
    </row>
    <row r="331" spans="1:11">
      <c r="A331" s="86" t="s">
        <v>1035</v>
      </c>
      <c r="B331" s="86" t="s">
        <v>252</v>
      </c>
      <c r="C331" s="86">
        <v>2</v>
      </c>
      <c r="D331" s="150" t="str">
        <f>IFERROR(MATCH(A331,'상위 PV'!$H$2:$H$7,0),"")</f>
        <v/>
      </c>
      <c r="E331" t="str">
        <f>IF(D331="","",D331&amp;"@"&amp;COUNTIF($D$1:D331,D331))</f>
        <v/>
      </c>
      <c r="F331" t="str">
        <f t="shared" si="5"/>
        <v>(not set)</v>
      </c>
      <c r="G331">
        <v>2</v>
      </c>
      <c r="I331" t="s">
        <v>306</v>
      </c>
      <c r="J331" t="s">
        <v>321</v>
      </c>
      <c r="K331">
        <v>2</v>
      </c>
    </row>
    <row r="332" spans="1:11">
      <c r="A332" s="86" t="s">
        <v>1082</v>
      </c>
      <c r="B332" s="86" t="s">
        <v>327</v>
      </c>
      <c r="C332" s="86">
        <v>2</v>
      </c>
      <c r="D332" s="150" t="str">
        <f>IFERROR(MATCH(A332,'상위 PV'!$H$2:$H$7,0),"")</f>
        <v/>
      </c>
      <c r="E332" t="str">
        <f>IF(D332="","",D332&amp;"@"&amp;COUNTIF($D$1:D332,D332))</f>
        <v/>
      </c>
      <c r="F332" t="str">
        <f t="shared" si="5"/>
        <v>Cn.bing.com</v>
      </c>
      <c r="G332">
        <v>2</v>
      </c>
      <c r="I332" t="s">
        <v>278</v>
      </c>
      <c r="J332" t="s">
        <v>318</v>
      </c>
      <c r="K332">
        <v>2</v>
      </c>
    </row>
    <row r="333" spans="1:11">
      <c r="A333" s="86" t="s">
        <v>1268</v>
      </c>
      <c r="B333" s="86" t="s">
        <v>1659</v>
      </c>
      <c r="C333" s="86">
        <v>2</v>
      </c>
      <c r="D333" s="150" t="str">
        <f>IFERROR(MATCH(A333,'상위 PV'!$H$2:$H$7,0),"")</f>
        <v/>
      </c>
      <c r="E333" t="str">
        <f>IF(D333="","",D333&amp;"@"&amp;COUNTIF($D$1:D333,D333))</f>
        <v/>
      </c>
      <c r="F333" t="str">
        <f t="shared" si="5"/>
        <v>Chatgpt.com</v>
      </c>
      <c r="G333">
        <v>2</v>
      </c>
      <c r="I333" t="s">
        <v>278</v>
      </c>
      <c r="J333" t="s">
        <v>321</v>
      </c>
      <c r="K333">
        <v>2</v>
      </c>
    </row>
    <row r="334" spans="1:11">
      <c r="A334" s="86" t="s">
        <v>1268</v>
      </c>
      <c r="B334" s="86" t="s">
        <v>319</v>
      </c>
      <c r="C334" s="86">
        <v>2</v>
      </c>
      <c r="D334" s="150" t="str">
        <f>IFERROR(MATCH(A334,'상위 PV'!$H$2:$H$7,0),"")</f>
        <v/>
      </c>
      <c r="E334" t="str">
        <f>IF(D334="","",D334&amp;"@"&amp;COUNTIF($D$1:D334,D334))</f>
        <v/>
      </c>
      <c r="F334" t="str">
        <f t="shared" si="5"/>
        <v>Google.com</v>
      </c>
      <c r="G334">
        <v>2</v>
      </c>
      <c r="I334" t="s">
        <v>261</v>
      </c>
      <c r="J334" t="s">
        <v>326</v>
      </c>
      <c r="K334">
        <v>2</v>
      </c>
    </row>
    <row r="335" spans="1:11">
      <c r="A335" s="86" t="s">
        <v>1892</v>
      </c>
      <c r="B335" s="86" t="s">
        <v>319</v>
      </c>
      <c r="C335" s="86">
        <v>2</v>
      </c>
      <c r="D335" s="150" t="str">
        <f>IFERROR(MATCH(A335,'상위 PV'!$H$2:$H$7,0),"")</f>
        <v/>
      </c>
      <c r="E335" t="str">
        <f>IF(D335="","",D335&amp;"@"&amp;COUNTIF($D$1:D335,D335))</f>
        <v/>
      </c>
      <c r="F335" t="str">
        <f t="shared" si="5"/>
        <v>Google.com</v>
      </c>
      <c r="G335">
        <v>2</v>
      </c>
      <c r="I335" t="s">
        <v>260</v>
      </c>
      <c r="J335" t="s">
        <v>592</v>
      </c>
      <c r="K335">
        <v>2</v>
      </c>
    </row>
    <row r="336" spans="1:11">
      <c r="A336" s="86" t="s">
        <v>1893</v>
      </c>
      <c r="B336" s="86" t="s">
        <v>319</v>
      </c>
      <c r="C336" s="86">
        <v>2</v>
      </c>
      <c r="D336" s="150" t="str">
        <f>IFERROR(MATCH(A336,'상위 PV'!$H$2:$H$7,0),"")</f>
        <v/>
      </c>
      <c r="E336" t="str">
        <f>IF(D336="","",D336&amp;"@"&amp;COUNTIF($D$1:D336,D336))</f>
        <v/>
      </c>
      <c r="F336" t="str">
        <f t="shared" si="5"/>
        <v>Google.com</v>
      </c>
      <c r="G336">
        <v>2</v>
      </c>
      <c r="I336" t="s">
        <v>978</v>
      </c>
      <c r="J336" t="s">
        <v>320</v>
      </c>
      <c r="K336">
        <v>2</v>
      </c>
    </row>
    <row r="337" spans="1:11">
      <c r="A337" s="86" t="s">
        <v>268</v>
      </c>
      <c r="B337" s="86" t="s">
        <v>318</v>
      </c>
      <c r="C337" s="86">
        <v>2</v>
      </c>
      <c r="D337" s="150" t="str">
        <f>IFERROR(MATCH(A337,'상위 PV'!$H$2:$H$7,0),"")</f>
        <v/>
      </c>
      <c r="E337" t="str">
        <f>IF(D337="","",D337&amp;"@"&amp;COUNTIF($D$1:D337,D337))</f>
        <v/>
      </c>
      <c r="F337" t="str">
        <f t="shared" si="5"/>
        <v>직접유입</v>
      </c>
      <c r="G337">
        <v>2</v>
      </c>
      <c r="I337" t="s">
        <v>978</v>
      </c>
      <c r="J337" t="s">
        <v>1231</v>
      </c>
      <c r="K337">
        <v>2</v>
      </c>
    </row>
    <row r="338" spans="1:11">
      <c r="A338" s="86" t="s">
        <v>501</v>
      </c>
      <c r="B338" s="86" t="s">
        <v>319</v>
      </c>
      <c r="C338" s="86">
        <v>2</v>
      </c>
      <c r="D338" s="150" t="str">
        <f>IFERROR(MATCH(A338,'상위 PV'!$H$2:$H$7,0),"")</f>
        <v/>
      </c>
      <c r="E338" t="str">
        <f>IF(D338="","",D338&amp;"@"&amp;COUNTIF($D$1:D338,D338))</f>
        <v/>
      </c>
      <c r="F338" t="str">
        <f t="shared" si="5"/>
        <v>Google.com</v>
      </c>
      <c r="G338">
        <v>2</v>
      </c>
      <c r="I338" t="s">
        <v>1225</v>
      </c>
      <c r="J338" t="s">
        <v>319</v>
      </c>
      <c r="K338">
        <v>2</v>
      </c>
    </row>
    <row r="339" spans="1:11">
      <c r="A339" s="86" t="s">
        <v>1610</v>
      </c>
      <c r="B339" s="86" t="s">
        <v>319</v>
      </c>
      <c r="C339" s="86">
        <v>2</v>
      </c>
      <c r="D339" s="150" t="str">
        <f>IFERROR(MATCH(A339,'상위 PV'!$H$2:$H$7,0),"")</f>
        <v/>
      </c>
      <c r="E339" t="str">
        <f>IF(D339="","",D339&amp;"@"&amp;COUNTIF($D$1:D339,D339))</f>
        <v/>
      </c>
      <c r="F339" t="str">
        <f t="shared" si="5"/>
        <v>Google.com</v>
      </c>
      <c r="G339">
        <v>2</v>
      </c>
      <c r="I339" t="s">
        <v>1281</v>
      </c>
      <c r="J339" t="s">
        <v>319</v>
      </c>
      <c r="K339">
        <v>2</v>
      </c>
    </row>
    <row r="340" spans="1:11">
      <c r="A340" s="86" t="s">
        <v>1326</v>
      </c>
      <c r="B340" s="86" t="s">
        <v>319</v>
      </c>
      <c r="C340" s="86">
        <v>2</v>
      </c>
      <c r="D340" s="150" t="str">
        <f>IFERROR(MATCH(A340,'상위 PV'!$H$2:$H$7,0),"")</f>
        <v/>
      </c>
      <c r="E340" t="str">
        <f>IF(D340="","",D340&amp;"@"&amp;COUNTIF($D$1:D340,D340))</f>
        <v/>
      </c>
      <c r="F340" t="str">
        <f t="shared" si="5"/>
        <v>Google.com</v>
      </c>
      <c r="G340">
        <v>2</v>
      </c>
      <c r="I340" t="s">
        <v>1282</v>
      </c>
      <c r="J340" t="s">
        <v>319</v>
      </c>
      <c r="K340">
        <v>2</v>
      </c>
    </row>
    <row r="341" spans="1:11">
      <c r="A341" s="86" t="s">
        <v>673</v>
      </c>
      <c r="B341" s="86" t="s">
        <v>319</v>
      </c>
      <c r="C341" s="86">
        <v>2</v>
      </c>
      <c r="D341" s="150" t="str">
        <f>IFERROR(MATCH(A341,'상위 PV'!$H$2:$H$7,0),"")</f>
        <v/>
      </c>
      <c r="E341" t="str">
        <f>IF(D341="","",D341&amp;"@"&amp;COUNTIF($D$1:D341,D341))</f>
        <v/>
      </c>
      <c r="F341" t="str">
        <f t="shared" si="5"/>
        <v>Google.com</v>
      </c>
      <c r="G341">
        <v>2</v>
      </c>
      <c r="I341" t="s">
        <v>881</v>
      </c>
      <c r="J341" t="s">
        <v>319</v>
      </c>
      <c r="K341">
        <v>2</v>
      </c>
    </row>
    <row r="342" spans="1:11">
      <c r="A342" s="86" t="s">
        <v>1139</v>
      </c>
      <c r="B342" s="86" t="s">
        <v>319</v>
      </c>
      <c r="C342" s="86">
        <v>2</v>
      </c>
      <c r="D342" s="150" t="str">
        <f>IFERROR(MATCH(A342,'상위 PV'!$H$2:$H$7,0),"")</f>
        <v/>
      </c>
      <c r="E342" t="str">
        <f>IF(D342="","",D342&amp;"@"&amp;COUNTIF($D$1:D342,D342))</f>
        <v/>
      </c>
      <c r="F342" t="str">
        <f t="shared" si="5"/>
        <v>Google.com</v>
      </c>
      <c r="G342">
        <v>2</v>
      </c>
      <c r="I342" t="s">
        <v>1283</v>
      </c>
      <c r="J342" t="s">
        <v>318</v>
      </c>
      <c r="K342">
        <v>2</v>
      </c>
    </row>
    <row r="343" spans="1:11">
      <c r="A343" s="86" t="s">
        <v>1787</v>
      </c>
      <c r="B343" s="86" t="s">
        <v>319</v>
      </c>
      <c r="C343" s="86">
        <v>2</v>
      </c>
      <c r="D343" s="150" t="str">
        <f>IFERROR(MATCH(A343,'상위 PV'!$H$2:$H$7,0),"")</f>
        <v/>
      </c>
      <c r="E343" t="str">
        <f>IF(D343="","",D343&amp;"@"&amp;COUNTIF($D$1:D343,D343))</f>
        <v/>
      </c>
      <c r="F343" t="str">
        <f t="shared" si="5"/>
        <v>Google.com</v>
      </c>
      <c r="G343">
        <v>2</v>
      </c>
      <c r="I343" t="s">
        <v>1284</v>
      </c>
      <c r="J343" t="s">
        <v>326</v>
      </c>
      <c r="K343">
        <v>2</v>
      </c>
    </row>
    <row r="344" spans="1:11">
      <c r="A344" s="86" t="s">
        <v>1273</v>
      </c>
      <c r="B344" s="86" t="s">
        <v>319</v>
      </c>
      <c r="C344" s="86">
        <v>2</v>
      </c>
      <c r="D344" s="150" t="str">
        <f>IFERROR(MATCH(A344,'상위 PV'!$H$2:$H$7,0),"")</f>
        <v/>
      </c>
      <c r="E344" t="str">
        <f>IF(D344="","",D344&amp;"@"&amp;COUNTIF($D$1:D344,D344))</f>
        <v/>
      </c>
      <c r="F344" t="str">
        <f t="shared" si="5"/>
        <v>Google.com</v>
      </c>
      <c r="G344">
        <v>2</v>
      </c>
      <c r="I344" t="s">
        <v>1285</v>
      </c>
      <c r="J344" t="s">
        <v>318</v>
      </c>
      <c r="K344">
        <v>2</v>
      </c>
    </row>
    <row r="345" spans="1:11">
      <c r="A345" s="86" t="s">
        <v>1248</v>
      </c>
      <c r="B345" s="86" t="s">
        <v>318</v>
      </c>
      <c r="C345" s="86">
        <v>2</v>
      </c>
      <c r="D345" s="150" t="str">
        <f>IFERROR(MATCH(A345,'상위 PV'!$H$2:$H$7,0),"")</f>
        <v/>
      </c>
      <c r="E345" t="str">
        <f>IF(D345="","",D345&amp;"@"&amp;COUNTIF($D$1:D345,D345))</f>
        <v/>
      </c>
      <c r="F345" t="str">
        <f t="shared" si="5"/>
        <v>직접유입</v>
      </c>
      <c r="G345">
        <v>2</v>
      </c>
      <c r="I345" t="s">
        <v>1286</v>
      </c>
      <c r="J345" t="s">
        <v>934</v>
      </c>
      <c r="K345">
        <v>2</v>
      </c>
    </row>
    <row r="346" spans="1:11">
      <c r="A346" s="86" t="s">
        <v>505</v>
      </c>
      <c r="B346" s="86" t="s">
        <v>319</v>
      </c>
      <c r="C346" s="86">
        <v>2</v>
      </c>
      <c r="D346" s="150" t="str">
        <f>IFERROR(MATCH(A346,'상위 PV'!$H$2:$H$7,0),"")</f>
        <v/>
      </c>
      <c r="E346" t="str">
        <f>IF(D346="","",D346&amp;"@"&amp;COUNTIF($D$1:D346,D346))</f>
        <v/>
      </c>
      <c r="F346" t="str">
        <f t="shared" si="5"/>
        <v>Google.com</v>
      </c>
      <c r="G346">
        <v>2</v>
      </c>
      <c r="I346" t="s">
        <v>677</v>
      </c>
      <c r="J346" t="s">
        <v>319</v>
      </c>
      <c r="K346">
        <v>2</v>
      </c>
    </row>
    <row r="347" spans="1:11">
      <c r="A347" s="86" t="s">
        <v>1124</v>
      </c>
      <c r="B347" s="86" t="s">
        <v>318</v>
      </c>
      <c r="C347" s="86">
        <v>2</v>
      </c>
      <c r="D347" s="150" t="str">
        <f>IFERROR(MATCH(A347,'상위 PV'!$H$2:$H$7,0),"")</f>
        <v/>
      </c>
      <c r="E347" t="str">
        <f>IF(D347="","",D347&amp;"@"&amp;COUNTIF($D$1:D347,D347))</f>
        <v/>
      </c>
      <c r="F347" t="str">
        <f t="shared" si="5"/>
        <v>직접유입</v>
      </c>
      <c r="G347">
        <v>2</v>
      </c>
      <c r="I347" t="s">
        <v>1041</v>
      </c>
      <c r="J347" t="s">
        <v>319</v>
      </c>
      <c r="K347">
        <v>2</v>
      </c>
    </row>
    <row r="348" spans="1:11">
      <c r="A348" s="86" t="s">
        <v>1124</v>
      </c>
      <c r="B348" s="86" t="s">
        <v>326</v>
      </c>
      <c r="C348" s="86">
        <v>2</v>
      </c>
      <c r="D348" s="150" t="str">
        <f>IFERROR(MATCH(A348,'상위 PV'!$H$2:$H$7,0),"")</f>
        <v/>
      </c>
      <c r="E348" t="str">
        <f>IF(D348="","",D348&amp;"@"&amp;COUNTIF($D$1:D348,D348))</f>
        <v/>
      </c>
      <c r="F348" t="str">
        <f t="shared" si="5"/>
        <v>Bing</v>
      </c>
      <c r="G348">
        <v>2</v>
      </c>
      <c r="I348" t="s">
        <v>678</v>
      </c>
      <c r="J348" t="s">
        <v>318</v>
      </c>
      <c r="K348">
        <v>2</v>
      </c>
    </row>
    <row r="349" spans="1:11">
      <c r="A349" s="86" t="s">
        <v>915</v>
      </c>
      <c r="B349" s="86" t="s">
        <v>319</v>
      </c>
      <c r="C349" s="86">
        <v>2</v>
      </c>
      <c r="D349" s="150" t="str">
        <f>IFERROR(MATCH(A349,'상위 PV'!$H$2:$H$7,0),"")</f>
        <v/>
      </c>
      <c r="E349" t="str">
        <f>IF(D349="","",D349&amp;"@"&amp;COUNTIF($D$1:D349,D349))</f>
        <v/>
      </c>
      <c r="F349" t="str">
        <f t="shared" si="5"/>
        <v>Google.com</v>
      </c>
      <c r="G349">
        <v>2</v>
      </c>
      <c r="I349" t="s">
        <v>1148</v>
      </c>
      <c r="J349" t="s">
        <v>319</v>
      </c>
      <c r="K349">
        <v>2</v>
      </c>
    </row>
    <row r="350" spans="1:11">
      <c r="A350" s="86" t="s">
        <v>1645</v>
      </c>
      <c r="B350" s="86" t="s">
        <v>326</v>
      </c>
      <c r="C350" s="86">
        <v>2</v>
      </c>
      <c r="D350" s="150" t="str">
        <f>IFERROR(MATCH(A350,'상위 PV'!$H$2:$H$7,0),"")</f>
        <v/>
      </c>
      <c r="E350" t="str">
        <f>IF(D350="","",D350&amp;"@"&amp;COUNTIF($D$1:D350,D350))</f>
        <v/>
      </c>
      <c r="F350" t="str">
        <f t="shared" si="5"/>
        <v>Bing</v>
      </c>
      <c r="G350">
        <v>2</v>
      </c>
      <c r="I350" t="s">
        <v>1287</v>
      </c>
      <c r="J350" t="s">
        <v>326</v>
      </c>
      <c r="K350">
        <v>2</v>
      </c>
    </row>
    <row r="351" spans="1:11">
      <c r="A351" s="86" t="s">
        <v>1126</v>
      </c>
      <c r="B351" s="86" t="s">
        <v>319</v>
      </c>
      <c r="C351" s="86">
        <v>2</v>
      </c>
      <c r="D351" s="150" t="str">
        <f>IFERROR(MATCH(A351,'상위 PV'!$H$2:$H$7,0),"")</f>
        <v/>
      </c>
      <c r="E351" t="str">
        <f>IF(D351="","",D351&amp;"@"&amp;COUNTIF($D$1:D351,D351))</f>
        <v/>
      </c>
      <c r="F351" t="str">
        <f t="shared" si="5"/>
        <v>Google.com</v>
      </c>
      <c r="G351">
        <v>2</v>
      </c>
      <c r="I351" t="s">
        <v>1000</v>
      </c>
      <c r="J351" t="s">
        <v>319</v>
      </c>
      <c r="K351">
        <v>2</v>
      </c>
    </row>
    <row r="352" spans="1:11">
      <c r="A352" s="86" t="s">
        <v>1085</v>
      </c>
      <c r="B352" s="86" t="s">
        <v>319</v>
      </c>
      <c r="C352" s="86">
        <v>2</v>
      </c>
      <c r="D352" s="150" t="str">
        <f>IFERROR(MATCH(A352,'상위 PV'!$H$2:$H$7,0),"")</f>
        <v/>
      </c>
      <c r="E352" t="str">
        <f>IF(D352="","",D352&amp;"@"&amp;COUNTIF($D$1:D352,D352))</f>
        <v/>
      </c>
      <c r="F352" t="str">
        <f t="shared" si="5"/>
        <v>Google.com</v>
      </c>
      <c r="G352">
        <v>2</v>
      </c>
      <c r="I352" t="s">
        <v>1288</v>
      </c>
      <c r="J352" t="s">
        <v>319</v>
      </c>
      <c r="K352">
        <v>2</v>
      </c>
    </row>
    <row r="353" spans="1:11">
      <c r="A353" s="86" t="s">
        <v>276</v>
      </c>
      <c r="B353" s="86" t="s">
        <v>319</v>
      </c>
      <c r="C353" s="86">
        <v>2</v>
      </c>
      <c r="D353" s="150" t="str">
        <f>IFERROR(MATCH(A353,'상위 PV'!$H$2:$H$7,0),"")</f>
        <v/>
      </c>
      <c r="E353" t="str">
        <f>IF(D353="","",D353&amp;"@"&amp;COUNTIF($D$1:D353,D353))</f>
        <v/>
      </c>
      <c r="F353" t="str">
        <f t="shared" si="5"/>
        <v>Google.com</v>
      </c>
      <c r="G353">
        <v>2</v>
      </c>
      <c r="I353" t="s">
        <v>653</v>
      </c>
      <c r="J353" t="s">
        <v>319</v>
      </c>
      <c r="K353">
        <v>2</v>
      </c>
    </row>
    <row r="354" spans="1:11">
      <c r="A354" s="86" t="s">
        <v>971</v>
      </c>
      <c r="B354" s="86" t="s">
        <v>1111</v>
      </c>
      <c r="C354" s="86">
        <v>2</v>
      </c>
      <c r="D354" s="150" t="str">
        <f>IFERROR(MATCH(A354,'상위 PV'!$H$2:$H$7,0),"")</f>
        <v/>
      </c>
      <c r="E354" t="str">
        <f>IF(D354="","",D354&amp;"@"&amp;COUNTIF($D$1:D354,D354))</f>
        <v/>
      </c>
      <c r="F354" t="str">
        <f t="shared" si="5"/>
        <v>Sktradinginternational.com</v>
      </c>
      <c r="G354">
        <v>2</v>
      </c>
      <c r="I354" t="s">
        <v>622</v>
      </c>
      <c r="J354" t="s">
        <v>319</v>
      </c>
      <c r="K354">
        <v>2</v>
      </c>
    </row>
    <row r="355" spans="1:11">
      <c r="A355" s="86" t="s">
        <v>284</v>
      </c>
      <c r="B355" s="86" t="s">
        <v>319</v>
      </c>
      <c r="C355" s="86">
        <v>2</v>
      </c>
      <c r="D355" s="150" t="str">
        <f>IFERROR(MATCH(A355,'상위 PV'!$H$2:$H$7,0),"")</f>
        <v/>
      </c>
      <c r="E355" t="str">
        <f>IF(D355="","",D355&amp;"@"&amp;COUNTIF($D$1:D355,D355))</f>
        <v/>
      </c>
      <c r="F355" t="str">
        <f t="shared" si="5"/>
        <v>Google.com</v>
      </c>
      <c r="G355">
        <v>2</v>
      </c>
      <c r="I355" t="s">
        <v>291</v>
      </c>
      <c r="J355" t="s">
        <v>319</v>
      </c>
      <c r="K355">
        <v>2</v>
      </c>
    </row>
    <row r="356" spans="1:11">
      <c r="A356" s="86" t="s">
        <v>284</v>
      </c>
      <c r="B356" s="86" t="s">
        <v>1438</v>
      </c>
      <c r="C356" s="86">
        <v>2</v>
      </c>
      <c r="D356" s="150" t="str">
        <f>IFERROR(MATCH(A356,'상위 PV'!$H$2:$H$7,0),"")</f>
        <v/>
      </c>
      <c r="E356" t="str">
        <f>IF(D356="","",D356&amp;"@"&amp;COUNTIF($D$1:D356,D356))</f>
        <v/>
      </c>
      <c r="F356" t="str">
        <f t="shared" si="5"/>
        <v>Skenergy.com</v>
      </c>
      <c r="G356">
        <v>2</v>
      </c>
      <c r="I356" t="s">
        <v>1289</v>
      </c>
      <c r="J356" t="s">
        <v>319</v>
      </c>
      <c r="K356">
        <v>2</v>
      </c>
    </row>
    <row r="357" spans="1:11">
      <c r="A357" s="86" t="s">
        <v>277</v>
      </c>
      <c r="B357" s="86" t="s">
        <v>318</v>
      </c>
      <c r="C357" s="86">
        <v>2</v>
      </c>
      <c r="D357" s="150" t="str">
        <f>IFERROR(MATCH(A357,'상위 PV'!$H$2:$H$7,0),"")</f>
        <v/>
      </c>
      <c r="E357" t="str">
        <f>IF(D357="","",D357&amp;"@"&amp;COUNTIF($D$1:D357,D357))</f>
        <v/>
      </c>
      <c r="F357" t="str">
        <f t="shared" si="5"/>
        <v>직접유입</v>
      </c>
      <c r="G357">
        <v>2</v>
      </c>
      <c r="I357" t="s">
        <v>679</v>
      </c>
      <c r="J357" t="s">
        <v>319</v>
      </c>
      <c r="K357">
        <v>2</v>
      </c>
    </row>
    <row r="358" spans="1:11">
      <c r="A358" s="86" t="s">
        <v>259</v>
      </c>
      <c r="B358" s="86" t="s">
        <v>321</v>
      </c>
      <c r="C358" s="86">
        <v>2</v>
      </c>
      <c r="D358" s="150" t="str">
        <f>IFERROR(MATCH(A358,'상위 PV'!$H$2:$H$7,0),"")</f>
        <v/>
      </c>
      <c r="E358" t="str">
        <f>IF(D358="","",D358&amp;"@"&amp;COUNTIF($D$1:D358,D358))</f>
        <v/>
      </c>
      <c r="F358" t="str">
        <f t="shared" si="5"/>
        <v>Skinnovation.com</v>
      </c>
      <c r="G358">
        <v>2</v>
      </c>
      <c r="I358" t="s">
        <v>1290</v>
      </c>
      <c r="J358" t="s">
        <v>319</v>
      </c>
      <c r="K358">
        <v>2</v>
      </c>
    </row>
    <row r="359" spans="1:11">
      <c r="A359" s="86" t="s">
        <v>1445</v>
      </c>
      <c r="B359" s="86" t="s">
        <v>1515</v>
      </c>
      <c r="C359" s="86">
        <v>2</v>
      </c>
      <c r="D359" s="150" t="str">
        <f>IFERROR(MATCH(A359,'상위 PV'!$H$2:$H$7,0),"")</f>
        <v/>
      </c>
      <c r="E359" t="str">
        <f>IF(D359="","",D359&amp;"@"&amp;COUNTIF($D$1:D359,D359))</f>
        <v/>
      </c>
      <c r="F359" t="str">
        <f t="shared" si="5"/>
        <v>Eng.skearthon.com</v>
      </c>
      <c r="G359">
        <v>2</v>
      </c>
      <c r="I359" t="s">
        <v>1291</v>
      </c>
      <c r="J359" t="s">
        <v>327</v>
      </c>
      <c r="K359">
        <v>2</v>
      </c>
    </row>
    <row r="360" spans="1:11">
      <c r="A360" s="86" t="s">
        <v>1448</v>
      </c>
      <c r="B360" s="86" t="s">
        <v>320</v>
      </c>
      <c r="C360" s="86">
        <v>2</v>
      </c>
      <c r="D360" s="150" t="str">
        <f>IFERROR(MATCH(A360,'상위 PV'!$H$2:$H$7,0),"")</f>
        <v/>
      </c>
      <c r="E360" t="str">
        <f>IF(D360="","",D360&amp;"@"&amp;COUNTIF($D$1:D360,D360))</f>
        <v/>
      </c>
      <c r="F360" t="str">
        <f t="shared" si="5"/>
        <v>Linkedin.com</v>
      </c>
      <c r="G360">
        <v>2</v>
      </c>
      <c r="I360" t="s">
        <v>263</v>
      </c>
      <c r="J360" t="s">
        <v>320</v>
      </c>
      <c r="K360">
        <v>2</v>
      </c>
    </row>
    <row r="361" spans="1:11">
      <c r="A361" s="86" t="s">
        <v>1541</v>
      </c>
      <c r="B361" s="86" t="s">
        <v>319</v>
      </c>
      <c r="C361" s="86">
        <v>2</v>
      </c>
      <c r="D361" s="150" t="str">
        <f>IFERROR(MATCH(A361,'상위 PV'!$H$2:$H$7,0),"")</f>
        <v/>
      </c>
      <c r="E361" t="str">
        <f>IF(D361="","",D361&amp;"@"&amp;COUNTIF($D$1:D361,D361))</f>
        <v/>
      </c>
      <c r="F361" t="str">
        <f t="shared" si="5"/>
        <v>Google.com</v>
      </c>
      <c r="G361">
        <v>2</v>
      </c>
      <c r="I361" t="s">
        <v>280</v>
      </c>
      <c r="J361" t="s">
        <v>1111</v>
      </c>
      <c r="K361">
        <v>2</v>
      </c>
    </row>
    <row r="362" spans="1:11">
      <c r="A362" s="86" t="s">
        <v>1541</v>
      </c>
      <c r="B362" s="86" t="s">
        <v>1231</v>
      </c>
      <c r="C362" s="86">
        <v>2</v>
      </c>
      <c r="D362" s="150" t="str">
        <f>IFERROR(MATCH(A362,'상위 PV'!$H$2:$H$7,0),"")</f>
        <v/>
      </c>
      <c r="E362" t="str">
        <f>IF(D362="","",D362&amp;"@"&amp;COUNTIF($D$1:D362,D362))</f>
        <v/>
      </c>
      <c r="F362" t="str">
        <f t="shared" si="5"/>
        <v>Skenmove.com</v>
      </c>
      <c r="G362">
        <v>2</v>
      </c>
      <c r="I362" t="s">
        <v>254</v>
      </c>
      <c r="J362" t="s">
        <v>1110</v>
      </c>
      <c r="K362">
        <v>1</v>
      </c>
    </row>
    <row r="363" spans="1:11">
      <c r="A363" s="86" t="s">
        <v>1586</v>
      </c>
      <c r="B363" s="86" t="s">
        <v>1575</v>
      </c>
      <c r="C363" s="86">
        <v>2</v>
      </c>
      <c r="D363" s="150" t="str">
        <f>IFERROR(MATCH(A363,'상위 PV'!$H$2:$H$7,0),"")</f>
        <v/>
      </c>
      <c r="E363" t="str">
        <f>IF(D363="","",D363&amp;"@"&amp;COUNTIF($D$1:D363,D363))</f>
        <v/>
      </c>
      <c r="F363" t="str">
        <f t="shared" si="5"/>
        <v>Naver</v>
      </c>
      <c r="G363">
        <v>2</v>
      </c>
      <c r="I363" t="s">
        <v>254</v>
      </c>
      <c r="J363" t="s">
        <v>327</v>
      </c>
      <c r="K363">
        <v>1</v>
      </c>
    </row>
    <row r="364" spans="1:11">
      <c r="A364" s="86" t="s">
        <v>1565</v>
      </c>
      <c r="B364" s="86" t="s">
        <v>318</v>
      </c>
      <c r="C364" s="86">
        <v>2</v>
      </c>
      <c r="D364" s="150" t="str">
        <f>IFERROR(MATCH(A364,'상위 PV'!$H$2:$H$7,0),"")</f>
        <v/>
      </c>
      <c r="E364" t="str">
        <f>IF(D364="","",D364&amp;"@"&amp;COUNTIF($D$1:D364,D364))</f>
        <v/>
      </c>
      <c r="F364" t="str">
        <f t="shared" si="5"/>
        <v>직접유입</v>
      </c>
      <c r="G364">
        <v>2</v>
      </c>
      <c r="I364" t="s">
        <v>254</v>
      </c>
      <c r="J364" t="s">
        <v>1377</v>
      </c>
      <c r="K364">
        <v>1</v>
      </c>
    </row>
    <row r="365" spans="1:11">
      <c r="A365" s="86" t="s">
        <v>914</v>
      </c>
      <c r="B365" s="86" t="s">
        <v>320</v>
      </c>
      <c r="C365" s="86">
        <v>2</v>
      </c>
      <c r="D365" s="150" t="str">
        <f>IFERROR(MATCH(A365,'상위 PV'!$H$2:$H$7,0),"")</f>
        <v/>
      </c>
      <c r="E365" t="str">
        <f>IF(D365="","",D365&amp;"@"&amp;COUNTIF($D$1:D365,D365))</f>
        <v/>
      </c>
      <c r="F365" t="str">
        <f t="shared" si="5"/>
        <v>Linkedin.com</v>
      </c>
      <c r="G365">
        <v>2</v>
      </c>
      <c r="I365" t="s">
        <v>254</v>
      </c>
      <c r="J365" t="s">
        <v>934</v>
      </c>
      <c r="K365">
        <v>1</v>
      </c>
    </row>
    <row r="366" spans="1:11">
      <c r="A366" s="86" t="s">
        <v>917</v>
      </c>
      <c r="B366" s="86" t="s">
        <v>319</v>
      </c>
      <c r="C366" s="86">
        <v>2</v>
      </c>
      <c r="D366" s="150" t="str">
        <f>IFERROR(MATCH(A366,'상위 PV'!$H$2:$H$7,0),"")</f>
        <v/>
      </c>
      <c r="E366" t="str">
        <f>IF(D366="","",D366&amp;"@"&amp;COUNTIF($D$1:D366,D366))</f>
        <v/>
      </c>
      <c r="F366" t="str">
        <f t="shared" si="5"/>
        <v>Google.com</v>
      </c>
      <c r="G366">
        <v>2</v>
      </c>
      <c r="I366" t="s">
        <v>254</v>
      </c>
      <c r="J366" t="s">
        <v>1153</v>
      </c>
      <c r="K366">
        <v>1</v>
      </c>
    </row>
    <row r="367" spans="1:11">
      <c r="A367" s="86" t="s">
        <v>306</v>
      </c>
      <c r="B367" s="86" t="s">
        <v>252</v>
      </c>
      <c r="C367" s="86">
        <v>2</v>
      </c>
      <c r="D367" s="150" t="str">
        <f>IFERROR(MATCH(A367,'상위 PV'!$H$2:$H$7,0),"")</f>
        <v/>
      </c>
      <c r="E367" t="str">
        <f>IF(D367="","",D367&amp;"@"&amp;COUNTIF($D$1:D367,D367))</f>
        <v/>
      </c>
      <c r="F367" t="str">
        <f t="shared" si="5"/>
        <v>(not set)</v>
      </c>
      <c r="G367">
        <v>2</v>
      </c>
      <c r="I367" t="s">
        <v>254</v>
      </c>
      <c r="J367" t="s">
        <v>1111</v>
      </c>
      <c r="K367">
        <v>1</v>
      </c>
    </row>
    <row r="368" spans="1:11">
      <c r="A368" s="86" t="s">
        <v>306</v>
      </c>
      <c r="B368" s="86" t="s">
        <v>319</v>
      </c>
      <c r="C368" s="86">
        <v>2</v>
      </c>
      <c r="D368" s="150" t="str">
        <f>IFERROR(MATCH(A368,'상위 PV'!$H$2:$H$7,0),"")</f>
        <v/>
      </c>
      <c r="E368" t="str">
        <f>IF(D368="","",D368&amp;"@"&amp;COUNTIF($D$1:D368,D368))</f>
        <v/>
      </c>
      <c r="F368" t="str">
        <f t="shared" si="5"/>
        <v>Google.com</v>
      </c>
      <c r="G368">
        <v>2</v>
      </c>
      <c r="I368" t="s">
        <v>254</v>
      </c>
      <c r="J368" t="s">
        <v>1376</v>
      </c>
      <c r="K368">
        <v>1</v>
      </c>
    </row>
    <row r="369" spans="1:11">
      <c r="A369" s="86" t="s">
        <v>274</v>
      </c>
      <c r="B369" s="86" t="s">
        <v>1965</v>
      </c>
      <c r="C369" s="86">
        <v>2</v>
      </c>
      <c r="D369" s="150" t="str">
        <f>IFERROR(MATCH(A369,'상위 PV'!$H$2:$H$7,0),"")</f>
        <v/>
      </c>
      <c r="E369" t="str">
        <f>IF(D369="","",D369&amp;"@"&amp;COUNTIF($D$1:D369,D369))</f>
        <v/>
      </c>
      <c r="F369" t="str">
        <f t="shared" si="5"/>
        <v>Skincheonpetrochem.com</v>
      </c>
      <c r="G369">
        <v>2</v>
      </c>
      <c r="I369" t="s">
        <v>1180</v>
      </c>
      <c r="J369" t="s">
        <v>934</v>
      </c>
      <c r="K369">
        <v>1</v>
      </c>
    </row>
    <row r="370" spans="1:11">
      <c r="A370" s="86" t="s">
        <v>260</v>
      </c>
      <c r="B370" s="86" t="s">
        <v>321</v>
      </c>
      <c r="C370" s="86">
        <v>2</v>
      </c>
      <c r="D370" s="150" t="str">
        <f>IFERROR(MATCH(A370,'상위 PV'!$H$2:$H$7,0),"")</f>
        <v/>
      </c>
      <c r="E370" t="str">
        <f>IF(D370="","",D370&amp;"@"&amp;COUNTIF($D$1:D370,D370))</f>
        <v/>
      </c>
      <c r="F370" t="str">
        <f t="shared" si="5"/>
        <v>Skinnovation.com</v>
      </c>
      <c r="G370">
        <v>2</v>
      </c>
      <c r="I370" t="s">
        <v>307</v>
      </c>
      <c r="J370" t="s">
        <v>326</v>
      </c>
      <c r="K370">
        <v>1</v>
      </c>
    </row>
    <row r="371" spans="1:11">
      <c r="A371" s="86" t="s">
        <v>1789</v>
      </c>
      <c r="B371" s="86" t="s">
        <v>318</v>
      </c>
      <c r="C371" s="86">
        <v>2</v>
      </c>
      <c r="D371" s="150" t="str">
        <f>IFERROR(MATCH(A371,'상위 PV'!$H$2:$H$7,0),"")</f>
        <v/>
      </c>
      <c r="E371" t="str">
        <f>IF(D371="","",D371&amp;"@"&amp;COUNTIF($D$1:D371,D371))</f>
        <v/>
      </c>
      <c r="F371" t="str">
        <f t="shared" si="5"/>
        <v>직접유입</v>
      </c>
      <c r="G371">
        <v>2</v>
      </c>
      <c r="I371" t="s">
        <v>1075</v>
      </c>
      <c r="J371" t="s">
        <v>319</v>
      </c>
      <c r="K371">
        <v>1</v>
      </c>
    </row>
    <row r="372" spans="1:11">
      <c r="A372" s="86" t="s">
        <v>1066</v>
      </c>
      <c r="B372" s="86" t="s">
        <v>318</v>
      </c>
      <c r="C372" s="86">
        <v>2</v>
      </c>
      <c r="D372" s="150" t="str">
        <f>IFERROR(MATCH(A372,'상위 PV'!$H$2:$H$7,0),"")</f>
        <v/>
      </c>
      <c r="E372" t="str">
        <f>IF(D372="","",D372&amp;"@"&amp;COUNTIF($D$1:D372,D372))</f>
        <v/>
      </c>
      <c r="F372" t="str">
        <f t="shared" si="5"/>
        <v>직접유입</v>
      </c>
      <c r="G372">
        <v>2</v>
      </c>
      <c r="I372" t="s">
        <v>1292</v>
      </c>
      <c r="J372" t="s">
        <v>318</v>
      </c>
      <c r="K372">
        <v>1</v>
      </c>
    </row>
    <row r="373" spans="1:11">
      <c r="A373" s="86" t="s">
        <v>1779</v>
      </c>
      <c r="B373" s="86" t="s">
        <v>319</v>
      </c>
      <c r="C373" s="86">
        <v>2</v>
      </c>
      <c r="D373" s="150" t="str">
        <f>IFERROR(MATCH(A373,'상위 PV'!$H$2:$H$7,0),"")</f>
        <v/>
      </c>
      <c r="E373" t="str">
        <f>IF(D373="","",D373&amp;"@"&amp;COUNTIF($D$1:D373,D373))</f>
        <v/>
      </c>
      <c r="F373" t="str">
        <f t="shared" si="5"/>
        <v>Google.com</v>
      </c>
      <c r="G373">
        <v>2</v>
      </c>
      <c r="I373" t="s">
        <v>1129</v>
      </c>
      <c r="J373" t="s">
        <v>319</v>
      </c>
      <c r="K373">
        <v>1</v>
      </c>
    </row>
    <row r="374" spans="1:11">
      <c r="A374" s="86" t="s">
        <v>1735</v>
      </c>
      <c r="B374" s="86" t="s">
        <v>318</v>
      </c>
      <c r="C374" s="86">
        <v>2</v>
      </c>
      <c r="D374" s="150" t="str">
        <f>IFERROR(MATCH(A374,'상위 PV'!$H$2:$H$7,0),"")</f>
        <v/>
      </c>
      <c r="E374" t="str">
        <f>IF(D374="","",D374&amp;"@"&amp;COUNTIF($D$1:D374,D374))</f>
        <v/>
      </c>
      <c r="F374" t="str">
        <f t="shared" si="5"/>
        <v>직접유입</v>
      </c>
      <c r="G374">
        <v>2</v>
      </c>
      <c r="I374" t="s">
        <v>1293</v>
      </c>
      <c r="J374" t="s">
        <v>319</v>
      </c>
      <c r="K374">
        <v>1</v>
      </c>
    </row>
    <row r="375" spans="1:11">
      <c r="A375" s="86" t="s">
        <v>1884</v>
      </c>
      <c r="B375" s="86" t="s">
        <v>252</v>
      </c>
      <c r="C375" s="86">
        <v>2</v>
      </c>
      <c r="D375" s="150" t="str">
        <f>IFERROR(MATCH(A375,'상위 PV'!$H$2:$H$7,0),"")</f>
        <v/>
      </c>
      <c r="E375" t="str">
        <f>IF(D375="","",D375&amp;"@"&amp;COUNTIF($D$1:D375,D375))</f>
        <v/>
      </c>
      <c r="F375" t="str">
        <f t="shared" si="5"/>
        <v>(not set)</v>
      </c>
      <c r="G375">
        <v>2</v>
      </c>
      <c r="I375" t="s">
        <v>1043</v>
      </c>
      <c r="J375" t="s">
        <v>318</v>
      </c>
      <c r="K375">
        <v>1</v>
      </c>
    </row>
    <row r="376" spans="1:11">
      <c r="A376" s="86" t="s">
        <v>1884</v>
      </c>
      <c r="B376" s="86" t="s">
        <v>319</v>
      </c>
      <c r="C376" s="86">
        <v>2</v>
      </c>
      <c r="D376" s="150" t="str">
        <f>IFERROR(MATCH(A376,'상위 PV'!$H$2:$H$7,0),"")</f>
        <v/>
      </c>
      <c r="E376" t="str">
        <f>IF(D376="","",D376&amp;"@"&amp;COUNTIF($D$1:D376,D376))</f>
        <v/>
      </c>
      <c r="F376" t="str">
        <f t="shared" si="5"/>
        <v>Google.com</v>
      </c>
      <c r="G376">
        <v>2</v>
      </c>
      <c r="I376" t="s">
        <v>1181</v>
      </c>
      <c r="J376" t="s">
        <v>320</v>
      </c>
      <c r="K376">
        <v>1</v>
      </c>
    </row>
    <row r="377" spans="1:11">
      <c r="A377" s="86" t="s">
        <v>1723</v>
      </c>
      <c r="B377" s="86" t="s">
        <v>318</v>
      </c>
      <c r="C377" s="86">
        <v>2</v>
      </c>
      <c r="D377" s="150" t="str">
        <f>IFERROR(MATCH(A377,'상위 PV'!$H$2:$H$7,0),"")</f>
        <v/>
      </c>
      <c r="E377" t="str">
        <f>IF(D377="","",D377&amp;"@"&amp;COUNTIF($D$1:D377,D377))</f>
        <v/>
      </c>
      <c r="F377" t="str">
        <f t="shared" si="5"/>
        <v>직접유입</v>
      </c>
      <c r="G377">
        <v>2</v>
      </c>
      <c r="I377" t="s">
        <v>1258</v>
      </c>
      <c r="J377" t="s">
        <v>319</v>
      </c>
      <c r="K377">
        <v>1</v>
      </c>
    </row>
    <row r="378" spans="1:11">
      <c r="A378" s="86" t="s">
        <v>1894</v>
      </c>
      <c r="B378" s="86" t="s">
        <v>318</v>
      </c>
      <c r="C378" s="86">
        <v>2</v>
      </c>
      <c r="D378" s="150" t="str">
        <f>IFERROR(MATCH(A378,'상위 PV'!$H$2:$H$7,0),"")</f>
        <v/>
      </c>
      <c r="E378" t="str">
        <f>IF(D378="","",D378&amp;"@"&amp;COUNTIF($D$1:D378,D378))</f>
        <v/>
      </c>
      <c r="F378" t="str">
        <f t="shared" si="5"/>
        <v>직접유입</v>
      </c>
      <c r="G378">
        <v>2</v>
      </c>
      <c r="I378" t="s">
        <v>1258</v>
      </c>
      <c r="J378" t="s">
        <v>1153</v>
      </c>
      <c r="K378">
        <v>1</v>
      </c>
    </row>
    <row r="379" spans="1:11">
      <c r="A379" s="86" t="s">
        <v>1087</v>
      </c>
      <c r="B379" s="86" t="s">
        <v>319</v>
      </c>
      <c r="C379" s="86">
        <v>2</v>
      </c>
      <c r="D379" s="150" t="str">
        <f>IFERROR(MATCH(A379,'상위 PV'!$H$2:$H$7,0),"")</f>
        <v/>
      </c>
      <c r="E379" t="str">
        <f>IF(D379="","",D379&amp;"@"&amp;COUNTIF($D$1:D379,D379))</f>
        <v/>
      </c>
      <c r="F379" t="str">
        <f t="shared" si="5"/>
        <v>Google.com</v>
      </c>
      <c r="G379">
        <v>2</v>
      </c>
      <c r="I379" t="s">
        <v>264</v>
      </c>
      <c r="J379" t="s">
        <v>318</v>
      </c>
      <c r="K379">
        <v>1</v>
      </c>
    </row>
    <row r="380" spans="1:11">
      <c r="A380" s="86" t="s">
        <v>1895</v>
      </c>
      <c r="B380" s="86" t="s">
        <v>319</v>
      </c>
      <c r="C380" s="86">
        <v>2</v>
      </c>
      <c r="D380" s="150" t="str">
        <f>IFERROR(MATCH(A380,'상위 PV'!$H$2:$H$7,0),"")</f>
        <v/>
      </c>
      <c r="E380" t="str">
        <f>IF(D380="","",D380&amp;"@"&amp;COUNTIF($D$1:D380,D380))</f>
        <v/>
      </c>
      <c r="F380" t="str">
        <f t="shared" si="5"/>
        <v>Google.com</v>
      </c>
      <c r="G380">
        <v>2</v>
      </c>
      <c r="I380" t="s">
        <v>1183</v>
      </c>
      <c r="J380" t="s">
        <v>319</v>
      </c>
      <c r="K380">
        <v>1</v>
      </c>
    </row>
    <row r="381" spans="1:11">
      <c r="A381" s="86" t="s">
        <v>1556</v>
      </c>
      <c r="B381" s="86" t="s">
        <v>319</v>
      </c>
      <c r="C381" s="86">
        <v>2</v>
      </c>
      <c r="D381" s="150" t="str">
        <f>IFERROR(MATCH(A381,'상위 PV'!$H$2:$H$7,0),"")</f>
        <v/>
      </c>
      <c r="E381" t="str">
        <f>IF(D381="","",D381&amp;"@"&amp;COUNTIF($D$1:D381,D381))</f>
        <v/>
      </c>
      <c r="F381" t="str">
        <f t="shared" si="5"/>
        <v>Google.com</v>
      </c>
      <c r="G381">
        <v>2</v>
      </c>
      <c r="I381" t="s">
        <v>646</v>
      </c>
      <c r="J381" t="s">
        <v>318</v>
      </c>
      <c r="K381">
        <v>1</v>
      </c>
    </row>
    <row r="382" spans="1:11">
      <c r="A382" s="86" t="s">
        <v>1896</v>
      </c>
      <c r="B382" s="86" t="s">
        <v>319</v>
      </c>
      <c r="C382" s="86">
        <v>2</v>
      </c>
      <c r="D382" s="150" t="str">
        <f>IFERROR(MATCH(A382,'상위 PV'!$H$2:$H$7,0),"")</f>
        <v/>
      </c>
      <c r="E382" t="str">
        <f>IF(D382="","",D382&amp;"@"&amp;COUNTIF($D$1:D382,D382))</f>
        <v/>
      </c>
      <c r="F382" t="str">
        <f t="shared" si="5"/>
        <v>Google.com</v>
      </c>
      <c r="G382">
        <v>2</v>
      </c>
      <c r="I382" t="s">
        <v>304</v>
      </c>
      <c r="J382" t="s">
        <v>318</v>
      </c>
      <c r="K382">
        <v>1</v>
      </c>
    </row>
    <row r="383" spans="1:11">
      <c r="A383" s="86" t="s">
        <v>1778</v>
      </c>
      <c r="B383" s="86" t="s">
        <v>318</v>
      </c>
      <c r="C383" s="86">
        <v>2</v>
      </c>
      <c r="D383" s="150" t="str">
        <f>IFERROR(MATCH(A383,'상위 PV'!$H$2:$H$7,0),"")</f>
        <v/>
      </c>
      <c r="E383" t="str">
        <f>IF(D383="","",D383&amp;"@"&amp;COUNTIF($D$1:D383,D383))</f>
        <v/>
      </c>
      <c r="F383" t="str">
        <f t="shared" si="5"/>
        <v>직접유입</v>
      </c>
      <c r="G383">
        <v>2</v>
      </c>
      <c r="I383" t="s">
        <v>304</v>
      </c>
      <c r="J383" t="s">
        <v>319</v>
      </c>
      <c r="K383">
        <v>1</v>
      </c>
    </row>
    <row r="384" spans="1:11">
      <c r="A384" s="86" t="s">
        <v>1041</v>
      </c>
      <c r="B384" s="86" t="s">
        <v>319</v>
      </c>
      <c r="C384" s="86">
        <v>2</v>
      </c>
      <c r="D384" s="150" t="str">
        <f>IFERROR(MATCH(A384,'상위 PV'!$H$2:$H$7,0),"")</f>
        <v/>
      </c>
      <c r="E384" t="str">
        <f>IF(D384="","",D384&amp;"@"&amp;COUNTIF($D$1:D384,D384))</f>
        <v/>
      </c>
      <c r="F384" t="str">
        <f t="shared" si="5"/>
        <v>Google.com</v>
      </c>
      <c r="G384">
        <v>2</v>
      </c>
      <c r="I384" t="s">
        <v>945</v>
      </c>
      <c r="J384" t="s">
        <v>319</v>
      </c>
      <c r="K384">
        <v>1</v>
      </c>
    </row>
    <row r="385" spans="1:11">
      <c r="A385" s="86" t="s">
        <v>1898</v>
      </c>
      <c r="B385" s="86" t="s">
        <v>319</v>
      </c>
      <c r="C385" s="86">
        <v>2</v>
      </c>
      <c r="D385" s="150" t="str">
        <f>IFERROR(MATCH(A385,'상위 PV'!$H$2:$H$7,0),"")</f>
        <v/>
      </c>
      <c r="E385" t="str">
        <f>IF(D385="","",D385&amp;"@"&amp;COUNTIF($D$1:D385,D385))</f>
        <v/>
      </c>
      <c r="F385" t="str">
        <f t="shared" si="5"/>
        <v>Google.com</v>
      </c>
      <c r="G385">
        <v>2</v>
      </c>
      <c r="I385" t="s">
        <v>296</v>
      </c>
      <c r="J385" t="s">
        <v>318</v>
      </c>
      <c r="K385">
        <v>1</v>
      </c>
    </row>
    <row r="386" spans="1:11">
      <c r="A386" s="86" t="s">
        <v>653</v>
      </c>
      <c r="B386" s="86" t="s">
        <v>319</v>
      </c>
      <c r="C386" s="86">
        <v>2</v>
      </c>
      <c r="D386" s="150" t="str">
        <f>IFERROR(MATCH(A386,'상위 PV'!$H$2:$H$7,0),"")</f>
        <v/>
      </c>
      <c r="E386" t="str">
        <f>IF(D386="","",D386&amp;"@"&amp;COUNTIF($D$1:D386,D386))</f>
        <v/>
      </c>
      <c r="F386" t="str">
        <f t="shared" si="5"/>
        <v>Google.com</v>
      </c>
      <c r="G386">
        <v>2</v>
      </c>
      <c r="I386" t="s">
        <v>1039</v>
      </c>
      <c r="J386" t="s">
        <v>934</v>
      </c>
      <c r="K386">
        <v>1</v>
      </c>
    </row>
    <row r="387" spans="1:11">
      <c r="A387" s="86" t="s">
        <v>998</v>
      </c>
      <c r="B387" s="86" t="s">
        <v>319</v>
      </c>
      <c r="C387" s="86">
        <v>2</v>
      </c>
      <c r="D387" s="150" t="str">
        <f>IFERROR(MATCH(A387,'상위 PV'!$H$2:$H$7,0),"")</f>
        <v/>
      </c>
      <c r="E387" t="str">
        <f>IF(D387="","",D387&amp;"@"&amp;COUNTIF($D$1:D387,D387))</f>
        <v/>
      </c>
      <c r="F387" t="str">
        <f t="shared" ref="F387:F450" si="6">IF(B387="google","Google.com",IF(B387="(direct)","직접유입",UPPER(LEFT(B387,1))&amp;MID(B387,2,99)))</f>
        <v>Google.com</v>
      </c>
      <c r="G387">
        <v>2</v>
      </c>
      <c r="I387" t="s">
        <v>1119</v>
      </c>
      <c r="J387" t="s">
        <v>947</v>
      </c>
      <c r="K387">
        <v>1</v>
      </c>
    </row>
    <row r="388" spans="1:11">
      <c r="A388" s="86" t="s">
        <v>1899</v>
      </c>
      <c r="B388" s="86" t="s">
        <v>319</v>
      </c>
      <c r="C388" s="86">
        <v>2</v>
      </c>
      <c r="D388" s="150" t="str">
        <f>IFERROR(MATCH(A388,'상위 PV'!$H$2:$H$7,0),"")</f>
        <v/>
      </c>
      <c r="E388" t="str">
        <f>IF(D388="","",D388&amp;"@"&amp;COUNTIF($D$1:D388,D388))</f>
        <v/>
      </c>
      <c r="F388" t="str">
        <f t="shared" si="6"/>
        <v>Google.com</v>
      </c>
      <c r="G388">
        <v>2</v>
      </c>
      <c r="I388" t="s">
        <v>1119</v>
      </c>
      <c r="J388" t="s">
        <v>326</v>
      </c>
      <c r="K388">
        <v>1</v>
      </c>
    </row>
    <row r="389" spans="1:11">
      <c r="A389" s="86" t="s">
        <v>287</v>
      </c>
      <c r="B389" s="86" t="s">
        <v>319</v>
      </c>
      <c r="C389" s="86">
        <v>2</v>
      </c>
      <c r="D389" s="150" t="str">
        <f>IFERROR(MATCH(A389,'상위 PV'!$H$2:$H$7,0),"")</f>
        <v/>
      </c>
      <c r="E389" t="str">
        <f>IF(D389="","",D389&amp;"@"&amp;COUNTIF($D$1:D389,D389))</f>
        <v/>
      </c>
      <c r="F389" t="str">
        <f t="shared" si="6"/>
        <v>Google.com</v>
      </c>
      <c r="G389">
        <v>2</v>
      </c>
      <c r="I389" t="s">
        <v>1119</v>
      </c>
      <c r="J389" t="s">
        <v>1378</v>
      </c>
      <c r="K389">
        <v>1</v>
      </c>
    </row>
    <row r="390" spans="1:11">
      <c r="A390" s="86" t="s">
        <v>1368</v>
      </c>
      <c r="B390" s="86" t="s">
        <v>319</v>
      </c>
      <c r="C390" s="86">
        <v>2</v>
      </c>
      <c r="D390" s="150" t="str">
        <f>IFERROR(MATCH(A390,'상위 PV'!$H$2:$H$7,0),"")</f>
        <v/>
      </c>
      <c r="E390" t="str">
        <f>IF(D390="","",D390&amp;"@"&amp;COUNTIF($D$1:D390,D390))</f>
        <v/>
      </c>
      <c r="F390" t="str">
        <f t="shared" si="6"/>
        <v>Google.com</v>
      </c>
      <c r="G390">
        <v>2</v>
      </c>
      <c r="I390" t="s">
        <v>1119</v>
      </c>
      <c r="J390" t="s">
        <v>320</v>
      </c>
      <c r="K390">
        <v>1</v>
      </c>
    </row>
    <row r="391" spans="1:11">
      <c r="A391" s="86" t="s">
        <v>263</v>
      </c>
      <c r="B391" s="86" t="s">
        <v>1962</v>
      </c>
      <c r="C391" s="86">
        <v>2</v>
      </c>
      <c r="D391" s="150" t="str">
        <f>IFERROR(MATCH(A391,'상위 PV'!$H$2:$H$7,0),"")</f>
        <v/>
      </c>
      <c r="E391" t="str">
        <f>IF(D391="","",D391&amp;"@"&amp;COUNTIF($D$1:D391,D391))</f>
        <v/>
      </c>
      <c r="F391" t="str">
        <f t="shared" si="6"/>
        <v>Eng.skglobalchemical.com</v>
      </c>
      <c r="G391">
        <v>2</v>
      </c>
      <c r="I391" t="s">
        <v>1119</v>
      </c>
      <c r="J391" t="s">
        <v>1232</v>
      </c>
      <c r="K391">
        <v>1</v>
      </c>
    </row>
    <row r="392" spans="1:11">
      <c r="A392" s="86" t="s">
        <v>263</v>
      </c>
      <c r="B392" s="86" t="s">
        <v>320</v>
      </c>
      <c r="C392" s="86">
        <v>2</v>
      </c>
      <c r="D392" s="150" t="str">
        <f>IFERROR(MATCH(A392,'상위 PV'!$H$2:$H$7,0),"")</f>
        <v/>
      </c>
      <c r="E392" t="str">
        <f>IF(D392="","",D392&amp;"@"&amp;COUNTIF($D$1:D392,D392))</f>
        <v/>
      </c>
      <c r="F392" t="str">
        <f t="shared" si="6"/>
        <v>Linkedin.com</v>
      </c>
      <c r="G392">
        <v>2</v>
      </c>
      <c r="I392" t="s">
        <v>933</v>
      </c>
      <c r="J392" t="s">
        <v>934</v>
      </c>
      <c r="K392">
        <v>1</v>
      </c>
    </row>
    <row r="393" spans="1:11">
      <c r="A393" s="86" t="s">
        <v>263</v>
      </c>
      <c r="B393" s="86" t="s">
        <v>321</v>
      </c>
      <c r="C393" s="86">
        <v>2</v>
      </c>
      <c r="D393" s="150" t="str">
        <f>IFERROR(MATCH(A393,'상위 PV'!$H$2:$H$7,0),"")</f>
        <v/>
      </c>
      <c r="E393" t="str">
        <f>IF(D393="","",D393&amp;"@"&amp;COUNTIF($D$1:D393,D393))</f>
        <v/>
      </c>
      <c r="F393" t="str">
        <f t="shared" si="6"/>
        <v>Skinnovation.com</v>
      </c>
      <c r="G393">
        <v>2</v>
      </c>
      <c r="I393" t="s">
        <v>905</v>
      </c>
      <c r="J393" t="s">
        <v>319</v>
      </c>
      <c r="K393">
        <v>1</v>
      </c>
    </row>
    <row r="394" spans="1:11">
      <c r="A394" s="86" t="s">
        <v>1734</v>
      </c>
      <c r="B394" s="86" t="s">
        <v>1438</v>
      </c>
      <c r="C394" s="86">
        <v>2</v>
      </c>
      <c r="D394" s="150" t="str">
        <f>IFERROR(MATCH(A394,'상위 PV'!$H$2:$H$7,0),"")</f>
        <v/>
      </c>
      <c r="E394" t="str">
        <f>IF(D394="","",D394&amp;"@"&amp;COUNTIF($D$1:D394,D394))</f>
        <v/>
      </c>
      <c r="F394" t="str">
        <f t="shared" si="6"/>
        <v>Skenergy.com</v>
      </c>
      <c r="G394">
        <v>2</v>
      </c>
      <c r="I394" t="s">
        <v>1240</v>
      </c>
      <c r="J394" t="s">
        <v>318</v>
      </c>
      <c r="K394">
        <v>1</v>
      </c>
    </row>
    <row r="395" spans="1:11">
      <c r="A395" s="86" t="s">
        <v>1776</v>
      </c>
      <c r="B395" s="86" t="s">
        <v>318</v>
      </c>
      <c r="C395" s="86">
        <v>2</v>
      </c>
      <c r="D395" s="150" t="str">
        <f>IFERROR(MATCH(A395,'상위 PV'!$H$2:$H$7,0),"")</f>
        <v/>
      </c>
      <c r="E395" t="str">
        <f>IF(D395="","",D395&amp;"@"&amp;COUNTIF($D$1:D395,D395))</f>
        <v/>
      </c>
      <c r="F395" t="str">
        <f t="shared" si="6"/>
        <v>직접유입</v>
      </c>
      <c r="G395">
        <v>2</v>
      </c>
      <c r="I395" t="s">
        <v>1184</v>
      </c>
      <c r="J395" t="s">
        <v>319</v>
      </c>
      <c r="K395">
        <v>1</v>
      </c>
    </row>
    <row r="396" spans="1:11">
      <c r="A396" s="86" t="s">
        <v>254</v>
      </c>
      <c r="B396" s="86" t="s">
        <v>1966</v>
      </c>
      <c r="C396" s="86">
        <v>1</v>
      </c>
      <c r="D396" s="150" t="str">
        <f>IFERROR(MATCH(A396,'상위 PV'!$H$2:$H$7,0),"")</f>
        <v/>
      </c>
      <c r="E396" t="str">
        <f>IF(D396="","",D396&amp;"@"&amp;COUNTIF($D$1:D396,D396))</f>
        <v/>
      </c>
      <c r="F396" t="str">
        <f t="shared" si="6"/>
        <v>Aijourn.com</v>
      </c>
      <c r="G396">
        <v>2</v>
      </c>
      <c r="I396" t="s">
        <v>267</v>
      </c>
      <c r="J396" t="s">
        <v>318</v>
      </c>
      <c r="K396">
        <v>1</v>
      </c>
    </row>
    <row r="397" spans="1:11">
      <c r="A397" s="86" t="s">
        <v>254</v>
      </c>
      <c r="B397" s="86" t="s">
        <v>1967</v>
      </c>
      <c r="C397" s="86">
        <v>1</v>
      </c>
      <c r="D397" s="150" t="str">
        <f>IFERROR(MATCH(A397,'상위 PV'!$H$2:$H$7,0),"")</f>
        <v/>
      </c>
      <c r="E397" t="str">
        <f>IF(D397="","",D397&amp;"@"&amp;COUNTIF($D$1:D397,D397))</f>
        <v/>
      </c>
      <c r="F397" t="str">
        <f t="shared" si="6"/>
        <v>Lelezard.com</v>
      </c>
      <c r="G397">
        <v>2</v>
      </c>
      <c r="I397" t="s">
        <v>267</v>
      </c>
      <c r="J397" t="s">
        <v>326</v>
      </c>
      <c r="K397">
        <v>1</v>
      </c>
    </row>
    <row r="398" spans="1:11">
      <c r="A398" s="86" t="s">
        <v>254</v>
      </c>
      <c r="B398" s="86" t="s">
        <v>1575</v>
      </c>
      <c r="C398" s="86">
        <v>1</v>
      </c>
      <c r="D398" s="150" t="str">
        <f>IFERROR(MATCH(A398,'상위 PV'!$H$2:$H$7,0),"")</f>
        <v/>
      </c>
      <c r="E398" t="str">
        <f>IF(D398="","",D398&amp;"@"&amp;COUNTIF($D$1:D398,D398))</f>
        <v/>
      </c>
      <c r="F398" t="str">
        <f t="shared" si="6"/>
        <v>Naver</v>
      </c>
      <c r="G398">
        <v>2</v>
      </c>
      <c r="I398" t="s">
        <v>1294</v>
      </c>
      <c r="J398" t="s">
        <v>324</v>
      </c>
      <c r="K398">
        <v>1</v>
      </c>
    </row>
    <row r="399" spans="1:11">
      <c r="A399" s="86" t="s">
        <v>307</v>
      </c>
      <c r="B399" s="86" t="s">
        <v>252</v>
      </c>
      <c r="C399" s="86">
        <v>1</v>
      </c>
      <c r="D399" s="150" t="str">
        <f>IFERROR(MATCH(A399,'상위 PV'!$H$2:$H$7,0),"")</f>
        <v/>
      </c>
      <c r="E399" t="str">
        <f>IF(D399="","",D399&amp;"@"&amp;COUNTIF($D$1:D399,D399))</f>
        <v/>
      </c>
      <c r="F399" t="str">
        <f t="shared" si="6"/>
        <v>(not set)</v>
      </c>
      <c r="G399">
        <v>2</v>
      </c>
      <c r="I399" t="s">
        <v>305</v>
      </c>
      <c r="J399" t="s">
        <v>318</v>
      </c>
      <c r="K399">
        <v>1</v>
      </c>
    </row>
    <row r="400" spans="1:11">
      <c r="A400" s="86" t="s">
        <v>307</v>
      </c>
      <c r="B400" s="86" t="s">
        <v>326</v>
      </c>
      <c r="C400" s="86">
        <v>1</v>
      </c>
      <c r="D400" s="150" t="str">
        <f>IFERROR(MATCH(A400,'상위 PV'!$H$2:$H$7,0),"")</f>
        <v/>
      </c>
      <c r="E400" t="str">
        <f>IF(D400="","",D400&amp;"@"&amp;COUNTIF($D$1:D400,D400))</f>
        <v/>
      </c>
      <c r="F400" t="str">
        <f t="shared" si="6"/>
        <v>Bing</v>
      </c>
      <c r="G400">
        <v>2</v>
      </c>
      <c r="I400" t="s">
        <v>305</v>
      </c>
      <c r="J400" t="s">
        <v>584</v>
      </c>
      <c r="K400">
        <v>1</v>
      </c>
    </row>
    <row r="401" spans="1:11">
      <c r="A401" s="86" t="s">
        <v>1900</v>
      </c>
      <c r="B401" s="86" t="s">
        <v>319</v>
      </c>
      <c r="C401" s="86">
        <v>1</v>
      </c>
      <c r="D401" s="150" t="str">
        <f>IFERROR(MATCH(A401,'상위 PV'!$H$2:$H$7,0),"")</f>
        <v/>
      </c>
      <c r="E401" t="str">
        <f>IF(D401="","",D401&amp;"@"&amp;COUNTIF($D$1:D401,D401))</f>
        <v/>
      </c>
      <c r="F401" t="str">
        <f t="shared" si="6"/>
        <v>Google.com</v>
      </c>
      <c r="G401">
        <v>2</v>
      </c>
      <c r="I401" t="s">
        <v>1194</v>
      </c>
      <c r="J401" t="s">
        <v>318</v>
      </c>
      <c r="K401">
        <v>1</v>
      </c>
    </row>
    <row r="402" spans="1:11">
      <c r="A402" s="86" t="s">
        <v>1120</v>
      </c>
      <c r="B402" s="86" t="s">
        <v>319</v>
      </c>
      <c r="C402" s="86">
        <v>1</v>
      </c>
      <c r="D402" s="150" t="str">
        <f>IFERROR(MATCH(A402,'상위 PV'!$H$2:$H$7,0),"")</f>
        <v/>
      </c>
      <c r="E402" t="str">
        <f>IF(D402="","",D402&amp;"@"&amp;COUNTIF($D$1:D402,D402))</f>
        <v/>
      </c>
      <c r="F402" t="str">
        <f t="shared" si="6"/>
        <v>Google.com</v>
      </c>
      <c r="G402">
        <v>2</v>
      </c>
      <c r="I402" t="s">
        <v>1185</v>
      </c>
      <c r="J402" t="s">
        <v>320</v>
      </c>
      <c r="K402">
        <v>1</v>
      </c>
    </row>
    <row r="403" spans="1:11">
      <c r="A403" s="86" t="s">
        <v>1901</v>
      </c>
      <c r="B403" s="86" t="s">
        <v>252</v>
      </c>
      <c r="C403" s="86">
        <v>1</v>
      </c>
      <c r="D403" s="150" t="str">
        <f>IFERROR(MATCH(A403,'상위 PV'!$H$2:$H$7,0),"")</f>
        <v/>
      </c>
      <c r="E403" t="str">
        <f>IF(D403="","",D403&amp;"@"&amp;COUNTIF($D$1:D403,D403))</f>
        <v/>
      </c>
      <c r="F403" t="str">
        <f t="shared" si="6"/>
        <v>(not set)</v>
      </c>
      <c r="G403">
        <v>2</v>
      </c>
      <c r="I403" t="s">
        <v>1241</v>
      </c>
      <c r="J403" t="s">
        <v>318</v>
      </c>
      <c r="K403">
        <v>1</v>
      </c>
    </row>
    <row r="404" spans="1:11">
      <c r="A404" s="86" t="s">
        <v>1292</v>
      </c>
      <c r="B404" s="86" t="s">
        <v>319</v>
      </c>
      <c r="C404" s="86">
        <v>1</v>
      </c>
      <c r="D404" s="150" t="str">
        <f>IFERROR(MATCH(A404,'상위 PV'!$H$2:$H$7,0),"")</f>
        <v/>
      </c>
      <c r="E404" t="str">
        <f>IF(D404="","",D404&amp;"@"&amp;COUNTIF($D$1:D404,D404))</f>
        <v/>
      </c>
      <c r="F404" t="str">
        <f t="shared" si="6"/>
        <v>Google.com</v>
      </c>
      <c r="G404">
        <v>2</v>
      </c>
      <c r="I404" t="s">
        <v>308</v>
      </c>
      <c r="J404" t="s">
        <v>1379</v>
      </c>
      <c r="K404">
        <v>1</v>
      </c>
    </row>
    <row r="405" spans="1:11">
      <c r="A405" s="86" t="s">
        <v>1129</v>
      </c>
      <c r="B405" s="86" t="s">
        <v>319</v>
      </c>
      <c r="C405" s="86">
        <v>1</v>
      </c>
      <c r="D405" s="150" t="str">
        <f>IFERROR(MATCH(A405,'상위 PV'!$H$2:$H$7,0),"")</f>
        <v/>
      </c>
      <c r="E405" t="str">
        <f>IF(D405="","",D405&amp;"@"&amp;COUNTIF($D$1:D405,D405))</f>
        <v/>
      </c>
      <c r="F405" t="str">
        <f t="shared" si="6"/>
        <v>Google.com</v>
      </c>
      <c r="G405">
        <v>2</v>
      </c>
      <c r="I405" t="s">
        <v>926</v>
      </c>
      <c r="J405" t="s">
        <v>1380</v>
      </c>
      <c r="K405">
        <v>1</v>
      </c>
    </row>
    <row r="406" spans="1:11">
      <c r="A406" s="86" t="s">
        <v>1043</v>
      </c>
      <c r="B406" s="86" t="s">
        <v>319</v>
      </c>
      <c r="C406" s="86">
        <v>1</v>
      </c>
      <c r="D406" s="150" t="str">
        <f>IFERROR(MATCH(A406,'상위 PV'!$H$2:$H$7,0),"")</f>
        <v/>
      </c>
      <c r="E406" t="str">
        <f>IF(D406="","",D406&amp;"@"&amp;COUNTIF($D$1:D406,D406))</f>
        <v/>
      </c>
      <c r="F406" t="str">
        <f t="shared" si="6"/>
        <v>Google.com</v>
      </c>
      <c r="G406">
        <v>2</v>
      </c>
      <c r="I406" t="s">
        <v>1130</v>
      </c>
      <c r="J406" t="s">
        <v>320</v>
      </c>
      <c r="K406">
        <v>1</v>
      </c>
    </row>
    <row r="407" spans="1:11">
      <c r="A407" s="86" t="s">
        <v>1249</v>
      </c>
      <c r="B407" s="86" t="s">
        <v>319</v>
      </c>
      <c r="C407" s="86">
        <v>1</v>
      </c>
      <c r="D407" s="150" t="str">
        <f>IFERROR(MATCH(A407,'상위 PV'!$H$2:$H$7,0),"")</f>
        <v/>
      </c>
      <c r="E407" t="str">
        <f>IF(D407="","",D407&amp;"@"&amp;COUNTIF($D$1:D407,D407))</f>
        <v/>
      </c>
      <c r="F407" t="str">
        <f t="shared" si="6"/>
        <v>Google.com</v>
      </c>
      <c r="G407">
        <v>2</v>
      </c>
      <c r="I407" t="s">
        <v>266</v>
      </c>
      <c r="J407" t="s">
        <v>318</v>
      </c>
      <c r="K407">
        <v>1</v>
      </c>
    </row>
    <row r="408" spans="1:11">
      <c r="A408" s="86" t="s">
        <v>1250</v>
      </c>
      <c r="B408" s="86" t="s">
        <v>319</v>
      </c>
      <c r="C408" s="86">
        <v>1</v>
      </c>
      <c r="D408" s="150" t="str">
        <f>IFERROR(MATCH(A408,'상위 PV'!$H$2:$H$7,0),"")</f>
        <v/>
      </c>
      <c r="E408" t="str">
        <f>IF(D408="","",D408&amp;"@"&amp;COUNTIF($D$1:D408,D408))</f>
        <v/>
      </c>
      <c r="F408" t="str">
        <f t="shared" si="6"/>
        <v>Google.com</v>
      </c>
      <c r="G408">
        <v>2</v>
      </c>
      <c r="I408" t="s">
        <v>1195</v>
      </c>
      <c r="J408" t="s">
        <v>319</v>
      </c>
      <c r="K408">
        <v>1</v>
      </c>
    </row>
    <row r="409" spans="1:11">
      <c r="A409" s="86" t="s">
        <v>264</v>
      </c>
      <c r="B409" s="86" t="s">
        <v>318</v>
      </c>
      <c r="C409" s="86">
        <v>1</v>
      </c>
      <c r="D409" s="150" t="str">
        <f>IFERROR(MATCH(A409,'상위 PV'!$H$2:$H$7,0),"")</f>
        <v/>
      </c>
      <c r="E409" t="str">
        <f>IF(D409="","",D409&amp;"@"&amp;COUNTIF($D$1:D409,D409))</f>
        <v/>
      </c>
      <c r="F409" t="str">
        <f t="shared" si="6"/>
        <v>직접유입</v>
      </c>
      <c r="G409">
        <v>2</v>
      </c>
      <c r="I409" t="s">
        <v>275</v>
      </c>
      <c r="J409" t="s">
        <v>320</v>
      </c>
      <c r="K409">
        <v>1</v>
      </c>
    </row>
    <row r="410" spans="1:11">
      <c r="A410" s="86" t="s">
        <v>264</v>
      </c>
      <c r="B410" s="86" t="s">
        <v>326</v>
      </c>
      <c r="C410" s="86">
        <v>1</v>
      </c>
      <c r="D410" s="150" t="str">
        <f>IFERROR(MATCH(A410,'상위 PV'!$H$2:$H$7,0),"")</f>
        <v/>
      </c>
      <c r="E410" t="str">
        <f>IF(D410="","",D410&amp;"@"&amp;COUNTIF($D$1:D410,D410))</f>
        <v/>
      </c>
      <c r="F410" t="str">
        <f t="shared" si="6"/>
        <v>Bing</v>
      </c>
      <c r="G410">
        <v>2</v>
      </c>
      <c r="I410" t="s">
        <v>275</v>
      </c>
      <c r="J410" t="s">
        <v>325</v>
      </c>
      <c r="K410">
        <v>1</v>
      </c>
    </row>
    <row r="411" spans="1:11">
      <c r="A411" s="86" t="s">
        <v>932</v>
      </c>
      <c r="B411" s="86" t="s">
        <v>319</v>
      </c>
      <c r="C411" s="86">
        <v>1</v>
      </c>
      <c r="D411" s="150" t="str">
        <f>IFERROR(MATCH(A411,'상위 PV'!$H$2:$H$7,0),"")</f>
        <v/>
      </c>
      <c r="E411" t="str">
        <f>IF(D411="","",D411&amp;"@"&amp;COUNTIF($D$1:D411,D411))</f>
        <v/>
      </c>
      <c r="F411" t="str">
        <f t="shared" si="6"/>
        <v>Google.com</v>
      </c>
      <c r="G411">
        <v>2</v>
      </c>
      <c r="I411" t="s">
        <v>1045</v>
      </c>
      <c r="J411" t="s">
        <v>319</v>
      </c>
      <c r="K411">
        <v>1</v>
      </c>
    </row>
    <row r="412" spans="1:11">
      <c r="A412" s="86" t="s">
        <v>1183</v>
      </c>
      <c r="B412" s="86" t="s">
        <v>319</v>
      </c>
      <c r="C412" s="86">
        <v>1</v>
      </c>
      <c r="D412" s="150" t="str">
        <f>IFERROR(MATCH(A412,'상위 PV'!$H$2:$H$7,0),"")</f>
        <v/>
      </c>
      <c r="E412" t="str">
        <f>IF(D412="","",D412&amp;"@"&amp;COUNTIF($D$1:D412,D412))</f>
        <v/>
      </c>
      <c r="F412" t="str">
        <f t="shared" si="6"/>
        <v>Google.com</v>
      </c>
      <c r="G412">
        <v>2</v>
      </c>
      <c r="I412" t="s">
        <v>1259</v>
      </c>
      <c r="J412" t="s">
        <v>319</v>
      </c>
      <c r="K412">
        <v>1</v>
      </c>
    </row>
    <row r="413" spans="1:11">
      <c r="A413" s="86" t="s">
        <v>288</v>
      </c>
      <c r="B413" s="86" t="s">
        <v>319</v>
      </c>
      <c r="C413" s="86">
        <v>1</v>
      </c>
      <c r="D413" s="150" t="str">
        <f>IFERROR(MATCH(A413,'상위 PV'!$H$2:$H$7,0),"")</f>
        <v/>
      </c>
      <c r="E413" t="str">
        <f>IF(D413="","",D413&amp;"@"&amp;COUNTIF($D$1:D413,D413))</f>
        <v/>
      </c>
      <c r="F413" t="str">
        <f t="shared" si="6"/>
        <v>Google.com</v>
      </c>
      <c r="G413">
        <v>2</v>
      </c>
      <c r="I413" t="s">
        <v>1259</v>
      </c>
      <c r="J413" t="s">
        <v>320</v>
      </c>
      <c r="K413">
        <v>1</v>
      </c>
    </row>
    <row r="414" spans="1:11">
      <c r="A414" s="86" t="s">
        <v>999</v>
      </c>
      <c r="B414" s="86" t="s">
        <v>326</v>
      </c>
      <c r="C414" s="86">
        <v>1</v>
      </c>
      <c r="D414" s="150" t="str">
        <f>IFERROR(MATCH(A414,'상위 PV'!$H$2:$H$7,0),"")</f>
        <v/>
      </c>
      <c r="E414" t="str">
        <f>IF(D414="","",D414&amp;"@"&amp;COUNTIF($D$1:D414,D414))</f>
        <v/>
      </c>
      <c r="F414" t="str">
        <f t="shared" si="6"/>
        <v>Bing</v>
      </c>
      <c r="G414">
        <v>2</v>
      </c>
      <c r="I414" t="s">
        <v>1076</v>
      </c>
      <c r="J414" t="s">
        <v>319</v>
      </c>
      <c r="K414">
        <v>1</v>
      </c>
    </row>
    <row r="415" spans="1:11">
      <c r="A415" s="86" t="s">
        <v>1743</v>
      </c>
      <c r="B415" s="86" t="s">
        <v>319</v>
      </c>
      <c r="C415" s="86">
        <v>1</v>
      </c>
      <c r="D415" s="150" t="str">
        <f>IFERROR(MATCH(A415,'상위 PV'!$H$2:$H$7,0),"")</f>
        <v/>
      </c>
      <c r="E415" t="str">
        <f>IF(D415="","",D415&amp;"@"&amp;COUNTIF($D$1:D415,D415))</f>
        <v/>
      </c>
      <c r="F415" t="str">
        <f t="shared" si="6"/>
        <v>Google.com</v>
      </c>
      <c r="G415">
        <v>2</v>
      </c>
      <c r="I415" t="s">
        <v>976</v>
      </c>
      <c r="J415" t="s">
        <v>1233</v>
      </c>
      <c r="K415">
        <v>1</v>
      </c>
    </row>
    <row r="416" spans="1:11">
      <c r="A416" s="86" t="s">
        <v>296</v>
      </c>
      <c r="B416" s="86" t="s">
        <v>318</v>
      </c>
      <c r="C416" s="86">
        <v>1</v>
      </c>
      <c r="D416" s="150" t="str">
        <f>IFERROR(MATCH(A416,'상위 PV'!$H$2:$H$7,0),"")</f>
        <v/>
      </c>
      <c r="E416" t="str">
        <f>IF(D416="","",D416&amp;"@"&amp;COUNTIF($D$1:D416,D416))</f>
        <v/>
      </c>
      <c r="F416" t="str">
        <f t="shared" si="6"/>
        <v>직접유입</v>
      </c>
      <c r="G416">
        <v>2</v>
      </c>
      <c r="I416" t="s">
        <v>1040</v>
      </c>
      <c r="J416" t="s">
        <v>319</v>
      </c>
      <c r="K416">
        <v>1</v>
      </c>
    </row>
    <row r="417" spans="1:11">
      <c r="A417" s="86" t="s">
        <v>1902</v>
      </c>
      <c r="B417" s="86" t="s">
        <v>319</v>
      </c>
      <c r="C417" s="86">
        <v>1</v>
      </c>
      <c r="D417" s="150" t="str">
        <f>IFERROR(MATCH(A417,'상위 PV'!$H$2:$H$7,0),"")</f>
        <v/>
      </c>
      <c r="E417" t="str">
        <f>IF(D417="","",D417&amp;"@"&amp;COUNTIF($D$1:D417,D417))</f>
        <v/>
      </c>
      <c r="F417" t="str">
        <f t="shared" si="6"/>
        <v>Google.com</v>
      </c>
      <c r="G417">
        <v>2</v>
      </c>
      <c r="I417" t="s">
        <v>1077</v>
      </c>
      <c r="J417" t="s">
        <v>318</v>
      </c>
      <c r="K417">
        <v>1</v>
      </c>
    </row>
    <row r="418" spans="1:11">
      <c r="A418" s="86" t="s">
        <v>1242</v>
      </c>
      <c r="B418" s="86" t="s">
        <v>319</v>
      </c>
      <c r="C418" s="86">
        <v>1</v>
      </c>
      <c r="D418" s="150" t="str">
        <f>IFERROR(MATCH(A418,'상위 PV'!$H$2:$H$7,0),"")</f>
        <v/>
      </c>
      <c r="E418" t="str">
        <f>IF(D418="","",D418&amp;"@"&amp;COUNTIF($D$1:D418,D418))</f>
        <v/>
      </c>
      <c r="F418" t="str">
        <f t="shared" si="6"/>
        <v>Google.com</v>
      </c>
      <c r="G418">
        <v>2</v>
      </c>
      <c r="I418" t="s">
        <v>1077</v>
      </c>
      <c r="J418" t="s">
        <v>319</v>
      </c>
      <c r="K418">
        <v>1</v>
      </c>
    </row>
    <row r="419" spans="1:11">
      <c r="A419" s="86" t="s">
        <v>1244</v>
      </c>
      <c r="B419" s="86" t="s">
        <v>319</v>
      </c>
      <c r="C419" s="86">
        <v>1</v>
      </c>
      <c r="D419" s="150" t="str">
        <f>IFERROR(MATCH(A419,'상위 PV'!$H$2:$H$7,0),"")</f>
        <v/>
      </c>
      <c r="E419" t="str">
        <f>IF(D419="","",D419&amp;"@"&amp;COUNTIF($D$1:D419,D419))</f>
        <v/>
      </c>
      <c r="F419" t="str">
        <f t="shared" si="6"/>
        <v>Google.com</v>
      </c>
      <c r="G419">
        <v>2</v>
      </c>
      <c r="I419" t="s">
        <v>1196</v>
      </c>
      <c r="J419" t="s">
        <v>319</v>
      </c>
      <c r="K419">
        <v>1</v>
      </c>
    </row>
    <row r="420" spans="1:11">
      <c r="A420" s="86" t="s">
        <v>1903</v>
      </c>
      <c r="B420" s="86" t="s">
        <v>319</v>
      </c>
      <c r="C420" s="86">
        <v>1</v>
      </c>
      <c r="D420" s="150" t="str">
        <f>IFERROR(MATCH(A420,'상위 PV'!$H$2:$H$7,0),"")</f>
        <v/>
      </c>
      <c r="E420" t="str">
        <f>IF(D420="","",D420&amp;"@"&amp;COUNTIF($D$1:D420,D420))</f>
        <v/>
      </c>
      <c r="F420" t="str">
        <f t="shared" si="6"/>
        <v>Google.com</v>
      </c>
      <c r="G420">
        <v>2</v>
      </c>
      <c r="I420" t="s">
        <v>973</v>
      </c>
      <c r="J420" t="s">
        <v>1381</v>
      </c>
      <c r="K420">
        <v>1</v>
      </c>
    </row>
    <row r="421" spans="1:11">
      <c r="A421" s="86" t="s">
        <v>1193</v>
      </c>
      <c r="B421" s="86" t="s">
        <v>319</v>
      </c>
      <c r="C421" s="86">
        <v>1</v>
      </c>
      <c r="D421" s="150" t="str">
        <f>IFERROR(MATCH(A421,'상위 PV'!$H$2:$H$7,0),"")</f>
        <v/>
      </c>
      <c r="E421" t="str">
        <f>IF(D421="","",D421&amp;"@"&amp;COUNTIF($D$1:D421,D421))</f>
        <v/>
      </c>
      <c r="F421" t="str">
        <f t="shared" si="6"/>
        <v>Google.com</v>
      </c>
      <c r="G421">
        <v>2</v>
      </c>
      <c r="I421" t="s">
        <v>973</v>
      </c>
      <c r="J421" t="s">
        <v>319</v>
      </c>
      <c r="K421">
        <v>1</v>
      </c>
    </row>
    <row r="422" spans="1:11">
      <c r="A422" s="86" t="s">
        <v>919</v>
      </c>
      <c r="B422" s="86" t="s">
        <v>318</v>
      </c>
      <c r="C422" s="86">
        <v>1</v>
      </c>
      <c r="D422" s="150" t="str">
        <f>IFERROR(MATCH(A422,'상위 PV'!$H$2:$H$7,0),"")</f>
        <v/>
      </c>
      <c r="E422" t="str">
        <f>IF(D422="","",D422&amp;"@"&amp;COUNTIF($D$1:D422,D422))</f>
        <v/>
      </c>
      <c r="F422" t="str">
        <f t="shared" si="6"/>
        <v>직접유입</v>
      </c>
      <c r="G422">
        <v>2</v>
      </c>
      <c r="I422" t="s">
        <v>299</v>
      </c>
      <c r="J422" t="s">
        <v>318</v>
      </c>
      <c r="K422">
        <v>1</v>
      </c>
    </row>
    <row r="423" spans="1:11">
      <c r="A423" s="86" t="s">
        <v>919</v>
      </c>
      <c r="B423" s="86" t="s">
        <v>252</v>
      </c>
      <c r="C423" s="86">
        <v>1</v>
      </c>
      <c r="D423" s="150" t="str">
        <f>IFERROR(MATCH(A423,'상위 PV'!$H$2:$H$7,0),"")</f>
        <v/>
      </c>
      <c r="E423" t="str">
        <f>IF(D423="","",D423&amp;"@"&amp;COUNTIF($D$1:D423,D423))</f>
        <v/>
      </c>
      <c r="F423" t="str">
        <f t="shared" si="6"/>
        <v>(not set)</v>
      </c>
      <c r="G423">
        <v>2</v>
      </c>
      <c r="I423" t="s">
        <v>1295</v>
      </c>
      <c r="J423" t="s">
        <v>326</v>
      </c>
      <c r="K423">
        <v>1</v>
      </c>
    </row>
    <row r="424" spans="1:11">
      <c r="A424" s="86" t="s">
        <v>919</v>
      </c>
      <c r="B424" s="86" t="s">
        <v>319</v>
      </c>
      <c r="C424" s="86">
        <v>1</v>
      </c>
      <c r="D424" s="150" t="str">
        <f>IFERROR(MATCH(A424,'상위 PV'!$H$2:$H$7,0),"")</f>
        <v/>
      </c>
      <c r="E424" t="str">
        <f>IF(D424="","",D424&amp;"@"&amp;COUNTIF($D$1:D424,D424))</f>
        <v/>
      </c>
      <c r="F424" t="str">
        <f t="shared" si="6"/>
        <v>Google.com</v>
      </c>
      <c r="G424">
        <v>2</v>
      </c>
      <c r="I424" t="s">
        <v>1170</v>
      </c>
      <c r="J424" t="s">
        <v>319</v>
      </c>
      <c r="K424">
        <v>1</v>
      </c>
    </row>
    <row r="425" spans="1:11">
      <c r="A425" s="86" t="s">
        <v>919</v>
      </c>
      <c r="B425" s="86" t="s">
        <v>1111</v>
      </c>
      <c r="C425" s="86">
        <v>1</v>
      </c>
      <c r="D425" s="150" t="str">
        <f>IFERROR(MATCH(A425,'상위 PV'!$H$2:$H$7,0),"")</f>
        <v/>
      </c>
      <c r="E425" t="str">
        <f>IF(D425="","",D425&amp;"@"&amp;COUNTIF($D$1:D425,D425))</f>
        <v/>
      </c>
      <c r="F425" t="str">
        <f t="shared" si="6"/>
        <v>Sktradinginternational.com</v>
      </c>
      <c r="G425">
        <v>2</v>
      </c>
      <c r="I425" t="s">
        <v>1170</v>
      </c>
      <c r="J425" t="s">
        <v>321</v>
      </c>
      <c r="K425">
        <v>1</v>
      </c>
    </row>
    <row r="426" spans="1:11">
      <c r="A426" s="86" t="s">
        <v>1184</v>
      </c>
      <c r="B426" s="86" t="s">
        <v>1438</v>
      </c>
      <c r="C426" s="86">
        <v>1</v>
      </c>
      <c r="D426" s="150" t="str">
        <f>IFERROR(MATCH(A426,'상위 PV'!$H$2:$H$7,0),"")</f>
        <v/>
      </c>
      <c r="E426" t="str">
        <f>IF(D426="","",D426&amp;"@"&amp;COUNTIF($D$1:D426,D426))</f>
        <v/>
      </c>
      <c r="F426" t="str">
        <f t="shared" si="6"/>
        <v>Skenergy.com</v>
      </c>
      <c r="G426">
        <v>2</v>
      </c>
      <c r="I426" t="s">
        <v>1296</v>
      </c>
      <c r="J426" t="s">
        <v>319</v>
      </c>
      <c r="K426">
        <v>1</v>
      </c>
    </row>
    <row r="427" spans="1:11">
      <c r="A427" s="86" t="s">
        <v>267</v>
      </c>
      <c r="B427" s="86" t="s">
        <v>1968</v>
      </c>
      <c r="C427" s="86">
        <v>1</v>
      </c>
      <c r="D427" s="150" t="str">
        <f>IFERROR(MATCH(A427,'상위 PV'!$H$2:$H$7,0),"")</f>
        <v/>
      </c>
      <c r="E427" t="str">
        <f>IF(D427="","",D427&amp;"@"&amp;COUNTIF($D$1:D427,D427))</f>
        <v/>
      </c>
      <c r="F427" t="str">
        <f t="shared" si="6"/>
        <v>Exmail.qq.com</v>
      </c>
      <c r="G427">
        <v>2</v>
      </c>
      <c r="I427" t="s">
        <v>1171</v>
      </c>
      <c r="J427" t="s">
        <v>326</v>
      </c>
      <c r="K427">
        <v>1</v>
      </c>
    </row>
    <row r="428" spans="1:11">
      <c r="A428" s="86" t="s">
        <v>305</v>
      </c>
      <c r="B428" s="86" t="s">
        <v>319</v>
      </c>
      <c r="C428" s="86">
        <v>1</v>
      </c>
      <c r="D428" s="150" t="str">
        <f>IFERROR(MATCH(A428,'상위 PV'!$H$2:$H$7,0),"")</f>
        <v/>
      </c>
      <c r="E428" t="str">
        <f>IF(D428="","",D428&amp;"@"&amp;COUNTIF($D$1:D428,D428))</f>
        <v/>
      </c>
      <c r="F428" t="str">
        <f t="shared" si="6"/>
        <v>Google.com</v>
      </c>
      <c r="G428">
        <v>2</v>
      </c>
      <c r="I428" t="s">
        <v>997</v>
      </c>
      <c r="J428" t="s">
        <v>319</v>
      </c>
      <c r="K428">
        <v>1</v>
      </c>
    </row>
    <row r="429" spans="1:11">
      <c r="A429" s="86" t="s">
        <v>305</v>
      </c>
      <c r="B429" s="86" t="s">
        <v>1852</v>
      </c>
      <c r="C429" s="86">
        <v>1</v>
      </c>
      <c r="D429" s="150" t="str">
        <f>IFERROR(MATCH(A429,'상위 PV'!$H$2:$H$7,0),"")</f>
        <v/>
      </c>
      <c r="E429" t="str">
        <f>IF(D429="","",D429&amp;"@"&amp;COUNTIF($D$1:D429,D429))</f>
        <v/>
      </c>
      <c r="F429" t="str">
        <f t="shared" si="6"/>
        <v>Safe.menlosecurity.com</v>
      </c>
      <c r="G429">
        <v>2</v>
      </c>
      <c r="I429" t="s">
        <v>1197</v>
      </c>
      <c r="J429" t="s">
        <v>319</v>
      </c>
      <c r="K429">
        <v>1</v>
      </c>
    </row>
    <row r="430" spans="1:11">
      <c r="A430" s="86" t="s">
        <v>1194</v>
      </c>
      <c r="B430" s="86" t="s">
        <v>319</v>
      </c>
      <c r="C430" s="86">
        <v>1</v>
      </c>
      <c r="D430" s="150" t="str">
        <f>IFERROR(MATCH(A430,'상위 PV'!$H$2:$H$7,0),"")</f>
        <v/>
      </c>
      <c r="E430" t="str">
        <f>IF(D430="","",D430&amp;"@"&amp;COUNTIF($D$1:D430,D430))</f>
        <v/>
      </c>
      <c r="F430" t="str">
        <f t="shared" si="6"/>
        <v>Google.com</v>
      </c>
      <c r="G430">
        <v>2</v>
      </c>
      <c r="I430" t="s">
        <v>271</v>
      </c>
      <c r="J430" t="s">
        <v>319</v>
      </c>
      <c r="K430">
        <v>1</v>
      </c>
    </row>
    <row r="431" spans="1:11">
      <c r="A431" s="86" t="s">
        <v>1245</v>
      </c>
      <c r="B431" s="86" t="s">
        <v>319</v>
      </c>
      <c r="C431" s="86">
        <v>1</v>
      </c>
      <c r="D431" s="150" t="str">
        <f>IFERROR(MATCH(A431,'상위 PV'!$H$2:$H$7,0),"")</f>
        <v/>
      </c>
      <c r="E431" t="str">
        <f>IF(D431="","",D431&amp;"@"&amp;COUNTIF($D$1:D431,D431))</f>
        <v/>
      </c>
      <c r="F431" t="str">
        <f t="shared" si="6"/>
        <v>Google.com</v>
      </c>
      <c r="G431">
        <v>1</v>
      </c>
      <c r="I431" t="s">
        <v>1132</v>
      </c>
      <c r="J431" t="s">
        <v>318</v>
      </c>
      <c r="K431">
        <v>1</v>
      </c>
    </row>
    <row r="432" spans="1:11">
      <c r="A432" s="86" t="s">
        <v>308</v>
      </c>
      <c r="B432" s="86" t="s">
        <v>318</v>
      </c>
      <c r="C432" s="86">
        <v>1</v>
      </c>
      <c r="D432" s="150" t="str">
        <f>IFERROR(MATCH(A432,'상위 PV'!$H$2:$H$7,0),"")</f>
        <v/>
      </c>
      <c r="E432" t="str">
        <f>IF(D432="","",D432&amp;"@"&amp;COUNTIF($D$1:D432,D432))</f>
        <v/>
      </c>
      <c r="F432" t="str">
        <f t="shared" si="6"/>
        <v>직접유입</v>
      </c>
      <c r="G432">
        <v>1</v>
      </c>
      <c r="I432" t="s">
        <v>1132</v>
      </c>
      <c r="J432" t="s">
        <v>319</v>
      </c>
      <c r="K432">
        <v>1</v>
      </c>
    </row>
    <row r="433" spans="1:11">
      <c r="A433" s="86" t="s">
        <v>308</v>
      </c>
      <c r="B433" s="86" t="s">
        <v>1231</v>
      </c>
      <c r="C433" s="86">
        <v>1</v>
      </c>
      <c r="D433" s="150" t="str">
        <f>IFERROR(MATCH(A433,'상위 PV'!$H$2:$H$7,0),"")</f>
        <v/>
      </c>
      <c r="E433" t="str">
        <f>IF(D433="","",D433&amp;"@"&amp;COUNTIF($D$1:D433,D433))</f>
        <v/>
      </c>
      <c r="F433" t="str">
        <f t="shared" si="6"/>
        <v>Skenmove.com</v>
      </c>
      <c r="G433">
        <v>1</v>
      </c>
      <c r="I433" t="s">
        <v>1297</v>
      </c>
      <c r="J433" t="s">
        <v>319</v>
      </c>
      <c r="K433">
        <v>1</v>
      </c>
    </row>
    <row r="434" spans="1:11">
      <c r="A434" s="86" t="s">
        <v>926</v>
      </c>
      <c r="B434" s="86" t="s">
        <v>318</v>
      </c>
      <c r="C434" s="86">
        <v>1</v>
      </c>
      <c r="D434" s="150" t="str">
        <f>IFERROR(MATCH(A434,'상위 PV'!$H$2:$H$7,0),"")</f>
        <v/>
      </c>
      <c r="E434" t="str">
        <f>IF(D434="","",D434&amp;"@"&amp;COUNTIF($D$1:D434,D434))</f>
        <v/>
      </c>
      <c r="F434" t="str">
        <f t="shared" si="6"/>
        <v>직접유입</v>
      </c>
      <c r="G434">
        <v>1</v>
      </c>
      <c r="I434" t="s">
        <v>1298</v>
      </c>
      <c r="J434" t="s">
        <v>319</v>
      </c>
      <c r="K434">
        <v>1</v>
      </c>
    </row>
    <row r="435" spans="1:11">
      <c r="A435" s="86" t="s">
        <v>1744</v>
      </c>
      <c r="B435" s="86" t="s">
        <v>319</v>
      </c>
      <c r="C435" s="86">
        <v>1</v>
      </c>
      <c r="D435" s="150" t="str">
        <f>IFERROR(MATCH(A435,'상위 PV'!$H$2:$H$7,0),"")</f>
        <v/>
      </c>
      <c r="E435" t="str">
        <f>IF(D435="","",D435&amp;"@"&amp;COUNTIF($D$1:D435,D435))</f>
        <v/>
      </c>
      <c r="F435" t="str">
        <f t="shared" si="6"/>
        <v>Google.com</v>
      </c>
      <c r="G435">
        <v>1</v>
      </c>
      <c r="I435" t="s">
        <v>1172</v>
      </c>
      <c r="J435" t="s">
        <v>319</v>
      </c>
      <c r="K435">
        <v>1</v>
      </c>
    </row>
    <row r="436" spans="1:11">
      <c r="A436" s="86" t="s">
        <v>580</v>
      </c>
      <c r="B436" s="86" t="s">
        <v>318</v>
      </c>
      <c r="C436" s="86">
        <v>1</v>
      </c>
      <c r="D436" s="150" t="str">
        <f>IFERROR(MATCH(A436,'상위 PV'!$H$2:$H$7,0),"")</f>
        <v/>
      </c>
      <c r="E436" t="str">
        <f>IF(D436="","",D436&amp;"@"&amp;COUNTIF($D$1:D436,D436))</f>
        <v/>
      </c>
      <c r="F436" t="str">
        <f t="shared" si="6"/>
        <v>직접유입</v>
      </c>
      <c r="G436">
        <v>1</v>
      </c>
      <c r="I436" t="s">
        <v>1261</v>
      </c>
      <c r="J436" t="s">
        <v>318</v>
      </c>
      <c r="K436">
        <v>1</v>
      </c>
    </row>
    <row r="437" spans="1:11">
      <c r="A437" s="86" t="s">
        <v>293</v>
      </c>
      <c r="B437" s="86" t="s">
        <v>326</v>
      </c>
      <c r="C437" s="86">
        <v>1</v>
      </c>
      <c r="D437" s="150" t="str">
        <f>IFERROR(MATCH(A437,'상위 PV'!$H$2:$H$7,0),"")</f>
        <v/>
      </c>
      <c r="E437" t="str">
        <f>IF(D437="","",D437&amp;"@"&amp;COUNTIF($D$1:D437,D437))</f>
        <v/>
      </c>
      <c r="F437" t="str">
        <f t="shared" si="6"/>
        <v>Bing</v>
      </c>
      <c r="G437">
        <v>1</v>
      </c>
      <c r="I437" t="s">
        <v>1261</v>
      </c>
      <c r="J437" t="s">
        <v>319</v>
      </c>
      <c r="K437">
        <v>1</v>
      </c>
    </row>
    <row r="438" spans="1:11">
      <c r="A438" s="86" t="s">
        <v>266</v>
      </c>
      <c r="B438" s="86" t="s">
        <v>318</v>
      </c>
      <c r="C438" s="86">
        <v>1</v>
      </c>
      <c r="D438" s="150" t="str">
        <f>IFERROR(MATCH(A438,'상위 PV'!$H$2:$H$7,0),"")</f>
        <v/>
      </c>
      <c r="E438" t="str">
        <f>IF(D438="","",D438&amp;"@"&amp;COUNTIF($D$1:D438,D438))</f>
        <v/>
      </c>
      <c r="F438" t="str">
        <f t="shared" si="6"/>
        <v>직접유입</v>
      </c>
      <c r="G438">
        <v>1</v>
      </c>
      <c r="I438" t="s">
        <v>258</v>
      </c>
      <c r="J438" t="s">
        <v>318</v>
      </c>
      <c r="K438">
        <v>1</v>
      </c>
    </row>
    <row r="439" spans="1:11">
      <c r="A439" s="86" t="s">
        <v>1259</v>
      </c>
      <c r="B439" s="86" t="s">
        <v>319</v>
      </c>
      <c r="C439" s="86">
        <v>1</v>
      </c>
      <c r="D439" s="150" t="str">
        <f>IFERROR(MATCH(A439,'상위 PV'!$H$2:$H$7,0),"")</f>
        <v/>
      </c>
      <c r="E439" t="str">
        <f>IF(D439="","",D439&amp;"@"&amp;COUNTIF($D$1:D439,D439))</f>
        <v/>
      </c>
      <c r="F439" t="str">
        <f t="shared" si="6"/>
        <v>Google.com</v>
      </c>
      <c r="G439">
        <v>1</v>
      </c>
      <c r="I439" t="s">
        <v>258</v>
      </c>
      <c r="J439" t="s">
        <v>319</v>
      </c>
      <c r="K439">
        <v>1</v>
      </c>
    </row>
    <row r="440" spans="1:11">
      <c r="A440" s="86" t="s">
        <v>1904</v>
      </c>
      <c r="B440" s="86" t="s">
        <v>319</v>
      </c>
      <c r="C440" s="86">
        <v>1</v>
      </c>
      <c r="D440" s="150" t="str">
        <f>IFERROR(MATCH(A440,'상위 PV'!$H$2:$H$7,0),"")</f>
        <v/>
      </c>
      <c r="E440" t="str">
        <f>IF(D440="","",D440&amp;"@"&amp;COUNTIF($D$1:D440,D440))</f>
        <v/>
      </c>
      <c r="F440" t="str">
        <f t="shared" si="6"/>
        <v>Google.com</v>
      </c>
      <c r="G440">
        <v>1</v>
      </c>
      <c r="I440" t="s">
        <v>331</v>
      </c>
      <c r="J440" t="s">
        <v>326</v>
      </c>
      <c r="K440">
        <v>1</v>
      </c>
    </row>
    <row r="441" spans="1:11">
      <c r="A441" s="86" t="s">
        <v>1040</v>
      </c>
      <c r="B441" s="86" t="s">
        <v>319</v>
      </c>
      <c r="C441" s="86">
        <v>1</v>
      </c>
      <c r="D441" s="150" t="str">
        <f>IFERROR(MATCH(A441,'상위 PV'!$H$2:$H$7,0),"")</f>
        <v/>
      </c>
      <c r="E441" t="str">
        <f>IF(D441="","",D441&amp;"@"&amp;COUNTIF($D$1:D441,D441))</f>
        <v/>
      </c>
      <c r="F441" t="str">
        <f t="shared" si="6"/>
        <v>Google.com</v>
      </c>
      <c r="G441">
        <v>1</v>
      </c>
      <c r="I441" t="s">
        <v>331</v>
      </c>
      <c r="J441" t="s">
        <v>1382</v>
      </c>
      <c r="K441">
        <v>1</v>
      </c>
    </row>
    <row r="442" spans="1:11">
      <c r="A442" s="86" t="s">
        <v>1196</v>
      </c>
      <c r="B442" s="86" t="s">
        <v>318</v>
      </c>
      <c r="C442" s="86">
        <v>1</v>
      </c>
      <c r="D442" s="150" t="str">
        <f>IFERROR(MATCH(A442,'상위 PV'!$H$2:$H$7,0),"")</f>
        <v/>
      </c>
      <c r="E442" t="str">
        <f>IF(D442="","",D442&amp;"@"&amp;COUNTIF($D$1:D442,D442))</f>
        <v/>
      </c>
      <c r="F442" t="str">
        <f t="shared" si="6"/>
        <v>직접유입</v>
      </c>
      <c r="G442">
        <v>1</v>
      </c>
      <c r="I442" t="s">
        <v>1121</v>
      </c>
      <c r="J442" t="s">
        <v>318</v>
      </c>
      <c r="K442">
        <v>1</v>
      </c>
    </row>
    <row r="443" spans="1:11">
      <c r="A443" s="86" t="s">
        <v>1196</v>
      </c>
      <c r="B443" s="86" t="s">
        <v>319</v>
      </c>
      <c r="C443" s="86">
        <v>1</v>
      </c>
      <c r="D443" s="150" t="str">
        <f>IFERROR(MATCH(A443,'상위 PV'!$H$2:$H$7,0),"")</f>
        <v/>
      </c>
      <c r="E443" t="str">
        <f>IF(D443="","",D443&amp;"@"&amp;COUNTIF($D$1:D443,D443))</f>
        <v/>
      </c>
      <c r="F443" t="str">
        <f t="shared" si="6"/>
        <v>Google.com</v>
      </c>
      <c r="G443">
        <v>1</v>
      </c>
      <c r="I443" t="s">
        <v>1121</v>
      </c>
      <c r="J443" t="s">
        <v>323</v>
      </c>
      <c r="K443">
        <v>1</v>
      </c>
    </row>
    <row r="444" spans="1:11">
      <c r="A444" s="86" t="s">
        <v>1905</v>
      </c>
      <c r="B444" s="86" t="s">
        <v>318</v>
      </c>
      <c r="C444" s="86">
        <v>1</v>
      </c>
      <c r="D444" s="150" t="str">
        <f>IFERROR(MATCH(A444,'상위 PV'!$H$2:$H$7,0),"")</f>
        <v/>
      </c>
      <c r="E444" t="str">
        <f>IF(D444="","",D444&amp;"@"&amp;COUNTIF($D$1:D444,D444))</f>
        <v/>
      </c>
      <c r="F444" t="str">
        <f t="shared" si="6"/>
        <v>직접유입</v>
      </c>
      <c r="G444">
        <v>1</v>
      </c>
      <c r="I444" t="s">
        <v>1299</v>
      </c>
      <c r="J444" t="s">
        <v>318</v>
      </c>
      <c r="K444">
        <v>1</v>
      </c>
    </row>
    <row r="445" spans="1:11">
      <c r="A445" s="86" t="s">
        <v>297</v>
      </c>
      <c r="B445" s="86" t="s">
        <v>318</v>
      </c>
      <c r="C445" s="86">
        <v>1</v>
      </c>
      <c r="D445" s="150" t="str">
        <f>IFERROR(MATCH(A445,'상위 PV'!$H$2:$H$7,0),"")</f>
        <v/>
      </c>
      <c r="E445" t="str">
        <f>IF(D445="","",D445&amp;"@"&amp;COUNTIF($D$1:D445,D445))</f>
        <v/>
      </c>
      <c r="F445" t="str">
        <f t="shared" si="6"/>
        <v>직접유입</v>
      </c>
      <c r="G445">
        <v>1</v>
      </c>
      <c r="I445" t="s">
        <v>579</v>
      </c>
      <c r="J445" t="s">
        <v>318</v>
      </c>
      <c r="K445">
        <v>1</v>
      </c>
    </row>
    <row r="446" spans="1:11">
      <c r="A446" s="86" t="s">
        <v>1906</v>
      </c>
      <c r="B446" s="86" t="s">
        <v>319</v>
      </c>
      <c r="C446" s="86">
        <v>1</v>
      </c>
      <c r="D446" s="150" t="str">
        <f>IFERROR(MATCH(A446,'상위 PV'!$H$2:$H$7,0),"")</f>
        <v/>
      </c>
      <c r="E446" t="str">
        <f>IF(D446="","",D446&amp;"@"&amp;COUNTIF($D$1:D446,D446))</f>
        <v/>
      </c>
      <c r="F446" t="str">
        <f t="shared" si="6"/>
        <v>Google.com</v>
      </c>
      <c r="G446">
        <v>1</v>
      </c>
      <c r="I446" t="s">
        <v>1300</v>
      </c>
      <c r="J446" t="s">
        <v>319</v>
      </c>
      <c r="K446">
        <v>1</v>
      </c>
    </row>
    <row r="447" spans="1:11">
      <c r="A447" s="86" t="s">
        <v>1907</v>
      </c>
      <c r="B447" s="86" t="s">
        <v>319</v>
      </c>
      <c r="C447" s="86">
        <v>1</v>
      </c>
      <c r="D447" s="150" t="str">
        <f>IFERROR(MATCH(A447,'상위 PV'!$H$2:$H$7,0),"")</f>
        <v/>
      </c>
      <c r="E447" t="str">
        <f>IF(D447="","",D447&amp;"@"&amp;COUNTIF($D$1:D447,D447))</f>
        <v/>
      </c>
      <c r="F447" t="str">
        <f t="shared" si="6"/>
        <v>Google.com</v>
      </c>
      <c r="G447">
        <v>1</v>
      </c>
      <c r="I447" t="s">
        <v>1118</v>
      </c>
      <c r="J447" t="s">
        <v>319</v>
      </c>
      <c r="K447">
        <v>1</v>
      </c>
    </row>
    <row r="448" spans="1:11">
      <c r="A448" s="86" t="s">
        <v>997</v>
      </c>
      <c r="B448" s="86" t="s">
        <v>318</v>
      </c>
      <c r="C448" s="86">
        <v>1</v>
      </c>
      <c r="D448" s="150" t="str">
        <f>IFERROR(MATCH(A448,'상위 PV'!$H$2:$H$7,0),"")</f>
        <v/>
      </c>
      <c r="E448" t="str">
        <f>IF(D448="","",D448&amp;"@"&amp;COUNTIF($D$1:D448,D448))</f>
        <v/>
      </c>
      <c r="F448" t="str">
        <f t="shared" si="6"/>
        <v>직접유입</v>
      </c>
      <c r="G448">
        <v>1</v>
      </c>
      <c r="I448" t="s">
        <v>618</v>
      </c>
      <c r="J448" t="s">
        <v>318</v>
      </c>
      <c r="K448">
        <v>1</v>
      </c>
    </row>
    <row r="449" spans="1:11">
      <c r="A449" s="86" t="s">
        <v>997</v>
      </c>
      <c r="B449" s="86" t="s">
        <v>326</v>
      </c>
      <c r="C449" s="86">
        <v>1</v>
      </c>
      <c r="D449" s="150" t="str">
        <f>IFERROR(MATCH(A449,'상위 PV'!$H$2:$H$7,0),"")</f>
        <v/>
      </c>
      <c r="E449" t="str">
        <f>IF(D449="","",D449&amp;"@"&amp;COUNTIF($D$1:D449,D449))</f>
        <v/>
      </c>
      <c r="F449" t="str">
        <f t="shared" si="6"/>
        <v>Bing</v>
      </c>
      <c r="G449">
        <v>1</v>
      </c>
      <c r="I449" t="s">
        <v>1301</v>
      </c>
      <c r="J449" t="s">
        <v>318</v>
      </c>
      <c r="K449">
        <v>1</v>
      </c>
    </row>
    <row r="450" spans="1:11">
      <c r="A450" s="86" t="s">
        <v>1197</v>
      </c>
      <c r="B450" s="86" t="s">
        <v>319</v>
      </c>
      <c r="C450" s="86">
        <v>1</v>
      </c>
      <c r="D450" s="150" t="str">
        <f>IFERROR(MATCH(A450,'상위 PV'!$H$2:$H$7,0),"")</f>
        <v/>
      </c>
      <c r="E450" t="str">
        <f>IF(D450="","",D450&amp;"@"&amp;COUNTIF($D$1:D450,D450))</f>
        <v/>
      </c>
      <c r="F450" t="str">
        <f t="shared" si="6"/>
        <v>Google.com</v>
      </c>
      <c r="G450">
        <v>1</v>
      </c>
      <c r="I450" t="s">
        <v>511</v>
      </c>
      <c r="J450" t="s">
        <v>320</v>
      </c>
      <c r="K450">
        <v>1</v>
      </c>
    </row>
    <row r="451" spans="1:11">
      <c r="A451" s="86" t="s">
        <v>1908</v>
      </c>
      <c r="B451" s="86" t="s">
        <v>318</v>
      </c>
      <c r="C451" s="86">
        <v>1</v>
      </c>
      <c r="D451" s="150" t="str">
        <f>IFERROR(MATCH(A451,'상위 PV'!$H$2:$H$7,0),"")</f>
        <v/>
      </c>
      <c r="E451" t="str">
        <f>IF(D451="","",D451&amp;"@"&amp;COUNTIF($D$1:D451,D451))</f>
        <v/>
      </c>
      <c r="F451" t="str">
        <f t="shared" ref="F451:F514" si="7">IF(B451="google","Google.com",IF(B451="(direct)","직접유입",UPPER(LEFT(B451,1))&amp;MID(B451,2,99)))</f>
        <v>직접유입</v>
      </c>
      <c r="G451">
        <v>1</v>
      </c>
      <c r="I451" t="s">
        <v>511</v>
      </c>
      <c r="J451" t="s">
        <v>1383</v>
      </c>
      <c r="K451">
        <v>1</v>
      </c>
    </row>
    <row r="452" spans="1:11">
      <c r="A452" s="86" t="s">
        <v>271</v>
      </c>
      <c r="B452" s="86" t="s">
        <v>319</v>
      </c>
      <c r="C452" s="86">
        <v>1</v>
      </c>
      <c r="D452" s="150" t="str">
        <f>IFERROR(MATCH(A452,'상위 PV'!$H$2:$H$7,0),"")</f>
        <v/>
      </c>
      <c r="E452" t="str">
        <f>IF(D452="","",D452&amp;"@"&amp;COUNTIF($D$1:D452,D452))</f>
        <v/>
      </c>
      <c r="F452" t="str">
        <f t="shared" si="7"/>
        <v>Google.com</v>
      </c>
      <c r="G452">
        <v>1</v>
      </c>
      <c r="I452" t="s">
        <v>1134</v>
      </c>
      <c r="J452" t="s">
        <v>318</v>
      </c>
      <c r="K452">
        <v>1</v>
      </c>
    </row>
    <row r="453" spans="1:11">
      <c r="A453" s="86" t="s">
        <v>255</v>
      </c>
      <c r="B453" s="86" t="s">
        <v>318</v>
      </c>
      <c r="C453" s="86">
        <v>1</v>
      </c>
      <c r="D453" s="150" t="str">
        <f>IFERROR(MATCH(A453,'상위 PV'!$H$2:$H$7,0),"")</f>
        <v/>
      </c>
      <c r="E453" t="str">
        <f>IF(D453="","",D453&amp;"@"&amp;COUNTIF($D$1:D453,D453))</f>
        <v/>
      </c>
      <c r="F453" t="str">
        <f t="shared" si="7"/>
        <v>직접유입</v>
      </c>
      <c r="G453">
        <v>1</v>
      </c>
      <c r="I453" t="s">
        <v>1134</v>
      </c>
      <c r="J453" t="s">
        <v>1384</v>
      </c>
      <c r="K453">
        <v>1</v>
      </c>
    </row>
    <row r="454" spans="1:11">
      <c r="A454" s="86" t="s">
        <v>1795</v>
      </c>
      <c r="B454" s="86" t="s">
        <v>318</v>
      </c>
      <c r="C454" s="86">
        <v>1</v>
      </c>
      <c r="D454" s="150" t="str">
        <f>IFERROR(MATCH(A454,'상위 PV'!$H$2:$H$7,0),"")</f>
        <v/>
      </c>
      <c r="E454" t="str">
        <f>IF(D454="","",D454&amp;"@"&amp;COUNTIF($D$1:D454,D454))</f>
        <v/>
      </c>
      <c r="F454" t="str">
        <f t="shared" si="7"/>
        <v>직접유입</v>
      </c>
      <c r="G454">
        <v>1</v>
      </c>
      <c r="I454" t="s">
        <v>513</v>
      </c>
      <c r="J454" t="s">
        <v>318</v>
      </c>
      <c r="K454">
        <v>1</v>
      </c>
    </row>
    <row r="455" spans="1:11">
      <c r="A455" s="86" t="s">
        <v>1133</v>
      </c>
      <c r="B455" s="86" t="s">
        <v>319</v>
      </c>
      <c r="C455" s="86">
        <v>1</v>
      </c>
      <c r="D455" s="150" t="str">
        <f>IFERROR(MATCH(A455,'상위 PV'!$H$2:$H$7,0),"")</f>
        <v/>
      </c>
      <c r="E455" t="str">
        <f>IF(D455="","",D455&amp;"@"&amp;COUNTIF($D$1:D455,D455))</f>
        <v/>
      </c>
      <c r="F455" t="str">
        <f t="shared" si="7"/>
        <v>Google.com</v>
      </c>
      <c r="G455">
        <v>1</v>
      </c>
      <c r="I455" t="s">
        <v>512</v>
      </c>
      <c r="J455" t="s">
        <v>1231</v>
      </c>
      <c r="K455">
        <v>1</v>
      </c>
    </row>
    <row r="456" spans="1:11">
      <c r="A456" s="86" t="s">
        <v>1786</v>
      </c>
      <c r="B456" s="86" t="s">
        <v>319</v>
      </c>
      <c r="C456" s="86">
        <v>1</v>
      </c>
      <c r="D456" s="150" t="str">
        <f>IFERROR(MATCH(A456,'상위 PV'!$H$2:$H$7,0),"")</f>
        <v/>
      </c>
      <c r="E456" t="str">
        <f>IF(D456="","",D456&amp;"@"&amp;COUNTIF($D$1:D456,D456))</f>
        <v/>
      </c>
      <c r="F456" t="str">
        <f t="shared" si="7"/>
        <v>Google.com</v>
      </c>
      <c r="G456">
        <v>1</v>
      </c>
      <c r="I456" t="s">
        <v>1176</v>
      </c>
      <c r="J456" t="s">
        <v>318</v>
      </c>
      <c r="K456">
        <v>1</v>
      </c>
    </row>
    <row r="457" spans="1:11">
      <c r="A457" s="86" t="s">
        <v>1118</v>
      </c>
      <c r="B457" s="86" t="s">
        <v>320</v>
      </c>
      <c r="C457" s="86">
        <v>1</v>
      </c>
      <c r="D457" s="150" t="str">
        <f>IFERROR(MATCH(A457,'상위 PV'!$H$2:$H$7,0),"")</f>
        <v/>
      </c>
      <c r="E457" t="str">
        <f>IF(D457="","",D457&amp;"@"&amp;COUNTIF($D$1:D457,D457))</f>
        <v/>
      </c>
      <c r="F457" t="str">
        <f t="shared" si="7"/>
        <v>Linkedin.com</v>
      </c>
      <c r="G457">
        <v>1</v>
      </c>
      <c r="I457" t="s">
        <v>1302</v>
      </c>
      <c r="J457" t="s">
        <v>319</v>
      </c>
      <c r="K457">
        <v>1</v>
      </c>
    </row>
    <row r="458" spans="1:11">
      <c r="A458" s="86" t="s">
        <v>1642</v>
      </c>
      <c r="B458" s="86" t="s">
        <v>1659</v>
      </c>
      <c r="C458" s="86">
        <v>1</v>
      </c>
      <c r="D458" s="150" t="str">
        <f>IFERROR(MATCH(A458,'상위 PV'!$H$2:$H$7,0),"")</f>
        <v/>
      </c>
      <c r="E458" t="str">
        <f>IF(D458="","",D458&amp;"@"&amp;COUNTIF($D$1:D458,D458))</f>
        <v/>
      </c>
      <c r="F458" t="str">
        <f t="shared" si="7"/>
        <v>Chatgpt.com</v>
      </c>
      <c r="G458">
        <v>1</v>
      </c>
      <c r="I458" t="s">
        <v>597</v>
      </c>
      <c r="J458" t="s">
        <v>320</v>
      </c>
      <c r="K458">
        <v>1</v>
      </c>
    </row>
    <row r="459" spans="1:11">
      <c r="A459" s="86" t="s">
        <v>618</v>
      </c>
      <c r="B459" s="86" t="s">
        <v>318</v>
      </c>
      <c r="C459" s="86">
        <v>1</v>
      </c>
      <c r="D459" s="150" t="str">
        <f>IFERROR(MATCH(A459,'상위 PV'!$H$2:$H$7,0),"")</f>
        <v/>
      </c>
      <c r="E459" t="str">
        <f>IF(D459="","",D459&amp;"@"&amp;COUNTIF($D$1:D459,D459))</f>
        <v/>
      </c>
      <c r="F459" t="str">
        <f t="shared" si="7"/>
        <v>직접유입</v>
      </c>
      <c r="G459">
        <v>1</v>
      </c>
      <c r="I459" t="s">
        <v>957</v>
      </c>
      <c r="J459" t="s">
        <v>323</v>
      </c>
      <c r="K459">
        <v>1</v>
      </c>
    </row>
    <row r="460" spans="1:11">
      <c r="A460" s="86" t="s">
        <v>1301</v>
      </c>
      <c r="B460" s="86" t="s">
        <v>319</v>
      </c>
      <c r="C460" s="86">
        <v>1</v>
      </c>
      <c r="D460" s="150" t="str">
        <f>IFERROR(MATCH(A460,'상위 PV'!$H$2:$H$7,0),"")</f>
        <v/>
      </c>
      <c r="E460" t="str">
        <f>IF(D460="","",D460&amp;"@"&amp;COUNTIF($D$1:D460,D460))</f>
        <v/>
      </c>
      <c r="F460" t="str">
        <f t="shared" si="7"/>
        <v>Google.com</v>
      </c>
      <c r="G460">
        <v>1</v>
      </c>
      <c r="I460" t="s">
        <v>972</v>
      </c>
      <c r="J460" t="s">
        <v>318</v>
      </c>
      <c r="K460">
        <v>1</v>
      </c>
    </row>
    <row r="461" spans="1:11">
      <c r="A461" s="86" t="s">
        <v>511</v>
      </c>
      <c r="B461" s="86" t="s">
        <v>318</v>
      </c>
      <c r="C461" s="86">
        <v>1</v>
      </c>
      <c r="D461" s="150" t="str">
        <f>IFERROR(MATCH(A461,'상위 PV'!$H$2:$H$7,0),"")</f>
        <v/>
      </c>
      <c r="E461" t="str">
        <f>IF(D461="","",D461&amp;"@"&amp;COUNTIF($D$1:D461,D461))</f>
        <v/>
      </c>
      <c r="F461" t="str">
        <f t="shared" si="7"/>
        <v>직접유입</v>
      </c>
      <c r="G461">
        <v>1</v>
      </c>
      <c r="I461" t="s">
        <v>1199</v>
      </c>
      <c r="J461" t="s">
        <v>319</v>
      </c>
      <c r="K461">
        <v>1</v>
      </c>
    </row>
    <row r="462" spans="1:11">
      <c r="A462" s="86" t="s">
        <v>1796</v>
      </c>
      <c r="B462" s="86" t="s">
        <v>318</v>
      </c>
      <c r="C462" s="86">
        <v>1</v>
      </c>
      <c r="D462" s="150" t="str">
        <f>IFERROR(MATCH(A462,'상위 PV'!$H$2:$H$7,0),"")</f>
        <v/>
      </c>
      <c r="E462" t="str">
        <f>IF(D462="","",D462&amp;"@"&amp;COUNTIF($D$1:D462,D462))</f>
        <v/>
      </c>
      <c r="F462" t="str">
        <f t="shared" si="7"/>
        <v>직접유입</v>
      </c>
      <c r="G462">
        <v>1</v>
      </c>
      <c r="I462" t="s">
        <v>613</v>
      </c>
      <c r="J462" t="s">
        <v>320</v>
      </c>
      <c r="K462">
        <v>1</v>
      </c>
    </row>
    <row r="463" spans="1:11">
      <c r="A463" s="86" t="s">
        <v>515</v>
      </c>
      <c r="B463" s="86" t="s">
        <v>319</v>
      </c>
      <c r="C463" s="86">
        <v>1</v>
      </c>
      <c r="D463" s="150" t="str">
        <f>IFERROR(MATCH(A463,'상위 PV'!$H$2:$H$7,0),"")</f>
        <v/>
      </c>
      <c r="E463" t="str">
        <f>IF(D463="","",D463&amp;"@"&amp;COUNTIF($D$1:D463,D463))</f>
        <v/>
      </c>
      <c r="F463" t="str">
        <f t="shared" si="7"/>
        <v>Google.com</v>
      </c>
      <c r="G463">
        <v>1</v>
      </c>
      <c r="I463" t="s">
        <v>613</v>
      </c>
      <c r="J463" t="s">
        <v>321</v>
      </c>
      <c r="K463">
        <v>1</v>
      </c>
    </row>
    <row r="464" spans="1:11">
      <c r="A464" s="86" t="s">
        <v>1116</v>
      </c>
      <c r="B464" s="86" t="s">
        <v>319</v>
      </c>
      <c r="C464" s="86">
        <v>1</v>
      </c>
      <c r="D464" s="150" t="str">
        <f>IFERROR(MATCH(A464,'상위 PV'!$H$2:$H$7,0),"")</f>
        <v/>
      </c>
      <c r="E464" t="str">
        <f>IF(D464="","",D464&amp;"@"&amp;COUNTIF($D$1:D464,D464))</f>
        <v/>
      </c>
      <c r="F464" t="str">
        <f t="shared" si="7"/>
        <v>Google.com</v>
      </c>
      <c r="G464">
        <v>1</v>
      </c>
      <c r="I464" t="s">
        <v>613</v>
      </c>
      <c r="J464" t="s">
        <v>584</v>
      </c>
      <c r="K464">
        <v>1</v>
      </c>
    </row>
    <row r="465" spans="1:11">
      <c r="A465" s="86" t="s">
        <v>1302</v>
      </c>
      <c r="B465" s="86" t="s">
        <v>319</v>
      </c>
      <c r="C465" s="86">
        <v>1</v>
      </c>
      <c r="D465" s="150" t="str">
        <f>IFERROR(MATCH(A465,'상위 PV'!$H$2:$H$7,0),"")</f>
        <v/>
      </c>
      <c r="E465" t="str">
        <f>IF(D465="","",D465&amp;"@"&amp;COUNTIF($D$1:D465,D465))</f>
        <v/>
      </c>
      <c r="F465" t="str">
        <f t="shared" si="7"/>
        <v>Google.com</v>
      </c>
      <c r="G465">
        <v>1</v>
      </c>
      <c r="I465" t="s">
        <v>615</v>
      </c>
      <c r="J465" t="s">
        <v>319</v>
      </c>
      <c r="K465">
        <v>1</v>
      </c>
    </row>
    <row r="466" spans="1:11">
      <c r="A466" s="86" t="s">
        <v>1264</v>
      </c>
      <c r="B466" s="86" t="s">
        <v>318</v>
      </c>
      <c r="C466" s="86">
        <v>1</v>
      </c>
      <c r="D466" s="150" t="str">
        <f>IFERROR(MATCH(A466,'상위 PV'!$H$2:$H$7,0),"")</f>
        <v/>
      </c>
      <c r="E466" t="str">
        <f>IF(D466="","",D466&amp;"@"&amp;COUNTIF($D$1:D466,D466))</f>
        <v/>
      </c>
      <c r="F466" t="str">
        <f t="shared" si="7"/>
        <v>직접유입</v>
      </c>
      <c r="G466">
        <v>1</v>
      </c>
      <c r="I466" t="s">
        <v>616</v>
      </c>
      <c r="J466" t="s">
        <v>319</v>
      </c>
      <c r="K466">
        <v>1</v>
      </c>
    </row>
    <row r="467" spans="1:11">
      <c r="A467" s="86" t="s">
        <v>1199</v>
      </c>
      <c r="B467" s="86" t="s">
        <v>319</v>
      </c>
      <c r="C467" s="86">
        <v>1</v>
      </c>
      <c r="D467" s="150" t="str">
        <f>IFERROR(MATCH(A467,'상위 PV'!$H$2:$H$7,0),"")</f>
        <v/>
      </c>
      <c r="E467" t="str">
        <f>IF(D467="","",D467&amp;"@"&amp;COUNTIF($D$1:D467,D467))</f>
        <v/>
      </c>
      <c r="F467" t="str">
        <f t="shared" si="7"/>
        <v>Google.com</v>
      </c>
      <c r="G467">
        <v>1</v>
      </c>
      <c r="I467" t="s">
        <v>1187</v>
      </c>
      <c r="J467" t="s">
        <v>319</v>
      </c>
      <c r="K467">
        <v>1</v>
      </c>
    </row>
    <row r="468" spans="1:11">
      <c r="A468" s="86" t="s">
        <v>612</v>
      </c>
      <c r="B468" s="86" t="s">
        <v>319</v>
      </c>
      <c r="C468" s="86">
        <v>1</v>
      </c>
      <c r="D468" s="150" t="str">
        <f>IFERROR(MATCH(A468,'상위 PV'!$H$2:$H$7,0),"")</f>
        <v/>
      </c>
      <c r="E468" t="str">
        <f>IF(D468="","",D468&amp;"@"&amp;COUNTIF($D$1:D468,D468))</f>
        <v/>
      </c>
      <c r="F468" t="str">
        <f t="shared" si="7"/>
        <v>Google.com</v>
      </c>
      <c r="G468">
        <v>1</v>
      </c>
      <c r="I468" t="s">
        <v>1188</v>
      </c>
      <c r="J468" t="s">
        <v>319</v>
      </c>
      <c r="K468">
        <v>1</v>
      </c>
    </row>
    <row r="469" spans="1:11">
      <c r="A469" s="86" t="s">
        <v>616</v>
      </c>
      <c r="B469" s="86" t="s">
        <v>319</v>
      </c>
      <c r="C469" s="86">
        <v>1</v>
      </c>
      <c r="D469" s="150" t="str">
        <f>IFERROR(MATCH(A469,'상위 PV'!$H$2:$H$7,0),"")</f>
        <v/>
      </c>
      <c r="E469" t="str">
        <f>IF(D469="","",D469&amp;"@"&amp;COUNTIF($D$1:D469,D469))</f>
        <v/>
      </c>
      <c r="F469" t="str">
        <f t="shared" si="7"/>
        <v>Google.com</v>
      </c>
      <c r="G469">
        <v>1</v>
      </c>
      <c r="I469" t="s">
        <v>632</v>
      </c>
      <c r="J469" t="s">
        <v>318</v>
      </c>
      <c r="K469">
        <v>1</v>
      </c>
    </row>
    <row r="470" spans="1:11">
      <c r="A470" s="86" t="s">
        <v>1252</v>
      </c>
      <c r="B470" s="86" t="s">
        <v>319</v>
      </c>
      <c r="C470" s="86">
        <v>1</v>
      </c>
      <c r="D470" s="150" t="str">
        <f>IFERROR(MATCH(A470,'상위 PV'!$H$2:$H$7,0),"")</f>
        <v/>
      </c>
      <c r="E470" t="str">
        <f>IF(D470="","",D470&amp;"@"&amp;COUNTIF($D$1:D470,D470))</f>
        <v/>
      </c>
      <c r="F470" t="str">
        <f t="shared" si="7"/>
        <v>Google.com</v>
      </c>
      <c r="G470">
        <v>1</v>
      </c>
      <c r="I470" t="s">
        <v>632</v>
      </c>
      <c r="J470" t="s">
        <v>319</v>
      </c>
      <c r="K470">
        <v>1</v>
      </c>
    </row>
    <row r="471" spans="1:11">
      <c r="A471" s="86" t="s">
        <v>920</v>
      </c>
      <c r="B471" s="86" t="s">
        <v>319</v>
      </c>
      <c r="C471" s="86">
        <v>1</v>
      </c>
      <c r="D471" s="150" t="str">
        <f>IFERROR(MATCH(A471,'상위 PV'!$H$2:$H$7,0),"")</f>
        <v/>
      </c>
      <c r="E471" t="str">
        <f>IF(D471="","",D471&amp;"@"&amp;COUNTIF($D$1:D471,D471))</f>
        <v/>
      </c>
      <c r="F471" t="str">
        <f t="shared" si="7"/>
        <v>Google.com</v>
      </c>
      <c r="G471">
        <v>1</v>
      </c>
      <c r="I471" t="s">
        <v>1303</v>
      </c>
      <c r="J471" t="s">
        <v>319</v>
      </c>
      <c r="K471">
        <v>1</v>
      </c>
    </row>
    <row r="472" spans="1:11">
      <c r="A472" s="86" t="s">
        <v>644</v>
      </c>
      <c r="B472" s="86" t="s">
        <v>319</v>
      </c>
      <c r="C472" s="86">
        <v>1</v>
      </c>
      <c r="D472" s="150" t="str">
        <f>IFERROR(MATCH(A472,'상위 PV'!$H$2:$H$7,0),"")</f>
        <v/>
      </c>
      <c r="E472" t="str">
        <f>IF(D472="","",D472&amp;"@"&amp;COUNTIF($D$1:D472,D472))</f>
        <v/>
      </c>
      <c r="F472" t="str">
        <f t="shared" si="7"/>
        <v>Google.com</v>
      </c>
      <c r="G472">
        <v>1</v>
      </c>
      <c r="I472" t="s">
        <v>1173</v>
      </c>
      <c r="J472" t="s">
        <v>318</v>
      </c>
      <c r="K472">
        <v>1</v>
      </c>
    </row>
    <row r="473" spans="1:11">
      <c r="A473" s="86" t="s">
        <v>657</v>
      </c>
      <c r="B473" s="86" t="s">
        <v>1758</v>
      </c>
      <c r="C473" s="86">
        <v>1</v>
      </c>
      <c r="D473" s="150" t="str">
        <f>IFERROR(MATCH(A473,'상위 PV'!$H$2:$H$7,0),"")</f>
        <v/>
      </c>
      <c r="E473" t="str">
        <f>IF(D473="","",D473&amp;"@"&amp;COUNTIF($D$1:D473,D473))</f>
        <v/>
      </c>
      <c r="F473" t="str">
        <f t="shared" si="7"/>
        <v>Edgeservices.bing.com</v>
      </c>
      <c r="G473">
        <v>1</v>
      </c>
      <c r="I473" t="s">
        <v>1173</v>
      </c>
      <c r="J473" t="s">
        <v>319</v>
      </c>
      <c r="K473">
        <v>1</v>
      </c>
    </row>
    <row r="474" spans="1:11">
      <c r="A474" s="86" t="s">
        <v>1201</v>
      </c>
      <c r="B474" s="86" t="s">
        <v>319</v>
      </c>
      <c r="C474" s="86">
        <v>1</v>
      </c>
      <c r="D474" s="150" t="str">
        <f>IFERROR(MATCH(A474,'상위 PV'!$H$2:$H$7,0),"")</f>
        <v/>
      </c>
      <c r="E474" t="str">
        <f>IF(D474="","",D474&amp;"@"&amp;COUNTIF($D$1:D474,D474))</f>
        <v/>
      </c>
      <c r="F474" t="str">
        <f t="shared" si="7"/>
        <v>Google.com</v>
      </c>
      <c r="G474">
        <v>1</v>
      </c>
      <c r="I474" t="s">
        <v>1304</v>
      </c>
      <c r="J474" t="s">
        <v>319</v>
      </c>
      <c r="K474">
        <v>1</v>
      </c>
    </row>
    <row r="475" spans="1:11">
      <c r="A475" s="86" t="s">
        <v>672</v>
      </c>
      <c r="B475" s="86" t="s">
        <v>319</v>
      </c>
      <c r="C475" s="86">
        <v>1</v>
      </c>
      <c r="D475" s="150" t="str">
        <f>IFERROR(MATCH(A475,'상위 PV'!$H$2:$H$7,0),"")</f>
        <v/>
      </c>
      <c r="E475" t="str">
        <f>IF(D475="","",D475&amp;"@"&amp;COUNTIF($D$1:D475,D475))</f>
        <v/>
      </c>
      <c r="F475" t="str">
        <f t="shared" si="7"/>
        <v>Google.com</v>
      </c>
      <c r="G475">
        <v>1</v>
      </c>
      <c r="I475" t="s">
        <v>644</v>
      </c>
      <c r="J475" t="s">
        <v>318</v>
      </c>
      <c r="K475">
        <v>1</v>
      </c>
    </row>
    <row r="476" spans="1:11">
      <c r="A476" s="86" t="s">
        <v>668</v>
      </c>
      <c r="B476" s="86" t="s">
        <v>326</v>
      </c>
      <c r="C476" s="86">
        <v>1</v>
      </c>
      <c r="D476" s="150" t="str">
        <f>IFERROR(MATCH(A476,'상위 PV'!$H$2:$H$7,0),"")</f>
        <v/>
      </c>
      <c r="E476" t="str">
        <f>IF(D476="","",D476&amp;"@"&amp;COUNTIF($D$1:D476,D476))</f>
        <v/>
      </c>
      <c r="F476" t="str">
        <f t="shared" si="7"/>
        <v>Bing</v>
      </c>
      <c r="G476">
        <v>1</v>
      </c>
      <c r="I476" t="s">
        <v>657</v>
      </c>
      <c r="J476" t="s">
        <v>326</v>
      </c>
      <c r="K476">
        <v>1</v>
      </c>
    </row>
    <row r="477" spans="1:11">
      <c r="A477" s="86" t="s">
        <v>671</v>
      </c>
      <c r="B477" s="86" t="s">
        <v>319</v>
      </c>
      <c r="C477" s="86">
        <v>1</v>
      </c>
      <c r="D477" s="150" t="str">
        <f>IFERROR(MATCH(A477,'상위 PV'!$H$2:$H$7,0),"")</f>
        <v/>
      </c>
      <c r="E477" t="str">
        <f>IF(D477="","",D477&amp;"@"&amp;COUNTIF($D$1:D477,D477))</f>
        <v/>
      </c>
      <c r="F477" t="str">
        <f t="shared" si="7"/>
        <v>Google.com</v>
      </c>
      <c r="G477">
        <v>1</v>
      </c>
      <c r="I477" t="s">
        <v>1201</v>
      </c>
      <c r="J477" t="s">
        <v>319</v>
      </c>
      <c r="K477">
        <v>1</v>
      </c>
    </row>
    <row r="478" spans="1:11">
      <c r="A478" s="86" t="s">
        <v>878</v>
      </c>
      <c r="B478" s="86" t="s">
        <v>1659</v>
      </c>
      <c r="C478" s="86">
        <v>1</v>
      </c>
      <c r="D478" s="150" t="str">
        <f>IFERROR(MATCH(A478,'상위 PV'!$H$2:$H$7,0),"")</f>
        <v/>
      </c>
      <c r="E478" t="str">
        <f>IF(D478="","",D478&amp;"@"&amp;COUNTIF($D$1:D478,D478))</f>
        <v/>
      </c>
      <c r="F478" t="str">
        <f t="shared" si="7"/>
        <v>Chatgpt.com</v>
      </c>
      <c r="G478">
        <v>1</v>
      </c>
      <c r="I478" t="s">
        <v>672</v>
      </c>
      <c r="J478" t="s">
        <v>318</v>
      </c>
      <c r="K478">
        <v>1</v>
      </c>
    </row>
    <row r="479" spans="1:11">
      <c r="A479" s="86" t="s">
        <v>878</v>
      </c>
      <c r="B479" s="86" t="s">
        <v>319</v>
      </c>
      <c r="C479" s="86">
        <v>1</v>
      </c>
      <c r="D479" s="150" t="str">
        <f>IFERROR(MATCH(A479,'상위 PV'!$H$2:$H$7,0),"")</f>
        <v/>
      </c>
      <c r="E479" t="str">
        <f>IF(D479="","",D479&amp;"@"&amp;COUNTIF($D$1:D479,D479))</f>
        <v/>
      </c>
      <c r="F479" t="str">
        <f t="shared" si="7"/>
        <v>Google.com</v>
      </c>
      <c r="G479">
        <v>1</v>
      </c>
      <c r="I479" t="s">
        <v>672</v>
      </c>
      <c r="J479" t="s">
        <v>1377</v>
      </c>
      <c r="K479">
        <v>1</v>
      </c>
    </row>
    <row r="480" spans="1:11">
      <c r="A480" s="86" t="s">
        <v>670</v>
      </c>
      <c r="B480" s="86" t="s">
        <v>319</v>
      </c>
      <c r="C480" s="86">
        <v>1</v>
      </c>
      <c r="D480" s="150" t="str">
        <f>IFERROR(MATCH(A480,'상위 PV'!$H$2:$H$7,0),"")</f>
        <v/>
      </c>
      <c r="E480" t="str">
        <f>IF(D480="","",D480&amp;"@"&amp;COUNTIF($D$1:D480,D480))</f>
        <v/>
      </c>
      <c r="F480" t="str">
        <f t="shared" si="7"/>
        <v>Google.com</v>
      </c>
      <c r="G480">
        <v>1</v>
      </c>
      <c r="I480" t="s">
        <v>672</v>
      </c>
      <c r="J480" t="s">
        <v>1382</v>
      </c>
      <c r="K480">
        <v>1</v>
      </c>
    </row>
    <row r="481" spans="1:11">
      <c r="A481" s="86" t="s">
        <v>1741</v>
      </c>
      <c r="B481" s="86" t="s">
        <v>319</v>
      </c>
      <c r="C481" s="86">
        <v>1</v>
      </c>
      <c r="D481" s="150" t="str">
        <f>IFERROR(MATCH(A481,'상위 PV'!$H$2:$H$7,0),"")</f>
        <v/>
      </c>
      <c r="E481" t="str">
        <f>IF(D481="","",D481&amp;"@"&amp;COUNTIF($D$1:D481,D481))</f>
        <v/>
      </c>
      <c r="F481" t="str">
        <f t="shared" si="7"/>
        <v>Google.com</v>
      </c>
      <c r="G481">
        <v>1</v>
      </c>
      <c r="I481" t="s">
        <v>672</v>
      </c>
      <c r="J481" t="s">
        <v>584</v>
      </c>
      <c r="K481">
        <v>1</v>
      </c>
    </row>
    <row r="482" spans="1:11">
      <c r="A482" s="86" t="s">
        <v>1798</v>
      </c>
      <c r="B482" s="86" t="s">
        <v>319</v>
      </c>
      <c r="C482" s="86">
        <v>1</v>
      </c>
      <c r="D482" s="150" t="str">
        <f>IFERROR(MATCH(A482,'상위 PV'!$H$2:$H$7,0),"")</f>
        <v/>
      </c>
      <c r="E482" t="str">
        <f>IF(D482="","",D482&amp;"@"&amp;COUNTIF($D$1:D482,D482))</f>
        <v/>
      </c>
      <c r="F482" t="str">
        <f t="shared" si="7"/>
        <v>Google.com</v>
      </c>
      <c r="G482">
        <v>1</v>
      </c>
      <c r="I482" t="s">
        <v>1037</v>
      </c>
      <c r="J482" t="s">
        <v>319</v>
      </c>
      <c r="K482">
        <v>1</v>
      </c>
    </row>
    <row r="483" spans="1:11">
      <c r="A483" s="86" t="s">
        <v>903</v>
      </c>
      <c r="B483" s="86" t="s">
        <v>318</v>
      </c>
      <c r="C483" s="86">
        <v>1</v>
      </c>
      <c r="D483" s="150" t="str">
        <f>IFERROR(MATCH(A483,'상위 PV'!$H$2:$H$7,0),"")</f>
        <v/>
      </c>
      <c r="E483" t="str">
        <f>IF(D483="","",D483&amp;"@"&amp;COUNTIF($D$1:D483,D483))</f>
        <v/>
      </c>
      <c r="F483" t="str">
        <f t="shared" si="7"/>
        <v>직접유입</v>
      </c>
      <c r="G483">
        <v>1</v>
      </c>
      <c r="I483" t="s">
        <v>671</v>
      </c>
      <c r="J483" t="s">
        <v>319</v>
      </c>
      <c r="K483">
        <v>1</v>
      </c>
    </row>
    <row r="484" spans="1:11">
      <c r="A484" s="86" t="s">
        <v>1306</v>
      </c>
      <c r="B484" s="86" t="s">
        <v>319</v>
      </c>
      <c r="C484" s="86">
        <v>1</v>
      </c>
      <c r="D484" s="150" t="str">
        <f>IFERROR(MATCH(A484,'상위 PV'!$H$2:$H$7,0),"")</f>
        <v/>
      </c>
      <c r="E484" t="str">
        <f>IF(D484="","",D484&amp;"@"&amp;COUNTIF($D$1:D484,D484))</f>
        <v/>
      </c>
      <c r="F484" t="str">
        <f t="shared" si="7"/>
        <v>Google.com</v>
      </c>
      <c r="G484">
        <v>1</v>
      </c>
      <c r="I484" t="s">
        <v>671</v>
      </c>
      <c r="J484" t="s">
        <v>1231</v>
      </c>
      <c r="K484">
        <v>1</v>
      </c>
    </row>
    <row r="485" spans="1:11">
      <c r="A485" s="86" t="s">
        <v>913</v>
      </c>
      <c r="B485" s="86" t="s">
        <v>318</v>
      </c>
      <c r="C485" s="86">
        <v>1</v>
      </c>
      <c r="D485" s="150" t="str">
        <f>IFERROR(MATCH(A485,'상위 PV'!$H$2:$H$7,0),"")</f>
        <v/>
      </c>
      <c r="E485" t="str">
        <f>IF(D485="","",D485&amp;"@"&amp;COUNTIF($D$1:D485,D485))</f>
        <v/>
      </c>
      <c r="F485" t="str">
        <f t="shared" si="7"/>
        <v>직접유입</v>
      </c>
      <c r="G485">
        <v>1</v>
      </c>
      <c r="I485" t="s">
        <v>878</v>
      </c>
      <c r="J485" t="s">
        <v>318</v>
      </c>
      <c r="K485">
        <v>1</v>
      </c>
    </row>
    <row r="486" spans="1:11">
      <c r="A486" s="86" t="s">
        <v>1674</v>
      </c>
      <c r="B486" s="86" t="s">
        <v>319</v>
      </c>
      <c r="C486" s="86">
        <v>1</v>
      </c>
      <c r="D486" s="150" t="str">
        <f>IFERROR(MATCH(A486,'상위 PV'!$H$2:$H$7,0),"")</f>
        <v/>
      </c>
      <c r="E486" t="str">
        <f>IF(D486="","",D486&amp;"@"&amp;COUNTIF($D$1:D486,D486))</f>
        <v/>
      </c>
      <c r="F486" t="str">
        <f t="shared" si="7"/>
        <v>Google.com</v>
      </c>
      <c r="G486">
        <v>1</v>
      </c>
      <c r="I486" t="s">
        <v>1305</v>
      </c>
      <c r="J486" t="s">
        <v>320</v>
      </c>
      <c r="K486">
        <v>1</v>
      </c>
    </row>
    <row r="487" spans="1:11">
      <c r="A487" s="86" t="s">
        <v>924</v>
      </c>
      <c r="B487" s="86" t="s">
        <v>319</v>
      </c>
      <c r="C487" s="86">
        <v>1</v>
      </c>
      <c r="D487" s="150" t="str">
        <f>IFERROR(MATCH(A487,'상위 PV'!$H$2:$H$7,0),"")</f>
        <v/>
      </c>
      <c r="E487" t="str">
        <f>IF(D487="","",D487&amp;"@"&amp;COUNTIF($D$1:D487,D487))</f>
        <v/>
      </c>
      <c r="F487" t="str">
        <f t="shared" si="7"/>
        <v>Google.com</v>
      </c>
      <c r="G487">
        <v>1</v>
      </c>
      <c r="I487" t="s">
        <v>669</v>
      </c>
      <c r="J487" t="s">
        <v>1234</v>
      </c>
      <c r="K487">
        <v>1</v>
      </c>
    </row>
    <row r="488" spans="1:11">
      <c r="A488" s="86" t="s">
        <v>966</v>
      </c>
      <c r="B488" s="86" t="s">
        <v>326</v>
      </c>
      <c r="C488" s="86">
        <v>1</v>
      </c>
      <c r="D488" s="150" t="str">
        <f>IFERROR(MATCH(A488,'상위 PV'!$H$2:$H$7,0),"")</f>
        <v/>
      </c>
      <c r="E488" t="str">
        <f>IF(D488="","",D488&amp;"@"&amp;COUNTIF($D$1:D488,D488))</f>
        <v/>
      </c>
      <c r="F488" t="str">
        <f t="shared" si="7"/>
        <v>Bing</v>
      </c>
      <c r="G488">
        <v>1</v>
      </c>
      <c r="I488" t="s">
        <v>669</v>
      </c>
      <c r="J488" t="s">
        <v>1385</v>
      </c>
      <c r="K488">
        <v>1</v>
      </c>
    </row>
    <row r="489" spans="1:11">
      <c r="A489" s="86" t="s">
        <v>968</v>
      </c>
      <c r="B489" s="86" t="s">
        <v>319</v>
      </c>
      <c r="C489" s="86">
        <v>1</v>
      </c>
      <c r="D489" s="150" t="str">
        <f>IFERROR(MATCH(A489,'상위 PV'!$H$2:$H$7,0),"")</f>
        <v/>
      </c>
      <c r="E489" t="str">
        <f>IF(D489="","",D489&amp;"@"&amp;COUNTIF($D$1:D489,D489))</f>
        <v/>
      </c>
      <c r="F489" t="str">
        <f t="shared" si="7"/>
        <v>Google.com</v>
      </c>
      <c r="G489">
        <v>1</v>
      </c>
      <c r="I489" t="s">
        <v>877</v>
      </c>
      <c r="J489" t="s">
        <v>323</v>
      </c>
      <c r="K489">
        <v>1</v>
      </c>
    </row>
    <row r="490" spans="1:11">
      <c r="A490" s="86" t="s">
        <v>993</v>
      </c>
      <c r="B490" s="86" t="s">
        <v>327</v>
      </c>
      <c r="C490" s="86">
        <v>1</v>
      </c>
      <c r="D490" s="150" t="str">
        <f>IFERROR(MATCH(A490,'상위 PV'!$H$2:$H$7,0),"")</f>
        <v/>
      </c>
      <c r="E490" t="str">
        <f>IF(D490="","",D490&amp;"@"&amp;COUNTIF($D$1:D490,D490))</f>
        <v/>
      </c>
      <c r="F490" t="str">
        <f t="shared" si="7"/>
        <v>Cn.bing.com</v>
      </c>
      <c r="G490">
        <v>1</v>
      </c>
      <c r="I490" t="s">
        <v>877</v>
      </c>
      <c r="J490" t="s">
        <v>584</v>
      </c>
      <c r="K490">
        <v>1</v>
      </c>
    </row>
    <row r="491" spans="1:11">
      <c r="A491" s="86" t="s">
        <v>1029</v>
      </c>
      <c r="B491" s="86" t="s">
        <v>318</v>
      </c>
      <c r="C491" s="86">
        <v>1</v>
      </c>
      <c r="D491" s="150" t="str">
        <f>IFERROR(MATCH(A491,'상위 PV'!$H$2:$H$7,0),"")</f>
        <v/>
      </c>
      <c r="E491" t="str">
        <f>IF(D491="","",D491&amp;"@"&amp;COUNTIF($D$1:D491,D491))</f>
        <v/>
      </c>
      <c r="F491" t="str">
        <f t="shared" si="7"/>
        <v>직접유입</v>
      </c>
      <c r="G491">
        <v>1</v>
      </c>
      <c r="I491" t="s">
        <v>1306</v>
      </c>
      <c r="J491" t="s">
        <v>319</v>
      </c>
      <c r="K491">
        <v>1</v>
      </c>
    </row>
    <row r="492" spans="1:11">
      <c r="A492" s="86" t="s">
        <v>1027</v>
      </c>
      <c r="B492" s="86" t="s">
        <v>1758</v>
      </c>
      <c r="C492" s="86">
        <v>1</v>
      </c>
      <c r="D492" s="150" t="str">
        <f>IFERROR(MATCH(A492,'상위 PV'!$H$2:$H$7,0),"")</f>
        <v/>
      </c>
      <c r="E492" t="str">
        <f>IF(D492="","",D492&amp;"@"&amp;COUNTIF($D$1:D492,D492))</f>
        <v/>
      </c>
      <c r="F492" t="str">
        <f t="shared" si="7"/>
        <v>Edgeservices.bing.com</v>
      </c>
      <c r="G492">
        <v>1</v>
      </c>
      <c r="I492" t="s">
        <v>913</v>
      </c>
      <c r="J492" t="s">
        <v>318</v>
      </c>
      <c r="K492">
        <v>1</v>
      </c>
    </row>
    <row r="493" spans="1:11">
      <c r="A493" s="86" t="s">
        <v>1027</v>
      </c>
      <c r="B493" s="86" t="s">
        <v>1859</v>
      </c>
      <c r="C493" s="86">
        <v>1</v>
      </c>
      <c r="D493" s="150" t="str">
        <f>IFERROR(MATCH(A493,'상위 PV'!$H$2:$H$7,0),"")</f>
        <v/>
      </c>
      <c r="E493" t="str">
        <f>IF(D493="","",D493&amp;"@"&amp;COUNTIF($D$1:D493,D493))</f>
        <v/>
      </c>
      <c r="F493" t="str">
        <f t="shared" si="7"/>
        <v>M.facebook.com</v>
      </c>
      <c r="G493">
        <v>1</v>
      </c>
      <c r="I493" t="s">
        <v>913</v>
      </c>
      <c r="J493" t="s">
        <v>320</v>
      </c>
      <c r="K493">
        <v>1</v>
      </c>
    </row>
    <row r="494" spans="1:11">
      <c r="A494" s="86" t="s">
        <v>1065</v>
      </c>
      <c r="B494" s="86" t="s">
        <v>319</v>
      </c>
      <c r="C494" s="86">
        <v>1</v>
      </c>
      <c r="D494" s="150" t="str">
        <f>IFERROR(MATCH(A494,'상위 PV'!$H$2:$H$7,0),"")</f>
        <v/>
      </c>
      <c r="E494" t="str">
        <f>IF(D494="","",D494&amp;"@"&amp;COUNTIF($D$1:D494,D494))</f>
        <v/>
      </c>
      <c r="F494" t="str">
        <f t="shared" si="7"/>
        <v>Google.com</v>
      </c>
      <c r="G494">
        <v>1</v>
      </c>
      <c r="I494" t="s">
        <v>924</v>
      </c>
      <c r="J494" t="s">
        <v>318</v>
      </c>
      <c r="K494">
        <v>1</v>
      </c>
    </row>
    <row r="495" spans="1:11">
      <c r="A495" s="86" t="s">
        <v>1063</v>
      </c>
      <c r="B495" s="86" t="s">
        <v>319</v>
      </c>
      <c r="C495" s="86">
        <v>1</v>
      </c>
      <c r="D495" s="150" t="str">
        <f>IFERROR(MATCH(A495,'상위 PV'!$H$2:$H$7,0),"")</f>
        <v/>
      </c>
      <c r="E495" t="str">
        <f>IF(D495="","",D495&amp;"@"&amp;COUNTIF($D$1:D495,D495))</f>
        <v/>
      </c>
      <c r="F495" t="str">
        <f t="shared" si="7"/>
        <v>Google.com</v>
      </c>
      <c r="G495">
        <v>1</v>
      </c>
      <c r="I495" t="s">
        <v>924</v>
      </c>
      <c r="J495" t="s">
        <v>323</v>
      </c>
      <c r="K495">
        <v>1</v>
      </c>
    </row>
    <row r="496" spans="1:11">
      <c r="A496" s="86" t="s">
        <v>1062</v>
      </c>
      <c r="B496" s="86" t="s">
        <v>318</v>
      </c>
      <c r="C496" s="86">
        <v>1</v>
      </c>
      <c r="D496" s="150" t="str">
        <f>IFERROR(MATCH(A496,'상위 PV'!$H$2:$H$7,0),"")</f>
        <v/>
      </c>
      <c r="E496" t="str">
        <f>IF(D496="","",D496&amp;"@"&amp;COUNTIF($D$1:D496,D496))</f>
        <v/>
      </c>
      <c r="F496" t="str">
        <f t="shared" si="7"/>
        <v>직접유입</v>
      </c>
      <c r="G496">
        <v>1</v>
      </c>
      <c r="I496" t="s">
        <v>931</v>
      </c>
      <c r="J496" t="s">
        <v>318</v>
      </c>
      <c r="K496">
        <v>1</v>
      </c>
    </row>
    <row r="497" spans="1:11">
      <c r="A497" s="86" t="s">
        <v>1115</v>
      </c>
      <c r="B497" s="86" t="s">
        <v>318</v>
      </c>
      <c r="C497" s="86">
        <v>1</v>
      </c>
      <c r="D497" s="150" t="str">
        <f>IFERROR(MATCH(A497,'상위 PV'!$H$2:$H$7,0),"")</f>
        <v/>
      </c>
      <c r="E497" t="str">
        <f>IF(D497="","",D497&amp;"@"&amp;COUNTIF($D$1:D497,D497))</f>
        <v/>
      </c>
      <c r="F497" t="str">
        <f t="shared" si="7"/>
        <v>직접유입</v>
      </c>
      <c r="G497">
        <v>1</v>
      </c>
      <c r="I497" t="s">
        <v>931</v>
      </c>
      <c r="J497" t="s">
        <v>319</v>
      </c>
      <c r="K497">
        <v>1</v>
      </c>
    </row>
    <row r="498" spans="1:11">
      <c r="A498" s="86" t="s">
        <v>1115</v>
      </c>
      <c r="B498" s="86" t="s">
        <v>1855</v>
      </c>
      <c r="C498" s="86">
        <v>1</v>
      </c>
      <c r="D498" s="150" t="str">
        <f>IFERROR(MATCH(A498,'상위 PV'!$H$2:$H$7,0),"")</f>
        <v/>
      </c>
      <c r="E498" t="str">
        <f>IF(D498="","",D498&amp;"@"&amp;COUNTIF($D$1:D498,D498))</f>
        <v/>
      </c>
      <c r="F498" t="str">
        <f t="shared" si="7"/>
        <v>Link.naver.com</v>
      </c>
      <c r="G498">
        <v>1</v>
      </c>
      <c r="I498" t="s">
        <v>942</v>
      </c>
      <c r="J498" t="s">
        <v>1111</v>
      </c>
      <c r="K498">
        <v>1</v>
      </c>
    </row>
    <row r="499" spans="1:11">
      <c r="A499" s="86" t="s">
        <v>1115</v>
      </c>
      <c r="B499" s="86" t="s">
        <v>320</v>
      </c>
      <c r="C499" s="86">
        <v>1</v>
      </c>
      <c r="D499" s="150" t="str">
        <f>IFERROR(MATCH(A499,'상위 PV'!$H$2:$H$7,0),"")</f>
        <v/>
      </c>
      <c r="E499" t="str">
        <f>IF(D499="","",D499&amp;"@"&amp;COUNTIF($D$1:D499,D499))</f>
        <v/>
      </c>
      <c r="F499" t="str">
        <f t="shared" si="7"/>
        <v>Linkedin.com</v>
      </c>
      <c r="G499">
        <v>1</v>
      </c>
      <c r="I499" t="s">
        <v>942</v>
      </c>
      <c r="J499" t="s">
        <v>584</v>
      </c>
      <c r="K499">
        <v>1</v>
      </c>
    </row>
    <row r="500" spans="1:11">
      <c r="A500" s="86" t="s">
        <v>1609</v>
      </c>
      <c r="B500" s="86" t="s">
        <v>323</v>
      </c>
      <c r="C500" s="86">
        <v>1</v>
      </c>
      <c r="D500" s="150" t="str">
        <f>IFERROR(MATCH(A500,'상위 PV'!$H$2:$H$7,0),"")</f>
        <v/>
      </c>
      <c r="E500" t="str">
        <f>IF(D500="","",D500&amp;"@"&amp;COUNTIF($D$1:D500,D500))</f>
        <v/>
      </c>
      <c r="F500" t="str">
        <f t="shared" si="7"/>
        <v>Eng.sk-on.com</v>
      </c>
      <c r="G500">
        <v>1</v>
      </c>
      <c r="I500" t="s">
        <v>943</v>
      </c>
      <c r="J500" t="s">
        <v>319</v>
      </c>
      <c r="K500">
        <v>1</v>
      </c>
    </row>
    <row r="501" spans="1:11">
      <c r="A501" s="86" t="s">
        <v>1909</v>
      </c>
      <c r="B501" s="86" t="s">
        <v>319</v>
      </c>
      <c r="C501" s="86">
        <v>1</v>
      </c>
      <c r="D501" s="150" t="str">
        <f>IFERROR(MATCH(A501,'상위 PV'!$H$2:$H$7,0),"")</f>
        <v/>
      </c>
      <c r="E501" t="str">
        <f>IF(D501="","",D501&amp;"@"&amp;COUNTIF($D$1:D501,D501))</f>
        <v/>
      </c>
      <c r="F501" t="str">
        <f t="shared" si="7"/>
        <v>Google.com</v>
      </c>
      <c r="G501">
        <v>1</v>
      </c>
      <c r="I501" t="s">
        <v>956</v>
      </c>
      <c r="J501" t="s">
        <v>318</v>
      </c>
      <c r="K501">
        <v>1</v>
      </c>
    </row>
    <row r="502" spans="1:11">
      <c r="A502" s="86" t="s">
        <v>1910</v>
      </c>
      <c r="B502" s="86" t="s">
        <v>319</v>
      </c>
      <c r="C502" s="86">
        <v>1</v>
      </c>
      <c r="D502" s="150" t="str">
        <f>IFERROR(MATCH(A502,'상위 PV'!$H$2:$H$7,0),"")</f>
        <v/>
      </c>
      <c r="E502" t="str">
        <f>IF(D502="","",D502&amp;"@"&amp;COUNTIF($D$1:D502,D502))</f>
        <v/>
      </c>
      <c r="F502" t="str">
        <f t="shared" si="7"/>
        <v>Google.com</v>
      </c>
      <c r="G502">
        <v>1</v>
      </c>
      <c r="I502" t="s">
        <v>966</v>
      </c>
      <c r="J502" t="s">
        <v>318</v>
      </c>
      <c r="K502">
        <v>1</v>
      </c>
    </row>
    <row r="503" spans="1:11">
      <c r="A503" s="86" t="s">
        <v>1597</v>
      </c>
      <c r="B503" s="86" t="s">
        <v>319</v>
      </c>
      <c r="C503" s="86">
        <v>1</v>
      </c>
      <c r="D503" s="150" t="str">
        <f>IFERROR(MATCH(A503,'상위 PV'!$H$2:$H$7,0),"")</f>
        <v/>
      </c>
      <c r="E503" t="str">
        <f>IF(D503="","",D503&amp;"@"&amp;COUNTIF($D$1:D503,D503))</f>
        <v/>
      </c>
      <c r="F503" t="str">
        <f t="shared" si="7"/>
        <v>Google.com</v>
      </c>
      <c r="G503">
        <v>1</v>
      </c>
      <c r="I503" t="s">
        <v>966</v>
      </c>
      <c r="J503" t="s">
        <v>326</v>
      </c>
      <c r="K503">
        <v>1</v>
      </c>
    </row>
    <row r="504" spans="1:11">
      <c r="A504" s="86" t="s">
        <v>1911</v>
      </c>
      <c r="B504" s="86" t="s">
        <v>319</v>
      </c>
      <c r="C504" s="86">
        <v>1</v>
      </c>
      <c r="D504" s="150" t="str">
        <f>IFERROR(MATCH(A504,'상위 PV'!$H$2:$H$7,0),"")</f>
        <v/>
      </c>
      <c r="E504" t="str">
        <f>IF(D504="","",D504&amp;"@"&amp;COUNTIF($D$1:D504,D504))</f>
        <v/>
      </c>
      <c r="F504" t="str">
        <f t="shared" si="7"/>
        <v>Google.com</v>
      </c>
      <c r="G504">
        <v>1</v>
      </c>
      <c r="I504" t="s">
        <v>968</v>
      </c>
      <c r="J504" t="s">
        <v>1386</v>
      </c>
      <c r="K504">
        <v>1</v>
      </c>
    </row>
    <row r="505" spans="1:11">
      <c r="A505" s="86" t="s">
        <v>1800</v>
      </c>
      <c r="B505" s="86" t="s">
        <v>319</v>
      </c>
      <c r="C505" s="86">
        <v>1</v>
      </c>
      <c r="D505" s="150" t="str">
        <f>IFERROR(MATCH(A505,'상위 PV'!$H$2:$H$7,0),"")</f>
        <v/>
      </c>
      <c r="E505" t="str">
        <f>IF(D505="","",D505&amp;"@"&amp;COUNTIF($D$1:D505,D505))</f>
        <v/>
      </c>
      <c r="F505" t="str">
        <f t="shared" si="7"/>
        <v>Google.com</v>
      </c>
      <c r="G505">
        <v>1</v>
      </c>
      <c r="I505" t="s">
        <v>993</v>
      </c>
      <c r="J505" t="s">
        <v>326</v>
      </c>
      <c r="K505">
        <v>1</v>
      </c>
    </row>
    <row r="506" spans="1:11">
      <c r="A506" s="86" t="s">
        <v>1745</v>
      </c>
      <c r="B506" s="86" t="s">
        <v>319</v>
      </c>
      <c r="C506" s="86">
        <v>1</v>
      </c>
      <c r="D506" s="150" t="str">
        <f>IFERROR(MATCH(A506,'상위 PV'!$H$2:$H$7,0),"")</f>
        <v/>
      </c>
      <c r="E506" t="str">
        <f>IF(D506="","",D506&amp;"@"&amp;COUNTIF($D$1:D506,D506))</f>
        <v/>
      </c>
      <c r="F506" t="str">
        <f t="shared" si="7"/>
        <v>Google.com</v>
      </c>
      <c r="G506">
        <v>1</v>
      </c>
      <c r="I506" t="s">
        <v>993</v>
      </c>
      <c r="J506" t="s">
        <v>321</v>
      </c>
      <c r="K506">
        <v>1</v>
      </c>
    </row>
    <row r="507" spans="1:11">
      <c r="A507" s="86" t="s">
        <v>1426</v>
      </c>
      <c r="B507" s="86" t="s">
        <v>326</v>
      </c>
      <c r="C507" s="86">
        <v>1</v>
      </c>
      <c r="D507" s="150" t="str">
        <f>IFERROR(MATCH(A507,'상위 PV'!$H$2:$H$7,0),"")</f>
        <v/>
      </c>
      <c r="E507" t="str">
        <f>IF(D507="","",D507&amp;"@"&amp;COUNTIF($D$1:D507,D507))</f>
        <v/>
      </c>
      <c r="F507" t="str">
        <f t="shared" si="7"/>
        <v>Bing</v>
      </c>
      <c r="G507">
        <v>1</v>
      </c>
      <c r="I507" t="s">
        <v>996</v>
      </c>
      <c r="J507" t="s">
        <v>318</v>
      </c>
      <c r="K507">
        <v>1</v>
      </c>
    </row>
    <row r="508" spans="1:11">
      <c r="A508" s="86" t="s">
        <v>1435</v>
      </c>
      <c r="B508" s="86" t="s">
        <v>326</v>
      </c>
      <c r="C508" s="86">
        <v>1</v>
      </c>
      <c r="D508" s="150" t="str">
        <f>IFERROR(MATCH(A508,'상위 PV'!$H$2:$H$7,0),"")</f>
        <v/>
      </c>
      <c r="E508" t="str">
        <f>IF(D508="","",D508&amp;"@"&amp;COUNTIF($D$1:D508,D508))</f>
        <v/>
      </c>
      <c r="F508" t="str">
        <f t="shared" si="7"/>
        <v>Bing</v>
      </c>
      <c r="G508">
        <v>1</v>
      </c>
      <c r="I508" t="s">
        <v>996</v>
      </c>
      <c r="J508" t="s">
        <v>1377</v>
      </c>
      <c r="K508">
        <v>1</v>
      </c>
    </row>
    <row r="509" spans="1:11">
      <c r="A509" s="86" t="s">
        <v>1435</v>
      </c>
      <c r="B509" s="86" t="s">
        <v>1231</v>
      </c>
      <c r="C509" s="86">
        <v>1</v>
      </c>
      <c r="D509" s="150" t="str">
        <f>IFERROR(MATCH(A509,'상위 PV'!$H$2:$H$7,0),"")</f>
        <v/>
      </c>
      <c r="E509" t="str">
        <f>IF(D509="","",D509&amp;"@"&amp;COUNTIF($D$1:D509,D509))</f>
        <v/>
      </c>
      <c r="F509" t="str">
        <f t="shared" si="7"/>
        <v>Skenmove.com</v>
      </c>
      <c r="G509">
        <v>1</v>
      </c>
      <c r="I509" t="s">
        <v>1030</v>
      </c>
      <c r="J509" t="s">
        <v>318</v>
      </c>
      <c r="K509">
        <v>1</v>
      </c>
    </row>
    <row r="510" spans="1:11">
      <c r="A510" s="86" t="s">
        <v>1444</v>
      </c>
      <c r="B510" s="86" t="s">
        <v>1962</v>
      </c>
      <c r="C510" s="86">
        <v>1</v>
      </c>
      <c r="D510" s="150">
        <f>IFERROR(MATCH(A510,'상위 PV'!$H$2:$H$7,0),"")</f>
        <v>5</v>
      </c>
      <c r="E510" t="str">
        <f>IF(D510="","",D510&amp;"@"&amp;COUNTIF($D$1:D510,D510))</f>
        <v>5@5</v>
      </c>
      <c r="F510" t="str">
        <f t="shared" si="7"/>
        <v>Eng.skglobalchemical.com</v>
      </c>
      <c r="G510">
        <v>1</v>
      </c>
      <c r="I510" t="s">
        <v>1030</v>
      </c>
      <c r="J510" t="s">
        <v>326</v>
      </c>
      <c r="K510">
        <v>1</v>
      </c>
    </row>
    <row r="511" spans="1:11">
      <c r="A511" s="86" t="s">
        <v>1444</v>
      </c>
      <c r="B511" s="86" t="s">
        <v>1857</v>
      </c>
      <c r="C511" s="86">
        <v>1</v>
      </c>
      <c r="D511" s="150">
        <f>IFERROR(MATCH(A511,'상위 PV'!$H$2:$H$7,0),"")</f>
        <v>5</v>
      </c>
      <c r="E511" t="str">
        <f>IF(D511="","",D511&amp;"@"&amp;COUNTIF($D$1:D511,D511))</f>
        <v>5@6</v>
      </c>
      <c r="F511" t="str">
        <f t="shared" si="7"/>
        <v>Kimi.moonshot.cn</v>
      </c>
      <c r="G511">
        <v>1</v>
      </c>
      <c r="I511" t="s">
        <v>1029</v>
      </c>
      <c r="J511" t="s">
        <v>323</v>
      </c>
      <c r="K511">
        <v>1</v>
      </c>
    </row>
    <row r="512" spans="1:11">
      <c r="A512" s="86" t="s">
        <v>1444</v>
      </c>
      <c r="B512" s="86" t="s">
        <v>325</v>
      </c>
      <c r="C512" s="86">
        <v>1</v>
      </c>
      <c r="D512" s="150">
        <f>IFERROR(MATCH(A512,'상위 PV'!$H$2:$H$7,0),"")</f>
        <v>5</v>
      </c>
      <c r="E512" t="str">
        <f>IF(D512="","",D512&amp;"@"&amp;COUNTIF($D$1:D512,D512))</f>
        <v>5@7</v>
      </c>
      <c r="F512" t="str">
        <f t="shared" si="7"/>
        <v>Statics.teams.cdn.office.net</v>
      </c>
      <c r="G512">
        <v>1</v>
      </c>
      <c r="I512" t="s">
        <v>1026</v>
      </c>
      <c r="J512" t="s">
        <v>326</v>
      </c>
      <c r="K512">
        <v>1</v>
      </c>
    </row>
    <row r="513" spans="1:11">
      <c r="A513" s="86" t="s">
        <v>1444</v>
      </c>
      <c r="B513" s="86" t="s">
        <v>584</v>
      </c>
      <c r="C513" s="86">
        <v>1</v>
      </c>
      <c r="D513" s="150">
        <f>IFERROR(MATCH(A513,'상위 PV'!$H$2:$H$7,0),"")</f>
        <v>5</v>
      </c>
      <c r="E513" t="str">
        <f>IF(D513="","",D513&amp;"@"&amp;COUNTIF($D$1:D513,D513))</f>
        <v>5@8</v>
      </c>
      <c r="F513" t="str">
        <f t="shared" si="7"/>
        <v>Yahoo</v>
      </c>
      <c r="G513">
        <v>1</v>
      </c>
      <c r="I513" t="s">
        <v>1026</v>
      </c>
      <c r="J513" t="s">
        <v>323</v>
      </c>
      <c r="K513">
        <v>1</v>
      </c>
    </row>
    <row r="514" spans="1:11">
      <c r="A514" s="86" t="s">
        <v>1691</v>
      </c>
      <c r="B514" s="86" t="s">
        <v>319</v>
      </c>
      <c r="C514" s="86">
        <v>1</v>
      </c>
      <c r="D514" s="150" t="str">
        <f>IFERROR(MATCH(A514,'상위 PV'!$H$2:$H$7,0),"")</f>
        <v/>
      </c>
      <c r="E514" t="str">
        <f>IF(D514="","",D514&amp;"@"&amp;COUNTIF($D$1:D514,D514))</f>
        <v/>
      </c>
      <c r="F514" t="str">
        <f t="shared" si="7"/>
        <v>Google.com</v>
      </c>
      <c r="G514">
        <v>1</v>
      </c>
      <c r="I514" t="s">
        <v>1026</v>
      </c>
      <c r="J514" t="s">
        <v>1383</v>
      </c>
      <c r="K514">
        <v>1</v>
      </c>
    </row>
    <row r="515" spans="1:11">
      <c r="A515" s="86" t="s">
        <v>1469</v>
      </c>
      <c r="B515" s="86" t="s">
        <v>319</v>
      </c>
      <c r="C515" s="86">
        <v>1</v>
      </c>
      <c r="D515" s="150" t="str">
        <f>IFERROR(MATCH(A515,'상위 PV'!$H$2:$H$7,0),"")</f>
        <v/>
      </c>
      <c r="E515" t="str">
        <f>IF(D515="","",D515&amp;"@"&amp;COUNTIF($D$1:D515,D515))</f>
        <v/>
      </c>
      <c r="F515" t="str">
        <f t="shared" ref="F515:F578" si="8">IF(B515="google","Google.com",IF(B515="(direct)","직접유입",UPPER(LEFT(B515,1))&amp;MID(B515,2,99)))</f>
        <v>Google.com</v>
      </c>
      <c r="G515">
        <v>1</v>
      </c>
      <c r="I515" t="s">
        <v>1026</v>
      </c>
      <c r="J515" t="s">
        <v>321</v>
      </c>
      <c r="K515">
        <v>1</v>
      </c>
    </row>
    <row r="516" spans="1:11">
      <c r="A516" s="86" t="s">
        <v>1476</v>
      </c>
      <c r="B516" s="86" t="s">
        <v>318</v>
      </c>
      <c r="C516" s="86">
        <v>1</v>
      </c>
      <c r="D516" s="150" t="str">
        <f>IFERROR(MATCH(A516,'상위 PV'!$H$2:$H$7,0),"")</f>
        <v/>
      </c>
      <c r="E516" t="str">
        <f>IF(D516="","",D516&amp;"@"&amp;COUNTIF($D$1:D516,D516))</f>
        <v/>
      </c>
      <c r="F516" t="str">
        <f t="shared" si="8"/>
        <v>직접유입</v>
      </c>
      <c r="G516">
        <v>1</v>
      </c>
      <c r="I516" t="s">
        <v>1028</v>
      </c>
      <c r="J516" t="s">
        <v>320</v>
      </c>
      <c r="K516">
        <v>1</v>
      </c>
    </row>
    <row r="517" spans="1:11">
      <c r="A517" s="86" t="s">
        <v>1476</v>
      </c>
      <c r="B517" s="86" t="s">
        <v>1231</v>
      </c>
      <c r="C517" s="86">
        <v>1</v>
      </c>
      <c r="D517" s="150" t="str">
        <f>IFERROR(MATCH(A517,'상위 PV'!$H$2:$H$7,0),"")</f>
        <v/>
      </c>
      <c r="E517" t="str">
        <f>IF(D517="","",D517&amp;"@"&amp;COUNTIF($D$1:D517,D517))</f>
        <v/>
      </c>
      <c r="F517" t="str">
        <f t="shared" si="8"/>
        <v>Skenmove.com</v>
      </c>
      <c r="G517">
        <v>1</v>
      </c>
      <c r="I517" t="s">
        <v>1028</v>
      </c>
      <c r="J517" t="s">
        <v>1387</v>
      </c>
      <c r="K517">
        <v>1</v>
      </c>
    </row>
    <row r="518" spans="1:11">
      <c r="A518" s="86" t="s">
        <v>1482</v>
      </c>
      <c r="B518" s="86" t="s">
        <v>318</v>
      </c>
      <c r="C518" s="86">
        <v>1</v>
      </c>
      <c r="D518" s="150" t="str">
        <f>IFERROR(MATCH(A518,'상위 PV'!$H$2:$H$7,0),"")</f>
        <v/>
      </c>
      <c r="E518" t="str">
        <f>IF(D518="","",D518&amp;"@"&amp;COUNTIF($D$1:D518,D518))</f>
        <v/>
      </c>
      <c r="F518" t="str">
        <f t="shared" si="8"/>
        <v>직접유입</v>
      </c>
      <c r="G518">
        <v>1</v>
      </c>
      <c r="I518" t="s">
        <v>1027</v>
      </c>
      <c r="J518" t="s">
        <v>318</v>
      </c>
      <c r="K518">
        <v>1</v>
      </c>
    </row>
    <row r="519" spans="1:11">
      <c r="A519" s="86" t="s">
        <v>1482</v>
      </c>
      <c r="B519" s="86" t="s">
        <v>584</v>
      </c>
      <c r="C519" s="86">
        <v>1</v>
      </c>
      <c r="D519" s="150" t="str">
        <f>IFERROR(MATCH(A519,'상위 PV'!$H$2:$H$7,0),"")</f>
        <v/>
      </c>
      <c r="E519" t="str">
        <f>IF(D519="","",D519&amp;"@"&amp;COUNTIF($D$1:D519,D519))</f>
        <v/>
      </c>
      <c r="F519" t="str">
        <f t="shared" si="8"/>
        <v>Yahoo</v>
      </c>
      <c r="G519">
        <v>1</v>
      </c>
      <c r="I519" t="s">
        <v>1027</v>
      </c>
      <c r="J519" t="s">
        <v>326</v>
      </c>
      <c r="K519">
        <v>1</v>
      </c>
    </row>
    <row r="520" spans="1:11">
      <c r="A520" s="86" t="s">
        <v>1492</v>
      </c>
      <c r="B520" s="86" t="s">
        <v>318</v>
      </c>
      <c r="C520" s="86">
        <v>1</v>
      </c>
      <c r="D520" s="150" t="str">
        <f>IFERROR(MATCH(A520,'상위 PV'!$H$2:$H$7,0),"")</f>
        <v/>
      </c>
      <c r="E520" t="str">
        <f>IF(D520="","",D520&amp;"@"&amp;COUNTIF($D$1:D520,D520))</f>
        <v/>
      </c>
      <c r="F520" t="str">
        <f t="shared" si="8"/>
        <v>직접유입</v>
      </c>
      <c r="G520">
        <v>1</v>
      </c>
      <c r="I520" t="s">
        <v>1027</v>
      </c>
      <c r="J520" t="s">
        <v>584</v>
      </c>
      <c r="K520">
        <v>1</v>
      </c>
    </row>
    <row r="521" spans="1:11">
      <c r="A521" s="86" t="s">
        <v>1492</v>
      </c>
      <c r="B521" s="86" t="s">
        <v>326</v>
      </c>
      <c r="C521" s="86">
        <v>1</v>
      </c>
      <c r="D521" s="150" t="str">
        <f>IFERROR(MATCH(A521,'상위 PV'!$H$2:$H$7,0),"")</f>
        <v/>
      </c>
      <c r="E521" t="str">
        <f>IF(D521="","",D521&amp;"@"&amp;COUNTIF($D$1:D521,D521))</f>
        <v/>
      </c>
      <c r="F521" t="str">
        <f t="shared" si="8"/>
        <v>Bing</v>
      </c>
      <c r="G521">
        <v>1</v>
      </c>
      <c r="I521" t="s">
        <v>1027</v>
      </c>
      <c r="J521" t="s">
        <v>982</v>
      </c>
      <c r="K521">
        <v>1</v>
      </c>
    </row>
    <row r="522" spans="1:11">
      <c r="A522" s="86" t="s">
        <v>1514</v>
      </c>
      <c r="B522" s="86" t="s">
        <v>320</v>
      </c>
      <c r="C522" s="86">
        <v>1</v>
      </c>
      <c r="D522" s="150" t="str">
        <f>IFERROR(MATCH(A522,'상위 PV'!$H$2:$H$7,0),"")</f>
        <v/>
      </c>
      <c r="E522" t="str">
        <f>IF(D522="","",D522&amp;"@"&amp;COUNTIF($D$1:D522,D522))</f>
        <v/>
      </c>
      <c r="F522" t="str">
        <f t="shared" si="8"/>
        <v>Linkedin.com</v>
      </c>
      <c r="G522">
        <v>1</v>
      </c>
      <c r="I522" t="s">
        <v>1063</v>
      </c>
      <c r="J522" t="s">
        <v>319</v>
      </c>
      <c r="K522">
        <v>1</v>
      </c>
    </row>
    <row r="523" spans="1:11">
      <c r="A523" s="86" t="s">
        <v>1524</v>
      </c>
      <c r="B523" s="86" t="s">
        <v>318</v>
      </c>
      <c r="C523" s="86">
        <v>1</v>
      </c>
      <c r="D523" s="150" t="str">
        <f>IFERROR(MATCH(A523,'상위 PV'!$H$2:$H$7,0),"")</f>
        <v/>
      </c>
      <c r="E523" t="str">
        <f>IF(D523="","",D523&amp;"@"&amp;COUNTIF($D$1:D523,D523))</f>
        <v/>
      </c>
      <c r="F523" t="str">
        <f t="shared" si="8"/>
        <v>직접유입</v>
      </c>
      <c r="G523">
        <v>1</v>
      </c>
      <c r="I523" t="s">
        <v>1063</v>
      </c>
      <c r="J523" t="s">
        <v>1231</v>
      </c>
      <c r="K523">
        <v>1</v>
      </c>
    </row>
    <row r="524" spans="1:11">
      <c r="A524" s="86" t="s">
        <v>1524</v>
      </c>
      <c r="B524" s="86" t="s">
        <v>326</v>
      </c>
      <c r="C524" s="86">
        <v>1</v>
      </c>
      <c r="D524" s="150" t="str">
        <f>IFERROR(MATCH(A524,'상위 PV'!$H$2:$H$7,0),"")</f>
        <v/>
      </c>
      <c r="E524" t="str">
        <f>IF(D524="","",D524&amp;"@"&amp;COUNTIF($D$1:D524,D524))</f>
        <v/>
      </c>
      <c r="F524" t="str">
        <f t="shared" si="8"/>
        <v>Bing</v>
      </c>
      <c r="G524">
        <v>1</v>
      </c>
      <c r="I524" t="s">
        <v>1062</v>
      </c>
      <c r="J524" t="s">
        <v>252</v>
      </c>
      <c r="K524">
        <v>1</v>
      </c>
    </row>
    <row r="525" spans="1:11">
      <c r="A525" s="86" t="s">
        <v>1523</v>
      </c>
      <c r="B525" s="86" t="s">
        <v>252</v>
      </c>
      <c r="C525" s="86">
        <v>1</v>
      </c>
      <c r="D525" s="150" t="str">
        <f>IFERROR(MATCH(A525,'상위 PV'!$H$2:$H$7,0),"")</f>
        <v/>
      </c>
      <c r="E525" t="str">
        <f>IF(D525="","",D525&amp;"@"&amp;COUNTIF($D$1:D525,D525))</f>
        <v/>
      </c>
      <c r="F525" t="str">
        <f t="shared" si="8"/>
        <v>(not set)</v>
      </c>
      <c r="G525">
        <v>1</v>
      </c>
      <c r="I525" t="s">
        <v>1166</v>
      </c>
      <c r="J525" t="s">
        <v>326</v>
      </c>
      <c r="K525">
        <v>1</v>
      </c>
    </row>
    <row r="526" spans="1:11">
      <c r="A526" s="86" t="s">
        <v>1523</v>
      </c>
      <c r="B526" s="86" t="s">
        <v>319</v>
      </c>
      <c r="C526" s="86">
        <v>1</v>
      </c>
      <c r="D526" s="150" t="str">
        <f>IFERROR(MATCH(A526,'상위 PV'!$H$2:$H$7,0),"")</f>
        <v/>
      </c>
      <c r="E526" t="str">
        <f>IF(D526="","",D526&amp;"@"&amp;COUNTIF($D$1:D526,D526))</f>
        <v/>
      </c>
      <c r="F526" t="str">
        <f t="shared" si="8"/>
        <v>Google.com</v>
      </c>
      <c r="G526">
        <v>1</v>
      </c>
      <c r="I526" t="s">
        <v>1166</v>
      </c>
      <c r="J526" t="s">
        <v>322</v>
      </c>
      <c r="K526">
        <v>1</v>
      </c>
    </row>
    <row r="527" spans="1:11">
      <c r="A527" s="86" t="s">
        <v>1525</v>
      </c>
      <c r="B527" s="86" t="s">
        <v>318</v>
      </c>
      <c r="C527" s="86">
        <v>1</v>
      </c>
      <c r="D527" s="150" t="str">
        <f>IFERROR(MATCH(A527,'상위 PV'!$H$2:$H$7,0),"")</f>
        <v/>
      </c>
      <c r="E527" t="str">
        <f>IF(D527="","",D527&amp;"@"&amp;COUNTIF($D$1:D527,D527))</f>
        <v/>
      </c>
      <c r="F527" t="str">
        <f t="shared" si="8"/>
        <v>직접유입</v>
      </c>
      <c r="G527">
        <v>1</v>
      </c>
      <c r="I527" t="s">
        <v>1165</v>
      </c>
      <c r="J527" t="s">
        <v>326</v>
      </c>
      <c r="K527">
        <v>1</v>
      </c>
    </row>
    <row r="528" spans="1:11">
      <c r="A528" s="86" t="s">
        <v>1525</v>
      </c>
      <c r="B528" s="86" t="s">
        <v>321</v>
      </c>
      <c r="C528" s="86">
        <v>1</v>
      </c>
      <c r="D528" s="150" t="str">
        <f>IFERROR(MATCH(A528,'상위 PV'!$H$2:$H$7,0),"")</f>
        <v/>
      </c>
      <c r="E528" t="str">
        <f>IF(D528="","",D528&amp;"@"&amp;COUNTIF($D$1:D528,D528))</f>
        <v/>
      </c>
      <c r="F528" t="str">
        <f t="shared" si="8"/>
        <v>Skinnovation.com</v>
      </c>
      <c r="G528">
        <v>1</v>
      </c>
      <c r="I528" t="s">
        <v>1165</v>
      </c>
      <c r="J528" t="s">
        <v>322</v>
      </c>
      <c r="K528">
        <v>1</v>
      </c>
    </row>
    <row r="529" spans="1:11">
      <c r="A529" s="86" t="s">
        <v>1532</v>
      </c>
      <c r="B529" s="86" t="s">
        <v>326</v>
      </c>
      <c r="C529" s="86">
        <v>1</v>
      </c>
      <c r="D529" s="150" t="str">
        <f>IFERROR(MATCH(A529,'상위 PV'!$H$2:$H$7,0),"")</f>
        <v/>
      </c>
      <c r="E529" t="str">
        <f>IF(D529="","",D529&amp;"@"&amp;COUNTIF($D$1:D529,D529))</f>
        <v/>
      </c>
      <c r="F529" t="str">
        <f t="shared" si="8"/>
        <v>Bing</v>
      </c>
      <c r="G529">
        <v>1</v>
      </c>
      <c r="I529" t="s">
        <v>1167</v>
      </c>
      <c r="J529" t="s">
        <v>326</v>
      </c>
      <c r="K529">
        <v>1</v>
      </c>
    </row>
    <row r="530" spans="1:11">
      <c r="A530" s="86" t="s">
        <v>1538</v>
      </c>
      <c r="B530" s="86" t="s">
        <v>1969</v>
      </c>
      <c r="C530" s="86">
        <v>1</v>
      </c>
      <c r="D530" s="150" t="str">
        <f>IFERROR(MATCH(A530,'상위 PV'!$H$2:$H$7,0),"")</f>
        <v/>
      </c>
      <c r="E530" t="str">
        <f>IF(D530="","",D530&amp;"@"&amp;COUNTIF($D$1:D530,D530))</f>
        <v/>
      </c>
      <c r="F530" t="str">
        <f t="shared" si="8"/>
        <v>Startsiden</v>
      </c>
      <c r="G530">
        <v>1</v>
      </c>
      <c r="I530" t="s">
        <v>1167</v>
      </c>
      <c r="J530" t="s">
        <v>1231</v>
      </c>
      <c r="K530">
        <v>1</v>
      </c>
    </row>
    <row r="531" spans="1:11">
      <c r="A531" s="86" t="s">
        <v>1552</v>
      </c>
      <c r="B531" s="86" t="s">
        <v>319</v>
      </c>
      <c r="C531" s="86">
        <v>1</v>
      </c>
      <c r="D531" s="150" t="str">
        <f>IFERROR(MATCH(A531,'상위 PV'!$H$2:$H$7,0),"")</f>
        <v/>
      </c>
      <c r="E531" t="str">
        <f>IF(D531="","",D531&amp;"@"&amp;COUNTIF($D$1:D531,D531))</f>
        <v/>
      </c>
      <c r="F531" t="str">
        <f t="shared" si="8"/>
        <v>Google.com</v>
      </c>
      <c r="G531">
        <v>1</v>
      </c>
      <c r="I531" t="s">
        <v>1164</v>
      </c>
      <c r="J531" t="s">
        <v>252</v>
      </c>
      <c r="K531">
        <v>1</v>
      </c>
    </row>
    <row r="532" spans="1:11">
      <c r="A532" s="86" t="s">
        <v>1970</v>
      </c>
      <c r="B532" s="86">
        <v>1</v>
      </c>
      <c r="C532" s="86">
        <v>1</v>
      </c>
      <c r="D532" s="150" t="str">
        <f>IFERROR(MATCH(A532,'상위 PV'!$H$2:$H$7,0),"")</f>
        <v/>
      </c>
      <c r="E532" t="str">
        <f>IF(D532="","",D532&amp;"@"&amp;COUNTIF($D$1:D532,D532))</f>
        <v/>
      </c>
      <c r="F532" t="str">
        <f t="shared" si="8"/>
        <v>1</v>
      </c>
      <c r="G532">
        <v>1</v>
      </c>
      <c r="I532" t="s">
        <v>1238</v>
      </c>
      <c r="J532" t="s">
        <v>659</v>
      </c>
      <c r="K532">
        <v>1</v>
      </c>
    </row>
    <row r="533" spans="1:11">
      <c r="A533" s="86" t="s">
        <v>1571</v>
      </c>
      <c r="B533" s="86" t="s">
        <v>326</v>
      </c>
      <c r="C533" s="86">
        <v>1</v>
      </c>
      <c r="D533" s="150" t="str">
        <f>IFERROR(MATCH(A533,'상위 PV'!$H$2:$H$7,0),"")</f>
        <v/>
      </c>
      <c r="E533" t="str">
        <f>IF(D533="","",D533&amp;"@"&amp;COUNTIF($D$1:D533,D533))</f>
        <v/>
      </c>
      <c r="F533" t="str">
        <f t="shared" si="8"/>
        <v>Bing</v>
      </c>
      <c r="G533">
        <v>1</v>
      </c>
      <c r="I533" t="s">
        <v>1307</v>
      </c>
      <c r="J533" t="s">
        <v>319</v>
      </c>
      <c r="K533">
        <v>1</v>
      </c>
    </row>
    <row r="534" spans="1:11">
      <c r="A534" s="86" t="s">
        <v>1571</v>
      </c>
      <c r="B534" s="86" t="s">
        <v>1971</v>
      </c>
      <c r="C534" s="86">
        <v>1</v>
      </c>
      <c r="D534" s="150" t="str">
        <f>IFERROR(MATCH(A534,'상위 PV'!$H$2:$H$7,0),"")</f>
        <v/>
      </c>
      <c r="E534" t="str">
        <f>IF(D534="","",D534&amp;"@"&amp;COUNTIF($D$1:D534,D534))</f>
        <v/>
      </c>
      <c r="F534" t="str">
        <f t="shared" si="8"/>
        <v>Pushevs.com</v>
      </c>
      <c r="G534">
        <v>1</v>
      </c>
      <c r="I534" t="s">
        <v>1122</v>
      </c>
      <c r="J534" t="s">
        <v>319</v>
      </c>
      <c r="K534">
        <v>1</v>
      </c>
    </row>
    <row r="535" spans="1:11">
      <c r="A535" s="86" t="s">
        <v>1571</v>
      </c>
      <c r="B535" s="86" t="s">
        <v>325</v>
      </c>
      <c r="C535" s="86">
        <v>1</v>
      </c>
      <c r="D535" s="150" t="str">
        <f>IFERROR(MATCH(A535,'상위 PV'!$H$2:$H$7,0),"")</f>
        <v/>
      </c>
      <c r="E535" t="str">
        <f>IF(D535="","",D535&amp;"@"&amp;COUNTIF($D$1:D535,D535))</f>
        <v/>
      </c>
      <c r="F535" t="str">
        <f t="shared" si="8"/>
        <v>Statics.teams.cdn.office.net</v>
      </c>
      <c r="G535">
        <v>1</v>
      </c>
      <c r="I535" t="s">
        <v>1136</v>
      </c>
      <c r="J535" t="s">
        <v>319</v>
      </c>
      <c r="K535">
        <v>1</v>
      </c>
    </row>
    <row r="536" spans="1:11">
      <c r="A536" s="86" t="s">
        <v>1913</v>
      </c>
      <c r="B536" s="86" t="s">
        <v>318</v>
      </c>
      <c r="C536" s="86">
        <v>1</v>
      </c>
      <c r="D536" s="150" t="str">
        <f>IFERROR(MATCH(A536,'상위 PV'!$H$2:$H$7,0),"")</f>
        <v/>
      </c>
      <c r="E536" t="str">
        <f>IF(D536="","",D536&amp;"@"&amp;COUNTIF($D$1:D536,D536))</f>
        <v/>
      </c>
      <c r="F536" t="str">
        <f t="shared" si="8"/>
        <v>직접유입</v>
      </c>
      <c r="G536">
        <v>1</v>
      </c>
      <c r="I536" t="s">
        <v>1002</v>
      </c>
      <c r="J536" t="s">
        <v>319</v>
      </c>
      <c r="K536">
        <v>1</v>
      </c>
    </row>
    <row r="537" spans="1:11">
      <c r="A537" s="86" t="s">
        <v>1572</v>
      </c>
      <c r="B537" s="86" t="s">
        <v>318</v>
      </c>
      <c r="C537" s="86">
        <v>1</v>
      </c>
      <c r="D537" s="150" t="str">
        <f>IFERROR(MATCH(A537,'상위 PV'!$H$2:$H$7,0),"")</f>
        <v/>
      </c>
      <c r="E537" t="str">
        <f>IF(D537="","",D537&amp;"@"&amp;COUNTIF($D$1:D537,D537))</f>
        <v/>
      </c>
      <c r="F537" t="str">
        <f t="shared" si="8"/>
        <v>직접유입</v>
      </c>
      <c r="G537">
        <v>1</v>
      </c>
      <c r="I537" t="s">
        <v>1308</v>
      </c>
      <c r="J537" t="s">
        <v>319</v>
      </c>
      <c r="K537">
        <v>1</v>
      </c>
    </row>
    <row r="538" spans="1:11">
      <c r="A538" s="86" t="s">
        <v>1608</v>
      </c>
      <c r="B538" s="86" t="s">
        <v>319</v>
      </c>
      <c r="C538" s="86">
        <v>1</v>
      </c>
      <c r="D538" s="150" t="str">
        <f>IFERROR(MATCH(A538,'상위 PV'!$H$2:$H$7,0),"")</f>
        <v/>
      </c>
      <c r="E538" t="str">
        <f>IF(D538="","",D538&amp;"@"&amp;COUNTIF($D$1:D538,D538))</f>
        <v/>
      </c>
      <c r="F538" t="str">
        <f t="shared" si="8"/>
        <v>Google.com</v>
      </c>
      <c r="G538">
        <v>1</v>
      </c>
      <c r="I538" t="s">
        <v>1003</v>
      </c>
      <c r="J538" t="s">
        <v>319</v>
      </c>
      <c r="K538">
        <v>1</v>
      </c>
    </row>
    <row r="539" spans="1:11">
      <c r="A539" s="86" t="s">
        <v>1607</v>
      </c>
      <c r="B539" s="86" t="s">
        <v>1758</v>
      </c>
      <c r="C539" s="86">
        <v>1</v>
      </c>
      <c r="D539" s="150" t="str">
        <f>IFERROR(MATCH(A539,'상위 PV'!$H$2:$H$7,0),"")</f>
        <v/>
      </c>
      <c r="E539" t="str">
        <f>IF(D539="","",D539&amp;"@"&amp;COUNTIF($D$1:D539,D539))</f>
        <v/>
      </c>
      <c r="F539" t="str">
        <f t="shared" si="8"/>
        <v>Edgeservices.bing.com</v>
      </c>
      <c r="G539">
        <v>1</v>
      </c>
      <c r="I539" t="s">
        <v>1004</v>
      </c>
      <c r="J539" t="s">
        <v>319</v>
      </c>
      <c r="K539">
        <v>1</v>
      </c>
    </row>
    <row r="540" spans="1:11">
      <c r="A540" s="86" t="s">
        <v>1607</v>
      </c>
      <c r="B540" s="86" t="s">
        <v>323</v>
      </c>
      <c r="C540" s="86">
        <v>1</v>
      </c>
      <c r="D540" s="150" t="str">
        <f>IFERROR(MATCH(A540,'상위 PV'!$H$2:$H$7,0),"")</f>
        <v/>
      </c>
      <c r="E540" t="str">
        <f>IF(D540="","",D540&amp;"@"&amp;COUNTIF($D$1:D540,D540))</f>
        <v/>
      </c>
      <c r="F540" t="str">
        <f t="shared" si="8"/>
        <v>Eng.sk-on.com</v>
      </c>
      <c r="G540">
        <v>1</v>
      </c>
      <c r="I540" t="s">
        <v>1046</v>
      </c>
      <c r="J540" t="s">
        <v>319</v>
      </c>
      <c r="K540">
        <v>1</v>
      </c>
    </row>
    <row r="541" spans="1:11">
      <c r="A541" s="86" t="s">
        <v>1606</v>
      </c>
      <c r="B541" s="86" t="s">
        <v>318</v>
      </c>
      <c r="C541" s="86">
        <v>1</v>
      </c>
      <c r="D541" s="150" t="str">
        <f>IFERROR(MATCH(A541,'상위 PV'!$H$2:$H$7,0),"")</f>
        <v/>
      </c>
      <c r="E541" t="str">
        <f>IF(D541="","",D541&amp;"@"&amp;COUNTIF($D$1:D541,D541))</f>
        <v/>
      </c>
      <c r="F541" t="str">
        <f t="shared" si="8"/>
        <v>직접유입</v>
      </c>
      <c r="G541">
        <v>1</v>
      </c>
      <c r="I541" t="s">
        <v>1202</v>
      </c>
      <c r="J541" t="s">
        <v>318</v>
      </c>
      <c r="K541">
        <v>1</v>
      </c>
    </row>
    <row r="542" spans="1:11">
      <c r="A542" s="86" t="s">
        <v>1606</v>
      </c>
      <c r="B542" s="86" t="s">
        <v>320</v>
      </c>
      <c r="C542" s="86">
        <v>1</v>
      </c>
      <c r="D542" s="150" t="str">
        <f>IFERROR(MATCH(A542,'상위 PV'!$H$2:$H$7,0),"")</f>
        <v/>
      </c>
      <c r="E542" t="str">
        <f>IF(D542="","",D542&amp;"@"&amp;COUNTIF($D$1:D542,D542))</f>
        <v/>
      </c>
      <c r="F542" t="str">
        <f t="shared" si="8"/>
        <v>Linkedin.com</v>
      </c>
      <c r="G542">
        <v>1</v>
      </c>
      <c r="I542" t="s">
        <v>1202</v>
      </c>
      <c r="J542" t="s">
        <v>319</v>
      </c>
      <c r="K542">
        <v>1</v>
      </c>
    </row>
    <row r="543" spans="1:11">
      <c r="A543" s="86" t="s">
        <v>1626</v>
      </c>
      <c r="B543" s="86" t="s">
        <v>318</v>
      </c>
      <c r="C543" s="86">
        <v>1</v>
      </c>
      <c r="D543" s="150" t="str">
        <f>IFERROR(MATCH(A543,'상위 PV'!$H$2:$H$7,0),"")</f>
        <v/>
      </c>
      <c r="E543" t="str">
        <f>IF(D543="","",D543&amp;"@"&amp;COUNTIF($D$1:D543,D543))</f>
        <v/>
      </c>
      <c r="F543" t="str">
        <f t="shared" si="8"/>
        <v>직접유입</v>
      </c>
      <c r="G543">
        <v>1</v>
      </c>
      <c r="I543" t="s">
        <v>1309</v>
      </c>
      <c r="J543" t="s">
        <v>319</v>
      </c>
      <c r="K543">
        <v>1</v>
      </c>
    </row>
    <row r="544" spans="1:11">
      <c r="A544" s="86" t="s">
        <v>1625</v>
      </c>
      <c r="B544" s="86" t="s">
        <v>320</v>
      </c>
      <c r="C544" s="86">
        <v>1</v>
      </c>
      <c r="D544" s="150">
        <f>IFERROR(MATCH(A544,'상위 PV'!$H$2:$H$7,0),"")</f>
        <v>3</v>
      </c>
      <c r="E544" t="str">
        <f>IF(D544="","",D544&amp;"@"&amp;COUNTIF($D$1:D544,D544))</f>
        <v>3@4</v>
      </c>
      <c r="F544" t="str">
        <f t="shared" si="8"/>
        <v>Linkedin.com</v>
      </c>
      <c r="G544">
        <v>1</v>
      </c>
      <c r="I544" t="s">
        <v>1310</v>
      </c>
      <c r="J544" t="s">
        <v>318</v>
      </c>
      <c r="K544">
        <v>1</v>
      </c>
    </row>
    <row r="545" spans="1:11">
      <c r="A545" s="86" t="s">
        <v>1625</v>
      </c>
      <c r="B545" s="86" t="s">
        <v>1972</v>
      </c>
      <c r="C545" s="86">
        <v>1</v>
      </c>
      <c r="D545" s="150">
        <f>IFERROR(MATCH(A545,'상위 PV'!$H$2:$H$7,0),"")</f>
        <v>3</v>
      </c>
      <c r="E545" t="str">
        <f>IF(D545="","",D545&amp;"@"&amp;COUNTIF($D$1:D545,D545))</f>
        <v>3@5</v>
      </c>
      <c r="F545" t="str">
        <f t="shared" si="8"/>
        <v>Marquee.gs.com</v>
      </c>
      <c r="G545">
        <v>1</v>
      </c>
      <c r="I545" t="s">
        <v>1311</v>
      </c>
      <c r="J545" t="s">
        <v>319</v>
      </c>
      <c r="K545">
        <v>1</v>
      </c>
    </row>
    <row r="546" spans="1:11">
      <c r="A546" s="86" t="s">
        <v>1625</v>
      </c>
      <c r="B546" s="86" t="s">
        <v>1438</v>
      </c>
      <c r="C546" s="86">
        <v>1</v>
      </c>
      <c r="D546" s="150">
        <f>IFERROR(MATCH(A546,'상위 PV'!$H$2:$H$7,0),"")</f>
        <v>3</v>
      </c>
      <c r="E546" t="str">
        <f>IF(D546="","",D546&amp;"@"&amp;COUNTIF($D$1:D546,D546))</f>
        <v>3@6</v>
      </c>
      <c r="F546" t="str">
        <f t="shared" si="8"/>
        <v>Skenergy.com</v>
      </c>
      <c r="G546">
        <v>1</v>
      </c>
      <c r="I546" t="s">
        <v>1312</v>
      </c>
      <c r="J546" t="s">
        <v>319</v>
      </c>
      <c r="K546">
        <v>1</v>
      </c>
    </row>
    <row r="547" spans="1:11">
      <c r="A547" s="86" t="s">
        <v>1641</v>
      </c>
      <c r="B547" s="86" t="s">
        <v>1758</v>
      </c>
      <c r="C547" s="86">
        <v>1</v>
      </c>
      <c r="D547" s="150">
        <f>IFERROR(MATCH(A547,'상위 PV'!$H$2:$H$7,0),"")</f>
        <v>4</v>
      </c>
      <c r="E547" t="str">
        <f>IF(D547="","",D547&amp;"@"&amp;COUNTIF($D$1:D547,D547))</f>
        <v>4@4</v>
      </c>
      <c r="F547" t="str">
        <f t="shared" si="8"/>
        <v>Edgeservices.bing.com</v>
      </c>
      <c r="G547">
        <v>1</v>
      </c>
      <c r="I547" t="s">
        <v>882</v>
      </c>
      <c r="J547" t="s">
        <v>319</v>
      </c>
      <c r="K547">
        <v>1</v>
      </c>
    </row>
    <row r="548" spans="1:11">
      <c r="A548" s="86" t="s">
        <v>1673</v>
      </c>
      <c r="B548" s="86" t="s">
        <v>318</v>
      </c>
      <c r="C548" s="86">
        <v>1</v>
      </c>
      <c r="D548" s="150" t="str">
        <f>IFERROR(MATCH(A548,'상위 PV'!$H$2:$H$7,0),"")</f>
        <v/>
      </c>
      <c r="E548" t="str">
        <f>IF(D548="","",D548&amp;"@"&amp;COUNTIF($D$1:D548,D548))</f>
        <v/>
      </c>
      <c r="F548" t="str">
        <f t="shared" si="8"/>
        <v>직접유입</v>
      </c>
      <c r="G548">
        <v>1</v>
      </c>
      <c r="I548" t="s">
        <v>1313</v>
      </c>
      <c r="J548" t="s">
        <v>318</v>
      </c>
      <c r="K548">
        <v>1</v>
      </c>
    </row>
    <row r="549" spans="1:11">
      <c r="A549" s="86" t="s">
        <v>1671</v>
      </c>
      <c r="B549" s="86" t="s">
        <v>1438</v>
      </c>
      <c r="C549" s="86">
        <v>1</v>
      </c>
      <c r="D549" s="150">
        <f>IFERROR(MATCH(A549,'상위 PV'!$H$2:$H$7,0),"")</f>
        <v>6</v>
      </c>
      <c r="E549" t="str">
        <f>IF(D549="","",D549&amp;"@"&amp;COUNTIF($D$1:D549,D549))</f>
        <v>6@3</v>
      </c>
      <c r="F549" t="str">
        <f t="shared" si="8"/>
        <v>Skenergy.com</v>
      </c>
      <c r="G549">
        <v>1</v>
      </c>
      <c r="I549" t="s">
        <v>1203</v>
      </c>
      <c r="J549" t="s">
        <v>319</v>
      </c>
      <c r="K549">
        <v>1</v>
      </c>
    </row>
    <row r="550" spans="1:11">
      <c r="A550" s="86" t="s">
        <v>1672</v>
      </c>
      <c r="B550" s="86" t="s">
        <v>1973</v>
      </c>
      <c r="C550" s="86">
        <v>1</v>
      </c>
      <c r="D550" s="150" t="str">
        <f>IFERROR(MATCH(A550,'상위 PV'!$H$2:$H$7,0),"")</f>
        <v/>
      </c>
      <c r="E550" t="str">
        <f>IF(D550="","",D550&amp;"@"&amp;COUNTIF($D$1:D550,D550))</f>
        <v/>
      </c>
      <c r="F550" t="str">
        <f t="shared" si="8"/>
        <v>Observatorioplastico.com</v>
      </c>
      <c r="G550">
        <v>1</v>
      </c>
      <c r="I550" t="s">
        <v>1204</v>
      </c>
      <c r="J550" t="s">
        <v>319</v>
      </c>
      <c r="K550">
        <v>1</v>
      </c>
    </row>
    <row r="551" spans="1:11">
      <c r="A551" s="86" t="s">
        <v>1690</v>
      </c>
      <c r="B551" s="86" t="s">
        <v>326</v>
      </c>
      <c r="C551" s="86">
        <v>1</v>
      </c>
      <c r="D551" s="150" t="str">
        <f>IFERROR(MATCH(A551,'상위 PV'!$H$2:$H$7,0),"")</f>
        <v/>
      </c>
      <c r="E551" t="str">
        <f>IF(D551="","",D551&amp;"@"&amp;COUNTIF($D$1:D551,D551))</f>
        <v/>
      </c>
      <c r="F551" t="str">
        <f t="shared" si="8"/>
        <v>Bing</v>
      </c>
      <c r="G551">
        <v>1</v>
      </c>
      <c r="I551" t="s">
        <v>1174</v>
      </c>
      <c r="J551" t="s">
        <v>319</v>
      </c>
      <c r="K551">
        <v>1</v>
      </c>
    </row>
    <row r="552" spans="1:11">
      <c r="A552" s="86" t="s">
        <v>1690</v>
      </c>
      <c r="B552" s="86" t="s">
        <v>320</v>
      </c>
      <c r="C552" s="86">
        <v>1</v>
      </c>
      <c r="D552" s="150" t="str">
        <f>IFERROR(MATCH(A552,'상위 PV'!$H$2:$H$7,0),"")</f>
        <v/>
      </c>
      <c r="E552" t="str">
        <f>IF(D552="","",D552&amp;"@"&amp;COUNTIF($D$1:D552,D552))</f>
        <v/>
      </c>
      <c r="F552" t="str">
        <f t="shared" si="8"/>
        <v>Linkedin.com</v>
      </c>
      <c r="G552">
        <v>1</v>
      </c>
      <c r="I552" t="s">
        <v>1314</v>
      </c>
      <c r="J552" t="s">
        <v>319</v>
      </c>
      <c r="K552">
        <v>1</v>
      </c>
    </row>
    <row r="553" spans="1:11">
      <c r="A553" s="86" t="s">
        <v>1720</v>
      </c>
      <c r="B553" s="86" t="s">
        <v>1659</v>
      </c>
      <c r="C553" s="86">
        <v>1</v>
      </c>
      <c r="D553" s="150" t="str">
        <f>IFERROR(MATCH(A553,'상위 PV'!$H$2:$H$7,0),"")</f>
        <v/>
      </c>
      <c r="E553" t="str">
        <f>IF(D553="","",D553&amp;"@"&amp;COUNTIF($D$1:D553,D553))</f>
        <v/>
      </c>
      <c r="F553" t="str">
        <f t="shared" si="8"/>
        <v>Chatgpt.com</v>
      </c>
      <c r="G553">
        <v>1</v>
      </c>
      <c r="I553" t="s">
        <v>1315</v>
      </c>
      <c r="J553" t="s">
        <v>319</v>
      </c>
      <c r="K553">
        <v>1</v>
      </c>
    </row>
    <row r="554" spans="1:11">
      <c r="A554" s="86" t="s">
        <v>1720</v>
      </c>
      <c r="B554" s="86" t="s">
        <v>321</v>
      </c>
      <c r="C554" s="86">
        <v>1</v>
      </c>
      <c r="D554" s="150" t="str">
        <f>IFERROR(MATCH(A554,'상위 PV'!$H$2:$H$7,0),"")</f>
        <v/>
      </c>
      <c r="E554" t="str">
        <f>IF(D554="","",D554&amp;"@"&amp;COUNTIF($D$1:D554,D554))</f>
        <v/>
      </c>
      <c r="F554" t="str">
        <f t="shared" si="8"/>
        <v>Skinnovation.com</v>
      </c>
      <c r="G554">
        <v>1</v>
      </c>
      <c r="I554" t="s">
        <v>1177</v>
      </c>
      <c r="J554" t="s">
        <v>319</v>
      </c>
      <c r="K554">
        <v>1</v>
      </c>
    </row>
    <row r="555" spans="1:11">
      <c r="A555" s="86" t="s">
        <v>1721</v>
      </c>
      <c r="B555" s="86" t="s">
        <v>320</v>
      </c>
      <c r="C555" s="86">
        <v>1</v>
      </c>
      <c r="D555" s="150" t="str">
        <f>IFERROR(MATCH(A555,'상위 PV'!$H$2:$H$7,0),"")</f>
        <v/>
      </c>
      <c r="E555" t="str">
        <f>IF(D555="","",D555&amp;"@"&amp;COUNTIF($D$1:D555,D555))</f>
        <v/>
      </c>
      <c r="F555" t="str">
        <f t="shared" si="8"/>
        <v>Linkedin.com</v>
      </c>
      <c r="G555">
        <v>1</v>
      </c>
      <c r="I555" t="s">
        <v>1316</v>
      </c>
      <c r="J555" t="s">
        <v>319</v>
      </c>
      <c r="K555">
        <v>1</v>
      </c>
    </row>
    <row r="556" spans="1:11">
      <c r="A556" s="86" t="s">
        <v>1733</v>
      </c>
      <c r="B556" s="86" t="s">
        <v>318</v>
      </c>
      <c r="C556" s="86">
        <v>1</v>
      </c>
      <c r="D556" s="150" t="str">
        <f>IFERROR(MATCH(A556,'상위 PV'!$H$2:$H$7,0),"")</f>
        <v/>
      </c>
      <c r="E556" t="str">
        <f>IF(D556="","",D556&amp;"@"&amp;COUNTIF($D$1:D556,D556))</f>
        <v/>
      </c>
      <c r="F556" t="str">
        <f t="shared" si="8"/>
        <v>직접유입</v>
      </c>
      <c r="G556">
        <v>1</v>
      </c>
      <c r="I556" t="s">
        <v>279</v>
      </c>
      <c r="J556" t="s">
        <v>1388</v>
      </c>
      <c r="K556">
        <v>1</v>
      </c>
    </row>
    <row r="557" spans="1:11">
      <c r="A557" s="86" t="s">
        <v>1733</v>
      </c>
      <c r="B557" s="86" t="s">
        <v>323</v>
      </c>
      <c r="C557" s="86">
        <v>1</v>
      </c>
      <c r="D557" s="150" t="str">
        <f>IFERROR(MATCH(A557,'상위 PV'!$H$2:$H$7,0),"")</f>
        <v/>
      </c>
      <c r="E557" t="str">
        <f>IF(D557="","",D557&amp;"@"&amp;COUNTIF($D$1:D557,D557))</f>
        <v/>
      </c>
      <c r="F557" t="str">
        <f t="shared" si="8"/>
        <v>Eng.sk-on.com</v>
      </c>
      <c r="G557">
        <v>1</v>
      </c>
      <c r="I557" t="s">
        <v>1080</v>
      </c>
      <c r="J557" t="s">
        <v>319</v>
      </c>
      <c r="K557">
        <v>1</v>
      </c>
    </row>
    <row r="558" spans="1:11">
      <c r="A558" s="86" t="s">
        <v>1733</v>
      </c>
      <c r="B558" s="86" t="s">
        <v>319</v>
      </c>
      <c r="C558" s="86">
        <v>1</v>
      </c>
      <c r="D558" s="150" t="str">
        <f>IFERROR(MATCH(A558,'상위 PV'!$H$2:$H$7,0),"")</f>
        <v/>
      </c>
      <c r="E558" t="str">
        <f>IF(D558="","",D558&amp;"@"&amp;COUNTIF($D$1:D558,D558))</f>
        <v/>
      </c>
      <c r="F558" t="str">
        <f t="shared" si="8"/>
        <v>Google.com</v>
      </c>
      <c r="G558">
        <v>1</v>
      </c>
      <c r="I558" t="s">
        <v>658</v>
      </c>
      <c r="J558" t="s">
        <v>319</v>
      </c>
      <c r="K558">
        <v>1</v>
      </c>
    </row>
    <row r="559" spans="1:11">
      <c r="A559" s="86" t="s">
        <v>1737</v>
      </c>
      <c r="B559" s="86" t="s">
        <v>1757</v>
      </c>
      <c r="C559" s="86">
        <v>1</v>
      </c>
      <c r="D559" s="150">
        <f>IFERROR(MATCH(A559,'상위 PV'!$H$2:$H$7,0),"")</f>
        <v>1</v>
      </c>
      <c r="E559" t="str">
        <f>IF(D559="","",D559&amp;"@"&amp;COUNTIF($D$1:D559,D559))</f>
        <v>1@7</v>
      </c>
      <c r="F559" t="str">
        <f t="shared" si="8"/>
        <v>Lnkd.in</v>
      </c>
      <c r="G559">
        <v>1</v>
      </c>
      <c r="I559" t="s">
        <v>1205</v>
      </c>
      <c r="J559" t="s">
        <v>319</v>
      </c>
      <c r="K559">
        <v>1</v>
      </c>
    </row>
    <row r="560" spans="1:11">
      <c r="A560" s="86" t="s">
        <v>1777</v>
      </c>
      <c r="B560" s="86" t="s">
        <v>1659</v>
      </c>
      <c r="C560" s="86">
        <v>1</v>
      </c>
      <c r="D560" s="150">
        <f>IFERROR(MATCH(A560,'상위 PV'!$H$2:$H$7,0),"")</f>
        <v>2</v>
      </c>
      <c r="E560" t="str">
        <f>IF(D560="","",D560&amp;"@"&amp;COUNTIF($D$1:D560,D560))</f>
        <v>2@13</v>
      </c>
      <c r="F560" t="str">
        <f t="shared" si="8"/>
        <v>Chatgpt.com</v>
      </c>
      <c r="G560">
        <v>1</v>
      </c>
      <c r="I560" t="s">
        <v>1246</v>
      </c>
      <c r="J560" t="s">
        <v>947</v>
      </c>
      <c r="K560">
        <v>1</v>
      </c>
    </row>
    <row r="561" spans="1:11">
      <c r="A561" s="86" t="s">
        <v>1777</v>
      </c>
      <c r="B561" s="86" t="s">
        <v>327</v>
      </c>
      <c r="C561" s="86">
        <v>1</v>
      </c>
      <c r="D561" s="150">
        <f>IFERROR(MATCH(A561,'상위 PV'!$H$2:$H$7,0),"")</f>
        <v>2</v>
      </c>
      <c r="E561" t="str">
        <f>IF(D561="","",D561&amp;"@"&amp;COUNTIF($D$1:D561,D561))</f>
        <v>2@14</v>
      </c>
      <c r="F561" t="str">
        <f t="shared" si="8"/>
        <v>Cn.bing.com</v>
      </c>
      <c r="G561">
        <v>1</v>
      </c>
      <c r="I561" t="s">
        <v>1178</v>
      </c>
      <c r="J561" t="s">
        <v>327</v>
      </c>
      <c r="K561">
        <v>1</v>
      </c>
    </row>
    <row r="562" spans="1:11">
      <c r="A562" s="86" t="s">
        <v>1777</v>
      </c>
      <c r="B562" s="86" t="s">
        <v>1974</v>
      </c>
      <c r="C562" s="86">
        <v>1</v>
      </c>
      <c r="D562" s="150">
        <f>IFERROR(MATCH(A562,'상위 PV'!$H$2:$H$7,0),"")</f>
        <v>2</v>
      </c>
      <c r="E562" t="str">
        <f>IF(D562="","",D562&amp;"@"&amp;COUNTIF($D$1:D562,D562))</f>
        <v>2@15</v>
      </c>
      <c r="F562" t="str">
        <f t="shared" si="8"/>
        <v>Fkoil.dn-cloud.com</v>
      </c>
      <c r="G562">
        <v>1</v>
      </c>
      <c r="I562" t="s">
        <v>1178</v>
      </c>
      <c r="J562" t="s">
        <v>319</v>
      </c>
      <c r="K562">
        <v>1</v>
      </c>
    </row>
    <row r="563" spans="1:11">
      <c r="A563" s="86" t="s">
        <v>1777</v>
      </c>
      <c r="B563" s="86" t="s">
        <v>1757</v>
      </c>
      <c r="C563" s="86">
        <v>1</v>
      </c>
      <c r="D563" s="150">
        <f>IFERROR(MATCH(A563,'상위 PV'!$H$2:$H$7,0),"")</f>
        <v>2</v>
      </c>
      <c r="E563" t="str">
        <f>IF(D563="","",D563&amp;"@"&amp;COUNTIF($D$1:D563,D563))</f>
        <v>2@16</v>
      </c>
      <c r="F563" t="str">
        <f t="shared" si="8"/>
        <v>Lnkd.in</v>
      </c>
      <c r="G563">
        <v>1</v>
      </c>
      <c r="I563" t="s">
        <v>1317</v>
      </c>
      <c r="J563" t="s">
        <v>318</v>
      </c>
      <c r="K563">
        <v>1</v>
      </c>
    </row>
    <row r="564" spans="1:11">
      <c r="A564" s="86" t="s">
        <v>1777</v>
      </c>
      <c r="B564" s="86" t="s">
        <v>1975</v>
      </c>
      <c r="C564" s="86">
        <v>1</v>
      </c>
      <c r="D564" s="150">
        <f>IFERROR(MATCH(A564,'상위 PV'!$H$2:$H$7,0),"")</f>
        <v>2</v>
      </c>
      <c r="E564" t="str">
        <f>IF(D564="","",D564&amp;"@"&amp;COUNTIF($D$1:D564,D564))</f>
        <v>2@17</v>
      </c>
      <c r="F564" t="str">
        <f t="shared" si="8"/>
        <v>Uk.search.yahoo.com</v>
      </c>
      <c r="G564">
        <v>1</v>
      </c>
      <c r="I564" t="s">
        <v>309</v>
      </c>
      <c r="J564" t="s">
        <v>319</v>
      </c>
      <c r="K564">
        <v>1</v>
      </c>
    </row>
    <row r="565" spans="1:11">
      <c r="A565" s="86" t="s">
        <v>1881</v>
      </c>
      <c r="B565" s="86" t="s">
        <v>592</v>
      </c>
      <c r="C565" s="86">
        <v>1</v>
      </c>
      <c r="D565" s="150" t="str">
        <f>IFERROR(MATCH(A565,'상위 PV'!$H$2:$H$7,0),"")</f>
        <v/>
      </c>
      <c r="E565" t="str">
        <f>IF(D565="","",D565&amp;"@"&amp;COUNTIF($D$1:D565,D565))</f>
        <v/>
      </c>
      <c r="F565" t="str">
        <f t="shared" si="8"/>
        <v>Eng.skgeocentric.com</v>
      </c>
      <c r="G565">
        <v>1</v>
      </c>
      <c r="I565" t="s">
        <v>1047</v>
      </c>
      <c r="J565" t="s">
        <v>327</v>
      </c>
      <c r="K565">
        <v>1</v>
      </c>
    </row>
    <row r="566" spans="1:11">
      <c r="A566" s="86" t="s">
        <v>1881</v>
      </c>
      <c r="B566" s="86" t="s">
        <v>1470</v>
      </c>
      <c r="C566" s="86">
        <v>1</v>
      </c>
      <c r="D566" s="150" t="str">
        <f>IFERROR(MATCH(A566,'상위 PV'!$H$2:$H$7,0),"")</f>
        <v/>
      </c>
      <c r="E566" t="str">
        <f>IF(D566="","",D566&amp;"@"&amp;COUNTIF($D$1:D566,D566))</f>
        <v/>
      </c>
      <c r="F566" t="str">
        <f t="shared" si="8"/>
        <v>News.google.com</v>
      </c>
      <c r="G566">
        <v>1</v>
      </c>
      <c r="I566" t="s">
        <v>1318</v>
      </c>
      <c r="J566" t="s">
        <v>319</v>
      </c>
      <c r="K566">
        <v>1</v>
      </c>
    </row>
    <row r="567" spans="1:11">
      <c r="A567" s="86" t="s">
        <v>1740</v>
      </c>
      <c r="B567" s="86" t="s">
        <v>319</v>
      </c>
      <c r="C567" s="86">
        <v>1</v>
      </c>
      <c r="D567" s="150" t="str">
        <f>IFERROR(MATCH(A567,'상위 PV'!$H$2:$H$7,0),"")</f>
        <v/>
      </c>
      <c r="E567" t="str">
        <f>IF(D567="","",D567&amp;"@"&amp;COUNTIF($D$1:D567,D567))</f>
        <v/>
      </c>
      <c r="F567" t="str">
        <f t="shared" si="8"/>
        <v>Google.com</v>
      </c>
      <c r="G567">
        <v>1</v>
      </c>
      <c r="I567" t="s">
        <v>606</v>
      </c>
      <c r="J567" t="s">
        <v>319</v>
      </c>
      <c r="K567">
        <v>1</v>
      </c>
    </row>
    <row r="568" spans="1:11">
      <c r="A568" s="86" t="s">
        <v>1122</v>
      </c>
      <c r="B568" s="86" t="s">
        <v>319</v>
      </c>
      <c r="C568" s="86">
        <v>1</v>
      </c>
      <c r="D568" s="150" t="str">
        <f>IFERROR(MATCH(A568,'상위 PV'!$H$2:$H$7,0),"")</f>
        <v/>
      </c>
      <c r="E568" t="str">
        <f>IF(D568="","",D568&amp;"@"&amp;COUNTIF($D$1:D568,D568))</f>
        <v/>
      </c>
      <c r="F568" t="str">
        <f t="shared" si="8"/>
        <v>Google.com</v>
      </c>
      <c r="G568">
        <v>1</v>
      </c>
      <c r="I568" t="s">
        <v>1035</v>
      </c>
      <c r="J568" t="s">
        <v>327</v>
      </c>
      <c r="K568">
        <v>1</v>
      </c>
    </row>
    <row r="569" spans="1:11">
      <c r="A569" s="86" t="s">
        <v>1914</v>
      </c>
      <c r="B569" s="86" t="s">
        <v>1659</v>
      </c>
      <c r="C569" s="86">
        <v>1</v>
      </c>
      <c r="D569" s="150" t="str">
        <f>IFERROR(MATCH(A569,'상위 PV'!$H$2:$H$7,0),"")</f>
        <v/>
      </c>
      <c r="E569" t="str">
        <f>IF(D569="","",D569&amp;"@"&amp;COUNTIF($D$1:D569,D569))</f>
        <v/>
      </c>
      <c r="F569" t="str">
        <f t="shared" si="8"/>
        <v>Chatgpt.com</v>
      </c>
      <c r="G569">
        <v>1</v>
      </c>
      <c r="I569" t="s">
        <v>977</v>
      </c>
      <c r="J569" t="s">
        <v>327</v>
      </c>
      <c r="K569">
        <v>1</v>
      </c>
    </row>
    <row r="570" spans="1:11">
      <c r="A570" s="86" t="s">
        <v>1002</v>
      </c>
      <c r="B570" s="86" t="s">
        <v>319</v>
      </c>
      <c r="C570" s="86">
        <v>1</v>
      </c>
      <c r="D570" s="150" t="str">
        <f>IFERROR(MATCH(A570,'상위 PV'!$H$2:$H$7,0),"")</f>
        <v/>
      </c>
      <c r="E570" t="str">
        <f>IF(D570="","",D570&amp;"@"&amp;COUNTIF($D$1:D570,D570))</f>
        <v/>
      </c>
      <c r="F570" t="str">
        <f t="shared" si="8"/>
        <v>Google.com</v>
      </c>
      <c r="G570">
        <v>1</v>
      </c>
      <c r="I570" t="s">
        <v>1082</v>
      </c>
      <c r="J570" t="s">
        <v>319</v>
      </c>
      <c r="K570">
        <v>1</v>
      </c>
    </row>
    <row r="571" spans="1:11">
      <c r="A571" s="86" t="s">
        <v>1722</v>
      </c>
      <c r="B571" s="86" t="s">
        <v>319</v>
      </c>
      <c r="C571" s="86">
        <v>1</v>
      </c>
      <c r="D571" s="150" t="str">
        <f>IFERROR(MATCH(A571,'상위 PV'!$H$2:$H$7,0),"")</f>
        <v/>
      </c>
      <c r="E571" t="str">
        <f>IF(D571="","",D571&amp;"@"&amp;COUNTIF($D$1:D571,D571))</f>
        <v/>
      </c>
      <c r="F571" t="str">
        <f t="shared" si="8"/>
        <v>Google.com</v>
      </c>
      <c r="G571">
        <v>1</v>
      </c>
      <c r="I571" t="s">
        <v>1268</v>
      </c>
      <c r="J571" t="s">
        <v>319</v>
      </c>
      <c r="K571">
        <v>1</v>
      </c>
    </row>
    <row r="572" spans="1:11">
      <c r="A572" s="86" t="s">
        <v>1003</v>
      </c>
      <c r="B572" s="86" t="s">
        <v>319</v>
      </c>
      <c r="C572" s="86">
        <v>1</v>
      </c>
      <c r="D572" s="150" t="str">
        <f>IFERROR(MATCH(A572,'상위 PV'!$H$2:$H$7,0),"")</f>
        <v/>
      </c>
      <c r="E572" t="str">
        <f>IF(D572="","",D572&amp;"@"&amp;COUNTIF($D$1:D572,D572))</f>
        <v/>
      </c>
      <c r="F572" t="str">
        <f t="shared" si="8"/>
        <v>Google.com</v>
      </c>
      <c r="G572">
        <v>1</v>
      </c>
      <c r="I572" t="s">
        <v>1268</v>
      </c>
      <c r="J572" t="s">
        <v>325</v>
      </c>
      <c r="K572">
        <v>1</v>
      </c>
    </row>
    <row r="573" spans="1:11">
      <c r="A573" s="86" t="s">
        <v>1915</v>
      </c>
      <c r="B573" s="86" t="s">
        <v>319</v>
      </c>
      <c r="C573" s="86">
        <v>1</v>
      </c>
      <c r="D573" s="150" t="str">
        <f>IFERROR(MATCH(A573,'상위 PV'!$H$2:$H$7,0),"")</f>
        <v/>
      </c>
      <c r="E573" t="str">
        <f>IF(D573="","",D573&amp;"@"&amp;COUNTIF($D$1:D573,D573))</f>
        <v/>
      </c>
      <c r="F573" t="str">
        <f t="shared" si="8"/>
        <v>Google.com</v>
      </c>
      <c r="G573">
        <v>1</v>
      </c>
      <c r="I573" t="s">
        <v>289</v>
      </c>
      <c r="J573" t="s">
        <v>318</v>
      </c>
      <c r="K573">
        <v>1</v>
      </c>
    </row>
    <row r="574" spans="1:11">
      <c r="A574" s="86" t="s">
        <v>1046</v>
      </c>
      <c r="B574" s="86" t="s">
        <v>319</v>
      </c>
      <c r="C574" s="86">
        <v>1</v>
      </c>
      <c r="D574" s="150" t="str">
        <f>IFERROR(MATCH(A574,'상위 PV'!$H$2:$H$7,0),"")</f>
        <v/>
      </c>
      <c r="E574" t="str">
        <f>IF(D574="","",D574&amp;"@"&amp;COUNTIF($D$1:D574,D574))</f>
        <v/>
      </c>
      <c r="F574" t="str">
        <f t="shared" si="8"/>
        <v>Google.com</v>
      </c>
      <c r="G574">
        <v>1</v>
      </c>
      <c r="I574" t="s">
        <v>1206</v>
      </c>
      <c r="J574" t="s">
        <v>318</v>
      </c>
      <c r="K574">
        <v>1</v>
      </c>
    </row>
    <row r="575" spans="1:11">
      <c r="A575" s="86" t="s">
        <v>1202</v>
      </c>
      <c r="B575" s="86" t="s">
        <v>319</v>
      </c>
      <c r="C575" s="86">
        <v>1</v>
      </c>
      <c r="D575" s="150" t="str">
        <f>IFERROR(MATCH(A575,'상위 PV'!$H$2:$H$7,0),"")</f>
        <v/>
      </c>
      <c r="E575" t="str">
        <f>IF(D575="","",D575&amp;"@"&amp;COUNTIF($D$1:D575,D575))</f>
        <v/>
      </c>
      <c r="F575" t="str">
        <f t="shared" si="8"/>
        <v>Google.com</v>
      </c>
      <c r="G575">
        <v>1</v>
      </c>
      <c r="I575" t="s">
        <v>1206</v>
      </c>
      <c r="J575" t="s">
        <v>319</v>
      </c>
      <c r="K575">
        <v>1</v>
      </c>
    </row>
    <row r="576" spans="1:11">
      <c r="A576" s="86" t="s">
        <v>1310</v>
      </c>
      <c r="B576" s="86" t="s">
        <v>326</v>
      </c>
      <c r="C576" s="86">
        <v>1</v>
      </c>
      <c r="D576" s="150" t="str">
        <f>IFERROR(MATCH(A576,'상위 PV'!$H$2:$H$7,0),"")</f>
        <v/>
      </c>
      <c r="E576" t="str">
        <f>IF(D576="","",D576&amp;"@"&amp;COUNTIF($D$1:D576,D576))</f>
        <v/>
      </c>
      <c r="F576" t="str">
        <f t="shared" si="8"/>
        <v>Bing</v>
      </c>
      <c r="G576">
        <v>1</v>
      </c>
      <c r="I576" t="s">
        <v>1319</v>
      </c>
      <c r="J576" t="s">
        <v>319</v>
      </c>
      <c r="K576">
        <v>1</v>
      </c>
    </row>
    <row r="577" spans="1:11">
      <c r="A577" s="86" t="s">
        <v>1310</v>
      </c>
      <c r="B577" s="86" t="s">
        <v>319</v>
      </c>
      <c r="C577" s="86">
        <v>1</v>
      </c>
      <c r="D577" s="150" t="str">
        <f>IFERROR(MATCH(A577,'상위 PV'!$H$2:$H$7,0),"")</f>
        <v/>
      </c>
      <c r="E577" t="str">
        <f>IF(D577="","",D577&amp;"@"&amp;COUNTIF($D$1:D577,D577))</f>
        <v/>
      </c>
      <c r="F577" t="str">
        <f t="shared" si="8"/>
        <v>Google.com</v>
      </c>
      <c r="G577">
        <v>1</v>
      </c>
      <c r="I577" t="s">
        <v>1179</v>
      </c>
      <c r="J577" t="s">
        <v>319</v>
      </c>
      <c r="K577">
        <v>1</v>
      </c>
    </row>
    <row r="578" spans="1:11">
      <c r="A578" s="86" t="s">
        <v>882</v>
      </c>
      <c r="B578" s="86" t="s">
        <v>1759</v>
      </c>
      <c r="C578" s="86">
        <v>1</v>
      </c>
      <c r="D578" s="150" t="str">
        <f>IFERROR(MATCH(A578,'상위 PV'!$H$2:$H$7,0),"")</f>
        <v/>
      </c>
      <c r="E578" t="str">
        <f>IF(D578="","",D578&amp;"@"&amp;COUNTIF($D$1:D578,D578))</f>
        <v/>
      </c>
      <c r="F578" t="str">
        <f t="shared" si="8"/>
        <v>Fahnd.com</v>
      </c>
      <c r="G578">
        <v>1</v>
      </c>
      <c r="I578" t="s">
        <v>1320</v>
      </c>
      <c r="J578" t="s">
        <v>319</v>
      </c>
      <c r="K578">
        <v>1</v>
      </c>
    </row>
    <row r="579" spans="1:11">
      <c r="A579" s="86" t="s">
        <v>882</v>
      </c>
      <c r="B579" s="86" t="s">
        <v>319</v>
      </c>
      <c r="C579" s="86">
        <v>1</v>
      </c>
      <c r="D579" s="150" t="str">
        <f>IFERROR(MATCH(A579,'상위 PV'!$H$2:$H$7,0),"")</f>
        <v/>
      </c>
      <c r="E579" t="str">
        <f>IF(D579="","",D579&amp;"@"&amp;COUNTIF($D$1:D579,D579))</f>
        <v/>
      </c>
      <c r="F579" t="str">
        <f t="shared" ref="F579:F642" si="9">IF(B579="google","Google.com",IF(B579="(direct)","직접유입",UPPER(LEFT(B579,1))&amp;MID(B579,2,99)))</f>
        <v>Google.com</v>
      </c>
      <c r="G579">
        <v>1</v>
      </c>
      <c r="I579" t="s">
        <v>1321</v>
      </c>
      <c r="J579" t="s">
        <v>319</v>
      </c>
      <c r="K579">
        <v>1</v>
      </c>
    </row>
    <row r="580" spans="1:11">
      <c r="A580" s="86" t="s">
        <v>1204</v>
      </c>
      <c r="B580" s="86" t="s">
        <v>319</v>
      </c>
      <c r="C580" s="86">
        <v>1</v>
      </c>
      <c r="D580" s="150" t="str">
        <f>IFERROR(MATCH(A580,'상위 PV'!$H$2:$H$7,0),"")</f>
        <v/>
      </c>
      <c r="E580" t="str">
        <f>IF(D580="","",D580&amp;"@"&amp;COUNTIF($D$1:D580,D580))</f>
        <v/>
      </c>
      <c r="F580" t="str">
        <f t="shared" si="9"/>
        <v>Google.com</v>
      </c>
      <c r="G580">
        <v>1</v>
      </c>
      <c r="I580" t="s">
        <v>1322</v>
      </c>
      <c r="J580" t="s">
        <v>584</v>
      </c>
      <c r="K580">
        <v>1</v>
      </c>
    </row>
    <row r="581" spans="1:11">
      <c r="A581" s="86" t="s">
        <v>1174</v>
      </c>
      <c r="B581" s="86" t="s">
        <v>319</v>
      </c>
      <c r="C581" s="86">
        <v>1</v>
      </c>
      <c r="D581" s="150" t="str">
        <f>IFERROR(MATCH(A581,'상위 PV'!$H$2:$H$7,0),"")</f>
        <v/>
      </c>
      <c r="E581" t="str">
        <f>IF(D581="","",D581&amp;"@"&amp;COUNTIF($D$1:D581,D581))</f>
        <v/>
      </c>
      <c r="F581" t="str">
        <f t="shared" si="9"/>
        <v>Google.com</v>
      </c>
      <c r="G581">
        <v>1</v>
      </c>
      <c r="I581" t="s">
        <v>1323</v>
      </c>
      <c r="J581" t="s">
        <v>318</v>
      </c>
      <c r="K581">
        <v>1</v>
      </c>
    </row>
    <row r="582" spans="1:11">
      <c r="A582" s="86" t="s">
        <v>1746</v>
      </c>
      <c r="B582" s="86" t="s">
        <v>318</v>
      </c>
      <c r="C582" s="86">
        <v>1</v>
      </c>
      <c r="D582" s="150" t="str">
        <f>IFERROR(MATCH(A582,'상위 PV'!$H$2:$H$7,0),"")</f>
        <v/>
      </c>
      <c r="E582" t="str">
        <f>IF(D582="","",D582&amp;"@"&amp;COUNTIF($D$1:D582,D582))</f>
        <v/>
      </c>
      <c r="F582" t="str">
        <f t="shared" si="9"/>
        <v>직접유입</v>
      </c>
      <c r="G582">
        <v>1</v>
      </c>
      <c r="I582" t="s">
        <v>285</v>
      </c>
      <c r="J582" t="s">
        <v>1152</v>
      </c>
      <c r="K582">
        <v>1</v>
      </c>
    </row>
    <row r="583" spans="1:11">
      <c r="A583" s="86" t="s">
        <v>1253</v>
      </c>
      <c r="B583" s="86" t="s">
        <v>319</v>
      </c>
      <c r="C583" s="86">
        <v>1</v>
      </c>
      <c r="D583" s="150" t="str">
        <f>IFERROR(MATCH(A583,'상위 PV'!$H$2:$H$7,0),"")</f>
        <v/>
      </c>
      <c r="E583" t="str">
        <f>IF(D583="","",D583&amp;"@"&amp;COUNTIF($D$1:D583,D583))</f>
        <v/>
      </c>
      <c r="F583" t="str">
        <f t="shared" si="9"/>
        <v>Google.com</v>
      </c>
      <c r="G583">
        <v>1</v>
      </c>
      <c r="I583" t="s">
        <v>285</v>
      </c>
      <c r="J583" t="s">
        <v>319</v>
      </c>
      <c r="K583">
        <v>1</v>
      </c>
    </row>
    <row r="584" spans="1:11">
      <c r="A584" s="86" t="s">
        <v>1916</v>
      </c>
      <c r="B584" s="86" t="s">
        <v>318</v>
      </c>
      <c r="C584" s="86">
        <v>1</v>
      </c>
      <c r="D584" s="150" t="str">
        <f>IFERROR(MATCH(A584,'상위 PV'!$H$2:$H$7,0),"")</f>
        <v/>
      </c>
      <c r="E584" t="str">
        <f>IF(D584="","",D584&amp;"@"&amp;COUNTIF($D$1:D584,D584))</f>
        <v/>
      </c>
      <c r="F584" t="str">
        <f t="shared" si="9"/>
        <v>직접유입</v>
      </c>
      <c r="G584">
        <v>1</v>
      </c>
      <c r="I584" t="s">
        <v>285</v>
      </c>
      <c r="J584" t="s">
        <v>584</v>
      </c>
      <c r="K584">
        <v>1</v>
      </c>
    </row>
    <row r="585" spans="1:11">
      <c r="A585" s="86" t="s">
        <v>1177</v>
      </c>
      <c r="B585" s="86" t="s">
        <v>319</v>
      </c>
      <c r="C585" s="86">
        <v>1</v>
      </c>
      <c r="D585" s="150" t="str">
        <f>IFERROR(MATCH(A585,'상위 PV'!$H$2:$H$7,0),"")</f>
        <v/>
      </c>
      <c r="E585" t="str">
        <f>IF(D585="","",D585&amp;"@"&amp;COUNTIF($D$1:D585,D585))</f>
        <v/>
      </c>
      <c r="F585" t="str">
        <f t="shared" si="9"/>
        <v>Google.com</v>
      </c>
      <c r="G585">
        <v>1</v>
      </c>
      <c r="I585" t="s">
        <v>1138</v>
      </c>
      <c r="J585" t="s">
        <v>318</v>
      </c>
      <c r="K585">
        <v>1</v>
      </c>
    </row>
    <row r="586" spans="1:11">
      <c r="A586" s="86" t="s">
        <v>1917</v>
      </c>
      <c r="B586" s="86" t="s">
        <v>318</v>
      </c>
      <c r="C586" s="86">
        <v>1</v>
      </c>
      <c r="D586" s="150" t="str">
        <f>IFERROR(MATCH(A586,'상위 PV'!$H$2:$H$7,0),"")</f>
        <v/>
      </c>
      <c r="E586" t="str">
        <f>IF(D586="","",D586&amp;"@"&amp;COUNTIF($D$1:D586,D586))</f>
        <v/>
      </c>
      <c r="F586" t="str">
        <f t="shared" si="9"/>
        <v>직접유입</v>
      </c>
      <c r="G586">
        <v>1</v>
      </c>
      <c r="I586" t="s">
        <v>652</v>
      </c>
      <c r="J586" t="s">
        <v>319</v>
      </c>
      <c r="K586">
        <v>1</v>
      </c>
    </row>
    <row r="587" spans="1:11">
      <c r="A587" s="86" t="s">
        <v>1246</v>
      </c>
      <c r="B587" s="86" t="s">
        <v>319</v>
      </c>
      <c r="C587" s="86">
        <v>1</v>
      </c>
      <c r="D587" s="150" t="str">
        <f>IFERROR(MATCH(A587,'상위 PV'!$H$2:$H$7,0),"")</f>
        <v/>
      </c>
      <c r="E587" t="str">
        <f>IF(D587="","",D587&amp;"@"&amp;COUNTIF($D$1:D587,D587))</f>
        <v/>
      </c>
      <c r="F587" t="str">
        <f t="shared" si="9"/>
        <v>Google.com</v>
      </c>
      <c r="G587">
        <v>1</v>
      </c>
      <c r="I587" t="s">
        <v>1169</v>
      </c>
      <c r="J587" t="s">
        <v>326</v>
      </c>
      <c r="K587">
        <v>1</v>
      </c>
    </row>
    <row r="588" spans="1:11">
      <c r="A588" s="86" t="s">
        <v>1783</v>
      </c>
      <c r="B588" s="86" t="s">
        <v>318</v>
      </c>
      <c r="C588" s="86">
        <v>1</v>
      </c>
      <c r="D588" s="150" t="str">
        <f>IFERROR(MATCH(A588,'상위 PV'!$H$2:$H$7,0),"")</f>
        <v/>
      </c>
      <c r="E588" t="str">
        <f>IF(D588="","",D588&amp;"@"&amp;COUNTIF($D$1:D588,D588))</f>
        <v/>
      </c>
      <c r="F588" t="str">
        <f t="shared" si="9"/>
        <v>직접유입</v>
      </c>
      <c r="G588">
        <v>1</v>
      </c>
      <c r="I588" t="s">
        <v>1169</v>
      </c>
      <c r="J588" t="s">
        <v>1231</v>
      </c>
      <c r="K588">
        <v>1</v>
      </c>
    </row>
    <row r="589" spans="1:11">
      <c r="A589" s="86" t="s">
        <v>1747</v>
      </c>
      <c r="B589" s="86" t="s">
        <v>319</v>
      </c>
      <c r="C589" s="86">
        <v>1</v>
      </c>
      <c r="D589" s="150" t="str">
        <f>IFERROR(MATCH(A589,'상위 PV'!$H$2:$H$7,0),"")</f>
        <v/>
      </c>
      <c r="E589" t="str">
        <f>IF(D589="","",D589&amp;"@"&amp;COUNTIF($D$1:D589,D589))</f>
        <v/>
      </c>
      <c r="F589" t="str">
        <f t="shared" si="9"/>
        <v>Google.com</v>
      </c>
      <c r="G589">
        <v>1</v>
      </c>
      <c r="I589" t="s">
        <v>268</v>
      </c>
      <c r="J589" t="s">
        <v>326</v>
      </c>
      <c r="K589">
        <v>1</v>
      </c>
    </row>
    <row r="590" spans="1:11">
      <c r="A590" s="86" t="s">
        <v>1081</v>
      </c>
      <c r="B590" s="86" t="s">
        <v>318</v>
      </c>
      <c r="C590" s="86">
        <v>1</v>
      </c>
      <c r="D590" s="150" t="str">
        <f>IFERROR(MATCH(A590,'상위 PV'!$H$2:$H$7,0),"")</f>
        <v/>
      </c>
      <c r="E590" t="str">
        <f>IF(D590="","",D590&amp;"@"&amp;COUNTIF($D$1:D590,D590))</f>
        <v/>
      </c>
      <c r="F590" t="str">
        <f t="shared" si="9"/>
        <v>직접유입</v>
      </c>
      <c r="G590">
        <v>1</v>
      </c>
      <c r="I590" t="s">
        <v>970</v>
      </c>
      <c r="J590" t="s">
        <v>318</v>
      </c>
      <c r="K590">
        <v>1</v>
      </c>
    </row>
    <row r="591" spans="1:11">
      <c r="A591" s="86" t="s">
        <v>1035</v>
      </c>
      <c r="B591" s="86" t="s">
        <v>1659</v>
      </c>
      <c r="C591" s="86">
        <v>1</v>
      </c>
      <c r="D591" s="150" t="str">
        <f>IFERROR(MATCH(A591,'상위 PV'!$H$2:$H$7,0),"")</f>
        <v/>
      </c>
      <c r="E591" t="str">
        <f>IF(D591="","",D591&amp;"@"&amp;COUNTIF($D$1:D591,D591))</f>
        <v/>
      </c>
      <c r="F591" t="str">
        <f t="shared" si="9"/>
        <v>Chatgpt.com</v>
      </c>
      <c r="G591">
        <v>1</v>
      </c>
      <c r="I591" t="s">
        <v>1324</v>
      </c>
      <c r="J591" t="s">
        <v>319</v>
      </c>
      <c r="K591">
        <v>1</v>
      </c>
    </row>
    <row r="592" spans="1:11">
      <c r="A592" s="86" t="s">
        <v>977</v>
      </c>
      <c r="B592" s="86" t="s">
        <v>319</v>
      </c>
      <c r="C592" s="86">
        <v>1</v>
      </c>
      <c r="D592" s="150" t="str">
        <f>IFERROR(MATCH(A592,'상위 PV'!$H$2:$H$7,0),"")</f>
        <v/>
      </c>
      <c r="E592" t="str">
        <f>IF(D592="","",D592&amp;"@"&amp;COUNTIF($D$1:D592,D592))</f>
        <v/>
      </c>
      <c r="F592" t="str">
        <f t="shared" si="9"/>
        <v>Google.com</v>
      </c>
      <c r="G592">
        <v>1</v>
      </c>
      <c r="I592" t="s">
        <v>1208</v>
      </c>
      <c r="J592" t="s">
        <v>319</v>
      </c>
      <c r="K592">
        <v>1</v>
      </c>
    </row>
    <row r="593" spans="1:11">
      <c r="A593" s="86" t="s">
        <v>1247</v>
      </c>
      <c r="B593" s="86" t="s">
        <v>319</v>
      </c>
      <c r="C593" s="86">
        <v>1</v>
      </c>
      <c r="D593" s="150" t="str">
        <f>IFERROR(MATCH(A593,'상위 PV'!$H$2:$H$7,0),"")</f>
        <v/>
      </c>
      <c r="E593" t="str">
        <f>IF(D593="","",D593&amp;"@"&amp;COUNTIF($D$1:D593,D593))</f>
        <v/>
      </c>
      <c r="F593" t="str">
        <f t="shared" si="9"/>
        <v>Google.com</v>
      </c>
      <c r="G593">
        <v>1</v>
      </c>
      <c r="I593" t="s">
        <v>1209</v>
      </c>
      <c r="J593" t="s">
        <v>318</v>
      </c>
      <c r="K593">
        <v>1</v>
      </c>
    </row>
    <row r="594" spans="1:11">
      <c r="A594" s="86" t="s">
        <v>1918</v>
      </c>
      <c r="B594" s="86" t="s">
        <v>319</v>
      </c>
      <c r="C594" s="86">
        <v>1</v>
      </c>
      <c r="D594" s="150" t="str">
        <f>IFERROR(MATCH(A594,'상위 PV'!$H$2:$H$7,0),"")</f>
        <v/>
      </c>
      <c r="E594" t="str">
        <f>IF(D594="","",D594&amp;"@"&amp;COUNTIF($D$1:D594,D594))</f>
        <v/>
      </c>
      <c r="F594" t="str">
        <f t="shared" si="9"/>
        <v>Google.com</v>
      </c>
      <c r="G594">
        <v>1</v>
      </c>
      <c r="I594" t="s">
        <v>1209</v>
      </c>
      <c r="J594" t="s">
        <v>319</v>
      </c>
      <c r="K594">
        <v>1</v>
      </c>
    </row>
    <row r="595" spans="1:11">
      <c r="A595" s="86" t="s">
        <v>1806</v>
      </c>
      <c r="B595" s="86" t="s">
        <v>319</v>
      </c>
      <c r="C595" s="86">
        <v>1</v>
      </c>
      <c r="D595" s="150" t="str">
        <f>IFERROR(MATCH(A595,'상위 PV'!$H$2:$H$7,0),"")</f>
        <v/>
      </c>
      <c r="E595" t="str">
        <f>IF(D595="","",D595&amp;"@"&amp;COUNTIF($D$1:D595,D595))</f>
        <v/>
      </c>
      <c r="F595" t="str">
        <f t="shared" si="9"/>
        <v>Google.com</v>
      </c>
      <c r="G595">
        <v>1</v>
      </c>
      <c r="I595" t="s">
        <v>591</v>
      </c>
      <c r="J595" t="s">
        <v>319</v>
      </c>
      <c r="K595">
        <v>1</v>
      </c>
    </row>
    <row r="596" spans="1:11">
      <c r="A596" s="86" t="s">
        <v>285</v>
      </c>
      <c r="B596" s="86" t="s">
        <v>319</v>
      </c>
      <c r="C596" s="86">
        <v>1</v>
      </c>
      <c r="D596" s="150" t="str">
        <f>IFERROR(MATCH(A596,'상위 PV'!$H$2:$H$7,0),"")</f>
        <v/>
      </c>
      <c r="E596" t="str">
        <f>IF(D596="","",D596&amp;"@"&amp;COUNTIF($D$1:D596,D596))</f>
        <v/>
      </c>
      <c r="F596" t="str">
        <f t="shared" si="9"/>
        <v>Google.com</v>
      </c>
      <c r="G596">
        <v>1</v>
      </c>
      <c r="I596" t="s">
        <v>1325</v>
      </c>
      <c r="J596" t="s">
        <v>319</v>
      </c>
      <c r="K596">
        <v>1</v>
      </c>
    </row>
    <row r="597" spans="1:11">
      <c r="A597" s="86" t="s">
        <v>652</v>
      </c>
      <c r="B597" s="86" t="s">
        <v>318</v>
      </c>
      <c r="C597" s="86">
        <v>1</v>
      </c>
      <c r="D597" s="150" t="str">
        <f>IFERROR(MATCH(A597,'상위 PV'!$H$2:$H$7,0),"")</f>
        <v/>
      </c>
      <c r="E597" t="str">
        <f>IF(D597="","",D597&amp;"@"&amp;COUNTIF($D$1:D597,D597))</f>
        <v/>
      </c>
      <c r="F597" t="str">
        <f t="shared" si="9"/>
        <v>직접유입</v>
      </c>
      <c r="G597">
        <v>1</v>
      </c>
      <c r="I597" t="s">
        <v>1326</v>
      </c>
      <c r="J597" t="s">
        <v>319</v>
      </c>
      <c r="K597">
        <v>1</v>
      </c>
    </row>
    <row r="598" spans="1:11">
      <c r="A598" s="86" t="s">
        <v>652</v>
      </c>
      <c r="B598" s="86" t="s">
        <v>319</v>
      </c>
      <c r="C598" s="86">
        <v>1</v>
      </c>
      <c r="D598" s="150" t="str">
        <f>IFERROR(MATCH(A598,'상위 PV'!$H$2:$H$7,0),"")</f>
        <v/>
      </c>
      <c r="E598" t="str">
        <f>IF(D598="","",D598&amp;"@"&amp;COUNTIF($D$1:D598,D598))</f>
        <v/>
      </c>
      <c r="F598" t="str">
        <f t="shared" si="9"/>
        <v>Google.com</v>
      </c>
      <c r="G598">
        <v>1</v>
      </c>
      <c r="I598" t="s">
        <v>1175</v>
      </c>
      <c r="J598" t="s">
        <v>319</v>
      </c>
      <c r="K598">
        <v>1</v>
      </c>
    </row>
    <row r="599" spans="1:11">
      <c r="A599" s="86" t="s">
        <v>1919</v>
      </c>
      <c r="B599" s="86" t="s">
        <v>326</v>
      </c>
      <c r="C599" s="86">
        <v>1</v>
      </c>
      <c r="D599" s="150" t="str">
        <f>IFERROR(MATCH(A599,'상위 PV'!$H$2:$H$7,0),"")</f>
        <v/>
      </c>
      <c r="E599" t="str">
        <f>IF(D599="","",D599&amp;"@"&amp;COUNTIF($D$1:D599,D599))</f>
        <v/>
      </c>
      <c r="F599" t="str">
        <f t="shared" si="9"/>
        <v>Bing</v>
      </c>
      <c r="G599">
        <v>1</v>
      </c>
      <c r="I599" t="s">
        <v>1327</v>
      </c>
      <c r="J599" t="s">
        <v>319</v>
      </c>
      <c r="K599">
        <v>1</v>
      </c>
    </row>
    <row r="600" spans="1:11">
      <c r="A600" s="86" t="s">
        <v>1169</v>
      </c>
      <c r="B600" s="86" t="s">
        <v>318</v>
      </c>
      <c r="C600" s="86">
        <v>1</v>
      </c>
      <c r="D600" s="150" t="str">
        <f>IFERROR(MATCH(A600,'상위 PV'!$H$2:$H$7,0),"")</f>
        <v/>
      </c>
      <c r="E600" t="str">
        <f>IF(D600="","",D600&amp;"@"&amp;COUNTIF($D$1:D600,D600))</f>
        <v/>
      </c>
      <c r="F600" t="str">
        <f t="shared" si="9"/>
        <v>직접유입</v>
      </c>
      <c r="G600">
        <v>1</v>
      </c>
      <c r="I600" t="s">
        <v>1328</v>
      </c>
      <c r="J600" t="s">
        <v>319</v>
      </c>
      <c r="K600">
        <v>1</v>
      </c>
    </row>
    <row r="601" spans="1:11">
      <c r="A601" s="86" t="s">
        <v>1169</v>
      </c>
      <c r="B601" s="86" t="s">
        <v>1965</v>
      </c>
      <c r="C601" s="86">
        <v>1</v>
      </c>
      <c r="D601" s="150" t="str">
        <f>IFERROR(MATCH(A601,'상위 PV'!$H$2:$H$7,0),"")</f>
        <v/>
      </c>
      <c r="E601" t="str">
        <f>IF(D601="","",D601&amp;"@"&amp;COUNTIF($D$1:D601,D601))</f>
        <v/>
      </c>
      <c r="F601" t="str">
        <f t="shared" si="9"/>
        <v>Skincheonpetrochem.com</v>
      </c>
      <c r="G601">
        <v>1</v>
      </c>
      <c r="I601" t="s">
        <v>1329</v>
      </c>
      <c r="J601" t="s">
        <v>319</v>
      </c>
      <c r="K601">
        <v>1</v>
      </c>
    </row>
    <row r="602" spans="1:11">
      <c r="A602" s="86" t="s">
        <v>268</v>
      </c>
      <c r="B602" s="86" t="s">
        <v>252</v>
      </c>
      <c r="C602" s="86">
        <v>1</v>
      </c>
      <c r="D602" s="150" t="str">
        <f>IFERROR(MATCH(A602,'상위 PV'!$H$2:$H$7,0),"")</f>
        <v/>
      </c>
      <c r="E602" t="str">
        <f>IF(D602="","",D602&amp;"@"&amp;COUNTIF($D$1:D602,D602))</f>
        <v/>
      </c>
      <c r="F602" t="str">
        <f t="shared" si="9"/>
        <v>(not set)</v>
      </c>
      <c r="G602">
        <v>1</v>
      </c>
      <c r="I602" t="s">
        <v>1140</v>
      </c>
      <c r="J602" t="s">
        <v>319</v>
      </c>
      <c r="K602">
        <v>1</v>
      </c>
    </row>
    <row r="603" spans="1:11">
      <c r="A603" s="86" t="s">
        <v>1750</v>
      </c>
      <c r="B603" s="86" t="s">
        <v>319</v>
      </c>
      <c r="C603" s="86">
        <v>1</v>
      </c>
      <c r="D603" s="150" t="str">
        <f>IFERROR(MATCH(A603,'상위 PV'!$H$2:$H$7,0),"")</f>
        <v/>
      </c>
      <c r="E603" t="str">
        <f>IF(D603="","",D603&amp;"@"&amp;COUNTIF($D$1:D603,D603))</f>
        <v/>
      </c>
      <c r="F603" t="str">
        <f t="shared" si="9"/>
        <v>Google.com</v>
      </c>
      <c r="G603">
        <v>1</v>
      </c>
      <c r="I603" t="s">
        <v>1212</v>
      </c>
      <c r="J603" t="s">
        <v>318</v>
      </c>
      <c r="K603">
        <v>1</v>
      </c>
    </row>
    <row r="604" spans="1:11">
      <c r="A604" s="86" t="s">
        <v>970</v>
      </c>
      <c r="B604" s="86" t="s">
        <v>318</v>
      </c>
      <c r="C604" s="86">
        <v>1</v>
      </c>
      <c r="D604" s="150" t="str">
        <f>IFERROR(MATCH(A604,'상위 PV'!$H$2:$H$7,0),"")</f>
        <v/>
      </c>
      <c r="E604" t="str">
        <f>IF(D604="","",D604&amp;"@"&amp;COUNTIF($D$1:D604,D604))</f>
        <v/>
      </c>
      <c r="F604" t="str">
        <f t="shared" si="9"/>
        <v>직접유입</v>
      </c>
      <c r="G604">
        <v>1</v>
      </c>
      <c r="I604" t="s">
        <v>257</v>
      </c>
      <c r="J604" t="s">
        <v>318</v>
      </c>
      <c r="K604">
        <v>1</v>
      </c>
    </row>
    <row r="605" spans="1:11">
      <c r="A605" s="86" t="s">
        <v>1209</v>
      </c>
      <c r="B605" s="86" t="s">
        <v>326</v>
      </c>
      <c r="C605" s="86">
        <v>1</v>
      </c>
      <c r="D605" s="150" t="str">
        <f>IFERROR(MATCH(A605,'상위 PV'!$H$2:$H$7,0),"")</f>
        <v/>
      </c>
      <c r="E605" t="str">
        <f>IF(D605="","",D605&amp;"@"&amp;COUNTIF($D$1:D605,D605))</f>
        <v/>
      </c>
      <c r="F605" t="str">
        <f t="shared" si="9"/>
        <v>Bing</v>
      </c>
      <c r="G605">
        <v>1</v>
      </c>
      <c r="I605" t="s">
        <v>257</v>
      </c>
      <c r="J605" t="s">
        <v>1389</v>
      </c>
      <c r="K605">
        <v>1</v>
      </c>
    </row>
    <row r="606" spans="1:11">
      <c r="A606" s="86" t="s">
        <v>1239</v>
      </c>
      <c r="B606" s="86" t="s">
        <v>318</v>
      </c>
      <c r="C606" s="86">
        <v>1</v>
      </c>
      <c r="D606" s="150" t="str">
        <f>IFERROR(MATCH(A606,'상위 PV'!$H$2:$H$7,0),"")</f>
        <v/>
      </c>
      <c r="E606" t="str">
        <f>IF(D606="","",D606&amp;"@"&amp;COUNTIF($D$1:D606,D606))</f>
        <v/>
      </c>
      <c r="F606" t="str">
        <f t="shared" si="9"/>
        <v>직접유입</v>
      </c>
      <c r="G606">
        <v>1</v>
      </c>
      <c r="I606" t="s">
        <v>1213</v>
      </c>
      <c r="J606" t="s">
        <v>318</v>
      </c>
      <c r="K606">
        <v>1</v>
      </c>
    </row>
    <row r="607" spans="1:11">
      <c r="A607" s="86" t="s">
        <v>1239</v>
      </c>
      <c r="B607" s="86" t="s">
        <v>319</v>
      </c>
      <c r="C607" s="86">
        <v>1</v>
      </c>
      <c r="D607" s="150" t="str">
        <f>IFERROR(MATCH(A607,'상위 PV'!$H$2:$H$7,0),"")</f>
        <v/>
      </c>
      <c r="E607" t="str">
        <f>IF(D607="","",D607&amp;"@"&amp;COUNTIF($D$1:D607,D607))</f>
        <v/>
      </c>
      <c r="F607" t="str">
        <f t="shared" si="9"/>
        <v>Google.com</v>
      </c>
      <c r="G607">
        <v>1</v>
      </c>
      <c r="I607" t="s">
        <v>1213</v>
      </c>
      <c r="J607" t="s">
        <v>319</v>
      </c>
      <c r="K607">
        <v>1</v>
      </c>
    </row>
    <row r="608" spans="1:11">
      <c r="A608" s="86" t="s">
        <v>1270</v>
      </c>
      <c r="B608" s="86" t="s">
        <v>319</v>
      </c>
      <c r="C608" s="86">
        <v>1</v>
      </c>
      <c r="D608" s="150" t="str">
        <f>IFERROR(MATCH(A608,'상위 PV'!$H$2:$H$7,0),"")</f>
        <v/>
      </c>
      <c r="E608" t="str">
        <f>IF(D608="","",D608&amp;"@"&amp;COUNTIF($D$1:D608,D608))</f>
        <v/>
      </c>
      <c r="F608" t="str">
        <f t="shared" si="9"/>
        <v>Google.com</v>
      </c>
      <c r="G608">
        <v>1</v>
      </c>
      <c r="I608" t="s">
        <v>944</v>
      </c>
      <c r="J608" t="s">
        <v>318</v>
      </c>
      <c r="K608">
        <v>1</v>
      </c>
    </row>
    <row r="609" spans="1:11">
      <c r="A609" s="86" t="s">
        <v>1271</v>
      </c>
      <c r="B609" s="86" t="s">
        <v>319</v>
      </c>
      <c r="C609" s="86">
        <v>1</v>
      </c>
      <c r="D609" s="150" t="str">
        <f>IFERROR(MATCH(A609,'상위 PV'!$H$2:$H$7,0),"")</f>
        <v/>
      </c>
      <c r="E609" t="str">
        <f>IF(D609="","",D609&amp;"@"&amp;COUNTIF($D$1:D609,D609))</f>
        <v/>
      </c>
      <c r="F609" t="str">
        <f t="shared" si="9"/>
        <v>Google.com</v>
      </c>
      <c r="G609">
        <v>1</v>
      </c>
      <c r="I609" t="s">
        <v>1214</v>
      </c>
      <c r="J609" t="s">
        <v>319</v>
      </c>
      <c r="K609">
        <v>1</v>
      </c>
    </row>
    <row r="610" spans="1:11">
      <c r="A610" s="86" t="s">
        <v>673</v>
      </c>
      <c r="B610" s="86" t="s">
        <v>326</v>
      </c>
      <c r="C610" s="86">
        <v>1</v>
      </c>
      <c r="D610" s="150" t="str">
        <f>IFERROR(MATCH(A610,'상위 PV'!$H$2:$H$7,0),"")</f>
        <v/>
      </c>
      <c r="E610" t="str">
        <f>IF(D610="","",D610&amp;"@"&amp;COUNTIF($D$1:D610,D610))</f>
        <v/>
      </c>
      <c r="F610" t="str">
        <f t="shared" si="9"/>
        <v>Bing</v>
      </c>
      <c r="G610">
        <v>1</v>
      </c>
      <c r="I610" t="s">
        <v>1215</v>
      </c>
      <c r="J610" t="s">
        <v>1231</v>
      </c>
      <c r="K610">
        <v>1</v>
      </c>
    </row>
    <row r="611" spans="1:11">
      <c r="A611" s="86" t="s">
        <v>1920</v>
      </c>
      <c r="B611" s="86" t="s">
        <v>318</v>
      </c>
      <c r="C611" s="86">
        <v>1</v>
      </c>
      <c r="D611" s="150" t="str">
        <f>IFERROR(MATCH(A611,'상위 PV'!$H$2:$H$7,0),"")</f>
        <v/>
      </c>
      <c r="E611" t="str">
        <f>IF(D611="","",D611&amp;"@"&amp;COUNTIF($D$1:D611,D611))</f>
        <v/>
      </c>
      <c r="F611" t="str">
        <f t="shared" si="9"/>
        <v>직접유입</v>
      </c>
      <c r="G611">
        <v>1</v>
      </c>
      <c r="I611" t="s">
        <v>1216</v>
      </c>
      <c r="J611" t="s">
        <v>318</v>
      </c>
      <c r="K611">
        <v>1</v>
      </c>
    </row>
    <row r="612" spans="1:11">
      <c r="A612" s="86" t="s">
        <v>257</v>
      </c>
      <c r="B612" s="86" t="s">
        <v>319</v>
      </c>
      <c r="C612" s="86">
        <v>1</v>
      </c>
      <c r="D612" s="150" t="str">
        <f>IFERROR(MATCH(A612,'상위 PV'!$H$2:$H$7,0),"")</f>
        <v/>
      </c>
      <c r="E612" t="str">
        <f>IF(D612="","",D612&amp;"@"&amp;COUNTIF($D$1:D612,D612))</f>
        <v/>
      </c>
      <c r="F612" t="str">
        <f t="shared" si="9"/>
        <v>Google.com</v>
      </c>
      <c r="G612">
        <v>1</v>
      </c>
      <c r="I612" t="s">
        <v>1128</v>
      </c>
      <c r="J612" t="s">
        <v>318</v>
      </c>
      <c r="K612">
        <v>1</v>
      </c>
    </row>
    <row r="613" spans="1:11">
      <c r="A613" s="86" t="s">
        <v>1611</v>
      </c>
      <c r="B613" s="86" t="s">
        <v>319</v>
      </c>
      <c r="C613" s="86">
        <v>1</v>
      </c>
      <c r="D613" s="150" t="str">
        <f>IFERROR(MATCH(A613,'상위 PV'!$H$2:$H$7,0),"")</f>
        <v/>
      </c>
      <c r="E613" t="str">
        <f>IF(D613="","",D613&amp;"@"&amp;COUNTIF($D$1:D613,D613))</f>
        <v/>
      </c>
      <c r="F613" t="str">
        <f t="shared" si="9"/>
        <v>Google.com</v>
      </c>
      <c r="G613">
        <v>1</v>
      </c>
      <c r="I613" t="s">
        <v>1330</v>
      </c>
      <c r="J613" t="s">
        <v>319</v>
      </c>
      <c r="K613">
        <v>1</v>
      </c>
    </row>
    <row r="614" spans="1:11">
      <c r="A614" s="86" t="s">
        <v>1274</v>
      </c>
      <c r="B614" s="86" t="s">
        <v>319</v>
      </c>
      <c r="C614" s="86">
        <v>1</v>
      </c>
      <c r="D614" s="150" t="str">
        <f>IFERROR(MATCH(A614,'상위 PV'!$H$2:$H$7,0),"")</f>
        <v/>
      </c>
      <c r="E614" t="str">
        <f>IF(D614="","",D614&amp;"@"&amp;COUNTIF($D$1:D614,D614))</f>
        <v/>
      </c>
      <c r="F614" t="str">
        <f t="shared" si="9"/>
        <v>Google.com</v>
      </c>
      <c r="G614">
        <v>1</v>
      </c>
      <c r="I614" t="s">
        <v>647</v>
      </c>
      <c r="J614" t="s">
        <v>326</v>
      </c>
      <c r="K614">
        <v>1</v>
      </c>
    </row>
    <row r="615" spans="1:11">
      <c r="A615" s="86" t="s">
        <v>1215</v>
      </c>
      <c r="B615" s="86" t="s">
        <v>319</v>
      </c>
      <c r="C615" s="86">
        <v>1</v>
      </c>
      <c r="D615" s="150" t="str">
        <f>IFERROR(MATCH(A615,'상위 PV'!$H$2:$H$7,0),"")</f>
        <v/>
      </c>
      <c r="E615" t="str">
        <f>IF(D615="","",D615&amp;"@"&amp;COUNTIF($D$1:D615,D615))</f>
        <v/>
      </c>
      <c r="F615" t="str">
        <f t="shared" si="9"/>
        <v>Google.com</v>
      </c>
      <c r="G615">
        <v>1</v>
      </c>
      <c r="I615" t="s">
        <v>1123</v>
      </c>
      <c r="J615" t="s">
        <v>319</v>
      </c>
      <c r="K615">
        <v>1</v>
      </c>
    </row>
    <row r="616" spans="1:11">
      <c r="A616" s="86" t="s">
        <v>1215</v>
      </c>
      <c r="B616" s="86" t="s">
        <v>1965</v>
      </c>
      <c r="C616" s="86">
        <v>1</v>
      </c>
      <c r="D616" s="150" t="str">
        <f>IFERROR(MATCH(A616,'상위 PV'!$H$2:$H$7,0),"")</f>
        <v/>
      </c>
      <c r="E616" t="str">
        <f>IF(D616="","",D616&amp;"@"&amp;COUNTIF($D$1:D616,D616))</f>
        <v/>
      </c>
      <c r="F616" t="str">
        <f t="shared" si="9"/>
        <v>Skincheonpetrochem.com</v>
      </c>
      <c r="G616">
        <v>1</v>
      </c>
      <c r="I616" t="s">
        <v>505</v>
      </c>
      <c r="J616" t="s">
        <v>326</v>
      </c>
      <c r="K616">
        <v>1</v>
      </c>
    </row>
    <row r="617" spans="1:11">
      <c r="A617" s="86" t="s">
        <v>286</v>
      </c>
      <c r="B617" s="86" t="s">
        <v>326</v>
      </c>
      <c r="C617" s="86">
        <v>1</v>
      </c>
      <c r="D617" s="150" t="str">
        <f>IFERROR(MATCH(A617,'상위 PV'!$H$2:$H$7,0),"")</f>
        <v/>
      </c>
      <c r="E617" t="str">
        <f>IF(D617="","",D617&amp;"@"&amp;COUNTIF($D$1:D617,D617))</f>
        <v/>
      </c>
      <c r="F617" t="str">
        <f t="shared" si="9"/>
        <v>Bing</v>
      </c>
      <c r="G617">
        <v>1</v>
      </c>
      <c r="I617" t="s">
        <v>915</v>
      </c>
      <c r="J617" t="s">
        <v>319</v>
      </c>
      <c r="K617">
        <v>1</v>
      </c>
    </row>
    <row r="618" spans="1:11">
      <c r="A618" s="86" t="s">
        <v>286</v>
      </c>
      <c r="B618" s="86" t="s">
        <v>1659</v>
      </c>
      <c r="C618" s="86">
        <v>1</v>
      </c>
      <c r="D618" s="150" t="str">
        <f>IFERROR(MATCH(A618,'상위 PV'!$H$2:$H$7,0),"")</f>
        <v/>
      </c>
      <c r="E618" t="str">
        <f>IF(D618="","",D618&amp;"@"&amp;COUNTIF($D$1:D618,D618))</f>
        <v/>
      </c>
      <c r="F618" t="str">
        <f t="shared" si="9"/>
        <v>Chatgpt.com</v>
      </c>
      <c r="G618">
        <v>1</v>
      </c>
      <c r="I618" t="s">
        <v>301</v>
      </c>
      <c r="J618" t="s">
        <v>319</v>
      </c>
      <c r="K618">
        <v>1</v>
      </c>
    </row>
    <row r="619" spans="1:11">
      <c r="A619" s="86" t="s">
        <v>286</v>
      </c>
      <c r="B619" s="86" t="s">
        <v>327</v>
      </c>
      <c r="C619" s="86">
        <v>1</v>
      </c>
      <c r="D619" s="150" t="str">
        <f>IFERROR(MATCH(A619,'상위 PV'!$H$2:$H$7,0),"")</f>
        <v/>
      </c>
      <c r="E619" t="str">
        <f>IF(D619="","",D619&amp;"@"&amp;COUNTIF($D$1:D619,D619))</f>
        <v/>
      </c>
      <c r="F619" t="str">
        <f t="shared" si="9"/>
        <v>Cn.bing.com</v>
      </c>
      <c r="G619">
        <v>1</v>
      </c>
      <c r="I619" t="s">
        <v>1083</v>
      </c>
      <c r="J619" t="s">
        <v>318</v>
      </c>
      <c r="K619">
        <v>1</v>
      </c>
    </row>
    <row r="620" spans="1:11">
      <c r="A620" s="86" t="s">
        <v>1128</v>
      </c>
      <c r="B620" s="86" t="s">
        <v>319</v>
      </c>
      <c r="C620" s="86">
        <v>1</v>
      </c>
      <c r="D620" s="150" t="str">
        <f>IFERROR(MATCH(A620,'상위 PV'!$H$2:$H$7,0),"")</f>
        <v/>
      </c>
      <c r="E620" t="str">
        <f>IF(D620="","",D620&amp;"@"&amp;COUNTIF($D$1:D620,D620))</f>
        <v/>
      </c>
      <c r="F620" t="str">
        <f t="shared" si="9"/>
        <v>Google.com</v>
      </c>
      <c r="G620">
        <v>1</v>
      </c>
      <c r="I620" t="s">
        <v>1191</v>
      </c>
      <c r="J620" t="s">
        <v>319</v>
      </c>
      <c r="K620">
        <v>1</v>
      </c>
    </row>
    <row r="621" spans="1:11">
      <c r="A621" s="86" t="s">
        <v>647</v>
      </c>
      <c r="B621" s="86" t="s">
        <v>326</v>
      </c>
      <c r="C621" s="86">
        <v>1</v>
      </c>
      <c r="D621" s="150" t="str">
        <f>IFERROR(MATCH(A621,'상위 PV'!$H$2:$H$7,0),"")</f>
        <v/>
      </c>
      <c r="E621" t="str">
        <f>IF(D621="","",D621&amp;"@"&amp;COUNTIF($D$1:D621,D621))</f>
        <v/>
      </c>
      <c r="F621" t="str">
        <f t="shared" si="9"/>
        <v>Bing</v>
      </c>
      <c r="G621">
        <v>1</v>
      </c>
      <c r="I621" t="s">
        <v>1217</v>
      </c>
      <c r="J621" t="s">
        <v>1231</v>
      </c>
      <c r="K621">
        <v>1</v>
      </c>
    </row>
    <row r="622" spans="1:11">
      <c r="A622" s="86" t="s">
        <v>1071</v>
      </c>
      <c r="B622" s="86" t="s">
        <v>318</v>
      </c>
      <c r="C622" s="86">
        <v>1</v>
      </c>
      <c r="D622" s="150" t="str">
        <f>IFERROR(MATCH(A622,'상위 PV'!$H$2:$H$7,0),"")</f>
        <v/>
      </c>
      <c r="E622" t="str">
        <f>IF(D622="","",D622&amp;"@"&amp;COUNTIF($D$1:D622,D622))</f>
        <v/>
      </c>
      <c r="F622" t="str">
        <f t="shared" si="9"/>
        <v>직접유입</v>
      </c>
      <c r="G622">
        <v>1</v>
      </c>
      <c r="I622" t="s">
        <v>1072</v>
      </c>
      <c r="J622" t="s">
        <v>319</v>
      </c>
      <c r="K622">
        <v>1</v>
      </c>
    </row>
    <row r="623" spans="1:11">
      <c r="A623" s="86" t="s">
        <v>1921</v>
      </c>
      <c r="B623" s="86" t="s">
        <v>318</v>
      </c>
      <c r="C623" s="86">
        <v>1</v>
      </c>
      <c r="D623" s="150" t="str">
        <f>IFERROR(MATCH(A623,'상위 PV'!$H$2:$H$7,0),"")</f>
        <v/>
      </c>
      <c r="E623" t="str">
        <f>IF(D623="","",D623&amp;"@"&amp;COUNTIF($D$1:D623,D623))</f>
        <v/>
      </c>
      <c r="F623" t="str">
        <f t="shared" si="9"/>
        <v>직접유입</v>
      </c>
      <c r="G623">
        <v>1</v>
      </c>
      <c r="I623" t="s">
        <v>1125</v>
      </c>
      <c r="J623" t="s">
        <v>319</v>
      </c>
      <c r="K623">
        <v>1</v>
      </c>
    </row>
    <row r="624" spans="1:11">
      <c r="A624" s="86" t="s">
        <v>915</v>
      </c>
      <c r="B624" s="86" t="s">
        <v>318</v>
      </c>
      <c r="C624" s="86">
        <v>1</v>
      </c>
      <c r="D624" s="150" t="str">
        <f>IFERROR(MATCH(A624,'상위 PV'!$H$2:$H$7,0),"")</f>
        <v/>
      </c>
      <c r="E624" t="str">
        <f>IF(D624="","",D624&amp;"@"&amp;COUNTIF($D$1:D624,D624))</f>
        <v/>
      </c>
      <c r="F624" t="str">
        <f t="shared" si="9"/>
        <v>직접유입</v>
      </c>
      <c r="G624">
        <v>1</v>
      </c>
      <c r="I624" t="s">
        <v>1141</v>
      </c>
      <c r="J624" t="s">
        <v>319</v>
      </c>
      <c r="K624">
        <v>1</v>
      </c>
    </row>
    <row r="625" spans="1:11">
      <c r="A625" s="86" t="s">
        <v>301</v>
      </c>
      <c r="B625" s="86" t="s">
        <v>319</v>
      </c>
      <c r="C625" s="86">
        <v>1</v>
      </c>
      <c r="D625" s="150" t="str">
        <f>IFERROR(MATCH(A625,'상위 PV'!$H$2:$H$7,0),"")</f>
        <v/>
      </c>
      <c r="E625" t="str">
        <f>IF(D625="","",D625&amp;"@"&amp;COUNTIF($D$1:D625,D625))</f>
        <v/>
      </c>
      <c r="F625" t="str">
        <f t="shared" si="9"/>
        <v>Google.com</v>
      </c>
      <c r="G625">
        <v>1</v>
      </c>
      <c r="I625" t="s">
        <v>904</v>
      </c>
      <c r="J625" t="s">
        <v>318</v>
      </c>
      <c r="K625">
        <v>1</v>
      </c>
    </row>
    <row r="626" spans="1:11">
      <c r="A626" s="86" t="s">
        <v>1084</v>
      </c>
      <c r="B626" s="86" t="s">
        <v>1659</v>
      </c>
      <c r="C626" s="86">
        <v>1</v>
      </c>
      <c r="D626" s="150" t="str">
        <f>IFERROR(MATCH(A626,'상위 PV'!$H$2:$H$7,0),"")</f>
        <v/>
      </c>
      <c r="E626" t="str">
        <f>IF(D626="","",D626&amp;"@"&amp;COUNTIF($D$1:D626,D626))</f>
        <v/>
      </c>
      <c r="F626" t="str">
        <f t="shared" si="9"/>
        <v>Chatgpt.com</v>
      </c>
      <c r="G626">
        <v>1</v>
      </c>
      <c r="I626" t="s">
        <v>675</v>
      </c>
      <c r="J626" t="s">
        <v>319</v>
      </c>
      <c r="K626">
        <v>1</v>
      </c>
    </row>
    <row r="627" spans="1:11">
      <c r="A627" s="86" t="s">
        <v>1072</v>
      </c>
      <c r="B627" s="86" t="s">
        <v>319</v>
      </c>
      <c r="C627" s="86">
        <v>1</v>
      </c>
      <c r="D627" s="150" t="str">
        <f>IFERROR(MATCH(A627,'상위 PV'!$H$2:$H$7,0),"")</f>
        <v/>
      </c>
      <c r="E627" t="str">
        <f>IF(D627="","",D627&amp;"@"&amp;COUNTIF($D$1:D627,D627))</f>
        <v/>
      </c>
      <c r="F627" t="str">
        <f t="shared" si="9"/>
        <v>Google.com</v>
      </c>
      <c r="G627">
        <v>1</v>
      </c>
      <c r="I627" t="s">
        <v>310</v>
      </c>
      <c r="J627" t="s">
        <v>327</v>
      </c>
      <c r="K627">
        <v>1</v>
      </c>
    </row>
    <row r="628" spans="1:11">
      <c r="A628" s="86" t="s">
        <v>1125</v>
      </c>
      <c r="B628" s="86" t="s">
        <v>319</v>
      </c>
      <c r="C628" s="86">
        <v>1</v>
      </c>
      <c r="D628" s="150" t="str">
        <f>IFERROR(MATCH(A628,'상위 PV'!$H$2:$H$7,0),"")</f>
        <v/>
      </c>
      <c r="E628" t="str">
        <f>IF(D628="","",D628&amp;"@"&amp;COUNTIF($D$1:D628,D628))</f>
        <v/>
      </c>
      <c r="F628" t="str">
        <f t="shared" si="9"/>
        <v>Google.com</v>
      </c>
      <c r="G628">
        <v>1</v>
      </c>
      <c r="I628" t="s">
        <v>310</v>
      </c>
      <c r="J628" t="s">
        <v>934</v>
      </c>
      <c r="K628">
        <v>1</v>
      </c>
    </row>
    <row r="629" spans="1:11">
      <c r="A629" s="86" t="s">
        <v>1141</v>
      </c>
      <c r="B629" s="86" t="s">
        <v>319</v>
      </c>
      <c r="C629" s="86">
        <v>1</v>
      </c>
      <c r="D629" s="150" t="str">
        <f>IFERROR(MATCH(A629,'상위 PV'!$H$2:$H$7,0),"")</f>
        <v/>
      </c>
      <c r="E629" t="str">
        <f>IF(D629="","",D629&amp;"@"&amp;COUNTIF($D$1:D629,D629))</f>
        <v/>
      </c>
      <c r="F629" t="str">
        <f t="shared" si="9"/>
        <v>Google.com</v>
      </c>
      <c r="G629">
        <v>1</v>
      </c>
      <c r="I629" t="s">
        <v>1085</v>
      </c>
      <c r="J629" t="s">
        <v>318</v>
      </c>
      <c r="K629">
        <v>1</v>
      </c>
    </row>
    <row r="630" spans="1:11">
      <c r="A630" s="86" t="s">
        <v>1275</v>
      </c>
      <c r="B630" s="86" t="s">
        <v>327</v>
      </c>
      <c r="C630" s="86">
        <v>1</v>
      </c>
      <c r="D630" s="150" t="str">
        <f>IFERROR(MATCH(A630,'상위 PV'!$H$2:$H$7,0),"")</f>
        <v/>
      </c>
      <c r="E630" t="str">
        <f>IF(D630="","",D630&amp;"@"&amp;COUNTIF($D$1:D630,D630))</f>
        <v/>
      </c>
      <c r="F630" t="str">
        <f t="shared" si="9"/>
        <v>Cn.bing.com</v>
      </c>
      <c r="G630">
        <v>1</v>
      </c>
      <c r="I630" t="s">
        <v>1085</v>
      </c>
      <c r="J630" t="s">
        <v>319</v>
      </c>
      <c r="K630">
        <v>1</v>
      </c>
    </row>
    <row r="631" spans="1:11">
      <c r="A631" s="86" t="s">
        <v>1705</v>
      </c>
      <c r="B631" s="86" t="s">
        <v>1659</v>
      </c>
      <c r="C631" s="86">
        <v>1</v>
      </c>
      <c r="D631" s="150" t="str">
        <f>IFERROR(MATCH(A631,'상위 PV'!$H$2:$H$7,0),"")</f>
        <v/>
      </c>
      <c r="E631" t="str">
        <f>IF(D631="","",D631&amp;"@"&amp;COUNTIF($D$1:D631,D631))</f>
        <v/>
      </c>
      <c r="F631" t="str">
        <f t="shared" si="9"/>
        <v>Chatgpt.com</v>
      </c>
      <c r="G631">
        <v>1</v>
      </c>
      <c r="I631" t="s">
        <v>1331</v>
      </c>
      <c r="J631" t="s">
        <v>1231</v>
      </c>
      <c r="K631">
        <v>1</v>
      </c>
    </row>
    <row r="632" spans="1:11">
      <c r="A632" s="86" t="s">
        <v>1218</v>
      </c>
      <c r="B632" s="86" t="s">
        <v>319</v>
      </c>
      <c r="C632" s="86">
        <v>1</v>
      </c>
      <c r="D632" s="150" t="str">
        <f>IFERROR(MATCH(A632,'상위 PV'!$H$2:$H$7,0),"")</f>
        <v/>
      </c>
      <c r="E632" t="str">
        <f>IF(D632="","",D632&amp;"@"&amp;COUNTIF($D$1:D632,D632))</f>
        <v/>
      </c>
      <c r="F632" t="str">
        <f t="shared" si="9"/>
        <v>Google.com</v>
      </c>
      <c r="G632">
        <v>1</v>
      </c>
      <c r="I632" t="s">
        <v>1332</v>
      </c>
      <c r="J632" t="s">
        <v>319</v>
      </c>
      <c r="K632">
        <v>1</v>
      </c>
    </row>
    <row r="633" spans="1:11">
      <c r="A633" s="86" t="s">
        <v>310</v>
      </c>
      <c r="B633" s="86" t="s">
        <v>318</v>
      </c>
      <c r="C633" s="86">
        <v>1</v>
      </c>
      <c r="D633" s="150" t="str">
        <f>IFERROR(MATCH(A633,'상위 PV'!$H$2:$H$7,0),"")</f>
        <v/>
      </c>
      <c r="E633" t="str">
        <f>IF(D633="","",D633&amp;"@"&amp;COUNTIF($D$1:D633,D633))</f>
        <v/>
      </c>
      <c r="F633" t="str">
        <f t="shared" si="9"/>
        <v>직접유입</v>
      </c>
      <c r="G633">
        <v>1</v>
      </c>
      <c r="I633" t="s">
        <v>1333</v>
      </c>
      <c r="J633" t="s">
        <v>319</v>
      </c>
      <c r="K633">
        <v>1</v>
      </c>
    </row>
    <row r="634" spans="1:11">
      <c r="A634" s="86" t="s">
        <v>1331</v>
      </c>
      <c r="B634" s="86" t="s">
        <v>319</v>
      </c>
      <c r="C634" s="86">
        <v>1</v>
      </c>
      <c r="D634" s="150" t="str">
        <f>IFERROR(MATCH(A634,'상위 PV'!$H$2:$H$7,0),"")</f>
        <v/>
      </c>
      <c r="E634" t="str">
        <f>IF(D634="","",D634&amp;"@"&amp;COUNTIF($D$1:D634,D634))</f>
        <v/>
      </c>
      <c r="F634" t="str">
        <f t="shared" si="9"/>
        <v>Google.com</v>
      </c>
      <c r="G634">
        <v>1</v>
      </c>
      <c r="I634" t="s">
        <v>1334</v>
      </c>
      <c r="J634" t="s">
        <v>319</v>
      </c>
      <c r="K634">
        <v>1</v>
      </c>
    </row>
    <row r="635" spans="1:11">
      <c r="A635" s="86" t="s">
        <v>1333</v>
      </c>
      <c r="B635" s="86" t="s">
        <v>319</v>
      </c>
      <c r="C635" s="86">
        <v>1</v>
      </c>
      <c r="D635" s="150" t="str">
        <f>IFERROR(MATCH(A635,'상위 PV'!$H$2:$H$7,0),"")</f>
        <v/>
      </c>
      <c r="E635" t="str">
        <f>IF(D635="","",D635&amp;"@"&amp;COUNTIF($D$1:D635,D635))</f>
        <v/>
      </c>
      <c r="F635" t="str">
        <f t="shared" si="9"/>
        <v>Google.com</v>
      </c>
      <c r="G635">
        <v>1</v>
      </c>
      <c r="I635" t="s">
        <v>1005</v>
      </c>
      <c r="J635" t="s">
        <v>319</v>
      </c>
      <c r="K635">
        <v>1</v>
      </c>
    </row>
    <row r="636" spans="1:11">
      <c r="A636" s="86" t="s">
        <v>1812</v>
      </c>
      <c r="B636" s="86" t="s">
        <v>319</v>
      </c>
      <c r="C636" s="86">
        <v>1</v>
      </c>
      <c r="D636" s="150" t="str">
        <f>IFERROR(MATCH(A636,'상위 PV'!$H$2:$H$7,0),"")</f>
        <v/>
      </c>
      <c r="E636" t="str">
        <f>IF(D636="","",D636&amp;"@"&amp;COUNTIF($D$1:D636,D636))</f>
        <v/>
      </c>
      <c r="F636" t="str">
        <f t="shared" si="9"/>
        <v>Google.com</v>
      </c>
      <c r="G636">
        <v>1</v>
      </c>
      <c r="I636" t="s">
        <v>1006</v>
      </c>
      <c r="J636" t="s">
        <v>318</v>
      </c>
      <c r="K636">
        <v>1</v>
      </c>
    </row>
    <row r="637" spans="1:11">
      <c r="A637" s="86" t="s">
        <v>1005</v>
      </c>
      <c r="B637" s="86" t="s">
        <v>318</v>
      </c>
      <c r="C637" s="86">
        <v>1</v>
      </c>
      <c r="D637" s="150" t="str">
        <f>IFERROR(MATCH(A637,'상위 PV'!$H$2:$H$7,0),"")</f>
        <v/>
      </c>
      <c r="E637" t="str">
        <f>IF(D637="","",D637&amp;"@"&amp;COUNTIF($D$1:D637,D637))</f>
        <v/>
      </c>
      <c r="F637" t="str">
        <f t="shared" si="9"/>
        <v>직접유입</v>
      </c>
      <c r="G637">
        <v>1</v>
      </c>
      <c r="I637" t="s">
        <v>1335</v>
      </c>
      <c r="J637" t="s">
        <v>319</v>
      </c>
      <c r="K637">
        <v>1</v>
      </c>
    </row>
    <row r="638" spans="1:11">
      <c r="A638" s="86" t="s">
        <v>1335</v>
      </c>
      <c r="B638" s="86" t="s">
        <v>319</v>
      </c>
      <c r="C638" s="86">
        <v>1</v>
      </c>
      <c r="D638" s="150" t="str">
        <f>IFERROR(MATCH(A638,'상위 PV'!$H$2:$H$7,0),"")</f>
        <v/>
      </c>
      <c r="E638" t="str">
        <f>IF(D638="","",D638&amp;"@"&amp;COUNTIF($D$1:D638,D638))</f>
        <v/>
      </c>
      <c r="F638" t="str">
        <f t="shared" si="9"/>
        <v>Google.com</v>
      </c>
      <c r="G638">
        <v>1</v>
      </c>
      <c r="I638" t="s">
        <v>273</v>
      </c>
      <c r="J638" t="s">
        <v>326</v>
      </c>
      <c r="K638">
        <v>1</v>
      </c>
    </row>
    <row r="639" spans="1:11">
      <c r="A639" s="86" t="s">
        <v>1219</v>
      </c>
      <c r="B639" s="86" t="s">
        <v>318</v>
      </c>
      <c r="C639" s="86">
        <v>1</v>
      </c>
      <c r="D639" s="150" t="str">
        <f>IFERROR(MATCH(A639,'상위 PV'!$H$2:$H$7,0),"")</f>
        <v/>
      </c>
      <c r="E639" t="str">
        <f>IF(D639="","",D639&amp;"@"&amp;COUNTIF($D$1:D639,D639))</f>
        <v/>
      </c>
      <c r="F639" t="str">
        <f t="shared" si="9"/>
        <v>직접유입</v>
      </c>
      <c r="G639">
        <v>1</v>
      </c>
      <c r="I639" t="s">
        <v>1336</v>
      </c>
      <c r="J639" t="s">
        <v>318</v>
      </c>
      <c r="K639">
        <v>1</v>
      </c>
    </row>
    <row r="640" spans="1:11">
      <c r="A640" s="86" t="s">
        <v>969</v>
      </c>
      <c r="B640" s="86" t="s">
        <v>319</v>
      </c>
      <c r="C640" s="86">
        <v>1</v>
      </c>
      <c r="D640" s="150" t="str">
        <f>IFERROR(MATCH(A640,'상위 PV'!$H$2:$H$7,0),"")</f>
        <v/>
      </c>
      <c r="E640" t="str">
        <f>IF(D640="","",D640&amp;"@"&amp;COUNTIF($D$1:D640,D640))</f>
        <v/>
      </c>
      <c r="F640" t="str">
        <f t="shared" si="9"/>
        <v>Google.com</v>
      </c>
      <c r="G640">
        <v>1</v>
      </c>
      <c r="I640" t="s">
        <v>1220</v>
      </c>
      <c r="J640" t="s">
        <v>318</v>
      </c>
      <c r="K640">
        <v>1</v>
      </c>
    </row>
    <row r="641" spans="1:11">
      <c r="A641" s="86" t="s">
        <v>1628</v>
      </c>
      <c r="B641" s="86" t="s">
        <v>319</v>
      </c>
      <c r="C641" s="86">
        <v>1</v>
      </c>
      <c r="D641" s="150" t="str">
        <f>IFERROR(MATCH(A641,'상위 PV'!$H$2:$H$7,0),"")</f>
        <v/>
      </c>
      <c r="E641" t="str">
        <f>IF(D641="","",D641&amp;"@"&amp;COUNTIF($D$1:D641,D641))</f>
        <v/>
      </c>
      <c r="F641" t="str">
        <f t="shared" si="9"/>
        <v>Google.com</v>
      </c>
      <c r="G641">
        <v>1</v>
      </c>
      <c r="I641" t="s">
        <v>1220</v>
      </c>
      <c r="J641" t="s">
        <v>326</v>
      </c>
      <c r="K641">
        <v>1</v>
      </c>
    </row>
    <row r="642" spans="1:11">
      <c r="A642" s="86" t="s">
        <v>617</v>
      </c>
      <c r="B642" s="86" t="s">
        <v>318</v>
      </c>
      <c r="C642" s="86">
        <v>1</v>
      </c>
      <c r="D642" s="150" t="str">
        <f>IFERROR(MATCH(A642,'상위 PV'!$H$2:$H$7,0),"")</f>
        <v/>
      </c>
      <c r="E642" t="str">
        <f>IF(D642="","",D642&amp;"@"&amp;COUNTIF($D$1:D642,D642))</f>
        <v/>
      </c>
      <c r="F642" t="str">
        <f t="shared" si="9"/>
        <v>직접유입</v>
      </c>
      <c r="G642">
        <v>1</v>
      </c>
      <c r="I642" t="s">
        <v>1337</v>
      </c>
      <c r="J642" t="s">
        <v>318</v>
      </c>
      <c r="K642">
        <v>1</v>
      </c>
    </row>
    <row r="643" spans="1:11">
      <c r="A643" s="86" t="s">
        <v>298</v>
      </c>
      <c r="B643" s="86" t="s">
        <v>1438</v>
      </c>
      <c r="C643" s="86">
        <v>1</v>
      </c>
      <c r="D643" s="150" t="str">
        <f>IFERROR(MATCH(A643,'상위 PV'!$H$2:$H$7,0),"")</f>
        <v/>
      </c>
      <c r="E643" t="str">
        <f>IF(D643="","",D643&amp;"@"&amp;COUNTIF($D$1:D643,D643))</f>
        <v/>
      </c>
      <c r="F643" t="str">
        <f t="shared" ref="F643:F706" si="10">IF(B643="google","Google.com",IF(B643="(direct)","직접유입",UPPER(LEFT(B643,1))&amp;MID(B643,2,99)))</f>
        <v>Skenergy.com</v>
      </c>
      <c r="G643">
        <v>1</v>
      </c>
      <c r="I643" t="s">
        <v>1338</v>
      </c>
      <c r="J643" t="s">
        <v>319</v>
      </c>
      <c r="K643">
        <v>1</v>
      </c>
    </row>
    <row r="644" spans="1:11">
      <c r="A644" s="86" t="s">
        <v>1339</v>
      </c>
      <c r="B644" s="86" t="s">
        <v>319</v>
      </c>
      <c r="C644" s="86">
        <v>1</v>
      </c>
      <c r="D644" s="150" t="str">
        <f>IFERROR(MATCH(A644,'상위 PV'!$H$2:$H$7,0),"")</f>
        <v/>
      </c>
      <c r="E644" t="str">
        <f>IF(D644="","",D644&amp;"@"&amp;COUNTIF($D$1:D644,D644))</f>
        <v/>
      </c>
      <c r="F644" t="str">
        <f t="shared" si="10"/>
        <v>Google.com</v>
      </c>
      <c r="G644">
        <v>1</v>
      </c>
      <c r="I644" t="s">
        <v>969</v>
      </c>
      <c r="J644" t="s">
        <v>1390</v>
      </c>
      <c r="K644">
        <v>1</v>
      </c>
    </row>
    <row r="645" spans="1:11">
      <c r="A645" s="86" t="s">
        <v>1782</v>
      </c>
      <c r="B645" s="86" t="s">
        <v>319</v>
      </c>
      <c r="C645" s="86">
        <v>1</v>
      </c>
      <c r="D645" s="150" t="str">
        <f>IFERROR(MATCH(A645,'상위 PV'!$H$2:$H$7,0),"")</f>
        <v/>
      </c>
      <c r="E645" t="str">
        <f>IF(D645="","",D645&amp;"@"&amp;COUNTIF($D$1:D645,D645))</f>
        <v/>
      </c>
      <c r="F645" t="str">
        <f t="shared" si="10"/>
        <v>Google.com</v>
      </c>
      <c r="G645">
        <v>1</v>
      </c>
      <c r="I645" t="s">
        <v>969</v>
      </c>
      <c r="J645" t="s">
        <v>1389</v>
      </c>
      <c r="K645">
        <v>1</v>
      </c>
    </row>
    <row r="646" spans="1:11">
      <c r="A646" s="86" t="s">
        <v>1817</v>
      </c>
      <c r="B646" s="86" t="s">
        <v>319</v>
      </c>
      <c r="C646" s="86">
        <v>1</v>
      </c>
      <c r="D646" s="150" t="str">
        <f>IFERROR(MATCH(A646,'상위 PV'!$H$2:$H$7,0),"")</f>
        <v/>
      </c>
      <c r="E646" t="str">
        <f>IF(D646="","",D646&amp;"@"&amp;COUNTIF($D$1:D646,D646))</f>
        <v/>
      </c>
      <c r="F646" t="str">
        <f t="shared" si="10"/>
        <v>Google.com</v>
      </c>
      <c r="G646">
        <v>1</v>
      </c>
      <c r="I646" t="s">
        <v>971</v>
      </c>
      <c r="J646" t="s">
        <v>1111</v>
      </c>
      <c r="K646">
        <v>1</v>
      </c>
    </row>
    <row r="647" spans="1:11">
      <c r="A647" s="86" t="s">
        <v>1192</v>
      </c>
      <c r="B647" s="86" t="s">
        <v>319</v>
      </c>
      <c r="C647" s="86">
        <v>1</v>
      </c>
      <c r="D647" s="150" t="str">
        <f>IFERROR(MATCH(A647,'상위 PV'!$H$2:$H$7,0),"")</f>
        <v/>
      </c>
      <c r="E647" t="str">
        <f>IF(D647="","",D647&amp;"@"&amp;COUNTIF($D$1:D647,D647))</f>
        <v/>
      </c>
      <c r="F647" t="str">
        <f t="shared" si="10"/>
        <v>Google.com</v>
      </c>
      <c r="G647">
        <v>1</v>
      </c>
      <c r="I647" t="s">
        <v>607</v>
      </c>
      <c r="J647" t="s">
        <v>319</v>
      </c>
      <c r="K647">
        <v>1</v>
      </c>
    </row>
    <row r="648" spans="1:11">
      <c r="A648" s="86" t="s">
        <v>1922</v>
      </c>
      <c r="B648" s="86" t="s">
        <v>319</v>
      </c>
      <c r="C648" s="86">
        <v>1</v>
      </c>
      <c r="D648" s="150" t="str">
        <f>IFERROR(MATCH(A648,'상위 PV'!$H$2:$H$7,0),"")</f>
        <v/>
      </c>
      <c r="E648" t="str">
        <f>IF(D648="","",D648&amp;"@"&amp;COUNTIF($D$1:D648,D648))</f>
        <v/>
      </c>
      <c r="F648" t="str">
        <f t="shared" si="10"/>
        <v>Google.com</v>
      </c>
      <c r="G648">
        <v>1</v>
      </c>
      <c r="I648" t="s">
        <v>1339</v>
      </c>
      <c r="J648" t="s">
        <v>319</v>
      </c>
      <c r="K648">
        <v>1</v>
      </c>
    </row>
    <row r="649" spans="1:11">
      <c r="A649" s="86" t="s">
        <v>284</v>
      </c>
      <c r="B649" s="86" t="s">
        <v>318</v>
      </c>
      <c r="C649" s="86">
        <v>1</v>
      </c>
      <c r="D649" s="150" t="str">
        <f>IFERROR(MATCH(A649,'상위 PV'!$H$2:$H$7,0),"")</f>
        <v/>
      </c>
      <c r="E649" t="str">
        <f>IF(D649="","",D649&amp;"@"&amp;COUNTIF($D$1:D649,D649))</f>
        <v/>
      </c>
      <c r="F649" t="str">
        <f t="shared" si="10"/>
        <v>직접유입</v>
      </c>
      <c r="G649">
        <v>1</v>
      </c>
      <c r="I649" t="s">
        <v>1192</v>
      </c>
      <c r="J649" t="s">
        <v>319</v>
      </c>
      <c r="K649">
        <v>1</v>
      </c>
    </row>
    <row r="650" spans="1:11">
      <c r="A650" s="86" t="s">
        <v>303</v>
      </c>
      <c r="B650" s="86" t="s">
        <v>319</v>
      </c>
      <c r="C650" s="86">
        <v>1</v>
      </c>
      <c r="D650" s="150" t="str">
        <f>IFERROR(MATCH(A650,'상위 PV'!$H$2:$H$7,0),"")</f>
        <v/>
      </c>
      <c r="E650" t="str">
        <f>IF(D650="","",D650&amp;"@"&amp;COUNTIF($D$1:D650,D650))</f>
        <v/>
      </c>
      <c r="F650" t="str">
        <f t="shared" si="10"/>
        <v>Google.com</v>
      </c>
      <c r="G650">
        <v>1</v>
      </c>
      <c r="I650" t="s">
        <v>302</v>
      </c>
      <c r="J650" t="s">
        <v>326</v>
      </c>
      <c r="K650">
        <v>1</v>
      </c>
    </row>
    <row r="651" spans="1:11">
      <c r="A651" s="86" t="s">
        <v>1923</v>
      </c>
      <c r="B651" s="86" t="s">
        <v>326</v>
      </c>
      <c r="C651" s="86">
        <v>1</v>
      </c>
      <c r="D651" s="150" t="str">
        <f>IFERROR(MATCH(A651,'상위 PV'!$H$2:$H$7,0),"")</f>
        <v/>
      </c>
      <c r="E651" t="str">
        <f>IF(D651="","",D651&amp;"@"&amp;COUNTIF($D$1:D651,D651))</f>
        <v/>
      </c>
      <c r="F651" t="str">
        <f t="shared" si="10"/>
        <v>Bing</v>
      </c>
      <c r="G651">
        <v>1</v>
      </c>
      <c r="I651" t="s">
        <v>1340</v>
      </c>
      <c r="J651" t="s">
        <v>318</v>
      </c>
      <c r="K651">
        <v>1</v>
      </c>
    </row>
    <row r="652" spans="1:11">
      <c r="A652" s="86" t="s">
        <v>1007</v>
      </c>
      <c r="B652" s="86" t="s">
        <v>1965</v>
      </c>
      <c r="C652" s="86">
        <v>1</v>
      </c>
      <c r="D652" s="150" t="str">
        <f>IFERROR(MATCH(A652,'상위 PV'!$H$2:$H$7,0),"")</f>
        <v/>
      </c>
      <c r="E652" t="str">
        <f>IF(D652="","",D652&amp;"@"&amp;COUNTIF($D$1:D652,D652))</f>
        <v/>
      </c>
      <c r="F652" t="str">
        <f t="shared" si="10"/>
        <v>Skincheonpetrochem.com</v>
      </c>
      <c r="G652">
        <v>1</v>
      </c>
      <c r="I652" t="s">
        <v>946</v>
      </c>
      <c r="J652" t="s">
        <v>319</v>
      </c>
      <c r="K652">
        <v>1</v>
      </c>
    </row>
    <row r="653" spans="1:11">
      <c r="A653" s="86" t="s">
        <v>259</v>
      </c>
      <c r="B653" s="86" t="s">
        <v>252</v>
      </c>
      <c r="C653" s="86">
        <v>1</v>
      </c>
      <c r="D653" s="150" t="str">
        <f>IFERROR(MATCH(A653,'상위 PV'!$H$2:$H$7,0),"")</f>
        <v/>
      </c>
      <c r="E653" t="str">
        <f>IF(D653="","",D653&amp;"@"&amp;COUNTIF($D$1:D653,D653))</f>
        <v/>
      </c>
      <c r="F653" t="str">
        <f t="shared" si="10"/>
        <v>(not set)</v>
      </c>
      <c r="G653">
        <v>1</v>
      </c>
      <c r="I653" t="s">
        <v>283</v>
      </c>
      <c r="J653" t="s">
        <v>321</v>
      </c>
      <c r="K653">
        <v>1</v>
      </c>
    </row>
    <row r="654" spans="1:11">
      <c r="A654" s="86" t="s">
        <v>1445</v>
      </c>
      <c r="B654" s="86" t="s">
        <v>252</v>
      </c>
      <c r="C654" s="86">
        <v>1</v>
      </c>
      <c r="D654" s="150" t="str">
        <f>IFERROR(MATCH(A654,'상위 PV'!$H$2:$H$7,0),"")</f>
        <v/>
      </c>
      <c r="E654" t="str">
        <f>IF(D654="","",D654&amp;"@"&amp;COUNTIF($D$1:D654,D654))</f>
        <v/>
      </c>
      <c r="F654" t="str">
        <f t="shared" si="10"/>
        <v>(not set)</v>
      </c>
      <c r="G654">
        <v>1</v>
      </c>
      <c r="I654" t="s">
        <v>1222</v>
      </c>
      <c r="J654" t="s">
        <v>319</v>
      </c>
      <c r="K654">
        <v>1</v>
      </c>
    </row>
    <row r="655" spans="1:11">
      <c r="A655" s="86" t="s">
        <v>1445</v>
      </c>
      <c r="B655" s="86" t="s">
        <v>320</v>
      </c>
      <c r="C655" s="86">
        <v>1</v>
      </c>
      <c r="D655" s="150" t="str">
        <f>IFERROR(MATCH(A655,'상위 PV'!$H$2:$H$7,0),"")</f>
        <v/>
      </c>
      <c r="E655" t="str">
        <f>IF(D655="","",D655&amp;"@"&amp;COUNTIF($D$1:D655,D655))</f>
        <v/>
      </c>
      <c r="F655" t="str">
        <f t="shared" si="10"/>
        <v>Linkedin.com</v>
      </c>
      <c r="G655">
        <v>1</v>
      </c>
      <c r="I655" t="s">
        <v>281</v>
      </c>
      <c r="J655" t="s">
        <v>318</v>
      </c>
      <c r="K655">
        <v>1</v>
      </c>
    </row>
    <row r="656" spans="1:11">
      <c r="A656" s="86" t="s">
        <v>1445</v>
      </c>
      <c r="B656" s="86" t="s">
        <v>1575</v>
      </c>
      <c r="C656" s="86">
        <v>1</v>
      </c>
      <c r="D656" s="150" t="str">
        <f>IFERROR(MATCH(A656,'상위 PV'!$H$2:$H$7,0),"")</f>
        <v/>
      </c>
      <c r="E656" t="str">
        <f>IF(D656="","",D656&amp;"@"&amp;COUNTIF($D$1:D656,D656))</f>
        <v/>
      </c>
      <c r="F656" t="str">
        <f t="shared" si="10"/>
        <v>Naver</v>
      </c>
      <c r="G656">
        <v>1</v>
      </c>
      <c r="I656" t="s">
        <v>281</v>
      </c>
      <c r="J656" t="s">
        <v>326</v>
      </c>
      <c r="K656">
        <v>1</v>
      </c>
    </row>
    <row r="657" spans="1:11">
      <c r="A657" s="86" t="s">
        <v>1448</v>
      </c>
      <c r="B657" s="86" t="s">
        <v>318</v>
      </c>
      <c r="C657" s="86">
        <v>1</v>
      </c>
      <c r="D657" s="150" t="str">
        <f>IFERROR(MATCH(A657,'상위 PV'!$H$2:$H$7,0),"")</f>
        <v/>
      </c>
      <c r="E657" t="str">
        <f>IF(D657="","",D657&amp;"@"&amp;COUNTIF($D$1:D657,D657))</f>
        <v/>
      </c>
      <c r="F657" t="str">
        <f t="shared" si="10"/>
        <v>직접유입</v>
      </c>
      <c r="G657">
        <v>1</v>
      </c>
      <c r="I657" t="s">
        <v>281</v>
      </c>
      <c r="J657" t="s">
        <v>327</v>
      </c>
      <c r="K657">
        <v>1</v>
      </c>
    </row>
    <row r="658" spans="1:11">
      <c r="A658" s="86" t="s">
        <v>1447</v>
      </c>
      <c r="B658" s="86" t="s">
        <v>326</v>
      </c>
      <c r="C658" s="86">
        <v>1</v>
      </c>
      <c r="D658" s="150" t="str">
        <f>IFERROR(MATCH(A658,'상위 PV'!$H$2:$H$7,0),"")</f>
        <v/>
      </c>
      <c r="E658" t="str">
        <f>IF(D658="","",D658&amp;"@"&amp;COUNTIF($D$1:D658,D658))</f>
        <v/>
      </c>
      <c r="F658" t="str">
        <f t="shared" si="10"/>
        <v>Bing</v>
      </c>
      <c r="G658">
        <v>1</v>
      </c>
      <c r="I658" t="s">
        <v>300</v>
      </c>
      <c r="J658" t="s">
        <v>319</v>
      </c>
      <c r="K658">
        <v>1</v>
      </c>
    </row>
    <row r="659" spans="1:11">
      <c r="A659" s="86" t="s">
        <v>1447</v>
      </c>
      <c r="B659" s="86" t="s">
        <v>1438</v>
      </c>
      <c r="C659" s="86">
        <v>1</v>
      </c>
      <c r="D659" s="150" t="str">
        <f>IFERROR(MATCH(A659,'상위 PV'!$H$2:$H$7,0),"")</f>
        <v/>
      </c>
      <c r="E659" t="str">
        <f>IF(D659="","",D659&amp;"@"&amp;COUNTIF($D$1:D659,D659))</f>
        <v/>
      </c>
      <c r="F659" t="str">
        <f t="shared" si="10"/>
        <v>Skenergy.com</v>
      </c>
      <c r="G659">
        <v>1</v>
      </c>
      <c r="I659" t="s">
        <v>284</v>
      </c>
      <c r="J659" t="s">
        <v>318</v>
      </c>
      <c r="K659">
        <v>1</v>
      </c>
    </row>
    <row r="660" spans="1:11">
      <c r="A660" s="86" t="s">
        <v>1451</v>
      </c>
      <c r="B660" s="86" t="s">
        <v>1962</v>
      </c>
      <c r="C660" s="86">
        <v>1</v>
      </c>
      <c r="D660" s="150" t="str">
        <f>IFERROR(MATCH(A660,'상위 PV'!$H$2:$H$7,0),"")</f>
        <v/>
      </c>
      <c r="E660" t="str">
        <f>IF(D660="","",D660&amp;"@"&amp;COUNTIF($D$1:D660,D660))</f>
        <v/>
      </c>
      <c r="F660" t="str">
        <f t="shared" si="10"/>
        <v>Eng.skglobalchemical.com</v>
      </c>
      <c r="G660">
        <v>1</v>
      </c>
      <c r="I660" t="s">
        <v>284</v>
      </c>
      <c r="J660" t="s">
        <v>1231</v>
      </c>
      <c r="K660">
        <v>1</v>
      </c>
    </row>
    <row r="661" spans="1:11">
      <c r="A661" s="86" t="s">
        <v>1450</v>
      </c>
      <c r="B661" s="86" t="s">
        <v>319</v>
      </c>
      <c r="C661" s="86">
        <v>1</v>
      </c>
      <c r="D661" s="150" t="str">
        <f>IFERROR(MATCH(A661,'상위 PV'!$H$2:$H$7,0),"")</f>
        <v/>
      </c>
      <c r="E661" t="str">
        <f>IF(D661="","",D661&amp;"@"&amp;COUNTIF($D$1:D661,D661))</f>
        <v/>
      </c>
      <c r="F661" t="str">
        <f t="shared" si="10"/>
        <v>Google.com</v>
      </c>
      <c r="G661">
        <v>1</v>
      </c>
      <c r="I661" t="s">
        <v>284</v>
      </c>
      <c r="J661" t="s">
        <v>321</v>
      </c>
      <c r="K661">
        <v>1</v>
      </c>
    </row>
    <row r="662" spans="1:11">
      <c r="A662" s="86" t="s">
        <v>1564</v>
      </c>
      <c r="B662" s="86" t="s">
        <v>318</v>
      </c>
      <c r="C662" s="86">
        <v>1</v>
      </c>
      <c r="D662" s="150" t="str">
        <f>IFERROR(MATCH(A662,'상위 PV'!$H$2:$H$7,0),"")</f>
        <v/>
      </c>
      <c r="E662" t="str">
        <f>IF(D662="","",D662&amp;"@"&amp;COUNTIF($D$1:D662,D662))</f>
        <v/>
      </c>
      <c r="F662" t="str">
        <f t="shared" si="10"/>
        <v>직접유입</v>
      </c>
      <c r="G662">
        <v>1</v>
      </c>
      <c r="I662" t="s">
        <v>284</v>
      </c>
      <c r="J662" t="s">
        <v>1111</v>
      </c>
      <c r="K662">
        <v>1</v>
      </c>
    </row>
    <row r="663" spans="1:11">
      <c r="A663" s="86" t="s">
        <v>1564</v>
      </c>
      <c r="B663" s="86" t="s">
        <v>319</v>
      </c>
      <c r="C663" s="86">
        <v>1</v>
      </c>
      <c r="D663" s="150" t="str">
        <f>IFERROR(MATCH(A663,'상위 PV'!$H$2:$H$7,0),"")</f>
        <v/>
      </c>
      <c r="E663" t="str">
        <f>IF(D663="","",D663&amp;"@"&amp;COUNTIF($D$1:D663,D663))</f>
        <v/>
      </c>
      <c r="F663" t="str">
        <f t="shared" si="10"/>
        <v>Google.com</v>
      </c>
      <c r="G663">
        <v>1</v>
      </c>
      <c r="I663" t="s">
        <v>303</v>
      </c>
      <c r="J663" t="s">
        <v>654</v>
      </c>
      <c r="K663">
        <v>1</v>
      </c>
    </row>
    <row r="664" spans="1:11">
      <c r="A664" s="86" t="s">
        <v>1564</v>
      </c>
      <c r="B664" s="86" t="s">
        <v>1231</v>
      </c>
      <c r="C664" s="86">
        <v>1</v>
      </c>
      <c r="D664" s="150" t="str">
        <f>IFERROR(MATCH(A664,'상위 PV'!$H$2:$H$7,0),"")</f>
        <v/>
      </c>
      <c r="E664" t="str">
        <f>IF(D664="","",D664&amp;"@"&amp;COUNTIF($D$1:D664,D664))</f>
        <v/>
      </c>
      <c r="F664" t="str">
        <f t="shared" si="10"/>
        <v>Skenmove.com</v>
      </c>
      <c r="G664">
        <v>1</v>
      </c>
      <c r="I664" t="s">
        <v>294</v>
      </c>
      <c r="J664" t="s">
        <v>318</v>
      </c>
      <c r="K664">
        <v>1</v>
      </c>
    </row>
    <row r="665" spans="1:11">
      <c r="A665" s="86" t="s">
        <v>1446</v>
      </c>
      <c r="B665" s="86" t="s">
        <v>252</v>
      </c>
      <c r="C665" s="86">
        <v>1</v>
      </c>
      <c r="D665" s="150" t="str">
        <f>IFERROR(MATCH(A665,'상위 PV'!$H$2:$H$7,0),"")</f>
        <v/>
      </c>
      <c r="E665" t="str">
        <f>IF(D665="","",D665&amp;"@"&amp;COUNTIF($D$1:D665,D665))</f>
        <v/>
      </c>
      <c r="F665" t="str">
        <f t="shared" si="10"/>
        <v>(not set)</v>
      </c>
      <c r="G665">
        <v>1</v>
      </c>
      <c r="I665" t="s">
        <v>294</v>
      </c>
      <c r="J665" t="s">
        <v>319</v>
      </c>
      <c r="K665">
        <v>1</v>
      </c>
    </row>
    <row r="666" spans="1:11">
      <c r="A666" s="86" t="s">
        <v>1449</v>
      </c>
      <c r="B666" s="86" t="s">
        <v>326</v>
      </c>
      <c r="C666" s="86">
        <v>1</v>
      </c>
      <c r="D666" s="150" t="str">
        <f>IFERROR(MATCH(A666,'상위 PV'!$H$2:$H$7,0),"")</f>
        <v/>
      </c>
      <c r="E666" t="str">
        <f>IF(D666="","",D666&amp;"@"&amp;COUNTIF($D$1:D666,D666))</f>
        <v/>
      </c>
      <c r="F666" t="str">
        <f t="shared" si="10"/>
        <v>Bing</v>
      </c>
      <c r="G666">
        <v>1</v>
      </c>
      <c r="I666" t="s">
        <v>1007</v>
      </c>
      <c r="J666" t="s">
        <v>1373</v>
      </c>
      <c r="K666">
        <v>1</v>
      </c>
    </row>
    <row r="667" spans="1:11">
      <c r="A667" s="86" t="s">
        <v>1449</v>
      </c>
      <c r="B667" s="86" t="s">
        <v>1659</v>
      </c>
      <c r="C667" s="86">
        <v>1</v>
      </c>
      <c r="D667" s="150" t="str">
        <f>IFERROR(MATCH(A667,'상위 PV'!$H$2:$H$7,0),"")</f>
        <v/>
      </c>
      <c r="E667" t="str">
        <f>IF(D667="","",D667&amp;"@"&amp;COUNTIF($D$1:D667,D667))</f>
        <v/>
      </c>
      <c r="F667" t="str">
        <f t="shared" si="10"/>
        <v>Chatgpt.com</v>
      </c>
      <c r="G667">
        <v>1</v>
      </c>
      <c r="I667" t="s">
        <v>1007</v>
      </c>
      <c r="J667" t="s">
        <v>319</v>
      </c>
      <c r="K667">
        <v>1</v>
      </c>
    </row>
    <row r="668" spans="1:11">
      <c r="A668" s="86" t="s">
        <v>1449</v>
      </c>
      <c r="B668" s="86" t="s">
        <v>323</v>
      </c>
      <c r="C668" s="86">
        <v>1</v>
      </c>
      <c r="D668" s="150" t="str">
        <f>IFERROR(MATCH(A668,'상위 PV'!$H$2:$H$7,0),"")</f>
        <v/>
      </c>
      <c r="E668" t="str">
        <f>IF(D668="","",D668&amp;"@"&amp;COUNTIF($D$1:D668,D668))</f>
        <v/>
      </c>
      <c r="F668" t="str">
        <f t="shared" si="10"/>
        <v>Eng.sk-on.com</v>
      </c>
      <c r="G668">
        <v>1</v>
      </c>
      <c r="I668" t="s">
        <v>265</v>
      </c>
      <c r="J668" t="s">
        <v>318</v>
      </c>
      <c r="K668">
        <v>1</v>
      </c>
    </row>
    <row r="669" spans="1:11">
      <c r="A669" s="86" t="s">
        <v>1565</v>
      </c>
      <c r="B669" s="86" t="s">
        <v>252</v>
      </c>
      <c r="C669" s="86">
        <v>1</v>
      </c>
      <c r="D669" s="150" t="str">
        <f>IFERROR(MATCH(A669,'상위 PV'!$H$2:$H$7,0),"")</f>
        <v/>
      </c>
      <c r="E669" t="str">
        <f>IF(D669="","",D669&amp;"@"&amp;COUNTIF($D$1:D669,D669))</f>
        <v/>
      </c>
      <c r="F669" t="str">
        <f t="shared" si="10"/>
        <v>(not set)</v>
      </c>
      <c r="G669">
        <v>1</v>
      </c>
      <c r="I669" t="s">
        <v>265</v>
      </c>
      <c r="J669" t="s">
        <v>326</v>
      </c>
      <c r="K669">
        <v>1</v>
      </c>
    </row>
    <row r="670" spans="1:11">
      <c r="A670" s="86" t="s">
        <v>1565</v>
      </c>
      <c r="B670" s="86" t="s">
        <v>319</v>
      </c>
      <c r="C670" s="86">
        <v>1</v>
      </c>
      <c r="D670" s="150" t="str">
        <f>IFERROR(MATCH(A670,'상위 PV'!$H$2:$H$7,0),"")</f>
        <v/>
      </c>
      <c r="E670" t="str">
        <f>IF(D670="","",D670&amp;"@"&amp;COUNTIF($D$1:D670,D670))</f>
        <v/>
      </c>
      <c r="F670" t="str">
        <f t="shared" si="10"/>
        <v>Google.com</v>
      </c>
      <c r="G670">
        <v>1</v>
      </c>
      <c r="I670" t="s">
        <v>265</v>
      </c>
      <c r="J670" t="s">
        <v>1231</v>
      </c>
      <c r="K670">
        <v>1</v>
      </c>
    </row>
    <row r="671" spans="1:11">
      <c r="A671" s="86" t="s">
        <v>1565</v>
      </c>
      <c r="B671" s="86" t="s">
        <v>1438</v>
      </c>
      <c r="C671" s="86">
        <v>1</v>
      </c>
      <c r="D671" s="150" t="str">
        <f>IFERROR(MATCH(A671,'상위 PV'!$H$2:$H$7,0),"")</f>
        <v/>
      </c>
      <c r="E671" t="str">
        <f>IF(D671="","",D671&amp;"@"&amp;COUNTIF($D$1:D671,D671))</f>
        <v/>
      </c>
      <c r="F671" t="str">
        <f t="shared" si="10"/>
        <v>Skenergy.com</v>
      </c>
      <c r="G671">
        <v>1</v>
      </c>
      <c r="I671" t="s">
        <v>259</v>
      </c>
      <c r="J671" t="s">
        <v>1383</v>
      </c>
      <c r="K671">
        <v>1</v>
      </c>
    </row>
    <row r="672" spans="1:11">
      <c r="A672" s="86" t="s">
        <v>914</v>
      </c>
      <c r="B672" s="86" t="s">
        <v>326</v>
      </c>
      <c r="C672" s="86">
        <v>1</v>
      </c>
      <c r="D672" s="150" t="str">
        <f>IFERROR(MATCH(A672,'상위 PV'!$H$2:$H$7,0),"")</f>
        <v/>
      </c>
      <c r="E672" t="str">
        <f>IF(D672="","",D672&amp;"@"&amp;COUNTIF($D$1:D672,D672))</f>
        <v/>
      </c>
      <c r="F672" t="str">
        <f t="shared" si="10"/>
        <v>Bing</v>
      </c>
      <c r="G672">
        <v>1</v>
      </c>
      <c r="I672" t="s">
        <v>259</v>
      </c>
      <c r="J672" t="s">
        <v>1151</v>
      </c>
      <c r="K672">
        <v>1</v>
      </c>
    </row>
    <row r="673" spans="1:11">
      <c r="A673" s="86" t="s">
        <v>916</v>
      </c>
      <c r="B673" s="86" t="s">
        <v>318</v>
      </c>
      <c r="C673" s="86">
        <v>1</v>
      </c>
      <c r="D673" s="150" t="str">
        <f>IFERROR(MATCH(A673,'상위 PV'!$H$2:$H$7,0),"")</f>
        <v/>
      </c>
      <c r="E673" t="str">
        <f>IF(D673="","",D673&amp;"@"&amp;COUNTIF($D$1:D673,D673))</f>
        <v/>
      </c>
      <c r="F673" t="str">
        <f t="shared" si="10"/>
        <v>직접유입</v>
      </c>
      <c r="G673">
        <v>1</v>
      </c>
      <c r="I673" t="s">
        <v>917</v>
      </c>
      <c r="J673" t="s">
        <v>319</v>
      </c>
      <c r="K673">
        <v>1</v>
      </c>
    </row>
    <row r="674" spans="1:11">
      <c r="A674" s="86" t="s">
        <v>916</v>
      </c>
      <c r="B674" s="86" t="s">
        <v>1962</v>
      </c>
      <c r="C674" s="86">
        <v>1</v>
      </c>
      <c r="D674" s="150" t="str">
        <f>IFERROR(MATCH(A674,'상위 PV'!$H$2:$H$7,0),"")</f>
        <v/>
      </c>
      <c r="E674" t="str">
        <f>IF(D674="","",D674&amp;"@"&amp;COUNTIF($D$1:D674,D674))</f>
        <v/>
      </c>
      <c r="F674" t="str">
        <f t="shared" si="10"/>
        <v>Eng.skglobalchemical.com</v>
      </c>
      <c r="G674">
        <v>1</v>
      </c>
      <c r="I674" t="s">
        <v>1223</v>
      </c>
      <c r="J674" t="s">
        <v>319</v>
      </c>
      <c r="K674">
        <v>1</v>
      </c>
    </row>
    <row r="675" spans="1:11">
      <c r="A675" s="86" t="s">
        <v>1031</v>
      </c>
      <c r="B675" s="86" t="s">
        <v>320</v>
      </c>
      <c r="C675" s="86">
        <v>1</v>
      </c>
      <c r="D675" s="150" t="str">
        <f>IFERROR(MATCH(A675,'상위 PV'!$H$2:$H$7,0),"")</f>
        <v/>
      </c>
      <c r="E675" t="str">
        <f>IF(D675="","",D675&amp;"@"&amp;COUNTIF($D$1:D675,D675))</f>
        <v/>
      </c>
      <c r="F675" t="str">
        <f t="shared" si="10"/>
        <v>Linkedin.com</v>
      </c>
      <c r="G675">
        <v>1</v>
      </c>
      <c r="I675" t="s">
        <v>916</v>
      </c>
      <c r="J675" t="s">
        <v>326</v>
      </c>
      <c r="K675">
        <v>1</v>
      </c>
    </row>
    <row r="676" spans="1:11">
      <c r="A676" s="86" t="s">
        <v>1243</v>
      </c>
      <c r="B676" s="86" t="s">
        <v>319</v>
      </c>
      <c r="C676" s="86">
        <v>1</v>
      </c>
      <c r="D676" s="150" t="str">
        <f>IFERROR(MATCH(A676,'상위 PV'!$H$2:$H$7,0),"")</f>
        <v/>
      </c>
      <c r="E676" t="str">
        <f>IF(D676="","",D676&amp;"@"&amp;COUNTIF($D$1:D676,D676))</f>
        <v/>
      </c>
      <c r="F676" t="str">
        <f t="shared" si="10"/>
        <v>Google.com</v>
      </c>
      <c r="G676">
        <v>1</v>
      </c>
      <c r="I676" t="s">
        <v>306</v>
      </c>
      <c r="J676" t="s">
        <v>323</v>
      </c>
      <c r="K676">
        <v>1</v>
      </c>
    </row>
    <row r="677" spans="1:11">
      <c r="A677" s="86" t="s">
        <v>1436</v>
      </c>
      <c r="B677" s="86" t="s">
        <v>321</v>
      </c>
      <c r="C677" s="86">
        <v>1</v>
      </c>
      <c r="D677" s="150" t="str">
        <f>IFERROR(MATCH(A677,'상위 PV'!$H$2:$H$7,0),"")</f>
        <v/>
      </c>
      <c r="E677" t="str">
        <f>IF(D677="","",D677&amp;"@"&amp;COUNTIF($D$1:D677,D677))</f>
        <v/>
      </c>
      <c r="F677" t="str">
        <f t="shared" si="10"/>
        <v>Skinnovation.com</v>
      </c>
      <c r="G677">
        <v>1</v>
      </c>
      <c r="I677" t="s">
        <v>306</v>
      </c>
      <c r="J677" t="s">
        <v>320</v>
      </c>
      <c r="K677">
        <v>1</v>
      </c>
    </row>
    <row r="678" spans="1:11">
      <c r="A678" s="86" t="s">
        <v>274</v>
      </c>
      <c r="B678" s="86" t="s">
        <v>326</v>
      </c>
      <c r="C678" s="86">
        <v>1</v>
      </c>
      <c r="D678" s="150" t="str">
        <f>IFERROR(MATCH(A678,'상위 PV'!$H$2:$H$7,0),"")</f>
        <v/>
      </c>
      <c r="E678" t="str">
        <f>IF(D678="","",D678&amp;"@"&amp;COUNTIF($D$1:D678,D678))</f>
        <v/>
      </c>
      <c r="F678" t="str">
        <f t="shared" si="10"/>
        <v>Bing</v>
      </c>
      <c r="G678">
        <v>1</v>
      </c>
      <c r="I678" t="s">
        <v>306</v>
      </c>
      <c r="J678" t="s">
        <v>1231</v>
      </c>
      <c r="K678">
        <v>1</v>
      </c>
    </row>
    <row r="679" spans="1:11">
      <c r="A679" s="86" t="s">
        <v>274</v>
      </c>
      <c r="B679" s="86" t="s">
        <v>320</v>
      </c>
      <c r="C679" s="86">
        <v>1</v>
      </c>
      <c r="D679" s="150" t="str">
        <f>IFERROR(MATCH(A679,'상위 PV'!$H$2:$H$7,0),"")</f>
        <v/>
      </c>
      <c r="E679" t="str">
        <f>IF(D679="","",D679&amp;"@"&amp;COUNTIF($D$1:D679,D679))</f>
        <v/>
      </c>
      <c r="F679" t="str">
        <f t="shared" si="10"/>
        <v>Linkedin.com</v>
      </c>
      <c r="G679">
        <v>1</v>
      </c>
      <c r="I679" t="s">
        <v>278</v>
      </c>
      <c r="J679" t="s">
        <v>654</v>
      </c>
      <c r="K679">
        <v>1</v>
      </c>
    </row>
    <row r="680" spans="1:11">
      <c r="A680" s="86" t="s">
        <v>1437</v>
      </c>
      <c r="B680" s="86" t="s">
        <v>318</v>
      </c>
      <c r="C680" s="86">
        <v>1</v>
      </c>
      <c r="D680" s="150" t="str">
        <f>IFERROR(MATCH(A680,'상위 PV'!$H$2:$H$7,0),"")</f>
        <v/>
      </c>
      <c r="E680" t="str">
        <f>IF(D680="","",D680&amp;"@"&amp;COUNTIF($D$1:D680,D680))</f>
        <v/>
      </c>
      <c r="F680" t="str">
        <f t="shared" si="10"/>
        <v>직접유입</v>
      </c>
      <c r="G680">
        <v>1</v>
      </c>
      <c r="I680" t="s">
        <v>1031</v>
      </c>
      <c r="J680" t="s">
        <v>318</v>
      </c>
      <c r="K680">
        <v>1</v>
      </c>
    </row>
    <row r="681" spans="1:11">
      <c r="A681" s="86" t="s">
        <v>1437</v>
      </c>
      <c r="B681" s="86" t="s">
        <v>252</v>
      </c>
      <c r="C681" s="86">
        <v>1</v>
      </c>
      <c r="D681" s="150" t="str">
        <f>IFERROR(MATCH(A681,'상위 PV'!$H$2:$H$7,0),"")</f>
        <v/>
      </c>
      <c r="E681" t="str">
        <f>IF(D681="","",D681&amp;"@"&amp;COUNTIF($D$1:D681,D681))</f>
        <v/>
      </c>
      <c r="F681" t="str">
        <f t="shared" si="10"/>
        <v>(not set)</v>
      </c>
      <c r="G681">
        <v>1</v>
      </c>
      <c r="I681" t="s">
        <v>1031</v>
      </c>
      <c r="J681" t="s">
        <v>323</v>
      </c>
      <c r="K681">
        <v>1</v>
      </c>
    </row>
    <row r="682" spans="1:11">
      <c r="A682" s="86" t="s">
        <v>260</v>
      </c>
      <c r="B682" s="86" t="s">
        <v>1758</v>
      </c>
      <c r="C682" s="86">
        <v>1</v>
      </c>
      <c r="D682" s="150" t="str">
        <f>IFERROR(MATCH(A682,'상위 PV'!$H$2:$H$7,0),"")</f>
        <v/>
      </c>
      <c r="E682" t="str">
        <f>IF(D682="","",D682&amp;"@"&amp;COUNTIF($D$1:D682,D682))</f>
        <v/>
      </c>
      <c r="F682" t="str">
        <f t="shared" si="10"/>
        <v>Edgeservices.bing.com</v>
      </c>
      <c r="G682">
        <v>1</v>
      </c>
      <c r="I682" t="s">
        <v>1243</v>
      </c>
      <c r="J682" t="s">
        <v>323</v>
      </c>
      <c r="K682">
        <v>1</v>
      </c>
    </row>
    <row r="683" spans="1:11">
      <c r="A683" s="86" t="s">
        <v>260</v>
      </c>
      <c r="B683" s="86" t="s">
        <v>323</v>
      </c>
      <c r="C683" s="86">
        <v>1</v>
      </c>
      <c r="D683" s="150" t="str">
        <f>IFERROR(MATCH(A683,'상위 PV'!$H$2:$H$7,0),"")</f>
        <v/>
      </c>
      <c r="E683" t="str">
        <f>IF(D683="","",D683&amp;"@"&amp;COUNTIF($D$1:D683,D683))</f>
        <v/>
      </c>
      <c r="F683" t="str">
        <f t="shared" si="10"/>
        <v>Eng.sk-on.com</v>
      </c>
      <c r="G683">
        <v>1</v>
      </c>
      <c r="I683" t="s">
        <v>274</v>
      </c>
      <c r="J683" t="s">
        <v>320</v>
      </c>
      <c r="K683">
        <v>1</v>
      </c>
    </row>
    <row r="684" spans="1:11">
      <c r="A684" s="86" t="s">
        <v>260</v>
      </c>
      <c r="B684" s="86" t="s">
        <v>1962</v>
      </c>
      <c r="C684" s="86">
        <v>1</v>
      </c>
      <c r="D684" s="150" t="str">
        <f>IFERROR(MATCH(A684,'상위 PV'!$H$2:$H$7,0),"")</f>
        <v/>
      </c>
      <c r="E684" t="str">
        <f>IF(D684="","",D684&amp;"@"&amp;COUNTIF($D$1:D684,D684))</f>
        <v/>
      </c>
      <c r="F684" t="str">
        <f t="shared" si="10"/>
        <v>Eng.skglobalchemical.com</v>
      </c>
      <c r="G684">
        <v>1</v>
      </c>
      <c r="I684" t="s">
        <v>1001</v>
      </c>
      <c r="J684" t="s">
        <v>327</v>
      </c>
      <c r="K684">
        <v>1</v>
      </c>
    </row>
    <row r="685" spans="1:11">
      <c r="A685" s="86" t="s">
        <v>1086</v>
      </c>
      <c r="B685" s="86" t="s">
        <v>319</v>
      </c>
      <c r="C685" s="86">
        <v>1</v>
      </c>
      <c r="D685" s="150" t="str">
        <f>IFERROR(MATCH(A685,'상위 PV'!$H$2:$H$7,0),"")</f>
        <v/>
      </c>
      <c r="E685" t="str">
        <f>IF(D685="","",D685&amp;"@"&amp;COUNTIF($D$1:D685,D685))</f>
        <v/>
      </c>
      <c r="F685" t="str">
        <f t="shared" si="10"/>
        <v>Google.com</v>
      </c>
      <c r="G685">
        <v>1</v>
      </c>
      <c r="I685" t="s">
        <v>1001</v>
      </c>
      <c r="J685" t="s">
        <v>319</v>
      </c>
      <c r="K685">
        <v>1</v>
      </c>
    </row>
    <row r="686" spans="1:11">
      <c r="A686" s="86" t="s">
        <v>1924</v>
      </c>
      <c r="B686" s="86" t="s">
        <v>319</v>
      </c>
      <c r="C686" s="86">
        <v>1</v>
      </c>
      <c r="D686" s="150" t="str">
        <f>IFERROR(MATCH(A686,'상위 PV'!$H$2:$H$7,0),"")</f>
        <v/>
      </c>
      <c r="E686" t="str">
        <f>IF(D686="","",D686&amp;"@"&amp;COUNTIF($D$1:D686,D686))</f>
        <v/>
      </c>
      <c r="F686" t="str">
        <f t="shared" si="10"/>
        <v>Google.com</v>
      </c>
      <c r="G686">
        <v>1</v>
      </c>
      <c r="I686" t="s">
        <v>1001</v>
      </c>
      <c r="J686" t="s">
        <v>321</v>
      </c>
      <c r="K686">
        <v>1</v>
      </c>
    </row>
    <row r="687" spans="1:11">
      <c r="A687" s="86" t="s">
        <v>1754</v>
      </c>
      <c r="B687" s="86" t="s">
        <v>318</v>
      </c>
      <c r="C687" s="86">
        <v>1</v>
      </c>
      <c r="D687" s="150" t="str">
        <f>IFERROR(MATCH(A687,'상위 PV'!$H$2:$H$7,0),"")</f>
        <v/>
      </c>
      <c r="E687" t="str">
        <f>IF(D687="","",D687&amp;"@"&amp;COUNTIF($D$1:D687,D687))</f>
        <v/>
      </c>
      <c r="F687" t="str">
        <f t="shared" si="10"/>
        <v>직접유입</v>
      </c>
      <c r="G687">
        <v>1</v>
      </c>
      <c r="I687" t="s">
        <v>978</v>
      </c>
      <c r="J687" t="s">
        <v>318</v>
      </c>
      <c r="K687">
        <v>1</v>
      </c>
    </row>
    <row r="688" spans="1:11">
      <c r="A688" s="86" t="s">
        <v>1925</v>
      </c>
      <c r="B688" s="86" t="s">
        <v>319</v>
      </c>
      <c r="C688" s="86">
        <v>1</v>
      </c>
      <c r="D688" s="150" t="str">
        <f>IFERROR(MATCH(A688,'상위 PV'!$H$2:$H$7,0),"")</f>
        <v/>
      </c>
      <c r="E688" t="str">
        <f>IF(D688="","",D688&amp;"@"&amp;COUNTIF($D$1:D688,D688))</f>
        <v/>
      </c>
      <c r="F688" t="str">
        <f t="shared" si="10"/>
        <v>Google.com</v>
      </c>
      <c r="G688">
        <v>1</v>
      </c>
      <c r="I688" t="s">
        <v>978</v>
      </c>
      <c r="J688" t="s">
        <v>319</v>
      </c>
      <c r="K688">
        <v>1</v>
      </c>
    </row>
    <row r="689" spans="1:11">
      <c r="A689" s="86" t="s">
        <v>1926</v>
      </c>
      <c r="B689" s="86" t="s">
        <v>319</v>
      </c>
      <c r="C689" s="86">
        <v>1</v>
      </c>
      <c r="D689" s="150" t="str">
        <f>IFERROR(MATCH(A689,'상위 PV'!$H$2:$H$7,0),"")</f>
        <v/>
      </c>
      <c r="E689" t="str">
        <f>IF(D689="","",D689&amp;"@"&amp;COUNTIF($D$1:D689,D689))</f>
        <v/>
      </c>
      <c r="F689" t="str">
        <f t="shared" si="10"/>
        <v>Google.com</v>
      </c>
      <c r="G689">
        <v>1</v>
      </c>
      <c r="I689" t="s">
        <v>1086</v>
      </c>
      <c r="J689" t="s">
        <v>319</v>
      </c>
      <c r="K689">
        <v>1</v>
      </c>
    </row>
    <row r="690" spans="1:11">
      <c r="A690" s="86" t="s">
        <v>1927</v>
      </c>
      <c r="B690" s="86" t="s">
        <v>319</v>
      </c>
      <c r="C690" s="86">
        <v>1</v>
      </c>
      <c r="D690" s="150" t="str">
        <f>IFERROR(MATCH(A690,'상위 PV'!$H$2:$H$7,0),"")</f>
        <v/>
      </c>
      <c r="E690" t="str">
        <f>IF(D690="","",D690&amp;"@"&amp;COUNTIF($D$1:D690,D690))</f>
        <v/>
      </c>
      <c r="F690" t="str">
        <f t="shared" si="10"/>
        <v>Google.com</v>
      </c>
      <c r="G690">
        <v>1</v>
      </c>
      <c r="I690" t="s">
        <v>1066</v>
      </c>
      <c r="J690" t="s">
        <v>319</v>
      </c>
      <c r="K690">
        <v>1</v>
      </c>
    </row>
    <row r="691" spans="1:11">
      <c r="A691" s="86" t="s">
        <v>1790</v>
      </c>
      <c r="B691" s="86" t="s">
        <v>319</v>
      </c>
      <c r="C691" s="86">
        <v>1</v>
      </c>
      <c r="D691" s="150" t="str">
        <f>IFERROR(MATCH(A691,'상위 PV'!$H$2:$H$7,0),"")</f>
        <v/>
      </c>
      <c r="E691" t="str">
        <f>IF(D691="","",D691&amp;"@"&amp;COUNTIF($D$1:D691,D691))</f>
        <v/>
      </c>
      <c r="F691" t="str">
        <f t="shared" si="10"/>
        <v>Google.com</v>
      </c>
      <c r="G691">
        <v>1</v>
      </c>
      <c r="I691" t="s">
        <v>1341</v>
      </c>
      <c r="J691" t="s">
        <v>319</v>
      </c>
      <c r="K691">
        <v>1</v>
      </c>
    </row>
    <row r="692" spans="1:11">
      <c r="A692" s="86" t="s">
        <v>1928</v>
      </c>
      <c r="B692" s="86" t="s">
        <v>319</v>
      </c>
      <c r="C692" s="86">
        <v>1</v>
      </c>
      <c r="D692" s="150" t="str">
        <f>IFERROR(MATCH(A692,'상위 PV'!$H$2:$H$7,0),"")</f>
        <v/>
      </c>
      <c r="E692" t="str">
        <f>IF(D692="","",D692&amp;"@"&amp;COUNTIF($D$1:D692,D692))</f>
        <v/>
      </c>
      <c r="F692" t="str">
        <f t="shared" si="10"/>
        <v>Google.com</v>
      </c>
      <c r="G692">
        <v>1</v>
      </c>
      <c r="I692" t="s">
        <v>1342</v>
      </c>
      <c r="J692" t="s">
        <v>319</v>
      </c>
      <c r="K692">
        <v>1</v>
      </c>
    </row>
    <row r="693" spans="1:11">
      <c r="A693" s="86" t="s">
        <v>1929</v>
      </c>
      <c r="B693" s="86" t="s">
        <v>319</v>
      </c>
      <c r="C693" s="86">
        <v>1</v>
      </c>
      <c r="D693" s="150" t="str">
        <f>IFERROR(MATCH(A693,'상위 PV'!$H$2:$H$7,0),"")</f>
        <v/>
      </c>
      <c r="E693" t="str">
        <f>IF(D693="","",D693&amp;"@"&amp;COUNTIF($D$1:D693,D693))</f>
        <v/>
      </c>
      <c r="F693" t="str">
        <f t="shared" si="10"/>
        <v>Google.com</v>
      </c>
      <c r="G693">
        <v>1</v>
      </c>
      <c r="I693" t="s">
        <v>1343</v>
      </c>
      <c r="J693" t="s">
        <v>934</v>
      </c>
      <c r="K693">
        <v>1</v>
      </c>
    </row>
    <row r="694" spans="1:11">
      <c r="A694" s="86" t="s">
        <v>1930</v>
      </c>
      <c r="B694" s="86" t="s">
        <v>319</v>
      </c>
      <c r="C694" s="86">
        <v>1</v>
      </c>
      <c r="D694" s="150" t="str">
        <f>IFERROR(MATCH(A694,'상위 PV'!$H$2:$H$7,0),"")</f>
        <v/>
      </c>
      <c r="E694" t="str">
        <f>IF(D694="","",D694&amp;"@"&amp;COUNTIF($D$1:D694,D694))</f>
        <v/>
      </c>
      <c r="F694" t="str">
        <f t="shared" si="10"/>
        <v>Google.com</v>
      </c>
      <c r="G694">
        <v>1</v>
      </c>
      <c r="I694" t="s">
        <v>1224</v>
      </c>
      <c r="J694" t="s">
        <v>319</v>
      </c>
      <c r="K694">
        <v>1</v>
      </c>
    </row>
    <row r="695" spans="1:11">
      <c r="A695" s="86" t="s">
        <v>1931</v>
      </c>
      <c r="B695" s="86" t="s">
        <v>318</v>
      </c>
      <c r="C695" s="86">
        <v>1</v>
      </c>
      <c r="D695" s="150" t="str">
        <f>IFERROR(MATCH(A695,'상위 PV'!$H$2:$H$7,0),"")</f>
        <v/>
      </c>
      <c r="E695" t="str">
        <f>IF(D695="","",D695&amp;"@"&amp;COUNTIF($D$1:D695,D695))</f>
        <v/>
      </c>
      <c r="F695" t="str">
        <f t="shared" si="10"/>
        <v>직접유입</v>
      </c>
      <c r="G695">
        <v>1</v>
      </c>
      <c r="I695" t="s">
        <v>1344</v>
      </c>
      <c r="J695" t="s">
        <v>319</v>
      </c>
      <c r="K695">
        <v>1</v>
      </c>
    </row>
    <row r="696" spans="1:11">
      <c r="A696" s="86" t="s">
        <v>1346</v>
      </c>
      <c r="B696" s="86" t="s">
        <v>319</v>
      </c>
      <c r="C696" s="86">
        <v>1</v>
      </c>
      <c r="D696" s="150" t="str">
        <f>IFERROR(MATCH(A696,'상위 PV'!$H$2:$H$7,0),"")</f>
        <v/>
      </c>
      <c r="E696" t="str">
        <f>IF(D696="","",D696&amp;"@"&amp;COUNTIF($D$1:D696,D696))</f>
        <v/>
      </c>
      <c r="F696" t="str">
        <f t="shared" si="10"/>
        <v>Google.com</v>
      </c>
      <c r="G696">
        <v>1</v>
      </c>
      <c r="I696" t="s">
        <v>1074</v>
      </c>
      <c r="J696" t="s">
        <v>319</v>
      </c>
      <c r="K696">
        <v>1</v>
      </c>
    </row>
    <row r="697" spans="1:11">
      <c r="A697" s="86" t="s">
        <v>1932</v>
      </c>
      <c r="B697" s="86" t="s">
        <v>319</v>
      </c>
      <c r="C697" s="86">
        <v>1</v>
      </c>
      <c r="D697" s="150" t="str">
        <f>IFERROR(MATCH(A697,'상위 PV'!$H$2:$H$7,0),"")</f>
        <v/>
      </c>
      <c r="E697" t="str">
        <f>IF(D697="","",D697&amp;"@"&amp;COUNTIF($D$1:D697,D697))</f>
        <v/>
      </c>
      <c r="F697" t="str">
        <f t="shared" si="10"/>
        <v>Google.com</v>
      </c>
      <c r="G697">
        <v>1</v>
      </c>
      <c r="I697" t="s">
        <v>1143</v>
      </c>
      <c r="J697" t="s">
        <v>319</v>
      </c>
      <c r="K697">
        <v>1</v>
      </c>
    </row>
    <row r="698" spans="1:11">
      <c r="A698" s="86" t="s">
        <v>1933</v>
      </c>
      <c r="B698" s="86" t="s">
        <v>319</v>
      </c>
      <c r="C698" s="86">
        <v>1</v>
      </c>
      <c r="D698" s="150" t="str">
        <f>IFERROR(MATCH(A698,'상위 PV'!$H$2:$H$7,0),"")</f>
        <v/>
      </c>
      <c r="E698" t="str">
        <f>IF(D698="","",D698&amp;"@"&amp;COUNTIF($D$1:D698,D698))</f>
        <v/>
      </c>
      <c r="F698" t="str">
        <f t="shared" si="10"/>
        <v>Google.com</v>
      </c>
      <c r="G698">
        <v>1</v>
      </c>
      <c r="I698" t="s">
        <v>1117</v>
      </c>
      <c r="J698" t="s">
        <v>934</v>
      </c>
      <c r="K698">
        <v>1</v>
      </c>
    </row>
    <row r="699" spans="1:11">
      <c r="A699" s="86" t="s">
        <v>1934</v>
      </c>
      <c r="B699" s="86" t="s">
        <v>319</v>
      </c>
      <c r="C699" s="86">
        <v>1</v>
      </c>
      <c r="D699" s="150" t="str">
        <f>IFERROR(MATCH(A699,'상위 PV'!$H$2:$H$7,0),"")</f>
        <v/>
      </c>
      <c r="E699" t="str">
        <f>IF(D699="","",D699&amp;"@"&amp;COUNTIF($D$1:D699,D699))</f>
        <v/>
      </c>
      <c r="F699" t="str">
        <f t="shared" si="10"/>
        <v>Google.com</v>
      </c>
      <c r="G699">
        <v>1</v>
      </c>
      <c r="I699" t="s">
        <v>1087</v>
      </c>
      <c r="J699" t="s">
        <v>319</v>
      </c>
      <c r="K699">
        <v>1</v>
      </c>
    </row>
    <row r="700" spans="1:11">
      <c r="A700" s="86" t="s">
        <v>1088</v>
      </c>
      <c r="B700" s="86" t="s">
        <v>318</v>
      </c>
      <c r="C700" s="86">
        <v>1</v>
      </c>
      <c r="D700" s="150" t="str">
        <f>IFERROR(MATCH(A700,'상위 PV'!$H$2:$H$7,0),"")</f>
        <v/>
      </c>
      <c r="E700" t="str">
        <f>IF(D700="","",D700&amp;"@"&amp;COUNTIF($D$1:D700,D700))</f>
        <v/>
      </c>
      <c r="F700" t="str">
        <f t="shared" si="10"/>
        <v>직접유입</v>
      </c>
      <c r="G700">
        <v>1</v>
      </c>
      <c r="I700" t="s">
        <v>1144</v>
      </c>
      <c r="J700" t="s">
        <v>319</v>
      </c>
      <c r="K700">
        <v>1</v>
      </c>
    </row>
    <row r="701" spans="1:11">
      <c r="A701" s="86" t="s">
        <v>1935</v>
      </c>
      <c r="B701" s="86" t="s">
        <v>318</v>
      </c>
      <c r="C701" s="86">
        <v>1</v>
      </c>
      <c r="D701" s="150" t="str">
        <f>IFERROR(MATCH(A701,'상위 PV'!$H$2:$H$7,0),"")</f>
        <v/>
      </c>
      <c r="E701" t="str">
        <f>IF(D701="","",D701&amp;"@"&amp;COUNTIF($D$1:D701,D701))</f>
        <v/>
      </c>
      <c r="F701" t="str">
        <f t="shared" si="10"/>
        <v>직접유입</v>
      </c>
      <c r="G701">
        <v>1</v>
      </c>
      <c r="I701" t="s">
        <v>1345</v>
      </c>
      <c r="J701" t="s">
        <v>319</v>
      </c>
      <c r="K701">
        <v>1</v>
      </c>
    </row>
    <row r="702" spans="1:11">
      <c r="A702" s="86" t="s">
        <v>1090</v>
      </c>
      <c r="B702" s="86" t="s">
        <v>319</v>
      </c>
      <c r="C702" s="86">
        <v>1</v>
      </c>
      <c r="D702" s="150" t="str">
        <f>IFERROR(MATCH(A702,'상위 PV'!$H$2:$H$7,0),"")</f>
        <v/>
      </c>
      <c r="E702" t="str">
        <f>IF(D702="","",D702&amp;"@"&amp;COUNTIF($D$1:D702,D702))</f>
        <v/>
      </c>
      <c r="F702" t="str">
        <f t="shared" si="10"/>
        <v>Google.com</v>
      </c>
      <c r="G702">
        <v>1</v>
      </c>
      <c r="I702" t="s">
        <v>1346</v>
      </c>
      <c r="J702" t="s">
        <v>319</v>
      </c>
      <c r="K702">
        <v>1</v>
      </c>
    </row>
    <row r="703" spans="1:11">
      <c r="A703" s="86" t="s">
        <v>974</v>
      </c>
      <c r="B703" s="86" t="s">
        <v>326</v>
      </c>
      <c r="C703" s="86">
        <v>1</v>
      </c>
      <c r="D703" s="150" t="str">
        <f>IFERROR(MATCH(A703,'상위 PV'!$H$2:$H$7,0),"")</f>
        <v/>
      </c>
      <c r="E703" t="str">
        <f>IF(D703="","",D703&amp;"@"&amp;COUNTIF($D$1:D703,D703))</f>
        <v/>
      </c>
      <c r="F703" t="str">
        <f t="shared" si="10"/>
        <v>Bing</v>
      </c>
      <c r="G703">
        <v>1</v>
      </c>
      <c r="I703" t="s">
        <v>1347</v>
      </c>
      <c r="J703" t="s">
        <v>319</v>
      </c>
      <c r="K703">
        <v>1</v>
      </c>
    </row>
    <row r="704" spans="1:11">
      <c r="A704" s="86" t="s">
        <v>974</v>
      </c>
      <c r="B704" s="86" t="s">
        <v>319</v>
      </c>
      <c r="C704" s="86">
        <v>1</v>
      </c>
      <c r="D704" s="150" t="str">
        <f>IFERROR(MATCH(A704,'상위 PV'!$H$2:$H$7,0),"")</f>
        <v/>
      </c>
      <c r="E704" t="str">
        <f>IF(D704="","",D704&amp;"@"&amp;COUNTIF($D$1:D704,D704))</f>
        <v/>
      </c>
      <c r="F704" t="str">
        <f t="shared" si="10"/>
        <v>Google.com</v>
      </c>
      <c r="G704">
        <v>1</v>
      </c>
      <c r="I704" t="s">
        <v>1145</v>
      </c>
      <c r="J704" t="s">
        <v>318</v>
      </c>
      <c r="K704">
        <v>1</v>
      </c>
    </row>
    <row r="705" spans="1:11">
      <c r="A705" s="86" t="s">
        <v>1693</v>
      </c>
      <c r="B705" s="86" t="s">
        <v>319</v>
      </c>
      <c r="C705" s="86">
        <v>1</v>
      </c>
      <c r="D705" s="150" t="str">
        <f>IFERROR(MATCH(A705,'상위 PV'!$H$2:$H$7,0),"")</f>
        <v/>
      </c>
      <c r="E705" t="str">
        <f>IF(D705="","",D705&amp;"@"&amp;COUNTIF($D$1:D705,D705))</f>
        <v/>
      </c>
      <c r="F705" t="str">
        <f t="shared" si="10"/>
        <v>Google.com</v>
      </c>
      <c r="G705">
        <v>1</v>
      </c>
      <c r="I705" t="s">
        <v>1226</v>
      </c>
      <c r="J705" t="s">
        <v>319</v>
      </c>
      <c r="K705">
        <v>1</v>
      </c>
    </row>
    <row r="706" spans="1:11">
      <c r="A706" s="86" t="s">
        <v>1742</v>
      </c>
      <c r="B706" s="86" t="s">
        <v>319</v>
      </c>
      <c r="C706" s="86">
        <v>1</v>
      </c>
      <c r="D706" s="150" t="str">
        <f>IFERROR(MATCH(A706,'상위 PV'!$H$2:$H$7,0),"")</f>
        <v/>
      </c>
      <c r="E706" t="str">
        <f>IF(D706="","",D706&amp;"@"&amp;COUNTIF($D$1:D706,D706))</f>
        <v/>
      </c>
      <c r="F706" t="str">
        <f t="shared" si="10"/>
        <v>Google.com</v>
      </c>
      <c r="G706">
        <v>1</v>
      </c>
      <c r="I706" t="s">
        <v>1348</v>
      </c>
      <c r="J706" t="s">
        <v>934</v>
      </c>
      <c r="K706">
        <v>1</v>
      </c>
    </row>
    <row r="707" spans="1:11">
      <c r="A707" s="86" t="s">
        <v>1936</v>
      </c>
      <c r="B707" s="86" t="s">
        <v>319</v>
      </c>
      <c r="C707" s="86">
        <v>1</v>
      </c>
      <c r="D707" s="150" t="str">
        <f>IFERROR(MATCH(A707,'상위 PV'!$H$2:$H$7,0),"")</f>
        <v/>
      </c>
      <c r="E707" t="str">
        <f>IF(D707="","",D707&amp;"@"&amp;COUNTIF($D$1:D707,D707))</f>
        <v/>
      </c>
      <c r="F707" t="str">
        <f t="shared" ref="F707:F770" si="11">IF(B707="google","Google.com",IF(B707="(direct)","직접유입",UPPER(LEFT(B707,1))&amp;MID(B707,2,99)))</f>
        <v>Google.com</v>
      </c>
      <c r="G707">
        <v>1</v>
      </c>
      <c r="I707" t="s">
        <v>1090</v>
      </c>
      <c r="J707" t="s">
        <v>319</v>
      </c>
      <c r="K707">
        <v>1</v>
      </c>
    </row>
    <row r="708" spans="1:11">
      <c r="A708" s="86" t="s">
        <v>1937</v>
      </c>
      <c r="B708" s="86" t="s">
        <v>319</v>
      </c>
      <c r="C708" s="86">
        <v>1</v>
      </c>
      <c r="D708" s="150" t="str">
        <f>IFERROR(MATCH(A708,'상위 PV'!$H$2:$H$7,0),"")</f>
        <v/>
      </c>
      <c r="E708" t="str">
        <f>IF(D708="","",D708&amp;"@"&amp;COUNTIF($D$1:D708,D708))</f>
        <v/>
      </c>
      <c r="F708" t="str">
        <f t="shared" si="11"/>
        <v>Google.com</v>
      </c>
      <c r="G708">
        <v>1</v>
      </c>
      <c r="I708" t="s">
        <v>1349</v>
      </c>
      <c r="J708" t="s">
        <v>319</v>
      </c>
      <c r="K708">
        <v>1</v>
      </c>
    </row>
    <row r="709" spans="1:11">
      <c r="A709" s="86" t="s">
        <v>1938</v>
      </c>
      <c r="B709" s="86" t="s">
        <v>319</v>
      </c>
      <c r="C709" s="86">
        <v>1</v>
      </c>
      <c r="D709" s="150" t="str">
        <f>IFERROR(MATCH(A709,'상위 PV'!$H$2:$H$7,0),"")</f>
        <v/>
      </c>
      <c r="E709" t="str">
        <f>IF(D709="","",D709&amp;"@"&amp;COUNTIF($D$1:D709,D709))</f>
        <v/>
      </c>
      <c r="F709" t="str">
        <f t="shared" si="11"/>
        <v>Google.com</v>
      </c>
      <c r="G709">
        <v>1</v>
      </c>
      <c r="I709" t="s">
        <v>1350</v>
      </c>
      <c r="J709" t="s">
        <v>319</v>
      </c>
      <c r="K709">
        <v>1</v>
      </c>
    </row>
    <row r="710" spans="1:11">
      <c r="A710" s="86" t="s">
        <v>1939</v>
      </c>
      <c r="B710" s="86" t="s">
        <v>319</v>
      </c>
      <c r="C710" s="86">
        <v>1</v>
      </c>
      <c r="D710" s="150" t="str">
        <f>IFERROR(MATCH(A710,'상위 PV'!$H$2:$H$7,0),"")</f>
        <v/>
      </c>
      <c r="E710" t="str">
        <f>IF(D710="","",D710&amp;"@"&amp;COUNTIF($D$1:D710,D710))</f>
        <v/>
      </c>
      <c r="F710" t="str">
        <f t="shared" si="11"/>
        <v>Google.com</v>
      </c>
      <c r="G710">
        <v>1</v>
      </c>
      <c r="I710" t="s">
        <v>1351</v>
      </c>
      <c r="J710" t="s">
        <v>319</v>
      </c>
      <c r="K710">
        <v>1</v>
      </c>
    </row>
    <row r="711" spans="1:11">
      <c r="A711" s="86" t="s">
        <v>1897</v>
      </c>
      <c r="B711" s="86" t="s">
        <v>318</v>
      </c>
      <c r="C711" s="86">
        <v>1</v>
      </c>
      <c r="D711" s="150" t="str">
        <f>IFERROR(MATCH(A711,'상위 PV'!$H$2:$H$7,0),"")</f>
        <v/>
      </c>
      <c r="E711" t="str">
        <f>IF(D711="","",D711&amp;"@"&amp;COUNTIF($D$1:D711,D711))</f>
        <v/>
      </c>
      <c r="F711" t="str">
        <f t="shared" si="11"/>
        <v>직접유입</v>
      </c>
      <c r="G711">
        <v>1</v>
      </c>
      <c r="I711" t="s">
        <v>1227</v>
      </c>
      <c r="J711" t="s">
        <v>319</v>
      </c>
      <c r="K711">
        <v>1</v>
      </c>
    </row>
    <row r="712" spans="1:11">
      <c r="A712" s="86" t="s">
        <v>1897</v>
      </c>
      <c r="B712" s="86" t="s">
        <v>319</v>
      </c>
      <c r="C712" s="86">
        <v>1</v>
      </c>
      <c r="D712" s="150" t="str">
        <f>IFERROR(MATCH(A712,'상위 PV'!$H$2:$H$7,0),"")</f>
        <v/>
      </c>
      <c r="E712" t="str">
        <f>IF(D712="","",D712&amp;"@"&amp;COUNTIF($D$1:D712,D712))</f>
        <v/>
      </c>
      <c r="F712" t="str">
        <f t="shared" si="11"/>
        <v>Google.com</v>
      </c>
      <c r="G712">
        <v>1</v>
      </c>
      <c r="I712" t="s">
        <v>879</v>
      </c>
      <c r="J712" t="s">
        <v>319</v>
      </c>
      <c r="K712">
        <v>1</v>
      </c>
    </row>
    <row r="713" spans="1:11">
      <c r="A713" s="86" t="s">
        <v>1940</v>
      </c>
      <c r="B713" s="86" t="s">
        <v>318</v>
      </c>
      <c r="C713" s="86">
        <v>1</v>
      </c>
      <c r="D713" s="150" t="str">
        <f>IFERROR(MATCH(A713,'상위 PV'!$H$2:$H$7,0),"")</f>
        <v/>
      </c>
      <c r="E713" t="str">
        <f>IF(D713="","",D713&amp;"@"&amp;COUNTIF($D$1:D713,D713))</f>
        <v/>
      </c>
      <c r="F713" t="str">
        <f t="shared" si="11"/>
        <v>직접유입</v>
      </c>
      <c r="G713">
        <v>1</v>
      </c>
      <c r="I713" t="s">
        <v>1352</v>
      </c>
      <c r="J713" t="s">
        <v>319</v>
      </c>
      <c r="K713">
        <v>1</v>
      </c>
    </row>
    <row r="714" spans="1:11">
      <c r="A714" s="86" t="s">
        <v>295</v>
      </c>
      <c r="B714" s="86" t="s">
        <v>319</v>
      </c>
      <c r="C714" s="86">
        <v>1</v>
      </c>
      <c r="D714" s="150" t="str">
        <f>IFERROR(MATCH(A714,'상위 PV'!$H$2:$H$7,0),"")</f>
        <v/>
      </c>
      <c r="E714" t="str">
        <f>IF(D714="","",D714&amp;"@"&amp;COUNTIF($D$1:D714,D714))</f>
        <v/>
      </c>
      <c r="F714" t="str">
        <f t="shared" si="11"/>
        <v>Google.com</v>
      </c>
      <c r="G714">
        <v>1</v>
      </c>
      <c r="I714" t="s">
        <v>1353</v>
      </c>
      <c r="J714" t="s">
        <v>319</v>
      </c>
      <c r="K714">
        <v>1</v>
      </c>
    </row>
    <row r="715" spans="1:11">
      <c r="A715" s="86" t="s">
        <v>1941</v>
      </c>
      <c r="B715" s="86" t="s">
        <v>319</v>
      </c>
      <c r="C715" s="86">
        <v>1</v>
      </c>
      <c r="D715" s="150" t="str">
        <f>IFERROR(MATCH(A715,'상위 PV'!$H$2:$H$7,0),"")</f>
        <v/>
      </c>
      <c r="E715" t="str">
        <f>IF(D715="","",D715&amp;"@"&amp;COUNTIF($D$1:D715,D715))</f>
        <v/>
      </c>
      <c r="F715" t="str">
        <f t="shared" si="11"/>
        <v>Google.com</v>
      </c>
      <c r="G715">
        <v>1</v>
      </c>
      <c r="I715" t="s">
        <v>1354</v>
      </c>
      <c r="J715" t="s">
        <v>319</v>
      </c>
      <c r="K715">
        <v>1</v>
      </c>
    </row>
    <row r="716" spans="1:11">
      <c r="A716" s="86" t="s">
        <v>1573</v>
      </c>
      <c r="B716" s="86" t="s">
        <v>319</v>
      </c>
      <c r="C716" s="86">
        <v>1</v>
      </c>
      <c r="D716" s="150" t="str">
        <f>IFERROR(MATCH(A716,'상위 PV'!$H$2:$H$7,0),"")</f>
        <v/>
      </c>
      <c r="E716" t="str">
        <f>IF(D716="","",D716&amp;"@"&amp;COUNTIF($D$1:D716,D716))</f>
        <v/>
      </c>
      <c r="F716" t="str">
        <f t="shared" si="11"/>
        <v>Google.com</v>
      </c>
      <c r="G716">
        <v>1</v>
      </c>
      <c r="I716" t="s">
        <v>1355</v>
      </c>
      <c r="J716" t="s">
        <v>319</v>
      </c>
      <c r="K716">
        <v>1</v>
      </c>
    </row>
    <row r="717" spans="1:11">
      <c r="A717" s="86" t="s">
        <v>1359</v>
      </c>
      <c r="B717" s="86" t="s">
        <v>1575</v>
      </c>
      <c r="C717" s="86">
        <v>1</v>
      </c>
      <c r="D717" s="150" t="str">
        <f>IFERROR(MATCH(A717,'상위 PV'!$H$2:$H$7,0),"")</f>
        <v/>
      </c>
      <c r="E717" t="str">
        <f>IF(D717="","",D717&amp;"@"&amp;COUNTIF($D$1:D717,D717))</f>
        <v/>
      </c>
      <c r="F717" t="str">
        <f t="shared" si="11"/>
        <v>Naver</v>
      </c>
      <c r="G717">
        <v>1</v>
      </c>
      <c r="I717" t="s">
        <v>1146</v>
      </c>
      <c r="J717" t="s">
        <v>319</v>
      </c>
      <c r="K717">
        <v>1</v>
      </c>
    </row>
    <row r="718" spans="1:11">
      <c r="A718" s="86" t="s">
        <v>1942</v>
      </c>
      <c r="B718" s="86" t="s">
        <v>319</v>
      </c>
      <c r="C718" s="86">
        <v>1</v>
      </c>
      <c r="D718" s="150" t="str">
        <f>IFERROR(MATCH(A718,'상위 PV'!$H$2:$H$7,0),"")</f>
        <v/>
      </c>
      <c r="E718" t="str">
        <f>IF(D718="","",D718&amp;"@"&amp;COUNTIF($D$1:D718,D718))</f>
        <v/>
      </c>
      <c r="F718" t="str">
        <f t="shared" si="11"/>
        <v>Google.com</v>
      </c>
      <c r="G718">
        <v>1</v>
      </c>
      <c r="I718" t="s">
        <v>1356</v>
      </c>
      <c r="J718" t="s">
        <v>319</v>
      </c>
      <c r="K718">
        <v>1</v>
      </c>
    </row>
    <row r="719" spans="1:11">
      <c r="A719" s="86" t="s">
        <v>1943</v>
      </c>
      <c r="B719" s="86" t="s">
        <v>319</v>
      </c>
      <c r="C719" s="86">
        <v>1</v>
      </c>
      <c r="D719" s="150" t="str">
        <f>IFERROR(MATCH(A719,'상위 PV'!$H$2:$H$7,0),"")</f>
        <v/>
      </c>
      <c r="E719" t="str">
        <f>IF(D719="","",D719&amp;"@"&amp;COUNTIF($D$1:D719,D719))</f>
        <v/>
      </c>
      <c r="F719" t="str">
        <f t="shared" si="11"/>
        <v>Google.com</v>
      </c>
      <c r="G719">
        <v>1</v>
      </c>
      <c r="I719" t="s">
        <v>1008</v>
      </c>
      <c r="J719" t="s">
        <v>319</v>
      </c>
      <c r="K719">
        <v>1</v>
      </c>
    </row>
    <row r="720" spans="1:11">
      <c r="A720" s="86" t="s">
        <v>1944</v>
      </c>
      <c r="B720" s="86" t="s">
        <v>319</v>
      </c>
      <c r="C720" s="86">
        <v>1</v>
      </c>
      <c r="D720" s="150" t="str">
        <f>IFERROR(MATCH(A720,'상위 PV'!$H$2:$H$7,0),"")</f>
        <v/>
      </c>
      <c r="E720" t="str">
        <f>IF(D720="","",D720&amp;"@"&amp;COUNTIF($D$1:D720,D720))</f>
        <v/>
      </c>
      <c r="F720" t="str">
        <f t="shared" si="11"/>
        <v>Google.com</v>
      </c>
      <c r="G720">
        <v>1</v>
      </c>
      <c r="I720" t="s">
        <v>1357</v>
      </c>
      <c r="J720" t="s">
        <v>319</v>
      </c>
      <c r="K720">
        <v>1</v>
      </c>
    </row>
    <row r="721" spans="1:11">
      <c r="A721" s="86" t="s">
        <v>1945</v>
      </c>
      <c r="B721" s="86" t="s">
        <v>319</v>
      </c>
      <c r="C721" s="86">
        <v>1</v>
      </c>
      <c r="D721" s="150" t="str">
        <f>IFERROR(MATCH(A721,'상위 PV'!$H$2:$H$7,0),"")</f>
        <v/>
      </c>
      <c r="E721" t="str">
        <f>IF(D721="","",D721&amp;"@"&amp;COUNTIF($D$1:D721,D721))</f>
        <v/>
      </c>
      <c r="F721" t="str">
        <f t="shared" si="11"/>
        <v>Google.com</v>
      </c>
      <c r="G721">
        <v>1</v>
      </c>
      <c r="I721" t="s">
        <v>1358</v>
      </c>
      <c r="J721" t="s">
        <v>319</v>
      </c>
      <c r="K721">
        <v>1</v>
      </c>
    </row>
    <row r="722" spans="1:11">
      <c r="A722" s="86" t="s">
        <v>1946</v>
      </c>
      <c r="B722" s="86" t="s">
        <v>319</v>
      </c>
      <c r="C722" s="86">
        <v>1</v>
      </c>
      <c r="D722" s="150" t="str">
        <f>IFERROR(MATCH(A722,'상위 PV'!$H$2:$H$7,0),"")</f>
        <v/>
      </c>
      <c r="E722" t="str">
        <f>IF(D722="","",D722&amp;"@"&amp;COUNTIF($D$1:D722,D722))</f>
        <v/>
      </c>
      <c r="F722" t="str">
        <f t="shared" si="11"/>
        <v>Google.com</v>
      </c>
      <c r="G722">
        <v>1</v>
      </c>
      <c r="I722" t="s">
        <v>295</v>
      </c>
      <c r="J722" t="s">
        <v>319</v>
      </c>
      <c r="K722">
        <v>1</v>
      </c>
    </row>
    <row r="723" spans="1:11">
      <c r="A723" s="86" t="s">
        <v>1678</v>
      </c>
      <c r="B723" s="86" t="s">
        <v>319</v>
      </c>
      <c r="C723" s="86">
        <v>1</v>
      </c>
      <c r="D723" s="150" t="str">
        <f>IFERROR(MATCH(A723,'상위 PV'!$H$2:$H$7,0),"")</f>
        <v/>
      </c>
      <c r="E723" t="str">
        <f>IF(D723="","",D723&amp;"@"&amp;COUNTIF($D$1:D723,D723))</f>
        <v/>
      </c>
      <c r="F723" t="str">
        <f t="shared" si="11"/>
        <v>Google.com</v>
      </c>
      <c r="G723">
        <v>1</v>
      </c>
      <c r="I723" t="s">
        <v>1359</v>
      </c>
      <c r="J723" t="s">
        <v>319</v>
      </c>
      <c r="K723">
        <v>1</v>
      </c>
    </row>
    <row r="724" spans="1:11">
      <c r="A724" s="86" t="s">
        <v>1036</v>
      </c>
      <c r="B724" s="86" t="s">
        <v>319</v>
      </c>
      <c r="C724" s="86">
        <v>1</v>
      </c>
      <c r="D724" s="150" t="str">
        <f>IFERROR(MATCH(A724,'상위 PV'!$H$2:$H$7,0),"")</f>
        <v/>
      </c>
      <c r="E724" t="str">
        <f>IF(D724="","",D724&amp;"@"&amp;COUNTIF($D$1:D724,D724))</f>
        <v/>
      </c>
      <c r="F724" t="str">
        <f t="shared" si="11"/>
        <v>Google.com</v>
      </c>
      <c r="G724">
        <v>1</v>
      </c>
      <c r="I724" t="s">
        <v>1360</v>
      </c>
      <c r="J724" t="s">
        <v>318</v>
      </c>
      <c r="K724">
        <v>1</v>
      </c>
    </row>
    <row r="725" spans="1:11">
      <c r="A725" s="86" t="s">
        <v>1947</v>
      </c>
      <c r="B725" s="86" t="s">
        <v>319</v>
      </c>
      <c r="C725" s="86">
        <v>1</v>
      </c>
      <c r="D725" s="150" t="str">
        <f>IFERROR(MATCH(A725,'상위 PV'!$H$2:$H$7,0),"")</f>
        <v/>
      </c>
      <c r="E725" t="str">
        <f>IF(D725="","",D725&amp;"@"&amp;COUNTIF($D$1:D725,D725))</f>
        <v/>
      </c>
      <c r="F725" t="str">
        <f t="shared" si="11"/>
        <v>Google.com</v>
      </c>
      <c r="G725">
        <v>1</v>
      </c>
      <c r="I725" t="s">
        <v>1361</v>
      </c>
      <c r="J725" t="s">
        <v>319</v>
      </c>
      <c r="K725">
        <v>1</v>
      </c>
    </row>
    <row r="726" spans="1:11">
      <c r="A726" s="86" t="s">
        <v>1948</v>
      </c>
      <c r="B726" s="86" t="s">
        <v>319</v>
      </c>
      <c r="C726" s="86">
        <v>1</v>
      </c>
      <c r="D726" s="150" t="str">
        <f>IFERROR(MATCH(A726,'상위 PV'!$H$2:$H$7,0),"")</f>
        <v/>
      </c>
      <c r="E726" t="str">
        <f>IF(D726="","",D726&amp;"@"&amp;COUNTIF($D$1:D726,D726))</f>
        <v/>
      </c>
      <c r="F726" t="str">
        <f t="shared" si="11"/>
        <v>Google.com</v>
      </c>
      <c r="G726">
        <v>1</v>
      </c>
      <c r="I726" t="s">
        <v>1036</v>
      </c>
      <c r="J726" t="s">
        <v>319</v>
      </c>
      <c r="K726">
        <v>1</v>
      </c>
    </row>
    <row r="727" spans="1:11">
      <c r="A727" s="86" t="s">
        <v>1049</v>
      </c>
      <c r="B727" s="86" t="s">
        <v>319</v>
      </c>
      <c r="C727" s="86">
        <v>1</v>
      </c>
      <c r="D727" s="150" t="str">
        <f>IFERROR(MATCH(A727,'상위 PV'!$H$2:$H$7,0),"")</f>
        <v/>
      </c>
      <c r="E727" t="str">
        <f>IF(D727="","",D727&amp;"@"&amp;COUNTIF($D$1:D727,D727))</f>
        <v/>
      </c>
      <c r="F727" t="str">
        <f t="shared" si="11"/>
        <v>Google.com</v>
      </c>
      <c r="G727">
        <v>1</v>
      </c>
      <c r="I727" t="s">
        <v>1091</v>
      </c>
      <c r="J727" t="s">
        <v>318</v>
      </c>
      <c r="K727">
        <v>1</v>
      </c>
    </row>
    <row r="728" spans="1:11">
      <c r="A728" s="86" t="s">
        <v>1949</v>
      </c>
      <c r="B728" s="86" t="s">
        <v>319</v>
      </c>
      <c r="C728" s="86">
        <v>1</v>
      </c>
      <c r="D728" s="150" t="str">
        <f>IFERROR(MATCH(A728,'상위 PV'!$H$2:$H$7,0),"")</f>
        <v/>
      </c>
      <c r="E728" t="str">
        <f>IF(D728="","",D728&amp;"@"&amp;COUNTIF($D$1:D728,D728))</f>
        <v/>
      </c>
      <c r="F728" t="str">
        <f t="shared" si="11"/>
        <v>Google.com</v>
      </c>
      <c r="G728">
        <v>1</v>
      </c>
      <c r="I728" t="s">
        <v>1362</v>
      </c>
      <c r="J728" t="s">
        <v>319</v>
      </c>
      <c r="K728">
        <v>1</v>
      </c>
    </row>
    <row r="729" spans="1:11">
      <c r="A729" s="86" t="s">
        <v>1228</v>
      </c>
      <c r="B729" s="86" t="s">
        <v>319</v>
      </c>
      <c r="C729" s="86">
        <v>1</v>
      </c>
      <c r="D729" s="150" t="str">
        <f>IFERROR(MATCH(A729,'상위 PV'!$H$2:$H$7,0),"")</f>
        <v/>
      </c>
      <c r="E729" t="str">
        <f>IF(D729="","",D729&amp;"@"&amp;COUNTIF($D$1:D729,D729))</f>
        <v/>
      </c>
      <c r="F729" t="str">
        <f t="shared" si="11"/>
        <v>Google.com</v>
      </c>
      <c r="G729">
        <v>1</v>
      </c>
      <c r="I729" t="s">
        <v>1363</v>
      </c>
      <c r="J729" t="s">
        <v>319</v>
      </c>
      <c r="K729">
        <v>1</v>
      </c>
    </row>
    <row r="730" spans="1:11">
      <c r="A730" s="86" t="s">
        <v>1050</v>
      </c>
      <c r="B730" s="86" t="s">
        <v>319</v>
      </c>
      <c r="C730" s="86">
        <v>1</v>
      </c>
      <c r="D730" s="150" t="str">
        <f>IFERROR(MATCH(A730,'상위 PV'!$H$2:$H$7,0),"")</f>
        <v/>
      </c>
      <c r="E730" t="str">
        <f>IF(D730="","",D730&amp;"@"&amp;COUNTIF($D$1:D730,D730))</f>
        <v/>
      </c>
      <c r="F730" t="str">
        <f t="shared" si="11"/>
        <v>Google.com</v>
      </c>
      <c r="G730">
        <v>1</v>
      </c>
      <c r="I730" t="s">
        <v>1149</v>
      </c>
      <c r="J730" t="s">
        <v>1111</v>
      </c>
      <c r="K730">
        <v>1</v>
      </c>
    </row>
    <row r="731" spans="1:11">
      <c r="A731" s="86" t="s">
        <v>1950</v>
      </c>
      <c r="B731" s="86" t="s">
        <v>319</v>
      </c>
      <c r="C731" s="86">
        <v>1</v>
      </c>
      <c r="D731" s="150" t="str">
        <f>IFERROR(MATCH(A731,'상위 PV'!$H$2:$H$7,0),"")</f>
        <v/>
      </c>
      <c r="E731" t="str">
        <f>IF(D731="","",D731&amp;"@"&amp;COUNTIF($D$1:D731,D731))</f>
        <v/>
      </c>
      <c r="F731" t="str">
        <f t="shared" si="11"/>
        <v>Google.com</v>
      </c>
      <c r="G731">
        <v>1</v>
      </c>
      <c r="I731" t="s">
        <v>1150</v>
      </c>
      <c r="J731" t="s">
        <v>319</v>
      </c>
      <c r="K731">
        <v>1</v>
      </c>
    </row>
    <row r="732" spans="1:11">
      <c r="A732" s="86" t="s">
        <v>1951</v>
      </c>
      <c r="B732" s="86" t="s">
        <v>584</v>
      </c>
      <c r="C732" s="86">
        <v>1</v>
      </c>
      <c r="D732" s="150" t="str">
        <f>IFERROR(MATCH(A732,'상위 PV'!$H$2:$H$7,0),"")</f>
        <v/>
      </c>
      <c r="E732" t="str">
        <f>IF(D732="","",D732&amp;"@"&amp;COUNTIF($D$1:D732,D732))</f>
        <v/>
      </c>
      <c r="F732" t="str">
        <f t="shared" si="11"/>
        <v>Yahoo</v>
      </c>
      <c r="G732">
        <v>1</v>
      </c>
      <c r="I732" t="s">
        <v>1228</v>
      </c>
      <c r="J732" t="s">
        <v>319</v>
      </c>
      <c r="K732">
        <v>1</v>
      </c>
    </row>
    <row r="733" spans="1:11">
      <c r="A733" s="86" t="s">
        <v>1127</v>
      </c>
      <c r="B733" s="86" t="s">
        <v>319</v>
      </c>
      <c r="C733" s="86">
        <v>1</v>
      </c>
      <c r="D733" s="150" t="str">
        <f>IFERROR(MATCH(A733,'상위 PV'!$H$2:$H$7,0),"")</f>
        <v/>
      </c>
      <c r="E733" t="str">
        <f>IF(D733="","",D733&amp;"@"&amp;COUNTIF($D$1:D733,D733))</f>
        <v/>
      </c>
      <c r="F733" t="str">
        <f t="shared" si="11"/>
        <v>Google.com</v>
      </c>
      <c r="G733">
        <v>1</v>
      </c>
      <c r="I733" t="s">
        <v>1127</v>
      </c>
      <c r="J733" t="s">
        <v>318</v>
      </c>
      <c r="K733">
        <v>1</v>
      </c>
    </row>
    <row r="734" spans="1:11">
      <c r="A734" s="86" t="s">
        <v>1952</v>
      </c>
      <c r="B734" s="86" t="s">
        <v>319</v>
      </c>
      <c r="C734" s="86">
        <v>1</v>
      </c>
      <c r="D734" s="150" t="str">
        <f>IFERROR(MATCH(A734,'상위 PV'!$H$2:$H$7,0),"")</f>
        <v/>
      </c>
      <c r="E734" t="str">
        <f>IF(D734="","",D734&amp;"@"&amp;COUNTIF($D$1:D734,D734))</f>
        <v/>
      </c>
      <c r="F734" t="str">
        <f t="shared" si="11"/>
        <v>Google.com</v>
      </c>
      <c r="G734">
        <v>1</v>
      </c>
      <c r="I734" t="s">
        <v>1010</v>
      </c>
      <c r="J734" t="s">
        <v>319</v>
      </c>
      <c r="K734">
        <v>1</v>
      </c>
    </row>
    <row r="735" spans="1:11">
      <c r="A735" s="86" t="s">
        <v>1630</v>
      </c>
      <c r="B735" s="86" t="s">
        <v>319</v>
      </c>
      <c r="C735" s="86">
        <v>1</v>
      </c>
      <c r="D735" s="150" t="str">
        <f>IFERROR(MATCH(A735,'상위 PV'!$H$2:$H$7,0),"")</f>
        <v/>
      </c>
      <c r="E735" t="str">
        <f>IF(D735="","",D735&amp;"@"&amp;COUNTIF($D$1:D735,D735))</f>
        <v/>
      </c>
      <c r="F735" t="str">
        <f t="shared" si="11"/>
        <v>Google.com</v>
      </c>
      <c r="G735">
        <v>1</v>
      </c>
      <c r="I735" t="s">
        <v>653</v>
      </c>
      <c r="J735" t="s">
        <v>326</v>
      </c>
      <c r="K735">
        <v>1</v>
      </c>
    </row>
    <row r="736" spans="1:11">
      <c r="A736" s="86" t="s">
        <v>1953</v>
      </c>
      <c r="B736" s="86" t="s">
        <v>319</v>
      </c>
      <c r="C736" s="86">
        <v>1</v>
      </c>
      <c r="D736" s="150" t="str">
        <f>IFERROR(MATCH(A736,'상위 PV'!$H$2:$H$7,0),"")</f>
        <v/>
      </c>
      <c r="E736" t="str">
        <f>IF(D736="","",D736&amp;"@"&amp;COUNTIF($D$1:D736,D736))</f>
        <v/>
      </c>
      <c r="F736" t="str">
        <f t="shared" si="11"/>
        <v>Google.com</v>
      </c>
      <c r="G736">
        <v>1</v>
      </c>
      <c r="I736" t="s">
        <v>1095</v>
      </c>
      <c r="J736" t="s">
        <v>318</v>
      </c>
      <c r="K736">
        <v>1</v>
      </c>
    </row>
    <row r="737" spans="1:11">
      <c r="A737" s="86" t="s">
        <v>918</v>
      </c>
      <c r="B737" s="86" t="s">
        <v>319</v>
      </c>
      <c r="C737" s="86">
        <v>1</v>
      </c>
      <c r="D737" s="150" t="str">
        <f>IFERROR(MATCH(A737,'상위 PV'!$H$2:$H$7,0),"")</f>
        <v/>
      </c>
      <c r="E737" t="str">
        <f>IF(D737="","",D737&amp;"@"&amp;COUNTIF($D$1:D737,D737))</f>
        <v/>
      </c>
      <c r="F737" t="str">
        <f t="shared" si="11"/>
        <v>Google.com</v>
      </c>
      <c r="G737">
        <v>1</v>
      </c>
      <c r="I737" t="s">
        <v>1042</v>
      </c>
      <c r="J737" t="s">
        <v>319</v>
      </c>
      <c r="K737">
        <v>1</v>
      </c>
    </row>
    <row r="738" spans="1:11">
      <c r="A738" s="86" t="s">
        <v>1954</v>
      </c>
      <c r="B738" s="86" t="s">
        <v>326</v>
      </c>
      <c r="C738" s="86">
        <v>1</v>
      </c>
      <c r="D738" s="150" t="str">
        <f>IFERROR(MATCH(A738,'상위 PV'!$H$2:$H$7,0),"")</f>
        <v/>
      </c>
      <c r="E738" t="str">
        <f>IF(D738="","",D738&amp;"@"&amp;COUNTIF($D$1:D738,D738))</f>
        <v/>
      </c>
      <c r="F738" t="str">
        <f t="shared" si="11"/>
        <v>Bing</v>
      </c>
      <c r="G738">
        <v>1</v>
      </c>
      <c r="I738" t="s">
        <v>1364</v>
      </c>
      <c r="J738" t="s">
        <v>319</v>
      </c>
      <c r="K738">
        <v>1</v>
      </c>
    </row>
    <row r="739" spans="1:11">
      <c r="A739" s="86" t="s">
        <v>1955</v>
      </c>
      <c r="B739" s="86" t="s">
        <v>319</v>
      </c>
      <c r="C739" s="86">
        <v>1</v>
      </c>
      <c r="D739" s="150" t="str">
        <f>IFERROR(MATCH(A739,'상위 PV'!$H$2:$H$7,0),"")</f>
        <v/>
      </c>
      <c r="E739" t="str">
        <f>IF(D739="","",D739&amp;"@"&amp;COUNTIF($D$1:D739,D739))</f>
        <v/>
      </c>
      <c r="F739" t="str">
        <f t="shared" si="11"/>
        <v>Google.com</v>
      </c>
      <c r="G739">
        <v>1</v>
      </c>
      <c r="I739" t="s">
        <v>1365</v>
      </c>
      <c r="J739" t="s">
        <v>319</v>
      </c>
      <c r="K739">
        <v>1</v>
      </c>
    </row>
    <row r="740" spans="1:11">
      <c r="A740" s="86" t="s">
        <v>1956</v>
      </c>
      <c r="B740" s="86" t="s">
        <v>319</v>
      </c>
      <c r="C740" s="86">
        <v>1</v>
      </c>
      <c r="D740" s="150" t="str">
        <f>IFERROR(MATCH(A740,'상위 PV'!$H$2:$H$7,0),"")</f>
        <v/>
      </c>
      <c r="E740" t="str">
        <f>IF(D740="","",D740&amp;"@"&amp;COUNTIF($D$1:D740,D740))</f>
        <v/>
      </c>
      <c r="F740" t="str">
        <f t="shared" si="11"/>
        <v>Google.com</v>
      </c>
      <c r="G740">
        <v>1</v>
      </c>
      <c r="I740" t="s">
        <v>1366</v>
      </c>
      <c r="J740" t="s">
        <v>319</v>
      </c>
      <c r="K740">
        <v>1</v>
      </c>
    </row>
    <row r="741" spans="1:11">
      <c r="A741" s="86" t="s">
        <v>1289</v>
      </c>
      <c r="B741" s="86" t="s">
        <v>319</v>
      </c>
      <c r="C741" s="86">
        <v>1</v>
      </c>
      <c r="D741" s="150" t="str">
        <f>IFERROR(MATCH(A741,'상위 PV'!$H$2:$H$7,0),"")</f>
        <v/>
      </c>
      <c r="E741" t="str">
        <f>IF(D741="","",D741&amp;"@"&amp;COUNTIF($D$1:D741,D741))</f>
        <v/>
      </c>
      <c r="F741" t="str">
        <f t="shared" si="11"/>
        <v>Google.com</v>
      </c>
      <c r="G741">
        <v>1</v>
      </c>
      <c r="I741" t="s">
        <v>676</v>
      </c>
      <c r="J741" t="s">
        <v>319</v>
      </c>
      <c r="K741">
        <v>1</v>
      </c>
    </row>
    <row r="742" spans="1:11">
      <c r="A742" s="86" t="s">
        <v>1631</v>
      </c>
      <c r="B742" s="86" t="s">
        <v>318</v>
      </c>
      <c r="C742" s="86">
        <v>1</v>
      </c>
      <c r="D742" s="150" t="str">
        <f>IFERROR(MATCH(A742,'상위 PV'!$H$2:$H$7,0),"")</f>
        <v/>
      </c>
      <c r="E742" t="str">
        <f>IF(D742="","",D742&amp;"@"&amp;COUNTIF($D$1:D742,D742))</f>
        <v/>
      </c>
      <c r="F742" t="str">
        <f t="shared" si="11"/>
        <v>직접유입</v>
      </c>
      <c r="G742">
        <v>1</v>
      </c>
      <c r="I742" t="s">
        <v>981</v>
      </c>
      <c r="J742" t="s">
        <v>319</v>
      </c>
      <c r="K742">
        <v>1</v>
      </c>
    </row>
    <row r="743" spans="1:11">
      <c r="A743" s="86" t="s">
        <v>1957</v>
      </c>
      <c r="B743" s="86" t="s">
        <v>319</v>
      </c>
      <c r="C743" s="86">
        <v>1</v>
      </c>
      <c r="D743" s="150" t="str">
        <f>IFERROR(MATCH(A743,'상위 PV'!$H$2:$H$7,0),"")</f>
        <v/>
      </c>
      <c r="E743" t="str">
        <f>IF(D743="","",D743&amp;"@"&amp;COUNTIF($D$1:D743,D743))</f>
        <v/>
      </c>
      <c r="F743" t="str">
        <f t="shared" si="11"/>
        <v>Google.com</v>
      </c>
      <c r="G743">
        <v>1</v>
      </c>
      <c r="I743" t="s">
        <v>1367</v>
      </c>
      <c r="J743" t="s">
        <v>319</v>
      </c>
      <c r="K743">
        <v>1</v>
      </c>
    </row>
    <row r="744" spans="1:11">
      <c r="A744" s="86" t="s">
        <v>1958</v>
      </c>
      <c r="B744" s="86" t="s">
        <v>318</v>
      </c>
      <c r="C744" s="86">
        <v>1</v>
      </c>
      <c r="D744" s="150" t="str">
        <f>IFERROR(MATCH(A744,'상위 PV'!$H$2:$H$7,0),"")</f>
        <v/>
      </c>
      <c r="E744" t="str">
        <f>IF(D744="","",D744&amp;"@"&amp;COUNTIF($D$1:D744,D744))</f>
        <v/>
      </c>
      <c r="F744" t="str">
        <f t="shared" si="11"/>
        <v>직접유입</v>
      </c>
      <c r="G744">
        <v>1</v>
      </c>
      <c r="I744" t="s">
        <v>1069</v>
      </c>
      <c r="J744" t="s">
        <v>252</v>
      </c>
      <c r="K744">
        <v>1</v>
      </c>
    </row>
    <row r="745" spans="1:11">
      <c r="A745" s="86" t="s">
        <v>1100</v>
      </c>
      <c r="B745" s="86" t="s">
        <v>318</v>
      </c>
      <c r="C745" s="86">
        <v>1</v>
      </c>
      <c r="D745" s="150" t="str">
        <f>IFERROR(MATCH(A745,'상위 PV'!$H$2:$H$7,0),"")</f>
        <v/>
      </c>
      <c r="E745" t="str">
        <f>IF(D745="","",D745&amp;"@"&amp;COUNTIF($D$1:D745,D745))</f>
        <v/>
      </c>
      <c r="F745" t="str">
        <f t="shared" si="11"/>
        <v>직접유입</v>
      </c>
      <c r="G745">
        <v>1</v>
      </c>
      <c r="I745" t="s">
        <v>1105</v>
      </c>
      <c r="J745" t="s">
        <v>319</v>
      </c>
      <c r="K745">
        <v>1</v>
      </c>
    </row>
    <row r="746" spans="1:11">
      <c r="A746" s="86" t="s">
        <v>1959</v>
      </c>
      <c r="B746" s="86" t="s">
        <v>319</v>
      </c>
      <c r="C746" s="86">
        <v>1</v>
      </c>
      <c r="D746" s="150" t="str">
        <f>IFERROR(MATCH(A746,'상위 PV'!$H$2:$H$7,0),"")</f>
        <v/>
      </c>
      <c r="E746" t="str">
        <f>IF(D746="","",D746&amp;"@"&amp;COUNTIF($D$1:D746,D746))</f>
        <v/>
      </c>
      <c r="F746" t="str">
        <f t="shared" si="11"/>
        <v>Google.com</v>
      </c>
      <c r="G746">
        <v>1</v>
      </c>
      <c r="I746" t="s">
        <v>1368</v>
      </c>
      <c r="J746" t="s">
        <v>319</v>
      </c>
      <c r="K746">
        <v>1</v>
      </c>
    </row>
    <row r="747" spans="1:11">
      <c r="A747" s="86" t="s">
        <v>1574</v>
      </c>
      <c r="B747" s="86" t="s">
        <v>319</v>
      </c>
      <c r="C747" s="86">
        <v>1</v>
      </c>
      <c r="D747" s="150" t="str">
        <f>IFERROR(MATCH(A747,'상위 PV'!$H$2:$H$7,0),"")</f>
        <v/>
      </c>
      <c r="E747" t="str">
        <f>IF(D747="","",D747&amp;"@"&amp;COUNTIF($D$1:D747,D747))</f>
        <v/>
      </c>
      <c r="F747" t="str">
        <f t="shared" si="11"/>
        <v>Google.com</v>
      </c>
      <c r="G747">
        <v>1</v>
      </c>
      <c r="I747" t="s">
        <v>1369</v>
      </c>
      <c r="J747" t="s">
        <v>319</v>
      </c>
      <c r="K747">
        <v>1</v>
      </c>
    </row>
    <row r="748" spans="1:11">
      <c r="A748" s="86" t="s">
        <v>263</v>
      </c>
      <c r="B748" s="86" t="s">
        <v>1515</v>
      </c>
      <c r="C748" s="86">
        <v>1</v>
      </c>
      <c r="D748" s="150" t="str">
        <f>IFERROR(MATCH(A748,'상위 PV'!$H$2:$H$7,0),"")</f>
        <v/>
      </c>
      <c r="E748" t="str">
        <f>IF(D748="","",D748&amp;"@"&amp;COUNTIF($D$1:D748,D748))</f>
        <v/>
      </c>
      <c r="F748" t="str">
        <f t="shared" si="11"/>
        <v>Eng.skearthon.com</v>
      </c>
      <c r="G748">
        <v>1</v>
      </c>
      <c r="I748" t="s">
        <v>312</v>
      </c>
      <c r="J748" t="s">
        <v>319</v>
      </c>
      <c r="K748">
        <v>1</v>
      </c>
    </row>
    <row r="749" spans="1:11">
      <c r="A749" s="86" t="s">
        <v>263</v>
      </c>
      <c r="B749" s="86" t="s">
        <v>592</v>
      </c>
      <c r="C749" s="86">
        <v>1</v>
      </c>
      <c r="D749" s="150" t="str">
        <f>IFERROR(MATCH(A749,'상위 PV'!$H$2:$H$7,0),"")</f>
        <v/>
      </c>
      <c r="E749" t="str">
        <f>IF(D749="","",D749&amp;"@"&amp;COUNTIF($D$1:D749,D749))</f>
        <v/>
      </c>
      <c r="F749" t="str">
        <f t="shared" si="11"/>
        <v>Eng.skgeocentric.com</v>
      </c>
      <c r="G749">
        <v>1</v>
      </c>
      <c r="I749" t="s">
        <v>263</v>
      </c>
      <c r="J749" t="s">
        <v>323</v>
      </c>
      <c r="K749">
        <v>1</v>
      </c>
    </row>
    <row r="750" spans="1:11">
      <c r="A750" s="86" t="s">
        <v>263</v>
      </c>
      <c r="B750" s="86" t="s">
        <v>659</v>
      </c>
      <c r="C750" s="86">
        <v>1</v>
      </c>
      <c r="D750" s="150" t="str">
        <f>IFERROR(MATCH(A750,'상위 PV'!$H$2:$H$7,0),"")</f>
        <v/>
      </c>
      <c r="E750" t="str">
        <f>IF(D750="","",D750&amp;"@"&amp;COUNTIF($D$1:D750,D750))</f>
        <v/>
      </c>
      <c r="F750" t="str">
        <f t="shared" si="11"/>
        <v>Euc-excel.officeapps.live.com</v>
      </c>
      <c r="G750">
        <v>1</v>
      </c>
      <c r="I750" t="s">
        <v>263</v>
      </c>
      <c r="J750" t="s">
        <v>592</v>
      </c>
      <c r="K750">
        <v>1</v>
      </c>
    </row>
    <row r="751" spans="1:11">
      <c r="A751" s="86" t="s">
        <v>263</v>
      </c>
      <c r="B751" s="86" t="s">
        <v>1231</v>
      </c>
      <c r="C751" s="86">
        <v>1</v>
      </c>
      <c r="D751" s="150" t="str">
        <f>IFERROR(MATCH(A751,'상위 PV'!$H$2:$H$7,0),"")</f>
        <v/>
      </c>
      <c r="E751" t="str">
        <f>IF(D751="","",D751&amp;"@"&amp;COUNTIF($D$1:D751,D751))</f>
        <v/>
      </c>
      <c r="F751" t="str">
        <f t="shared" si="11"/>
        <v>Skenmove.com</v>
      </c>
      <c r="G751">
        <v>1</v>
      </c>
      <c r="I751" t="s">
        <v>263</v>
      </c>
      <c r="J751" t="s">
        <v>321</v>
      </c>
      <c r="K751">
        <v>1</v>
      </c>
    </row>
    <row r="752" spans="1:11">
      <c r="A752" s="86" t="s">
        <v>1734</v>
      </c>
      <c r="B752" s="86" t="s">
        <v>319</v>
      </c>
      <c r="C752" s="86">
        <v>1</v>
      </c>
      <c r="D752" s="150" t="str">
        <f>IFERROR(MATCH(A752,'상위 PV'!$H$2:$H$7,0),"")</f>
        <v/>
      </c>
      <c r="E752" t="str">
        <f>IF(D752="","",D752&amp;"@"&amp;COUNTIF($D$1:D752,D752))</f>
        <v/>
      </c>
      <c r="F752" t="str">
        <f t="shared" si="11"/>
        <v>Google.com</v>
      </c>
      <c r="G752">
        <v>1</v>
      </c>
      <c r="I752" t="s">
        <v>1370</v>
      </c>
      <c r="J752" t="s">
        <v>319</v>
      </c>
      <c r="K752">
        <v>1</v>
      </c>
    </row>
    <row r="753" spans="1:11">
      <c r="A753" s="86" t="s">
        <v>1032</v>
      </c>
      <c r="B753" s="86" t="s">
        <v>319</v>
      </c>
      <c r="C753" s="86">
        <v>1</v>
      </c>
      <c r="D753" s="150" t="str">
        <f>IFERROR(MATCH(A753,'상위 PV'!$H$2:$H$7,0),"")</f>
        <v/>
      </c>
      <c r="E753" t="str">
        <f>IF(D753="","",D753&amp;"@"&amp;COUNTIF($D$1:D753,D753))</f>
        <v/>
      </c>
      <c r="F753" t="str">
        <f t="shared" si="11"/>
        <v>Google.com</v>
      </c>
      <c r="G753">
        <v>1</v>
      </c>
      <c r="I753" t="s">
        <v>270</v>
      </c>
      <c r="J753" t="s">
        <v>1391</v>
      </c>
      <c r="K753">
        <v>1</v>
      </c>
    </row>
    <row r="754" spans="1:11">
      <c r="A754" s="86" t="s">
        <v>1032</v>
      </c>
      <c r="B754" s="86" t="s">
        <v>1438</v>
      </c>
      <c r="C754" s="86">
        <v>1</v>
      </c>
      <c r="D754" s="150" t="str">
        <f>IFERROR(MATCH(A754,'상위 PV'!$H$2:$H$7,0),"")</f>
        <v/>
      </c>
      <c r="E754" t="str">
        <f>IF(D754="","",D754&amp;"@"&amp;COUNTIF($D$1:D754,D754))</f>
        <v/>
      </c>
      <c r="F754" t="str">
        <f t="shared" si="11"/>
        <v>Skenergy.com</v>
      </c>
      <c r="G754">
        <v>1</v>
      </c>
      <c r="I754" t="s">
        <v>614</v>
      </c>
      <c r="J754" t="s">
        <v>318</v>
      </c>
      <c r="K754">
        <v>1</v>
      </c>
    </row>
    <row r="755" spans="1:11">
      <c r="A755" s="86" t="s">
        <v>270</v>
      </c>
      <c r="B755" s="86" t="s">
        <v>326</v>
      </c>
      <c r="C755" s="86">
        <v>1</v>
      </c>
      <c r="D755" s="150" t="str">
        <f>IFERROR(MATCH(A755,'상위 PV'!$H$2:$H$7,0),"")</f>
        <v/>
      </c>
      <c r="E755" t="str">
        <f>IF(D755="","",D755&amp;"@"&amp;COUNTIF($D$1:D755,D755))</f>
        <v/>
      </c>
      <c r="F755" t="str">
        <f t="shared" si="11"/>
        <v>Bing</v>
      </c>
      <c r="G755">
        <v>1</v>
      </c>
      <c r="I755" t="s">
        <v>614</v>
      </c>
      <c r="J755" t="s">
        <v>319</v>
      </c>
      <c r="K755">
        <v>1</v>
      </c>
    </row>
    <row r="756" spans="1:11">
      <c r="A756" s="86" t="s">
        <v>270</v>
      </c>
      <c r="B756" s="86" t="s">
        <v>1976</v>
      </c>
      <c r="C756" s="86">
        <v>1</v>
      </c>
      <c r="D756" s="150" t="str">
        <f>IFERROR(MATCH(A756,'상위 PV'!$H$2:$H$7,0),"")</f>
        <v/>
      </c>
      <c r="E756" t="str">
        <f>IF(D756="","",D756&amp;"@"&amp;COUNTIF($D$1:D756,D756))</f>
        <v/>
      </c>
      <c r="F756" t="str">
        <f t="shared" si="11"/>
        <v>Copilot.microsoft.com</v>
      </c>
      <c r="G756">
        <v>1</v>
      </c>
      <c r="I756" t="s">
        <v>280</v>
      </c>
      <c r="J756" t="s">
        <v>323</v>
      </c>
      <c r="K756">
        <v>1</v>
      </c>
    </row>
    <row r="757" spans="1:11">
      <c r="A757" s="86" t="s">
        <v>270</v>
      </c>
      <c r="B757" s="86" t="s">
        <v>319</v>
      </c>
      <c r="C757" s="86">
        <v>1</v>
      </c>
      <c r="D757" s="150" t="str">
        <f>IFERROR(MATCH(A757,'상위 PV'!$H$2:$H$7,0),"")</f>
        <v/>
      </c>
      <c r="E757" t="str">
        <f>IF(D757="","",D757&amp;"@"&amp;COUNTIF($D$1:D757,D757))</f>
        <v/>
      </c>
      <c r="F757" t="str">
        <f t="shared" si="11"/>
        <v>Google.com</v>
      </c>
      <c r="G757">
        <v>1</v>
      </c>
      <c r="I757" t="s">
        <v>1371</v>
      </c>
      <c r="J757" t="s">
        <v>319</v>
      </c>
      <c r="K757">
        <v>1</v>
      </c>
    </row>
    <row r="758" spans="1:11">
      <c r="A758" s="86" t="s">
        <v>280</v>
      </c>
      <c r="B758" s="86" t="s">
        <v>319</v>
      </c>
      <c r="C758" s="86">
        <v>1</v>
      </c>
      <c r="D758" s="150" t="str">
        <f>IFERROR(MATCH(A758,'상위 PV'!$H$2:$H$7,0),"")</f>
        <v/>
      </c>
      <c r="E758" t="str">
        <f>IF(D758="","",D758&amp;"@"&amp;COUNTIF($D$1:D758,D758))</f>
        <v/>
      </c>
      <c r="F758" t="str">
        <f t="shared" si="11"/>
        <v>Google.com</v>
      </c>
      <c r="G758">
        <v>1</v>
      </c>
      <c r="I758" t="s">
        <v>266</v>
      </c>
      <c r="J758" t="s">
        <v>321</v>
      </c>
      <c r="K758">
        <v>0</v>
      </c>
    </row>
    <row r="759" spans="1:11">
      <c r="A759" s="86" t="s">
        <v>1250</v>
      </c>
      <c r="B759" s="86" t="s">
        <v>252</v>
      </c>
      <c r="C759" s="86">
        <v>0</v>
      </c>
      <c r="D759" s="150" t="str">
        <f>IFERROR(MATCH(A759,'상위 PV'!$H$2:$H$7,0),"")</f>
        <v/>
      </c>
      <c r="E759" t="str">
        <f>IF(D759="","",D759&amp;"@"&amp;COUNTIF($D$1:D759,D759))</f>
        <v/>
      </c>
      <c r="F759" t="str">
        <f t="shared" si="11"/>
        <v>(not set)</v>
      </c>
      <c r="G759">
        <v>1</v>
      </c>
      <c r="I759" t="s">
        <v>1198</v>
      </c>
      <c r="J759" t="s">
        <v>320</v>
      </c>
      <c r="K759">
        <v>0</v>
      </c>
    </row>
    <row r="760" spans="1:11">
      <c r="A760" s="86" t="s">
        <v>308</v>
      </c>
      <c r="B760" s="86" t="s">
        <v>252</v>
      </c>
      <c r="C760" s="86">
        <v>0</v>
      </c>
      <c r="D760" s="150" t="str">
        <f>IFERROR(MATCH(A760,'상위 PV'!$H$2:$H$7,0),"")</f>
        <v/>
      </c>
      <c r="E760" t="str">
        <f>IF(D760="","",D760&amp;"@"&amp;COUNTIF($D$1:D760,D760))</f>
        <v/>
      </c>
      <c r="F760" t="str">
        <f t="shared" si="11"/>
        <v>(not set)</v>
      </c>
      <c r="G760">
        <v>1</v>
      </c>
      <c r="I760" t="s">
        <v>980</v>
      </c>
      <c r="J760" t="s">
        <v>319</v>
      </c>
      <c r="K760">
        <v>0</v>
      </c>
    </row>
    <row r="761" spans="1:11">
      <c r="A761" s="86" t="s">
        <v>282</v>
      </c>
      <c r="B761" s="86" t="s">
        <v>252</v>
      </c>
      <c r="C761" s="86">
        <v>0</v>
      </c>
      <c r="D761" s="150" t="str">
        <f>IFERROR(MATCH(A761,'상위 PV'!$H$2:$H$7,0),"")</f>
        <v/>
      </c>
      <c r="E761" t="str">
        <f>IF(D761="","",D761&amp;"@"&amp;COUNTIF($D$1:D761,D761))</f>
        <v/>
      </c>
      <c r="F761" t="str">
        <f t="shared" si="11"/>
        <v>(not set)</v>
      </c>
      <c r="G761">
        <v>1</v>
      </c>
      <c r="I761" t="s">
        <v>1028</v>
      </c>
      <c r="J761" t="s">
        <v>321</v>
      </c>
      <c r="K761">
        <v>0</v>
      </c>
    </row>
    <row r="762" spans="1:11">
      <c r="A762" s="86" t="s">
        <v>282</v>
      </c>
      <c r="B762" s="86" t="s">
        <v>319</v>
      </c>
      <c r="C762" s="86">
        <v>0</v>
      </c>
      <c r="D762" s="150" t="str">
        <f>IFERROR(MATCH(A762,'상위 PV'!$H$2:$H$7,0),"")</f>
        <v/>
      </c>
      <c r="E762" t="str">
        <f>IF(D762="","",D762&amp;"@"&amp;COUNTIF($D$1:D762,D762))</f>
        <v/>
      </c>
      <c r="F762" t="str">
        <f t="shared" si="11"/>
        <v>Google.com</v>
      </c>
      <c r="G762">
        <v>1</v>
      </c>
      <c r="I762" t="s">
        <v>1139</v>
      </c>
      <c r="J762" t="s">
        <v>319</v>
      </c>
      <c r="K762">
        <v>0</v>
      </c>
    </row>
    <row r="763" spans="1:11">
      <c r="A763" s="86" t="s">
        <v>618</v>
      </c>
      <c r="B763" s="86" t="s">
        <v>252</v>
      </c>
      <c r="C763" s="86">
        <v>0</v>
      </c>
      <c r="D763" s="150" t="str">
        <f>IFERROR(MATCH(A763,'상위 PV'!$H$2:$H$7,0),"")</f>
        <v/>
      </c>
      <c r="E763" t="str">
        <f>IF(D763="","",D763&amp;"@"&amp;COUNTIF($D$1:D763,D763))</f>
        <v/>
      </c>
      <c r="F763" t="str">
        <f t="shared" si="11"/>
        <v>(not set)</v>
      </c>
      <c r="G763">
        <v>1</v>
      </c>
      <c r="I763" t="s">
        <v>273</v>
      </c>
      <c r="J763" t="s">
        <v>252</v>
      </c>
      <c r="K763">
        <v>0</v>
      </c>
    </row>
    <row r="764" spans="1:11">
      <c r="A764" s="86" t="s">
        <v>513</v>
      </c>
      <c r="B764" s="86" t="s">
        <v>252</v>
      </c>
      <c r="C764" s="86">
        <v>0</v>
      </c>
      <c r="D764" s="150" t="str">
        <f>IFERROR(MATCH(A764,'상위 PV'!$H$2:$H$7,0),"")</f>
        <v/>
      </c>
      <c r="E764" t="str">
        <f>IF(D764="","",D764&amp;"@"&amp;COUNTIF($D$1:D764,D764))</f>
        <v/>
      </c>
      <c r="F764" t="str">
        <f t="shared" si="11"/>
        <v>(not set)</v>
      </c>
      <c r="G764">
        <v>1</v>
      </c>
      <c r="I764" t="s">
        <v>1372</v>
      </c>
      <c r="J764" t="s">
        <v>319</v>
      </c>
      <c r="K764">
        <v>0</v>
      </c>
    </row>
    <row r="765" spans="1:11">
      <c r="A765" s="86" t="s">
        <v>1797</v>
      </c>
      <c r="B765" s="86" t="s">
        <v>252</v>
      </c>
      <c r="C765" s="86">
        <v>0</v>
      </c>
      <c r="D765" s="150" t="str">
        <f>IFERROR(MATCH(A765,'상위 PV'!$H$2:$H$7,0),"")</f>
        <v/>
      </c>
      <c r="E765" t="str">
        <f>IF(D765="","",D765&amp;"@"&amp;COUNTIF($D$1:D765,D765))</f>
        <v/>
      </c>
      <c r="F765" t="str">
        <f t="shared" si="11"/>
        <v>(not set)</v>
      </c>
      <c r="G765">
        <v>1</v>
      </c>
      <c r="I765" t="str">
        <f>IF(E765="","",INDEX('기사 제목, 링크 정리시트'!B:B,MATCH("http://skinnonews.com"&amp;A765,'기사 제목, 링크 정리시트'!C:C,0)))</f>
        <v/>
      </c>
    </row>
    <row r="766" spans="1:11">
      <c r="A766" s="86" t="s">
        <v>1797</v>
      </c>
      <c r="B766" s="86" t="s">
        <v>325</v>
      </c>
      <c r="C766" s="86">
        <v>0</v>
      </c>
      <c r="D766" s="150" t="str">
        <f>IFERROR(MATCH(A766,'상위 PV'!$H$2:$H$7,0),"")</f>
        <v/>
      </c>
      <c r="E766" t="str">
        <f>IF(D766="","",D766&amp;"@"&amp;COUNTIF($D$1:D766,D766))</f>
        <v/>
      </c>
      <c r="F766" t="str">
        <f t="shared" si="11"/>
        <v>Statics.teams.cdn.office.net</v>
      </c>
      <c r="G766">
        <v>1</v>
      </c>
      <c r="I766" t="str">
        <f>IF(E766="","",INDEX('기사 제목, 링크 정리시트'!B:B,MATCH("http://skinnonews.com"&amp;A766,'기사 제목, 링크 정리시트'!C:C,0)))</f>
        <v/>
      </c>
    </row>
    <row r="767" spans="1:11">
      <c r="A767" s="86" t="s">
        <v>668</v>
      </c>
      <c r="B767" s="86" t="s">
        <v>252</v>
      </c>
      <c r="C767" s="86">
        <v>0</v>
      </c>
      <c r="D767" s="150" t="str">
        <f>IFERROR(MATCH(A767,'상위 PV'!$H$2:$H$7,0),"")</f>
        <v/>
      </c>
      <c r="E767" t="str">
        <f>IF(D767="","",D767&amp;"@"&amp;COUNTIF($D$1:D767,D767))</f>
        <v/>
      </c>
      <c r="F767" t="str">
        <f t="shared" si="11"/>
        <v>(not set)</v>
      </c>
      <c r="G767">
        <v>1</v>
      </c>
      <c r="I767" t="str">
        <f>IF(E767="","",INDEX('기사 제목, 링크 정리시트'!B:B,MATCH("http://skinnonews.com"&amp;A767,'기사 제목, 링크 정리시트'!C:C,0)))</f>
        <v/>
      </c>
    </row>
    <row r="768" spans="1:11">
      <c r="A768" s="86" t="s">
        <v>878</v>
      </c>
      <c r="B768" s="86" t="s">
        <v>252</v>
      </c>
      <c r="C768" s="86">
        <v>0</v>
      </c>
      <c r="D768" s="150" t="str">
        <f>IFERROR(MATCH(A768,'상위 PV'!$H$2:$H$7,0),"")</f>
        <v/>
      </c>
      <c r="E768" t="str">
        <f>IF(D768="","",D768&amp;"@"&amp;COUNTIF($D$1:D768,D768))</f>
        <v/>
      </c>
      <c r="F768" t="str">
        <f t="shared" si="11"/>
        <v>(not set)</v>
      </c>
      <c r="G768">
        <v>1</v>
      </c>
      <c r="I768" t="str">
        <f>IF(E768="","",INDEX('기사 제목, 링크 정리시트'!B:B,MATCH("http://skinnonews.com"&amp;A768,'기사 제목, 링크 정리시트'!C:C,0)))</f>
        <v/>
      </c>
    </row>
    <row r="769" spans="1:9">
      <c r="A769" s="86" t="s">
        <v>669</v>
      </c>
      <c r="B769" s="86" t="s">
        <v>252</v>
      </c>
      <c r="C769" s="86">
        <v>0</v>
      </c>
      <c r="D769" s="150" t="str">
        <f>IFERROR(MATCH(A769,'상위 PV'!$H$2:$H$7,0),"")</f>
        <v/>
      </c>
      <c r="E769" t="str">
        <f>IF(D769="","",D769&amp;"@"&amp;COUNTIF($D$1:D769,D769))</f>
        <v/>
      </c>
      <c r="F769" t="str">
        <f t="shared" si="11"/>
        <v>(not set)</v>
      </c>
      <c r="G769">
        <v>1</v>
      </c>
      <c r="I769" t="str">
        <f>IF(E769="","",INDEX('기사 제목, 링크 정리시트'!B:B,MATCH("http://skinnonews.com"&amp;A769,'기사 제목, 링크 정리시트'!C:C,0)))</f>
        <v/>
      </c>
    </row>
    <row r="770" spans="1:9">
      <c r="A770" s="86" t="s">
        <v>924</v>
      </c>
      <c r="B770" s="86" t="s">
        <v>252</v>
      </c>
      <c r="C770" s="86">
        <v>0</v>
      </c>
      <c r="D770" s="150" t="str">
        <f>IFERROR(MATCH(A770,'상위 PV'!$H$2:$H$7,0),"")</f>
        <v/>
      </c>
      <c r="E770" t="str">
        <f>IF(D770="","",D770&amp;"@"&amp;COUNTIF($D$1:D770,D770))</f>
        <v/>
      </c>
      <c r="F770" t="str">
        <f t="shared" si="11"/>
        <v>(not set)</v>
      </c>
      <c r="G770">
        <v>1</v>
      </c>
      <c r="I770" t="str">
        <f>IF(E770="","",INDEX('기사 제목, 링크 정리시트'!B:B,MATCH("http://skinnonews.com"&amp;A770,'기사 제목, 링크 정리시트'!C:C,0)))</f>
        <v/>
      </c>
    </row>
    <row r="771" spans="1:9">
      <c r="A771" s="86" t="s">
        <v>942</v>
      </c>
      <c r="B771" s="86" t="s">
        <v>252</v>
      </c>
      <c r="C771" s="86">
        <v>0</v>
      </c>
      <c r="D771" s="150" t="str">
        <f>IFERROR(MATCH(A771,'상위 PV'!$H$2:$H$7,0),"")</f>
        <v/>
      </c>
      <c r="E771" t="str">
        <f>IF(D771="","",D771&amp;"@"&amp;COUNTIF($D$1:D771,D771))</f>
        <v/>
      </c>
      <c r="F771" t="str">
        <f t="shared" ref="F771:F834" si="12">IF(B771="google","Google.com",IF(B771="(direct)","직접유입",UPPER(LEFT(B771,1))&amp;MID(B771,2,99)))</f>
        <v>(not set)</v>
      </c>
      <c r="G771">
        <v>1</v>
      </c>
      <c r="I771" t="str">
        <f>IF(E771="","",INDEX('기사 제목, 링크 정리시트'!B:B,MATCH("http://skinnonews.com"&amp;A771,'기사 제목, 링크 정리시트'!C:C,0)))</f>
        <v/>
      </c>
    </row>
    <row r="772" spans="1:9">
      <c r="A772" s="86" t="s">
        <v>1426</v>
      </c>
      <c r="B772" s="86" t="s">
        <v>252</v>
      </c>
      <c r="C772" s="86">
        <v>0</v>
      </c>
      <c r="D772" s="150" t="str">
        <f>IFERROR(MATCH(A772,'상위 PV'!$H$2:$H$7,0),"")</f>
        <v/>
      </c>
      <c r="E772" t="str">
        <f>IF(D772="","",D772&amp;"@"&amp;COUNTIF($D$1:D772,D772))</f>
        <v/>
      </c>
      <c r="F772" t="str">
        <f t="shared" si="12"/>
        <v>(not set)</v>
      </c>
      <c r="G772">
        <v>1</v>
      </c>
      <c r="I772" t="str">
        <f>IF(E772="","",INDEX('기사 제목, 링크 정리시트'!B:B,MATCH("http://skinnonews.com"&amp;A772,'기사 제목, 링크 정리시트'!C:C,0)))</f>
        <v/>
      </c>
    </row>
    <row r="773" spans="1:9">
      <c r="A773" s="86" t="s">
        <v>1444</v>
      </c>
      <c r="B773" s="86" t="s">
        <v>252</v>
      </c>
      <c r="C773" s="86">
        <v>0</v>
      </c>
      <c r="D773" s="150">
        <f>IFERROR(MATCH(A773,'상위 PV'!$H$2:$H$7,0),"")</f>
        <v>5</v>
      </c>
      <c r="E773" t="str">
        <f>IF(D773="","",D773&amp;"@"&amp;COUNTIF($D$1:D773,D773))</f>
        <v>5@9</v>
      </c>
      <c r="F773" t="str">
        <f t="shared" si="12"/>
        <v>(not set)</v>
      </c>
      <c r="G773">
        <v>1</v>
      </c>
      <c r="I773" t="str">
        <f>IF(E773="","",INDEX('기사 제목, 링크 정리시트'!B:B,MATCH("http://skinnonews.com"&amp;A773,'기사 제목, 링크 정리시트'!C:C,0)))</f>
        <v>[SK Innovation’s 2023 Financial Results] Recording sales of KRW 77.29 trillion and operating profit of KRW 1.9 trillion</v>
      </c>
    </row>
    <row r="774" spans="1:9">
      <c r="A774" s="86" t="s">
        <v>1482</v>
      </c>
      <c r="B774" s="86" t="s">
        <v>321</v>
      </c>
      <c r="C774" s="86">
        <v>0</v>
      </c>
      <c r="D774" s="150" t="str">
        <f>IFERROR(MATCH(A774,'상위 PV'!$H$2:$H$7,0),"")</f>
        <v/>
      </c>
      <c r="E774" t="str">
        <f>IF(D774="","",D774&amp;"@"&amp;COUNTIF($D$1:D774,D774))</f>
        <v/>
      </c>
      <c r="F774" t="str">
        <f t="shared" si="12"/>
        <v>Skinnovation.com</v>
      </c>
      <c r="G774">
        <v>1</v>
      </c>
      <c r="I774" t="str">
        <f>IF(E774="","",INDEX('기사 제목, 링크 정리시트'!B:B,MATCH("http://skinnonews.com"&amp;A774,'기사 제목, 링크 정리시트'!C:C,0)))</f>
        <v/>
      </c>
    </row>
    <row r="775" spans="1:9">
      <c r="A775" s="86" t="s">
        <v>1483</v>
      </c>
      <c r="B775" s="86" t="s">
        <v>252</v>
      </c>
      <c r="C775" s="86">
        <v>0</v>
      </c>
      <c r="D775" s="150" t="str">
        <f>IFERROR(MATCH(A775,'상위 PV'!$H$2:$H$7,0),"")</f>
        <v/>
      </c>
      <c r="E775" t="str">
        <f>IF(D775="","",D775&amp;"@"&amp;COUNTIF($D$1:D775,D775))</f>
        <v/>
      </c>
      <c r="F775" t="str">
        <f t="shared" si="12"/>
        <v>(not set)</v>
      </c>
      <c r="G775">
        <v>1</v>
      </c>
      <c r="I775" t="str">
        <f>IF(E775="","",INDEX('기사 제목, 링크 정리시트'!B:B,MATCH("http://skinnonews.com"&amp;A775,'기사 제목, 링크 정리시트'!C:C,0)))</f>
        <v/>
      </c>
    </row>
    <row r="776" spans="1:9">
      <c r="A776" s="86" t="s">
        <v>1492</v>
      </c>
      <c r="B776" s="86" t="s">
        <v>252</v>
      </c>
      <c r="C776" s="86">
        <v>0</v>
      </c>
      <c r="D776" s="150" t="str">
        <f>IFERROR(MATCH(A776,'상위 PV'!$H$2:$H$7,0),"")</f>
        <v/>
      </c>
      <c r="E776" t="str">
        <f>IF(D776="","",D776&amp;"@"&amp;COUNTIF($D$1:D776,D776))</f>
        <v/>
      </c>
      <c r="F776" t="str">
        <f t="shared" si="12"/>
        <v>(not set)</v>
      </c>
      <c r="G776">
        <v>1</v>
      </c>
      <c r="I776" t="str">
        <f>IF(E776="","",INDEX('기사 제목, 링크 정리시트'!B:B,MATCH("http://skinnonews.com"&amp;A776,'기사 제목, 링크 정리시트'!C:C,0)))</f>
        <v/>
      </c>
    </row>
    <row r="777" spans="1:9">
      <c r="A777" s="86" t="s">
        <v>1513</v>
      </c>
      <c r="B777" s="86" t="s">
        <v>252</v>
      </c>
      <c r="C777" s="86">
        <v>0</v>
      </c>
      <c r="D777" s="150" t="str">
        <f>IFERROR(MATCH(A777,'상위 PV'!$H$2:$H$7,0),"")</f>
        <v/>
      </c>
      <c r="E777" t="str">
        <f>IF(D777="","",D777&amp;"@"&amp;COUNTIF($D$1:D777,D777))</f>
        <v/>
      </c>
      <c r="F777" t="str">
        <f t="shared" si="12"/>
        <v>(not set)</v>
      </c>
      <c r="G777">
        <v>1</v>
      </c>
      <c r="I777" t="str">
        <f>IF(E777="","",INDEX('기사 제목, 링크 정리시트'!B:B,MATCH("http://skinnonews.com"&amp;A777,'기사 제목, 링크 정리시트'!C:C,0)))</f>
        <v/>
      </c>
    </row>
    <row r="778" spans="1:9">
      <c r="A778" s="86" t="s">
        <v>1525</v>
      </c>
      <c r="B778" s="86" t="s">
        <v>252</v>
      </c>
      <c r="C778" s="86">
        <v>0</v>
      </c>
      <c r="D778" s="150" t="str">
        <f>IFERROR(MATCH(A778,'상위 PV'!$H$2:$H$7,0),"")</f>
        <v/>
      </c>
      <c r="E778" t="str">
        <f>IF(D778="","",D778&amp;"@"&amp;COUNTIF($D$1:D778,D778))</f>
        <v/>
      </c>
      <c r="F778" t="str">
        <f t="shared" si="12"/>
        <v>(not set)</v>
      </c>
      <c r="G778">
        <v>1</v>
      </c>
      <c r="I778" t="str">
        <f>IF(E778="","",INDEX('기사 제목, 링크 정리시트'!B:B,MATCH("http://skinnonews.com"&amp;A778,'기사 제목, 링크 정리시트'!C:C,0)))</f>
        <v/>
      </c>
    </row>
    <row r="779" spans="1:9">
      <c r="A779" s="86" t="s">
        <v>1572</v>
      </c>
      <c r="B779" s="86" t="s">
        <v>252</v>
      </c>
      <c r="C779" s="86">
        <v>0</v>
      </c>
      <c r="D779" s="150" t="str">
        <f>IFERROR(MATCH(A779,'상위 PV'!$H$2:$H$7,0),"")</f>
        <v/>
      </c>
      <c r="E779" t="str">
        <f>IF(D779="","",D779&amp;"@"&amp;COUNTIF($D$1:D779,D779))</f>
        <v/>
      </c>
      <c r="F779" t="str">
        <f t="shared" si="12"/>
        <v>(not set)</v>
      </c>
      <c r="G779">
        <v>1</v>
      </c>
      <c r="I779" t="str">
        <f>IF(E779="","",INDEX('기사 제목, 링크 정리시트'!B:B,MATCH("http://skinnonews.com"&amp;A779,'기사 제목, 링크 정리시트'!C:C,0)))</f>
        <v/>
      </c>
    </row>
    <row r="780" spans="1:9">
      <c r="A780" s="86" t="s">
        <v>1607</v>
      </c>
      <c r="B780" s="86" t="s">
        <v>252</v>
      </c>
      <c r="C780" s="86">
        <v>0</v>
      </c>
      <c r="D780" s="150" t="str">
        <f>IFERROR(MATCH(A780,'상위 PV'!$H$2:$H$7,0),"")</f>
        <v/>
      </c>
      <c r="E780" t="str">
        <f>IF(D780="","",D780&amp;"@"&amp;COUNTIF($D$1:D780,D780))</f>
        <v/>
      </c>
      <c r="F780" t="str">
        <f t="shared" si="12"/>
        <v>(not set)</v>
      </c>
      <c r="G780">
        <v>1</v>
      </c>
      <c r="I780" t="str">
        <f>IF(E780="","",INDEX('기사 제목, 링크 정리시트'!B:B,MATCH("http://skinnonews.com"&amp;A780,'기사 제목, 링크 정리시트'!C:C,0)))</f>
        <v/>
      </c>
    </row>
    <row r="781" spans="1:9">
      <c r="A781" s="86" t="s">
        <v>1672</v>
      </c>
      <c r="B781" s="86" t="s">
        <v>252</v>
      </c>
      <c r="C781" s="86">
        <v>0</v>
      </c>
      <c r="D781" s="150" t="str">
        <f>IFERROR(MATCH(A781,'상위 PV'!$H$2:$H$7,0),"")</f>
        <v/>
      </c>
      <c r="E781" t="str">
        <f>IF(D781="","",D781&amp;"@"&amp;COUNTIF($D$1:D781,D781))</f>
        <v/>
      </c>
      <c r="F781" t="str">
        <f t="shared" si="12"/>
        <v>(not set)</v>
      </c>
      <c r="G781">
        <v>1</v>
      </c>
      <c r="I781" t="str">
        <f>IF(E781="","",INDEX('기사 제목, 링크 정리시트'!B:B,MATCH("http://skinnonews.com"&amp;A781,'기사 제목, 링크 정리시트'!C:C,0)))</f>
        <v/>
      </c>
    </row>
    <row r="782" spans="1:9">
      <c r="A782" s="86" t="s">
        <v>1704</v>
      </c>
      <c r="B782" s="86" t="s">
        <v>252</v>
      </c>
      <c r="C782" s="86">
        <v>0</v>
      </c>
      <c r="D782" s="150" t="str">
        <f>IFERROR(MATCH(A782,'상위 PV'!$H$2:$H$7,0),"")</f>
        <v/>
      </c>
      <c r="E782" t="str">
        <f>IF(D782="","",D782&amp;"@"&amp;COUNTIF($D$1:D782,D782))</f>
        <v/>
      </c>
      <c r="F782" t="str">
        <f t="shared" si="12"/>
        <v>(not set)</v>
      </c>
      <c r="G782">
        <v>1</v>
      </c>
      <c r="I782" t="str">
        <f>IF(E782="","",INDEX('기사 제목, 링크 정리시트'!B:B,MATCH("http://skinnonews.com"&amp;A782,'기사 제목, 링크 정리시트'!C:C,0)))</f>
        <v/>
      </c>
    </row>
    <row r="783" spans="1:9">
      <c r="A783" s="86" t="s">
        <v>1720</v>
      </c>
      <c r="B783" s="86" t="s">
        <v>252</v>
      </c>
      <c r="C783" s="86">
        <v>0</v>
      </c>
      <c r="D783" s="150" t="str">
        <f>IFERROR(MATCH(A783,'상위 PV'!$H$2:$H$7,0),"")</f>
        <v/>
      </c>
      <c r="E783" t="str">
        <f>IF(D783="","",D783&amp;"@"&amp;COUNTIF($D$1:D783,D783))</f>
        <v/>
      </c>
      <c r="F783" t="str">
        <f t="shared" si="12"/>
        <v>(not set)</v>
      </c>
      <c r="G783">
        <v>1</v>
      </c>
      <c r="I783" t="str">
        <f>IF(E783="","",INDEX('기사 제목, 링크 정리시트'!B:B,MATCH("http://skinnonews.com"&amp;A783,'기사 제목, 링크 정리시트'!C:C,0)))</f>
        <v/>
      </c>
    </row>
    <row r="784" spans="1:9">
      <c r="A784" s="86" t="s">
        <v>1737</v>
      </c>
      <c r="B784" s="86" t="s">
        <v>252</v>
      </c>
      <c r="C784" s="86">
        <v>0</v>
      </c>
      <c r="D784" s="150">
        <f>IFERROR(MATCH(A784,'상위 PV'!$H$2:$H$7,0),"")</f>
        <v>1</v>
      </c>
      <c r="E784" t="str">
        <f>IF(D784="","",D784&amp;"@"&amp;COUNTIF($D$1:D784,D784))</f>
        <v>1@8</v>
      </c>
      <c r="F784" t="str">
        <f t="shared" si="12"/>
        <v>(not set)</v>
      </c>
      <c r="G784">
        <v>1</v>
      </c>
      <c r="I784" t="str">
        <f>IF(E784="","",INDEX('기사 제목, 링크 정리시트'!B:B,MATCH("http://skinnonews.com"&amp;A784,'기사 제목, 링크 정리시트'!C:C,0)))</f>
        <v>SK Earthon secures operatorship of Ketapu Cluster off the coast of Sarawak, Malaysia, expanding operations in Southeast Asia</v>
      </c>
    </row>
    <row r="785" spans="1:9">
      <c r="A785" s="86" t="s">
        <v>1202</v>
      </c>
      <c r="B785" s="86" t="s">
        <v>252</v>
      </c>
      <c r="C785" s="86">
        <v>0</v>
      </c>
      <c r="D785" s="150" t="str">
        <f>IFERROR(MATCH(A785,'상위 PV'!$H$2:$H$7,0),"")</f>
        <v/>
      </c>
      <c r="E785" t="str">
        <f>IF(D785="","",D785&amp;"@"&amp;COUNTIF($D$1:D785,D785))</f>
        <v/>
      </c>
      <c r="F785" t="str">
        <f t="shared" si="12"/>
        <v>(not set)</v>
      </c>
      <c r="G785">
        <v>1</v>
      </c>
      <c r="I785" t="str">
        <f>IF(E785="","",INDEX('기사 제목, 링크 정리시트'!B:B,MATCH("http://skinnonews.com"&amp;A785,'기사 제목, 링크 정리시트'!C:C,0)))</f>
        <v/>
      </c>
    </row>
    <row r="786" spans="1:9">
      <c r="A786" s="86" t="s">
        <v>1177</v>
      </c>
      <c r="B786" s="86" t="s">
        <v>318</v>
      </c>
      <c r="C786" s="86">
        <v>0</v>
      </c>
      <c r="D786" s="150" t="str">
        <f>IFERROR(MATCH(A786,'상위 PV'!$H$2:$H$7,0),"")</f>
        <v/>
      </c>
      <c r="E786" t="str">
        <f>IF(D786="","",D786&amp;"@"&amp;COUNTIF($D$1:D786,D786))</f>
        <v/>
      </c>
      <c r="F786" t="str">
        <f t="shared" si="12"/>
        <v>직접유입</v>
      </c>
      <c r="G786">
        <v>1</v>
      </c>
      <c r="I786" t="str">
        <f>IF(E786="","",INDEX('기사 제목, 링크 정리시트'!B:B,MATCH("http://skinnonews.com"&amp;A786,'기사 제목, 링크 정리시트'!C:C,0)))</f>
        <v/>
      </c>
    </row>
    <row r="787" spans="1:9">
      <c r="A787" s="86" t="s">
        <v>1035</v>
      </c>
      <c r="B787" s="86" t="s">
        <v>1231</v>
      </c>
      <c r="C787" s="86">
        <v>0</v>
      </c>
      <c r="D787" s="150" t="str">
        <f>IFERROR(MATCH(A787,'상위 PV'!$H$2:$H$7,0),"")</f>
        <v/>
      </c>
      <c r="E787" t="str">
        <f>IF(D787="","",D787&amp;"@"&amp;COUNTIF($D$1:D787,D787))</f>
        <v/>
      </c>
      <c r="F787" t="str">
        <f t="shared" si="12"/>
        <v>Skenmove.com</v>
      </c>
      <c r="G787">
        <v>1</v>
      </c>
      <c r="I787" t="str">
        <f>IF(E787="","",INDEX('기사 제목, 링크 정리시트'!B:B,MATCH("http://skinnonews.com"&amp;A787,'기사 제목, 링크 정리시트'!C:C,0)))</f>
        <v/>
      </c>
    </row>
    <row r="788" spans="1:9">
      <c r="A788" s="86" t="s">
        <v>1808</v>
      </c>
      <c r="B788" s="86" t="s">
        <v>252</v>
      </c>
      <c r="C788" s="86">
        <v>0</v>
      </c>
      <c r="D788" s="150" t="str">
        <f>IFERROR(MATCH(A788,'상위 PV'!$H$2:$H$7,0),"")</f>
        <v/>
      </c>
      <c r="E788" t="str">
        <f>IF(D788="","",D788&amp;"@"&amp;COUNTIF($D$1:D788,D788))</f>
        <v/>
      </c>
      <c r="F788" t="str">
        <f t="shared" si="12"/>
        <v>(not set)</v>
      </c>
      <c r="G788">
        <v>1</v>
      </c>
      <c r="I788" t="str">
        <f>IF(E788="","",INDEX('기사 제목, 링크 정리시트'!B:B,MATCH("http://skinnonews.com"&amp;A788,'기사 제목, 링크 정리시트'!C:C,0)))</f>
        <v/>
      </c>
    </row>
    <row r="789" spans="1:9">
      <c r="A789" s="86" t="s">
        <v>883</v>
      </c>
      <c r="B789" s="86" t="s">
        <v>252</v>
      </c>
      <c r="C789" s="86">
        <v>0</v>
      </c>
      <c r="D789" s="150" t="str">
        <f>IFERROR(MATCH(A789,'상위 PV'!$H$2:$H$7,0),"")</f>
        <v/>
      </c>
      <c r="E789" t="str">
        <f>IF(D789="","",D789&amp;"@"&amp;COUNTIF($D$1:D789,D789))</f>
        <v/>
      </c>
      <c r="F789" t="str">
        <f t="shared" si="12"/>
        <v>(not set)</v>
      </c>
      <c r="G789">
        <v>1</v>
      </c>
      <c r="I789" t="str">
        <f>IF(E789="","",INDEX('기사 제목, 링크 정리시트'!B:B,MATCH("http://skinnonews.com"&amp;A789,'기사 제목, 링크 정리시트'!C:C,0)))</f>
        <v/>
      </c>
    </row>
    <row r="790" spans="1:9">
      <c r="A790" s="86" t="s">
        <v>1271</v>
      </c>
      <c r="B790" s="86" t="s">
        <v>318</v>
      </c>
      <c r="C790" s="86">
        <v>0</v>
      </c>
      <c r="D790" s="150" t="str">
        <f>IFERROR(MATCH(A790,'상위 PV'!$H$2:$H$7,0),"")</f>
        <v/>
      </c>
      <c r="E790" t="str">
        <f>IF(D790="","",D790&amp;"@"&amp;COUNTIF($D$1:D790,D790))</f>
        <v/>
      </c>
      <c r="F790" t="str">
        <f t="shared" si="12"/>
        <v>직접유입</v>
      </c>
      <c r="G790">
        <v>1</v>
      </c>
      <c r="I790" t="str">
        <f>IF(E790="","",INDEX('기사 제목, 링크 정리시트'!B:B,MATCH("http://skinnonews.com"&amp;A790,'기사 제목, 링크 정리시트'!C:C,0)))</f>
        <v/>
      </c>
    </row>
    <row r="791" spans="1:9">
      <c r="A791" s="86" t="s">
        <v>1084</v>
      </c>
      <c r="B791" s="86" t="s">
        <v>326</v>
      </c>
      <c r="C791" s="86">
        <v>0</v>
      </c>
      <c r="D791" s="150" t="str">
        <f>IFERROR(MATCH(A791,'상위 PV'!$H$2:$H$7,0),"")</f>
        <v/>
      </c>
      <c r="E791" t="str">
        <f>IF(D791="","",D791&amp;"@"&amp;COUNTIF($D$1:D791,D791))</f>
        <v/>
      </c>
      <c r="F791" t="str">
        <f t="shared" si="12"/>
        <v>Bing</v>
      </c>
      <c r="G791">
        <v>1</v>
      </c>
      <c r="I791" t="str">
        <f>IF(E791="","",INDEX('기사 제목, 링크 정리시트'!B:B,MATCH("http://skinnonews.com"&amp;A791,'기사 제목, 링크 정리시트'!C:C,0)))</f>
        <v/>
      </c>
    </row>
    <row r="792" spans="1:9">
      <c r="A792" s="86" t="s">
        <v>1126</v>
      </c>
      <c r="B792" s="86" t="s">
        <v>318</v>
      </c>
      <c r="C792" s="86">
        <v>0</v>
      </c>
      <c r="D792" s="150" t="str">
        <f>IFERROR(MATCH(A792,'상위 PV'!$H$2:$H$7,0),"")</f>
        <v/>
      </c>
      <c r="E792" t="str">
        <f>IF(D792="","",D792&amp;"@"&amp;COUNTIF($D$1:D792,D792))</f>
        <v/>
      </c>
      <c r="F792" t="str">
        <f t="shared" si="12"/>
        <v>직접유입</v>
      </c>
      <c r="G792">
        <v>1</v>
      </c>
      <c r="I792" t="str">
        <f>IF(E792="","",INDEX('기사 제목, 링크 정리시트'!B:B,MATCH("http://skinnonews.com"&amp;A792,'기사 제목, 링크 정리시트'!C:C,0)))</f>
        <v/>
      </c>
    </row>
    <row r="793" spans="1:9">
      <c r="A793" s="86" t="s">
        <v>1335</v>
      </c>
      <c r="B793" s="86" t="s">
        <v>252</v>
      </c>
      <c r="C793" s="86">
        <v>0</v>
      </c>
      <c r="D793" s="150" t="str">
        <f>IFERROR(MATCH(A793,'상위 PV'!$H$2:$H$7,0),"")</f>
        <v/>
      </c>
      <c r="E793" t="str">
        <f>IF(D793="","",D793&amp;"@"&amp;COUNTIF($D$1:D793,D793))</f>
        <v/>
      </c>
      <c r="F793" t="str">
        <f t="shared" si="12"/>
        <v>(not set)</v>
      </c>
      <c r="G793">
        <v>1</v>
      </c>
      <c r="I793" t="str">
        <f>IF(E793="","",INDEX('기사 제목, 링크 정리시트'!B:B,MATCH("http://skinnonews.com"&amp;A793,'기사 제목, 링크 정리시트'!C:C,0)))</f>
        <v/>
      </c>
    </row>
    <row r="794" spans="1:9">
      <c r="A794" s="86" t="s">
        <v>1817</v>
      </c>
      <c r="B794" s="86" t="s">
        <v>252</v>
      </c>
      <c r="C794" s="86">
        <v>0</v>
      </c>
      <c r="D794" s="150" t="str">
        <f>IFERROR(MATCH(A794,'상위 PV'!$H$2:$H$7,0),"")</f>
        <v/>
      </c>
      <c r="E794" t="str">
        <f>IF(D794="","",D794&amp;"@"&amp;COUNTIF($D$1:D794,D794))</f>
        <v/>
      </c>
      <c r="F794" t="str">
        <f t="shared" si="12"/>
        <v>(not set)</v>
      </c>
      <c r="G794">
        <v>1</v>
      </c>
      <c r="I794" t="str">
        <f>IF(E794="","",INDEX('기사 제목, 링크 정리시트'!B:B,MATCH("http://skinnonews.com"&amp;A794,'기사 제목, 링크 정리시트'!C:C,0)))</f>
        <v/>
      </c>
    </row>
    <row r="795" spans="1:9">
      <c r="A795" s="86" t="s">
        <v>1586</v>
      </c>
      <c r="B795" s="86" t="s">
        <v>252</v>
      </c>
      <c r="C795" s="86">
        <v>0</v>
      </c>
      <c r="D795" s="150" t="str">
        <f>IFERROR(MATCH(A795,'상위 PV'!$H$2:$H$7,0),"")</f>
        <v/>
      </c>
      <c r="E795" t="str">
        <f>IF(D795="","",D795&amp;"@"&amp;COUNTIF($D$1:D795,D795))</f>
        <v/>
      </c>
      <c r="F795" t="str">
        <f t="shared" si="12"/>
        <v>(not set)</v>
      </c>
      <c r="G795">
        <v>1</v>
      </c>
      <c r="I795" t="str">
        <f>IF(E795="","",INDEX('기사 제목, 링크 정리시트'!B:B,MATCH("http://skinnonews.com"&amp;A795,'기사 제목, 링크 정리시트'!C:C,0)))</f>
        <v/>
      </c>
    </row>
    <row r="796" spans="1:9">
      <c r="A796" s="86" t="s">
        <v>1451</v>
      </c>
      <c r="B796" s="86" t="s">
        <v>319</v>
      </c>
      <c r="C796" s="86">
        <v>0</v>
      </c>
      <c r="D796" s="150" t="str">
        <f>IFERROR(MATCH(A796,'상위 PV'!$H$2:$H$7,0),"")</f>
        <v/>
      </c>
      <c r="E796" t="str">
        <f>IF(D796="","",D796&amp;"@"&amp;COUNTIF($D$1:D796,D796))</f>
        <v/>
      </c>
      <c r="F796" t="str">
        <f t="shared" si="12"/>
        <v>Google.com</v>
      </c>
      <c r="G796">
        <v>1</v>
      </c>
      <c r="I796" t="str">
        <f>IF(E796="","",INDEX('기사 제목, 링크 정리시트'!B:B,MATCH("http://skinnonews.com"&amp;A796,'기사 제목, 링크 정리시트'!C:C,0)))</f>
        <v/>
      </c>
    </row>
    <row r="797" spans="1:9">
      <c r="A797" s="86" t="s">
        <v>1031</v>
      </c>
      <c r="B797" s="86" t="s">
        <v>252</v>
      </c>
      <c r="C797" s="86">
        <v>0</v>
      </c>
      <c r="D797" s="150" t="str">
        <f>IFERROR(MATCH(A797,'상위 PV'!$H$2:$H$7,0),"")</f>
        <v/>
      </c>
      <c r="E797" t="str">
        <f>IF(D797="","",D797&amp;"@"&amp;COUNTIF($D$1:D797,D797))</f>
        <v/>
      </c>
      <c r="F797" t="str">
        <f t="shared" si="12"/>
        <v>(not set)</v>
      </c>
      <c r="G797">
        <v>1</v>
      </c>
      <c r="I797" t="str">
        <f>IF(E797="","",INDEX('기사 제목, 링크 정리시트'!B:B,MATCH("http://skinnonews.com"&amp;A797,'기사 제목, 링크 정리시트'!C:C,0)))</f>
        <v/>
      </c>
    </row>
    <row r="798" spans="1:9">
      <c r="A798" s="86" t="s">
        <v>260</v>
      </c>
      <c r="B798" s="86" t="s">
        <v>252</v>
      </c>
      <c r="C798" s="86">
        <v>0</v>
      </c>
      <c r="D798" s="150" t="str">
        <f>IFERROR(MATCH(A798,'상위 PV'!$H$2:$H$7,0),"")</f>
        <v/>
      </c>
      <c r="E798" t="str">
        <f>IF(D798="","",D798&amp;"@"&amp;COUNTIF($D$1:D798,D798))</f>
        <v/>
      </c>
      <c r="F798" t="str">
        <f t="shared" si="12"/>
        <v>(not set)</v>
      </c>
      <c r="G798">
        <v>1</v>
      </c>
      <c r="I798" t="str">
        <f>IF(E798="","",INDEX('기사 제목, 링크 정리시트'!B:B,MATCH("http://skinnonews.com"&amp;A798,'기사 제목, 링크 정리시트'!C:C,0)))</f>
        <v/>
      </c>
    </row>
    <row r="799" spans="1:9">
      <c r="A799" s="86" t="s">
        <v>1828</v>
      </c>
      <c r="B799" s="86" t="s">
        <v>319</v>
      </c>
      <c r="C799" s="86">
        <v>0</v>
      </c>
      <c r="D799" s="150" t="str">
        <f>IFERROR(MATCH(A799,'상위 PV'!$H$2:$H$7,0),"")</f>
        <v/>
      </c>
      <c r="E799" t="str">
        <f>IF(D799="","",D799&amp;"@"&amp;COUNTIF($D$1:D799,D799))</f>
        <v/>
      </c>
      <c r="F799" t="str">
        <f t="shared" si="12"/>
        <v>Google.com</v>
      </c>
      <c r="G799">
        <v>1</v>
      </c>
      <c r="I799" t="str">
        <f>IF(E799="","",INDEX('기사 제목, 링크 정리시트'!B:B,MATCH("http://skinnonews.com"&amp;A799,'기사 제목, 링크 정리시트'!C:C,0)))</f>
        <v/>
      </c>
    </row>
    <row r="800" spans="1:9">
      <c r="A800" s="86" t="s">
        <v>263</v>
      </c>
      <c r="B800" s="86" t="s">
        <v>252</v>
      </c>
      <c r="C800" s="86">
        <v>0</v>
      </c>
      <c r="D800" s="150" t="str">
        <f>IFERROR(MATCH(A800,'상위 PV'!$H$2:$H$7,0),"")</f>
        <v/>
      </c>
      <c r="E800" t="str">
        <f>IF(D800="","",D800&amp;"@"&amp;COUNTIF($D$1:D800,D800))</f>
        <v/>
      </c>
      <c r="F800" t="str">
        <f t="shared" si="12"/>
        <v>(not set)</v>
      </c>
      <c r="G800">
        <v>1</v>
      </c>
      <c r="I800" t="str">
        <f>IF(E800="","",INDEX('기사 제목, 링크 정리시트'!B:B,MATCH("http://skinnonews.com"&amp;A800,'기사 제목, 링크 정리시트'!C:C,0)))</f>
        <v/>
      </c>
    </row>
    <row r="801" spans="1:9">
      <c r="A801" s="86" t="s">
        <v>286</v>
      </c>
      <c r="B801" s="86" t="s">
        <v>1856</v>
      </c>
      <c r="C801" s="86">
        <v>1</v>
      </c>
      <c r="D801" s="150" t="str">
        <f>IFERROR(MATCH(A801,'상위 PV'!$H$2:$H$7,0),"")</f>
        <v/>
      </c>
      <c r="E801" t="str">
        <f>IF(D801="","",D801&amp;"@"&amp;COUNTIF($D$1:D801,D801))</f>
        <v/>
      </c>
      <c r="F801" t="str">
        <f t="shared" si="12"/>
        <v>Www4.bing.com</v>
      </c>
      <c r="G801">
        <v>1</v>
      </c>
      <c r="I801" t="str">
        <f>IF(E801="","",INDEX('기사 제목, 링크 정리시트'!B:B,MATCH("http://skinnonews.com"&amp;A801,'기사 제목, 링크 정리시트'!C:C,0)))</f>
        <v/>
      </c>
    </row>
    <row r="802" spans="1:9">
      <c r="A802" s="86" t="s">
        <v>1128</v>
      </c>
      <c r="B802" s="86" t="s">
        <v>319</v>
      </c>
      <c r="C802" s="86">
        <v>1</v>
      </c>
      <c r="D802" s="150" t="str">
        <f>IFERROR(MATCH(A802,'상위 PV'!$H$2:$H$7,0),"")</f>
        <v/>
      </c>
      <c r="E802" t="str">
        <f>IF(D802="","",D802&amp;"@"&amp;COUNTIF($D$1:D802,D802))</f>
        <v/>
      </c>
      <c r="F802" t="str">
        <f t="shared" si="12"/>
        <v>Google.com</v>
      </c>
      <c r="G802">
        <v>1</v>
      </c>
      <c r="I802" t="str">
        <f>IF(E802="","",INDEX('기사 제목, 링크 정리시트'!B:B,MATCH("http://skinnonews.com"&amp;A802,'기사 제목, 링크 정리시트'!C:C,0)))</f>
        <v/>
      </c>
    </row>
    <row r="803" spans="1:9">
      <c r="A803" s="86" t="s">
        <v>1751</v>
      </c>
      <c r="B803" s="86" t="s">
        <v>319</v>
      </c>
      <c r="C803" s="86">
        <v>1</v>
      </c>
      <c r="D803" s="150" t="str">
        <f>IFERROR(MATCH(A803,'상위 PV'!$H$2:$H$7,0),"")</f>
        <v/>
      </c>
      <c r="E803" t="str">
        <f>IF(D803="","",D803&amp;"@"&amp;COUNTIF($D$1:D803,D803))</f>
        <v/>
      </c>
      <c r="F803" t="str">
        <f t="shared" si="12"/>
        <v>Google.com</v>
      </c>
      <c r="G803">
        <v>1</v>
      </c>
      <c r="I803" t="str">
        <f>IF(E803="","",INDEX('기사 제목, 링크 정리시트'!B:B,MATCH("http://skinnonews.com"&amp;A803,'기사 제목, 링크 정리시트'!C:C,0)))</f>
        <v/>
      </c>
    </row>
    <row r="804" spans="1:9">
      <c r="A804" s="86" t="s">
        <v>647</v>
      </c>
      <c r="B804" s="86" t="s">
        <v>326</v>
      </c>
      <c r="C804" s="86">
        <v>1</v>
      </c>
      <c r="D804" s="150" t="str">
        <f>IFERROR(MATCH(A804,'상위 PV'!$H$2:$H$7,0),"")</f>
        <v/>
      </c>
      <c r="E804" t="str">
        <f>IF(D804="","",D804&amp;"@"&amp;COUNTIF($D$1:D804,D804))</f>
        <v/>
      </c>
      <c r="F804" t="str">
        <f t="shared" si="12"/>
        <v>Bing</v>
      </c>
      <c r="G804">
        <v>1</v>
      </c>
      <c r="I804" t="str">
        <f>IF(E804="","",INDEX('기사 제목, 링크 정리시트'!B:B,MATCH("http://skinnonews.com"&amp;A804,'기사 제목, 링크 정리시트'!C:C,0)))</f>
        <v/>
      </c>
    </row>
    <row r="805" spans="1:9">
      <c r="A805" s="86" t="s">
        <v>647</v>
      </c>
      <c r="B805" s="86" t="s">
        <v>319</v>
      </c>
      <c r="C805" s="86">
        <v>1</v>
      </c>
      <c r="D805" s="150" t="str">
        <f>IFERROR(MATCH(A805,'상위 PV'!$H$2:$H$7,0),"")</f>
        <v/>
      </c>
      <c r="E805" t="str">
        <f>IF(D805="","",D805&amp;"@"&amp;COUNTIF($D$1:D805,D805))</f>
        <v/>
      </c>
      <c r="F805" t="str">
        <f t="shared" si="12"/>
        <v>Google.com</v>
      </c>
      <c r="G805">
        <v>1</v>
      </c>
      <c r="I805" t="str">
        <f>IF(E805="","",INDEX('기사 제목, 링크 정리시트'!B:B,MATCH("http://skinnonews.com"&amp;A805,'기사 제목, 링크 정리시트'!C:C,0)))</f>
        <v/>
      </c>
    </row>
    <row r="806" spans="1:9">
      <c r="A806" s="86" t="s">
        <v>647</v>
      </c>
      <c r="B806" s="86" t="s">
        <v>321</v>
      </c>
      <c r="C806" s="86">
        <v>1</v>
      </c>
      <c r="D806" s="150" t="str">
        <f>IFERROR(MATCH(A806,'상위 PV'!$H$2:$H$7,0),"")</f>
        <v/>
      </c>
      <c r="E806" t="str">
        <f>IF(D806="","",D806&amp;"@"&amp;COUNTIF($D$1:D806,D806))</f>
        <v/>
      </c>
      <c r="F806" t="str">
        <f t="shared" si="12"/>
        <v>Skinnovation.com</v>
      </c>
      <c r="G806">
        <v>1</v>
      </c>
      <c r="I806" t="str">
        <f>IF(E806="","",INDEX('기사 제목, 링크 정리시트'!B:B,MATCH("http://skinnonews.com"&amp;A806,'기사 제목, 링크 정리시트'!C:C,0)))</f>
        <v/>
      </c>
    </row>
    <row r="807" spans="1:9">
      <c r="A807" s="86" t="s">
        <v>1248</v>
      </c>
      <c r="B807" s="86" t="s">
        <v>318</v>
      </c>
      <c r="C807" s="86">
        <v>1</v>
      </c>
      <c r="D807" s="150" t="str">
        <f>IFERROR(MATCH(A807,'상위 PV'!$H$2:$H$7,0),"")</f>
        <v/>
      </c>
      <c r="E807" t="str">
        <f>IF(D807="","",D807&amp;"@"&amp;COUNTIF($D$1:D807,D807))</f>
        <v/>
      </c>
      <c r="F807" t="str">
        <f t="shared" si="12"/>
        <v>직접유입</v>
      </c>
      <c r="G807">
        <v>1</v>
      </c>
      <c r="I807" t="str">
        <f>IF(E807="","",INDEX('기사 제목, 링크 정리시트'!B:B,MATCH("http://skinnonews.com"&amp;A807,'기사 제목, 링크 정리시트'!C:C,0)))</f>
        <v/>
      </c>
    </row>
    <row r="808" spans="1:9">
      <c r="A808" s="86" t="s">
        <v>1811</v>
      </c>
      <c r="B808" s="86" t="s">
        <v>318</v>
      </c>
      <c r="C808" s="86">
        <v>1</v>
      </c>
      <c r="D808" s="150" t="str">
        <f>IFERROR(MATCH(A808,'상위 PV'!$H$2:$H$7,0),"")</f>
        <v/>
      </c>
      <c r="E808" t="str">
        <f>IF(D808="","",D808&amp;"@"&amp;COUNTIF($D$1:D808,D808))</f>
        <v/>
      </c>
      <c r="F808" t="str">
        <f t="shared" si="12"/>
        <v>직접유입</v>
      </c>
      <c r="G808">
        <v>1</v>
      </c>
      <c r="I808" t="str">
        <f>IF(E808="","",INDEX('기사 제목, 링크 정리시트'!B:B,MATCH("http://skinnonews.com"&amp;A808,'기사 제목, 링크 정리시트'!C:C,0)))</f>
        <v/>
      </c>
    </row>
    <row r="809" spans="1:9">
      <c r="A809" s="86" t="s">
        <v>1083</v>
      </c>
      <c r="B809" s="86" t="s">
        <v>319</v>
      </c>
      <c r="C809" s="86">
        <v>1</v>
      </c>
      <c r="D809" s="150" t="str">
        <f>IFERROR(MATCH(A809,'상위 PV'!$H$2:$H$7,0),"")</f>
        <v/>
      </c>
      <c r="E809" t="str">
        <f>IF(D809="","",D809&amp;"@"&amp;COUNTIF($D$1:D809,D809))</f>
        <v/>
      </c>
      <c r="F809" t="str">
        <f t="shared" si="12"/>
        <v>Google.com</v>
      </c>
      <c r="G809">
        <v>1</v>
      </c>
      <c r="I809" t="str">
        <f>IF(E809="","",INDEX('기사 제목, 링크 정리시트'!B:B,MATCH("http://skinnonews.com"&amp;A809,'기사 제목, 링크 정리시트'!C:C,0)))</f>
        <v/>
      </c>
    </row>
    <row r="810" spans="1:9">
      <c r="A810" s="86" t="s">
        <v>1125</v>
      </c>
      <c r="B810" s="86" t="s">
        <v>319</v>
      </c>
      <c r="C810" s="86">
        <v>1</v>
      </c>
      <c r="D810" s="150" t="str">
        <f>IFERROR(MATCH(A810,'상위 PV'!$H$2:$H$7,0),"")</f>
        <v/>
      </c>
      <c r="E810" t="str">
        <f>IF(D810="","",D810&amp;"@"&amp;COUNTIF($D$1:D810,D810))</f>
        <v/>
      </c>
      <c r="F810" t="str">
        <f t="shared" si="12"/>
        <v>Google.com</v>
      </c>
      <c r="G810">
        <v>1</v>
      </c>
      <c r="I810" t="str">
        <f>IF(E810="","",INDEX('기사 제목, 링크 정리시트'!B:B,MATCH("http://skinnonews.com"&amp;A810,'기사 제목, 링크 정리시트'!C:C,0)))</f>
        <v/>
      </c>
    </row>
    <row r="811" spans="1:9">
      <c r="A811" s="86" t="s">
        <v>1141</v>
      </c>
      <c r="B811" s="86" t="s">
        <v>319</v>
      </c>
      <c r="C811" s="86">
        <v>1</v>
      </c>
      <c r="D811" s="150" t="str">
        <f>IFERROR(MATCH(A811,'상위 PV'!$H$2:$H$7,0),"")</f>
        <v/>
      </c>
      <c r="E811" t="str">
        <f>IF(D811="","",D811&amp;"@"&amp;COUNTIF($D$1:D811,D811))</f>
        <v/>
      </c>
      <c r="F811" t="str">
        <f t="shared" si="12"/>
        <v>Google.com</v>
      </c>
      <c r="G811">
        <v>1</v>
      </c>
      <c r="I811" t="str">
        <f>IF(E811="","",INDEX('기사 제목, 링크 정리시트'!B:B,MATCH("http://skinnonews.com"&amp;A811,'기사 제목, 링크 정리시트'!C:C,0)))</f>
        <v/>
      </c>
    </row>
    <row r="812" spans="1:9">
      <c r="A812" s="86" t="s">
        <v>675</v>
      </c>
      <c r="B812" s="86" t="s">
        <v>319</v>
      </c>
      <c r="C812" s="86">
        <v>1</v>
      </c>
      <c r="D812" s="150" t="str">
        <f>IFERROR(MATCH(A812,'상위 PV'!$H$2:$H$7,0),"")</f>
        <v/>
      </c>
      <c r="E812" t="str">
        <f>IF(D812="","",D812&amp;"@"&amp;COUNTIF($D$1:D812,D812))</f>
        <v/>
      </c>
      <c r="F812" t="str">
        <f t="shared" si="12"/>
        <v>Google.com</v>
      </c>
      <c r="G812">
        <v>1</v>
      </c>
      <c r="I812" t="str">
        <f>IF(E812="","",INDEX('기사 제목, 링크 정리시트'!B:B,MATCH("http://skinnonews.com"&amp;A812,'기사 제목, 링크 정리시트'!C:C,0)))</f>
        <v/>
      </c>
    </row>
    <row r="813" spans="1:9">
      <c r="A813" s="86" t="s">
        <v>675</v>
      </c>
      <c r="B813" s="86" t="s">
        <v>934</v>
      </c>
      <c r="C813" s="86">
        <v>1</v>
      </c>
      <c r="D813" s="150" t="str">
        <f>IFERROR(MATCH(A813,'상위 PV'!$H$2:$H$7,0),"")</f>
        <v/>
      </c>
      <c r="E813" t="str">
        <f>IF(D813="","",D813&amp;"@"&amp;COUNTIF($D$1:D813,D813))</f>
        <v/>
      </c>
      <c r="F813" t="str">
        <f t="shared" si="12"/>
        <v>Lens.google.com</v>
      </c>
      <c r="G813">
        <v>1</v>
      </c>
      <c r="I813" t="str">
        <f>IF(E813="","",INDEX('기사 제목, 링크 정리시트'!B:B,MATCH("http://skinnonews.com"&amp;A813,'기사 제목, 링크 정리시트'!C:C,0)))</f>
        <v/>
      </c>
    </row>
    <row r="814" spans="1:9">
      <c r="A814" s="86" t="s">
        <v>1752</v>
      </c>
      <c r="B814" s="86" t="s">
        <v>319</v>
      </c>
      <c r="C814" s="86">
        <v>1</v>
      </c>
      <c r="D814" s="150" t="str">
        <f>IFERROR(MATCH(A814,'상위 PV'!$H$2:$H$7,0),"")</f>
        <v/>
      </c>
      <c r="E814" t="str">
        <f>IF(D814="","",D814&amp;"@"&amp;COUNTIF($D$1:D814,D814))</f>
        <v/>
      </c>
      <c r="F814" t="str">
        <f t="shared" si="12"/>
        <v>Google.com</v>
      </c>
      <c r="G814">
        <v>1</v>
      </c>
      <c r="I814" t="str">
        <f>IF(E814="","",INDEX('기사 제목, 링크 정리시트'!B:B,MATCH("http://skinnonews.com"&amp;A814,'기사 제목, 링크 정리시트'!C:C,0)))</f>
        <v/>
      </c>
    </row>
    <row r="815" spans="1:9">
      <c r="A815" s="86" t="s">
        <v>1275</v>
      </c>
      <c r="B815" s="86" t="s">
        <v>318</v>
      </c>
      <c r="C815" s="86">
        <v>1</v>
      </c>
      <c r="D815" s="150" t="str">
        <f>IFERROR(MATCH(A815,'상위 PV'!$H$2:$H$7,0),"")</f>
        <v/>
      </c>
      <c r="E815" t="str">
        <f>IF(D815="","",D815&amp;"@"&amp;COUNTIF($D$1:D815,D815))</f>
        <v/>
      </c>
      <c r="F815" t="str">
        <f t="shared" si="12"/>
        <v>직접유입</v>
      </c>
      <c r="G815">
        <v>1</v>
      </c>
      <c r="I815" t="str">
        <f>IF(E815="","",INDEX('기사 제목, 링크 정리시트'!B:B,MATCH("http://skinnonews.com"&amp;A815,'기사 제목, 링크 정리시트'!C:C,0)))</f>
        <v/>
      </c>
    </row>
    <row r="816" spans="1:9">
      <c r="A816" s="86" t="s">
        <v>1645</v>
      </c>
      <c r="B816" s="86" t="s">
        <v>319</v>
      </c>
      <c r="C816" s="86">
        <v>1</v>
      </c>
      <c r="D816" s="150" t="str">
        <f>IFERROR(MATCH(A816,'상위 PV'!$H$2:$H$7,0),"")</f>
        <v/>
      </c>
      <c r="E816" t="str">
        <f>IF(D816="","",D816&amp;"@"&amp;COUNTIF($D$1:D816,D816))</f>
        <v/>
      </c>
      <c r="F816" t="str">
        <f t="shared" si="12"/>
        <v>Google.com</v>
      </c>
      <c r="G816">
        <v>1</v>
      </c>
      <c r="I816" t="str">
        <f>IF(E816="","",INDEX('기사 제목, 링크 정리시트'!B:B,MATCH("http://skinnonews.com"&amp;A816,'기사 제목, 링크 정리시트'!C:C,0)))</f>
        <v/>
      </c>
    </row>
    <row r="817" spans="1:9">
      <c r="A817" s="86" t="s">
        <v>1218</v>
      </c>
      <c r="B817" s="86" t="s">
        <v>318</v>
      </c>
      <c r="C817" s="86">
        <v>1</v>
      </c>
      <c r="D817" s="150" t="str">
        <f>IFERROR(MATCH(A817,'상위 PV'!$H$2:$H$7,0),"")</f>
        <v/>
      </c>
      <c r="E817" t="str">
        <f>IF(D817="","",D817&amp;"@"&amp;COUNTIF($D$1:D817,D817))</f>
        <v/>
      </c>
      <c r="F817" t="str">
        <f t="shared" si="12"/>
        <v>직접유입</v>
      </c>
      <c r="G817">
        <v>1</v>
      </c>
      <c r="I817" t="str">
        <f>IF(E817="","",INDEX('기사 제목, 링크 정리시트'!B:B,MATCH("http://skinnonews.com"&amp;A817,'기사 제목, 링크 정리시트'!C:C,0)))</f>
        <v/>
      </c>
    </row>
    <row r="818" spans="1:9">
      <c r="A818" s="86" t="s">
        <v>310</v>
      </c>
      <c r="B818" s="86" t="s">
        <v>318</v>
      </c>
      <c r="C818" s="86">
        <v>1</v>
      </c>
      <c r="D818" s="150" t="str">
        <f>IFERROR(MATCH(A818,'상위 PV'!$H$2:$H$7,0),"")</f>
        <v/>
      </c>
      <c r="E818" t="str">
        <f>IF(D818="","",D818&amp;"@"&amp;COUNTIF($D$1:D818,D818))</f>
        <v/>
      </c>
      <c r="F818" t="str">
        <f t="shared" si="12"/>
        <v>직접유입</v>
      </c>
      <c r="G818">
        <v>1</v>
      </c>
      <c r="I818" t="str">
        <f>IF(E818="","",INDEX('기사 제목, 링크 정리시트'!B:B,MATCH("http://skinnonews.com"&amp;A818,'기사 제목, 링크 정리시트'!C:C,0)))</f>
        <v/>
      </c>
    </row>
    <row r="819" spans="1:9">
      <c r="A819" s="86" t="s">
        <v>1085</v>
      </c>
      <c r="B819" s="86" t="s">
        <v>319</v>
      </c>
      <c r="C819" s="86">
        <v>1</v>
      </c>
      <c r="D819" s="150" t="str">
        <f>IFERROR(MATCH(A819,'상위 PV'!$H$2:$H$7,0),"")</f>
        <v/>
      </c>
      <c r="E819" t="str">
        <f>IF(D819="","",D819&amp;"@"&amp;COUNTIF($D$1:D819,D819))</f>
        <v/>
      </c>
      <c r="F819" t="str">
        <f t="shared" si="12"/>
        <v>Google.com</v>
      </c>
      <c r="G819">
        <v>1</v>
      </c>
      <c r="I819" t="str">
        <f>IF(E819="","",INDEX('기사 제목, 링크 정리시트'!B:B,MATCH("http://skinnonews.com"&amp;A819,'기사 제목, 링크 정리시트'!C:C,0)))</f>
        <v/>
      </c>
    </row>
    <row r="820" spans="1:9">
      <c r="A820" s="86" t="s">
        <v>1812</v>
      </c>
      <c r="B820" s="86" t="s">
        <v>319</v>
      </c>
      <c r="C820" s="86">
        <v>1</v>
      </c>
      <c r="D820" s="150" t="str">
        <f>IFERROR(MATCH(A820,'상위 PV'!$H$2:$H$7,0),"")</f>
        <v/>
      </c>
      <c r="E820" t="str">
        <f>IF(D820="","",D820&amp;"@"&amp;COUNTIF($D$1:D820,D820))</f>
        <v/>
      </c>
      <c r="F820" t="str">
        <f t="shared" si="12"/>
        <v>Google.com</v>
      </c>
      <c r="G820">
        <v>1</v>
      </c>
      <c r="I820" t="str">
        <f>IF(E820="","",INDEX('기사 제목, 링크 정리시트'!B:B,MATCH("http://skinnonews.com"&amp;A820,'기사 제목, 링크 정리시트'!C:C,0)))</f>
        <v/>
      </c>
    </row>
    <row r="821" spans="1:9">
      <c r="A821" s="86" t="s">
        <v>1006</v>
      </c>
      <c r="B821" s="86" t="s">
        <v>319</v>
      </c>
      <c r="C821" s="86">
        <v>1</v>
      </c>
      <c r="D821" s="150" t="str">
        <f>IFERROR(MATCH(A821,'상위 PV'!$H$2:$H$7,0),"")</f>
        <v/>
      </c>
      <c r="E821" t="str">
        <f>IF(D821="","",D821&amp;"@"&amp;COUNTIF($D$1:D821,D821))</f>
        <v/>
      </c>
      <c r="F821" t="str">
        <f t="shared" si="12"/>
        <v>Google.com</v>
      </c>
      <c r="G821">
        <v>1</v>
      </c>
      <c r="I821" t="str">
        <f>IF(E821="","",INDEX('기사 제목, 링크 정리시트'!B:B,MATCH("http://skinnonews.com"&amp;A821,'기사 제목, 링크 정리시트'!C:C,0)))</f>
        <v/>
      </c>
    </row>
    <row r="822" spans="1:9">
      <c r="A822" s="86" t="s">
        <v>1753</v>
      </c>
      <c r="B822" s="86" t="s">
        <v>318</v>
      </c>
      <c r="C822" s="86">
        <v>1</v>
      </c>
      <c r="D822" s="150" t="str">
        <f>IFERROR(MATCH(A822,'상위 PV'!$H$2:$H$7,0),"")</f>
        <v/>
      </c>
      <c r="E822" t="str">
        <f>IF(D822="","",D822&amp;"@"&amp;COUNTIF($D$1:D822,D822))</f>
        <v/>
      </c>
      <c r="F822" t="str">
        <f t="shared" si="12"/>
        <v>직접유입</v>
      </c>
      <c r="G822">
        <v>1</v>
      </c>
      <c r="I822" t="str">
        <f>IF(E822="","",INDEX('기사 제목, 링크 정리시트'!B:B,MATCH("http://skinnonews.com"&amp;A822,'기사 제목, 링크 정리시트'!C:C,0)))</f>
        <v/>
      </c>
    </row>
    <row r="823" spans="1:9">
      <c r="A823" s="86" t="s">
        <v>1753</v>
      </c>
      <c r="B823" s="86" t="s">
        <v>319</v>
      </c>
      <c r="C823" s="86">
        <v>1</v>
      </c>
      <c r="D823" s="150" t="str">
        <f>IFERROR(MATCH(A823,'상위 PV'!$H$2:$H$7,0),"")</f>
        <v/>
      </c>
      <c r="E823" t="str">
        <f>IF(D823="","",D823&amp;"@"&amp;COUNTIF($D$1:D823,D823))</f>
        <v/>
      </c>
      <c r="F823" t="str">
        <f t="shared" si="12"/>
        <v>Google.com</v>
      </c>
      <c r="G823">
        <v>1</v>
      </c>
      <c r="I823" t="str">
        <f>IF(E823="","",INDEX('기사 제목, 링크 정리시트'!B:B,MATCH("http://skinnonews.com"&amp;A823,'기사 제목, 링크 정리시트'!C:C,0)))</f>
        <v/>
      </c>
    </row>
    <row r="824" spans="1:9">
      <c r="A824" s="86" t="s">
        <v>1813</v>
      </c>
      <c r="B824" s="86" t="s">
        <v>934</v>
      </c>
      <c r="C824" s="86">
        <v>1</v>
      </c>
      <c r="D824" s="150" t="str">
        <f>IFERROR(MATCH(A824,'상위 PV'!$H$2:$H$7,0),"")</f>
        <v/>
      </c>
      <c r="E824" t="str">
        <f>IF(D824="","",D824&amp;"@"&amp;COUNTIF($D$1:D824,D824))</f>
        <v/>
      </c>
      <c r="F824" t="str">
        <f t="shared" si="12"/>
        <v>Lens.google.com</v>
      </c>
      <c r="G824">
        <v>1</v>
      </c>
      <c r="I824" t="str">
        <f>IF(E824="","",INDEX('기사 제목, 링크 정리시트'!B:B,MATCH("http://skinnonews.com"&amp;A824,'기사 제목, 링크 정리시트'!C:C,0)))</f>
        <v/>
      </c>
    </row>
    <row r="825" spans="1:9">
      <c r="A825" s="86" t="s">
        <v>273</v>
      </c>
      <c r="B825" s="86" t="s">
        <v>318</v>
      </c>
      <c r="C825" s="86">
        <v>1</v>
      </c>
      <c r="D825" s="150" t="str">
        <f>IFERROR(MATCH(A825,'상위 PV'!$H$2:$H$7,0),"")</f>
        <v/>
      </c>
      <c r="E825" t="str">
        <f>IF(D825="","",D825&amp;"@"&amp;COUNTIF($D$1:D825,D825))</f>
        <v/>
      </c>
      <c r="F825" t="str">
        <f t="shared" si="12"/>
        <v>직접유입</v>
      </c>
      <c r="G825">
        <v>1</v>
      </c>
      <c r="I825" t="str">
        <f>IF(E825="","",INDEX('기사 제목, 링크 정리시트'!B:B,MATCH("http://skinnonews.com"&amp;A825,'기사 제목, 링크 정리시트'!C:C,0)))</f>
        <v/>
      </c>
    </row>
    <row r="826" spans="1:9">
      <c r="A826" s="86" t="s">
        <v>1814</v>
      </c>
      <c r="B826" s="86" t="s">
        <v>319</v>
      </c>
      <c r="C826" s="86">
        <v>1</v>
      </c>
      <c r="D826" s="150" t="str">
        <f>IFERROR(MATCH(A826,'상위 PV'!$H$2:$H$7,0),"")</f>
        <v/>
      </c>
      <c r="E826" t="str">
        <f>IF(D826="","",D826&amp;"@"&amp;COUNTIF($D$1:D826,D826))</f>
        <v/>
      </c>
      <c r="F826" t="str">
        <f t="shared" si="12"/>
        <v>Google.com</v>
      </c>
      <c r="G826">
        <v>1</v>
      </c>
      <c r="I826" t="str">
        <f>IF(E826="","",INDEX('기사 제목, 링크 정리시트'!B:B,MATCH("http://skinnonews.com"&amp;A826,'기사 제목, 링크 정리시트'!C:C,0)))</f>
        <v/>
      </c>
    </row>
    <row r="827" spans="1:9">
      <c r="A827" s="86" t="s">
        <v>1220</v>
      </c>
      <c r="B827" s="86" t="s">
        <v>318</v>
      </c>
      <c r="C827" s="86">
        <v>1</v>
      </c>
      <c r="D827" s="150" t="str">
        <f>IFERROR(MATCH(A827,'상위 PV'!$H$2:$H$7,0),"")</f>
        <v/>
      </c>
      <c r="E827" t="str">
        <f>IF(D827="","",D827&amp;"@"&amp;COUNTIF($D$1:D827,D827))</f>
        <v/>
      </c>
      <c r="F827" t="str">
        <f t="shared" si="12"/>
        <v>직접유입</v>
      </c>
      <c r="G827">
        <v>1</v>
      </c>
      <c r="I827" t="str">
        <f>IF(E827="","",INDEX('기사 제목, 링크 정리시트'!B:B,MATCH("http://skinnonews.com"&amp;A827,'기사 제목, 링크 정리시트'!C:C,0)))</f>
        <v/>
      </c>
    </row>
    <row r="828" spans="1:9">
      <c r="A828" s="86" t="s">
        <v>276</v>
      </c>
      <c r="B828" s="86" t="s">
        <v>1861</v>
      </c>
      <c r="C828" s="86">
        <v>1</v>
      </c>
      <c r="D828" s="150" t="str">
        <f>IFERROR(MATCH(A828,'상위 PV'!$H$2:$H$7,0),"")</f>
        <v/>
      </c>
      <c r="E828" t="str">
        <f>IF(D828="","",D828&amp;"@"&amp;COUNTIF($D$1:D828,D828))</f>
        <v/>
      </c>
      <c r="F828" t="str">
        <f t="shared" si="12"/>
        <v>Naver.com</v>
      </c>
      <c r="G828">
        <v>1</v>
      </c>
      <c r="I828" t="str">
        <f>IF(E828="","",INDEX('기사 제목, 링크 정리시트'!B:B,MATCH("http://skinnonews.com"&amp;A828,'기사 제목, 링크 정리시트'!C:C,0)))</f>
        <v/>
      </c>
    </row>
    <row r="829" spans="1:9">
      <c r="A829" s="86" t="s">
        <v>617</v>
      </c>
      <c r="B829" s="86" t="s">
        <v>326</v>
      </c>
      <c r="C829" s="86">
        <v>1</v>
      </c>
      <c r="D829" s="150" t="str">
        <f>IFERROR(MATCH(A829,'상위 PV'!$H$2:$H$7,0),"")</f>
        <v/>
      </c>
      <c r="E829" t="str">
        <f>IF(D829="","",D829&amp;"@"&amp;COUNTIF($D$1:D829,D829))</f>
        <v/>
      </c>
      <c r="F829" t="str">
        <f t="shared" si="12"/>
        <v>Bing</v>
      </c>
      <c r="G829">
        <v>1</v>
      </c>
      <c r="I829" t="str">
        <f>IF(E829="","",INDEX('기사 제목, 링크 정리시트'!B:B,MATCH("http://skinnonews.com"&amp;A829,'기사 제목, 링크 정리시트'!C:C,0)))</f>
        <v/>
      </c>
    </row>
    <row r="830" spans="1:9">
      <c r="A830" s="86" t="s">
        <v>1815</v>
      </c>
      <c r="B830" s="86" t="s">
        <v>319</v>
      </c>
      <c r="C830" s="86">
        <v>1</v>
      </c>
      <c r="D830" s="150" t="str">
        <f>IFERROR(MATCH(A830,'상위 PV'!$H$2:$H$7,0),"")</f>
        <v/>
      </c>
      <c r="E830" t="str">
        <f>IF(D830="","",D830&amp;"@"&amp;COUNTIF($D$1:D830,D830))</f>
        <v/>
      </c>
      <c r="F830" t="str">
        <f t="shared" si="12"/>
        <v>Google.com</v>
      </c>
      <c r="G830">
        <v>1</v>
      </c>
      <c r="I830" t="str">
        <f>IF(E830="","",INDEX('기사 제목, 링크 정리시트'!B:B,MATCH("http://skinnonews.com"&amp;A830,'기사 제목, 링크 정리시트'!C:C,0)))</f>
        <v/>
      </c>
    </row>
    <row r="831" spans="1:9">
      <c r="A831" s="86" t="s">
        <v>298</v>
      </c>
      <c r="B831" s="86" t="s">
        <v>1438</v>
      </c>
      <c r="C831" s="86">
        <v>1</v>
      </c>
      <c r="D831" s="150" t="str">
        <f>IFERROR(MATCH(A831,'상위 PV'!$H$2:$H$7,0),"")</f>
        <v/>
      </c>
      <c r="E831" t="str">
        <f>IF(D831="","",D831&amp;"@"&amp;COUNTIF($D$1:D831,D831))</f>
        <v/>
      </c>
      <c r="F831" t="str">
        <f t="shared" si="12"/>
        <v>Skenergy.com</v>
      </c>
      <c r="G831">
        <v>0</v>
      </c>
      <c r="I831" t="str">
        <f>IF(E831="","",INDEX('기사 제목, 링크 정리시트'!B:B,MATCH("http://skinnonews.com"&amp;A831,'기사 제목, 링크 정리시트'!C:C,0)))</f>
        <v/>
      </c>
    </row>
    <row r="832" spans="1:9">
      <c r="A832" s="86" t="s">
        <v>1816</v>
      </c>
      <c r="B832" s="86" t="s">
        <v>319</v>
      </c>
      <c r="C832" s="86">
        <v>1</v>
      </c>
      <c r="D832" s="150" t="str">
        <f>IFERROR(MATCH(A832,'상위 PV'!$H$2:$H$7,0),"")</f>
        <v/>
      </c>
      <c r="E832" t="str">
        <f>IF(D832="","",D832&amp;"@"&amp;COUNTIF($D$1:D832,D832))</f>
        <v/>
      </c>
      <c r="F832" t="str">
        <f t="shared" si="12"/>
        <v>Google.com</v>
      </c>
      <c r="G832">
        <v>0</v>
      </c>
      <c r="I832" t="str">
        <f>IF(E832="","",INDEX('기사 제목, 링크 정리시트'!B:B,MATCH("http://skinnonews.com"&amp;A832,'기사 제목, 링크 정리시트'!C:C,0)))</f>
        <v/>
      </c>
    </row>
    <row r="833" spans="1:7">
      <c r="A833" s="86" t="s">
        <v>1817</v>
      </c>
      <c r="B833" s="86" t="s">
        <v>319</v>
      </c>
      <c r="C833" s="86">
        <v>1</v>
      </c>
      <c r="D833" s="150" t="str">
        <f>IFERROR(MATCH(A833,'상위 PV'!$H$2:$H$7,0),"")</f>
        <v/>
      </c>
      <c r="E833" t="str">
        <f>IF(D833="","",D833&amp;"@"&amp;COUNTIF($D$1:D833,D833))</f>
        <v/>
      </c>
      <c r="F833" t="str">
        <f t="shared" si="12"/>
        <v>Google.com</v>
      </c>
      <c r="G833">
        <v>0</v>
      </c>
    </row>
    <row r="834" spans="1:7">
      <c r="A834" s="86" t="s">
        <v>1818</v>
      </c>
      <c r="B834" s="86" t="s">
        <v>319</v>
      </c>
      <c r="C834" s="86">
        <v>1</v>
      </c>
      <c r="D834" s="150" t="str">
        <f>IFERROR(MATCH(A834,'상위 PV'!$H$2:$H$7,0),"")</f>
        <v/>
      </c>
      <c r="E834" t="str">
        <f>IF(D834="","",D834&amp;"@"&amp;COUNTIF($D$1:D834,D834))</f>
        <v/>
      </c>
      <c r="F834" t="str">
        <f t="shared" si="12"/>
        <v>Google.com</v>
      </c>
      <c r="G834">
        <v>0</v>
      </c>
    </row>
    <row r="835" spans="1:7">
      <c r="A835" s="86" t="s">
        <v>302</v>
      </c>
      <c r="B835" s="86" t="s">
        <v>1858</v>
      </c>
      <c r="C835" s="86">
        <v>1</v>
      </c>
      <c r="D835" s="150" t="str">
        <f>IFERROR(MATCH(A835,'상위 PV'!$H$2:$H$7,0),"")</f>
        <v/>
      </c>
      <c r="E835" t="str">
        <f>IF(D835="","",D835&amp;"@"&amp;COUNTIF($D$1:D835,D835))</f>
        <v/>
      </c>
      <c r="F835" t="str">
        <f t="shared" ref="F835:F898" si="13">IF(B835="google","Google.com",IF(B835="(direct)","직접유입",UPPER(LEFT(B835,1))&amp;MID(B835,2,99)))</f>
        <v>In.marketscreener.com</v>
      </c>
      <c r="G835">
        <v>0</v>
      </c>
    </row>
    <row r="836" spans="1:7">
      <c r="A836" s="86" t="s">
        <v>302</v>
      </c>
      <c r="B836" s="86" t="s">
        <v>1575</v>
      </c>
      <c r="C836" s="86">
        <v>1</v>
      </c>
      <c r="D836" s="150" t="str">
        <f>IFERROR(MATCH(A836,'상위 PV'!$H$2:$H$7,0),"")</f>
        <v/>
      </c>
      <c r="E836" t="str">
        <f>IF(D836="","",D836&amp;"@"&amp;COUNTIF($D$1:D836,D836))</f>
        <v/>
      </c>
      <c r="F836" t="str">
        <f t="shared" si="13"/>
        <v>Naver</v>
      </c>
      <c r="G836">
        <v>0</v>
      </c>
    </row>
    <row r="837" spans="1:7">
      <c r="A837" s="86" t="s">
        <v>302</v>
      </c>
      <c r="B837" s="86" t="s">
        <v>321</v>
      </c>
      <c r="C837" s="86">
        <v>1</v>
      </c>
      <c r="D837" s="150" t="str">
        <f>IFERROR(MATCH(A837,'상위 PV'!$H$2:$H$7,0),"")</f>
        <v/>
      </c>
      <c r="E837" t="str">
        <f>IF(D837="","",D837&amp;"@"&amp;COUNTIF($D$1:D837,D837))</f>
        <v/>
      </c>
      <c r="F837" t="str">
        <f t="shared" si="13"/>
        <v>Skinnovation.com</v>
      </c>
    </row>
    <row r="838" spans="1:7">
      <c r="A838" s="86" t="s">
        <v>1819</v>
      </c>
      <c r="B838" s="86" t="s">
        <v>319</v>
      </c>
      <c r="C838" s="86">
        <v>1</v>
      </c>
      <c r="D838" s="150" t="str">
        <f>IFERROR(MATCH(A838,'상위 PV'!$H$2:$H$7,0),"")</f>
        <v/>
      </c>
      <c r="E838" t="str">
        <f>IF(D838="","",D838&amp;"@"&amp;COUNTIF($D$1:D838,D838))</f>
        <v/>
      </c>
      <c r="F838" t="str">
        <f t="shared" si="13"/>
        <v>Google.com</v>
      </c>
    </row>
    <row r="839" spans="1:7">
      <c r="A839" s="86" t="s">
        <v>284</v>
      </c>
      <c r="B839" s="86" t="s">
        <v>318</v>
      </c>
      <c r="C839" s="86">
        <v>1</v>
      </c>
      <c r="D839" s="150" t="str">
        <f>IFERROR(MATCH(A839,'상위 PV'!$H$2:$H$7,0),"")</f>
        <v/>
      </c>
      <c r="E839" t="str">
        <f>IF(D839="","",D839&amp;"@"&amp;COUNTIF($D$1:D839,D839))</f>
        <v/>
      </c>
      <c r="F839" t="str">
        <f t="shared" si="13"/>
        <v>직접유입</v>
      </c>
    </row>
    <row r="840" spans="1:7">
      <c r="A840" s="86" t="s">
        <v>284</v>
      </c>
      <c r="B840" s="86" t="s">
        <v>326</v>
      </c>
      <c r="C840" s="86">
        <v>1</v>
      </c>
      <c r="D840" s="150" t="str">
        <f>IFERROR(MATCH(A840,'상위 PV'!$H$2:$H$7,0),"")</f>
        <v/>
      </c>
      <c r="E840" t="str">
        <f>IF(D840="","",D840&amp;"@"&amp;COUNTIF($D$1:D840,D840))</f>
        <v/>
      </c>
      <c r="F840" t="str">
        <f t="shared" si="13"/>
        <v>Bing</v>
      </c>
    </row>
    <row r="841" spans="1:7">
      <c r="A841" s="86" t="s">
        <v>303</v>
      </c>
      <c r="B841" s="86" t="s">
        <v>326</v>
      </c>
      <c r="C841" s="86">
        <v>1</v>
      </c>
      <c r="D841" s="150" t="str">
        <f>IFERROR(MATCH(A841,'상위 PV'!$H$2:$H$7,0),"")</f>
        <v/>
      </c>
      <c r="E841" t="str">
        <f>IF(D841="","",D841&amp;"@"&amp;COUNTIF($D$1:D841,D841))</f>
        <v/>
      </c>
      <c r="F841" t="str">
        <f t="shared" si="13"/>
        <v>Bing</v>
      </c>
    </row>
    <row r="842" spans="1:7">
      <c r="A842" s="86" t="s">
        <v>294</v>
      </c>
      <c r="B842" s="86" t="s">
        <v>318</v>
      </c>
      <c r="C842" s="86">
        <v>1</v>
      </c>
      <c r="D842" s="150" t="str">
        <f>IFERROR(MATCH(A842,'상위 PV'!$H$2:$H$7,0),"")</f>
        <v/>
      </c>
      <c r="E842" t="str">
        <f>IF(D842="","",D842&amp;"@"&amp;COUNTIF($D$1:D842,D842))</f>
        <v/>
      </c>
      <c r="F842" t="str">
        <f t="shared" si="13"/>
        <v>직접유입</v>
      </c>
    </row>
    <row r="843" spans="1:7">
      <c r="A843" s="86" t="s">
        <v>1445</v>
      </c>
      <c r="B843" s="86" t="s">
        <v>327</v>
      </c>
      <c r="C843" s="86">
        <v>1</v>
      </c>
      <c r="D843" s="150" t="str">
        <f>IFERROR(MATCH(A843,'상위 PV'!$H$2:$H$7,0),"")</f>
        <v/>
      </c>
      <c r="E843" t="str">
        <f>IF(D843="","",D843&amp;"@"&amp;COUNTIF($D$1:D843,D843))</f>
        <v/>
      </c>
      <c r="F843" t="str">
        <f t="shared" si="13"/>
        <v>Cn.bing.com</v>
      </c>
    </row>
    <row r="844" spans="1:7">
      <c r="A844" s="86" t="s">
        <v>1445</v>
      </c>
      <c r="B844" s="86" t="s">
        <v>1851</v>
      </c>
      <c r="C844" s="86">
        <v>1</v>
      </c>
      <c r="D844" s="150" t="str">
        <f>IFERROR(MATCH(A844,'상위 PV'!$H$2:$H$7,0),"")</f>
        <v/>
      </c>
      <c r="E844" t="str">
        <f>IF(D844="","",D844&amp;"@"&amp;COUNTIF($D$1:D844,D844))</f>
        <v/>
      </c>
      <c r="F844" t="str">
        <f t="shared" si="13"/>
        <v>Googleadservices.com</v>
      </c>
    </row>
    <row r="845" spans="1:7">
      <c r="A845" s="86" t="s">
        <v>1445</v>
      </c>
      <c r="B845" s="86" t="s">
        <v>320</v>
      </c>
      <c r="C845" s="86">
        <v>1</v>
      </c>
      <c r="D845" s="150" t="str">
        <f>IFERROR(MATCH(A845,'상위 PV'!$H$2:$H$7,0),"")</f>
        <v/>
      </c>
      <c r="E845" t="str">
        <f>IF(D845="","",D845&amp;"@"&amp;COUNTIF($D$1:D845,D845))</f>
        <v/>
      </c>
      <c r="F845" t="str">
        <f t="shared" si="13"/>
        <v>Linkedin.com</v>
      </c>
    </row>
    <row r="846" spans="1:7">
      <c r="A846" s="86" t="s">
        <v>1445</v>
      </c>
      <c r="B846" s="86" t="s">
        <v>1438</v>
      </c>
      <c r="C846" s="86">
        <v>1</v>
      </c>
      <c r="D846" s="150" t="str">
        <f>IFERROR(MATCH(A846,'상위 PV'!$H$2:$H$7,0),"")</f>
        <v/>
      </c>
      <c r="E846" t="str">
        <f>IF(D846="","",D846&amp;"@"&amp;COUNTIF($D$1:D846,D846))</f>
        <v/>
      </c>
      <c r="F846" t="str">
        <f t="shared" si="13"/>
        <v>Skenergy.com</v>
      </c>
    </row>
    <row r="847" spans="1:7">
      <c r="A847" s="86" t="s">
        <v>1445</v>
      </c>
      <c r="B847" s="86" t="s">
        <v>1231</v>
      </c>
      <c r="C847" s="86">
        <v>1</v>
      </c>
      <c r="D847" s="150" t="str">
        <f>IFERROR(MATCH(A847,'상위 PV'!$H$2:$H$7,0),"")</f>
        <v/>
      </c>
      <c r="E847" t="str">
        <f>IF(D847="","",D847&amp;"@"&amp;COUNTIF($D$1:D847,D847))</f>
        <v/>
      </c>
      <c r="F847" t="str">
        <f t="shared" si="13"/>
        <v>Skenmove.com</v>
      </c>
    </row>
    <row r="848" spans="1:7">
      <c r="A848" s="86" t="s">
        <v>1445</v>
      </c>
      <c r="B848" s="86" t="s">
        <v>1853</v>
      </c>
      <c r="C848" s="86">
        <v>1</v>
      </c>
      <c r="D848" s="150" t="str">
        <f>IFERROR(MATCH(A848,'상위 PV'!$H$2:$H$7,0),"")</f>
        <v/>
      </c>
      <c r="E848" t="str">
        <f>IF(D848="","",D848&amp;"@"&amp;COUNTIF($D$1:D848,D848))</f>
        <v/>
      </c>
      <c r="F848" t="str">
        <f t="shared" si="13"/>
        <v>Skmagic.hanbiro.net</v>
      </c>
    </row>
    <row r="849" spans="1:6">
      <c r="A849" s="86" t="s">
        <v>1448</v>
      </c>
      <c r="B849" s="86" t="s">
        <v>1110</v>
      </c>
      <c r="C849" s="86">
        <v>1</v>
      </c>
      <c r="D849" s="150" t="str">
        <f>IFERROR(MATCH(A849,'상위 PV'!$H$2:$H$7,0),"")</f>
        <v/>
      </c>
      <c r="E849" t="str">
        <f>IF(D849="","",D849&amp;"@"&amp;COUNTIF($D$1:D849,D849))</f>
        <v/>
      </c>
      <c r="F849" t="str">
        <f t="shared" si="13"/>
        <v>Chn.sk-on.com</v>
      </c>
    </row>
    <row r="850" spans="1:6">
      <c r="A850" s="86" t="s">
        <v>1447</v>
      </c>
      <c r="B850" s="86" t="s">
        <v>326</v>
      </c>
      <c r="C850" s="86">
        <v>1</v>
      </c>
      <c r="D850" s="150" t="str">
        <f>IFERROR(MATCH(A850,'상위 PV'!$H$2:$H$7,0),"")</f>
        <v/>
      </c>
      <c r="E850" t="str">
        <f>IF(D850="","",D850&amp;"@"&amp;COUNTIF($D$1:D850,D850))</f>
        <v/>
      </c>
      <c r="F850" t="str">
        <f t="shared" si="13"/>
        <v>Bing</v>
      </c>
    </row>
    <row r="851" spans="1:6">
      <c r="A851" s="86" t="s">
        <v>1447</v>
      </c>
      <c r="B851" s="86" t="s">
        <v>1438</v>
      </c>
      <c r="C851" s="86">
        <v>1</v>
      </c>
      <c r="D851" s="150" t="str">
        <f>IFERROR(MATCH(A851,'상위 PV'!$H$2:$H$7,0),"")</f>
        <v/>
      </c>
      <c r="E851" t="str">
        <f>IF(D851="","",D851&amp;"@"&amp;COUNTIF($D$1:D851,D851))</f>
        <v/>
      </c>
      <c r="F851" t="str">
        <f t="shared" si="13"/>
        <v>Skenergy.com</v>
      </c>
    </row>
    <row r="852" spans="1:6">
      <c r="A852" s="86" t="s">
        <v>1451</v>
      </c>
      <c r="B852" s="86" t="s">
        <v>321</v>
      </c>
      <c r="C852" s="86">
        <v>1</v>
      </c>
      <c r="D852" s="150" t="str">
        <f>IFERROR(MATCH(A852,'상위 PV'!$H$2:$H$7,0),"")</f>
        <v/>
      </c>
      <c r="E852" t="str">
        <f>IF(D852="","",D852&amp;"@"&amp;COUNTIF($D$1:D852,D852))</f>
        <v/>
      </c>
      <c r="F852" t="str">
        <f t="shared" si="13"/>
        <v>Skinnovation.com</v>
      </c>
    </row>
    <row r="853" spans="1:6">
      <c r="A853" s="86" t="s">
        <v>1450</v>
      </c>
      <c r="B853" s="86" t="s">
        <v>320</v>
      </c>
      <c r="C853" s="86">
        <v>1</v>
      </c>
      <c r="D853" s="150" t="str">
        <f>IFERROR(MATCH(A853,'상위 PV'!$H$2:$H$7,0),"")</f>
        <v/>
      </c>
      <c r="E853" t="str">
        <f>IF(D853="","",D853&amp;"@"&amp;COUNTIF($D$1:D853,D853))</f>
        <v/>
      </c>
      <c r="F853" t="str">
        <f t="shared" si="13"/>
        <v>Linkedin.com</v>
      </c>
    </row>
    <row r="854" spans="1:6">
      <c r="A854" s="86" t="s">
        <v>1450</v>
      </c>
      <c r="B854" s="86" t="s">
        <v>321</v>
      </c>
      <c r="C854" s="86">
        <v>1</v>
      </c>
      <c r="D854" s="150" t="str">
        <f>IFERROR(MATCH(A854,'상위 PV'!$H$2:$H$7,0),"")</f>
        <v/>
      </c>
      <c r="E854" t="str">
        <f>IF(D854="","",D854&amp;"@"&amp;COUNTIF($D$1:D854,D854))</f>
        <v/>
      </c>
      <c r="F854" t="str">
        <f t="shared" si="13"/>
        <v>Skinnovation.com</v>
      </c>
    </row>
    <row r="855" spans="1:6">
      <c r="A855" s="86" t="s">
        <v>1564</v>
      </c>
      <c r="B855" s="86" t="s">
        <v>318</v>
      </c>
      <c r="C855" s="86">
        <v>1</v>
      </c>
      <c r="D855" s="150" t="str">
        <f>IFERROR(MATCH(A855,'상위 PV'!$H$2:$H$7,0),"")</f>
        <v/>
      </c>
      <c r="E855" t="str">
        <f>IF(D855="","",D855&amp;"@"&amp;COUNTIF($D$1:D855,D855))</f>
        <v/>
      </c>
      <c r="F855" t="str">
        <f t="shared" si="13"/>
        <v>직접유입</v>
      </c>
    </row>
    <row r="856" spans="1:6">
      <c r="A856" s="86" t="s">
        <v>1564</v>
      </c>
      <c r="B856" s="86" t="s">
        <v>592</v>
      </c>
      <c r="C856" s="86">
        <v>1</v>
      </c>
      <c r="D856" s="150" t="str">
        <f>IFERROR(MATCH(A856,'상위 PV'!$H$2:$H$7,0),"")</f>
        <v/>
      </c>
      <c r="E856" t="str">
        <f>IF(D856="","",D856&amp;"@"&amp;COUNTIF($D$1:D856,D856))</f>
        <v/>
      </c>
      <c r="F856" t="str">
        <f t="shared" si="13"/>
        <v>Eng.skgeocentric.com</v>
      </c>
    </row>
    <row r="857" spans="1:6">
      <c r="A857" s="86" t="s">
        <v>1446</v>
      </c>
      <c r="B857" s="86" t="s">
        <v>326</v>
      </c>
      <c r="C857" s="86">
        <v>1</v>
      </c>
      <c r="D857" s="150" t="str">
        <f>IFERROR(MATCH(A857,'상위 PV'!$H$2:$H$7,0),"")</f>
        <v/>
      </c>
      <c r="E857" t="str">
        <f>IF(D857="","",D857&amp;"@"&amp;COUNTIF($D$1:D857,D857))</f>
        <v/>
      </c>
      <c r="F857" t="str">
        <f t="shared" si="13"/>
        <v>Bing</v>
      </c>
    </row>
    <row r="858" spans="1:6">
      <c r="A858" s="86" t="s">
        <v>1446</v>
      </c>
      <c r="B858" s="86" t="s">
        <v>320</v>
      </c>
      <c r="C858" s="86">
        <v>1</v>
      </c>
      <c r="D858" s="150" t="str">
        <f>IFERROR(MATCH(A858,'상위 PV'!$H$2:$H$7,0),"")</f>
        <v/>
      </c>
      <c r="E858" t="str">
        <f>IF(D858="","",D858&amp;"@"&amp;COUNTIF($D$1:D858,D858))</f>
        <v/>
      </c>
      <c r="F858" t="str">
        <f t="shared" si="13"/>
        <v>Linkedin.com</v>
      </c>
    </row>
    <row r="859" spans="1:6">
      <c r="A859" s="86" t="s">
        <v>1449</v>
      </c>
      <c r="B859" s="86" t="s">
        <v>592</v>
      </c>
      <c r="C859" s="86">
        <v>1</v>
      </c>
      <c r="D859" s="150" t="str">
        <f>IFERROR(MATCH(A859,'상위 PV'!$H$2:$H$7,0),"")</f>
        <v/>
      </c>
      <c r="E859" t="str">
        <f>IF(D859="","",D859&amp;"@"&amp;COUNTIF($D$1:D859,D859))</f>
        <v/>
      </c>
      <c r="F859" t="str">
        <f t="shared" si="13"/>
        <v>Eng.skgeocentric.com</v>
      </c>
    </row>
    <row r="860" spans="1:6">
      <c r="A860" s="86" t="s">
        <v>1449</v>
      </c>
      <c r="B860" s="86" t="s">
        <v>1438</v>
      </c>
      <c r="C860" s="86">
        <v>1</v>
      </c>
      <c r="D860" s="150" t="str">
        <f>IFERROR(MATCH(A860,'상위 PV'!$H$2:$H$7,0),"")</f>
        <v/>
      </c>
      <c r="E860" t="str">
        <f>IF(D860="","",D860&amp;"@"&amp;COUNTIF($D$1:D860,D860))</f>
        <v/>
      </c>
      <c r="F860" t="str">
        <f t="shared" si="13"/>
        <v>Skenergy.com</v>
      </c>
    </row>
    <row r="861" spans="1:6">
      <c r="A861" s="86" t="s">
        <v>1565</v>
      </c>
      <c r="B861" s="86" t="s">
        <v>1853</v>
      </c>
      <c r="C861" s="86">
        <v>1</v>
      </c>
      <c r="D861" s="150" t="str">
        <f>IFERROR(MATCH(A861,'상위 PV'!$H$2:$H$7,0),"")</f>
        <v/>
      </c>
      <c r="E861" t="str">
        <f>IF(D861="","",D861&amp;"@"&amp;COUNTIF($D$1:D861,D861))</f>
        <v/>
      </c>
      <c r="F861" t="str">
        <f t="shared" si="13"/>
        <v>Skmagic.hanbiro.net</v>
      </c>
    </row>
    <row r="862" spans="1:6">
      <c r="A862" s="86" t="s">
        <v>914</v>
      </c>
      <c r="B862" s="86" t="s">
        <v>1110</v>
      </c>
      <c r="C862" s="86">
        <v>1</v>
      </c>
      <c r="D862" s="150" t="str">
        <f>IFERROR(MATCH(A862,'상위 PV'!$H$2:$H$7,0),"")</f>
        <v/>
      </c>
      <c r="E862" t="str">
        <f>IF(D862="","",D862&amp;"@"&amp;COUNTIF($D$1:D862,D862))</f>
        <v/>
      </c>
      <c r="F862" t="str">
        <f t="shared" si="13"/>
        <v>Chn.sk-on.com</v>
      </c>
    </row>
    <row r="863" spans="1:6">
      <c r="A863" s="86" t="s">
        <v>914</v>
      </c>
      <c r="B863" s="86" t="s">
        <v>327</v>
      </c>
      <c r="C863" s="86">
        <v>1</v>
      </c>
      <c r="D863" s="150" t="str">
        <f>IFERROR(MATCH(A863,'상위 PV'!$H$2:$H$7,0),"")</f>
        <v/>
      </c>
      <c r="E863" t="str">
        <f>IF(D863="","",D863&amp;"@"&amp;COUNTIF($D$1:D863,D863))</f>
        <v/>
      </c>
      <c r="F863" t="str">
        <f t="shared" si="13"/>
        <v>Cn.bing.com</v>
      </c>
    </row>
    <row r="864" spans="1:6">
      <c r="A864" s="86" t="s">
        <v>914</v>
      </c>
      <c r="B864" s="86" t="s">
        <v>1851</v>
      </c>
      <c r="C864" s="86">
        <v>1</v>
      </c>
      <c r="D864" s="150" t="str">
        <f>IFERROR(MATCH(A864,'상위 PV'!$H$2:$H$7,0),"")</f>
        <v/>
      </c>
      <c r="E864" t="str">
        <f>IF(D864="","",D864&amp;"@"&amp;COUNTIF($D$1:D864,D864))</f>
        <v/>
      </c>
      <c r="F864" t="str">
        <f t="shared" si="13"/>
        <v>Googleadservices.com</v>
      </c>
    </row>
    <row r="865" spans="1:6">
      <c r="A865" s="86" t="s">
        <v>914</v>
      </c>
      <c r="B865" s="86" t="s">
        <v>321</v>
      </c>
      <c r="C865" s="86">
        <v>1</v>
      </c>
      <c r="D865" s="150" t="str">
        <f>IFERROR(MATCH(A865,'상위 PV'!$H$2:$H$7,0),"")</f>
        <v/>
      </c>
      <c r="E865" t="str">
        <f>IF(D865="","",D865&amp;"@"&amp;COUNTIF($D$1:D865,D865))</f>
        <v/>
      </c>
      <c r="F865" t="str">
        <f t="shared" si="13"/>
        <v>Skinnovation.com</v>
      </c>
    </row>
    <row r="866" spans="1:6">
      <c r="A866" s="86" t="s">
        <v>914</v>
      </c>
      <c r="B866" s="86" t="s">
        <v>584</v>
      </c>
      <c r="C866" s="86">
        <v>1</v>
      </c>
      <c r="D866" s="150" t="str">
        <f>IFERROR(MATCH(A866,'상위 PV'!$H$2:$H$7,0),"")</f>
        <v/>
      </c>
      <c r="E866" t="str">
        <f>IF(D866="","",D866&amp;"@"&amp;COUNTIF($D$1:D866,D866))</f>
        <v/>
      </c>
      <c r="F866" t="str">
        <f t="shared" si="13"/>
        <v>Yahoo</v>
      </c>
    </row>
    <row r="867" spans="1:6">
      <c r="A867" s="86" t="s">
        <v>917</v>
      </c>
      <c r="B867" s="86" t="s">
        <v>319</v>
      </c>
      <c r="C867" s="86">
        <v>1</v>
      </c>
      <c r="D867" s="150" t="str">
        <f>IFERROR(MATCH(A867,'상위 PV'!$H$2:$H$7,0),"")</f>
        <v/>
      </c>
      <c r="E867" t="str">
        <f>IF(D867="","",D867&amp;"@"&amp;COUNTIF($D$1:D867,D867))</f>
        <v/>
      </c>
      <c r="F867" t="str">
        <f t="shared" si="13"/>
        <v>Google.com</v>
      </c>
    </row>
    <row r="868" spans="1:6">
      <c r="A868" s="86" t="s">
        <v>306</v>
      </c>
      <c r="B868" s="86" t="s">
        <v>320</v>
      </c>
      <c r="C868" s="86">
        <v>1</v>
      </c>
      <c r="D868" s="150" t="str">
        <f>IFERROR(MATCH(A868,'상위 PV'!$H$2:$H$7,0),"")</f>
        <v/>
      </c>
      <c r="E868" t="str">
        <f>IF(D868="","",D868&amp;"@"&amp;COUNTIF($D$1:D868,D868))</f>
        <v/>
      </c>
      <c r="F868" t="str">
        <f t="shared" si="13"/>
        <v>Linkedin.com</v>
      </c>
    </row>
    <row r="869" spans="1:6">
      <c r="A869" s="86" t="s">
        <v>306</v>
      </c>
      <c r="B869" s="86" t="s">
        <v>321</v>
      </c>
      <c r="C869" s="86">
        <v>1</v>
      </c>
      <c r="D869" s="150" t="str">
        <f>IFERROR(MATCH(A869,'상위 PV'!$H$2:$H$7,0),"")</f>
        <v/>
      </c>
      <c r="E869" t="str">
        <f>IF(D869="","",D869&amp;"@"&amp;COUNTIF($D$1:D869,D869))</f>
        <v/>
      </c>
      <c r="F869" t="str">
        <f t="shared" si="13"/>
        <v>Skinnovation.com</v>
      </c>
    </row>
    <row r="870" spans="1:6">
      <c r="A870" s="86" t="s">
        <v>1031</v>
      </c>
      <c r="B870" s="86" t="s">
        <v>320</v>
      </c>
      <c r="C870" s="86">
        <v>1</v>
      </c>
      <c r="D870" s="150" t="str">
        <f>IFERROR(MATCH(A870,'상위 PV'!$H$2:$H$7,0),"")</f>
        <v/>
      </c>
      <c r="E870" t="str">
        <f>IF(D870="","",D870&amp;"@"&amp;COUNTIF($D$1:D870,D870))</f>
        <v/>
      </c>
      <c r="F870" t="str">
        <f t="shared" si="13"/>
        <v>Linkedin.com</v>
      </c>
    </row>
    <row r="871" spans="1:6">
      <c r="A871" s="86" t="s">
        <v>1031</v>
      </c>
      <c r="B871" s="86" t="s">
        <v>1438</v>
      </c>
      <c r="C871" s="86">
        <v>1</v>
      </c>
      <c r="D871" s="150" t="str">
        <f>IFERROR(MATCH(A871,'상위 PV'!$H$2:$H$7,0),"")</f>
        <v/>
      </c>
      <c r="E871" t="str">
        <f>IF(D871="","",D871&amp;"@"&amp;COUNTIF($D$1:D871,D871))</f>
        <v/>
      </c>
      <c r="F871" t="str">
        <f t="shared" si="13"/>
        <v>Skenergy.com</v>
      </c>
    </row>
    <row r="872" spans="1:6">
      <c r="A872" s="86" t="s">
        <v>1243</v>
      </c>
      <c r="B872" s="86" t="s">
        <v>321</v>
      </c>
      <c r="C872" s="86">
        <v>1</v>
      </c>
      <c r="D872" s="150" t="str">
        <f>IFERROR(MATCH(A872,'상위 PV'!$H$2:$H$7,0),"")</f>
        <v/>
      </c>
      <c r="E872" t="str">
        <f>IF(D872="","",D872&amp;"@"&amp;COUNTIF($D$1:D872,D872))</f>
        <v/>
      </c>
      <c r="F872" t="str">
        <f t="shared" si="13"/>
        <v>Skinnovation.com</v>
      </c>
    </row>
    <row r="873" spans="1:6">
      <c r="A873" s="86" t="s">
        <v>1436</v>
      </c>
      <c r="B873" s="86" t="s">
        <v>318</v>
      </c>
      <c r="C873" s="86">
        <v>1</v>
      </c>
      <c r="D873" s="150" t="str">
        <f>IFERROR(MATCH(A873,'상위 PV'!$H$2:$H$7,0),"")</f>
        <v/>
      </c>
      <c r="E873" t="str">
        <f>IF(D873="","",D873&amp;"@"&amp;COUNTIF($D$1:D873,D873))</f>
        <v/>
      </c>
      <c r="F873" t="str">
        <f t="shared" si="13"/>
        <v>직접유입</v>
      </c>
    </row>
    <row r="874" spans="1:6">
      <c r="A874" s="86" t="s">
        <v>274</v>
      </c>
      <c r="B874" s="86" t="s">
        <v>1110</v>
      </c>
      <c r="C874" s="86">
        <v>1</v>
      </c>
      <c r="D874" s="150" t="str">
        <f>IFERROR(MATCH(A874,'상위 PV'!$H$2:$H$7,0),"")</f>
        <v/>
      </c>
      <c r="E874" t="str">
        <f>IF(D874="","",D874&amp;"@"&amp;COUNTIF($D$1:D874,D874))</f>
        <v/>
      </c>
      <c r="F874" t="str">
        <f t="shared" si="13"/>
        <v>Chn.sk-on.com</v>
      </c>
    </row>
    <row r="875" spans="1:6">
      <c r="A875" s="86" t="s">
        <v>274</v>
      </c>
      <c r="B875" s="86" t="s">
        <v>327</v>
      </c>
      <c r="C875" s="86">
        <v>1</v>
      </c>
      <c r="D875" s="150" t="str">
        <f>IFERROR(MATCH(A875,'상위 PV'!$H$2:$H$7,0),"")</f>
        <v/>
      </c>
      <c r="E875" t="str">
        <f>IF(D875="","",D875&amp;"@"&amp;COUNTIF($D$1:D875,D875))</f>
        <v/>
      </c>
      <c r="F875" t="str">
        <f t="shared" si="13"/>
        <v>Cn.bing.com</v>
      </c>
    </row>
    <row r="876" spans="1:6">
      <c r="A876" s="86" t="s">
        <v>274</v>
      </c>
      <c r="B876" s="86" t="s">
        <v>1758</v>
      </c>
      <c r="C876" s="86">
        <v>1</v>
      </c>
      <c r="D876" s="150" t="str">
        <f>IFERROR(MATCH(A876,'상위 PV'!$H$2:$H$7,0),"")</f>
        <v/>
      </c>
      <c r="E876" t="str">
        <f>IF(D876="","",D876&amp;"@"&amp;COUNTIF($D$1:D876,D876))</f>
        <v/>
      </c>
      <c r="F876" t="str">
        <f t="shared" si="13"/>
        <v>Edgeservices.bing.com</v>
      </c>
    </row>
    <row r="877" spans="1:6">
      <c r="A877" s="86" t="s">
        <v>274</v>
      </c>
      <c r="B877" s="86" t="s">
        <v>323</v>
      </c>
      <c r="C877" s="86">
        <v>1</v>
      </c>
      <c r="D877" s="150" t="str">
        <f>IFERROR(MATCH(A877,'상위 PV'!$H$2:$H$7,0),"")</f>
        <v/>
      </c>
      <c r="E877" t="str">
        <f>IF(D877="","",D877&amp;"@"&amp;COUNTIF($D$1:D877,D877))</f>
        <v/>
      </c>
      <c r="F877" t="str">
        <f t="shared" si="13"/>
        <v>Eng.sk-on.com</v>
      </c>
    </row>
    <row r="878" spans="1:6">
      <c r="A878" s="86" t="s">
        <v>274</v>
      </c>
      <c r="B878" s="86" t="s">
        <v>592</v>
      </c>
      <c r="C878" s="86">
        <v>1</v>
      </c>
      <c r="D878" s="150" t="str">
        <f>IFERROR(MATCH(A878,'상위 PV'!$H$2:$H$7,0),"")</f>
        <v/>
      </c>
      <c r="E878" t="str">
        <f>IF(D878="","",D878&amp;"@"&amp;COUNTIF($D$1:D878,D878))</f>
        <v/>
      </c>
      <c r="F878" t="str">
        <f t="shared" si="13"/>
        <v>Eng.skgeocentric.com</v>
      </c>
    </row>
    <row r="879" spans="1:6">
      <c r="A879" s="86" t="s">
        <v>261</v>
      </c>
      <c r="B879" s="86" t="s">
        <v>321</v>
      </c>
      <c r="C879" s="86">
        <v>1</v>
      </c>
      <c r="D879" s="150" t="str">
        <f>IFERROR(MATCH(A879,'상위 PV'!$H$2:$H$7,0),"")</f>
        <v/>
      </c>
      <c r="E879" t="str">
        <f>IF(D879="","",D879&amp;"@"&amp;COUNTIF($D$1:D879,D879))</f>
        <v/>
      </c>
      <c r="F879" t="str">
        <f t="shared" si="13"/>
        <v>Skinnovation.com</v>
      </c>
    </row>
    <row r="880" spans="1:6">
      <c r="A880" s="86" t="s">
        <v>260</v>
      </c>
      <c r="B880" s="86" t="s">
        <v>1659</v>
      </c>
      <c r="C880" s="86">
        <v>1</v>
      </c>
      <c r="D880" s="150" t="str">
        <f>IFERROR(MATCH(A880,'상위 PV'!$H$2:$H$7,0),"")</f>
        <v/>
      </c>
      <c r="E880" t="str">
        <f>IF(D880="","",D880&amp;"@"&amp;COUNTIF($D$1:D880,D880))</f>
        <v/>
      </c>
      <c r="F880" t="str">
        <f t="shared" si="13"/>
        <v>Chatgpt.com</v>
      </c>
    </row>
    <row r="881" spans="1:6">
      <c r="A881" s="86" t="s">
        <v>260</v>
      </c>
      <c r="B881" s="86" t="s">
        <v>324</v>
      </c>
      <c r="C881" s="86">
        <v>1</v>
      </c>
      <c r="D881" s="150" t="str">
        <f>IFERROR(MATCH(A881,'상위 PV'!$H$2:$H$7,0),"")</f>
        <v/>
      </c>
      <c r="E881" t="str">
        <f>IF(D881="","",D881&amp;"@"&amp;COUNTIF($D$1:D881,D881))</f>
        <v/>
      </c>
      <c r="F881" t="str">
        <f t="shared" si="13"/>
        <v>Eng.skietechnology.com</v>
      </c>
    </row>
    <row r="882" spans="1:6">
      <c r="A882" s="86" t="s">
        <v>260</v>
      </c>
      <c r="B882" s="86" t="s">
        <v>1438</v>
      </c>
      <c r="C882" s="86">
        <v>1</v>
      </c>
      <c r="D882" s="150" t="str">
        <f>IFERROR(MATCH(A882,'상위 PV'!$H$2:$H$7,0),"")</f>
        <v/>
      </c>
      <c r="E882" t="str">
        <f>IF(D882="","",D882&amp;"@"&amp;COUNTIF($D$1:D882,D882))</f>
        <v/>
      </c>
      <c r="F882" t="str">
        <f t="shared" si="13"/>
        <v>Skenergy.com</v>
      </c>
    </row>
    <row r="883" spans="1:6">
      <c r="A883" s="86" t="s">
        <v>260</v>
      </c>
      <c r="B883" s="86" t="s">
        <v>1231</v>
      </c>
      <c r="C883" s="86">
        <v>1</v>
      </c>
      <c r="D883" s="150" t="str">
        <f>IFERROR(MATCH(A883,'상위 PV'!$H$2:$H$7,0),"")</f>
        <v/>
      </c>
      <c r="E883" t="str">
        <f>IF(D883="","",D883&amp;"@"&amp;COUNTIF($D$1:D883,D883))</f>
        <v/>
      </c>
      <c r="F883" t="str">
        <f t="shared" si="13"/>
        <v>Skenmove.com</v>
      </c>
    </row>
    <row r="884" spans="1:6">
      <c r="A884" s="86" t="s">
        <v>1820</v>
      </c>
      <c r="B884" s="86" t="s">
        <v>318</v>
      </c>
      <c r="C884" s="86">
        <v>1</v>
      </c>
      <c r="D884" s="150" t="str">
        <f>IFERROR(MATCH(A884,'상위 PV'!$H$2:$H$7,0),"")</f>
        <v/>
      </c>
      <c r="E884" t="str">
        <f>IF(D884="","",D884&amp;"@"&amp;COUNTIF($D$1:D884,D884))</f>
        <v/>
      </c>
      <c r="F884" t="str">
        <f t="shared" si="13"/>
        <v>직접유입</v>
      </c>
    </row>
    <row r="885" spans="1:6">
      <c r="A885" s="86" t="s">
        <v>1342</v>
      </c>
      <c r="B885" s="86" t="s">
        <v>319</v>
      </c>
      <c r="C885" s="86">
        <v>1</v>
      </c>
      <c r="D885" s="150" t="str">
        <f>IFERROR(MATCH(A885,'상위 PV'!$H$2:$H$7,0),"")</f>
        <v/>
      </c>
      <c r="E885" t="str">
        <f>IF(D885="","",D885&amp;"@"&amp;COUNTIF($D$1:D885,D885))</f>
        <v/>
      </c>
      <c r="F885" t="str">
        <f t="shared" si="13"/>
        <v>Google.com</v>
      </c>
    </row>
    <row r="886" spans="1:6">
      <c r="A886" s="86" t="s">
        <v>1821</v>
      </c>
      <c r="B886" s="86" t="s">
        <v>318</v>
      </c>
      <c r="C886" s="86">
        <v>1</v>
      </c>
      <c r="D886" s="150" t="str">
        <f>IFERROR(MATCH(A886,'상위 PV'!$H$2:$H$7,0),"")</f>
        <v/>
      </c>
      <c r="E886" t="str">
        <f>IF(D886="","",D886&amp;"@"&amp;COUNTIF($D$1:D886,D886))</f>
        <v/>
      </c>
      <c r="F886" t="str">
        <f t="shared" si="13"/>
        <v>직접유입</v>
      </c>
    </row>
    <row r="887" spans="1:6">
      <c r="A887" s="86" t="s">
        <v>1822</v>
      </c>
      <c r="B887" s="86" t="s">
        <v>319</v>
      </c>
      <c r="C887" s="86">
        <v>1</v>
      </c>
      <c r="D887" s="150" t="str">
        <f>IFERROR(MATCH(A887,'상위 PV'!$H$2:$H$7,0),"")</f>
        <v/>
      </c>
      <c r="E887" t="str">
        <f>IF(D887="","",D887&amp;"@"&amp;COUNTIF($D$1:D887,D887))</f>
        <v/>
      </c>
      <c r="F887" t="str">
        <f t="shared" si="13"/>
        <v>Google.com</v>
      </c>
    </row>
    <row r="888" spans="1:6">
      <c r="A888" s="86" t="s">
        <v>1823</v>
      </c>
      <c r="B888" s="86" t="s">
        <v>319</v>
      </c>
      <c r="C888" s="86">
        <v>1</v>
      </c>
      <c r="D888" s="150" t="str">
        <f>IFERROR(MATCH(A888,'상위 PV'!$H$2:$H$7,0),"")</f>
        <v/>
      </c>
      <c r="E888" t="str">
        <f>IF(D888="","",D888&amp;"@"&amp;COUNTIF($D$1:D888,D888))</f>
        <v/>
      </c>
      <c r="F888" t="str">
        <f t="shared" si="13"/>
        <v>Google.com</v>
      </c>
    </row>
    <row r="889" spans="1:6">
      <c r="A889" s="86" t="s">
        <v>1824</v>
      </c>
      <c r="B889" s="86" t="s">
        <v>319</v>
      </c>
      <c r="C889" s="86">
        <v>1</v>
      </c>
      <c r="D889" s="150" t="str">
        <f>IFERROR(MATCH(A889,'상위 PV'!$H$2:$H$7,0),"")</f>
        <v/>
      </c>
      <c r="E889" t="str">
        <f>IF(D889="","",D889&amp;"@"&amp;COUNTIF($D$1:D889,D889))</f>
        <v/>
      </c>
      <c r="F889" t="str">
        <f t="shared" si="13"/>
        <v>Google.com</v>
      </c>
    </row>
    <row r="890" spans="1:6">
      <c r="A890" s="86" t="s">
        <v>1825</v>
      </c>
      <c r="B890" s="86" t="s">
        <v>321</v>
      </c>
      <c r="C890" s="86">
        <v>1</v>
      </c>
      <c r="D890" s="150" t="str">
        <f>IFERROR(MATCH(A890,'상위 PV'!$H$2:$H$7,0),"")</f>
        <v/>
      </c>
      <c r="E890" t="str">
        <f>IF(D890="","",D890&amp;"@"&amp;COUNTIF($D$1:D890,D890))</f>
        <v/>
      </c>
      <c r="F890" t="str">
        <f t="shared" si="13"/>
        <v>Skinnovation.com</v>
      </c>
    </row>
    <row r="891" spans="1:6">
      <c r="A891" s="86" t="s">
        <v>1790</v>
      </c>
      <c r="B891" s="86" t="s">
        <v>318</v>
      </c>
      <c r="C891" s="86">
        <v>1</v>
      </c>
      <c r="D891" s="150" t="str">
        <f>IFERROR(MATCH(A891,'상위 PV'!$H$2:$H$7,0),"")</f>
        <v/>
      </c>
      <c r="E891" t="str">
        <f>IF(D891="","",D891&amp;"@"&amp;COUNTIF($D$1:D891,D891))</f>
        <v/>
      </c>
      <c r="F891" t="str">
        <f t="shared" si="13"/>
        <v>직접유입</v>
      </c>
    </row>
    <row r="892" spans="1:6">
      <c r="A892" s="86" t="s">
        <v>1790</v>
      </c>
      <c r="B892" s="86" t="s">
        <v>319</v>
      </c>
      <c r="C892" s="86">
        <v>1</v>
      </c>
      <c r="D892" s="150" t="str">
        <f>IFERROR(MATCH(A892,'상위 PV'!$H$2:$H$7,0),"")</f>
        <v/>
      </c>
      <c r="E892" t="str">
        <f>IF(D892="","",D892&amp;"@"&amp;COUNTIF($D$1:D892,D892))</f>
        <v/>
      </c>
      <c r="F892" t="str">
        <f t="shared" si="13"/>
        <v>Google.com</v>
      </c>
    </row>
    <row r="893" spans="1:6">
      <c r="A893" s="86" t="s">
        <v>1723</v>
      </c>
      <c r="B893" s="86" t="s">
        <v>319</v>
      </c>
      <c r="C893" s="86">
        <v>1</v>
      </c>
      <c r="D893" s="150" t="str">
        <f>IFERROR(MATCH(A893,'상위 PV'!$H$2:$H$7,0),"")</f>
        <v/>
      </c>
      <c r="E893" t="str">
        <f>IF(D893="","",D893&amp;"@"&amp;COUNTIF($D$1:D893,D893))</f>
        <v/>
      </c>
      <c r="F893" t="str">
        <f t="shared" si="13"/>
        <v>Google.com</v>
      </c>
    </row>
    <row r="894" spans="1:6">
      <c r="A894" s="86" t="s">
        <v>1725</v>
      </c>
      <c r="B894" s="86" t="s">
        <v>318</v>
      </c>
      <c r="C894" s="86">
        <v>1</v>
      </c>
      <c r="D894" s="150" t="str">
        <f>IFERROR(MATCH(A894,'상위 PV'!$H$2:$H$7,0),"")</f>
        <v/>
      </c>
      <c r="E894" t="str">
        <f>IF(D894="","",D894&amp;"@"&amp;COUNTIF($D$1:D894,D894))</f>
        <v/>
      </c>
      <c r="F894" t="str">
        <f t="shared" si="13"/>
        <v>직접유입</v>
      </c>
    </row>
    <row r="895" spans="1:6">
      <c r="A895" s="86" t="s">
        <v>1826</v>
      </c>
      <c r="B895" s="86" t="s">
        <v>319</v>
      </c>
      <c r="C895" s="86">
        <v>1</v>
      </c>
      <c r="D895" s="150" t="str">
        <f>IFERROR(MATCH(A895,'상위 PV'!$H$2:$H$7,0),"")</f>
        <v/>
      </c>
      <c r="E895" t="str">
        <f>IF(D895="","",D895&amp;"@"&amp;COUNTIF($D$1:D895,D895))</f>
        <v/>
      </c>
      <c r="F895" t="str">
        <f t="shared" si="13"/>
        <v>Google.com</v>
      </c>
    </row>
    <row r="896" spans="1:6">
      <c r="A896" s="86" t="s">
        <v>1827</v>
      </c>
      <c r="B896" s="86" t="s">
        <v>318</v>
      </c>
      <c r="C896" s="86">
        <v>1</v>
      </c>
      <c r="D896" s="150" t="str">
        <f>IFERROR(MATCH(A896,'상위 PV'!$H$2:$H$7,0),"")</f>
        <v/>
      </c>
      <c r="E896" t="str">
        <f>IF(D896="","",D896&amp;"@"&amp;COUNTIF($D$1:D896,D896))</f>
        <v/>
      </c>
      <c r="F896" t="str">
        <f t="shared" si="13"/>
        <v>직접유입</v>
      </c>
    </row>
    <row r="897" spans="1:6">
      <c r="A897" s="86" t="s">
        <v>1828</v>
      </c>
      <c r="B897" s="86" t="s">
        <v>319</v>
      </c>
      <c r="C897" s="86">
        <v>1</v>
      </c>
      <c r="D897" s="150" t="str">
        <f>IFERROR(MATCH(A897,'상위 PV'!$H$2:$H$7,0),"")</f>
        <v/>
      </c>
      <c r="E897" t="str">
        <f>IF(D897="","",D897&amp;"@"&amp;COUNTIF($D$1:D897,D897))</f>
        <v/>
      </c>
      <c r="F897" t="str">
        <f t="shared" si="13"/>
        <v>Google.com</v>
      </c>
    </row>
    <row r="898" spans="1:6">
      <c r="A898" s="86" t="s">
        <v>1281</v>
      </c>
      <c r="B898" s="86" t="s">
        <v>319</v>
      </c>
      <c r="C898" s="86">
        <v>1</v>
      </c>
      <c r="D898" s="150" t="str">
        <f>IFERROR(MATCH(A898,'상위 PV'!$H$2:$H$7,0),"")</f>
        <v/>
      </c>
      <c r="E898" t="str">
        <f>IF(D898="","",D898&amp;"@"&amp;COUNTIF($D$1:D898,D898))</f>
        <v/>
      </c>
      <c r="F898" t="str">
        <f t="shared" si="13"/>
        <v>Google.com</v>
      </c>
    </row>
    <row r="899" spans="1:6">
      <c r="A899" s="86" t="s">
        <v>1087</v>
      </c>
      <c r="B899" s="86" t="s">
        <v>319</v>
      </c>
      <c r="C899" s="86">
        <v>1</v>
      </c>
      <c r="D899" s="150" t="str">
        <f>IFERROR(MATCH(A899,'상위 PV'!$H$2:$H$7,0),"")</f>
        <v/>
      </c>
      <c r="E899" t="str">
        <f>IF(D899="","",D899&amp;"@"&amp;COUNTIF($D$1:D899,D899))</f>
        <v/>
      </c>
      <c r="F899" t="str">
        <f t="shared" ref="F899:F907" si="14">IF(B899="google","Google.com",IF(B899="(direct)","직접유입",UPPER(LEFT(B899,1))&amp;MID(B899,2,99)))</f>
        <v>Google.com</v>
      </c>
    </row>
    <row r="900" spans="1:6">
      <c r="A900" s="86" t="s">
        <v>1791</v>
      </c>
      <c r="B900" s="86" t="s">
        <v>319</v>
      </c>
      <c r="C900" s="86">
        <v>1</v>
      </c>
      <c r="D900" s="150" t="str">
        <f>IFERROR(MATCH(A900,'상위 PV'!$H$2:$H$7,0),"")</f>
        <v/>
      </c>
      <c r="E900" t="str">
        <f>IF(D900="","",D900&amp;"@"&amp;COUNTIF($D$1:D900,D900))</f>
        <v/>
      </c>
      <c r="F900" t="str">
        <f t="shared" si="14"/>
        <v>Google.com</v>
      </c>
    </row>
    <row r="901" spans="1:6">
      <c r="A901" s="86" t="s">
        <v>1791</v>
      </c>
      <c r="B901" s="86" t="s">
        <v>1438</v>
      </c>
      <c r="C901" s="86">
        <v>1</v>
      </c>
      <c r="D901" s="150" t="str">
        <f>IFERROR(MATCH(A901,'상위 PV'!$H$2:$H$7,0),"")</f>
        <v/>
      </c>
      <c r="E901" t="str">
        <f>IF(D901="","",D901&amp;"@"&amp;COUNTIF($D$1:D901,D901))</f>
        <v/>
      </c>
      <c r="F901" t="str">
        <f t="shared" si="14"/>
        <v>Skenergy.com</v>
      </c>
    </row>
    <row r="902" spans="1:6">
      <c r="A902" s="86" t="s">
        <v>1829</v>
      </c>
      <c r="B902" s="86" t="s">
        <v>319</v>
      </c>
      <c r="C902" s="86">
        <v>1</v>
      </c>
      <c r="D902" s="150" t="str">
        <f>IFERROR(MATCH(A902,'상위 PV'!$H$2:$H$7,0),"")</f>
        <v/>
      </c>
      <c r="E902" t="str">
        <f>IF(D902="","",D902&amp;"@"&amp;COUNTIF($D$1:D902,D902))</f>
        <v/>
      </c>
      <c r="F902" t="str">
        <f t="shared" si="14"/>
        <v>Google.com</v>
      </c>
    </row>
    <row r="903" spans="1:6">
      <c r="A903" s="86" t="s">
        <v>1830</v>
      </c>
      <c r="B903" s="86" t="s">
        <v>319</v>
      </c>
      <c r="C903" s="86">
        <v>1</v>
      </c>
      <c r="D903" s="150" t="str">
        <f>IFERROR(MATCH(A903,'상위 PV'!$H$2:$H$7,0),"")</f>
        <v/>
      </c>
      <c r="E903" t="str">
        <f>IF(D903="","",D903&amp;"@"&amp;COUNTIF($D$1:D903,D903))</f>
        <v/>
      </c>
      <c r="F903" t="str">
        <f t="shared" si="14"/>
        <v>Google.com</v>
      </c>
    </row>
    <row r="904" spans="1:6">
      <c r="A904" s="86" t="s">
        <v>1831</v>
      </c>
      <c r="B904" s="86" t="s">
        <v>318</v>
      </c>
      <c r="C904" s="86">
        <v>1</v>
      </c>
      <c r="D904" s="150" t="str">
        <f>IFERROR(MATCH(A904,'상위 PV'!$H$2:$H$7,0),"")</f>
        <v/>
      </c>
      <c r="E904" t="str">
        <f>IF(D904="","",D904&amp;"@"&amp;COUNTIF($D$1:D904,D904))</f>
        <v/>
      </c>
      <c r="F904" t="str">
        <f t="shared" si="14"/>
        <v>직접유입</v>
      </c>
    </row>
    <row r="905" spans="1:6">
      <c r="A905" s="86" t="s">
        <v>1088</v>
      </c>
      <c r="B905" s="86" t="s">
        <v>318</v>
      </c>
      <c r="C905" s="86">
        <v>1</v>
      </c>
      <c r="D905" s="150" t="str">
        <f>IFERROR(MATCH(A905,'상위 PV'!$H$2:$H$7,0),"")</f>
        <v/>
      </c>
      <c r="E905" t="str">
        <f>IF(D905="","",D905&amp;"@"&amp;COUNTIF($D$1:D905,D905))</f>
        <v/>
      </c>
      <c r="F905" t="str">
        <f t="shared" si="14"/>
        <v>직접유입</v>
      </c>
    </row>
    <row r="906" spans="1:6">
      <c r="A906" s="86" t="s">
        <v>1832</v>
      </c>
      <c r="B906" s="86" t="s">
        <v>1438</v>
      </c>
      <c r="C906" s="86">
        <v>1</v>
      </c>
      <c r="D906" s="150" t="str">
        <f>IFERROR(MATCH(A906,'상위 PV'!$H$2:$H$7,0),"")</f>
        <v/>
      </c>
      <c r="E906" t="str">
        <f>IF(D906="","",D906&amp;"@"&amp;COUNTIF($D$1:D906,D906))</f>
        <v/>
      </c>
      <c r="F906" t="str">
        <f t="shared" si="14"/>
        <v>Skenergy.com</v>
      </c>
    </row>
    <row r="907" spans="1:6">
      <c r="A907" s="86" t="s">
        <v>1707</v>
      </c>
      <c r="B907" s="86" t="s">
        <v>319</v>
      </c>
      <c r="C907" s="86">
        <v>1</v>
      </c>
      <c r="D907" s="150" t="str">
        <f>IFERROR(MATCH(A907,'상위 PV'!$H$2:$H$7,0),"")</f>
        <v/>
      </c>
      <c r="E907" t="str">
        <f>IF(D907="","",D907&amp;"@"&amp;COUNTIF($D$1:D907,D907))</f>
        <v/>
      </c>
      <c r="F907" t="str">
        <f t="shared" si="14"/>
        <v>Google.com</v>
      </c>
    </row>
    <row r="908" spans="1:6">
      <c r="A908" t="s">
        <v>1090</v>
      </c>
      <c r="B908" t="s">
        <v>1856</v>
      </c>
      <c r="C908">
        <v>1</v>
      </c>
      <c r="D908" s="150" t="str">
        <f>IFERROR(MATCH(A908,'상위 PV'!$H$2:$H$7,0),"")</f>
        <v/>
      </c>
      <c r="E908" t="s">
        <v>318</v>
      </c>
      <c r="F908">
        <v>1</v>
      </c>
    </row>
    <row r="909" spans="1:6">
      <c r="A909" t="s">
        <v>1833</v>
      </c>
      <c r="B909" t="s">
        <v>319</v>
      </c>
      <c r="C909">
        <v>1</v>
      </c>
      <c r="D909" t="s">
        <v>1000</v>
      </c>
      <c r="E909" t="s">
        <v>319</v>
      </c>
      <c r="F909">
        <v>1</v>
      </c>
    </row>
    <row r="910" spans="1:6">
      <c r="A910" t="s">
        <v>1834</v>
      </c>
      <c r="B910" t="s">
        <v>319</v>
      </c>
      <c r="C910">
        <v>1</v>
      </c>
      <c r="D910" t="s">
        <v>290</v>
      </c>
      <c r="E910" t="s">
        <v>319</v>
      </c>
      <c r="F910">
        <v>1</v>
      </c>
    </row>
    <row r="911" spans="1:6">
      <c r="A911" t="s">
        <v>974</v>
      </c>
      <c r="B911" t="s">
        <v>318</v>
      </c>
      <c r="C911">
        <v>1</v>
      </c>
      <c r="D911" t="s">
        <v>1092</v>
      </c>
      <c r="E911" t="s">
        <v>319</v>
      </c>
      <c r="F911">
        <v>1</v>
      </c>
    </row>
    <row r="912" spans="1:6">
      <c r="A912" t="s">
        <v>1835</v>
      </c>
      <c r="B912" t="s">
        <v>319</v>
      </c>
      <c r="C912">
        <v>1</v>
      </c>
      <c r="D912" t="s">
        <v>1092</v>
      </c>
      <c r="E912" t="s">
        <v>320</v>
      </c>
      <c r="F912">
        <v>1</v>
      </c>
    </row>
    <row r="913" spans="1:6">
      <c r="A913" t="s">
        <v>1693</v>
      </c>
      <c r="B913" t="s">
        <v>318</v>
      </c>
      <c r="C913">
        <v>1</v>
      </c>
      <c r="D913" t="s">
        <v>1049</v>
      </c>
      <c r="E913" t="s">
        <v>319</v>
      </c>
      <c r="F913">
        <v>1</v>
      </c>
    </row>
    <row r="914" spans="1:6">
      <c r="A914" t="s">
        <v>1556</v>
      </c>
      <c r="B914" t="s">
        <v>319</v>
      </c>
      <c r="C914">
        <v>1</v>
      </c>
      <c r="D914" t="s">
        <v>1050</v>
      </c>
      <c r="E914" t="s">
        <v>319</v>
      </c>
      <c r="F914">
        <v>1</v>
      </c>
    </row>
    <row r="915" spans="1:6">
      <c r="A915" t="s">
        <v>1792</v>
      </c>
      <c r="B915" t="s">
        <v>318</v>
      </c>
      <c r="C915">
        <v>1</v>
      </c>
      <c r="D915" t="s">
        <v>1067</v>
      </c>
      <c r="E915" t="s">
        <v>1108</v>
      </c>
      <c r="F915">
        <v>1</v>
      </c>
    </row>
    <row r="916" spans="1:6">
      <c r="A916" t="s">
        <v>1792</v>
      </c>
      <c r="B916" t="s">
        <v>319</v>
      </c>
      <c r="C916">
        <v>1</v>
      </c>
      <c r="D916" t="s">
        <v>653</v>
      </c>
      <c r="E916" t="s">
        <v>318</v>
      </c>
      <c r="F916">
        <v>1</v>
      </c>
    </row>
    <row r="917" spans="1:6">
      <c r="A917" t="s">
        <v>1836</v>
      </c>
      <c r="B917" t="s">
        <v>319</v>
      </c>
      <c r="C917">
        <v>1</v>
      </c>
      <c r="D917" t="s">
        <v>918</v>
      </c>
      <c r="E917" t="s">
        <v>319</v>
      </c>
      <c r="F917">
        <v>1</v>
      </c>
    </row>
    <row r="918" spans="1:6">
      <c r="A918" t="s">
        <v>1742</v>
      </c>
      <c r="B918" t="s">
        <v>318</v>
      </c>
      <c r="C918">
        <v>1</v>
      </c>
      <c r="D918" t="s">
        <v>918</v>
      </c>
      <c r="E918" t="s">
        <v>584</v>
      </c>
      <c r="F918">
        <v>1</v>
      </c>
    </row>
    <row r="919" spans="1:6">
      <c r="A919" t="s">
        <v>1352</v>
      </c>
      <c r="B919" t="s">
        <v>319</v>
      </c>
      <c r="C919">
        <v>1</v>
      </c>
      <c r="D919" t="s">
        <v>1093</v>
      </c>
      <c r="E919" t="s">
        <v>319</v>
      </c>
      <c r="F919">
        <v>1</v>
      </c>
    </row>
    <row r="920" spans="1:6">
      <c r="A920" t="s">
        <v>1709</v>
      </c>
      <c r="B920" t="s">
        <v>319</v>
      </c>
      <c r="C920">
        <v>1</v>
      </c>
      <c r="D920" t="s">
        <v>1094</v>
      </c>
      <c r="E920" t="s">
        <v>319</v>
      </c>
      <c r="F920">
        <v>1</v>
      </c>
    </row>
    <row r="921" spans="1:6">
      <c r="A921" t="s">
        <v>1778</v>
      </c>
      <c r="B921" t="s">
        <v>320</v>
      </c>
      <c r="C921">
        <v>1</v>
      </c>
      <c r="D921" t="s">
        <v>622</v>
      </c>
      <c r="E921" t="s">
        <v>318</v>
      </c>
      <c r="F921">
        <v>1</v>
      </c>
    </row>
    <row r="922" spans="1:6">
      <c r="A922" t="s">
        <v>1646</v>
      </c>
      <c r="B922" t="s">
        <v>321</v>
      </c>
      <c r="C922">
        <v>1</v>
      </c>
      <c r="D922" t="s">
        <v>1095</v>
      </c>
      <c r="E922" t="s">
        <v>319</v>
      </c>
      <c r="F922">
        <v>1</v>
      </c>
    </row>
    <row r="923" spans="1:6">
      <c r="A923" t="s">
        <v>1837</v>
      </c>
      <c r="B923" t="s">
        <v>319</v>
      </c>
      <c r="C923">
        <v>1</v>
      </c>
      <c r="D923" t="s">
        <v>1096</v>
      </c>
      <c r="E923" t="s">
        <v>319</v>
      </c>
      <c r="F923">
        <v>1</v>
      </c>
    </row>
    <row r="924" spans="1:6">
      <c r="A924" t="s">
        <v>295</v>
      </c>
      <c r="B924" t="s">
        <v>319</v>
      </c>
      <c r="C924">
        <v>1</v>
      </c>
      <c r="D924" t="s">
        <v>1097</v>
      </c>
      <c r="E924" t="s">
        <v>319</v>
      </c>
      <c r="F924">
        <v>1</v>
      </c>
    </row>
    <row r="925" spans="1:6">
      <c r="A925" t="s">
        <v>1359</v>
      </c>
      <c r="B925" t="s">
        <v>319</v>
      </c>
      <c r="C925">
        <v>1</v>
      </c>
      <c r="D925" t="s">
        <v>1042</v>
      </c>
      <c r="E925" t="s">
        <v>319</v>
      </c>
      <c r="F925">
        <v>1</v>
      </c>
    </row>
    <row r="926" spans="1:6">
      <c r="A926" t="s">
        <v>1838</v>
      </c>
      <c r="B926" t="s">
        <v>318</v>
      </c>
      <c r="C926">
        <v>1</v>
      </c>
      <c r="D926" t="s">
        <v>291</v>
      </c>
      <c r="E926" t="s">
        <v>584</v>
      </c>
      <c r="F926">
        <v>1</v>
      </c>
    </row>
    <row r="927" spans="1:6">
      <c r="A927" t="s">
        <v>1679</v>
      </c>
      <c r="B927" t="s">
        <v>319</v>
      </c>
      <c r="C927">
        <v>1</v>
      </c>
      <c r="D927" t="s">
        <v>1098</v>
      </c>
      <c r="E927" t="s">
        <v>319</v>
      </c>
      <c r="F927">
        <v>1</v>
      </c>
    </row>
    <row r="928" spans="1:6">
      <c r="A928" t="s">
        <v>1694</v>
      </c>
      <c r="B928" t="s">
        <v>319</v>
      </c>
      <c r="C928">
        <v>1</v>
      </c>
      <c r="D928" t="s">
        <v>1099</v>
      </c>
      <c r="E928" t="s">
        <v>319</v>
      </c>
      <c r="F928">
        <v>1</v>
      </c>
    </row>
    <row r="929" spans="1:6">
      <c r="A929" t="s">
        <v>1839</v>
      </c>
      <c r="B929" t="s">
        <v>319</v>
      </c>
      <c r="C929">
        <v>1</v>
      </c>
      <c r="D929" t="s">
        <v>1100</v>
      </c>
      <c r="E929" t="s">
        <v>319</v>
      </c>
      <c r="F929">
        <v>1</v>
      </c>
    </row>
    <row r="930" spans="1:6">
      <c r="A930" t="s">
        <v>1840</v>
      </c>
      <c r="B930" t="s">
        <v>319</v>
      </c>
      <c r="C930">
        <v>1</v>
      </c>
      <c r="D930" t="s">
        <v>1051</v>
      </c>
      <c r="E930" t="s">
        <v>319</v>
      </c>
      <c r="F930">
        <v>1</v>
      </c>
    </row>
    <row r="931" spans="1:6">
      <c r="A931" t="s">
        <v>1680</v>
      </c>
      <c r="B931" t="s">
        <v>319</v>
      </c>
      <c r="C931">
        <v>1</v>
      </c>
      <c r="D931" t="s">
        <v>1101</v>
      </c>
      <c r="E931" t="s">
        <v>318</v>
      </c>
      <c r="F931">
        <v>1</v>
      </c>
    </row>
    <row r="932" spans="1:6">
      <c r="A932" t="s">
        <v>1647</v>
      </c>
      <c r="B932" t="s">
        <v>319</v>
      </c>
      <c r="C932">
        <v>1</v>
      </c>
      <c r="D932" t="s">
        <v>676</v>
      </c>
      <c r="E932" t="s">
        <v>319</v>
      </c>
      <c r="F932">
        <v>1</v>
      </c>
    </row>
    <row r="933" spans="1:6">
      <c r="A933" t="s">
        <v>1678</v>
      </c>
      <c r="B933" t="s">
        <v>319</v>
      </c>
      <c r="C933">
        <v>1</v>
      </c>
      <c r="D933" t="s">
        <v>1102</v>
      </c>
      <c r="E933" t="s">
        <v>319</v>
      </c>
      <c r="F933">
        <v>1</v>
      </c>
    </row>
    <row r="934" spans="1:6">
      <c r="A934" t="s">
        <v>1841</v>
      </c>
      <c r="B934" t="s">
        <v>319</v>
      </c>
      <c r="C934">
        <v>1</v>
      </c>
      <c r="D934" t="s">
        <v>1103</v>
      </c>
      <c r="E934" t="s">
        <v>319</v>
      </c>
      <c r="F934">
        <v>1</v>
      </c>
    </row>
    <row r="935" spans="1:6">
      <c r="A935" t="s">
        <v>1842</v>
      </c>
      <c r="B935" t="s">
        <v>319</v>
      </c>
      <c r="C935">
        <v>1</v>
      </c>
      <c r="D935" t="s">
        <v>1104</v>
      </c>
      <c r="E935" t="s">
        <v>326</v>
      </c>
      <c r="F935">
        <v>1</v>
      </c>
    </row>
    <row r="936" spans="1:6">
      <c r="A936" t="s">
        <v>1793</v>
      </c>
      <c r="B936" t="s">
        <v>318</v>
      </c>
      <c r="C936">
        <v>1</v>
      </c>
      <c r="D936" t="s">
        <v>1105</v>
      </c>
      <c r="E936" t="s">
        <v>319</v>
      </c>
      <c r="F936">
        <v>1</v>
      </c>
    </row>
    <row r="937" spans="1:6">
      <c r="A937" t="s">
        <v>1793</v>
      </c>
      <c r="B937" t="s">
        <v>1438</v>
      </c>
      <c r="C937">
        <v>1</v>
      </c>
      <c r="D937" t="s">
        <v>1106</v>
      </c>
      <c r="E937" t="s">
        <v>327</v>
      </c>
      <c r="F937">
        <v>1</v>
      </c>
    </row>
    <row r="938" spans="1:6">
      <c r="A938" t="s">
        <v>1843</v>
      </c>
      <c r="B938" t="s">
        <v>319</v>
      </c>
      <c r="C938">
        <v>1</v>
      </c>
      <c r="D938" t="s">
        <v>1107</v>
      </c>
      <c r="E938" t="s">
        <v>319</v>
      </c>
      <c r="F938">
        <v>1</v>
      </c>
    </row>
    <row r="939" spans="1:6">
      <c r="A939" t="s">
        <v>1000</v>
      </c>
      <c r="B939" t="s">
        <v>319</v>
      </c>
      <c r="C939">
        <v>1</v>
      </c>
      <c r="D939" t="s">
        <v>312</v>
      </c>
      <c r="E939" t="s">
        <v>1111</v>
      </c>
      <c r="F939">
        <v>1</v>
      </c>
    </row>
    <row r="940" spans="1:6">
      <c r="A940" t="s">
        <v>1844</v>
      </c>
      <c r="B940" t="s">
        <v>319</v>
      </c>
      <c r="C940">
        <v>1</v>
      </c>
      <c r="D940" t="s">
        <v>263</v>
      </c>
      <c r="E940" t="s">
        <v>252</v>
      </c>
      <c r="F940">
        <v>1</v>
      </c>
    </row>
    <row r="941" spans="1:6">
      <c r="A941" t="s">
        <v>1092</v>
      </c>
      <c r="B941" t="s">
        <v>319</v>
      </c>
      <c r="C941">
        <v>1</v>
      </c>
      <c r="D941" t="s">
        <v>263</v>
      </c>
      <c r="E941" t="s">
        <v>324</v>
      </c>
      <c r="F941">
        <v>1</v>
      </c>
    </row>
    <row r="942" spans="1:6">
      <c r="A942" t="s">
        <v>1695</v>
      </c>
      <c r="B942" t="s">
        <v>319</v>
      </c>
      <c r="C942">
        <v>1</v>
      </c>
      <c r="D942" t="s">
        <v>263</v>
      </c>
      <c r="E942" t="s">
        <v>659</v>
      </c>
      <c r="F942">
        <v>1</v>
      </c>
    </row>
    <row r="943" spans="1:6">
      <c r="A943" t="s">
        <v>1681</v>
      </c>
      <c r="B943" t="s">
        <v>319</v>
      </c>
      <c r="C943">
        <v>1</v>
      </c>
      <c r="D943" t="s">
        <v>263</v>
      </c>
      <c r="E943" t="s">
        <v>1111</v>
      </c>
      <c r="F943">
        <v>1</v>
      </c>
    </row>
    <row r="944" spans="1:6">
      <c r="A944" t="s">
        <v>1845</v>
      </c>
      <c r="B944" t="s">
        <v>934</v>
      </c>
      <c r="C944">
        <v>1</v>
      </c>
      <c r="D944" t="s">
        <v>1032</v>
      </c>
      <c r="E944" t="s">
        <v>1109</v>
      </c>
      <c r="F944">
        <v>1</v>
      </c>
    </row>
    <row r="945" spans="1:6">
      <c r="A945" t="s">
        <v>1846</v>
      </c>
      <c r="B945" t="s">
        <v>319</v>
      </c>
      <c r="C945">
        <v>1</v>
      </c>
      <c r="D945" t="s">
        <v>1032</v>
      </c>
      <c r="E945" t="s">
        <v>1108</v>
      </c>
      <c r="F945">
        <v>1</v>
      </c>
    </row>
    <row r="946" spans="1:6">
      <c r="A946" t="s">
        <v>1127</v>
      </c>
      <c r="B946" t="s">
        <v>1110</v>
      </c>
      <c r="C946">
        <v>1</v>
      </c>
      <c r="D946" t="s">
        <v>270</v>
      </c>
      <c r="E946" t="s">
        <v>318</v>
      </c>
      <c r="F946">
        <v>1</v>
      </c>
    </row>
    <row r="947" spans="1:6">
      <c r="A947" t="s">
        <v>998</v>
      </c>
      <c r="B947" t="s">
        <v>318</v>
      </c>
      <c r="C947">
        <v>1</v>
      </c>
      <c r="D947" t="s">
        <v>270</v>
      </c>
      <c r="E947" t="s">
        <v>1110</v>
      </c>
      <c r="F947">
        <v>1</v>
      </c>
    </row>
    <row r="948" spans="1:6">
      <c r="A948" t="s">
        <v>1648</v>
      </c>
      <c r="B948" t="s">
        <v>319</v>
      </c>
      <c r="C948">
        <v>1</v>
      </c>
      <c r="D948" t="s">
        <v>614</v>
      </c>
      <c r="E948" t="s">
        <v>318</v>
      </c>
      <c r="F948">
        <v>1</v>
      </c>
    </row>
    <row r="949" spans="1:6">
      <c r="A949" t="s">
        <v>1847</v>
      </c>
      <c r="B949" t="s">
        <v>319</v>
      </c>
      <c r="C949">
        <v>1</v>
      </c>
      <c r="D949" t="s">
        <v>280</v>
      </c>
      <c r="E949" t="s">
        <v>326</v>
      </c>
      <c r="F949">
        <v>1</v>
      </c>
    </row>
    <row r="950" spans="1:6">
      <c r="A950" t="s">
        <v>1682</v>
      </c>
      <c r="B950" t="s">
        <v>318</v>
      </c>
      <c r="C950">
        <v>1</v>
      </c>
      <c r="D950" t="s">
        <v>280</v>
      </c>
      <c r="E950" t="s">
        <v>1110</v>
      </c>
      <c r="F950">
        <v>1</v>
      </c>
    </row>
    <row r="951" spans="1:6">
      <c r="A951" t="s">
        <v>1229</v>
      </c>
      <c r="B951" t="s">
        <v>319</v>
      </c>
      <c r="C951">
        <v>1</v>
      </c>
      <c r="D951" t="s">
        <v>280</v>
      </c>
      <c r="E951" t="s">
        <v>321</v>
      </c>
      <c r="F951">
        <v>1</v>
      </c>
    </row>
    <row r="952" spans="1:6">
      <c r="A952" t="s">
        <v>1848</v>
      </c>
      <c r="B952" t="s">
        <v>319</v>
      </c>
      <c r="C952">
        <v>1</v>
      </c>
      <c r="D952" t="s">
        <v>264</v>
      </c>
      <c r="E952" t="s">
        <v>252</v>
      </c>
      <c r="F952">
        <v>0</v>
      </c>
    </row>
    <row r="953" spans="1:6">
      <c r="A953" t="s">
        <v>1364</v>
      </c>
      <c r="B953" t="s">
        <v>319</v>
      </c>
      <c r="C953">
        <v>1</v>
      </c>
      <c r="D953" t="s">
        <v>1039</v>
      </c>
      <c r="E953" t="s">
        <v>252</v>
      </c>
      <c r="F953">
        <v>0</v>
      </c>
    </row>
    <row r="954" spans="1:6">
      <c r="A954" t="s">
        <v>1542</v>
      </c>
      <c r="B954" t="s">
        <v>319</v>
      </c>
      <c r="C954">
        <v>1</v>
      </c>
      <c r="D954" t="s">
        <v>968</v>
      </c>
      <c r="E954" t="s">
        <v>326</v>
      </c>
      <c r="F954">
        <v>0</v>
      </c>
    </row>
    <row r="955" spans="1:6">
      <c r="A955" t="s">
        <v>1631</v>
      </c>
      <c r="B955" t="s">
        <v>319</v>
      </c>
      <c r="C955">
        <v>1</v>
      </c>
      <c r="D955" t="s">
        <v>995</v>
      </c>
      <c r="E955" t="s">
        <v>321</v>
      </c>
      <c r="F955">
        <v>0</v>
      </c>
    </row>
    <row r="956" spans="1:6">
      <c r="A956" t="s">
        <v>1849</v>
      </c>
      <c r="B956" t="s">
        <v>319</v>
      </c>
      <c r="C956">
        <v>1</v>
      </c>
      <c r="D956" t="s">
        <v>1026</v>
      </c>
      <c r="E956" t="s">
        <v>325</v>
      </c>
      <c r="F956">
        <v>0</v>
      </c>
    </row>
    <row r="957" spans="1:6">
      <c r="A957" t="s">
        <v>1051</v>
      </c>
      <c r="B957" t="s">
        <v>318</v>
      </c>
      <c r="C957">
        <v>1</v>
      </c>
      <c r="D957" t="s">
        <v>1047</v>
      </c>
      <c r="E957" t="s">
        <v>252</v>
      </c>
      <c r="F957">
        <v>0</v>
      </c>
    </row>
    <row r="958" spans="1:6">
      <c r="A958" t="s">
        <v>1683</v>
      </c>
      <c r="B958" t="s">
        <v>318</v>
      </c>
      <c r="C958">
        <v>1</v>
      </c>
      <c r="D958" t="s">
        <v>259</v>
      </c>
      <c r="E958" t="s">
        <v>327</v>
      </c>
      <c r="F958">
        <v>0</v>
      </c>
    </row>
    <row r="959" spans="1:6">
      <c r="A959" t="s">
        <v>1613</v>
      </c>
      <c r="B959" t="s">
        <v>1759</v>
      </c>
      <c r="C959">
        <v>1</v>
      </c>
      <c r="D959" t="s">
        <v>1001</v>
      </c>
      <c r="E959" t="s">
        <v>326</v>
      </c>
      <c r="F959">
        <v>0</v>
      </c>
    </row>
    <row r="960" spans="1:6">
      <c r="A960" t="s">
        <v>1658</v>
      </c>
      <c r="B960" t="s">
        <v>319</v>
      </c>
      <c r="C960">
        <v>1</v>
      </c>
      <c r="D960" t="s">
        <v>1048</v>
      </c>
      <c r="E960" t="s">
        <v>319</v>
      </c>
      <c r="F960">
        <v>0</v>
      </c>
    </row>
    <row r="961" spans="1:3">
      <c r="A961" t="s">
        <v>1574</v>
      </c>
      <c r="B961" t="s">
        <v>327</v>
      </c>
      <c r="C961">
        <v>1</v>
      </c>
    </row>
    <row r="962" spans="1:3">
      <c r="A962" t="s">
        <v>1574</v>
      </c>
      <c r="B962" t="s">
        <v>319</v>
      </c>
      <c r="C962">
        <v>1</v>
      </c>
    </row>
    <row r="963" spans="1:3">
      <c r="A963" t="s">
        <v>1850</v>
      </c>
      <c r="B963" t="s">
        <v>319</v>
      </c>
      <c r="C963">
        <v>1</v>
      </c>
    </row>
    <row r="964" spans="1:3">
      <c r="A964" t="s">
        <v>312</v>
      </c>
      <c r="B964" t="s">
        <v>319</v>
      </c>
      <c r="C964">
        <v>1</v>
      </c>
    </row>
    <row r="965" spans="1:3">
      <c r="A965" t="s">
        <v>263</v>
      </c>
      <c r="B965" t="s">
        <v>326</v>
      </c>
      <c r="C965">
        <v>1</v>
      </c>
    </row>
    <row r="966" spans="1:3">
      <c r="A966" t="s">
        <v>263</v>
      </c>
      <c r="B966" t="s">
        <v>659</v>
      </c>
      <c r="C966">
        <v>1</v>
      </c>
    </row>
    <row r="967" spans="1:3">
      <c r="A967" t="s">
        <v>263</v>
      </c>
      <c r="B967" t="s">
        <v>1231</v>
      </c>
      <c r="C967">
        <v>1</v>
      </c>
    </row>
    <row r="968" spans="1:3">
      <c r="A968" t="s">
        <v>263</v>
      </c>
      <c r="B968" t="s">
        <v>584</v>
      </c>
      <c r="C968">
        <v>1</v>
      </c>
    </row>
    <row r="969" spans="1:3">
      <c r="A969" t="s">
        <v>1734</v>
      </c>
      <c r="B969" t="s">
        <v>1110</v>
      </c>
      <c r="C969">
        <v>1</v>
      </c>
    </row>
    <row r="970" spans="1:3">
      <c r="A970" t="s">
        <v>1734</v>
      </c>
      <c r="B970" t="s">
        <v>321</v>
      </c>
      <c r="C970">
        <v>1</v>
      </c>
    </row>
    <row r="971" spans="1:3">
      <c r="A971" t="s">
        <v>270</v>
      </c>
      <c r="B971" t="s">
        <v>318</v>
      </c>
      <c r="C971">
        <v>1</v>
      </c>
    </row>
    <row r="972" spans="1:3">
      <c r="A972" t="s">
        <v>1739</v>
      </c>
      <c r="B972" t="s">
        <v>319</v>
      </c>
      <c r="C972">
        <v>0</v>
      </c>
    </row>
    <row r="973" spans="1:3">
      <c r="A973" t="s">
        <v>1785</v>
      </c>
      <c r="B973" t="s">
        <v>320</v>
      </c>
      <c r="C973">
        <v>0</v>
      </c>
    </row>
    <row r="974" spans="1:3">
      <c r="A974" t="s">
        <v>973</v>
      </c>
      <c r="B974" t="s">
        <v>252</v>
      </c>
      <c r="C974">
        <v>0</v>
      </c>
    </row>
    <row r="975" spans="1:3">
      <c r="A975" t="s">
        <v>255</v>
      </c>
      <c r="B975" t="s">
        <v>252</v>
      </c>
      <c r="C975">
        <v>0</v>
      </c>
    </row>
    <row r="976" spans="1:3">
      <c r="A976" t="s">
        <v>644</v>
      </c>
      <c r="B976" t="s">
        <v>252</v>
      </c>
      <c r="C976">
        <v>0</v>
      </c>
    </row>
    <row r="977" spans="1:3">
      <c r="A977" t="s">
        <v>672</v>
      </c>
      <c r="B977" t="s">
        <v>320</v>
      </c>
      <c r="C977">
        <v>0</v>
      </c>
    </row>
    <row r="978" spans="1:3">
      <c r="A978" t="s">
        <v>668</v>
      </c>
      <c r="B978" t="s">
        <v>252</v>
      </c>
      <c r="C978">
        <v>0</v>
      </c>
    </row>
    <row r="979" spans="1:3">
      <c r="A979" t="s">
        <v>903</v>
      </c>
      <c r="B979" t="s">
        <v>252</v>
      </c>
      <c r="C979">
        <v>0</v>
      </c>
    </row>
    <row r="980" spans="1:3">
      <c r="A980" t="s">
        <v>1030</v>
      </c>
      <c r="B980" t="s">
        <v>320</v>
      </c>
      <c r="C980">
        <v>0</v>
      </c>
    </row>
    <row r="981" spans="1:3">
      <c r="A981" t="s">
        <v>1468</v>
      </c>
      <c r="B981" t="s">
        <v>252</v>
      </c>
      <c r="C981">
        <v>0</v>
      </c>
    </row>
    <row r="982" spans="1:3">
      <c r="A982" t="s">
        <v>1514</v>
      </c>
      <c r="B982" t="s">
        <v>319</v>
      </c>
      <c r="C982">
        <v>0</v>
      </c>
    </row>
    <row r="983" spans="1:3">
      <c r="A983" t="s">
        <v>1571</v>
      </c>
      <c r="B983" t="s">
        <v>325</v>
      </c>
      <c r="C983">
        <v>0</v>
      </c>
    </row>
    <row r="984" spans="1:3">
      <c r="A984" t="s">
        <v>1625</v>
      </c>
      <c r="B984" t="s">
        <v>252</v>
      </c>
      <c r="C984">
        <v>0</v>
      </c>
    </row>
    <row r="985" spans="1:3">
      <c r="A985" t="s">
        <v>1625</v>
      </c>
      <c r="B985" t="s">
        <v>1659</v>
      </c>
      <c r="C985">
        <v>0</v>
      </c>
    </row>
    <row r="986" spans="1:3">
      <c r="A986" t="s">
        <v>1704</v>
      </c>
      <c r="B986" t="s">
        <v>318</v>
      </c>
      <c r="C986">
        <v>0</v>
      </c>
    </row>
    <row r="987" spans="1:3">
      <c r="A987" t="s">
        <v>1720</v>
      </c>
      <c r="B987" t="s">
        <v>1659</v>
      </c>
      <c r="C987">
        <v>0</v>
      </c>
    </row>
    <row r="988" spans="1:3">
      <c r="A988" t="s">
        <v>1737</v>
      </c>
      <c r="B988" t="s">
        <v>1862</v>
      </c>
      <c r="C988">
        <v>0</v>
      </c>
    </row>
    <row r="989" spans="1:3">
      <c r="A989" t="s">
        <v>1777</v>
      </c>
      <c r="B989" t="s">
        <v>252</v>
      </c>
      <c r="C989">
        <v>0</v>
      </c>
    </row>
    <row r="990" spans="1:3">
      <c r="A990" t="s">
        <v>1746</v>
      </c>
      <c r="B990" t="s">
        <v>318</v>
      </c>
      <c r="C990">
        <v>0</v>
      </c>
    </row>
    <row r="991" spans="1:3">
      <c r="A991" t="s">
        <v>268</v>
      </c>
      <c r="B991" t="s">
        <v>1659</v>
      </c>
      <c r="C991">
        <v>0</v>
      </c>
    </row>
    <row r="992" spans="1:3">
      <c r="A992" t="s">
        <v>1564</v>
      </c>
      <c r="B992" t="s">
        <v>320</v>
      </c>
      <c r="C992">
        <v>0</v>
      </c>
    </row>
    <row r="993" spans="1:3">
      <c r="A993" t="s">
        <v>306</v>
      </c>
      <c r="B993" t="s">
        <v>326</v>
      </c>
      <c r="C993">
        <v>0</v>
      </c>
    </row>
    <row r="994" spans="1:3">
      <c r="A994" t="s">
        <v>1291</v>
      </c>
      <c r="B994" t="s">
        <v>327</v>
      </c>
      <c r="C994">
        <v>0</v>
      </c>
    </row>
    <row r="995" spans="1:3">
      <c r="A995" t="s">
        <v>263</v>
      </c>
      <c r="B995" t="s">
        <v>252</v>
      </c>
      <c r="C995">
        <v>0</v>
      </c>
    </row>
    <row r="996" spans="1:3">
      <c r="A996" t="s">
        <v>1062</v>
      </c>
      <c r="B996" t="s">
        <v>252</v>
      </c>
      <c r="C996">
        <v>0</v>
      </c>
    </row>
    <row r="997" spans="1:3">
      <c r="A997" t="s">
        <v>1164</v>
      </c>
      <c r="B997" t="s">
        <v>252</v>
      </c>
      <c r="C997">
        <v>0</v>
      </c>
    </row>
    <row r="998" spans="1:3">
      <c r="A998" t="s">
        <v>1435</v>
      </c>
      <c r="B998" t="s">
        <v>252</v>
      </c>
      <c r="C998">
        <v>0</v>
      </c>
    </row>
    <row r="999" spans="1:3">
      <c r="A999" t="s">
        <v>1444</v>
      </c>
      <c r="B999" t="s">
        <v>252</v>
      </c>
      <c r="C999">
        <v>0</v>
      </c>
    </row>
    <row r="1000" spans="1:3">
      <c r="A1000" t="s">
        <v>1526</v>
      </c>
      <c r="B1000" t="s">
        <v>252</v>
      </c>
      <c r="C1000">
        <v>0</v>
      </c>
    </row>
    <row r="1001" spans="1:3">
      <c r="A1001" t="s">
        <v>1468</v>
      </c>
      <c r="B1001" t="s">
        <v>252</v>
      </c>
      <c r="C1001">
        <v>0</v>
      </c>
    </row>
    <row r="1002" spans="1:3">
      <c r="A1002" t="s">
        <v>1469</v>
      </c>
      <c r="B1002" t="s">
        <v>252</v>
      </c>
      <c r="C1002">
        <v>0</v>
      </c>
    </row>
    <row r="1003" spans="1:3">
      <c r="A1003" t="s">
        <v>1476</v>
      </c>
      <c r="B1003" t="s">
        <v>252</v>
      </c>
      <c r="C1003">
        <v>0</v>
      </c>
    </row>
    <row r="1004" spans="1:3">
      <c r="A1004" t="s">
        <v>1493</v>
      </c>
      <c r="B1004" t="s">
        <v>252</v>
      </c>
      <c r="C1004">
        <v>0</v>
      </c>
    </row>
    <row r="1005" spans="1:3">
      <c r="A1005" t="s">
        <v>1525</v>
      </c>
      <c r="B1005" t="s">
        <v>252</v>
      </c>
      <c r="C1005">
        <v>0</v>
      </c>
    </row>
    <row r="1006" spans="1:3">
      <c r="A1006" t="s">
        <v>1546</v>
      </c>
      <c r="B1006" t="s">
        <v>252</v>
      </c>
      <c r="C1006">
        <v>0</v>
      </c>
    </row>
    <row r="1007" spans="1:3">
      <c r="A1007" t="s">
        <v>1572</v>
      </c>
      <c r="B1007" t="s">
        <v>252</v>
      </c>
      <c r="C1007">
        <v>0</v>
      </c>
    </row>
    <row r="1008" spans="1:3">
      <c r="A1008" t="s">
        <v>1584</v>
      </c>
      <c r="B1008" t="s">
        <v>252</v>
      </c>
      <c r="C1008">
        <v>0</v>
      </c>
    </row>
    <row r="1009" spans="1:3">
      <c r="A1009" t="s">
        <v>1595</v>
      </c>
      <c r="B1009" t="s">
        <v>320</v>
      </c>
      <c r="C1009">
        <v>0</v>
      </c>
    </row>
    <row r="1010" spans="1:3">
      <c r="A1010" t="s">
        <v>1308</v>
      </c>
      <c r="B1010" t="s">
        <v>252</v>
      </c>
      <c r="C1010">
        <v>0</v>
      </c>
    </row>
    <row r="1011" spans="1:3">
      <c r="A1011" t="s">
        <v>1079</v>
      </c>
      <c r="B1011" t="s">
        <v>319</v>
      </c>
      <c r="C1011">
        <v>0</v>
      </c>
    </row>
    <row r="1012" spans="1:3">
      <c r="A1012" t="s">
        <v>1614</v>
      </c>
      <c r="B1012" t="s">
        <v>319</v>
      </c>
      <c r="C1012">
        <v>0</v>
      </c>
    </row>
    <row r="1013" spans="1:3">
      <c r="A1013" t="s">
        <v>1442</v>
      </c>
      <c r="B1013" t="s">
        <v>252</v>
      </c>
      <c r="C1013">
        <v>0</v>
      </c>
    </row>
    <row r="1014" spans="1:3">
      <c r="A1014" t="s">
        <v>647</v>
      </c>
      <c r="B1014" t="s">
        <v>252</v>
      </c>
      <c r="C1014">
        <v>0</v>
      </c>
    </row>
    <row r="1015" spans="1:3">
      <c r="A1015" t="s">
        <v>1612</v>
      </c>
      <c r="B1015" t="s">
        <v>252</v>
      </c>
      <c r="C1015">
        <v>0</v>
      </c>
    </row>
    <row r="1016" spans="1:3">
      <c r="A1016" t="s">
        <v>284</v>
      </c>
      <c r="B1016" t="s">
        <v>252</v>
      </c>
      <c r="C1016">
        <v>0</v>
      </c>
    </row>
    <row r="1017" spans="1:3">
      <c r="A1017" t="s">
        <v>261</v>
      </c>
      <c r="B1017" t="s">
        <v>252</v>
      </c>
      <c r="C1017">
        <v>0</v>
      </c>
    </row>
    <row r="1018" spans="1:3">
      <c r="A1018" t="s">
        <v>260</v>
      </c>
      <c r="B1018" t="s">
        <v>252</v>
      </c>
      <c r="C1018">
        <v>0</v>
      </c>
    </row>
    <row r="1019" spans="1:3">
      <c r="A1019" t="s">
        <v>1596</v>
      </c>
      <c r="B1019" t="s">
        <v>252</v>
      </c>
      <c r="C1019">
        <v>0</v>
      </c>
    </row>
    <row r="1020" spans="1:3">
      <c r="A1020" t="s">
        <v>1615</v>
      </c>
      <c r="B1020" t="s">
        <v>252</v>
      </c>
      <c r="C1020">
        <v>0</v>
      </c>
    </row>
    <row r="1099" spans="3:3">
      <c r="C1099">
        <v>7395</v>
      </c>
    </row>
  </sheetData>
  <autoFilter ref="A1:F960" xr:uid="{00000000-0009-0000-0000-000009000000}"/>
  <phoneticPr fontId="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주간 2p_테이블(왼)</vt:lpstr>
      <vt:lpstr>주간_2p 그래프(오)</vt:lpstr>
      <vt:lpstr>주간_3p 평균값, 그래프</vt:lpstr>
      <vt:lpstr>주간_4pg</vt:lpstr>
      <vt:lpstr>주간_5pg</vt:lpstr>
      <vt:lpstr>5pg 데이터</vt:lpstr>
      <vt:lpstr>기사 제목, 링크 정리시트</vt:lpstr>
      <vt:lpstr>상위 PV</vt:lpstr>
      <vt:lpstr>기기</vt:lpstr>
      <vt:lpstr>경로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Joon Young Lee</cp:lastModifiedBy>
  <cp:lastPrinted>2023-07-04T08:30:10Z</cp:lastPrinted>
  <dcterms:created xsi:type="dcterms:W3CDTF">2022-05-27T07:26:11Z</dcterms:created>
  <dcterms:modified xsi:type="dcterms:W3CDTF">2024-09-23T01:57:27Z</dcterms:modified>
</cp:coreProperties>
</file>